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https://mutareso365-my.sharepoint.com/personal/varun_srivatsan_mutares_com/Documents/Desktop/OPPAR AI/"/>
    </mc:Choice>
  </mc:AlternateContent>
  <xr:revisionPtr revIDLastSave="0" documentId="8_{F171A1F3-EDC6-4FD9-AB7C-DDC31636972E}" xr6:coauthVersionLast="47" xr6:coauthVersionMax="47" xr10:uidLastSave="{00000000-0000-0000-0000-000000000000}"/>
  <bookViews>
    <workbookView xWindow="-110" yWindow="-110" windowWidth="19420" windowHeight="11500" tabRatio="923" firstSheet="3" activeTab="16" xr2:uid="{00000000-000D-0000-FFFF-FFFF00000000}"/>
  </bookViews>
  <sheets>
    <sheet name="How to Use" sheetId="102" state="hidden" r:id="rId1"/>
    <sheet name="Demand Plan" sheetId="88" state="hidden" r:id="rId2"/>
    <sheet name="RCCP Conversion" sheetId="98" state="hidden" r:id="rId3"/>
    <sheet name="Gap Closing" sheetId="95" r:id="rId4"/>
    <sheet name="Summary-1" sheetId="119" r:id="rId5"/>
    <sheet name="Input Capability Review" sheetId="90" state="hidden" r:id="rId6"/>
    <sheet name="RCCP Extrusion" sheetId="1" r:id="rId7"/>
    <sheet name="RCCP-EXT-2" sheetId="106" state="hidden" r:id="rId8"/>
    <sheet name="RCCP-EXT-3" sheetId="107" state="hidden" r:id="rId9"/>
    <sheet name="RCCP-EXT-4" sheetId="108" state="hidden" r:id="rId10"/>
    <sheet name="RCCP-EXT-5" sheetId="109" state="hidden" r:id="rId11"/>
    <sheet name="RCCP-EXT-6" sheetId="110" state="hidden" r:id="rId12"/>
    <sheet name="RCCP-EXT-10" sheetId="111" state="hidden" r:id="rId13"/>
    <sheet name="RCCP-EXT-11" sheetId="112" state="hidden" r:id="rId14"/>
    <sheet name="RCCP-EXT-12" sheetId="113" state="hidden" r:id="rId15"/>
    <sheet name="RCCP Mixing" sheetId="116" r:id="rId16"/>
    <sheet name="RCCP-TPE" sheetId="114" r:id="rId17"/>
    <sheet name="RCCP-MIX-2" sheetId="118" state="hidden" r:id="rId18"/>
    <sheet name="RCCP-MIX-3" sheetId="117" state="hidden" r:id="rId19"/>
    <sheet name="Dates conversion sheet" sheetId="94" state="hidden" r:id="rId20"/>
    <sheet name="Summary (2)" sheetId="105" state="hidden" r:id="rId21"/>
    <sheet name="Sheet2" sheetId="115" state="hidden" r:id="rId22"/>
  </sheets>
  <externalReferences>
    <externalReference r:id="rId23"/>
  </externalReferences>
  <definedNames>
    <definedName name="_xlnm._FilterDatabase" localSheetId="1" hidden="1">'Demand Plan'!$A$2:$AO$2</definedName>
    <definedName name="_xlnm.Print_Area" localSheetId="6">'RCCP Extrusion'!$B$7:$P$22</definedName>
    <definedName name="_xlnm.Print_Area" localSheetId="15">'RCCP Mixing'!$B$7:$P$22</definedName>
    <definedName name="_xlnm.Print_Area" localSheetId="12">'RCCP-EXT-10'!$B$7:$P$22</definedName>
    <definedName name="_xlnm.Print_Area" localSheetId="13">'RCCP-EXT-11'!$B$7:$P$22</definedName>
    <definedName name="_xlnm.Print_Area" localSheetId="14">'RCCP-EXT-12'!$B$7:$P$22</definedName>
    <definedName name="_xlnm.Print_Area" localSheetId="7">'RCCP-EXT-2'!$B$7:$P$22</definedName>
    <definedName name="_xlnm.Print_Area" localSheetId="8">'RCCP-EXT-3'!$B$7:$P$22</definedName>
    <definedName name="_xlnm.Print_Area" localSheetId="9">'RCCP-EXT-4'!$B$7:$P$22</definedName>
    <definedName name="_xlnm.Print_Area" localSheetId="10">'RCCP-EXT-5'!$B$7:$P$22</definedName>
    <definedName name="_xlnm.Print_Area" localSheetId="11">'RCCP-EXT-6'!$B$7:$P$22</definedName>
    <definedName name="_xlnm.Print_Area" localSheetId="17">'RCCP-MIX-2'!$B$7:$P$22</definedName>
    <definedName name="_xlnm.Print_Area" localSheetId="18">'RCCP-MIX-3'!$B$7:$P$22</definedName>
    <definedName name="_xlnm.Print_Area" localSheetId="16">'RCCP-TPE'!$B$7:$P$22</definedName>
    <definedName name="_xlnm.Print_Titles" localSheetId="6">'RCCP Extrusion'!$7:$8</definedName>
    <definedName name="_xlnm.Print_Titles" localSheetId="15">'RCCP Mixing'!$7:$8</definedName>
    <definedName name="_xlnm.Print_Titles" localSheetId="12">'RCCP-EXT-10'!$7:$8</definedName>
    <definedName name="_xlnm.Print_Titles" localSheetId="13">'RCCP-EXT-11'!$7:$8</definedName>
    <definedName name="_xlnm.Print_Titles" localSheetId="14">'RCCP-EXT-12'!$7:$8</definedName>
    <definedName name="_xlnm.Print_Titles" localSheetId="7">'RCCP-EXT-2'!$7:$8</definedName>
    <definedName name="_xlnm.Print_Titles" localSheetId="8">'RCCP-EXT-3'!$7:$8</definedName>
    <definedName name="_xlnm.Print_Titles" localSheetId="9">'RCCP-EXT-4'!$7:$8</definedName>
    <definedName name="_xlnm.Print_Titles" localSheetId="10">'RCCP-EXT-5'!$7:$8</definedName>
    <definedName name="_xlnm.Print_Titles" localSheetId="11">'RCCP-EXT-6'!$7:$8</definedName>
    <definedName name="_xlnm.Print_Titles" localSheetId="17">'RCCP-MIX-2'!$7:$8</definedName>
    <definedName name="_xlnm.Print_Titles" localSheetId="18">'RCCP-MIX-3'!$7:$8</definedName>
    <definedName name="_xlnm.Print_Titles" localSheetId="16">'RCCP-TPE'!$7:$8</definedName>
    <definedName name="Product_Portfoli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6" i="1" l="1"/>
  <c r="F46" i="1"/>
  <c r="G46" i="1"/>
  <c r="E25" i="119" l="1"/>
  <c r="D25" i="119"/>
  <c r="C25" i="119"/>
  <c r="H55" i="116" l="1"/>
  <c r="H37" i="116"/>
  <c r="H19" i="116"/>
  <c r="H163" i="1"/>
  <c r="H145" i="1"/>
  <c r="H127" i="1"/>
  <c r="H109" i="1"/>
  <c r="H91" i="1"/>
  <c r="H73" i="1"/>
  <c r="H55" i="1"/>
  <c r="H37" i="1"/>
  <c r="H19" i="1"/>
  <c r="G55" i="116"/>
  <c r="F55" i="116"/>
  <c r="E55" i="116"/>
  <c r="D33" i="119" s="1"/>
  <c r="G47" i="116"/>
  <c r="G48" i="116" s="1"/>
  <c r="F47" i="116"/>
  <c r="F48" i="116" s="1"/>
  <c r="E47" i="116"/>
  <c r="E48" i="116" s="1"/>
  <c r="AI46" i="116"/>
  <c r="AH46" i="116"/>
  <c r="AA46" i="116"/>
  <c r="Z46" i="116"/>
  <c r="S46" i="116"/>
  <c r="R46" i="116"/>
  <c r="K46" i="116"/>
  <c r="J46" i="116"/>
  <c r="G46" i="116"/>
  <c r="F46" i="116"/>
  <c r="E46" i="116"/>
  <c r="AN45" i="116"/>
  <c r="AM45" i="116"/>
  <c r="AL45" i="116"/>
  <c r="AL47" i="116" s="1"/>
  <c r="AK45" i="116"/>
  <c r="AK47" i="116" s="1"/>
  <c r="AJ45" i="116"/>
  <c r="AJ47" i="116" s="1"/>
  <c r="AI45" i="116"/>
  <c r="AI47" i="116" s="1"/>
  <c r="AI48" i="116" s="1"/>
  <c r="AH45" i="116"/>
  <c r="AH47" i="116" s="1"/>
  <c r="AH48" i="116" s="1"/>
  <c r="AG45" i="116"/>
  <c r="AF45" i="116"/>
  <c r="AE45" i="116"/>
  <c r="AE47" i="116" s="1"/>
  <c r="AD45" i="116"/>
  <c r="AC45" i="116"/>
  <c r="AC47" i="116" s="1"/>
  <c r="AB45" i="116"/>
  <c r="AB47" i="116" s="1"/>
  <c r="AA45" i="116"/>
  <c r="AA47" i="116" s="1"/>
  <c r="AA48" i="116" s="1"/>
  <c r="Z45" i="116"/>
  <c r="Z47" i="116" s="1"/>
  <c r="Z48" i="116" s="1"/>
  <c r="Y45" i="116"/>
  <c r="X45" i="116"/>
  <c r="W45" i="116"/>
  <c r="V45" i="116"/>
  <c r="V47" i="116" s="1"/>
  <c r="U45" i="116"/>
  <c r="U47" i="116" s="1"/>
  <c r="T45" i="116"/>
  <c r="T47" i="116" s="1"/>
  <c r="S45" i="116"/>
  <c r="S47" i="116" s="1"/>
  <c r="S48" i="116" s="1"/>
  <c r="R45" i="116"/>
  <c r="R47" i="116" s="1"/>
  <c r="R48" i="116" s="1"/>
  <c r="Q45" i="116"/>
  <c r="P45" i="116"/>
  <c r="O45" i="116"/>
  <c r="N45" i="116"/>
  <c r="N47" i="116" s="1"/>
  <c r="M45" i="116"/>
  <c r="M47" i="116" s="1"/>
  <c r="L45" i="116"/>
  <c r="L47" i="116" s="1"/>
  <c r="K45" i="116"/>
  <c r="K47" i="116" s="1"/>
  <c r="K48" i="116" s="1"/>
  <c r="J45" i="116"/>
  <c r="J47" i="116" s="1"/>
  <c r="J48" i="116" s="1"/>
  <c r="I45" i="116"/>
  <c r="E44" i="116"/>
  <c r="AN43" i="116"/>
  <c r="AM43" i="116"/>
  <c r="AL43" i="116"/>
  <c r="AK43" i="116"/>
  <c r="AJ43" i="116"/>
  <c r="AI43" i="116"/>
  <c r="AH43" i="116"/>
  <c r="AG43" i="116"/>
  <c r="AF43" i="116"/>
  <c r="AE43" i="116"/>
  <c r="AD43" i="116"/>
  <c r="AC43" i="116"/>
  <c r="AB43" i="116"/>
  <c r="AA43" i="116"/>
  <c r="Z43" i="116"/>
  <c r="Y43" i="116"/>
  <c r="X43" i="116"/>
  <c r="W43" i="116"/>
  <c r="V43" i="116"/>
  <c r="U43" i="116"/>
  <c r="T43" i="116"/>
  <c r="S43" i="116"/>
  <c r="R43" i="116"/>
  <c r="Q43" i="116"/>
  <c r="P43" i="116"/>
  <c r="O43" i="116"/>
  <c r="N43" i="116"/>
  <c r="M43" i="116"/>
  <c r="L43" i="116"/>
  <c r="K43" i="116"/>
  <c r="J43" i="116"/>
  <c r="I43" i="116"/>
  <c r="H43" i="116"/>
  <c r="G43" i="116"/>
  <c r="F43" i="116"/>
  <c r="E43" i="116"/>
  <c r="G37" i="116"/>
  <c r="F37" i="116"/>
  <c r="E37" i="116"/>
  <c r="G29" i="116"/>
  <c r="G30" i="116" s="1"/>
  <c r="F29" i="116"/>
  <c r="F30" i="116" s="1"/>
  <c r="F40" i="116" s="1"/>
  <c r="E29" i="116"/>
  <c r="E30" i="116" s="1"/>
  <c r="AN28" i="116"/>
  <c r="AI28" i="116"/>
  <c r="AF28" i="116"/>
  <c r="AA28" i="116"/>
  <c r="X28" i="116"/>
  <c r="S28" i="116"/>
  <c r="P28" i="116"/>
  <c r="K28" i="116"/>
  <c r="H28" i="116"/>
  <c r="G28" i="116"/>
  <c r="F28" i="116"/>
  <c r="E28" i="116"/>
  <c r="AN27" i="116"/>
  <c r="AN29" i="116" s="1"/>
  <c r="AN30" i="116" s="1"/>
  <c r="AM27" i="116"/>
  <c r="AL27" i="116"/>
  <c r="AK27" i="116"/>
  <c r="AK29" i="116" s="1"/>
  <c r="AJ27" i="116"/>
  <c r="AI27" i="116"/>
  <c r="AI29" i="116" s="1"/>
  <c r="AI30" i="116" s="1"/>
  <c r="AH27" i="116"/>
  <c r="AH29" i="116" s="1"/>
  <c r="AG27" i="116"/>
  <c r="AF27" i="116"/>
  <c r="AF29" i="116" s="1"/>
  <c r="AF30" i="116" s="1"/>
  <c r="AE27" i="116"/>
  <c r="AD27" i="116"/>
  <c r="AC27" i="116"/>
  <c r="AC29" i="116" s="1"/>
  <c r="AB27" i="116"/>
  <c r="AA27" i="116"/>
  <c r="AA29" i="116" s="1"/>
  <c r="AA30" i="116" s="1"/>
  <c r="Z27" i="116"/>
  <c r="Z29" i="116" s="1"/>
  <c r="Y27" i="116"/>
  <c r="X27" i="116"/>
  <c r="X29" i="116" s="1"/>
  <c r="X30" i="116" s="1"/>
  <c r="W27" i="116"/>
  <c r="V27" i="116"/>
  <c r="U27" i="116"/>
  <c r="U29" i="116" s="1"/>
  <c r="T27" i="116"/>
  <c r="T29" i="116" s="1"/>
  <c r="S27" i="116"/>
  <c r="S29" i="116" s="1"/>
  <c r="S30" i="116" s="1"/>
  <c r="R27" i="116"/>
  <c r="R29" i="116" s="1"/>
  <c r="Q27" i="116"/>
  <c r="P27" i="116"/>
  <c r="P29" i="116" s="1"/>
  <c r="P30" i="116" s="1"/>
  <c r="O27" i="116"/>
  <c r="N27" i="116"/>
  <c r="M27" i="116"/>
  <c r="M29" i="116" s="1"/>
  <c r="L27" i="116"/>
  <c r="K27" i="116"/>
  <c r="K29" i="116" s="1"/>
  <c r="K30" i="116" s="1"/>
  <c r="J27" i="116"/>
  <c r="J29" i="116" s="1"/>
  <c r="I27" i="116"/>
  <c r="H29" i="116"/>
  <c r="H30" i="116" s="1"/>
  <c r="E26" i="116"/>
  <c r="AN25" i="116"/>
  <c r="AM25" i="116"/>
  <c r="AL25" i="116"/>
  <c r="AK25" i="116"/>
  <c r="AJ25" i="116"/>
  <c r="AI25" i="116"/>
  <c r="AH25" i="116"/>
  <c r="AG25" i="116"/>
  <c r="AF25" i="116"/>
  <c r="AE25" i="116"/>
  <c r="AD25" i="116"/>
  <c r="AC25" i="116"/>
  <c r="AB25" i="116"/>
  <c r="AA25" i="116"/>
  <c r="Z25" i="116"/>
  <c r="Y25" i="116"/>
  <c r="X25" i="116"/>
  <c r="W25" i="116"/>
  <c r="V25" i="116"/>
  <c r="U25" i="116"/>
  <c r="T25" i="116"/>
  <c r="S25" i="116"/>
  <c r="R25" i="116"/>
  <c r="Q25" i="116"/>
  <c r="P25" i="116"/>
  <c r="O25" i="116"/>
  <c r="N25" i="116"/>
  <c r="M25" i="116"/>
  <c r="L25" i="116"/>
  <c r="K25" i="116"/>
  <c r="J25" i="116"/>
  <c r="I25" i="116"/>
  <c r="H25" i="116"/>
  <c r="G25" i="116"/>
  <c r="F25" i="116"/>
  <c r="E25" i="116"/>
  <c r="G163" i="1"/>
  <c r="F163" i="1"/>
  <c r="E163" i="1"/>
  <c r="E156" i="1"/>
  <c r="E160" i="1" s="1"/>
  <c r="E162" i="1" s="1"/>
  <c r="G155" i="1"/>
  <c r="G156" i="1" s="1"/>
  <c r="F155" i="1"/>
  <c r="F156" i="1" s="1"/>
  <c r="E155" i="1"/>
  <c r="AK154" i="1"/>
  <c r="AI154" i="1"/>
  <c r="AH154" i="1"/>
  <c r="AA154" i="1"/>
  <c r="Z154" i="1"/>
  <c r="S154" i="1"/>
  <c r="R154" i="1"/>
  <c r="K154" i="1"/>
  <c r="J154" i="1"/>
  <c r="G154" i="1"/>
  <c r="F154" i="1"/>
  <c r="E154" i="1"/>
  <c r="AN153" i="1"/>
  <c r="AM153" i="1"/>
  <c r="AL153" i="1"/>
  <c r="AK153" i="1"/>
  <c r="AK155" i="1" s="1"/>
  <c r="AJ153" i="1"/>
  <c r="AJ155" i="1" s="1"/>
  <c r="AI153" i="1"/>
  <c r="AI155" i="1" s="1"/>
  <c r="AI156" i="1" s="1"/>
  <c r="AH153" i="1"/>
  <c r="AH155" i="1" s="1"/>
  <c r="AH156" i="1" s="1"/>
  <c r="AG153" i="1"/>
  <c r="AF153" i="1"/>
  <c r="AE153" i="1"/>
  <c r="AD153" i="1"/>
  <c r="AC153" i="1"/>
  <c r="AC155" i="1" s="1"/>
  <c r="AB153" i="1"/>
  <c r="AB155" i="1" s="1"/>
  <c r="AA153" i="1"/>
  <c r="AA155" i="1" s="1"/>
  <c r="AA156" i="1" s="1"/>
  <c r="Z153" i="1"/>
  <c r="Z155" i="1" s="1"/>
  <c r="Z156" i="1" s="1"/>
  <c r="Y153" i="1"/>
  <c r="X153" i="1"/>
  <c r="W153" i="1"/>
  <c r="V153" i="1"/>
  <c r="U153" i="1"/>
  <c r="U155" i="1" s="1"/>
  <c r="T153" i="1"/>
  <c r="T155" i="1" s="1"/>
  <c r="S153" i="1"/>
  <c r="S155" i="1" s="1"/>
  <c r="S156" i="1" s="1"/>
  <c r="R153" i="1"/>
  <c r="R155" i="1" s="1"/>
  <c r="R156" i="1" s="1"/>
  <c r="Q153" i="1"/>
  <c r="P153" i="1"/>
  <c r="O153" i="1"/>
  <c r="N153" i="1"/>
  <c r="M153" i="1"/>
  <c r="M155" i="1" s="1"/>
  <c r="L153" i="1"/>
  <c r="L155" i="1" s="1"/>
  <c r="K153" i="1"/>
  <c r="K155" i="1" s="1"/>
  <c r="J153" i="1"/>
  <c r="J155" i="1" s="1"/>
  <c r="J156" i="1" s="1"/>
  <c r="I153" i="1"/>
  <c r="E152"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N151" i="1"/>
  <c r="M151" i="1"/>
  <c r="L151" i="1"/>
  <c r="K151" i="1"/>
  <c r="J151" i="1"/>
  <c r="I151" i="1"/>
  <c r="H151" i="1"/>
  <c r="G151" i="1"/>
  <c r="F151" i="1"/>
  <c r="E151" i="1"/>
  <c r="G145" i="1"/>
  <c r="F145" i="1"/>
  <c r="D22" i="119" s="1"/>
  <c r="E145" i="1"/>
  <c r="G137" i="1"/>
  <c r="G138" i="1" s="1"/>
  <c r="F137" i="1"/>
  <c r="F138" i="1" s="1"/>
  <c r="E137" i="1"/>
  <c r="E138" i="1" s="1"/>
  <c r="AH136" i="1"/>
  <c r="Z136" i="1"/>
  <c r="R136" i="1"/>
  <c r="J136" i="1"/>
  <c r="G136" i="1"/>
  <c r="F136" i="1"/>
  <c r="E136" i="1"/>
  <c r="AN135" i="1"/>
  <c r="AM135" i="1"/>
  <c r="AL135" i="1"/>
  <c r="AK135" i="1"/>
  <c r="AK137" i="1" s="1"/>
  <c r="AJ135" i="1"/>
  <c r="AJ137" i="1" s="1"/>
  <c r="AI135" i="1"/>
  <c r="AI137" i="1" s="1"/>
  <c r="AH135" i="1"/>
  <c r="AH137" i="1" s="1"/>
  <c r="AH138" i="1" s="1"/>
  <c r="AG135" i="1"/>
  <c r="AF135" i="1"/>
  <c r="AE135" i="1"/>
  <c r="AD135" i="1"/>
  <c r="AC135" i="1"/>
  <c r="AC137" i="1" s="1"/>
  <c r="AB135" i="1"/>
  <c r="AB137" i="1" s="1"/>
  <c r="AA135" i="1"/>
  <c r="AA137" i="1" s="1"/>
  <c r="Z135" i="1"/>
  <c r="Z137" i="1" s="1"/>
  <c r="Z138" i="1" s="1"/>
  <c r="Y135" i="1"/>
  <c r="X135" i="1"/>
  <c r="W135" i="1"/>
  <c r="V135" i="1"/>
  <c r="U135" i="1"/>
  <c r="U137" i="1" s="1"/>
  <c r="T135" i="1"/>
  <c r="T137" i="1" s="1"/>
  <c r="S135" i="1"/>
  <c r="S137" i="1" s="1"/>
  <c r="R135" i="1"/>
  <c r="R137" i="1" s="1"/>
  <c r="R138" i="1" s="1"/>
  <c r="Q135" i="1"/>
  <c r="P135" i="1"/>
  <c r="O135" i="1"/>
  <c r="N135" i="1"/>
  <c r="M135" i="1"/>
  <c r="M137" i="1" s="1"/>
  <c r="L135" i="1"/>
  <c r="L137" i="1" s="1"/>
  <c r="K135" i="1"/>
  <c r="K137" i="1" s="1"/>
  <c r="J135" i="1"/>
  <c r="J137" i="1" s="1"/>
  <c r="J138" i="1" s="1"/>
  <c r="I135" i="1"/>
  <c r="E134" i="1"/>
  <c r="AN133" i="1"/>
  <c r="AM133" i="1"/>
  <c r="AL133" i="1"/>
  <c r="AK133" i="1"/>
  <c r="AJ133" i="1"/>
  <c r="AI133" i="1"/>
  <c r="AH133" i="1"/>
  <c r="AG133" i="1"/>
  <c r="AF133" i="1"/>
  <c r="AE133" i="1"/>
  <c r="AD133" i="1"/>
  <c r="AC133" i="1"/>
  <c r="AB133" i="1"/>
  <c r="AA133" i="1"/>
  <c r="Z133" i="1"/>
  <c r="Y133" i="1"/>
  <c r="X133" i="1"/>
  <c r="W133" i="1"/>
  <c r="V133" i="1"/>
  <c r="U133" i="1"/>
  <c r="T133" i="1"/>
  <c r="S133" i="1"/>
  <c r="R133" i="1"/>
  <c r="Q133" i="1"/>
  <c r="P133" i="1"/>
  <c r="O133" i="1"/>
  <c r="N133" i="1"/>
  <c r="M133" i="1"/>
  <c r="L133" i="1"/>
  <c r="K133" i="1"/>
  <c r="J133" i="1"/>
  <c r="I133" i="1"/>
  <c r="H133" i="1"/>
  <c r="G133" i="1"/>
  <c r="F133" i="1"/>
  <c r="E133" i="1"/>
  <c r="G127" i="1"/>
  <c r="F127" i="1"/>
  <c r="E127" i="1"/>
  <c r="E119" i="1"/>
  <c r="E120" i="1" s="1"/>
  <c r="AI118" i="1"/>
  <c r="AA118" i="1"/>
  <c r="S118" i="1"/>
  <c r="K118" i="1"/>
  <c r="E118" i="1"/>
  <c r="AN117" i="1"/>
  <c r="AM117" i="1"/>
  <c r="AL117" i="1"/>
  <c r="AK117" i="1"/>
  <c r="AK119" i="1" s="1"/>
  <c r="AJ117" i="1"/>
  <c r="AJ119" i="1" s="1"/>
  <c r="AI117" i="1"/>
  <c r="AI119" i="1" s="1"/>
  <c r="AI120" i="1" s="1"/>
  <c r="AH117" i="1"/>
  <c r="AH119" i="1" s="1"/>
  <c r="AG117" i="1"/>
  <c r="AF117" i="1"/>
  <c r="AE117" i="1"/>
  <c r="AD117" i="1"/>
  <c r="AC117" i="1"/>
  <c r="AC119" i="1" s="1"/>
  <c r="AB117" i="1"/>
  <c r="AB119" i="1" s="1"/>
  <c r="AA117" i="1"/>
  <c r="AA119" i="1" s="1"/>
  <c r="AA120" i="1" s="1"/>
  <c r="Z117" i="1"/>
  <c r="Z119" i="1" s="1"/>
  <c r="Y117" i="1"/>
  <c r="X117" i="1"/>
  <c r="W117" i="1"/>
  <c r="V117" i="1"/>
  <c r="U117" i="1"/>
  <c r="U119" i="1" s="1"/>
  <c r="T117" i="1"/>
  <c r="T119" i="1" s="1"/>
  <c r="S117" i="1"/>
  <c r="S119" i="1" s="1"/>
  <c r="S120" i="1" s="1"/>
  <c r="R117" i="1"/>
  <c r="R119" i="1" s="1"/>
  <c r="Q117" i="1"/>
  <c r="P117" i="1"/>
  <c r="O117" i="1"/>
  <c r="N117" i="1"/>
  <c r="M117" i="1"/>
  <c r="M119" i="1" s="1"/>
  <c r="L117" i="1"/>
  <c r="L119" i="1" s="1"/>
  <c r="K117" i="1"/>
  <c r="K119" i="1" s="1"/>
  <c r="K120" i="1" s="1"/>
  <c r="J117" i="1"/>
  <c r="J119" i="1" s="1"/>
  <c r="I117" i="1"/>
  <c r="E116" i="1"/>
  <c r="AN115" i="1"/>
  <c r="AM115" i="1"/>
  <c r="AL115" i="1"/>
  <c r="AK115" i="1"/>
  <c r="AJ115" i="1"/>
  <c r="AI115" i="1"/>
  <c r="AH115" i="1"/>
  <c r="AG115" i="1"/>
  <c r="AF115" i="1"/>
  <c r="AE115" i="1"/>
  <c r="AD115" i="1"/>
  <c r="AC115" i="1"/>
  <c r="AB115" i="1"/>
  <c r="AA115" i="1"/>
  <c r="Z115" i="1"/>
  <c r="Y115" i="1"/>
  <c r="X115" i="1"/>
  <c r="W115" i="1"/>
  <c r="V115" i="1"/>
  <c r="U115" i="1"/>
  <c r="T115" i="1"/>
  <c r="S115" i="1"/>
  <c r="R115" i="1"/>
  <c r="Q115" i="1"/>
  <c r="P115" i="1"/>
  <c r="O115" i="1"/>
  <c r="N115" i="1"/>
  <c r="M115" i="1"/>
  <c r="L115" i="1"/>
  <c r="K115" i="1"/>
  <c r="J115" i="1"/>
  <c r="I115" i="1"/>
  <c r="H115" i="1"/>
  <c r="G115" i="1"/>
  <c r="F115" i="1"/>
  <c r="E115" i="1"/>
  <c r="G109" i="1"/>
  <c r="F109" i="1"/>
  <c r="E109" i="1"/>
  <c r="E101" i="1"/>
  <c r="E102" i="1" s="1"/>
  <c r="E106" i="1" s="1"/>
  <c r="AK100" i="1"/>
  <c r="AH100" i="1"/>
  <c r="AC100" i="1"/>
  <c r="Z100" i="1"/>
  <c r="U100" i="1"/>
  <c r="R100" i="1"/>
  <c r="M100" i="1"/>
  <c r="J100" i="1"/>
  <c r="E100" i="1"/>
  <c r="AN99" i="1"/>
  <c r="AM99" i="1"/>
  <c r="AL99" i="1"/>
  <c r="AK99" i="1"/>
  <c r="AK101" i="1" s="1"/>
  <c r="AK102" i="1" s="1"/>
  <c r="AJ99" i="1"/>
  <c r="AJ101" i="1" s="1"/>
  <c r="AI99" i="1"/>
  <c r="AI101" i="1" s="1"/>
  <c r="AH99" i="1"/>
  <c r="AH101" i="1" s="1"/>
  <c r="AH102" i="1" s="1"/>
  <c r="AG99" i="1"/>
  <c r="AF99" i="1"/>
  <c r="AE99" i="1"/>
  <c r="AD99" i="1"/>
  <c r="AC99" i="1"/>
  <c r="AC101" i="1" s="1"/>
  <c r="AC102" i="1" s="1"/>
  <c r="AB99" i="1"/>
  <c r="AB101" i="1" s="1"/>
  <c r="AA99" i="1"/>
  <c r="AA101" i="1" s="1"/>
  <c r="Z99" i="1"/>
  <c r="Z101" i="1" s="1"/>
  <c r="Z102" i="1" s="1"/>
  <c r="Y99" i="1"/>
  <c r="X99" i="1"/>
  <c r="W99" i="1"/>
  <c r="V99" i="1"/>
  <c r="U99" i="1"/>
  <c r="U101" i="1" s="1"/>
  <c r="U102" i="1" s="1"/>
  <c r="T99" i="1"/>
  <c r="T101" i="1" s="1"/>
  <c r="S99" i="1"/>
  <c r="S101" i="1" s="1"/>
  <c r="R99" i="1"/>
  <c r="R101" i="1" s="1"/>
  <c r="R102" i="1" s="1"/>
  <c r="Q99" i="1"/>
  <c r="P99" i="1"/>
  <c r="O99" i="1"/>
  <c r="N99" i="1"/>
  <c r="M99" i="1"/>
  <c r="M101" i="1" s="1"/>
  <c r="M102" i="1" s="1"/>
  <c r="L99" i="1"/>
  <c r="L101" i="1" s="1"/>
  <c r="K99" i="1"/>
  <c r="K101" i="1" s="1"/>
  <c r="J99" i="1"/>
  <c r="J101" i="1" s="1"/>
  <c r="J102" i="1" s="1"/>
  <c r="I99" i="1"/>
  <c r="E98"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F97" i="1"/>
  <c r="E97" i="1"/>
  <c r="G91" i="1"/>
  <c r="F91" i="1"/>
  <c r="D19" i="119" s="1"/>
  <c r="E91" i="1"/>
  <c r="E83" i="1"/>
  <c r="E84" i="1" s="1"/>
  <c r="E88" i="1" s="1"/>
  <c r="AH82" i="1"/>
  <c r="E82" i="1"/>
  <c r="AN81" i="1"/>
  <c r="AM81" i="1"/>
  <c r="AL81" i="1"/>
  <c r="AK81" i="1"/>
  <c r="AK83" i="1" s="1"/>
  <c r="AJ81" i="1"/>
  <c r="AJ83" i="1" s="1"/>
  <c r="AI81" i="1"/>
  <c r="AI83" i="1" s="1"/>
  <c r="AH81" i="1"/>
  <c r="AH83" i="1" s="1"/>
  <c r="AH84" i="1" s="1"/>
  <c r="AG81" i="1"/>
  <c r="AF81" i="1"/>
  <c r="AE81" i="1"/>
  <c r="AD81" i="1"/>
  <c r="AC81" i="1"/>
  <c r="AC83" i="1" s="1"/>
  <c r="AB81" i="1"/>
  <c r="AB83" i="1" s="1"/>
  <c r="AA81" i="1"/>
  <c r="AA83" i="1" s="1"/>
  <c r="Z81" i="1"/>
  <c r="Z83" i="1" s="1"/>
  <c r="Z84" i="1" s="1"/>
  <c r="Y81" i="1"/>
  <c r="X81" i="1"/>
  <c r="W81" i="1"/>
  <c r="V81" i="1"/>
  <c r="U81" i="1"/>
  <c r="U83" i="1" s="1"/>
  <c r="T81" i="1"/>
  <c r="T83" i="1" s="1"/>
  <c r="S81" i="1"/>
  <c r="S83" i="1" s="1"/>
  <c r="R81" i="1"/>
  <c r="R83" i="1" s="1"/>
  <c r="R84" i="1" s="1"/>
  <c r="Q81" i="1"/>
  <c r="P81" i="1"/>
  <c r="O81" i="1"/>
  <c r="N81" i="1"/>
  <c r="M81" i="1"/>
  <c r="M83" i="1" s="1"/>
  <c r="L81" i="1"/>
  <c r="L83" i="1" s="1"/>
  <c r="K81" i="1"/>
  <c r="K83" i="1" s="1"/>
  <c r="J81" i="1"/>
  <c r="J83" i="1" s="1"/>
  <c r="J84" i="1" s="1"/>
  <c r="I81" i="1"/>
  <c r="E80"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F79" i="1"/>
  <c r="E79" i="1"/>
  <c r="G73" i="1"/>
  <c r="F73" i="1"/>
  <c r="E73" i="1"/>
  <c r="G65" i="1"/>
  <c r="G66" i="1" s="1"/>
  <c r="F65" i="1"/>
  <c r="F66" i="1" s="1"/>
  <c r="E65" i="1"/>
  <c r="E66" i="1" s="1"/>
  <c r="AA64" i="1"/>
  <c r="R64" i="1"/>
  <c r="G64" i="1"/>
  <c r="F64" i="1"/>
  <c r="E64" i="1"/>
  <c r="AN63" i="1"/>
  <c r="AM63" i="1"/>
  <c r="AL63" i="1"/>
  <c r="AK63" i="1"/>
  <c r="AK65" i="1" s="1"/>
  <c r="AJ63" i="1"/>
  <c r="AJ65" i="1" s="1"/>
  <c r="AI63" i="1"/>
  <c r="AI65" i="1" s="1"/>
  <c r="AI66" i="1" s="1"/>
  <c r="AH63" i="1"/>
  <c r="AH65" i="1" s="1"/>
  <c r="AH66" i="1" s="1"/>
  <c r="AG63" i="1"/>
  <c r="AF63" i="1"/>
  <c r="AE63" i="1"/>
  <c r="AE65" i="1" s="1"/>
  <c r="AD63" i="1"/>
  <c r="AD65" i="1" s="1"/>
  <c r="AC63" i="1"/>
  <c r="AC65" i="1" s="1"/>
  <c r="AB63" i="1"/>
  <c r="AB65" i="1" s="1"/>
  <c r="AA63" i="1"/>
  <c r="AA65" i="1" s="1"/>
  <c r="AA66" i="1" s="1"/>
  <c r="Z63" i="1"/>
  <c r="Z65" i="1" s="1"/>
  <c r="Z66" i="1" s="1"/>
  <c r="Y63" i="1"/>
  <c r="X63" i="1"/>
  <c r="W63" i="1"/>
  <c r="V63" i="1"/>
  <c r="U63" i="1"/>
  <c r="U65" i="1" s="1"/>
  <c r="T63" i="1"/>
  <c r="T65" i="1" s="1"/>
  <c r="S63" i="1"/>
  <c r="S65" i="1" s="1"/>
  <c r="S66" i="1" s="1"/>
  <c r="R63" i="1"/>
  <c r="R65" i="1" s="1"/>
  <c r="R66" i="1" s="1"/>
  <c r="Q63" i="1"/>
  <c r="P63" i="1"/>
  <c r="O63" i="1"/>
  <c r="N63" i="1"/>
  <c r="N65" i="1" s="1"/>
  <c r="M63" i="1"/>
  <c r="M65" i="1" s="1"/>
  <c r="L63" i="1"/>
  <c r="L65" i="1" s="1"/>
  <c r="K63" i="1"/>
  <c r="K65" i="1" s="1"/>
  <c r="K66" i="1" s="1"/>
  <c r="J63" i="1"/>
  <c r="J65" i="1" s="1"/>
  <c r="J66" i="1" s="1"/>
  <c r="I63" i="1"/>
  <c r="E62"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G55" i="1"/>
  <c r="F55" i="1"/>
  <c r="E55" i="1"/>
  <c r="E47" i="1"/>
  <c r="E48" i="1" s="1"/>
  <c r="AN45" i="1"/>
  <c r="AM45" i="1"/>
  <c r="AL45" i="1"/>
  <c r="AK45" i="1"/>
  <c r="AK47" i="1" s="1"/>
  <c r="AJ45" i="1"/>
  <c r="AJ47" i="1" s="1"/>
  <c r="AI45" i="1"/>
  <c r="AI47" i="1" s="1"/>
  <c r="AI48" i="1" s="1"/>
  <c r="AH45" i="1"/>
  <c r="AH47" i="1" s="1"/>
  <c r="AG45" i="1"/>
  <c r="AF45" i="1"/>
  <c r="AE45" i="1"/>
  <c r="AD45" i="1"/>
  <c r="AC45" i="1"/>
  <c r="AC47" i="1" s="1"/>
  <c r="AB45" i="1"/>
  <c r="AB47" i="1" s="1"/>
  <c r="AA45" i="1"/>
  <c r="AA47" i="1" s="1"/>
  <c r="AA48" i="1" s="1"/>
  <c r="Z45" i="1"/>
  <c r="Z47" i="1" s="1"/>
  <c r="Y45" i="1"/>
  <c r="X45" i="1"/>
  <c r="W45" i="1"/>
  <c r="V45" i="1"/>
  <c r="U45" i="1"/>
  <c r="U47" i="1" s="1"/>
  <c r="T45" i="1"/>
  <c r="T47" i="1" s="1"/>
  <c r="S45" i="1"/>
  <c r="S47" i="1" s="1"/>
  <c r="S48" i="1" s="1"/>
  <c r="R45" i="1"/>
  <c r="R47" i="1" s="1"/>
  <c r="Q45" i="1"/>
  <c r="P45" i="1"/>
  <c r="O45" i="1"/>
  <c r="N45" i="1"/>
  <c r="M45" i="1"/>
  <c r="M47" i="1" s="1"/>
  <c r="L45" i="1"/>
  <c r="L47" i="1" s="1"/>
  <c r="K45" i="1"/>
  <c r="K47" i="1" s="1"/>
  <c r="K48" i="1" s="1"/>
  <c r="J45" i="1"/>
  <c r="J47" i="1" s="1"/>
  <c r="I45" i="1"/>
  <c r="E44"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F43" i="1"/>
  <c r="E43" i="1"/>
  <c r="G37" i="1"/>
  <c r="F37" i="1"/>
  <c r="E37" i="1"/>
  <c r="D16" i="119" s="1"/>
  <c r="G29" i="1"/>
  <c r="G30" i="1" s="1"/>
  <c r="F29" i="1"/>
  <c r="F30" i="1" s="1"/>
  <c r="E29" i="1"/>
  <c r="E30" i="1" s="1"/>
  <c r="E34" i="1" s="1"/>
  <c r="AI28" i="1"/>
  <c r="AD28" i="1"/>
  <c r="AA28" i="1"/>
  <c r="K28" i="1"/>
  <c r="G28" i="1"/>
  <c r="F28" i="1"/>
  <c r="E28" i="1"/>
  <c r="AN27" i="1"/>
  <c r="AM27" i="1"/>
  <c r="AL27" i="1"/>
  <c r="AL28" i="1" s="1"/>
  <c r="AK27" i="1"/>
  <c r="AK29" i="1" s="1"/>
  <c r="AJ27" i="1"/>
  <c r="AJ29" i="1" s="1"/>
  <c r="AJ30" i="1" s="1"/>
  <c r="AI27" i="1"/>
  <c r="AI29" i="1" s="1"/>
  <c r="AI30" i="1" s="1"/>
  <c r="AH27" i="1"/>
  <c r="AH29" i="1" s="1"/>
  <c r="AG27" i="1"/>
  <c r="AF27" i="1"/>
  <c r="AE27" i="1"/>
  <c r="AD27" i="1"/>
  <c r="AC27" i="1"/>
  <c r="AC29" i="1" s="1"/>
  <c r="AB27" i="1"/>
  <c r="AB29" i="1" s="1"/>
  <c r="AB30" i="1" s="1"/>
  <c r="AA27" i="1"/>
  <c r="AA29" i="1" s="1"/>
  <c r="AA30" i="1" s="1"/>
  <c r="Z27" i="1"/>
  <c r="Z29" i="1" s="1"/>
  <c r="Y27" i="1"/>
  <c r="X27" i="1"/>
  <c r="W27" i="1"/>
  <c r="V27" i="1"/>
  <c r="V28" i="1" s="1"/>
  <c r="U27" i="1"/>
  <c r="U29" i="1" s="1"/>
  <c r="T27" i="1"/>
  <c r="T29" i="1" s="1"/>
  <c r="T30" i="1" s="1"/>
  <c r="S27" i="1"/>
  <c r="S29" i="1" s="1"/>
  <c r="S30" i="1" s="1"/>
  <c r="R27" i="1"/>
  <c r="R29" i="1" s="1"/>
  <c r="Q27" i="1"/>
  <c r="P27" i="1"/>
  <c r="O27" i="1"/>
  <c r="N27" i="1"/>
  <c r="N28" i="1" s="1"/>
  <c r="M27" i="1"/>
  <c r="M29" i="1" s="1"/>
  <c r="L27" i="1"/>
  <c r="L29" i="1" s="1"/>
  <c r="L30" i="1" s="1"/>
  <c r="K27" i="1"/>
  <c r="K29" i="1" s="1"/>
  <c r="K30" i="1" s="1"/>
  <c r="J27" i="1"/>
  <c r="J29" i="1" s="1"/>
  <c r="I27" i="1"/>
  <c r="E26" i="1"/>
  <c r="AN25" i="1"/>
  <c r="AM25" i="1"/>
  <c r="AL25" i="1"/>
  <c r="AK25" i="1"/>
  <c r="AJ25" i="1"/>
  <c r="AI25" i="1"/>
  <c r="AH25" i="1"/>
  <c r="AG25" i="1"/>
  <c r="AF25" i="1"/>
  <c r="AE25" i="1"/>
  <c r="AD25" i="1"/>
  <c r="AC25" i="1"/>
  <c r="AB25" i="1"/>
  <c r="AA25" i="1"/>
  <c r="Z25" i="1"/>
  <c r="Y25" i="1"/>
  <c r="X25" i="1"/>
  <c r="W25" i="1"/>
  <c r="V25" i="1"/>
  <c r="U25" i="1"/>
  <c r="T25" i="1"/>
  <c r="S25" i="1"/>
  <c r="R25" i="1"/>
  <c r="Q25" i="1"/>
  <c r="P25" i="1"/>
  <c r="O25" i="1"/>
  <c r="N25" i="1"/>
  <c r="M25" i="1"/>
  <c r="L25" i="1"/>
  <c r="K25" i="1"/>
  <c r="J25" i="1"/>
  <c r="I25" i="1"/>
  <c r="H25" i="1"/>
  <c r="G25" i="1"/>
  <c r="F25" i="1"/>
  <c r="E25" i="1"/>
  <c r="G19" i="117"/>
  <c r="F19" i="117"/>
  <c r="E19" i="117"/>
  <c r="G19" i="118"/>
  <c r="F19" i="118"/>
  <c r="E19" i="118"/>
  <c r="E44" i="118"/>
  <c r="AN43" i="118"/>
  <c r="AM43" i="118"/>
  <c r="AL43" i="118"/>
  <c r="AK43" i="118"/>
  <c r="AJ43" i="118"/>
  <c r="AI43" i="118"/>
  <c r="AH43" i="118"/>
  <c r="AG43" i="118"/>
  <c r="AF43" i="118"/>
  <c r="AE43" i="118"/>
  <c r="AD43" i="118"/>
  <c r="AC43" i="118"/>
  <c r="AB43" i="118"/>
  <c r="AA43" i="118"/>
  <c r="Z43" i="118"/>
  <c r="Y43" i="118"/>
  <c r="X43" i="118"/>
  <c r="W43" i="118"/>
  <c r="V43" i="118"/>
  <c r="U43" i="118"/>
  <c r="T43" i="118"/>
  <c r="S43" i="118"/>
  <c r="R43" i="118"/>
  <c r="Q43" i="118"/>
  <c r="P43" i="118"/>
  <c r="O43" i="118"/>
  <c r="N43" i="118"/>
  <c r="M43" i="118"/>
  <c r="L43" i="118"/>
  <c r="K43" i="118"/>
  <c r="J43" i="118"/>
  <c r="I43" i="118"/>
  <c r="H43" i="118"/>
  <c r="G43" i="118"/>
  <c r="F43" i="118"/>
  <c r="E43" i="118"/>
  <c r="E27" i="118"/>
  <c r="AN26" i="118"/>
  <c r="AM26" i="118"/>
  <c r="AL26" i="118"/>
  <c r="AK26" i="118"/>
  <c r="AJ26" i="118"/>
  <c r="AI26" i="118"/>
  <c r="AH26" i="118"/>
  <c r="AG26" i="118"/>
  <c r="AF26" i="118"/>
  <c r="AE26" i="118"/>
  <c r="AD26" i="118"/>
  <c r="AC26" i="118"/>
  <c r="AB26" i="118"/>
  <c r="AA26" i="118"/>
  <c r="Z26" i="118"/>
  <c r="Y26" i="118"/>
  <c r="X26" i="118"/>
  <c r="W26" i="118"/>
  <c r="V26" i="118"/>
  <c r="U26" i="118"/>
  <c r="T26" i="118"/>
  <c r="S26" i="118"/>
  <c r="R26" i="118"/>
  <c r="Q26" i="118"/>
  <c r="P26" i="118"/>
  <c r="O26" i="118"/>
  <c r="N26" i="118"/>
  <c r="M26" i="118"/>
  <c r="L26" i="118"/>
  <c r="K26" i="118"/>
  <c r="J26" i="118"/>
  <c r="I26" i="118"/>
  <c r="H26" i="118"/>
  <c r="G26" i="118"/>
  <c r="F26" i="118"/>
  <c r="E26" i="118"/>
  <c r="G11" i="118"/>
  <c r="G12" i="118" s="1"/>
  <c r="F11" i="118"/>
  <c r="F12" i="118" s="1"/>
  <c r="E11" i="118"/>
  <c r="E12" i="118" s="1"/>
  <c r="G10" i="118"/>
  <c r="F10" i="118"/>
  <c r="E10" i="118"/>
  <c r="E8" i="118"/>
  <c r="AN7" i="118"/>
  <c r="AM7" i="118"/>
  <c r="AL7" i="118"/>
  <c r="AK7" i="118"/>
  <c r="AJ7" i="118"/>
  <c r="AI7" i="118"/>
  <c r="AH7" i="118"/>
  <c r="AG7" i="118"/>
  <c r="AF7" i="118"/>
  <c r="AE7" i="118"/>
  <c r="AD7" i="118"/>
  <c r="AC7" i="118"/>
  <c r="AB7" i="118"/>
  <c r="AA7" i="118"/>
  <c r="Z7" i="118"/>
  <c r="Y7" i="118"/>
  <c r="X7" i="118"/>
  <c r="W7" i="118"/>
  <c r="V7" i="118"/>
  <c r="U7" i="118"/>
  <c r="T7" i="118"/>
  <c r="S7" i="118"/>
  <c r="R7" i="118"/>
  <c r="Q7" i="118"/>
  <c r="P7" i="118"/>
  <c r="O7" i="118"/>
  <c r="N7" i="118"/>
  <c r="M7" i="118"/>
  <c r="L7" i="118"/>
  <c r="K7" i="118"/>
  <c r="J7" i="118"/>
  <c r="I7" i="118"/>
  <c r="H7" i="118"/>
  <c r="G7" i="118"/>
  <c r="F7" i="118"/>
  <c r="F44" i="118" s="1"/>
  <c r="E7" i="118"/>
  <c r="E44" i="117"/>
  <c r="AN43" i="117"/>
  <c r="AM43" i="117"/>
  <c r="AL43" i="117"/>
  <c r="AK43" i="117"/>
  <c r="AJ43" i="117"/>
  <c r="AI43" i="117"/>
  <c r="AH43" i="117"/>
  <c r="AG43" i="117"/>
  <c r="AF43" i="117"/>
  <c r="AE43" i="117"/>
  <c r="AD43" i="117"/>
  <c r="AC43" i="117"/>
  <c r="AB43" i="117"/>
  <c r="AA43" i="117"/>
  <c r="Z43" i="117"/>
  <c r="Y43" i="117"/>
  <c r="X43" i="117"/>
  <c r="W43" i="117"/>
  <c r="V43" i="117"/>
  <c r="U43" i="117"/>
  <c r="T43" i="117"/>
  <c r="S43" i="117"/>
  <c r="R43" i="117"/>
  <c r="Q43" i="117"/>
  <c r="P43" i="117"/>
  <c r="O43" i="117"/>
  <c r="N43" i="117"/>
  <c r="M43" i="117"/>
  <c r="L43" i="117"/>
  <c r="K43" i="117"/>
  <c r="J43" i="117"/>
  <c r="I43" i="117"/>
  <c r="H43" i="117"/>
  <c r="G43" i="117"/>
  <c r="F43" i="117"/>
  <c r="E43" i="117"/>
  <c r="F27" i="117"/>
  <c r="E27" i="117"/>
  <c r="AN26" i="117"/>
  <c r="AM26" i="117"/>
  <c r="AL26" i="117"/>
  <c r="AK26" i="117"/>
  <c r="AJ26" i="117"/>
  <c r="AI26" i="117"/>
  <c r="AH26" i="117"/>
  <c r="AG26" i="117"/>
  <c r="AF26" i="117"/>
  <c r="AE26" i="117"/>
  <c r="AD26" i="117"/>
  <c r="AC26" i="117"/>
  <c r="AB26" i="117"/>
  <c r="AA26" i="117"/>
  <c r="Z26" i="117"/>
  <c r="Y26" i="117"/>
  <c r="X26" i="117"/>
  <c r="W26" i="117"/>
  <c r="V26" i="117"/>
  <c r="U26" i="117"/>
  <c r="T26" i="117"/>
  <c r="S26" i="117"/>
  <c r="R26" i="117"/>
  <c r="Q26" i="117"/>
  <c r="P26" i="117"/>
  <c r="O26" i="117"/>
  <c r="N26" i="117"/>
  <c r="M26" i="117"/>
  <c r="L26" i="117"/>
  <c r="K26" i="117"/>
  <c r="J26" i="117"/>
  <c r="I26" i="117"/>
  <c r="H26" i="117"/>
  <c r="G26" i="117"/>
  <c r="F26" i="117"/>
  <c r="E26" i="117"/>
  <c r="G11" i="117"/>
  <c r="G12" i="117" s="1"/>
  <c r="G22" i="117" s="1"/>
  <c r="F11" i="117"/>
  <c r="F12" i="117" s="1"/>
  <c r="E11" i="117"/>
  <c r="E12" i="117" s="1"/>
  <c r="E16" i="117" s="1"/>
  <c r="G10" i="117"/>
  <c r="F10" i="117"/>
  <c r="E10" i="117"/>
  <c r="E8" i="117"/>
  <c r="AN7" i="117"/>
  <c r="AM7" i="117"/>
  <c r="AL7" i="117"/>
  <c r="AK7" i="117"/>
  <c r="AJ7" i="117"/>
  <c r="AI7" i="117"/>
  <c r="AH7" i="117"/>
  <c r="AG7" i="117"/>
  <c r="AF7" i="117"/>
  <c r="AE7" i="117"/>
  <c r="AD7" i="117"/>
  <c r="AC7" i="117"/>
  <c r="AB7" i="117"/>
  <c r="AA7" i="117"/>
  <c r="Z7" i="117"/>
  <c r="Y7" i="117"/>
  <c r="X7" i="117"/>
  <c r="W7" i="117"/>
  <c r="V7" i="117"/>
  <c r="U7" i="117"/>
  <c r="T7" i="117"/>
  <c r="S7" i="117"/>
  <c r="R7" i="117"/>
  <c r="Q7" i="117"/>
  <c r="P7" i="117"/>
  <c r="O7" i="117"/>
  <c r="N7" i="117"/>
  <c r="M7" i="117"/>
  <c r="L7" i="117"/>
  <c r="K7" i="117"/>
  <c r="J7" i="117"/>
  <c r="I7" i="117"/>
  <c r="H7" i="117"/>
  <c r="G7" i="117"/>
  <c r="F7" i="117"/>
  <c r="F8" i="117" s="1"/>
  <c r="E7" i="117"/>
  <c r="G19" i="116"/>
  <c r="D31" i="119" s="1"/>
  <c r="F19" i="116"/>
  <c r="E19" i="116"/>
  <c r="G11" i="116"/>
  <c r="G12" i="116" s="1"/>
  <c r="F11" i="116"/>
  <c r="F12" i="116" s="1"/>
  <c r="E11" i="116"/>
  <c r="E12" i="116" s="1"/>
  <c r="G10" i="116"/>
  <c r="F10" i="116"/>
  <c r="E10" i="116"/>
  <c r="E8" i="116"/>
  <c r="AN7" i="116"/>
  <c r="AM7" i="116"/>
  <c r="AL7" i="116"/>
  <c r="AK7" i="116"/>
  <c r="AJ7" i="116"/>
  <c r="AI7" i="116"/>
  <c r="AH7" i="116"/>
  <c r="AG7" i="116"/>
  <c r="AF7" i="116"/>
  <c r="AE7" i="116"/>
  <c r="AD7" i="116"/>
  <c r="AC7" i="116"/>
  <c r="AB7" i="116"/>
  <c r="AA7" i="116"/>
  <c r="Z7" i="116"/>
  <c r="Y7" i="116"/>
  <c r="X7" i="116"/>
  <c r="W7" i="116"/>
  <c r="V7" i="116"/>
  <c r="U7" i="116"/>
  <c r="T7" i="116"/>
  <c r="S7" i="116"/>
  <c r="R7" i="116"/>
  <c r="Q7" i="116"/>
  <c r="P7" i="116"/>
  <c r="O7" i="116"/>
  <c r="N7" i="116"/>
  <c r="M7" i="116"/>
  <c r="L7" i="116"/>
  <c r="K7" i="116"/>
  <c r="J7" i="116"/>
  <c r="I7" i="116"/>
  <c r="H7" i="116"/>
  <c r="G7" i="116"/>
  <c r="F7" i="116"/>
  <c r="F44" i="116" s="1"/>
  <c r="E7" i="116"/>
  <c r="D23" i="119" l="1"/>
  <c r="D21" i="119"/>
  <c r="D20" i="119"/>
  <c r="D18" i="119"/>
  <c r="D17" i="119"/>
  <c r="D32" i="119"/>
  <c r="E164" i="1"/>
  <c r="C11" i="119" s="1"/>
  <c r="E34" i="116"/>
  <c r="E38" i="116" s="1"/>
  <c r="C27" i="119" s="1"/>
  <c r="E40" i="116"/>
  <c r="F26" i="116"/>
  <c r="AH52" i="116"/>
  <c r="AH58" i="116"/>
  <c r="Z52" i="116"/>
  <c r="Z58" i="116"/>
  <c r="K52" i="116"/>
  <c r="K58" i="116"/>
  <c r="S52" i="116"/>
  <c r="S58" i="116"/>
  <c r="AA52" i="116"/>
  <c r="AA58" i="116"/>
  <c r="AI52" i="116"/>
  <c r="AI58" i="116"/>
  <c r="E52" i="116"/>
  <c r="E58" i="116"/>
  <c r="J58" i="116"/>
  <c r="J52" i="116"/>
  <c r="AD48" i="116"/>
  <c r="R52" i="116"/>
  <c r="R58" i="116"/>
  <c r="F52" i="116"/>
  <c r="F58" i="116"/>
  <c r="X48" i="116"/>
  <c r="AN48" i="116"/>
  <c r="G58" i="116"/>
  <c r="G52" i="116"/>
  <c r="AD47" i="116"/>
  <c r="W47" i="116"/>
  <c r="W48" i="116" s="1"/>
  <c r="L46" i="116"/>
  <c r="T46" i="116"/>
  <c r="AB46" i="116"/>
  <c r="AJ46" i="116"/>
  <c r="H47" i="116"/>
  <c r="H48" i="116" s="1"/>
  <c r="P47" i="116"/>
  <c r="P48" i="116" s="1"/>
  <c r="X47" i="116"/>
  <c r="AF47" i="116"/>
  <c r="AF48" i="116" s="1"/>
  <c r="AN47" i="116"/>
  <c r="L48" i="116"/>
  <c r="T48" i="116"/>
  <c r="AB48" i="116"/>
  <c r="AJ48" i="116"/>
  <c r="O47" i="116"/>
  <c r="O48" i="116" s="1"/>
  <c r="M46" i="116"/>
  <c r="U46" i="116"/>
  <c r="AC46" i="116"/>
  <c r="AK46" i="116"/>
  <c r="I47" i="116"/>
  <c r="I48" i="116" s="1"/>
  <c r="Q47" i="116"/>
  <c r="Q48" i="116" s="1"/>
  <c r="Y47" i="116"/>
  <c r="Y48" i="116" s="1"/>
  <c r="AG47" i="116"/>
  <c r="AG48" i="116" s="1"/>
  <c r="M48" i="116"/>
  <c r="U48" i="116"/>
  <c r="AC48" i="116"/>
  <c r="AK48" i="116"/>
  <c r="AM47" i="116"/>
  <c r="AM48" i="116" s="1"/>
  <c r="N46" i="116"/>
  <c r="V46" i="116"/>
  <c r="AD46" i="116"/>
  <c r="AL46" i="116"/>
  <c r="N48" i="116"/>
  <c r="V48" i="116"/>
  <c r="AL48" i="116"/>
  <c r="O46" i="116"/>
  <c r="W46" i="116"/>
  <c r="AE46" i="116"/>
  <c r="AM46" i="116"/>
  <c r="AE48" i="116"/>
  <c r="H46" i="116"/>
  <c r="P46" i="116"/>
  <c r="X46" i="116"/>
  <c r="AF46" i="116"/>
  <c r="AN46" i="116"/>
  <c r="I46" i="116"/>
  <c r="Q46" i="116"/>
  <c r="Y46" i="116"/>
  <c r="AG46" i="116"/>
  <c r="N30" i="116"/>
  <c r="V30" i="116"/>
  <c r="AE30" i="116"/>
  <c r="G34" i="116"/>
  <c r="G40" i="116"/>
  <c r="H40" i="116"/>
  <c r="H34" i="116"/>
  <c r="H36" i="116" s="1"/>
  <c r="P40" i="116"/>
  <c r="P34" i="116"/>
  <c r="X40" i="116"/>
  <c r="X34" i="116"/>
  <c r="AF40" i="116"/>
  <c r="AF34" i="116"/>
  <c r="AN40" i="116"/>
  <c r="AN34" i="116"/>
  <c r="I30" i="116"/>
  <c r="Y30" i="116"/>
  <c r="AG30" i="116"/>
  <c r="AI34" i="116"/>
  <c r="AI40" i="116"/>
  <c r="K34" i="116"/>
  <c r="K40" i="116"/>
  <c r="S34" i="116"/>
  <c r="S40" i="116"/>
  <c r="AA34" i="116"/>
  <c r="AA40" i="116"/>
  <c r="L30" i="116"/>
  <c r="AJ30" i="116"/>
  <c r="L29" i="116"/>
  <c r="AB29" i="116"/>
  <c r="AB30" i="116" s="1"/>
  <c r="AJ29" i="116"/>
  <c r="J28" i="116"/>
  <c r="R28" i="116"/>
  <c r="Z28" i="116"/>
  <c r="AH28" i="116"/>
  <c r="N29" i="116"/>
  <c r="V29" i="116"/>
  <c r="AD29" i="116"/>
  <c r="AD30" i="116" s="1"/>
  <c r="AL29" i="116"/>
  <c r="AL30" i="116" s="1"/>
  <c r="J30" i="116"/>
  <c r="R30" i="116"/>
  <c r="Z30" i="116"/>
  <c r="AH30" i="116"/>
  <c r="F34" i="116"/>
  <c r="O29" i="116"/>
  <c r="O30" i="116" s="1"/>
  <c r="L28" i="116"/>
  <c r="T28" i="116"/>
  <c r="AB28" i="116"/>
  <c r="AJ28" i="116"/>
  <c r="T30" i="116"/>
  <c r="AE29" i="116"/>
  <c r="M28" i="116"/>
  <c r="U28" i="116"/>
  <c r="AC28" i="116"/>
  <c r="AK28" i="116"/>
  <c r="I29" i="116"/>
  <c r="Q29" i="116"/>
  <c r="Q30" i="116" s="1"/>
  <c r="Y29" i="116"/>
  <c r="AG29" i="116"/>
  <c r="M30" i="116"/>
  <c r="U30" i="116"/>
  <c r="AC30" i="116"/>
  <c r="AK30" i="116"/>
  <c r="W29" i="116"/>
  <c r="W30" i="116" s="1"/>
  <c r="N28" i="116"/>
  <c r="V28" i="116"/>
  <c r="AD28" i="116"/>
  <c r="AL28" i="116"/>
  <c r="AM29" i="116"/>
  <c r="AM30" i="116" s="1"/>
  <c r="O28" i="116"/>
  <c r="W28" i="116"/>
  <c r="AE28" i="116"/>
  <c r="AM28" i="116"/>
  <c r="I28" i="116"/>
  <c r="Q28" i="116"/>
  <c r="Y28" i="116"/>
  <c r="AG28" i="116"/>
  <c r="P156" i="1"/>
  <c r="N156" i="1"/>
  <c r="F166" i="1"/>
  <c r="F160" i="1"/>
  <c r="AE156" i="1"/>
  <c r="G166" i="1"/>
  <c r="G160" i="1"/>
  <c r="AH160" i="1"/>
  <c r="AH166" i="1"/>
  <c r="AF156" i="1"/>
  <c r="I156" i="1"/>
  <c r="Y156" i="1"/>
  <c r="J160" i="1"/>
  <c r="J166" i="1"/>
  <c r="R160" i="1"/>
  <c r="R166" i="1"/>
  <c r="Z160" i="1"/>
  <c r="Z166" i="1"/>
  <c r="S160" i="1"/>
  <c r="S166" i="1"/>
  <c r="AA160" i="1"/>
  <c r="AA166" i="1"/>
  <c r="AI160" i="1"/>
  <c r="AI166" i="1"/>
  <c r="O155" i="1"/>
  <c r="O156" i="1" s="1"/>
  <c r="W155" i="1"/>
  <c r="W156" i="1" s="1"/>
  <c r="AE155" i="1"/>
  <c r="AM155" i="1"/>
  <c r="AM156" i="1" s="1"/>
  <c r="K156" i="1"/>
  <c r="L154" i="1"/>
  <c r="T154" i="1"/>
  <c r="AB154" i="1"/>
  <c r="AJ154" i="1"/>
  <c r="H155" i="1"/>
  <c r="H156" i="1" s="1"/>
  <c r="P155" i="1"/>
  <c r="X155" i="1"/>
  <c r="X156" i="1" s="1"/>
  <c r="AF155" i="1"/>
  <c r="AN155" i="1"/>
  <c r="AN156" i="1" s="1"/>
  <c r="L156" i="1"/>
  <c r="T156" i="1"/>
  <c r="AB156" i="1"/>
  <c r="AJ156" i="1"/>
  <c r="N155" i="1"/>
  <c r="V155" i="1"/>
  <c r="V156" i="1" s="1"/>
  <c r="AL155" i="1"/>
  <c r="AL156" i="1" s="1"/>
  <c r="M154" i="1"/>
  <c r="U154" i="1"/>
  <c r="AC154" i="1"/>
  <c r="I155" i="1"/>
  <c r="Q155" i="1"/>
  <c r="Q156" i="1" s="1"/>
  <c r="Y155" i="1"/>
  <c r="AG155" i="1"/>
  <c r="AG156" i="1" s="1"/>
  <c r="M156" i="1"/>
  <c r="U156" i="1"/>
  <c r="AC156" i="1"/>
  <c r="AK156" i="1"/>
  <c r="AD155" i="1"/>
  <c r="AD156" i="1" s="1"/>
  <c r="N154" i="1"/>
  <c r="V154" i="1"/>
  <c r="AD154" i="1"/>
  <c r="AL154" i="1"/>
  <c r="E166" i="1"/>
  <c r="O154" i="1"/>
  <c r="W154" i="1"/>
  <c r="AE154" i="1"/>
  <c r="AM154" i="1"/>
  <c r="H154" i="1"/>
  <c r="P154" i="1"/>
  <c r="X154" i="1"/>
  <c r="AF154" i="1"/>
  <c r="AN154" i="1"/>
  <c r="I154" i="1"/>
  <c r="Q154" i="1"/>
  <c r="Y154" i="1"/>
  <c r="AG154" i="1"/>
  <c r="AL138" i="1"/>
  <c r="AM138" i="1"/>
  <c r="AF138" i="1"/>
  <c r="E142" i="1"/>
  <c r="E148" i="1"/>
  <c r="AH142" i="1"/>
  <c r="AH148" i="1"/>
  <c r="G148" i="1"/>
  <c r="G142" i="1"/>
  <c r="Z142" i="1"/>
  <c r="Z148" i="1"/>
  <c r="Y138" i="1"/>
  <c r="R142" i="1"/>
  <c r="R148" i="1"/>
  <c r="Q138" i="1"/>
  <c r="F148" i="1"/>
  <c r="F142" i="1"/>
  <c r="J142" i="1"/>
  <c r="J148" i="1"/>
  <c r="N137" i="1"/>
  <c r="N138" i="1" s="1"/>
  <c r="AL137" i="1"/>
  <c r="K136" i="1"/>
  <c r="S136" i="1"/>
  <c r="AA136" i="1"/>
  <c r="AI136" i="1"/>
  <c r="O137" i="1"/>
  <c r="O138" i="1" s="1"/>
  <c r="W137" i="1"/>
  <c r="W138" i="1" s="1"/>
  <c r="AE137" i="1"/>
  <c r="AE138" i="1" s="1"/>
  <c r="AM137" i="1"/>
  <c r="K138" i="1"/>
  <c r="S138" i="1"/>
  <c r="AA138" i="1"/>
  <c r="AI138" i="1"/>
  <c r="L136" i="1"/>
  <c r="T136" i="1"/>
  <c r="AB136" i="1"/>
  <c r="AJ136" i="1"/>
  <c r="H137" i="1"/>
  <c r="H138" i="1" s="1"/>
  <c r="P137" i="1"/>
  <c r="P138" i="1" s="1"/>
  <c r="X137" i="1"/>
  <c r="X138" i="1" s="1"/>
  <c r="AF137" i="1"/>
  <c r="AN137" i="1"/>
  <c r="AN138" i="1" s="1"/>
  <c r="L138" i="1"/>
  <c r="T138" i="1"/>
  <c r="AB138" i="1"/>
  <c r="AJ138" i="1"/>
  <c r="AD137" i="1"/>
  <c r="AD138" i="1" s="1"/>
  <c r="M136" i="1"/>
  <c r="U136" i="1"/>
  <c r="AC136" i="1"/>
  <c r="AK136" i="1"/>
  <c r="I137" i="1"/>
  <c r="I138" i="1" s="1"/>
  <c r="Q137" i="1"/>
  <c r="Y137" i="1"/>
  <c r="AG137" i="1"/>
  <c r="AG138" i="1" s="1"/>
  <c r="M138" i="1"/>
  <c r="U138" i="1"/>
  <c r="AC138" i="1"/>
  <c r="AK138" i="1"/>
  <c r="V137" i="1"/>
  <c r="V138" i="1" s="1"/>
  <c r="N136" i="1"/>
  <c r="V136" i="1"/>
  <c r="AD136" i="1"/>
  <c r="AL136" i="1"/>
  <c r="O136" i="1"/>
  <c r="W136" i="1"/>
  <c r="AE136" i="1"/>
  <c r="AM136" i="1"/>
  <c r="H136" i="1"/>
  <c r="P136" i="1"/>
  <c r="X136" i="1"/>
  <c r="AF136" i="1"/>
  <c r="AN136" i="1"/>
  <c r="I136" i="1"/>
  <c r="Q136" i="1"/>
  <c r="Y136" i="1"/>
  <c r="AG136" i="1"/>
  <c r="K124" i="1"/>
  <c r="K130" i="1"/>
  <c r="S124" i="1"/>
  <c r="S130" i="1"/>
  <c r="AA124" i="1"/>
  <c r="AA130" i="1"/>
  <c r="AI124" i="1"/>
  <c r="AI130" i="1"/>
  <c r="V120" i="1"/>
  <c r="AL120" i="1"/>
  <c r="E124" i="1"/>
  <c r="E130" i="1"/>
  <c r="H120" i="1"/>
  <c r="AN120" i="1"/>
  <c r="I120" i="1"/>
  <c r="Q120" i="1"/>
  <c r="AG120" i="1"/>
  <c r="J118" i="1"/>
  <c r="R118" i="1"/>
  <c r="Z118" i="1"/>
  <c r="AH118" i="1"/>
  <c r="F119" i="1"/>
  <c r="F120" i="1" s="1"/>
  <c r="N119" i="1"/>
  <c r="N120" i="1" s="1"/>
  <c r="V119" i="1"/>
  <c r="AD119" i="1"/>
  <c r="AD120" i="1" s="1"/>
  <c r="AL119" i="1"/>
  <c r="J120" i="1"/>
  <c r="R120" i="1"/>
  <c r="Z120" i="1"/>
  <c r="AH120" i="1"/>
  <c r="O119" i="1"/>
  <c r="O120" i="1" s="1"/>
  <c r="L118" i="1"/>
  <c r="T118" i="1"/>
  <c r="AB118" i="1"/>
  <c r="AJ118" i="1"/>
  <c r="H119" i="1"/>
  <c r="P119" i="1"/>
  <c r="P120" i="1" s="1"/>
  <c r="X119" i="1"/>
  <c r="X120" i="1" s="1"/>
  <c r="AF119" i="1"/>
  <c r="AF120" i="1" s="1"/>
  <c r="AN119" i="1"/>
  <c r="L120" i="1"/>
  <c r="T120" i="1"/>
  <c r="AB120" i="1"/>
  <c r="AJ120" i="1"/>
  <c r="G119" i="1"/>
  <c r="G120" i="1" s="1"/>
  <c r="W119" i="1"/>
  <c r="W120" i="1" s="1"/>
  <c r="AE119" i="1"/>
  <c r="AE120" i="1" s="1"/>
  <c r="AM119" i="1"/>
  <c r="AM120" i="1" s="1"/>
  <c r="M118" i="1"/>
  <c r="U118" i="1"/>
  <c r="AC118" i="1"/>
  <c r="AK118" i="1"/>
  <c r="I119" i="1"/>
  <c r="Q119" i="1"/>
  <c r="Y119" i="1"/>
  <c r="Y120" i="1" s="1"/>
  <c r="AG119" i="1"/>
  <c r="M120" i="1"/>
  <c r="U120" i="1"/>
  <c r="AC120" i="1"/>
  <c r="AK120" i="1"/>
  <c r="F118" i="1"/>
  <c r="N118" i="1"/>
  <c r="V118" i="1"/>
  <c r="AD118" i="1"/>
  <c r="AL118" i="1"/>
  <c r="G118" i="1"/>
  <c r="O118" i="1"/>
  <c r="W118" i="1"/>
  <c r="AE118" i="1"/>
  <c r="AM118" i="1"/>
  <c r="H118" i="1"/>
  <c r="P118" i="1"/>
  <c r="X118" i="1"/>
  <c r="AF118" i="1"/>
  <c r="AN118" i="1"/>
  <c r="I118" i="1"/>
  <c r="Q118" i="1"/>
  <c r="Y118" i="1"/>
  <c r="AG118" i="1"/>
  <c r="AE102" i="1"/>
  <c r="P102" i="1"/>
  <c r="Q102" i="1"/>
  <c r="J106" i="1"/>
  <c r="J112" i="1"/>
  <c r="R106" i="1"/>
  <c r="R112" i="1"/>
  <c r="Z106" i="1"/>
  <c r="Z112" i="1"/>
  <c r="AH106" i="1"/>
  <c r="AH112" i="1"/>
  <c r="O102" i="1"/>
  <c r="E108" i="1"/>
  <c r="E110" i="1"/>
  <c r="C8" i="119" s="1"/>
  <c r="W102" i="1"/>
  <c r="M106" i="1"/>
  <c r="M112" i="1"/>
  <c r="U106" i="1"/>
  <c r="U112" i="1"/>
  <c r="AC106" i="1"/>
  <c r="AC112" i="1"/>
  <c r="AK106" i="1"/>
  <c r="AK112" i="1"/>
  <c r="F101" i="1"/>
  <c r="F102" i="1" s="1"/>
  <c r="V101" i="1"/>
  <c r="V102" i="1" s="1"/>
  <c r="AL101" i="1"/>
  <c r="AL102" i="1" s="1"/>
  <c r="K100" i="1"/>
  <c r="S100" i="1"/>
  <c r="AA100" i="1"/>
  <c r="AI100" i="1"/>
  <c r="G101" i="1"/>
  <c r="G102" i="1" s="1"/>
  <c r="O101" i="1"/>
  <c r="W101" i="1"/>
  <c r="AE101" i="1"/>
  <c r="AM101" i="1"/>
  <c r="AM102" i="1" s="1"/>
  <c r="K102" i="1"/>
  <c r="S102" i="1"/>
  <c r="AA102" i="1"/>
  <c r="AI102" i="1"/>
  <c r="N101" i="1"/>
  <c r="N102" i="1" s="1"/>
  <c r="AD101" i="1"/>
  <c r="AD102" i="1" s="1"/>
  <c r="L100" i="1"/>
  <c r="T100" i="1"/>
  <c r="AB100" i="1"/>
  <c r="AJ100" i="1"/>
  <c r="H101" i="1"/>
  <c r="H102" i="1" s="1"/>
  <c r="P101" i="1"/>
  <c r="X101" i="1"/>
  <c r="X102" i="1" s="1"/>
  <c r="AF101" i="1"/>
  <c r="AF102" i="1" s="1"/>
  <c r="AN101" i="1"/>
  <c r="AN102" i="1" s="1"/>
  <c r="L102" i="1"/>
  <c r="T102" i="1"/>
  <c r="AB102" i="1"/>
  <c r="AJ102" i="1"/>
  <c r="F100" i="1"/>
  <c r="N100" i="1"/>
  <c r="V100" i="1"/>
  <c r="AD100" i="1"/>
  <c r="AL100" i="1"/>
  <c r="E112" i="1"/>
  <c r="Q101" i="1"/>
  <c r="G100" i="1"/>
  <c r="O100" i="1"/>
  <c r="W100" i="1"/>
  <c r="AE100" i="1"/>
  <c r="AM100" i="1"/>
  <c r="I101" i="1"/>
  <c r="I102" i="1" s="1"/>
  <c r="Y101" i="1"/>
  <c r="Y102" i="1" s="1"/>
  <c r="AG101" i="1"/>
  <c r="AG102" i="1" s="1"/>
  <c r="H100" i="1"/>
  <c r="P100" i="1"/>
  <c r="X100" i="1"/>
  <c r="AF100" i="1"/>
  <c r="AN100" i="1"/>
  <c r="I100" i="1"/>
  <c r="Q100" i="1"/>
  <c r="Y100" i="1"/>
  <c r="AG100" i="1"/>
  <c r="AB28" i="1"/>
  <c r="K46" i="1"/>
  <c r="Z64" i="1"/>
  <c r="Z82" i="1"/>
  <c r="L28" i="1"/>
  <c r="AA46" i="1"/>
  <c r="AH64" i="1"/>
  <c r="AJ28" i="1"/>
  <c r="AI46" i="1"/>
  <c r="AI64" i="1"/>
  <c r="S46" i="1"/>
  <c r="S28" i="1"/>
  <c r="J64" i="1"/>
  <c r="T28" i="1"/>
  <c r="K64" i="1"/>
  <c r="J82" i="1"/>
  <c r="S64" i="1"/>
  <c r="R82" i="1"/>
  <c r="E90" i="1"/>
  <c r="E92" i="1"/>
  <c r="C7" i="119" s="1"/>
  <c r="P84" i="1"/>
  <c r="J88" i="1"/>
  <c r="J94" i="1"/>
  <c r="R88" i="1"/>
  <c r="R94" i="1"/>
  <c r="Z88" i="1"/>
  <c r="Z94" i="1"/>
  <c r="AH88" i="1"/>
  <c r="AH94" i="1"/>
  <c r="N83" i="1"/>
  <c r="N84" i="1" s="1"/>
  <c r="K82" i="1"/>
  <c r="S82" i="1"/>
  <c r="AA82" i="1"/>
  <c r="AI82" i="1"/>
  <c r="G83" i="1"/>
  <c r="G84" i="1" s="1"/>
  <c r="O83" i="1"/>
  <c r="O84" i="1" s="1"/>
  <c r="W83" i="1"/>
  <c r="W84" i="1" s="1"/>
  <c r="AE83" i="1"/>
  <c r="AE84" i="1" s="1"/>
  <c r="AM83" i="1"/>
  <c r="AM84" i="1" s="1"/>
  <c r="K84" i="1"/>
  <c r="S84" i="1"/>
  <c r="AA84" i="1"/>
  <c r="AI84" i="1"/>
  <c r="F83" i="1"/>
  <c r="F84" i="1" s="1"/>
  <c r="V83" i="1"/>
  <c r="V84" i="1" s="1"/>
  <c r="AD83" i="1"/>
  <c r="AD84" i="1" s="1"/>
  <c r="AL83" i="1"/>
  <c r="AL84" i="1" s="1"/>
  <c r="L82" i="1"/>
  <c r="T82" i="1"/>
  <c r="AB82" i="1"/>
  <c r="AJ82" i="1"/>
  <c r="H83" i="1"/>
  <c r="H84" i="1" s="1"/>
  <c r="P83" i="1"/>
  <c r="X83" i="1"/>
  <c r="X84" i="1" s="1"/>
  <c r="AF83" i="1"/>
  <c r="AF84" i="1" s="1"/>
  <c r="AN83" i="1"/>
  <c r="AN84" i="1" s="1"/>
  <c r="L84" i="1"/>
  <c r="T84" i="1"/>
  <c r="AB84" i="1"/>
  <c r="AJ84" i="1"/>
  <c r="M82" i="1"/>
  <c r="U82" i="1"/>
  <c r="AC82" i="1"/>
  <c r="AK82" i="1"/>
  <c r="I83" i="1"/>
  <c r="I84" i="1" s="1"/>
  <c r="Q83" i="1"/>
  <c r="Q84" i="1" s="1"/>
  <c r="Y83" i="1"/>
  <c r="Y84" i="1" s="1"/>
  <c r="AG83" i="1"/>
  <c r="AG84" i="1" s="1"/>
  <c r="M84" i="1"/>
  <c r="U84" i="1"/>
  <c r="AC84" i="1"/>
  <c r="AK84" i="1"/>
  <c r="F82" i="1"/>
  <c r="N82" i="1"/>
  <c r="V82" i="1"/>
  <c r="AD82" i="1"/>
  <c r="AL82" i="1"/>
  <c r="E94" i="1"/>
  <c r="G82" i="1"/>
  <c r="O82" i="1"/>
  <c r="W82" i="1"/>
  <c r="AE82" i="1"/>
  <c r="AM82" i="1"/>
  <c r="H82" i="1"/>
  <c r="P82" i="1"/>
  <c r="X82" i="1"/>
  <c r="AF82" i="1"/>
  <c r="AN82" i="1"/>
  <c r="I82" i="1"/>
  <c r="Q82" i="1"/>
  <c r="Y82" i="1"/>
  <c r="AG82" i="1"/>
  <c r="S70" i="1"/>
  <c r="S76" i="1"/>
  <c r="AA70" i="1"/>
  <c r="AA76" i="1"/>
  <c r="AI70" i="1"/>
  <c r="AI76" i="1"/>
  <c r="J76" i="1"/>
  <c r="J70" i="1"/>
  <c r="K70" i="1"/>
  <c r="K76" i="1"/>
  <c r="E70" i="1"/>
  <c r="E76" i="1"/>
  <c r="F76" i="1"/>
  <c r="F70" i="1"/>
  <c r="AH70" i="1"/>
  <c r="AH76" i="1"/>
  <c r="R70" i="1"/>
  <c r="R76" i="1"/>
  <c r="Z70" i="1"/>
  <c r="Z76" i="1"/>
  <c r="G76" i="1"/>
  <c r="G70" i="1"/>
  <c r="V65" i="1"/>
  <c r="V66" i="1" s="1"/>
  <c r="L64" i="1"/>
  <c r="T64" i="1"/>
  <c r="AB64" i="1"/>
  <c r="AJ64" i="1"/>
  <c r="H65" i="1"/>
  <c r="H66" i="1" s="1"/>
  <c r="P65" i="1"/>
  <c r="P66" i="1" s="1"/>
  <c r="X65" i="1"/>
  <c r="X66" i="1" s="1"/>
  <c r="AF65" i="1"/>
  <c r="AF66" i="1" s="1"/>
  <c r="AN65" i="1"/>
  <c r="AN66" i="1" s="1"/>
  <c r="L66" i="1"/>
  <c r="T66" i="1"/>
  <c r="AB66" i="1"/>
  <c r="AJ66" i="1"/>
  <c r="M64" i="1"/>
  <c r="U64" i="1"/>
  <c r="AC64" i="1"/>
  <c r="AK64" i="1"/>
  <c r="I65" i="1"/>
  <c r="I66" i="1" s="1"/>
  <c r="Q65" i="1"/>
  <c r="Q66" i="1" s="1"/>
  <c r="Y65" i="1"/>
  <c r="Y66" i="1" s="1"/>
  <c r="AG65" i="1"/>
  <c r="AG66" i="1" s="1"/>
  <c r="M66" i="1"/>
  <c r="U66" i="1"/>
  <c r="AC66" i="1"/>
  <c r="AK66" i="1"/>
  <c r="AL65" i="1"/>
  <c r="AL66" i="1" s="1"/>
  <c r="O65" i="1"/>
  <c r="O66" i="1" s="1"/>
  <c r="AM65" i="1"/>
  <c r="AM66" i="1" s="1"/>
  <c r="N64" i="1"/>
  <c r="V64" i="1"/>
  <c r="AD64" i="1"/>
  <c r="AL64" i="1"/>
  <c r="N66" i="1"/>
  <c r="AD66" i="1"/>
  <c r="W65" i="1"/>
  <c r="W66" i="1" s="1"/>
  <c r="O64" i="1"/>
  <c r="W64" i="1"/>
  <c r="AE64" i="1"/>
  <c r="AM64" i="1"/>
  <c r="AE66" i="1"/>
  <c r="H64" i="1"/>
  <c r="P64" i="1"/>
  <c r="X64" i="1"/>
  <c r="AF64" i="1"/>
  <c r="AN64" i="1"/>
  <c r="I64" i="1"/>
  <c r="Q64" i="1"/>
  <c r="Y64" i="1"/>
  <c r="AG64" i="1"/>
  <c r="AF48" i="1"/>
  <c r="K52" i="1"/>
  <c r="K58" i="1"/>
  <c r="S52" i="1"/>
  <c r="S58" i="1"/>
  <c r="AI52" i="1"/>
  <c r="AI58" i="1"/>
  <c r="AA52" i="1"/>
  <c r="AA58" i="1"/>
  <c r="AD48" i="1"/>
  <c r="E52" i="1"/>
  <c r="E58" i="1"/>
  <c r="J46" i="1"/>
  <c r="R46" i="1"/>
  <c r="Z46" i="1"/>
  <c r="AH46" i="1"/>
  <c r="F47" i="1"/>
  <c r="F48" i="1" s="1"/>
  <c r="N47" i="1"/>
  <c r="N48" i="1" s="1"/>
  <c r="V47" i="1"/>
  <c r="V48" i="1" s="1"/>
  <c r="AD47" i="1"/>
  <c r="AL47" i="1"/>
  <c r="AL48" i="1" s="1"/>
  <c r="J48" i="1"/>
  <c r="R48" i="1"/>
  <c r="Z48" i="1"/>
  <c r="AH48" i="1"/>
  <c r="G47" i="1"/>
  <c r="G48" i="1" s="1"/>
  <c r="AE47" i="1"/>
  <c r="AE48" i="1" s="1"/>
  <c r="L46" i="1"/>
  <c r="T46" i="1"/>
  <c r="AB46" i="1"/>
  <c r="AJ46" i="1"/>
  <c r="H47" i="1"/>
  <c r="H48" i="1" s="1"/>
  <c r="P47" i="1"/>
  <c r="P48" i="1" s="1"/>
  <c r="X47" i="1"/>
  <c r="X48" i="1" s="1"/>
  <c r="AF47" i="1"/>
  <c r="AN47" i="1"/>
  <c r="AN48" i="1" s="1"/>
  <c r="L48" i="1"/>
  <c r="T48" i="1"/>
  <c r="AB48" i="1"/>
  <c r="AJ48" i="1"/>
  <c r="O47" i="1"/>
  <c r="O48" i="1" s="1"/>
  <c r="W47" i="1"/>
  <c r="W48" i="1" s="1"/>
  <c r="AM47" i="1"/>
  <c r="AM48" i="1" s="1"/>
  <c r="M46" i="1"/>
  <c r="U46" i="1"/>
  <c r="AC46" i="1"/>
  <c r="AK46" i="1"/>
  <c r="I47" i="1"/>
  <c r="I48" i="1" s="1"/>
  <c r="Q47" i="1"/>
  <c r="Q48" i="1" s="1"/>
  <c r="Y47" i="1"/>
  <c r="Y48" i="1" s="1"/>
  <c r="AG47" i="1"/>
  <c r="AG48" i="1" s="1"/>
  <c r="M48" i="1"/>
  <c r="U48" i="1"/>
  <c r="AC48" i="1"/>
  <c r="AK48" i="1"/>
  <c r="N46" i="1"/>
  <c r="V46" i="1"/>
  <c r="AD46" i="1"/>
  <c r="AL46" i="1"/>
  <c r="O46" i="1"/>
  <c r="W46" i="1"/>
  <c r="AE46" i="1"/>
  <c r="AM46" i="1"/>
  <c r="H46" i="1"/>
  <c r="P46" i="1"/>
  <c r="X46" i="1"/>
  <c r="AF46" i="1"/>
  <c r="AN46" i="1"/>
  <c r="I46" i="1"/>
  <c r="Q46" i="1"/>
  <c r="Y46" i="1"/>
  <c r="AG46" i="1"/>
  <c r="F40" i="1"/>
  <c r="F34" i="1"/>
  <c r="G40" i="1"/>
  <c r="G34" i="1"/>
  <c r="K34" i="1"/>
  <c r="K40" i="1"/>
  <c r="S34" i="1"/>
  <c r="S40" i="1"/>
  <c r="AA34" i="1"/>
  <c r="AA40" i="1"/>
  <c r="AI34" i="1"/>
  <c r="AI40" i="1"/>
  <c r="E36" i="1"/>
  <c r="E38" i="1"/>
  <c r="C4" i="119" s="1"/>
  <c r="AJ34" i="1"/>
  <c r="AJ40" i="1"/>
  <c r="T34" i="1"/>
  <c r="T40" i="1"/>
  <c r="L34" i="1"/>
  <c r="L40" i="1"/>
  <c r="AB34" i="1"/>
  <c r="AB40" i="1"/>
  <c r="N30" i="1"/>
  <c r="W29" i="1"/>
  <c r="W30" i="1" s="1"/>
  <c r="AE29" i="1"/>
  <c r="AE30" i="1" s="1"/>
  <c r="J28" i="1"/>
  <c r="R28" i="1"/>
  <c r="Z28" i="1"/>
  <c r="AH28" i="1"/>
  <c r="N29" i="1"/>
  <c r="V29" i="1"/>
  <c r="V30" i="1" s="1"/>
  <c r="AD29" i="1"/>
  <c r="AD30" i="1" s="1"/>
  <c r="AL29" i="1"/>
  <c r="AL30" i="1" s="1"/>
  <c r="J30" i="1"/>
  <c r="R30" i="1"/>
  <c r="Z30" i="1"/>
  <c r="AH30" i="1"/>
  <c r="O29" i="1"/>
  <c r="O30" i="1" s="1"/>
  <c r="AM29" i="1"/>
  <c r="AM30" i="1" s="1"/>
  <c r="H29" i="1"/>
  <c r="H30" i="1" s="1"/>
  <c r="P29" i="1"/>
  <c r="P30" i="1" s="1"/>
  <c r="X29" i="1"/>
  <c r="X30" i="1" s="1"/>
  <c r="AF29" i="1"/>
  <c r="AF30" i="1" s="1"/>
  <c r="AN29" i="1"/>
  <c r="AN30" i="1" s="1"/>
  <c r="M28" i="1"/>
  <c r="U28" i="1"/>
  <c r="AC28" i="1"/>
  <c r="AK28" i="1"/>
  <c r="I29" i="1"/>
  <c r="I30" i="1" s="1"/>
  <c r="Q29" i="1"/>
  <c r="Q30" i="1" s="1"/>
  <c r="Y29" i="1"/>
  <c r="Y30" i="1" s="1"/>
  <c r="AG29" i="1"/>
  <c r="AG30" i="1" s="1"/>
  <c r="M30" i="1"/>
  <c r="U30" i="1"/>
  <c r="AC30" i="1"/>
  <c r="AK30" i="1"/>
  <c r="E40" i="1"/>
  <c r="O28" i="1"/>
  <c r="W28" i="1"/>
  <c r="AE28" i="1"/>
  <c r="AM28" i="1"/>
  <c r="H28" i="1"/>
  <c r="P28" i="1"/>
  <c r="X28" i="1"/>
  <c r="AF28" i="1"/>
  <c r="AN28" i="1"/>
  <c r="I28" i="1"/>
  <c r="Q28" i="1"/>
  <c r="Y28" i="1"/>
  <c r="AG28" i="1"/>
  <c r="E16" i="118"/>
  <c r="E22" i="118"/>
  <c r="F8" i="118"/>
  <c r="G8" i="118" s="1"/>
  <c r="F16" i="118"/>
  <c r="F22" i="118"/>
  <c r="F27" i="118"/>
  <c r="G22" i="118"/>
  <c r="G16" i="118"/>
  <c r="E28" i="118"/>
  <c r="G44" i="118"/>
  <c r="E45" i="118"/>
  <c r="E18" i="117"/>
  <c r="E20" i="117"/>
  <c r="G16" i="117"/>
  <c r="E28" i="117"/>
  <c r="E45" i="117"/>
  <c r="F16" i="117"/>
  <c r="F22" i="117"/>
  <c r="F45" i="117"/>
  <c r="F28" i="117"/>
  <c r="E22" i="117"/>
  <c r="F44" i="117"/>
  <c r="G44" i="117"/>
  <c r="G27" i="117"/>
  <c r="G8" i="117"/>
  <c r="H27" i="117" s="1"/>
  <c r="E22" i="116"/>
  <c r="E16" i="116"/>
  <c r="F22" i="116"/>
  <c r="F16" i="116"/>
  <c r="G22" i="116"/>
  <c r="G16" i="116"/>
  <c r="F8" i="116"/>
  <c r="G26" i="116" s="1"/>
  <c r="E36" i="116" l="1"/>
  <c r="C31" i="119"/>
  <c r="E31" i="119" s="1"/>
  <c r="C33" i="119"/>
  <c r="E33" i="119" s="1"/>
  <c r="H38" i="116"/>
  <c r="C32" i="119"/>
  <c r="E32" i="119" s="1"/>
  <c r="G44" i="116"/>
  <c r="C22" i="119"/>
  <c r="E22" i="119" s="1"/>
  <c r="C16" i="119"/>
  <c r="E16" i="119" s="1"/>
  <c r="C23" i="119"/>
  <c r="E23" i="119" s="1"/>
  <c r="C18" i="119"/>
  <c r="E18" i="119" s="1"/>
  <c r="AM52" i="116"/>
  <c r="AM58" i="116"/>
  <c r="I58" i="116"/>
  <c r="I52" i="116"/>
  <c r="W58" i="116"/>
  <c r="W52" i="116"/>
  <c r="Q58" i="116"/>
  <c r="Q52" i="116"/>
  <c r="AG52" i="116"/>
  <c r="AG58" i="116"/>
  <c r="O58" i="116"/>
  <c r="O52" i="116"/>
  <c r="P58" i="116"/>
  <c r="P52" i="116"/>
  <c r="AF58" i="116"/>
  <c r="AF52" i="116"/>
  <c r="Y58" i="116"/>
  <c r="Y52" i="116"/>
  <c r="AL58" i="116"/>
  <c r="AL52" i="116"/>
  <c r="AK52" i="116"/>
  <c r="AK58" i="116"/>
  <c r="L52" i="116"/>
  <c r="L58" i="116"/>
  <c r="G54" i="116"/>
  <c r="G56" i="116"/>
  <c r="E28" i="119" s="1"/>
  <c r="F54" i="116"/>
  <c r="F56" i="116"/>
  <c r="D28" i="119" s="1"/>
  <c r="T52" i="116"/>
  <c r="T58" i="116"/>
  <c r="V52" i="116"/>
  <c r="V58" i="116"/>
  <c r="AC52" i="116"/>
  <c r="AC58" i="116"/>
  <c r="N58" i="116"/>
  <c r="N52" i="116"/>
  <c r="U52" i="116"/>
  <c r="U58" i="116"/>
  <c r="AN58" i="116"/>
  <c r="AN52" i="116"/>
  <c r="E56" i="116"/>
  <c r="C28" i="119" s="1"/>
  <c r="E54" i="116"/>
  <c r="AE58" i="116"/>
  <c r="AE52" i="116"/>
  <c r="M52" i="116"/>
  <c r="M58" i="116"/>
  <c r="X58" i="116"/>
  <c r="X52" i="116"/>
  <c r="AJ52" i="116"/>
  <c r="AJ58" i="116"/>
  <c r="AB52" i="116"/>
  <c r="AB58" i="116"/>
  <c r="H58" i="116"/>
  <c r="H52" i="116"/>
  <c r="AD58" i="116"/>
  <c r="AD52" i="116"/>
  <c r="AD40" i="116"/>
  <c r="AD34" i="116"/>
  <c r="AM34" i="116"/>
  <c r="AM40" i="116"/>
  <c r="O40" i="116"/>
  <c r="O34" i="116"/>
  <c r="AL40" i="116"/>
  <c r="AL34" i="116"/>
  <c r="AB34" i="116"/>
  <c r="AB40" i="116"/>
  <c r="Q34" i="116"/>
  <c r="Q40" i="116"/>
  <c r="W34" i="116"/>
  <c r="W40" i="116"/>
  <c r="N40" i="116"/>
  <c r="N34" i="116"/>
  <c r="AK34" i="116"/>
  <c r="AK40" i="116"/>
  <c r="AG34" i="116"/>
  <c r="AG40" i="116"/>
  <c r="AC34" i="116"/>
  <c r="AC40" i="116"/>
  <c r="AE40" i="116"/>
  <c r="AE34" i="116"/>
  <c r="U34" i="116"/>
  <c r="U40" i="116"/>
  <c r="I34" i="116"/>
  <c r="I40" i="116"/>
  <c r="M34" i="116"/>
  <c r="M40" i="116"/>
  <c r="F36" i="116"/>
  <c r="F38" i="116"/>
  <c r="D27" i="119" s="1"/>
  <c r="AJ40" i="116"/>
  <c r="AJ34" i="116"/>
  <c r="AH34" i="116"/>
  <c r="AH40" i="116"/>
  <c r="R34" i="116"/>
  <c r="R40" i="116"/>
  <c r="T40" i="116"/>
  <c r="T34" i="116"/>
  <c r="Z34" i="116"/>
  <c r="Z40" i="116"/>
  <c r="L40" i="116"/>
  <c r="L34" i="116"/>
  <c r="V40" i="116"/>
  <c r="V34" i="116"/>
  <c r="J40" i="116"/>
  <c r="J34" i="116"/>
  <c r="Y34" i="116"/>
  <c r="Y40" i="116"/>
  <c r="G36" i="116"/>
  <c r="G38" i="116"/>
  <c r="E27" i="119" s="1"/>
  <c r="AN166" i="1"/>
  <c r="AN160" i="1"/>
  <c r="AL166" i="1"/>
  <c r="AL160" i="1"/>
  <c r="AG166" i="1"/>
  <c r="AG160" i="1"/>
  <c r="V166" i="1"/>
  <c r="V160" i="1"/>
  <c r="X166" i="1"/>
  <c r="X160" i="1"/>
  <c r="AM166" i="1"/>
  <c r="AM160" i="1"/>
  <c r="Q160" i="1"/>
  <c r="Q166" i="1"/>
  <c r="AD166" i="1"/>
  <c r="AD160" i="1"/>
  <c r="H166" i="1"/>
  <c r="H160" i="1"/>
  <c r="W166" i="1"/>
  <c r="W160" i="1"/>
  <c r="O166" i="1"/>
  <c r="O160" i="1"/>
  <c r="AE166" i="1"/>
  <c r="AE160" i="1"/>
  <c r="Y166" i="1"/>
  <c r="Y160" i="1"/>
  <c r="AJ160" i="1"/>
  <c r="AJ166" i="1"/>
  <c r="N166" i="1"/>
  <c r="N160" i="1"/>
  <c r="I166" i="1"/>
  <c r="I160" i="1"/>
  <c r="AB160" i="1"/>
  <c r="AB166" i="1"/>
  <c r="AF166" i="1"/>
  <c r="AF160" i="1"/>
  <c r="P166" i="1"/>
  <c r="P160" i="1"/>
  <c r="AK160" i="1"/>
  <c r="AK166" i="1"/>
  <c r="T160" i="1"/>
  <c r="T166" i="1"/>
  <c r="AC160" i="1"/>
  <c r="AC166" i="1"/>
  <c r="L160" i="1"/>
  <c r="L166" i="1"/>
  <c r="F162" i="1"/>
  <c r="F164" i="1"/>
  <c r="D11" i="119" s="1"/>
  <c r="U160" i="1"/>
  <c r="U166" i="1"/>
  <c r="M160" i="1"/>
  <c r="M166" i="1"/>
  <c r="K160" i="1"/>
  <c r="K166" i="1"/>
  <c r="G162" i="1"/>
  <c r="G164" i="1"/>
  <c r="E11" i="119" s="1"/>
  <c r="AD148" i="1"/>
  <c r="AD142" i="1"/>
  <c r="P148" i="1"/>
  <c r="P142" i="1"/>
  <c r="AG142" i="1"/>
  <c r="AG148" i="1"/>
  <c r="AE148" i="1"/>
  <c r="AE142" i="1"/>
  <c r="W148" i="1"/>
  <c r="W142" i="1"/>
  <c r="V148" i="1"/>
  <c r="V142" i="1"/>
  <c r="N142" i="1"/>
  <c r="N148" i="1"/>
  <c r="AN148" i="1"/>
  <c r="AN142" i="1"/>
  <c r="O148" i="1"/>
  <c r="O142" i="1"/>
  <c r="I142" i="1"/>
  <c r="I148" i="1"/>
  <c r="X148" i="1"/>
  <c r="X142" i="1"/>
  <c r="H148" i="1"/>
  <c r="H142" i="1"/>
  <c r="L142" i="1"/>
  <c r="L148" i="1"/>
  <c r="AC142" i="1"/>
  <c r="AC148" i="1"/>
  <c r="AM148" i="1"/>
  <c r="AM142" i="1"/>
  <c r="U142" i="1"/>
  <c r="U148" i="1"/>
  <c r="AI142" i="1"/>
  <c r="AI148" i="1"/>
  <c r="F144" i="1"/>
  <c r="F146" i="1"/>
  <c r="D10" i="119" s="1"/>
  <c r="E144" i="1"/>
  <c r="E146" i="1"/>
  <c r="C10" i="119" s="1"/>
  <c r="AK142" i="1"/>
  <c r="AK148" i="1"/>
  <c r="Y142" i="1"/>
  <c r="Y148" i="1"/>
  <c r="M142" i="1"/>
  <c r="M148" i="1"/>
  <c r="AA142" i="1"/>
  <c r="AA148" i="1"/>
  <c r="Q148" i="1"/>
  <c r="Q142" i="1"/>
  <c r="T142" i="1"/>
  <c r="T148" i="1"/>
  <c r="S142" i="1"/>
  <c r="S148" i="1"/>
  <c r="AL148" i="1"/>
  <c r="AL142" i="1"/>
  <c r="AJ142" i="1"/>
  <c r="AJ148" i="1"/>
  <c r="K142" i="1"/>
  <c r="K148" i="1"/>
  <c r="G144" i="1"/>
  <c r="G146" i="1"/>
  <c r="E10" i="119" s="1"/>
  <c r="AF148" i="1"/>
  <c r="AF142" i="1"/>
  <c r="AB142" i="1"/>
  <c r="AB148" i="1"/>
  <c r="Y124" i="1"/>
  <c r="Y130" i="1"/>
  <c r="AE130" i="1"/>
  <c r="AE124" i="1"/>
  <c r="AF130" i="1"/>
  <c r="AF124" i="1"/>
  <c r="O130" i="1"/>
  <c r="O124" i="1"/>
  <c r="N130" i="1"/>
  <c r="N124" i="1"/>
  <c r="AD130" i="1"/>
  <c r="AD124" i="1"/>
  <c r="AM130" i="1"/>
  <c r="AM124" i="1"/>
  <c r="W130" i="1"/>
  <c r="W124" i="1"/>
  <c r="X130" i="1"/>
  <c r="X124" i="1"/>
  <c r="F130" i="1"/>
  <c r="F124" i="1"/>
  <c r="P130" i="1"/>
  <c r="P124" i="1"/>
  <c r="G130" i="1"/>
  <c r="G124" i="1"/>
  <c r="Z124" i="1"/>
  <c r="Z130" i="1"/>
  <c r="AK124" i="1"/>
  <c r="AK130" i="1"/>
  <c r="AJ124" i="1"/>
  <c r="AJ130" i="1"/>
  <c r="R124" i="1"/>
  <c r="R130" i="1"/>
  <c r="V130" i="1"/>
  <c r="V124" i="1"/>
  <c r="AH124" i="1"/>
  <c r="AH130" i="1"/>
  <c r="AC124" i="1"/>
  <c r="AC130" i="1"/>
  <c r="AB124" i="1"/>
  <c r="AB130" i="1"/>
  <c r="J124" i="1"/>
  <c r="J130" i="1"/>
  <c r="I124" i="1"/>
  <c r="I130" i="1"/>
  <c r="AN130" i="1"/>
  <c r="AN124" i="1"/>
  <c r="U124" i="1"/>
  <c r="U130" i="1"/>
  <c r="T124" i="1"/>
  <c r="T130" i="1"/>
  <c r="E126" i="1"/>
  <c r="E128" i="1"/>
  <c r="C9" i="119" s="1"/>
  <c r="L124" i="1"/>
  <c r="L130" i="1"/>
  <c r="Q124" i="1"/>
  <c r="Q130" i="1"/>
  <c r="M124" i="1"/>
  <c r="M130" i="1"/>
  <c r="AG124" i="1"/>
  <c r="AG130" i="1"/>
  <c r="H130" i="1"/>
  <c r="H124" i="1"/>
  <c r="AL130" i="1"/>
  <c r="AL124" i="1"/>
  <c r="H112" i="1"/>
  <c r="H106" i="1"/>
  <c r="AG106" i="1"/>
  <c r="AG112" i="1"/>
  <c r="Y106" i="1"/>
  <c r="Y112" i="1"/>
  <c r="I106" i="1"/>
  <c r="I112" i="1"/>
  <c r="AM112" i="1"/>
  <c r="AM106" i="1"/>
  <c r="AN112" i="1"/>
  <c r="AN106" i="1"/>
  <c r="AL112" i="1"/>
  <c r="AL106" i="1"/>
  <c r="AF112" i="1"/>
  <c r="AF106" i="1"/>
  <c r="AD112" i="1"/>
  <c r="AD106" i="1"/>
  <c r="V112" i="1"/>
  <c r="V106" i="1"/>
  <c r="X112" i="1"/>
  <c r="X106" i="1"/>
  <c r="N112" i="1"/>
  <c r="N106" i="1"/>
  <c r="AE112" i="1"/>
  <c r="AE106" i="1"/>
  <c r="F112" i="1"/>
  <c r="F106" i="1"/>
  <c r="W112" i="1"/>
  <c r="W106" i="1"/>
  <c r="AI106" i="1"/>
  <c r="AI112" i="1"/>
  <c r="L112" i="1"/>
  <c r="L106" i="1"/>
  <c r="Q106" i="1"/>
  <c r="Q112" i="1"/>
  <c r="G112" i="1"/>
  <c r="G106" i="1"/>
  <c r="AJ106" i="1"/>
  <c r="AJ112" i="1"/>
  <c r="AA106" i="1"/>
  <c r="AA112" i="1"/>
  <c r="O112" i="1"/>
  <c r="O106" i="1"/>
  <c r="P112" i="1"/>
  <c r="P106" i="1"/>
  <c r="AB106" i="1"/>
  <c r="AB112" i="1"/>
  <c r="S106" i="1"/>
  <c r="S112" i="1"/>
  <c r="T106" i="1"/>
  <c r="T112" i="1"/>
  <c r="K106" i="1"/>
  <c r="K112" i="1"/>
  <c r="AN94" i="1"/>
  <c r="AN88" i="1"/>
  <c r="Q88" i="1"/>
  <c r="Q94" i="1"/>
  <c r="AL94" i="1"/>
  <c r="AL88" i="1"/>
  <c r="AM94" i="1"/>
  <c r="AM88" i="1"/>
  <c r="AD94" i="1"/>
  <c r="AD88" i="1"/>
  <c r="N94" i="1"/>
  <c r="N88" i="1"/>
  <c r="AE94" i="1"/>
  <c r="AE88" i="1"/>
  <c r="V94" i="1"/>
  <c r="V88" i="1"/>
  <c r="F94" i="1"/>
  <c r="F88" i="1"/>
  <c r="Y88" i="1"/>
  <c r="Y94" i="1"/>
  <c r="AF94" i="1"/>
  <c r="AF88" i="1"/>
  <c r="P94" i="1"/>
  <c r="P88" i="1"/>
  <c r="G94" i="1"/>
  <c r="G88" i="1"/>
  <c r="K88" i="1"/>
  <c r="K94" i="1"/>
  <c r="U88" i="1"/>
  <c r="U94" i="1"/>
  <c r="AG88" i="1"/>
  <c r="AG94" i="1"/>
  <c r="H94" i="1"/>
  <c r="H88" i="1"/>
  <c r="AC88" i="1"/>
  <c r="AC94" i="1"/>
  <c r="X94" i="1"/>
  <c r="X88" i="1"/>
  <c r="AJ88" i="1"/>
  <c r="AJ94" i="1"/>
  <c r="O94" i="1"/>
  <c r="O88" i="1"/>
  <c r="M88" i="1"/>
  <c r="M94" i="1"/>
  <c r="AB88" i="1"/>
  <c r="AB94" i="1"/>
  <c r="AI88" i="1"/>
  <c r="AI94" i="1"/>
  <c r="AK88" i="1"/>
  <c r="AK94" i="1"/>
  <c r="W94" i="1"/>
  <c r="W88" i="1"/>
  <c r="T88" i="1"/>
  <c r="T94" i="1"/>
  <c r="AA88" i="1"/>
  <c r="AA94" i="1"/>
  <c r="I94" i="1"/>
  <c r="I88" i="1"/>
  <c r="L88" i="1"/>
  <c r="L94" i="1"/>
  <c r="S88" i="1"/>
  <c r="S94" i="1"/>
  <c r="X76" i="1"/>
  <c r="X70" i="1"/>
  <c r="W76" i="1"/>
  <c r="W70" i="1"/>
  <c r="O76" i="1"/>
  <c r="O70" i="1"/>
  <c r="Q76" i="1"/>
  <c r="Q70" i="1"/>
  <c r="P76" i="1"/>
  <c r="P70" i="1"/>
  <c r="I70" i="1"/>
  <c r="I76" i="1"/>
  <c r="AN76" i="1"/>
  <c r="AN70" i="1"/>
  <c r="AL70" i="1"/>
  <c r="AL76" i="1"/>
  <c r="AF76" i="1"/>
  <c r="AF70" i="1"/>
  <c r="V70" i="1"/>
  <c r="V76" i="1"/>
  <c r="F72" i="1"/>
  <c r="F74" i="1"/>
  <c r="D6" i="119" s="1"/>
  <c r="AE76" i="1"/>
  <c r="AE70" i="1"/>
  <c r="AC70" i="1"/>
  <c r="AC76" i="1"/>
  <c r="AM76" i="1"/>
  <c r="AM70" i="1"/>
  <c r="H76" i="1"/>
  <c r="H70" i="1"/>
  <c r="U70" i="1"/>
  <c r="U76" i="1"/>
  <c r="AG76" i="1"/>
  <c r="AG70" i="1"/>
  <c r="T70" i="1"/>
  <c r="T76" i="1"/>
  <c r="AD76" i="1"/>
  <c r="AD70" i="1"/>
  <c r="G72" i="1"/>
  <c r="G74" i="1"/>
  <c r="E6" i="119" s="1"/>
  <c r="AK70" i="1"/>
  <c r="AK76" i="1"/>
  <c r="M70" i="1"/>
  <c r="M76" i="1"/>
  <c r="Y70" i="1"/>
  <c r="Y76" i="1"/>
  <c r="AJ70" i="1"/>
  <c r="AJ76" i="1"/>
  <c r="L70" i="1"/>
  <c r="L76" i="1"/>
  <c r="N70" i="1"/>
  <c r="N76" i="1"/>
  <c r="E74" i="1"/>
  <c r="C6" i="119" s="1"/>
  <c r="E72" i="1"/>
  <c r="AB70" i="1"/>
  <c r="AB76" i="1"/>
  <c r="AL58" i="1"/>
  <c r="AL52" i="1"/>
  <c r="H58" i="1"/>
  <c r="H52" i="1"/>
  <c r="AM58" i="1"/>
  <c r="AM52" i="1"/>
  <c r="AE58" i="1"/>
  <c r="AE52" i="1"/>
  <c r="I52" i="1"/>
  <c r="I58" i="1"/>
  <c r="Y52" i="1"/>
  <c r="Y58" i="1"/>
  <c r="W58" i="1"/>
  <c r="W52" i="1"/>
  <c r="X58" i="1"/>
  <c r="X52" i="1"/>
  <c r="G52" i="1"/>
  <c r="G58" i="1"/>
  <c r="N58" i="1"/>
  <c r="N52" i="1"/>
  <c r="Q52" i="1"/>
  <c r="Q58" i="1"/>
  <c r="O58" i="1"/>
  <c r="O52" i="1"/>
  <c r="P58" i="1"/>
  <c r="P52" i="1"/>
  <c r="F58" i="1"/>
  <c r="F52" i="1"/>
  <c r="AH52" i="1"/>
  <c r="AH58" i="1"/>
  <c r="AJ52" i="1"/>
  <c r="AJ58" i="1"/>
  <c r="Z52" i="1"/>
  <c r="Z58" i="1"/>
  <c r="AF58" i="1"/>
  <c r="AF52" i="1"/>
  <c r="AK52" i="1"/>
  <c r="AK58" i="1"/>
  <c r="AB52" i="1"/>
  <c r="AB58" i="1"/>
  <c r="R52" i="1"/>
  <c r="R58" i="1"/>
  <c r="AC52" i="1"/>
  <c r="AC58" i="1"/>
  <c r="J52" i="1"/>
  <c r="J58" i="1"/>
  <c r="AN58" i="1"/>
  <c r="AN52" i="1"/>
  <c r="L52" i="1"/>
  <c r="L58" i="1"/>
  <c r="M52" i="1"/>
  <c r="M58" i="1"/>
  <c r="E54" i="1"/>
  <c r="E56" i="1"/>
  <c r="C5" i="119" s="1"/>
  <c r="V58" i="1"/>
  <c r="V52" i="1"/>
  <c r="T52" i="1"/>
  <c r="T58" i="1"/>
  <c r="U52" i="1"/>
  <c r="U58" i="1"/>
  <c r="AD58" i="1"/>
  <c r="AD52" i="1"/>
  <c r="AG52" i="1"/>
  <c r="AG58" i="1"/>
  <c r="O40" i="1"/>
  <c r="O34" i="1"/>
  <c r="AG34" i="1"/>
  <c r="AG40" i="1"/>
  <c r="AN40" i="1"/>
  <c r="AN34" i="1"/>
  <c r="Q34" i="1"/>
  <c r="Q40" i="1"/>
  <c r="W40" i="1"/>
  <c r="W34" i="1"/>
  <c r="AF40" i="1"/>
  <c r="AF34" i="1"/>
  <c r="X40" i="1"/>
  <c r="X34" i="1"/>
  <c r="I34" i="1"/>
  <c r="I40" i="1"/>
  <c r="P40" i="1"/>
  <c r="P34" i="1"/>
  <c r="AL40" i="1"/>
  <c r="AL34" i="1"/>
  <c r="AE40" i="1"/>
  <c r="AE34" i="1"/>
  <c r="AD40" i="1"/>
  <c r="AD34" i="1"/>
  <c r="AM40" i="1"/>
  <c r="AM34" i="1"/>
  <c r="V40" i="1"/>
  <c r="V34" i="1"/>
  <c r="AK34" i="1"/>
  <c r="AK40" i="1"/>
  <c r="Y34" i="1"/>
  <c r="Y40" i="1"/>
  <c r="U34" i="1"/>
  <c r="U40" i="1"/>
  <c r="AC34" i="1"/>
  <c r="AC40" i="1"/>
  <c r="AH34" i="1"/>
  <c r="AH40" i="1"/>
  <c r="G36" i="1"/>
  <c r="G38" i="1"/>
  <c r="E4" i="119" s="1"/>
  <c r="N40" i="1"/>
  <c r="N34" i="1"/>
  <c r="M34" i="1"/>
  <c r="M40" i="1"/>
  <c r="R40" i="1"/>
  <c r="R34" i="1"/>
  <c r="H40" i="1"/>
  <c r="H34" i="1"/>
  <c r="Z34" i="1"/>
  <c r="Z40" i="1"/>
  <c r="J40" i="1"/>
  <c r="J34" i="1"/>
  <c r="F36" i="1"/>
  <c r="F38" i="1"/>
  <c r="D4" i="119" s="1"/>
  <c r="G45" i="118"/>
  <c r="G28" i="118"/>
  <c r="H27" i="118"/>
  <c r="H8" i="118"/>
  <c r="H44" i="118"/>
  <c r="E46" i="118"/>
  <c r="E47" i="118"/>
  <c r="E48" i="118" s="1"/>
  <c r="E30" i="118"/>
  <c r="E29" i="118"/>
  <c r="E31" i="118"/>
  <c r="F45" i="118"/>
  <c r="F28" i="118"/>
  <c r="G27" i="118"/>
  <c r="G20" i="118"/>
  <c r="G18" i="118"/>
  <c r="F20" i="118"/>
  <c r="F18" i="118"/>
  <c r="E20" i="118"/>
  <c r="E18" i="118"/>
  <c r="E30" i="117"/>
  <c r="E31" i="117" s="1"/>
  <c r="E29" i="117"/>
  <c r="F29" i="117"/>
  <c r="F30" i="117"/>
  <c r="F31" i="117" s="1"/>
  <c r="H8" i="117"/>
  <c r="F48" i="117"/>
  <c r="F47" i="117"/>
  <c r="F46" i="117"/>
  <c r="F18" i="117"/>
  <c r="F20" i="117"/>
  <c r="G45" i="117"/>
  <c r="G28" i="117"/>
  <c r="E46" i="117"/>
  <c r="E48" i="117"/>
  <c r="E47" i="117"/>
  <c r="G20" i="117"/>
  <c r="G18" i="117"/>
  <c r="H44" i="117"/>
  <c r="E20" i="116"/>
  <c r="C26" i="119" s="1"/>
  <c r="E18" i="116"/>
  <c r="G18" i="116"/>
  <c r="G20" i="116"/>
  <c r="E26" i="119" s="1"/>
  <c r="G8" i="116"/>
  <c r="F20" i="116"/>
  <c r="D26" i="119" s="1"/>
  <c r="F18" i="116"/>
  <c r="H54" i="116" l="1"/>
  <c r="H56" i="116"/>
  <c r="H26" i="116"/>
  <c r="H44" i="116"/>
  <c r="H162" i="1"/>
  <c r="H164" i="1"/>
  <c r="H144" i="1"/>
  <c r="H146" i="1"/>
  <c r="H126" i="1"/>
  <c r="H128" i="1"/>
  <c r="H108" i="1"/>
  <c r="H110" i="1"/>
  <c r="H90" i="1"/>
  <c r="H92" i="1"/>
  <c r="H72" i="1"/>
  <c r="H74" i="1"/>
  <c r="C17" i="119"/>
  <c r="E17" i="119" s="1"/>
  <c r="H54" i="1"/>
  <c r="H56" i="1"/>
  <c r="H36" i="1"/>
  <c r="H38" i="1"/>
  <c r="C21" i="119"/>
  <c r="E21" i="119" s="1"/>
  <c r="C20" i="119"/>
  <c r="E20" i="119" s="1"/>
  <c r="C19" i="119"/>
  <c r="E19" i="119" s="1"/>
  <c r="G126" i="1"/>
  <c r="G128" i="1"/>
  <c r="E9" i="119" s="1"/>
  <c r="F126" i="1"/>
  <c r="F128" i="1"/>
  <c r="D9" i="119" s="1"/>
  <c r="G108" i="1"/>
  <c r="G110" i="1"/>
  <c r="E8" i="119" s="1"/>
  <c r="F108" i="1"/>
  <c r="F110" i="1"/>
  <c r="D8" i="119" s="1"/>
  <c r="G90" i="1"/>
  <c r="G92" i="1"/>
  <c r="E7" i="119" s="1"/>
  <c r="F90" i="1"/>
  <c r="F92" i="1"/>
  <c r="D7" i="119" s="1"/>
  <c r="G54" i="1"/>
  <c r="G56" i="1"/>
  <c r="E5" i="119" s="1"/>
  <c r="F54" i="1"/>
  <c r="F56" i="1"/>
  <c r="D5" i="119" s="1"/>
  <c r="E57" i="118"/>
  <c r="E52" i="118"/>
  <c r="H45" i="118"/>
  <c r="H9" i="118"/>
  <c r="H28" i="118"/>
  <c r="I8" i="118"/>
  <c r="I27" i="118"/>
  <c r="I44" i="118"/>
  <c r="E35" i="118"/>
  <c r="E40" i="118"/>
  <c r="G30" i="118"/>
  <c r="G31" i="118" s="1"/>
  <c r="G29" i="118"/>
  <c r="F47" i="118"/>
  <c r="F48" i="118" s="1"/>
  <c r="F46" i="118"/>
  <c r="F31" i="118"/>
  <c r="F30" i="118"/>
  <c r="F29" i="118"/>
  <c r="G48" i="118"/>
  <c r="G47" i="118"/>
  <c r="G46" i="118"/>
  <c r="F40" i="117"/>
  <c r="F35" i="117"/>
  <c r="E35" i="117"/>
  <c r="E40" i="117"/>
  <c r="F57" i="117"/>
  <c r="F52" i="117"/>
  <c r="G30" i="117"/>
  <c r="G31" i="117" s="1"/>
  <c r="G29" i="117"/>
  <c r="E57" i="117"/>
  <c r="E52" i="117"/>
  <c r="H45" i="117"/>
  <c r="H28" i="117"/>
  <c r="I8" i="117"/>
  <c r="H9" i="117"/>
  <c r="I27" i="117"/>
  <c r="I44" i="117"/>
  <c r="G47" i="117"/>
  <c r="G48" i="117" s="1"/>
  <c r="G46" i="117"/>
  <c r="H8" i="116"/>
  <c r="I44" i="116" l="1"/>
  <c r="I26" i="116"/>
  <c r="G40" i="118"/>
  <c r="G35" i="118"/>
  <c r="F57" i="118"/>
  <c r="F52" i="118"/>
  <c r="H47" i="118"/>
  <c r="H48" i="118" s="1"/>
  <c r="H46" i="118"/>
  <c r="H12" i="118"/>
  <c r="H11" i="118"/>
  <c r="H10" i="118"/>
  <c r="I45" i="118"/>
  <c r="I28" i="118"/>
  <c r="I9" i="118"/>
  <c r="J27" i="118"/>
  <c r="J8" i="118"/>
  <c r="J44" i="118"/>
  <c r="G57" i="118"/>
  <c r="G52" i="118"/>
  <c r="F40" i="118"/>
  <c r="F35" i="118"/>
  <c r="H31" i="118"/>
  <c r="H30" i="118"/>
  <c r="H29" i="118"/>
  <c r="G40" i="117"/>
  <c r="G35" i="117"/>
  <c r="G57" i="117"/>
  <c r="G52" i="117"/>
  <c r="H10" i="117"/>
  <c r="H11" i="117"/>
  <c r="H12" i="117" s="1"/>
  <c r="I45" i="117"/>
  <c r="I28" i="117"/>
  <c r="I9" i="117"/>
  <c r="J44" i="117"/>
  <c r="J27" i="117"/>
  <c r="J8" i="117"/>
  <c r="H47" i="117"/>
  <c r="H48" i="117" s="1"/>
  <c r="H46" i="117"/>
  <c r="H30" i="117"/>
  <c r="H31" i="117" s="1"/>
  <c r="H29" i="117"/>
  <c r="I8" i="116"/>
  <c r="J26" i="116" l="1"/>
  <c r="J44" i="116"/>
  <c r="H57" i="118"/>
  <c r="H52" i="118"/>
  <c r="H16" i="118"/>
  <c r="H22" i="118"/>
  <c r="J45" i="118"/>
  <c r="J28" i="118"/>
  <c r="J9" i="118"/>
  <c r="K27" i="118"/>
  <c r="K44" i="118"/>
  <c r="K8" i="118"/>
  <c r="I47" i="118"/>
  <c r="I48" i="118" s="1"/>
  <c r="I46" i="118"/>
  <c r="I29" i="118"/>
  <c r="I30" i="118"/>
  <c r="I31" i="118" s="1"/>
  <c r="H40" i="118"/>
  <c r="H35" i="118"/>
  <c r="I11" i="118"/>
  <c r="I12" i="118"/>
  <c r="I10" i="118"/>
  <c r="H40" i="117"/>
  <c r="H35" i="117"/>
  <c r="H22" i="117"/>
  <c r="H16" i="117"/>
  <c r="H57" i="117"/>
  <c r="H52" i="117"/>
  <c r="I11" i="117"/>
  <c r="I12" i="117" s="1"/>
  <c r="I10" i="117"/>
  <c r="I47" i="117"/>
  <c r="I48" i="117" s="1"/>
  <c r="I46" i="117"/>
  <c r="J45" i="117"/>
  <c r="J28" i="117"/>
  <c r="J9" i="117"/>
  <c r="K44" i="117"/>
  <c r="K27" i="117"/>
  <c r="K8" i="117"/>
  <c r="I30" i="117"/>
  <c r="I31" i="117" s="1"/>
  <c r="I29" i="117"/>
  <c r="I9" i="116"/>
  <c r="J8" i="116"/>
  <c r="H11" i="116"/>
  <c r="H12" i="116" s="1"/>
  <c r="H10" i="116"/>
  <c r="K44" i="116" l="1"/>
  <c r="K26" i="116"/>
  <c r="I40" i="118"/>
  <c r="I35" i="118"/>
  <c r="I52" i="118"/>
  <c r="I57" i="118"/>
  <c r="I22" i="118"/>
  <c r="I16" i="118"/>
  <c r="J11" i="118"/>
  <c r="J12" i="118" s="1"/>
  <c r="J10" i="118"/>
  <c r="K45" i="118"/>
  <c r="K28" i="118"/>
  <c r="K9" i="118"/>
  <c r="L8" i="118"/>
  <c r="L44" i="118"/>
  <c r="L27" i="118"/>
  <c r="J31" i="118"/>
  <c r="J30" i="118"/>
  <c r="J29" i="118"/>
  <c r="J47" i="118"/>
  <c r="J48" i="118" s="1"/>
  <c r="J46" i="118"/>
  <c r="I16" i="117"/>
  <c r="I22" i="117"/>
  <c r="I40" i="117"/>
  <c r="I35" i="117"/>
  <c r="I52" i="117"/>
  <c r="I57" i="117"/>
  <c r="J11" i="117"/>
  <c r="J12" i="117" s="1"/>
  <c r="J10" i="117"/>
  <c r="K45" i="117"/>
  <c r="K28" i="117"/>
  <c r="K9" i="117"/>
  <c r="L8" i="117"/>
  <c r="L44" i="117"/>
  <c r="L27" i="117"/>
  <c r="J31" i="117"/>
  <c r="J30" i="117"/>
  <c r="J29" i="117"/>
  <c r="J47" i="117"/>
  <c r="J48" i="117" s="1"/>
  <c r="J46" i="117"/>
  <c r="I11" i="116"/>
  <c r="I12" i="116" s="1"/>
  <c r="I10" i="116"/>
  <c r="J9" i="116"/>
  <c r="K8" i="116"/>
  <c r="H16" i="116"/>
  <c r="H22" i="116"/>
  <c r="L44" i="116" l="1"/>
  <c r="L26" i="116"/>
  <c r="H18" i="116"/>
  <c r="H20" i="116"/>
  <c r="J16" i="118"/>
  <c r="J22" i="118"/>
  <c r="J57" i="118"/>
  <c r="J52" i="118"/>
  <c r="K12" i="118"/>
  <c r="K11" i="118"/>
  <c r="K10" i="118"/>
  <c r="K48" i="118"/>
  <c r="K47" i="118"/>
  <c r="K46" i="118"/>
  <c r="J40" i="118"/>
  <c r="J35" i="118"/>
  <c r="K31" i="118"/>
  <c r="K30" i="118"/>
  <c r="K29" i="118"/>
  <c r="L45" i="118"/>
  <c r="L9" i="118"/>
  <c r="L28" i="118"/>
  <c r="M44" i="118"/>
  <c r="M8" i="118"/>
  <c r="M27" i="118"/>
  <c r="J16" i="117"/>
  <c r="J22" i="117"/>
  <c r="J57" i="117"/>
  <c r="J52" i="117"/>
  <c r="J40" i="117"/>
  <c r="J35" i="117"/>
  <c r="K30" i="117"/>
  <c r="K31" i="117" s="1"/>
  <c r="K29" i="117"/>
  <c r="K11" i="117"/>
  <c r="K12" i="117" s="1"/>
  <c r="K10" i="117"/>
  <c r="K47" i="117"/>
  <c r="K48" i="117" s="1"/>
  <c r="K46" i="117"/>
  <c r="L45" i="117"/>
  <c r="L28" i="117"/>
  <c r="L9" i="117"/>
  <c r="M27" i="117"/>
  <c r="M8" i="117"/>
  <c r="M44" i="117"/>
  <c r="K9" i="116"/>
  <c r="L8" i="116"/>
  <c r="J11" i="116"/>
  <c r="J12" i="116" s="1"/>
  <c r="J10" i="116"/>
  <c r="I22" i="116"/>
  <c r="I16" i="116"/>
  <c r="M44" i="116" l="1"/>
  <c r="M26" i="116"/>
  <c r="L47" i="118"/>
  <c r="L48" i="118" s="1"/>
  <c r="L46" i="118"/>
  <c r="K57" i="118"/>
  <c r="K52" i="118"/>
  <c r="L30" i="118"/>
  <c r="L31" i="118" s="1"/>
  <c r="L29" i="118"/>
  <c r="M45" i="118"/>
  <c r="M28" i="118"/>
  <c r="M9" i="118"/>
  <c r="N8" i="118"/>
  <c r="N27" i="118"/>
  <c r="N44" i="118"/>
  <c r="L11" i="118"/>
  <c r="L12" i="118" s="1"/>
  <c r="L10" i="118"/>
  <c r="K40" i="118"/>
  <c r="K35" i="118"/>
  <c r="K22" i="118"/>
  <c r="K16" i="118"/>
  <c r="K40" i="117"/>
  <c r="K35" i="117"/>
  <c r="K57" i="117"/>
  <c r="K52" i="117"/>
  <c r="K16" i="117"/>
  <c r="K22" i="117"/>
  <c r="M28" i="117"/>
  <c r="M45" i="117"/>
  <c r="M9" i="117"/>
  <c r="N44" i="117"/>
  <c r="N8" i="117"/>
  <c r="N27" i="117"/>
  <c r="L48" i="117"/>
  <c r="L47" i="117"/>
  <c r="L46" i="117"/>
  <c r="L12" i="117"/>
  <c r="L11" i="117"/>
  <c r="L10" i="117"/>
  <c r="L30" i="117"/>
  <c r="L31" i="117" s="1"/>
  <c r="L29" i="117"/>
  <c r="J22" i="116"/>
  <c r="J16" i="116"/>
  <c r="L9" i="116"/>
  <c r="M8" i="116"/>
  <c r="K11" i="116"/>
  <c r="K12" i="116" s="1"/>
  <c r="K10" i="116"/>
  <c r="N44" i="116" l="1"/>
  <c r="N26" i="116"/>
  <c r="L16" i="118"/>
  <c r="L22" i="118"/>
  <c r="L40" i="118"/>
  <c r="L35" i="118"/>
  <c r="L57" i="118"/>
  <c r="L52" i="118"/>
  <c r="N45" i="118"/>
  <c r="N28" i="118"/>
  <c r="N9" i="118"/>
  <c r="O27" i="118"/>
  <c r="O44" i="118"/>
  <c r="O8" i="118"/>
  <c r="M29" i="118"/>
  <c r="M30" i="118"/>
  <c r="M31" i="118" s="1"/>
  <c r="M12" i="118"/>
  <c r="M10" i="118"/>
  <c r="M11" i="118"/>
  <c r="M47" i="118"/>
  <c r="M48" i="118" s="1"/>
  <c r="M46" i="118"/>
  <c r="L40" i="117"/>
  <c r="L35" i="117"/>
  <c r="M30" i="117"/>
  <c r="M31" i="117" s="1"/>
  <c r="M29" i="117"/>
  <c r="M47" i="117"/>
  <c r="M48" i="117" s="1"/>
  <c r="M46" i="117"/>
  <c r="N45" i="117"/>
  <c r="N9" i="117"/>
  <c r="N28" i="117"/>
  <c r="O44" i="117"/>
  <c r="O8" i="117"/>
  <c r="O27" i="117"/>
  <c r="L22" i="117"/>
  <c r="L16" i="117"/>
  <c r="L57" i="117"/>
  <c r="L52" i="117"/>
  <c r="M11" i="117"/>
  <c r="M12" i="117" s="1"/>
  <c r="M10" i="117"/>
  <c r="K22" i="116"/>
  <c r="K16" i="116"/>
  <c r="M9" i="116"/>
  <c r="N8" i="116"/>
  <c r="L11" i="116"/>
  <c r="L12" i="116" s="1"/>
  <c r="L10" i="116"/>
  <c r="O44" i="116" l="1"/>
  <c r="O26" i="116"/>
  <c r="M57" i="118"/>
  <c r="M52" i="118"/>
  <c r="M40" i="118"/>
  <c r="M35" i="118"/>
  <c r="N47" i="118"/>
  <c r="N48" i="118" s="1"/>
  <c r="N46" i="118"/>
  <c r="N31" i="118"/>
  <c r="N30" i="118"/>
  <c r="N29" i="118"/>
  <c r="M16" i="118"/>
  <c r="M22" i="118"/>
  <c r="O45" i="118"/>
  <c r="O28" i="118"/>
  <c r="O9" i="118"/>
  <c r="P27" i="118"/>
  <c r="P8" i="118"/>
  <c r="P44" i="118"/>
  <c r="N11" i="118"/>
  <c r="N12" i="118" s="1"/>
  <c r="N10" i="118"/>
  <c r="M40" i="117"/>
  <c r="M35" i="117"/>
  <c r="M16" i="117"/>
  <c r="M22" i="117"/>
  <c r="M57" i="117"/>
  <c r="M52" i="117"/>
  <c r="N30" i="117"/>
  <c r="N31" i="117" s="1"/>
  <c r="N29" i="117"/>
  <c r="N11" i="117"/>
  <c r="N12" i="117" s="1"/>
  <c r="N10" i="117"/>
  <c r="O45" i="117"/>
  <c r="O28" i="117"/>
  <c r="O9" i="117"/>
  <c r="P8" i="117"/>
  <c r="P27" i="117"/>
  <c r="P44" i="117"/>
  <c r="N47" i="117"/>
  <c r="N48" i="117" s="1"/>
  <c r="N46" i="117"/>
  <c r="N9" i="116"/>
  <c r="O8" i="116"/>
  <c r="L16" i="116"/>
  <c r="L22" i="116"/>
  <c r="M11" i="116"/>
  <c r="M12" i="116" s="1"/>
  <c r="M10" i="116"/>
  <c r="P26" i="116" l="1"/>
  <c r="P44" i="116"/>
  <c r="N22" i="118"/>
  <c r="N16" i="118"/>
  <c r="N57" i="118"/>
  <c r="N52" i="118"/>
  <c r="O11" i="118"/>
  <c r="O12" i="118" s="1"/>
  <c r="O10" i="118"/>
  <c r="O31" i="118"/>
  <c r="O30" i="118"/>
  <c r="O29" i="118"/>
  <c r="N40" i="118"/>
  <c r="N35" i="118"/>
  <c r="P45" i="118"/>
  <c r="P9" i="118"/>
  <c r="P28" i="118"/>
  <c r="Q27" i="118"/>
  <c r="Q44" i="118"/>
  <c r="Q8" i="118"/>
  <c r="O47" i="118"/>
  <c r="O48" i="118" s="1"/>
  <c r="O46" i="118"/>
  <c r="N40" i="117"/>
  <c r="N35" i="117"/>
  <c r="N57" i="117"/>
  <c r="N52" i="117"/>
  <c r="N22" i="117"/>
  <c r="N16" i="117"/>
  <c r="P45" i="117"/>
  <c r="P28" i="117"/>
  <c r="P9" i="117"/>
  <c r="Q8" i="117"/>
  <c r="Q44" i="117"/>
  <c r="Q27" i="117"/>
  <c r="O11" i="117"/>
  <c r="O12" i="117" s="1"/>
  <c r="O10" i="117"/>
  <c r="O30" i="117"/>
  <c r="O31" i="117" s="1"/>
  <c r="O29" i="117"/>
  <c r="O47" i="117"/>
  <c r="O48" i="117" s="1"/>
  <c r="O46" i="117"/>
  <c r="M16" i="116"/>
  <c r="M22" i="116"/>
  <c r="N11" i="116"/>
  <c r="N12" i="116" s="1"/>
  <c r="N10" i="116"/>
  <c r="O9" i="116"/>
  <c r="P8" i="116"/>
  <c r="Q26" i="116" l="1"/>
  <c r="Q44" i="116"/>
  <c r="O57" i="118"/>
  <c r="O52" i="118"/>
  <c r="O22" i="118"/>
  <c r="O16" i="118"/>
  <c r="O40" i="118"/>
  <c r="O35" i="118"/>
  <c r="P30" i="118"/>
  <c r="P31" i="118" s="1"/>
  <c r="P29" i="118"/>
  <c r="Q45" i="118"/>
  <c r="Q28" i="118"/>
  <c r="Q9" i="118"/>
  <c r="R27" i="118"/>
  <c r="R8" i="118"/>
  <c r="R44" i="118"/>
  <c r="P12" i="118"/>
  <c r="P11" i="118"/>
  <c r="P10" i="118"/>
  <c r="P47" i="118"/>
  <c r="P48" i="118" s="1"/>
  <c r="P46" i="118"/>
  <c r="O40" i="117"/>
  <c r="O35" i="117"/>
  <c r="O57" i="117"/>
  <c r="O52" i="117"/>
  <c r="O16" i="117"/>
  <c r="O22" i="117"/>
  <c r="P47" i="117"/>
  <c r="P48" i="117" s="1"/>
  <c r="P46" i="117"/>
  <c r="P30" i="117"/>
  <c r="P31" i="117" s="1"/>
  <c r="P29" i="117"/>
  <c r="Q28" i="117"/>
  <c r="Q45" i="117"/>
  <c r="Q9" i="117"/>
  <c r="R27" i="117"/>
  <c r="R44" i="117"/>
  <c r="R8" i="117"/>
  <c r="P11" i="117"/>
  <c r="P12" i="117"/>
  <c r="P10" i="117"/>
  <c r="N22" i="116"/>
  <c r="N16" i="116"/>
  <c r="O11" i="116"/>
  <c r="O12" i="116" s="1"/>
  <c r="O10" i="116"/>
  <c r="P9" i="116"/>
  <c r="Q8" i="116"/>
  <c r="R44" i="116" l="1"/>
  <c r="R26" i="116"/>
  <c r="P57" i="118"/>
  <c r="P52" i="118"/>
  <c r="P40" i="118"/>
  <c r="P35" i="118"/>
  <c r="Q31" i="118"/>
  <c r="Q30" i="118"/>
  <c r="Q29" i="118"/>
  <c r="P16" i="118"/>
  <c r="P22" i="118"/>
  <c r="Q47" i="118"/>
  <c r="Q46" i="118"/>
  <c r="Q48" i="118"/>
  <c r="Q10" i="118"/>
  <c r="Q11" i="118"/>
  <c r="Q12" i="118" s="1"/>
  <c r="R45" i="118"/>
  <c r="R28" i="118"/>
  <c r="R9" i="118"/>
  <c r="S8" i="118"/>
  <c r="S27" i="118"/>
  <c r="S44" i="118"/>
  <c r="P57" i="117"/>
  <c r="P52" i="117"/>
  <c r="P40" i="117"/>
  <c r="P35" i="117"/>
  <c r="Q12" i="117"/>
  <c r="Q11" i="117"/>
  <c r="Q10" i="117"/>
  <c r="P22" i="117"/>
  <c r="P16" i="117"/>
  <c r="R45" i="117"/>
  <c r="R9" i="117"/>
  <c r="R28" i="117"/>
  <c r="S44" i="117"/>
  <c r="S27" i="117"/>
  <c r="S8" i="117"/>
  <c r="Q47" i="117"/>
  <c r="Q48" i="117" s="1"/>
  <c r="Q46" i="117"/>
  <c r="Q30" i="117"/>
  <c r="Q31" i="117" s="1"/>
  <c r="Q29" i="117"/>
  <c r="Q9" i="116"/>
  <c r="R8" i="116"/>
  <c r="P11" i="116"/>
  <c r="P12" i="116" s="1"/>
  <c r="P10" i="116"/>
  <c r="O22" i="116"/>
  <c r="O16" i="116"/>
  <c r="S26" i="116" l="1"/>
  <c r="S44" i="116"/>
  <c r="Q16" i="118"/>
  <c r="Q22" i="118"/>
  <c r="R47" i="118"/>
  <c r="R48" i="118" s="1"/>
  <c r="R46" i="118"/>
  <c r="Q57" i="118"/>
  <c r="Q52" i="118"/>
  <c r="S45" i="118"/>
  <c r="S28" i="118"/>
  <c r="S9" i="118"/>
  <c r="T8" i="118"/>
  <c r="T44" i="118"/>
  <c r="T27" i="118"/>
  <c r="R12" i="118"/>
  <c r="R11" i="118"/>
  <c r="R10" i="118"/>
  <c r="R30" i="118"/>
  <c r="R31" i="118" s="1"/>
  <c r="R29" i="118"/>
  <c r="Q40" i="118"/>
  <c r="Q35" i="118"/>
  <c r="Q40" i="117"/>
  <c r="Q35" i="117"/>
  <c r="Q57" i="117"/>
  <c r="Q52" i="117"/>
  <c r="R12" i="117"/>
  <c r="R11" i="117"/>
  <c r="R10" i="117"/>
  <c r="R48" i="117"/>
  <c r="R47" i="117"/>
  <c r="R46" i="117"/>
  <c r="R30" i="117"/>
  <c r="R31" i="117" s="1"/>
  <c r="R29" i="117"/>
  <c r="S45" i="117"/>
  <c r="S28" i="117"/>
  <c r="S9" i="117"/>
  <c r="T27" i="117"/>
  <c r="T44" i="117"/>
  <c r="T8" i="117"/>
  <c r="Q16" i="117"/>
  <c r="Q22" i="117"/>
  <c r="R9" i="116"/>
  <c r="S8" i="116"/>
  <c r="P16" i="116"/>
  <c r="P22" i="116"/>
  <c r="Q11" i="116"/>
  <c r="Q12" i="116" s="1"/>
  <c r="Q10" i="116"/>
  <c r="T26" i="116" l="1"/>
  <c r="T44" i="116"/>
  <c r="R40" i="118"/>
  <c r="R35" i="118"/>
  <c r="R57" i="118"/>
  <c r="R52" i="118"/>
  <c r="S48" i="118"/>
  <c r="S47" i="118"/>
  <c r="S46" i="118"/>
  <c r="T45" i="118"/>
  <c r="T9" i="118"/>
  <c r="T28" i="118"/>
  <c r="U44" i="118"/>
  <c r="U8" i="118"/>
  <c r="U27" i="118"/>
  <c r="R16" i="118"/>
  <c r="R22" i="118"/>
  <c r="S12" i="118"/>
  <c r="S11" i="118"/>
  <c r="S10" i="118"/>
  <c r="S30" i="118"/>
  <c r="S31" i="118" s="1"/>
  <c r="S29" i="118"/>
  <c r="R40" i="117"/>
  <c r="R35" i="117"/>
  <c r="S30" i="117"/>
  <c r="S31" i="117" s="1"/>
  <c r="S29" i="117"/>
  <c r="S47" i="117"/>
  <c r="S48" i="117" s="1"/>
  <c r="S46" i="117"/>
  <c r="S11" i="117"/>
  <c r="S12" i="117" s="1"/>
  <c r="S10" i="117"/>
  <c r="R57" i="117"/>
  <c r="R52" i="117"/>
  <c r="T45" i="117"/>
  <c r="T28" i="117"/>
  <c r="T9" i="117"/>
  <c r="U8" i="117"/>
  <c r="U27" i="117"/>
  <c r="U44" i="117"/>
  <c r="R22" i="117"/>
  <c r="R16" i="117"/>
  <c r="Q22" i="116"/>
  <c r="Q16" i="116"/>
  <c r="S9" i="116"/>
  <c r="T8" i="116"/>
  <c r="R11" i="116"/>
  <c r="R12" i="116" s="1"/>
  <c r="R10" i="116"/>
  <c r="U26" i="116" l="1"/>
  <c r="U44" i="116"/>
  <c r="S40" i="118"/>
  <c r="S35" i="118"/>
  <c r="T47" i="118"/>
  <c r="T48" i="118" s="1"/>
  <c r="T46" i="118"/>
  <c r="T30" i="118"/>
  <c r="T31" i="118" s="1"/>
  <c r="T29" i="118"/>
  <c r="S22" i="118"/>
  <c r="S16" i="118"/>
  <c r="U45" i="118"/>
  <c r="U28" i="118"/>
  <c r="U9" i="118"/>
  <c r="V8" i="118"/>
  <c r="V44" i="118"/>
  <c r="V27" i="118"/>
  <c r="T12" i="118"/>
  <c r="T11" i="118"/>
  <c r="T10" i="118"/>
  <c r="S57" i="118"/>
  <c r="S52" i="118"/>
  <c r="S22" i="117"/>
  <c r="S16" i="117"/>
  <c r="S40" i="117"/>
  <c r="S35" i="117"/>
  <c r="S57" i="117"/>
  <c r="S52" i="117"/>
  <c r="T30" i="117"/>
  <c r="T31" i="117" s="1"/>
  <c r="T29" i="117"/>
  <c r="T48" i="117"/>
  <c r="T47" i="117"/>
  <c r="T46" i="117"/>
  <c r="T11" i="117"/>
  <c r="T10" i="117"/>
  <c r="T12" i="117"/>
  <c r="U28" i="117"/>
  <c r="U45" i="117"/>
  <c r="U9" i="117"/>
  <c r="V27" i="117"/>
  <c r="V8" i="117"/>
  <c r="V44" i="117"/>
  <c r="T9" i="116"/>
  <c r="U8" i="116"/>
  <c r="R22" i="116"/>
  <c r="R16" i="116"/>
  <c r="S11" i="116"/>
  <c r="S12" i="116" s="1"/>
  <c r="S10" i="116"/>
  <c r="V44" i="116" l="1"/>
  <c r="V26" i="116"/>
  <c r="T57" i="118"/>
  <c r="T52" i="118"/>
  <c r="T40" i="118"/>
  <c r="T35" i="118"/>
  <c r="U46" i="118"/>
  <c r="U47" i="118"/>
  <c r="U48" i="118" s="1"/>
  <c r="U30" i="118"/>
  <c r="U31" i="118" s="1"/>
  <c r="U29" i="118"/>
  <c r="V45" i="118"/>
  <c r="V28" i="118"/>
  <c r="V9" i="118"/>
  <c r="W27" i="118"/>
  <c r="W8" i="118"/>
  <c r="W44" i="118"/>
  <c r="T16" i="118"/>
  <c r="T22" i="118"/>
  <c r="U12" i="118"/>
  <c r="U10" i="118"/>
  <c r="U11" i="118"/>
  <c r="T40" i="117"/>
  <c r="T35" i="117"/>
  <c r="U30" i="117"/>
  <c r="U31" i="117" s="1"/>
  <c r="U29" i="117"/>
  <c r="T22" i="117"/>
  <c r="T16" i="117"/>
  <c r="U12" i="117"/>
  <c r="U11" i="117"/>
  <c r="U10" i="117"/>
  <c r="T57" i="117"/>
  <c r="T52" i="117"/>
  <c r="V45" i="117"/>
  <c r="V9" i="117"/>
  <c r="V28" i="117"/>
  <c r="W44" i="117"/>
  <c r="W8" i="117"/>
  <c r="W27" i="117"/>
  <c r="U46" i="117"/>
  <c r="U48" i="117"/>
  <c r="U47" i="117"/>
  <c r="S22" i="116"/>
  <c r="S16" i="116"/>
  <c r="T11" i="116"/>
  <c r="T12" i="116" s="1"/>
  <c r="T10" i="116"/>
  <c r="U9" i="116"/>
  <c r="V8" i="116"/>
  <c r="W26" i="116" l="1"/>
  <c r="W44" i="116"/>
  <c r="U35" i="118"/>
  <c r="U40" i="118"/>
  <c r="U57" i="118"/>
  <c r="U52" i="118"/>
  <c r="V47" i="118"/>
  <c r="V48" i="118" s="1"/>
  <c r="V46" i="118"/>
  <c r="U16" i="118"/>
  <c r="U22" i="118"/>
  <c r="W45" i="118"/>
  <c r="W28" i="118"/>
  <c r="W9" i="118"/>
  <c r="X44" i="118"/>
  <c r="X8" i="118"/>
  <c r="X27" i="118"/>
  <c r="V31" i="118"/>
  <c r="V30" i="118"/>
  <c r="V29" i="118"/>
  <c r="V11" i="118"/>
  <c r="V12" i="118" s="1"/>
  <c r="V10" i="118"/>
  <c r="U35" i="117"/>
  <c r="U40" i="117"/>
  <c r="V29" i="117"/>
  <c r="V30" i="117"/>
  <c r="V31" i="117" s="1"/>
  <c r="U57" i="117"/>
  <c r="U52" i="117"/>
  <c r="V11" i="117"/>
  <c r="V12" i="117" s="1"/>
  <c r="V10" i="117"/>
  <c r="U16" i="117"/>
  <c r="U22" i="117"/>
  <c r="W45" i="117"/>
  <c r="W28" i="117"/>
  <c r="W9" i="117"/>
  <c r="X44" i="117"/>
  <c r="X8" i="117"/>
  <c r="X27" i="117"/>
  <c r="V48" i="117"/>
  <c r="V47" i="117"/>
  <c r="V46" i="117"/>
  <c r="T16" i="116"/>
  <c r="T22" i="116"/>
  <c r="U11" i="116"/>
  <c r="U12" i="116" s="1"/>
  <c r="U10" i="116"/>
  <c r="V9" i="116"/>
  <c r="W8" i="116"/>
  <c r="X44" i="116" l="1"/>
  <c r="X26" i="116"/>
  <c r="V16" i="118"/>
  <c r="V22" i="118"/>
  <c r="V57" i="118"/>
  <c r="V52" i="118"/>
  <c r="W30" i="118"/>
  <c r="W31" i="118" s="1"/>
  <c r="W29" i="118"/>
  <c r="V40" i="118"/>
  <c r="V35" i="118"/>
  <c r="W47" i="118"/>
  <c r="W48" i="118" s="1"/>
  <c r="W46" i="118"/>
  <c r="W11" i="118"/>
  <c r="W12" i="118" s="1"/>
  <c r="W10" i="118"/>
  <c r="X45" i="118"/>
  <c r="X9" i="118"/>
  <c r="X28" i="118"/>
  <c r="Y8" i="118"/>
  <c r="Y27" i="118"/>
  <c r="Y44" i="118"/>
  <c r="V40" i="117"/>
  <c r="V35" i="117"/>
  <c r="V16" i="117"/>
  <c r="V22" i="117"/>
  <c r="X45" i="117"/>
  <c r="X28" i="117"/>
  <c r="X9" i="117"/>
  <c r="Y8" i="117"/>
  <c r="Y27" i="117"/>
  <c r="Y44" i="117"/>
  <c r="W11" i="117"/>
  <c r="W12" i="117" s="1"/>
  <c r="W10" i="117"/>
  <c r="V57" i="117"/>
  <c r="V52" i="117"/>
  <c r="W30" i="117"/>
  <c r="W31" i="117" s="1"/>
  <c r="W29" i="117"/>
  <c r="W48" i="117"/>
  <c r="W47" i="117"/>
  <c r="W46" i="117"/>
  <c r="U22" i="116"/>
  <c r="U16" i="116"/>
  <c r="V11" i="116"/>
  <c r="V12" i="116" s="1"/>
  <c r="V10" i="116"/>
  <c r="W9" i="116"/>
  <c r="X8" i="116"/>
  <c r="Y26" i="116" l="1"/>
  <c r="Y44" i="116"/>
  <c r="W22" i="118"/>
  <c r="W16" i="118"/>
  <c r="W57" i="118"/>
  <c r="W52" i="118"/>
  <c r="W40" i="118"/>
  <c r="W35" i="118"/>
  <c r="X47" i="118"/>
  <c r="X48" i="118" s="1"/>
  <c r="X46" i="118"/>
  <c r="Y45" i="118"/>
  <c r="Y28" i="118"/>
  <c r="Y9" i="118"/>
  <c r="Z27" i="118"/>
  <c r="Z44" i="118"/>
  <c r="Z8" i="118"/>
  <c r="X31" i="118"/>
  <c r="X30" i="118"/>
  <c r="X29" i="118"/>
  <c r="X11" i="118"/>
  <c r="X12" i="118" s="1"/>
  <c r="X10" i="118"/>
  <c r="W40" i="117"/>
  <c r="W35" i="117"/>
  <c r="W22" i="117"/>
  <c r="W16" i="117"/>
  <c r="W57" i="117"/>
  <c r="W52" i="117"/>
  <c r="Y45" i="117"/>
  <c r="Y28" i="117"/>
  <c r="Y9" i="117"/>
  <c r="Z27" i="117"/>
  <c r="Z8" i="117"/>
  <c r="Z44" i="117"/>
  <c r="X12" i="117"/>
  <c r="X11" i="117"/>
  <c r="X10" i="117"/>
  <c r="X30" i="117"/>
  <c r="X31" i="117" s="1"/>
  <c r="X29" i="117"/>
  <c r="X47" i="117"/>
  <c r="X48" i="117" s="1"/>
  <c r="X46" i="117"/>
  <c r="V22" i="116"/>
  <c r="V16" i="116"/>
  <c r="W11" i="116"/>
  <c r="W12" i="116" s="1"/>
  <c r="W10" i="116"/>
  <c r="X9" i="116"/>
  <c r="Y8" i="116"/>
  <c r="Z26" i="116" l="1"/>
  <c r="Z44" i="116"/>
  <c r="X16" i="118"/>
  <c r="X22" i="118"/>
  <c r="X57" i="118"/>
  <c r="X52" i="118"/>
  <c r="Y29" i="118"/>
  <c r="Y30" i="118"/>
  <c r="Y31" i="118" s="1"/>
  <c r="X40" i="118"/>
  <c r="X35" i="118"/>
  <c r="Y47" i="118"/>
  <c r="Y48" i="118" s="1"/>
  <c r="Y46" i="118"/>
  <c r="Y11" i="118"/>
  <c r="Y12" i="118"/>
  <c r="Y10" i="118"/>
  <c r="Z45" i="118"/>
  <c r="Z28" i="118"/>
  <c r="Z9" i="118"/>
  <c r="AA8" i="118"/>
  <c r="AA44" i="118"/>
  <c r="AA27" i="118"/>
  <c r="X40" i="117"/>
  <c r="X35" i="117"/>
  <c r="X57" i="117"/>
  <c r="X52" i="117"/>
  <c r="Y31" i="117"/>
  <c r="Y30" i="117"/>
  <c r="Y29" i="117"/>
  <c r="X22" i="117"/>
  <c r="X16" i="117"/>
  <c r="Z45" i="117"/>
  <c r="Z28" i="117"/>
  <c r="Z9" i="117"/>
  <c r="AA44" i="117"/>
  <c r="AA27" i="117"/>
  <c r="AA8" i="117"/>
  <c r="Y47" i="117"/>
  <c r="Y48" i="117" s="1"/>
  <c r="Y46" i="117"/>
  <c r="Y12" i="117"/>
  <c r="Y11" i="117"/>
  <c r="Y10" i="117"/>
  <c r="W22" i="116"/>
  <c r="W16" i="116"/>
  <c r="X11" i="116"/>
  <c r="X12" i="116" s="1"/>
  <c r="X10" i="116"/>
  <c r="Y9" i="116"/>
  <c r="Z8" i="116"/>
  <c r="AA26" i="116" l="1"/>
  <c r="AA44" i="116"/>
  <c r="Y40" i="118"/>
  <c r="Y35" i="118"/>
  <c r="Y52" i="118"/>
  <c r="Y57" i="118"/>
  <c r="Z47" i="118"/>
  <c r="Z48" i="118" s="1"/>
  <c r="Z46" i="118"/>
  <c r="AA45" i="118"/>
  <c r="AA28" i="118"/>
  <c r="AA9" i="118"/>
  <c r="AB44" i="118"/>
  <c r="AB8" i="118"/>
  <c r="AB27" i="118"/>
  <c r="Z12" i="118"/>
  <c r="Z11" i="118"/>
  <c r="Z10" i="118"/>
  <c r="Y22" i="118"/>
  <c r="Y16" i="118"/>
  <c r="Z30" i="118"/>
  <c r="Z31" i="118" s="1"/>
  <c r="Z29" i="118"/>
  <c r="Y52" i="117"/>
  <c r="Y57" i="117"/>
  <c r="Y40" i="117"/>
  <c r="Y35" i="117"/>
  <c r="Z12" i="117"/>
  <c r="Z11" i="117"/>
  <c r="Z10" i="117"/>
  <c r="AA45" i="117"/>
  <c r="AA28" i="117"/>
  <c r="AA9" i="117"/>
  <c r="AB44" i="117"/>
  <c r="AB8" i="117"/>
  <c r="AB27" i="117"/>
  <c r="Y16" i="117"/>
  <c r="Y22" i="117"/>
  <c r="Z30" i="117"/>
  <c r="Z31" i="117" s="1"/>
  <c r="Z29" i="117"/>
  <c r="Z47" i="117"/>
  <c r="Z48" i="117" s="1"/>
  <c r="Z46" i="117"/>
  <c r="X16" i="116"/>
  <c r="X22" i="116"/>
  <c r="Y11" i="116"/>
  <c r="Y12" i="116" s="1"/>
  <c r="Y10" i="116"/>
  <c r="Z9" i="116"/>
  <c r="AA8" i="116"/>
  <c r="AB26" i="116" l="1"/>
  <c r="AB44" i="116"/>
  <c r="Z40" i="118"/>
  <c r="Z35" i="118"/>
  <c r="Z57" i="118"/>
  <c r="Z52" i="118"/>
  <c r="AA48" i="118"/>
  <c r="AA47" i="118"/>
  <c r="AA46" i="118"/>
  <c r="Z16" i="118"/>
  <c r="Z22" i="118"/>
  <c r="AA11" i="118"/>
  <c r="AA12" i="118" s="1"/>
  <c r="AA10" i="118"/>
  <c r="AB45" i="118"/>
  <c r="AB9" i="118"/>
  <c r="AB28" i="118"/>
  <c r="AC44" i="118"/>
  <c r="AC27" i="118"/>
  <c r="AC8" i="118"/>
  <c r="AA30" i="118"/>
  <c r="AA31" i="118" s="1"/>
  <c r="AA29" i="118"/>
  <c r="Z57" i="117"/>
  <c r="Z52" i="117"/>
  <c r="Z40" i="117"/>
  <c r="Z35" i="117"/>
  <c r="AA47" i="117"/>
  <c r="AA48" i="117" s="1"/>
  <c r="AA46" i="117"/>
  <c r="AB45" i="117"/>
  <c r="AB28" i="117"/>
  <c r="AB9" i="117"/>
  <c r="AC27" i="117"/>
  <c r="AC44" i="117"/>
  <c r="AC8" i="117"/>
  <c r="AA12" i="117"/>
  <c r="AA11" i="117"/>
  <c r="AA10" i="117"/>
  <c r="AA30" i="117"/>
  <c r="AA31" i="117" s="1"/>
  <c r="AA29" i="117"/>
  <c r="Z16" i="117"/>
  <c r="Z22" i="117"/>
  <c r="Y22" i="116"/>
  <c r="Y16" i="116"/>
  <c r="Z11" i="116"/>
  <c r="Z12" i="116" s="1"/>
  <c r="Z10" i="116"/>
  <c r="AA9" i="116"/>
  <c r="AB8" i="116"/>
  <c r="AC44" i="116" l="1"/>
  <c r="AC26" i="116"/>
  <c r="AA40" i="118"/>
  <c r="AA35" i="118"/>
  <c r="AA22" i="118"/>
  <c r="AA16" i="118"/>
  <c r="AB30" i="118"/>
  <c r="AB31" i="118" s="1"/>
  <c r="AB29" i="118"/>
  <c r="AC28" i="118"/>
  <c r="AC45" i="118"/>
  <c r="AC9" i="118"/>
  <c r="AD27" i="118"/>
  <c r="AD44" i="118"/>
  <c r="AD8" i="118"/>
  <c r="AB11" i="118"/>
  <c r="AB12" i="118" s="1"/>
  <c r="AB10" i="118"/>
  <c r="AB47" i="118"/>
  <c r="AB48" i="118" s="1"/>
  <c r="AB46" i="118"/>
  <c r="AA57" i="118"/>
  <c r="AA52" i="118"/>
  <c r="AA57" i="117"/>
  <c r="AA52" i="117"/>
  <c r="AA40" i="117"/>
  <c r="AA35" i="117"/>
  <c r="AB48" i="117"/>
  <c r="AB47" i="117"/>
  <c r="AB46" i="117"/>
  <c r="AA16" i="117"/>
  <c r="AA22" i="117"/>
  <c r="AC28" i="117"/>
  <c r="AC9" i="117"/>
  <c r="AC45" i="117"/>
  <c r="AD8" i="117"/>
  <c r="AD27" i="117"/>
  <c r="AD44" i="117"/>
  <c r="AB11" i="117"/>
  <c r="AB12" i="117" s="1"/>
  <c r="AB10" i="117"/>
  <c r="AB30" i="117"/>
  <c r="AB31" i="117" s="1"/>
  <c r="AB29" i="117"/>
  <c r="Z22" i="116"/>
  <c r="Z16" i="116"/>
  <c r="AB9" i="116"/>
  <c r="AC8" i="116"/>
  <c r="AA11" i="116"/>
  <c r="AA12" i="116" s="1"/>
  <c r="AA10" i="116"/>
  <c r="AD26" i="116" l="1"/>
  <c r="AD44" i="116"/>
  <c r="AB57" i="118"/>
  <c r="AB52" i="118"/>
  <c r="AB16" i="118"/>
  <c r="AB22" i="118"/>
  <c r="AB40" i="118"/>
  <c r="AB35" i="118"/>
  <c r="AC30" i="118"/>
  <c r="AC31" i="118" s="1"/>
  <c r="AC29" i="118"/>
  <c r="AC10" i="118"/>
  <c r="AC11" i="118"/>
  <c r="AC12" i="118" s="1"/>
  <c r="AD45" i="118"/>
  <c r="AD28" i="118"/>
  <c r="AD9" i="118"/>
  <c r="AE27" i="118"/>
  <c r="AE44" i="118"/>
  <c r="AE8" i="118"/>
  <c r="AC47" i="118"/>
  <c r="AC48" i="118" s="1"/>
  <c r="AC46" i="118"/>
  <c r="AB22" i="117"/>
  <c r="AB16" i="117"/>
  <c r="AB40" i="117"/>
  <c r="AB35" i="117"/>
  <c r="AC48" i="117"/>
  <c r="AC47" i="117"/>
  <c r="AC46" i="117"/>
  <c r="AC11" i="117"/>
  <c r="AC12" i="117" s="1"/>
  <c r="AC10" i="117"/>
  <c r="AC30" i="117"/>
  <c r="AC29" i="117"/>
  <c r="AC31" i="117"/>
  <c r="AD45" i="117"/>
  <c r="AD9" i="117"/>
  <c r="AD28" i="117"/>
  <c r="AE44" i="117"/>
  <c r="AE8" i="117"/>
  <c r="AE27" i="117"/>
  <c r="AB57" i="117"/>
  <c r="AB52" i="117"/>
  <c r="AA22" i="116"/>
  <c r="AA16" i="116"/>
  <c r="AB11" i="116"/>
  <c r="AB12" i="116" s="1"/>
  <c r="AB10" i="116"/>
  <c r="AC9" i="116"/>
  <c r="AD8" i="116"/>
  <c r="AE44" i="116" l="1"/>
  <c r="AE26" i="116"/>
  <c r="AC40" i="118"/>
  <c r="AC35" i="118"/>
  <c r="AC16" i="118"/>
  <c r="AC22" i="118"/>
  <c r="AC57" i="118"/>
  <c r="AC52" i="118"/>
  <c r="AD11" i="118"/>
  <c r="AD12" i="118" s="1"/>
  <c r="AD10" i="118"/>
  <c r="AE45" i="118"/>
  <c r="AE28" i="118"/>
  <c r="AE9" i="118"/>
  <c r="AF27" i="118"/>
  <c r="AF8" i="118"/>
  <c r="AF44" i="118"/>
  <c r="AD31" i="118"/>
  <c r="AD30" i="118"/>
  <c r="AD29" i="118"/>
  <c r="AD47" i="118"/>
  <c r="AD48" i="118" s="1"/>
  <c r="AD46" i="118"/>
  <c r="AC16" i="117"/>
  <c r="AC22" i="117"/>
  <c r="AD31" i="117"/>
  <c r="AD30" i="117"/>
  <c r="AD29" i="117"/>
  <c r="AD11" i="117"/>
  <c r="AD10" i="117"/>
  <c r="AD12" i="117"/>
  <c r="AE45" i="117"/>
  <c r="AE28" i="117"/>
  <c r="AE9" i="117"/>
  <c r="AF8" i="117"/>
  <c r="AF27" i="117"/>
  <c r="AF44" i="117"/>
  <c r="AD48" i="117"/>
  <c r="AD47" i="117"/>
  <c r="AD46" i="117"/>
  <c r="AC40" i="117"/>
  <c r="AC35" i="117"/>
  <c r="AC57" i="117"/>
  <c r="AC52" i="117"/>
  <c r="AB16" i="116"/>
  <c r="AB22" i="116"/>
  <c r="AC11" i="116"/>
  <c r="AC12" i="116" s="1"/>
  <c r="AC10" i="116"/>
  <c r="AD9" i="116"/>
  <c r="AE8" i="116"/>
  <c r="AF26" i="116" l="1"/>
  <c r="AF44" i="116"/>
  <c r="AD57" i="118"/>
  <c r="AD52" i="118"/>
  <c r="AD22" i="118"/>
  <c r="AD16" i="118"/>
  <c r="AE30" i="118"/>
  <c r="AE31" i="118" s="1"/>
  <c r="AE29" i="118"/>
  <c r="AE48" i="118"/>
  <c r="AE47" i="118"/>
  <c r="AE46" i="118"/>
  <c r="AD40" i="118"/>
  <c r="AD35" i="118"/>
  <c r="AE11" i="118"/>
  <c r="AE12" i="118" s="1"/>
  <c r="AE10" i="118"/>
  <c r="AF45" i="118"/>
  <c r="AF9" i="118"/>
  <c r="AF28" i="118"/>
  <c r="AG8" i="118"/>
  <c r="AG44" i="118"/>
  <c r="AG27" i="118"/>
  <c r="AD57" i="117"/>
  <c r="AD52" i="117"/>
  <c r="AF45" i="117"/>
  <c r="AF28" i="117"/>
  <c r="AF9" i="117"/>
  <c r="AG8" i="117"/>
  <c r="AG44" i="117"/>
  <c r="AG27" i="117"/>
  <c r="AD16" i="117"/>
  <c r="AD22" i="117"/>
  <c r="AE11" i="117"/>
  <c r="AE12" i="117" s="1"/>
  <c r="AE10" i="117"/>
  <c r="AD40" i="117"/>
  <c r="AD35" i="117"/>
  <c r="AE30" i="117"/>
  <c r="AE31" i="117" s="1"/>
  <c r="AE29" i="117"/>
  <c r="AE47" i="117"/>
  <c r="AE48" i="117" s="1"/>
  <c r="AE46" i="117"/>
  <c r="AC22" i="116"/>
  <c r="AC16" i="116"/>
  <c r="AE9" i="116"/>
  <c r="AF8" i="116"/>
  <c r="AD11" i="116"/>
  <c r="AD12" i="116" s="1"/>
  <c r="AD10" i="116"/>
  <c r="AG26" i="116" l="1"/>
  <c r="AG44" i="116"/>
  <c r="AE22" i="118"/>
  <c r="AE16" i="118"/>
  <c r="AE40" i="118"/>
  <c r="AE35" i="118"/>
  <c r="AF47" i="118"/>
  <c r="AF48" i="118" s="1"/>
  <c r="AF46" i="118"/>
  <c r="AE57" i="118"/>
  <c r="AE52" i="118"/>
  <c r="AG45" i="118"/>
  <c r="AG28" i="118"/>
  <c r="AG9" i="118"/>
  <c r="AH27" i="118"/>
  <c r="AH44" i="118"/>
  <c r="AH8" i="118"/>
  <c r="AF31" i="118"/>
  <c r="AF30" i="118"/>
  <c r="AF29" i="118"/>
  <c r="AF11" i="118"/>
  <c r="AF12" i="118" s="1"/>
  <c r="AF10" i="118"/>
  <c r="AE57" i="117"/>
  <c r="AE52" i="117"/>
  <c r="AE40" i="117"/>
  <c r="AE35" i="117"/>
  <c r="AE16" i="117"/>
  <c r="AE22" i="117"/>
  <c r="AF31" i="117"/>
  <c r="AF30" i="117"/>
  <c r="AF29" i="117"/>
  <c r="AF47" i="117"/>
  <c r="AF48" i="117" s="1"/>
  <c r="AF46" i="117"/>
  <c r="AG28" i="117"/>
  <c r="AG45" i="117"/>
  <c r="AG9" i="117"/>
  <c r="AH27" i="117"/>
  <c r="AH44" i="117"/>
  <c r="AH8" i="117"/>
  <c r="AF12" i="117"/>
  <c r="AF10" i="117"/>
  <c r="AF11" i="117"/>
  <c r="AD22" i="116"/>
  <c r="AD16" i="116"/>
  <c r="AE11" i="116"/>
  <c r="AE12" i="116" s="1"/>
  <c r="AE10" i="116"/>
  <c r="AF9" i="116"/>
  <c r="AG8" i="116"/>
  <c r="AH44" i="116" l="1"/>
  <c r="AH26" i="116"/>
  <c r="AF16" i="118"/>
  <c r="AF22" i="118"/>
  <c r="AF57" i="118"/>
  <c r="AF52" i="118"/>
  <c r="AH45" i="118"/>
  <c r="AH28" i="118"/>
  <c r="AH9" i="118"/>
  <c r="AI8" i="118"/>
  <c r="AI27" i="118"/>
  <c r="AI44" i="118"/>
  <c r="AG10" i="118"/>
  <c r="AG11" i="118"/>
  <c r="AG12" i="118" s="1"/>
  <c r="AG47" i="118"/>
  <c r="AG46" i="118"/>
  <c r="AG48" i="118"/>
  <c r="AF40" i="118"/>
  <c r="AF35" i="118"/>
  <c r="AG30" i="118"/>
  <c r="AG31" i="118" s="1"/>
  <c r="AG29" i="118"/>
  <c r="AF57" i="117"/>
  <c r="AF52" i="117"/>
  <c r="AF22" i="117"/>
  <c r="AF16" i="117"/>
  <c r="AH45" i="117"/>
  <c r="AH9" i="117"/>
  <c r="AH28" i="117"/>
  <c r="AI44" i="117"/>
  <c r="AI27" i="117"/>
  <c r="AI8" i="117"/>
  <c r="AG12" i="117"/>
  <c r="AG11" i="117"/>
  <c r="AG10" i="117"/>
  <c r="AF40" i="117"/>
  <c r="AF35" i="117"/>
  <c r="AG47" i="117"/>
  <c r="AG46" i="117"/>
  <c r="AG48" i="117"/>
  <c r="AG30" i="117"/>
  <c r="AG31" i="117" s="1"/>
  <c r="AG29" i="117"/>
  <c r="AE22" i="116"/>
  <c r="AE16" i="116"/>
  <c r="AF11" i="116"/>
  <c r="AF12" i="116" s="1"/>
  <c r="AF10" i="116"/>
  <c r="AG9" i="116"/>
  <c r="AH8" i="116"/>
  <c r="AI26" i="116" l="1"/>
  <c r="AI44" i="116"/>
  <c r="AG40" i="118"/>
  <c r="AG35" i="118"/>
  <c r="AG16" i="118"/>
  <c r="AG22" i="118"/>
  <c r="AG57" i="118"/>
  <c r="AG52" i="118"/>
  <c r="AI45" i="118"/>
  <c r="AI28" i="118"/>
  <c r="AI9" i="118"/>
  <c r="AJ27" i="118"/>
  <c r="AJ44" i="118"/>
  <c r="AJ8" i="118"/>
  <c r="AH11" i="118"/>
  <c r="AH10" i="118"/>
  <c r="AH12" i="118"/>
  <c r="AH31" i="118"/>
  <c r="AH30" i="118"/>
  <c r="AH29" i="118"/>
  <c r="AH47" i="118"/>
  <c r="AH48" i="118" s="1"/>
  <c r="AH46" i="118"/>
  <c r="AG40" i="117"/>
  <c r="AG35" i="117"/>
  <c r="AH31" i="117"/>
  <c r="AH30" i="117"/>
  <c r="AH29" i="117"/>
  <c r="AG16" i="117"/>
  <c r="AG22" i="117"/>
  <c r="AG57" i="117"/>
  <c r="AG52" i="117"/>
  <c r="AI45" i="117"/>
  <c r="AI28" i="117"/>
  <c r="AI9" i="117"/>
  <c r="AJ27" i="117"/>
  <c r="AJ8" i="117"/>
  <c r="AJ44" i="117"/>
  <c r="AH11" i="117"/>
  <c r="AH12" i="117" s="1"/>
  <c r="AH10" i="117"/>
  <c r="AH47" i="117"/>
  <c r="AH48" i="117" s="1"/>
  <c r="AH46" i="117"/>
  <c r="AF16" i="116"/>
  <c r="AF22" i="116"/>
  <c r="AG11" i="116"/>
  <c r="AG12" i="116" s="1"/>
  <c r="AG10" i="116"/>
  <c r="AH9" i="116"/>
  <c r="AI8" i="116"/>
  <c r="AJ44" i="116" l="1"/>
  <c r="AJ26" i="116"/>
  <c r="AH57" i="118"/>
  <c r="AH52" i="118"/>
  <c r="AJ45" i="118"/>
  <c r="AJ9" i="118"/>
  <c r="AJ28" i="118"/>
  <c r="AK8" i="118"/>
  <c r="AK44" i="118"/>
  <c r="AK27" i="118"/>
  <c r="AH16" i="118"/>
  <c r="AH22" i="118"/>
  <c r="AI47" i="118"/>
  <c r="AI48" i="118" s="1"/>
  <c r="AI46" i="118"/>
  <c r="AI30" i="118"/>
  <c r="AI29" i="118"/>
  <c r="AI31" i="118"/>
  <c r="AH40" i="118"/>
  <c r="AH35" i="118"/>
  <c r="AI11" i="118"/>
  <c r="AI12" i="118" s="1"/>
  <c r="AI10" i="118"/>
  <c r="AH22" i="117"/>
  <c r="AH16" i="117"/>
  <c r="AH57" i="117"/>
  <c r="AH52" i="117"/>
  <c r="AI12" i="117"/>
  <c r="AI11" i="117"/>
  <c r="AI10" i="117"/>
  <c r="AI30" i="117"/>
  <c r="AI31" i="117" s="1"/>
  <c r="AI29" i="117"/>
  <c r="AH40" i="117"/>
  <c r="AH35" i="117"/>
  <c r="AJ45" i="117"/>
  <c r="AJ28" i="117"/>
  <c r="AJ9" i="117"/>
  <c r="AK27" i="117"/>
  <c r="AK44" i="117"/>
  <c r="AK8" i="117"/>
  <c r="AI48" i="117"/>
  <c r="AI47" i="117"/>
  <c r="AI46" i="117"/>
  <c r="AG22" i="116"/>
  <c r="AG16" i="116"/>
  <c r="AH11" i="116"/>
  <c r="AH12" i="116" s="1"/>
  <c r="AH10" i="116"/>
  <c r="AI9" i="116"/>
  <c r="AJ8" i="116"/>
  <c r="AK26" i="116" l="1"/>
  <c r="AK44" i="116"/>
  <c r="AI57" i="118"/>
  <c r="AI52" i="118"/>
  <c r="AI22" i="118"/>
  <c r="AI16" i="118"/>
  <c r="AJ11" i="118"/>
  <c r="AJ12" i="118" s="1"/>
  <c r="AJ10" i="118"/>
  <c r="AJ48" i="118"/>
  <c r="AJ47" i="118"/>
  <c r="AJ46" i="118"/>
  <c r="AK45" i="118"/>
  <c r="AK28" i="118"/>
  <c r="AK9" i="118"/>
  <c r="AL44" i="118"/>
  <c r="AL8" i="118"/>
  <c r="AL27" i="118"/>
  <c r="AI40" i="118"/>
  <c r="AI35" i="118"/>
  <c r="AJ30" i="118"/>
  <c r="AJ31" i="118" s="1"/>
  <c r="AJ29" i="118"/>
  <c r="AI40" i="117"/>
  <c r="AI35" i="117"/>
  <c r="AJ48" i="117"/>
  <c r="AJ47" i="117"/>
  <c r="AJ46" i="117"/>
  <c r="AI16" i="117"/>
  <c r="AI22" i="117"/>
  <c r="AI57" i="117"/>
  <c r="AI52" i="117"/>
  <c r="AJ11" i="117"/>
  <c r="AJ12" i="117" s="1"/>
  <c r="AJ10" i="117"/>
  <c r="AK28" i="117"/>
  <c r="AK45" i="117"/>
  <c r="AK9" i="117"/>
  <c r="AL27" i="117"/>
  <c r="AL44" i="117"/>
  <c r="AL8" i="117"/>
  <c r="AJ31" i="117"/>
  <c r="AJ30" i="117"/>
  <c r="AJ29" i="117"/>
  <c r="AH22" i="116"/>
  <c r="AH16" i="116"/>
  <c r="AI11" i="116"/>
  <c r="AI12" i="116" s="1"/>
  <c r="AI10" i="116"/>
  <c r="AJ9" i="116"/>
  <c r="AK8" i="116"/>
  <c r="AL26" i="116" l="1"/>
  <c r="AL44" i="116"/>
  <c r="AJ40" i="118"/>
  <c r="AJ35" i="118"/>
  <c r="AJ16" i="118"/>
  <c r="AJ22" i="118"/>
  <c r="AK46" i="118"/>
  <c r="AK47" i="118"/>
  <c r="AK48" i="118" s="1"/>
  <c r="AK31" i="118"/>
  <c r="AK30" i="118"/>
  <c r="AK29" i="118"/>
  <c r="AJ57" i="118"/>
  <c r="AJ52" i="118"/>
  <c r="AL45" i="118"/>
  <c r="AL28" i="118"/>
  <c r="AL9" i="118"/>
  <c r="AM27" i="118"/>
  <c r="AM8" i="118"/>
  <c r="AM44" i="118"/>
  <c r="AK10" i="118"/>
  <c r="AK11" i="118"/>
  <c r="AK12" i="118" s="1"/>
  <c r="AJ22" i="117"/>
  <c r="AJ16" i="117"/>
  <c r="AK30" i="117"/>
  <c r="AK31" i="117" s="1"/>
  <c r="AK29" i="117"/>
  <c r="AJ40" i="117"/>
  <c r="AJ35" i="117"/>
  <c r="AJ57" i="117"/>
  <c r="AJ52" i="117"/>
  <c r="AK11" i="117"/>
  <c r="AK12" i="117" s="1"/>
  <c r="AK10" i="117"/>
  <c r="AL45" i="117"/>
  <c r="AL9" i="117"/>
  <c r="AL28" i="117"/>
  <c r="AM44" i="117"/>
  <c r="AM8" i="117"/>
  <c r="AM27" i="117"/>
  <c r="AK46" i="117"/>
  <c r="AK47" i="117"/>
  <c r="AK48" i="117" s="1"/>
  <c r="AI22" i="116"/>
  <c r="AI16" i="116"/>
  <c r="AK9" i="116"/>
  <c r="AL8" i="116"/>
  <c r="AJ11" i="116"/>
  <c r="AJ12" i="116" s="1"/>
  <c r="AJ10" i="116"/>
  <c r="AM26" i="116" l="1"/>
  <c r="AM44" i="116"/>
  <c r="AK16" i="118"/>
  <c r="AK22" i="118"/>
  <c r="AK57" i="118"/>
  <c r="AK52" i="118"/>
  <c r="AL11" i="118"/>
  <c r="AL12" i="118" s="1"/>
  <c r="AL10" i="118"/>
  <c r="AK35" i="118"/>
  <c r="AK40" i="118"/>
  <c r="AL31" i="118"/>
  <c r="AL30" i="118"/>
  <c r="AL29" i="118"/>
  <c r="AM45" i="118"/>
  <c r="AM28" i="118"/>
  <c r="AM9" i="118"/>
  <c r="AN27" i="118"/>
  <c r="AN8" i="118"/>
  <c r="AN44" i="118"/>
  <c r="AL47" i="118"/>
  <c r="AL48" i="118" s="1"/>
  <c r="AL46" i="118"/>
  <c r="AK16" i="117"/>
  <c r="AK22" i="117"/>
  <c r="AK35" i="117"/>
  <c r="AK40" i="117"/>
  <c r="AK57" i="117"/>
  <c r="AK52" i="117"/>
  <c r="AM45" i="117"/>
  <c r="AM28" i="117"/>
  <c r="AM9" i="117"/>
  <c r="AN44" i="117"/>
  <c r="AN27" i="117"/>
  <c r="AN8" i="117"/>
  <c r="AL48" i="117"/>
  <c r="AL47" i="117"/>
  <c r="AL46" i="117"/>
  <c r="AL31" i="117"/>
  <c r="AL29" i="117"/>
  <c r="AL30" i="117"/>
  <c r="AL11" i="117"/>
  <c r="AL10" i="117"/>
  <c r="AL12" i="117"/>
  <c r="AK11" i="116"/>
  <c r="AK12" i="116" s="1"/>
  <c r="AK10" i="116"/>
  <c r="AJ16" i="116"/>
  <c r="AJ22" i="116"/>
  <c r="AL9" i="116"/>
  <c r="AM8" i="116"/>
  <c r="AN44" i="116" l="1"/>
  <c r="AN26" i="116"/>
  <c r="AL57" i="118"/>
  <c r="AL52" i="118"/>
  <c r="AL16" i="118"/>
  <c r="AL22" i="118"/>
  <c r="AM11" i="118"/>
  <c r="AM10" i="118"/>
  <c r="AM12" i="118"/>
  <c r="AM31" i="118"/>
  <c r="AM30" i="118"/>
  <c r="AM29" i="118"/>
  <c r="AL40" i="118"/>
  <c r="AL35" i="118"/>
  <c r="AN45" i="118"/>
  <c r="AN9" i="118"/>
  <c r="AN28" i="118"/>
  <c r="AM48" i="118"/>
  <c r="AM47" i="118"/>
  <c r="AM46" i="118"/>
  <c r="AL16" i="117"/>
  <c r="AL22" i="117"/>
  <c r="AL40" i="117"/>
  <c r="AL35" i="117"/>
  <c r="AN45" i="117"/>
  <c r="AN28" i="117"/>
  <c r="AN9" i="117"/>
  <c r="AM30" i="117"/>
  <c r="AM31" i="117" s="1"/>
  <c r="AM29" i="117"/>
  <c r="AL57" i="117"/>
  <c r="AL52" i="117"/>
  <c r="AM48" i="117"/>
  <c r="AM47" i="117"/>
  <c r="AM46" i="117"/>
  <c r="AM11" i="117"/>
  <c r="AM10" i="117"/>
  <c r="AM12" i="117"/>
  <c r="AK22" i="116"/>
  <c r="AK16" i="116"/>
  <c r="AM9" i="116"/>
  <c r="AN8" i="116"/>
  <c r="AL11" i="116"/>
  <c r="AL12" i="116" s="1"/>
  <c r="AL10" i="116"/>
  <c r="AM57" i="118" l="1"/>
  <c r="AM52" i="118"/>
  <c r="AM40" i="118"/>
  <c r="AM35" i="118"/>
  <c r="AN30" i="118"/>
  <c r="AN31" i="118" s="1"/>
  <c r="AN29" i="118"/>
  <c r="AM22" i="118"/>
  <c r="AM16" i="118"/>
  <c r="AN12" i="118"/>
  <c r="AN11" i="118"/>
  <c r="AN10" i="118"/>
  <c r="AN47" i="118"/>
  <c r="AN48" i="118" s="1"/>
  <c r="AN46" i="118"/>
  <c r="AM40" i="117"/>
  <c r="AM35" i="117"/>
  <c r="AN48" i="117"/>
  <c r="AN47" i="117"/>
  <c r="AN46" i="117"/>
  <c r="AN11" i="117"/>
  <c r="AN12" i="117" s="1"/>
  <c r="AN10" i="117"/>
  <c r="AM22" i="117"/>
  <c r="AM16" i="117"/>
  <c r="AN31" i="117"/>
  <c r="AN30" i="117"/>
  <c r="AN29" i="117"/>
  <c r="AM57" i="117"/>
  <c r="AM52" i="117"/>
  <c r="AN9" i="116"/>
  <c r="AL22" i="116"/>
  <c r="AL16" i="116"/>
  <c r="AM11" i="116"/>
  <c r="AM12" i="116" s="1"/>
  <c r="AM10" i="116"/>
  <c r="AN57" i="118" l="1"/>
  <c r="AN52" i="118"/>
  <c r="AN40" i="118"/>
  <c r="AN35" i="118"/>
  <c r="AN16" i="118"/>
  <c r="AN22" i="118"/>
  <c r="AN22" i="117"/>
  <c r="AN16" i="117"/>
  <c r="AN40" i="117"/>
  <c r="AN35" i="117"/>
  <c r="AN57" i="117"/>
  <c r="AN52" i="117"/>
  <c r="AM22" i="116"/>
  <c r="AM16" i="116"/>
  <c r="AN11" i="116"/>
  <c r="AN12" i="116" s="1"/>
  <c r="AN10" i="116"/>
  <c r="AN16" i="116" l="1"/>
  <c r="AN22" i="116"/>
  <c r="G19" i="1" l="1"/>
  <c r="D15" i="119" s="1"/>
  <c r="F19" i="1"/>
  <c r="E19" i="1"/>
  <c r="G19" i="106"/>
  <c r="F19" i="106"/>
  <c r="E19" i="106"/>
  <c r="F19" i="107"/>
  <c r="E19" i="107"/>
  <c r="G19" i="107"/>
  <c r="G19" i="108"/>
  <c r="F19" i="108"/>
  <c r="E19" i="108"/>
  <c r="F19" i="109"/>
  <c r="E19" i="109"/>
  <c r="G19" i="109"/>
  <c r="F19" i="110"/>
  <c r="E19" i="110"/>
  <c r="G19" i="110"/>
  <c r="F19" i="111"/>
  <c r="E19" i="111"/>
  <c r="G19" i="111"/>
  <c r="G19" i="113"/>
  <c r="F19" i="113"/>
  <c r="E19" i="113"/>
  <c r="G19" i="114"/>
  <c r="F19" i="114"/>
  <c r="E19" i="114"/>
  <c r="G19" i="112"/>
  <c r="F19" i="112"/>
  <c r="E19" i="112"/>
  <c r="G9" i="110"/>
  <c r="G9" i="107"/>
  <c r="F9" i="107"/>
  <c r="F9" i="110"/>
  <c r="G9" i="111"/>
  <c r="F9" i="111"/>
  <c r="G9" i="109"/>
  <c r="F9" i="109"/>
  <c r="Z12" i="115" l="1"/>
  <c r="Z11" i="115"/>
  <c r="Z10" i="115"/>
  <c r="Z9" i="115"/>
  <c r="Z8" i="115"/>
  <c r="Z7" i="115"/>
  <c r="Z6" i="115"/>
  <c r="Z5" i="115"/>
  <c r="Z4" i="115"/>
  <c r="Z3" i="115"/>
  <c r="Y3" i="115"/>
  <c r="Y12" i="115"/>
  <c r="Y11" i="115"/>
  <c r="Y10" i="115"/>
  <c r="Y9" i="115"/>
  <c r="Y8" i="115"/>
  <c r="Y7" i="115"/>
  <c r="Y6" i="115"/>
  <c r="Y5" i="115"/>
  <c r="Y4" i="115"/>
  <c r="W12" i="115"/>
  <c r="W11" i="115"/>
  <c r="W10" i="115"/>
  <c r="W9" i="115"/>
  <c r="W8" i="115"/>
  <c r="W7" i="115"/>
  <c r="W6" i="115"/>
  <c r="W5" i="115"/>
  <c r="W4" i="115"/>
  <c r="W3" i="115"/>
  <c r="O12" i="115"/>
  <c r="U12" i="115" s="1"/>
  <c r="N12" i="115"/>
  <c r="T12" i="115" s="1"/>
  <c r="M12" i="115"/>
  <c r="S12" i="115" s="1"/>
  <c r="L12" i="115"/>
  <c r="R12" i="115" s="1"/>
  <c r="K12" i="115"/>
  <c r="Q12" i="115" s="1"/>
  <c r="J12" i="115"/>
  <c r="P12" i="115" s="1"/>
  <c r="V12" i="115" s="1"/>
  <c r="O11" i="115"/>
  <c r="U11" i="115" s="1"/>
  <c r="N11" i="115"/>
  <c r="T11" i="115" s="1"/>
  <c r="M11" i="115"/>
  <c r="S11" i="115" s="1"/>
  <c r="L11" i="115"/>
  <c r="R11" i="115" s="1"/>
  <c r="K11" i="115"/>
  <c r="Q11" i="115" s="1"/>
  <c r="J11" i="115"/>
  <c r="P11" i="115" s="1"/>
  <c r="V11" i="115" s="1"/>
  <c r="O10" i="115"/>
  <c r="U10" i="115" s="1"/>
  <c r="N10" i="115"/>
  <c r="T10" i="115" s="1"/>
  <c r="M10" i="115"/>
  <c r="S10" i="115" s="1"/>
  <c r="L10" i="115"/>
  <c r="R10" i="115" s="1"/>
  <c r="K10" i="115"/>
  <c r="Q10" i="115" s="1"/>
  <c r="J10" i="115"/>
  <c r="P10" i="115" s="1"/>
  <c r="V10" i="115" s="1"/>
  <c r="O9" i="115"/>
  <c r="U9" i="115" s="1"/>
  <c r="N9" i="115"/>
  <c r="T9" i="115" s="1"/>
  <c r="M9" i="115"/>
  <c r="S9" i="115" s="1"/>
  <c r="L9" i="115"/>
  <c r="R9" i="115" s="1"/>
  <c r="K9" i="115"/>
  <c r="Q9" i="115" s="1"/>
  <c r="J9" i="115"/>
  <c r="P9" i="115" s="1"/>
  <c r="V9" i="115" s="1"/>
  <c r="O8" i="115"/>
  <c r="U8" i="115" s="1"/>
  <c r="N8" i="115"/>
  <c r="T8" i="115" s="1"/>
  <c r="M8" i="115"/>
  <c r="S8" i="115" s="1"/>
  <c r="L8" i="115"/>
  <c r="R8" i="115" s="1"/>
  <c r="K8" i="115"/>
  <c r="Q8" i="115" s="1"/>
  <c r="J8" i="115"/>
  <c r="P8" i="115" s="1"/>
  <c r="V8" i="115" s="1"/>
  <c r="O7" i="115"/>
  <c r="U7" i="115" s="1"/>
  <c r="N7" i="115"/>
  <c r="T7" i="115" s="1"/>
  <c r="M7" i="115"/>
  <c r="S7" i="115" s="1"/>
  <c r="L7" i="115"/>
  <c r="R7" i="115" s="1"/>
  <c r="K7" i="115"/>
  <c r="Q7" i="115" s="1"/>
  <c r="J7" i="115"/>
  <c r="P7" i="115" s="1"/>
  <c r="V7" i="115" s="1"/>
  <c r="O6" i="115"/>
  <c r="U6" i="115" s="1"/>
  <c r="N6" i="115"/>
  <c r="T6" i="115" s="1"/>
  <c r="M6" i="115"/>
  <c r="S6" i="115" s="1"/>
  <c r="L6" i="115"/>
  <c r="R6" i="115" s="1"/>
  <c r="K6" i="115"/>
  <c r="Q6" i="115" s="1"/>
  <c r="J6" i="115"/>
  <c r="P6" i="115" s="1"/>
  <c r="V6" i="115" s="1"/>
  <c r="O5" i="115"/>
  <c r="U5" i="115" s="1"/>
  <c r="N5" i="115"/>
  <c r="T5" i="115" s="1"/>
  <c r="M5" i="115"/>
  <c r="S5" i="115" s="1"/>
  <c r="L5" i="115"/>
  <c r="R5" i="115" s="1"/>
  <c r="K5" i="115"/>
  <c r="Q5" i="115" s="1"/>
  <c r="J5" i="115"/>
  <c r="P5" i="115" s="1"/>
  <c r="V5" i="115" s="1"/>
  <c r="O4" i="115"/>
  <c r="U4" i="115" s="1"/>
  <c r="N4" i="115"/>
  <c r="T4" i="115" s="1"/>
  <c r="M4" i="115"/>
  <c r="S4" i="115" s="1"/>
  <c r="L4" i="115"/>
  <c r="R4" i="115" s="1"/>
  <c r="K4" i="115"/>
  <c r="Q4" i="115" s="1"/>
  <c r="J4" i="115"/>
  <c r="P4" i="115" s="1"/>
  <c r="V4" i="115" s="1"/>
  <c r="O3" i="115"/>
  <c r="U3" i="115" s="1"/>
  <c r="N3" i="115"/>
  <c r="T3" i="115" s="1"/>
  <c r="M3" i="115"/>
  <c r="S3" i="115" s="1"/>
  <c r="L3" i="115"/>
  <c r="R3" i="115" s="1"/>
  <c r="K3" i="115"/>
  <c r="Q3" i="115" s="1"/>
  <c r="J3" i="115"/>
  <c r="P3" i="115" s="1"/>
  <c r="V3" i="115" s="1"/>
  <c r="I2" i="115"/>
  <c r="O2" i="115" s="1"/>
  <c r="H2" i="115"/>
  <c r="N2" i="115" s="1"/>
  <c r="G2" i="115"/>
  <c r="M2" i="115" s="1"/>
  <c r="F2" i="115"/>
  <c r="L2" i="115" s="1"/>
  <c r="E2" i="115"/>
  <c r="K2" i="115" s="1"/>
  <c r="D2" i="115"/>
  <c r="J2" i="115" s="1"/>
  <c r="F5" i="105"/>
  <c r="F6" i="105"/>
  <c r="F7" i="105"/>
  <c r="F8" i="105"/>
  <c r="F9" i="105"/>
  <c r="F10" i="105"/>
  <c r="F11" i="105"/>
  <c r="F12" i="105"/>
  <c r="F13" i="105"/>
  <c r="G11" i="114" l="1"/>
  <c r="G12" i="114" s="1"/>
  <c r="F11" i="114"/>
  <c r="F12" i="114" s="1"/>
  <c r="F22" i="114" s="1"/>
  <c r="E11" i="114"/>
  <c r="E12" i="114" s="1"/>
  <c r="E16" i="114" s="1"/>
  <c r="G10" i="114"/>
  <c r="F10" i="114"/>
  <c r="E10" i="114"/>
  <c r="E8" i="114"/>
  <c r="AN7" i="114"/>
  <c r="AM7" i="114"/>
  <c r="AL7" i="114"/>
  <c r="AK7" i="114"/>
  <c r="AJ7" i="114"/>
  <c r="AI7" i="114"/>
  <c r="AH7" i="114"/>
  <c r="AG7" i="114"/>
  <c r="AF7" i="114"/>
  <c r="AE7" i="114"/>
  <c r="AD7" i="114"/>
  <c r="AC7" i="114"/>
  <c r="AB7" i="114"/>
  <c r="AA7" i="114"/>
  <c r="Z7" i="114"/>
  <c r="Y7" i="114"/>
  <c r="X7" i="114"/>
  <c r="W7" i="114"/>
  <c r="V7" i="114"/>
  <c r="U7" i="114"/>
  <c r="T7" i="114"/>
  <c r="S7" i="114"/>
  <c r="R7" i="114"/>
  <c r="Q7" i="114"/>
  <c r="P7" i="114"/>
  <c r="O7" i="114"/>
  <c r="N7" i="114"/>
  <c r="M7" i="114"/>
  <c r="L7" i="114"/>
  <c r="K7" i="114"/>
  <c r="J7" i="114"/>
  <c r="I7" i="114"/>
  <c r="H7" i="114"/>
  <c r="G7" i="114"/>
  <c r="F7" i="114"/>
  <c r="E7" i="114"/>
  <c r="E44" i="113"/>
  <c r="AN43" i="113"/>
  <c r="AM43" i="113"/>
  <c r="AL43" i="113"/>
  <c r="AK43" i="113"/>
  <c r="AJ43" i="113"/>
  <c r="AI43" i="113"/>
  <c r="AH43" i="113"/>
  <c r="AG43" i="113"/>
  <c r="AF43" i="113"/>
  <c r="AE43" i="113"/>
  <c r="AD43" i="113"/>
  <c r="AC43" i="113"/>
  <c r="AB43" i="113"/>
  <c r="AA43" i="113"/>
  <c r="Z43" i="113"/>
  <c r="Y43" i="113"/>
  <c r="X43" i="113"/>
  <c r="W43" i="113"/>
  <c r="V43" i="113"/>
  <c r="U43" i="113"/>
  <c r="T43" i="113"/>
  <c r="S43" i="113"/>
  <c r="R43" i="113"/>
  <c r="Q43" i="113"/>
  <c r="P43" i="113"/>
  <c r="O43" i="113"/>
  <c r="N43" i="113"/>
  <c r="M43" i="113"/>
  <c r="L43" i="113"/>
  <c r="K43" i="113"/>
  <c r="J43" i="113"/>
  <c r="I43" i="113"/>
  <c r="H43" i="113"/>
  <c r="G43" i="113"/>
  <c r="F43" i="113"/>
  <c r="E43" i="113"/>
  <c r="E27" i="113"/>
  <c r="AN26" i="113"/>
  <c r="AM26" i="113"/>
  <c r="AL26" i="113"/>
  <c r="AK26" i="113"/>
  <c r="AJ26" i="113"/>
  <c r="AI26" i="113"/>
  <c r="AH26" i="113"/>
  <c r="AG26" i="113"/>
  <c r="AF26" i="113"/>
  <c r="AE26" i="113"/>
  <c r="AD26" i="113"/>
  <c r="AC26" i="113"/>
  <c r="AB26" i="113"/>
  <c r="AA26" i="113"/>
  <c r="Z26" i="113"/>
  <c r="Y26" i="113"/>
  <c r="X26" i="113"/>
  <c r="W26" i="113"/>
  <c r="V26" i="113"/>
  <c r="U26" i="113"/>
  <c r="T26" i="113"/>
  <c r="S26" i="113"/>
  <c r="R26" i="113"/>
  <c r="Q26" i="113"/>
  <c r="P26" i="113"/>
  <c r="O26" i="113"/>
  <c r="N26" i="113"/>
  <c r="M26" i="113"/>
  <c r="L26" i="113"/>
  <c r="K26" i="113"/>
  <c r="J26" i="113"/>
  <c r="I26" i="113"/>
  <c r="H26" i="113"/>
  <c r="G26" i="113"/>
  <c r="F26" i="113"/>
  <c r="E26" i="113"/>
  <c r="G11" i="113"/>
  <c r="G12" i="113" s="1"/>
  <c r="G16" i="113" s="1"/>
  <c r="F11" i="113"/>
  <c r="F12" i="113" s="1"/>
  <c r="F16" i="113" s="1"/>
  <c r="F18" i="113" s="1"/>
  <c r="E11" i="113"/>
  <c r="E12" i="113" s="1"/>
  <c r="G10" i="113"/>
  <c r="F10" i="113"/>
  <c r="E10" i="113"/>
  <c r="E8" i="113"/>
  <c r="AN7" i="113"/>
  <c r="AM7" i="113"/>
  <c r="AL7" i="113"/>
  <c r="AK7" i="113"/>
  <c r="AJ7" i="113"/>
  <c r="AI7" i="113"/>
  <c r="AH7" i="113"/>
  <c r="AG7" i="113"/>
  <c r="AF7" i="113"/>
  <c r="AE7" i="113"/>
  <c r="AD7" i="113"/>
  <c r="AC7" i="113"/>
  <c r="AB7" i="113"/>
  <c r="AA7" i="113"/>
  <c r="Z7" i="113"/>
  <c r="Y7" i="113"/>
  <c r="X7" i="113"/>
  <c r="W7" i="113"/>
  <c r="V7" i="113"/>
  <c r="U7" i="113"/>
  <c r="T7" i="113"/>
  <c r="S7" i="113"/>
  <c r="R7" i="113"/>
  <c r="Q7" i="113"/>
  <c r="P7" i="113"/>
  <c r="O7" i="113"/>
  <c r="N7" i="113"/>
  <c r="M7" i="113"/>
  <c r="L7" i="113"/>
  <c r="K7" i="113"/>
  <c r="J7" i="113"/>
  <c r="I7" i="113"/>
  <c r="H7" i="113"/>
  <c r="G7" i="113"/>
  <c r="F7" i="113"/>
  <c r="E7" i="113"/>
  <c r="E44" i="112"/>
  <c r="AN43" i="112"/>
  <c r="AM43" i="112"/>
  <c r="AL43" i="112"/>
  <c r="AK43" i="112"/>
  <c r="AJ43" i="112"/>
  <c r="AI43" i="112"/>
  <c r="AH43" i="112"/>
  <c r="AG43" i="112"/>
  <c r="AF43" i="112"/>
  <c r="AE43" i="112"/>
  <c r="AD43" i="112"/>
  <c r="AC43" i="112"/>
  <c r="AB43" i="112"/>
  <c r="AA43" i="112"/>
  <c r="Z43" i="112"/>
  <c r="Y43" i="112"/>
  <c r="X43" i="112"/>
  <c r="W43" i="112"/>
  <c r="V43" i="112"/>
  <c r="U43" i="112"/>
  <c r="T43" i="112"/>
  <c r="S43" i="112"/>
  <c r="R43" i="112"/>
  <c r="Q43" i="112"/>
  <c r="P43" i="112"/>
  <c r="O43" i="112"/>
  <c r="N43" i="112"/>
  <c r="M43" i="112"/>
  <c r="L43" i="112"/>
  <c r="K43" i="112"/>
  <c r="J43" i="112"/>
  <c r="I43" i="112"/>
  <c r="H43" i="112"/>
  <c r="G43" i="112"/>
  <c r="F43" i="112"/>
  <c r="E43" i="112"/>
  <c r="E27" i="112"/>
  <c r="AN26" i="112"/>
  <c r="AM26" i="112"/>
  <c r="AL26" i="112"/>
  <c r="AK26" i="112"/>
  <c r="AJ26" i="112"/>
  <c r="AI26" i="112"/>
  <c r="AH26" i="112"/>
  <c r="AG26" i="112"/>
  <c r="AF26" i="112"/>
  <c r="AE26" i="112"/>
  <c r="AD26" i="112"/>
  <c r="AC26" i="112"/>
  <c r="AB26" i="112"/>
  <c r="AA26" i="112"/>
  <c r="Z26" i="112"/>
  <c r="Y26" i="112"/>
  <c r="X26" i="112"/>
  <c r="W26" i="112"/>
  <c r="V26" i="112"/>
  <c r="U26" i="112"/>
  <c r="T26" i="112"/>
  <c r="S26" i="112"/>
  <c r="R26" i="112"/>
  <c r="Q26" i="112"/>
  <c r="P26" i="112"/>
  <c r="O26" i="112"/>
  <c r="N26" i="112"/>
  <c r="M26" i="112"/>
  <c r="L26" i="112"/>
  <c r="K26" i="112"/>
  <c r="J26" i="112"/>
  <c r="I26" i="112"/>
  <c r="H26" i="112"/>
  <c r="G26" i="112"/>
  <c r="F26" i="112"/>
  <c r="E26" i="112"/>
  <c r="G11" i="112"/>
  <c r="G12" i="112" s="1"/>
  <c r="F11" i="112"/>
  <c r="F12" i="112" s="1"/>
  <c r="E11" i="112"/>
  <c r="E12" i="112" s="1"/>
  <c r="E16" i="112" s="1"/>
  <c r="E18" i="112" s="1"/>
  <c r="G10" i="112"/>
  <c r="F10" i="112"/>
  <c r="E10" i="112"/>
  <c r="E8" i="112"/>
  <c r="AN7" i="112"/>
  <c r="AM7" i="112"/>
  <c r="AL7" i="112"/>
  <c r="AK7" i="112"/>
  <c r="AJ7" i="112"/>
  <c r="AI7" i="112"/>
  <c r="AH7" i="112"/>
  <c r="AG7" i="112"/>
  <c r="AF7" i="112"/>
  <c r="AE7" i="112"/>
  <c r="AD7" i="112"/>
  <c r="AC7" i="112"/>
  <c r="AB7" i="112"/>
  <c r="AA7" i="112"/>
  <c r="Z7" i="112"/>
  <c r="Y7" i="112"/>
  <c r="X7" i="112"/>
  <c r="W7" i="112"/>
  <c r="V7" i="112"/>
  <c r="U7" i="112"/>
  <c r="T7" i="112"/>
  <c r="S7" i="112"/>
  <c r="R7" i="112"/>
  <c r="Q7" i="112"/>
  <c r="P7" i="112"/>
  <c r="O7" i="112"/>
  <c r="N7" i="112"/>
  <c r="M7" i="112"/>
  <c r="L7" i="112"/>
  <c r="K7" i="112"/>
  <c r="J7" i="112"/>
  <c r="I7" i="112"/>
  <c r="H7" i="112"/>
  <c r="G7" i="112"/>
  <c r="F7" i="112"/>
  <c r="E7" i="112"/>
  <c r="E44" i="111"/>
  <c r="AN43" i="111"/>
  <c r="AM43" i="111"/>
  <c r="AL43" i="111"/>
  <c r="AK43" i="111"/>
  <c r="AJ43" i="111"/>
  <c r="AI43" i="111"/>
  <c r="AH43" i="111"/>
  <c r="AG43" i="111"/>
  <c r="AF43" i="111"/>
  <c r="AE43" i="111"/>
  <c r="AD43" i="111"/>
  <c r="AC43" i="111"/>
  <c r="AB43" i="111"/>
  <c r="AA43" i="111"/>
  <c r="Z43" i="111"/>
  <c r="Y43" i="111"/>
  <c r="X43" i="111"/>
  <c r="W43" i="111"/>
  <c r="V43" i="111"/>
  <c r="U43" i="111"/>
  <c r="T43" i="111"/>
  <c r="S43" i="111"/>
  <c r="R43" i="111"/>
  <c r="Q43" i="111"/>
  <c r="P43" i="111"/>
  <c r="O43" i="111"/>
  <c r="N43" i="111"/>
  <c r="M43" i="111"/>
  <c r="L43" i="111"/>
  <c r="K43" i="111"/>
  <c r="J43" i="111"/>
  <c r="I43" i="111"/>
  <c r="H43" i="111"/>
  <c r="G43" i="111"/>
  <c r="F43" i="111"/>
  <c r="E43" i="111"/>
  <c r="E27" i="111"/>
  <c r="AN26" i="111"/>
  <c r="AM26" i="111"/>
  <c r="AL26" i="111"/>
  <c r="AK26" i="111"/>
  <c r="AJ26" i="111"/>
  <c r="AI26" i="111"/>
  <c r="AH26" i="111"/>
  <c r="AG26" i="111"/>
  <c r="AF26" i="111"/>
  <c r="AE26" i="111"/>
  <c r="AD26" i="111"/>
  <c r="AC26" i="111"/>
  <c r="AB26" i="111"/>
  <c r="AA26" i="111"/>
  <c r="Z26" i="111"/>
  <c r="Y26" i="111"/>
  <c r="X26" i="111"/>
  <c r="W26" i="111"/>
  <c r="V26" i="111"/>
  <c r="U26" i="111"/>
  <c r="T26" i="111"/>
  <c r="S26" i="111"/>
  <c r="R26" i="111"/>
  <c r="Q26" i="111"/>
  <c r="P26" i="111"/>
  <c r="O26" i="111"/>
  <c r="N26" i="111"/>
  <c r="M26" i="111"/>
  <c r="L26" i="111"/>
  <c r="K26" i="111"/>
  <c r="J26" i="111"/>
  <c r="I26" i="111"/>
  <c r="H26" i="111"/>
  <c r="G26" i="111"/>
  <c r="F26" i="111"/>
  <c r="E26" i="111"/>
  <c r="G11" i="111"/>
  <c r="G12" i="111" s="1"/>
  <c r="F11" i="111"/>
  <c r="F12" i="111" s="1"/>
  <c r="E11" i="111"/>
  <c r="E12" i="111" s="1"/>
  <c r="G10" i="111"/>
  <c r="F10" i="111"/>
  <c r="E10" i="111"/>
  <c r="E8" i="111"/>
  <c r="AN7" i="111"/>
  <c r="AM7" i="111"/>
  <c r="AL7" i="111"/>
  <c r="AK7" i="111"/>
  <c r="AJ7" i="111"/>
  <c r="AI7" i="111"/>
  <c r="AH7" i="111"/>
  <c r="AG7" i="111"/>
  <c r="AF7" i="111"/>
  <c r="AE7" i="111"/>
  <c r="AD7" i="111"/>
  <c r="AC7" i="111"/>
  <c r="AB7" i="111"/>
  <c r="AA7" i="111"/>
  <c r="Z7" i="111"/>
  <c r="Y7" i="111"/>
  <c r="X7" i="111"/>
  <c r="W7" i="111"/>
  <c r="V7" i="111"/>
  <c r="U7" i="111"/>
  <c r="T7" i="111"/>
  <c r="S7" i="111"/>
  <c r="R7" i="111"/>
  <c r="Q7" i="111"/>
  <c r="P7" i="111"/>
  <c r="O7" i="111"/>
  <c r="N7" i="111"/>
  <c r="M7" i="111"/>
  <c r="L7" i="111"/>
  <c r="K7" i="111"/>
  <c r="J7" i="111"/>
  <c r="I7" i="111"/>
  <c r="H7" i="111"/>
  <c r="G7" i="111"/>
  <c r="F7" i="111"/>
  <c r="E7" i="111"/>
  <c r="E44" i="110"/>
  <c r="AN43" i="110"/>
  <c r="AM43" i="110"/>
  <c r="AL43" i="110"/>
  <c r="AK43" i="110"/>
  <c r="AJ43" i="110"/>
  <c r="AI43" i="110"/>
  <c r="AH43" i="110"/>
  <c r="AG43" i="110"/>
  <c r="AF43" i="110"/>
  <c r="AE43" i="110"/>
  <c r="AD43" i="110"/>
  <c r="AC43" i="110"/>
  <c r="AB43" i="110"/>
  <c r="AA43" i="110"/>
  <c r="Z43" i="110"/>
  <c r="Y43" i="110"/>
  <c r="X43" i="110"/>
  <c r="W43" i="110"/>
  <c r="V43" i="110"/>
  <c r="U43" i="110"/>
  <c r="T43" i="110"/>
  <c r="S43" i="110"/>
  <c r="R43" i="110"/>
  <c r="Q43" i="110"/>
  <c r="P43" i="110"/>
  <c r="O43" i="110"/>
  <c r="N43" i="110"/>
  <c r="M43" i="110"/>
  <c r="L43" i="110"/>
  <c r="K43" i="110"/>
  <c r="J43" i="110"/>
  <c r="I43" i="110"/>
  <c r="H43" i="110"/>
  <c r="G43" i="110"/>
  <c r="F43" i="110"/>
  <c r="E43" i="110"/>
  <c r="E27" i="110"/>
  <c r="AN26" i="110"/>
  <c r="AM26" i="110"/>
  <c r="AL26" i="110"/>
  <c r="AK26" i="110"/>
  <c r="AJ26" i="110"/>
  <c r="AI26" i="110"/>
  <c r="AH26" i="110"/>
  <c r="AG26" i="110"/>
  <c r="AF26" i="110"/>
  <c r="AE26" i="110"/>
  <c r="AD26" i="110"/>
  <c r="AC26" i="110"/>
  <c r="AB26" i="110"/>
  <c r="AA26" i="110"/>
  <c r="Z26" i="110"/>
  <c r="Y26" i="110"/>
  <c r="X26" i="110"/>
  <c r="W26" i="110"/>
  <c r="V26" i="110"/>
  <c r="U26" i="110"/>
  <c r="T26" i="110"/>
  <c r="S26" i="110"/>
  <c r="R26" i="110"/>
  <c r="Q26" i="110"/>
  <c r="P26" i="110"/>
  <c r="O26" i="110"/>
  <c r="N26" i="110"/>
  <c r="M26" i="110"/>
  <c r="L26" i="110"/>
  <c r="K26" i="110"/>
  <c r="J26" i="110"/>
  <c r="I26" i="110"/>
  <c r="H26" i="110"/>
  <c r="G26" i="110"/>
  <c r="F26" i="110"/>
  <c r="E26" i="110"/>
  <c r="G11" i="110"/>
  <c r="G12" i="110" s="1"/>
  <c r="F11" i="110"/>
  <c r="F12" i="110" s="1"/>
  <c r="E11" i="110"/>
  <c r="E12" i="110" s="1"/>
  <c r="G10" i="110"/>
  <c r="F10" i="110"/>
  <c r="E10" i="110"/>
  <c r="E8" i="110"/>
  <c r="AN7" i="110"/>
  <c r="AM7" i="110"/>
  <c r="AL7" i="110"/>
  <c r="AK7" i="110"/>
  <c r="AJ7" i="110"/>
  <c r="AI7" i="110"/>
  <c r="AH7" i="110"/>
  <c r="AG7" i="110"/>
  <c r="AF7" i="110"/>
  <c r="AE7" i="110"/>
  <c r="AD7" i="110"/>
  <c r="AC7" i="110"/>
  <c r="AB7" i="110"/>
  <c r="AA7" i="110"/>
  <c r="Z7" i="110"/>
  <c r="Y7" i="110"/>
  <c r="X7" i="110"/>
  <c r="W7" i="110"/>
  <c r="V7" i="110"/>
  <c r="U7" i="110"/>
  <c r="T7" i="110"/>
  <c r="S7" i="110"/>
  <c r="R7" i="110"/>
  <c r="Q7" i="110"/>
  <c r="P7" i="110"/>
  <c r="O7" i="110"/>
  <c r="N7" i="110"/>
  <c r="M7" i="110"/>
  <c r="L7" i="110"/>
  <c r="K7" i="110"/>
  <c r="J7" i="110"/>
  <c r="I7" i="110"/>
  <c r="H7" i="110"/>
  <c r="G7" i="110"/>
  <c r="F7" i="110"/>
  <c r="F44" i="110" s="1"/>
  <c r="E7" i="110"/>
  <c r="E44" i="109"/>
  <c r="AN43" i="109"/>
  <c r="AM43" i="109"/>
  <c r="AL43" i="109"/>
  <c r="AK43" i="109"/>
  <c r="AJ43" i="109"/>
  <c r="AI43" i="109"/>
  <c r="AH43" i="109"/>
  <c r="AG43" i="109"/>
  <c r="AF43" i="109"/>
  <c r="AE43" i="109"/>
  <c r="AD43" i="109"/>
  <c r="AC43" i="109"/>
  <c r="AB43" i="109"/>
  <c r="AA43" i="109"/>
  <c r="Z43" i="109"/>
  <c r="Y43" i="109"/>
  <c r="X43" i="109"/>
  <c r="W43" i="109"/>
  <c r="V43" i="109"/>
  <c r="U43" i="109"/>
  <c r="T43" i="109"/>
  <c r="S43" i="109"/>
  <c r="R43" i="109"/>
  <c r="Q43" i="109"/>
  <c r="P43" i="109"/>
  <c r="O43" i="109"/>
  <c r="N43" i="109"/>
  <c r="M43" i="109"/>
  <c r="L43" i="109"/>
  <c r="K43" i="109"/>
  <c r="J43" i="109"/>
  <c r="I43" i="109"/>
  <c r="H43" i="109"/>
  <c r="G43" i="109"/>
  <c r="F43" i="109"/>
  <c r="E43" i="109"/>
  <c r="E27" i="109"/>
  <c r="AN26" i="109"/>
  <c r="AM26" i="109"/>
  <c r="AL26" i="109"/>
  <c r="AK26" i="109"/>
  <c r="AJ26" i="109"/>
  <c r="AI26" i="109"/>
  <c r="AH26" i="109"/>
  <c r="AG26" i="109"/>
  <c r="AF26" i="109"/>
  <c r="AE26" i="109"/>
  <c r="AD26" i="109"/>
  <c r="AC26" i="109"/>
  <c r="AB26" i="109"/>
  <c r="AA26" i="109"/>
  <c r="Z26" i="109"/>
  <c r="Y26" i="109"/>
  <c r="X26" i="109"/>
  <c r="W26" i="109"/>
  <c r="V26" i="109"/>
  <c r="U26" i="109"/>
  <c r="T26" i="109"/>
  <c r="S26" i="109"/>
  <c r="R26" i="109"/>
  <c r="Q26" i="109"/>
  <c r="P26" i="109"/>
  <c r="O26" i="109"/>
  <c r="N26" i="109"/>
  <c r="M26" i="109"/>
  <c r="L26" i="109"/>
  <c r="K26" i="109"/>
  <c r="J26" i="109"/>
  <c r="I26" i="109"/>
  <c r="H26" i="109"/>
  <c r="G26" i="109"/>
  <c r="F26" i="109"/>
  <c r="E26" i="109"/>
  <c r="G11" i="109"/>
  <c r="G12" i="109" s="1"/>
  <c r="G16" i="109" s="1"/>
  <c r="F11" i="109"/>
  <c r="F12" i="109" s="1"/>
  <c r="E11" i="109"/>
  <c r="E12" i="109" s="1"/>
  <c r="G10" i="109"/>
  <c r="F10" i="109"/>
  <c r="E10" i="109"/>
  <c r="E8" i="109"/>
  <c r="AN7" i="109"/>
  <c r="AM7" i="109"/>
  <c r="AL7" i="109"/>
  <c r="AK7" i="109"/>
  <c r="AJ7" i="109"/>
  <c r="AI7" i="109"/>
  <c r="AH7" i="109"/>
  <c r="AG7" i="109"/>
  <c r="AF7" i="109"/>
  <c r="AE7" i="109"/>
  <c r="AD7" i="109"/>
  <c r="AC7" i="109"/>
  <c r="AB7" i="109"/>
  <c r="AA7" i="109"/>
  <c r="Z7" i="109"/>
  <c r="Y7" i="109"/>
  <c r="X7" i="109"/>
  <c r="W7" i="109"/>
  <c r="V7" i="109"/>
  <c r="U7" i="109"/>
  <c r="T7" i="109"/>
  <c r="S7" i="109"/>
  <c r="R7" i="109"/>
  <c r="Q7" i="109"/>
  <c r="P7" i="109"/>
  <c r="O7" i="109"/>
  <c r="N7" i="109"/>
  <c r="M7" i="109"/>
  <c r="L7" i="109"/>
  <c r="K7" i="109"/>
  <c r="J7" i="109"/>
  <c r="I7" i="109"/>
  <c r="H7" i="109"/>
  <c r="G7" i="109"/>
  <c r="F7" i="109"/>
  <c r="E7" i="109"/>
  <c r="E44" i="108"/>
  <c r="AN43" i="108"/>
  <c r="AM43" i="108"/>
  <c r="AL43" i="108"/>
  <c r="AK43" i="108"/>
  <c r="AJ43" i="108"/>
  <c r="AI43" i="108"/>
  <c r="AH43" i="108"/>
  <c r="AG43" i="108"/>
  <c r="AF43" i="108"/>
  <c r="AE43" i="108"/>
  <c r="AD43" i="108"/>
  <c r="AC43" i="108"/>
  <c r="AB43" i="108"/>
  <c r="AA43" i="108"/>
  <c r="Z43" i="108"/>
  <c r="Y43" i="108"/>
  <c r="X43" i="108"/>
  <c r="W43" i="108"/>
  <c r="V43" i="108"/>
  <c r="U43" i="108"/>
  <c r="T43" i="108"/>
  <c r="S43" i="108"/>
  <c r="R43" i="108"/>
  <c r="Q43" i="108"/>
  <c r="P43" i="108"/>
  <c r="O43" i="108"/>
  <c r="N43" i="108"/>
  <c r="M43" i="108"/>
  <c r="L43" i="108"/>
  <c r="K43" i="108"/>
  <c r="J43" i="108"/>
  <c r="I43" i="108"/>
  <c r="H43" i="108"/>
  <c r="G43" i="108"/>
  <c r="F43" i="108"/>
  <c r="E43" i="108"/>
  <c r="E27" i="108"/>
  <c r="AN26" i="108"/>
  <c r="AM26" i="108"/>
  <c r="AL26" i="108"/>
  <c r="AK26" i="108"/>
  <c r="AJ26" i="108"/>
  <c r="AI26" i="108"/>
  <c r="AH26" i="108"/>
  <c r="AG26" i="108"/>
  <c r="AF26" i="108"/>
  <c r="AE26" i="108"/>
  <c r="AD26" i="108"/>
  <c r="AC26" i="108"/>
  <c r="AB26" i="108"/>
  <c r="AA26" i="108"/>
  <c r="Z26" i="108"/>
  <c r="Y26" i="108"/>
  <c r="X26" i="108"/>
  <c r="W26" i="108"/>
  <c r="V26" i="108"/>
  <c r="U26" i="108"/>
  <c r="T26" i="108"/>
  <c r="S26" i="108"/>
  <c r="R26" i="108"/>
  <c r="Q26" i="108"/>
  <c r="P26" i="108"/>
  <c r="O26" i="108"/>
  <c r="N26" i="108"/>
  <c r="M26" i="108"/>
  <c r="L26" i="108"/>
  <c r="K26" i="108"/>
  <c r="J26" i="108"/>
  <c r="I26" i="108"/>
  <c r="H26" i="108"/>
  <c r="G26" i="108"/>
  <c r="F26" i="108"/>
  <c r="E26" i="108"/>
  <c r="G11" i="108"/>
  <c r="G12" i="108" s="1"/>
  <c r="F11" i="108"/>
  <c r="F12" i="108" s="1"/>
  <c r="E11" i="108"/>
  <c r="E12" i="108" s="1"/>
  <c r="G10" i="108"/>
  <c r="F10" i="108"/>
  <c r="E10" i="108"/>
  <c r="E8" i="108"/>
  <c r="AN7" i="108"/>
  <c r="AM7" i="108"/>
  <c r="AL7" i="108"/>
  <c r="AK7" i="108"/>
  <c r="AJ7" i="108"/>
  <c r="AI7" i="108"/>
  <c r="AH7" i="108"/>
  <c r="AG7" i="108"/>
  <c r="AF7" i="108"/>
  <c r="AE7" i="108"/>
  <c r="AD7" i="108"/>
  <c r="AC7" i="108"/>
  <c r="AB7" i="108"/>
  <c r="AA7" i="108"/>
  <c r="Z7" i="108"/>
  <c r="Y7" i="108"/>
  <c r="X7" i="108"/>
  <c r="W7" i="108"/>
  <c r="V7" i="108"/>
  <c r="U7" i="108"/>
  <c r="T7" i="108"/>
  <c r="S7" i="108"/>
  <c r="R7" i="108"/>
  <c r="Q7" i="108"/>
  <c r="P7" i="108"/>
  <c r="O7" i="108"/>
  <c r="N7" i="108"/>
  <c r="M7" i="108"/>
  <c r="L7" i="108"/>
  <c r="K7" i="108"/>
  <c r="J7" i="108"/>
  <c r="I7" i="108"/>
  <c r="H7" i="108"/>
  <c r="G7" i="108"/>
  <c r="F7" i="108"/>
  <c r="E7" i="108"/>
  <c r="E44" i="107"/>
  <c r="AN43" i="107"/>
  <c r="AM43" i="107"/>
  <c r="AL43" i="107"/>
  <c r="AK43" i="107"/>
  <c r="AJ43" i="107"/>
  <c r="AI43" i="107"/>
  <c r="AH43" i="107"/>
  <c r="AG43" i="107"/>
  <c r="AF43" i="107"/>
  <c r="AE43" i="107"/>
  <c r="AD43" i="107"/>
  <c r="AC43" i="107"/>
  <c r="AB43" i="107"/>
  <c r="AA43" i="107"/>
  <c r="Z43" i="107"/>
  <c r="Y43" i="107"/>
  <c r="X43" i="107"/>
  <c r="W43" i="107"/>
  <c r="V43" i="107"/>
  <c r="U43" i="107"/>
  <c r="T43" i="107"/>
  <c r="S43" i="107"/>
  <c r="R43" i="107"/>
  <c r="Q43" i="107"/>
  <c r="P43" i="107"/>
  <c r="O43" i="107"/>
  <c r="N43" i="107"/>
  <c r="M43" i="107"/>
  <c r="L43" i="107"/>
  <c r="K43" i="107"/>
  <c r="J43" i="107"/>
  <c r="I43" i="107"/>
  <c r="H43" i="107"/>
  <c r="G43" i="107"/>
  <c r="F43" i="107"/>
  <c r="E43" i="107"/>
  <c r="E27" i="107"/>
  <c r="AN26" i="107"/>
  <c r="AM26" i="107"/>
  <c r="AL26" i="107"/>
  <c r="AK26" i="107"/>
  <c r="AJ26" i="107"/>
  <c r="AI26" i="107"/>
  <c r="AH26" i="107"/>
  <c r="AG26" i="107"/>
  <c r="AF26" i="107"/>
  <c r="AE26" i="107"/>
  <c r="AD26" i="107"/>
  <c r="AC26" i="107"/>
  <c r="AB26" i="107"/>
  <c r="AA26" i="107"/>
  <c r="Z26" i="107"/>
  <c r="Y26" i="107"/>
  <c r="X26" i="107"/>
  <c r="W26" i="107"/>
  <c r="V26" i="107"/>
  <c r="U26" i="107"/>
  <c r="T26" i="107"/>
  <c r="S26" i="107"/>
  <c r="R26" i="107"/>
  <c r="Q26" i="107"/>
  <c r="P26" i="107"/>
  <c r="O26" i="107"/>
  <c r="N26" i="107"/>
  <c r="M26" i="107"/>
  <c r="L26" i="107"/>
  <c r="K26" i="107"/>
  <c r="J26" i="107"/>
  <c r="I26" i="107"/>
  <c r="H26" i="107"/>
  <c r="G26" i="107"/>
  <c r="F26" i="107"/>
  <c r="E26" i="107"/>
  <c r="E12" i="107"/>
  <c r="E22" i="107" s="1"/>
  <c r="G11" i="107"/>
  <c r="G12" i="107" s="1"/>
  <c r="F11" i="107"/>
  <c r="F12" i="107" s="1"/>
  <c r="E11" i="107"/>
  <c r="G10" i="107"/>
  <c r="F10" i="107"/>
  <c r="E10" i="107"/>
  <c r="E8" i="107"/>
  <c r="AN7" i="107"/>
  <c r="AM7" i="107"/>
  <c r="AL7" i="107"/>
  <c r="AK7" i="107"/>
  <c r="AJ7" i="107"/>
  <c r="AI7" i="107"/>
  <c r="AH7" i="107"/>
  <c r="AG7" i="107"/>
  <c r="AF7" i="107"/>
  <c r="AE7" i="107"/>
  <c r="AD7" i="107"/>
  <c r="AC7" i="107"/>
  <c r="AB7" i="107"/>
  <c r="AA7" i="107"/>
  <c r="Z7" i="107"/>
  <c r="Y7" i="107"/>
  <c r="X7" i="107"/>
  <c r="W7" i="107"/>
  <c r="V7" i="107"/>
  <c r="U7" i="107"/>
  <c r="T7" i="107"/>
  <c r="S7" i="107"/>
  <c r="R7" i="107"/>
  <c r="Q7" i="107"/>
  <c r="P7" i="107"/>
  <c r="O7" i="107"/>
  <c r="N7" i="107"/>
  <c r="M7" i="107"/>
  <c r="L7" i="107"/>
  <c r="K7" i="107"/>
  <c r="J7" i="107"/>
  <c r="I7" i="107"/>
  <c r="H7" i="107"/>
  <c r="G7" i="107"/>
  <c r="F7" i="107"/>
  <c r="E7" i="107"/>
  <c r="E44" i="106"/>
  <c r="AN43" i="106"/>
  <c r="AM43" i="106"/>
  <c r="AL43" i="106"/>
  <c r="AK43" i="106"/>
  <c r="AJ43" i="106"/>
  <c r="AI43" i="106"/>
  <c r="AH43" i="106"/>
  <c r="AG43" i="106"/>
  <c r="AF43" i="106"/>
  <c r="AE43" i="106"/>
  <c r="AD43" i="106"/>
  <c r="AC43" i="106"/>
  <c r="AB43" i="106"/>
  <c r="AA43" i="106"/>
  <c r="Z43" i="106"/>
  <c r="Y43" i="106"/>
  <c r="X43" i="106"/>
  <c r="W43" i="106"/>
  <c r="V43" i="106"/>
  <c r="U43" i="106"/>
  <c r="T43" i="106"/>
  <c r="S43" i="106"/>
  <c r="R43" i="106"/>
  <c r="Q43" i="106"/>
  <c r="P43" i="106"/>
  <c r="O43" i="106"/>
  <c r="N43" i="106"/>
  <c r="M43" i="106"/>
  <c r="L43" i="106"/>
  <c r="K43" i="106"/>
  <c r="J43" i="106"/>
  <c r="I43" i="106"/>
  <c r="H43" i="106"/>
  <c r="G43" i="106"/>
  <c r="F43" i="106"/>
  <c r="E43" i="106"/>
  <c r="E27" i="106"/>
  <c r="AN26" i="106"/>
  <c r="AM26" i="106"/>
  <c r="AL26" i="106"/>
  <c r="AK26" i="106"/>
  <c r="AJ26" i="106"/>
  <c r="AI26" i="106"/>
  <c r="AH26" i="106"/>
  <c r="AG26" i="106"/>
  <c r="AF26" i="106"/>
  <c r="AE26" i="106"/>
  <c r="AD26" i="106"/>
  <c r="AC26" i="106"/>
  <c r="AB26" i="106"/>
  <c r="AA26" i="106"/>
  <c r="Z26" i="106"/>
  <c r="Y26" i="106"/>
  <c r="X26" i="106"/>
  <c r="W26" i="106"/>
  <c r="V26" i="106"/>
  <c r="U26" i="106"/>
  <c r="T26" i="106"/>
  <c r="S26" i="106"/>
  <c r="R26" i="106"/>
  <c r="Q26" i="106"/>
  <c r="P26" i="106"/>
  <c r="O26" i="106"/>
  <c r="N26" i="106"/>
  <c r="M26" i="106"/>
  <c r="L26" i="106"/>
  <c r="K26" i="106"/>
  <c r="J26" i="106"/>
  <c r="I26" i="106"/>
  <c r="H26" i="106"/>
  <c r="G26" i="106"/>
  <c r="F26" i="106"/>
  <c r="E26" i="106"/>
  <c r="E12" i="106"/>
  <c r="E22" i="106" s="1"/>
  <c r="G11" i="106"/>
  <c r="G12" i="106" s="1"/>
  <c r="F11" i="106"/>
  <c r="F12" i="106" s="1"/>
  <c r="E11" i="106"/>
  <c r="G10" i="106"/>
  <c r="F10" i="106"/>
  <c r="E10" i="106"/>
  <c r="E8" i="106"/>
  <c r="AN7" i="106"/>
  <c r="AM7" i="106"/>
  <c r="AL7" i="106"/>
  <c r="AK7" i="106"/>
  <c r="AJ7" i="106"/>
  <c r="AI7" i="106"/>
  <c r="AH7" i="106"/>
  <c r="AG7" i="106"/>
  <c r="AF7" i="106"/>
  <c r="AE7" i="106"/>
  <c r="AD7" i="106"/>
  <c r="AC7" i="106"/>
  <c r="AB7" i="106"/>
  <c r="AA7" i="106"/>
  <c r="Z7" i="106"/>
  <c r="Y7" i="106"/>
  <c r="X7" i="106"/>
  <c r="W7" i="106"/>
  <c r="V7" i="106"/>
  <c r="U7" i="106"/>
  <c r="T7" i="106"/>
  <c r="S7" i="106"/>
  <c r="R7" i="106"/>
  <c r="Q7" i="106"/>
  <c r="P7" i="106"/>
  <c r="O7" i="106"/>
  <c r="N7" i="106"/>
  <c r="M7" i="106"/>
  <c r="L7" i="106"/>
  <c r="K7" i="106"/>
  <c r="J7" i="106"/>
  <c r="I7" i="106"/>
  <c r="H7" i="106"/>
  <c r="G7" i="106"/>
  <c r="F7" i="106"/>
  <c r="E7" i="106"/>
  <c r="E20" i="112" l="1"/>
  <c r="E22" i="112"/>
  <c r="E18" i="114"/>
  <c r="E20" i="114"/>
  <c r="F16" i="114"/>
  <c r="E22" i="114"/>
  <c r="F8" i="114"/>
  <c r="G22" i="114"/>
  <c r="G16" i="114"/>
  <c r="G20" i="113"/>
  <c r="G18" i="113"/>
  <c r="E22" i="113"/>
  <c r="E16" i="113"/>
  <c r="F22" i="113"/>
  <c r="F44" i="113"/>
  <c r="F27" i="113"/>
  <c r="F8" i="113"/>
  <c r="G27" i="113" s="1"/>
  <c r="G22" i="113"/>
  <c r="F20" i="113"/>
  <c r="G22" i="112"/>
  <c r="G16" i="112"/>
  <c r="F22" i="112"/>
  <c r="F16" i="112"/>
  <c r="F44" i="112"/>
  <c r="F8" i="112"/>
  <c r="G8" i="112"/>
  <c r="F27" i="112"/>
  <c r="H8" i="112"/>
  <c r="E22" i="111"/>
  <c r="E16" i="111"/>
  <c r="F22" i="111"/>
  <c r="F16" i="111"/>
  <c r="G22" i="111"/>
  <c r="G16" i="111"/>
  <c r="F44" i="111"/>
  <c r="F27" i="111"/>
  <c r="F8" i="111"/>
  <c r="G44" i="111"/>
  <c r="G27" i="111"/>
  <c r="G8" i="111"/>
  <c r="H44" i="111" s="1"/>
  <c r="G22" i="110"/>
  <c r="G16" i="110"/>
  <c r="E16" i="110"/>
  <c r="E22" i="110"/>
  <c r="F16" i="110"/>
  <c r="F22" i="110"/>
  <c r="F27" i="110"/>
  <c r="F8" i="110"/>
  <c r="G44" i="110"/>
  <c r="G27" i="110"/>
  <c r="G8" i="110"/>
  <c r="H27" i="110" s="1"/>
  <c r="F44" i="109"/>
  <c r="F27" i="109"/>
  <c r="F8" i="109"/>
  <c r="E22" i="109"/>
  <c r="E16" i="109"/>
  <c r="F22" i="109"/>
  <c r="F16" i="109"/>
  <c r="G18" i="109"/>
  <c r="G20" i="109"/>
  <c r="G22" i="109"/>
  <c r="E22" i="108"/>
  <c r="E16" i="108"/>
  <c r="F22" i="108"/>
  <c r="F16" i="108"/>
  <c r="G16" i="108"/>
  <c r="G22" i="108"/>
  <c r="F44" i="108"/>
  <c r="F27" i="108"/>
  <c r="F8" i="108"/>
  <c r="G27" i="108" s="1"/>
  <c r="F16" i="107"/>
  <c r="F22" i="107"/>
  <c r="G22" i="107"/>
  <c r="G16" i="107"/>
  <c r="E16" i="107"/>
  <c r="F44" i="107"/>
  <c r="F27" i="107"/>
  <c r="F8" i="107"/>
  <c r="G8" i="107"/>
  <c r="H44" i="107" s="1"/>
  <c r="F44" i="106"/>
  <c r="F27" i="106"/>
  <c r="F8" i="106"/>
  <c r="G22" i="106"/>
  <c r="G16" i="106"/>
  <c r="E16" i="106"/>
  <c r="G8" i="106"/>
  <c r="F16" i="106"/>
  <c r="F22" i="106"/>
  <c r="G44" i="106"/>
  <c r="G27" i="106"/>
  <c r="H27" i="106"/>
  <c r="G8" i="114" l="1"/>
  <c r="G20" i="114"/>
  <c r="G18" i="114"/>
  <c r="F20" i="114"/>
  <c r="F18" i="114"/>
  <c r="E20" i="113"/>
  <c r="E18" i="113"/>
  <c r="G8" i="113"/>
  <c r="G44" i="113"/>
  <c r="F18" i="112"/>
  <c r="F20" i="112"/>
  <c r="G20" i="112"/>
  <c r="G18" i="112"/>
  <c r="H27" i="112"/>
  <c r="I27" i="112"/>
  <c r="G44" i="112"/>
  <c r="G27" i="112"/>
  <c r="H44" i="112"/>
  <c r="I44" i="112"/>
  <c r="I8" i="112"/>
  <c r="E20" i="111"/>
  <c r="E18" i="111"/>
  <c r="H8" i="111"/>
  <c r="F20" i="111"/>
  <c r="F18" i="111"/>
  <c r="G18" i="111"/>
  <c r="G20" i="111"/>
  <c r="H27" i="111"/>
  <c r="F18" i="110"/>
  <c r="F20" i="110"/>
  <c r="H8" i="110"/>
  <c r="H44" i="110"/>
  <c r="G20" i="110"/>
  <c r="G18" i="110"/>
  <c r="E18" i="110"/>
  <c r="E20" i="110"/>
  <c r="F18" i="109"/>
  <c r="F20" i="109"/>
  <c r="E20" i="109"/>
  <c r="E18" i="109"/>
  <c r="G44" i="109"/>
  <c r="G8" i="109"/>
  <c r="G27" i="109"/>
  <c r="E20" i="108"/>
  <c r="E18" i="108"/>
  <c r="G44" i="108"/>
  <c r="G8" i="108"/>
  <c r="G18" i="108"/>
  <c r="G20" i="108"/>
  <c r="F18" i="108"/>
  <c r="F20" i="108"/>
  <c r="G27" i="107"/>
  <c r="G18" i="107"/>
  <c r="G20" i="107"/>
  <c r="H27" i="107"/>
  <c r="E20" i="107"/>
  <c r="E18" i="107"/>
  <c r="H8" i="107"/>
  <c r="G44" i="107"/>
  <c r="F20" i="107"/>
  <c r="F18" i="107"/>
  <c r="H44" i="106"/>
  <c r="G20" i="106"/>
  <c r="G18" i="106"/>
  <c r="H8" i="106"/>
  <c r="F18" i="106"/>
  <c r="F20" i="106"/>
  <c r="E18" i="106"/>
  <c r="E20" i="106"/>
  <c r="H8" i="114" l="1"/>
  <c r="H27" i="113"/>
  <c r="H8" i="113"/>
  <c r="H44" i="113"/>
  <c r="J8" i="112"/>
  <c r="J44" i="112"/>
  <c r="J27" i="112"/>
  <c r="I27" i="111"/>
  <c r="I8" i="111"/>
  <c r="I44" i="111"/>
  <c r="I44" i="110"/>
  <c r="I27" i="110"/>
  <c r="I8" i="110"/>
  <c r="H8" i="109"/>
  <c r="H27" i="109"/>
  <c r="H44" i="109"/>
  <c r="H8" i="108"/>
  <c r="H27" i="108"/>
  <c r="H44" i="108"/>
  <c r="I27" i="107"/>
  <c r="I8" i="107"/>
  <c r="I44" i="107"/>
  <c r="I8" i="106"/>
  <c r="I27" i="106"/>
  <c r="I44" i="106"/>
  <c r="I8" i="114" l="1"/>
  <c r="I27" i="113"/>
  <c r="I44" i="113"/>
  <c r="I8" i="113"/>
  <c r="K27" i="112"/>
  <c r="K8" i="112"/>
  <c r="K44" i="112"/>
  <c r="J44" i="111"/>
  <c r="J27" i="111"/>
  <c r="J8" i="111"/>
  <c r="J44" i="110"/>
  <c r="J8" i="110"/>
  <c r="J27" i="110"/>
  <c r="I44" i="109"/>
  <c r="I8" i="109"/>
  <c r="I27" i="109"/>
  <c r="I8" i="108"/>
  <c r="I44" i="108"/>
  <c r="I27" i="108"/>
  <c r="J8" i="107"/>
  <c r="J27" i="107"/>
  <c r="J44" i="107"/>
  <c r="J44" i="106"/>
  <c r="J27" i="106"/>
  <c r="J8" i="106"/>
  <c r="J8" i="114" l="1"/>
  <c r="J27" i="113"/>
  <c r="J8" i="113"/>
  <c r="J44" i="113"/>
  <c r="L8" i="112"/>
  <c r="L44" i="112"/>
  <c r="L27" i="112"/>
  <c r="K44" i="111"/>
  <c r="K27" i="111"/>
  <c r="K8" i="111"/>
  <c r="K27" i="110"/>
  <c r="K8" i="110"/>
  <c r="K44" i="110"/>
  <c r="J27" i="109"/>
  <c r="J8" i="109"/>
  <c r="J44" i="109"/>
  <c r="J44" i="108"/>
  <c r="J27" i="108"/>
  <c r="J8" i="108"/>
  <c r="K27" i="107"/>
  <c r="K8" i="107"/>
  <c r="K44" i="107"/>
  <c r="K44" i="106"/>
  <c r="K8" i="106"/>
  <c r="K27" i="106"/>
  <c r="K8" i="114" l="1"/>
  <c r="K8" i="113"/>
  <c r="K27" i="113"/>
  <c r="K44" i="113"/>
  <c r="M44" i="112"/>
  <c r="M27" i="112"/>
  <c r="M8" i="112"/>
  <c r="L27" i="111"/>
  <c r="L8" i="111"/>
  <c r="L44" i="111"/>
  <c r="L27" i="110"/>
  <c r="L44" i="110"/>
  <c r="L8" i="110"/>
  <c r="K8" i="109"/>
  <c r="K27" i="109"/>
  <c r="K44" i="109"/>
  <c r="K44" i="108"/>
  <c r="K8" i="108"/>
  <c r="K27" i="108"/>
  <c r="L27" i="107"/>
  <c r="L44" i="107"/>
  <c r="L8" i="107"/>
  <c r="L44" i="106"/>
  <c r="L27" i="106"/>
  <c r="L8" i="106"/>
  <c r="L8" i="114" l="1"/>
  <c r="L44" i="113"/>
  <c r="L27" i="113"/>
  <c r="L8" i="113"/>
  <c r="N27" i="112"/>
  <c r="N44" i="112"/>
  <c r="N8" i="112"/>
  <c r="M8" i="111"/>
  <c r="M44" i="111"/>
  <c r="M27" i="111"/>
  <c r="M8" i="110"/>
  <c r="M44" i="110"/>
  <c r="M27" i="110"/>
  <c r="L27" i="109"/>
  <c r="L44" i="109"/>
  <c r="L8" i="109"/>
  <c r="L44" i="108"/>
  <c r="L27" i="108"/>
  <c r="L8" i="108"/>
  <c r="M27" i="107"/>
  <c r="M44" i="107"/>
  <c r="M8" i="107"/>
  <c r="M44" i="106"/>
  <c r="M27" i="106"/>
  <c r="M8" i="106"/>
  <c r="M8" i="114" l="1"/>
  <c r="M44" i="113"/>
  <c r="M8" i="113"/>
  <c r="M27" i="113"/>
  <c r="O27" i="112"/>
  <c r="O8" i="112"/>
  <c r="O44" i="112"/>
  <c r="N27" i="111"/>
  <c r="N44" i="111"/>
  <c r="N8" i="111"/>
  <c r="N27" i="110"/>
  <c r="N44" i="110"/>
  <c r="N8" i="110"/>
  <c r="M27" i="109"/>
  <c r="M44" i="109"/>
  <c r="M8" i="109"/>
  <c r="M27" i="108"/>
  <c r="M8" i="108"/>
  <c r="M44" i="108"/>
  <c r="N27" i="107"/>
  <c r="N8" i="107"/>
  <c r="N44" i="107"/>
  <c r="N8" i="106"/>
  <c r="N44" i="106"/>
  <c r="N27" i="106"/>
  <c r="N8" i="114" l="1"/>
  <c r="N8" i="113"/>
  <c r="N27" i="113"/>
  <c r="N44" i="113"/>
  <c r="P27" i="112"/>
  <c r="P8" i="112"/>
  <c r="P44" i="112"/>
  <c r="O27" i="111"/>
  <c r="O44" i="111"/>
  <c r="O8" i="111"/>
  <c r="O44" i="110"/>
  <c r="O8" i="110"/>
  <c r="O27" i="110"/>
  <c r="N8" i="109"/>
  <c r="N44" i="109"/>
  <c r="N27" i="109"/>
  <c r="N44" i="108"/>
  <c r="N8" i="108"/>
  <c r="N27" i="108"/>
  <c r="O44" i="107"/>
  <c r="O27" i="107"/>
  <c r="O8" i="107"/>
  <c r="O8" i="106"/>
  <c r="O44" i="106"/>
  <c r="O27" i="106"/>
  <c r="O8" i="114" l="1"/>
  <c r="O27" i="113"/>
  <c r="O44" i="113"/>
  <c r="O8" i="113"/>
  <c r="Q8" i="112"/>
  <c r="Q27" i="112"/>
  <c r="Q44" i="112"/>
  <c r="P44" i="111"/>
  <c r="P27" i="111"/>
  <c r="P8" i="111"/>
  <c r="P44" i="110"/>
  <c r="P8" i="110"/>
  <c r="P27" i="110"/>
  <c r="O8" i="109"/>
  <c r="O44" i="109"/>
  <c r="O27" i="109"/>
  <c r="O44" i="108"/>
  <c r="O27" i="108"/>
  <c r="O8" i="108"/>
  <c r="P27" i="107"/>
  <c r="P8" i="107"/>
  <c r="P44" i="107"/>
  <c r="P44" i="106"/>
  <c r="P8" i="106"/>
  <c r="P27" i="106"/>
  <c r="P8" i="114" l="1"/>
  <c r="P27" i="113"/>
  <c r="P44" i="113"/>
  <c r="P8" i="113"/>
  <c r="R27" i="112"/>
  <c r="R44" i="112"/>
  <c r="R8" i="112"/>
  <c r="Q8" i="111"/>
  <c r="Q27" i="111"/>
  <c r="Q44" i="111"/>
  <c r="Q44" i="110"/>
  <c r="Q8" i="110"/>
  <c r="Q27" i="110"/>
  <c r="P44" i="109"/>
  <c r="P27" i="109"/>
  <c r="P8" i="109"/>
  <c r="P27" i="108"/>
  <c r="P44" i="108"/>
  <c r="P8" i="108"/>
  <c r="Q27" i="107"/>
  <c r="Q44" i="107"/>
  <c r="Q8" i="107"/>
  <c r="Q27" i="106"/>
  <c r="Q8" i="106"/>
  <c r="Q44" i="106"/>
  <c r="Q8" i="114" l="1"/>
  <c r="Q27" i="113"/>
  <c r="Q8" i="113"/>
  <c r="Q44" i="113"/>
  <c r="S44" i="112"/>
  <c r="S27" i="112"/>
  <c r="S8" i="112"/>
  <c r="R8" i="111"/>
  <c r="R44" i="111"/>
  <c r="R27" i="111"/>
  <c r="R27" i="110"/>
  <c r="R8" i="110"/>
  <c r="R44" i="110"/>
  <c r="Q44" i="109"/>
  <c r="Q27" i="109"/>
  <c r="Q8" i="109"/>
  <c r="Q8" i="108"/>
  <c r="Q27" i="108"/>
  <c r="Q44" i="108"/>
  <c r="R8" i="107"/>
  <c r="R44" i="107"/>
  <c r="R27" i="107"/>
  <c r="R8" i="106"/>
  <c r="R44" i="106"/>
  <c r="R27" i="106"/>
  <c r="R8" i="114" l="1"/>
  <c r="R27" i="113"/>
  <c r="R44" i="113"/>
  <c r="R8" i="113"/>
  <c r="T27" i="112"/>
  <c r="T8" i="112"/>
  <c r="T44" i="112"/>
  <c r="S44" i="111"/>
  <c r="S27" i="111"/>
  <c r="S8" i="111"/>
  <c r="S27" i="110"/>
  <c r="S8" i="110"/>
  <c r="S44" i="110"/>
  <c r="R27" i="109"/>
  <c r="R44" i="109"/>
  <c r="R8" i="109"/>
  <c r="R27" i="108"/>
  <c r="R8" i="108"/>
  <c r="R44" i="108"/>
  <c r="S8" i="107"/>
  <c r="S44" i="107"/>
  <c r="S27" i="107"/>
  <c r="S44" i="106"/>
  <c r="S8" i="106"/>
  <c r="S27" i="106"/>
  <c r="S8" i="114" l="1"/>
  <c r="S44" i="113"/>
  <c r="S8" i="113"/>
  <c r="S27" i="113"/>
  <c r="U27" i="112"/>
  <c r="U8" i="112"/>
  <c r="U44" i="112"/>
  <c r="T27" i="111"/>
  <c r="T44" i="111"/>
  <c r="T8" i="111"/>
  <c r="T8" i="110"/>
  <c r="T27" i="110"/>
  <c r="T44" i="110"/>
  <c r="S8" i="109"/>
  <c r="S44" i="109"/>
  <c r="S27" i="109"/>
  <c r="S44" i="108"/>
  <c r="S8" i="108"/>
  <c r="S27" i="108"/>
  <c r="T44" i="107"/>
  <c r="T8" i="107"/>
  <c r="T27" i="107"/>
  <c r="T44" i="106"/>
  <c r="T27" i="106"/>
  <c r="T8" i="106"/>
  <c r="T8" i="114" l="1"/>
  <c r="T44" i="113"/>
  <c r="T27" i="113"/>
  <c r="T8" i="113"/>
  <c r="V44" i="112"/>
  <c r="V27" i="112"/>
  <c r="V8" i="112"/>
  <c r="U27" i="111"/>
  <c r="U8" i="111"/>
  <c r="U44" i="111"/>
  <c r="U27" i="110"/>
  <c r="U8" i="110"/>
  <c r="U44" i="110"/>
  <c r="T27" i="109"/>
  <c r="T44" i="109"/>
  <c r="T8" i="109"/>
  <c r="T44" i="108"/>
  <c r="T27" i="108"/>
  <c r="T8" i="108"/>
  <c r="U27" i="107"/>
  <c r="U44" i="107"/>
  <c r="U8" i="107"/>
  <c r="U27" i="106"/>
  <c r="U44" i="106"/>
  <c r="U8" i="106"/>
  <c r="U8" i="114" l="1"/>
  <c r="U27" i="113"/>
  <c r="U44" i="113"/>
  <c r="U8" i="113"/>
  <c r="W44" i="112"/>
  <c r="W27" i="112"/>
  <c r="W8" i="112"/>
  <c r="V27" i="111"/>
  <c r="V8" i="111"/>
  <c r="V44" i="111"/>
  <c r="V44" i="110"/>
  <c r="V8" i="110"/>
  <c r="V27" i="110"/>
  <c r="U44" i="109"/>
  <c r="U27" i="109"/>
  <c r="U8" i="109"/>
  <c r="U27" i="108"/>
  <c r="U8" i="108"/>
  <c r="U44" i="108"/>
  <c r="V27" i="107"/>
  <c r="V8" i="107"/>
  <c r="V44" i="107"/>
  <c r="V8" i="106"/>
  <c r="V27" i="106"/>
  <c r="V44" i="106"/>
  <c r="V8" i="114" l="1"/>
  <c r="V44" i="113"/>
  <c r="V8" i="113"/>
  <c r="V27" i="113"/>
  <c r="X44" i="112"/>
  <c r="X27" i="112"/>
  <c r="X8" i="112"/>
  <c r="W8" i="111"/>
  <c r="W27" i="111"/>
  <c r="W44" i="111"/>
  <c r="W44" i="110"/>
  <c r="W27" i="110"/>
  <c r="W8" i="110"/>
  <c r="V44" i="109"/>
  <c r="V8" i="109"/>
  <c r="V27" i="109"/>
  <c r="V44" i="108"/>
  <c r="V8" i="108"/>
  <c r="V27" i="108"/>
  <c r="W44" i="107"/>
  <c r="W8" i="107"/>
  <c r="W27" i="107"/>
  <c r="W44" i="106"/>
  <c r="W27" i="106"/>
  <c r="W8" i="106"/>
  <c r="W8" i="114" l="1"/>
  <c r="W44" i="113"/>
  <c r="W8" i="113"/>
  <c r="W27" i="113"/>
  <c r="Y27" i="112"/>
  <c r="Y8" i="112"/>
  <c r="Y44" i="112"/>
  <c r="X44" i="111"/>
  <c r="X27" i="111"/>
  <c r="X8" i="111"/>
  <c r="X44" i="110"/>
  <c r="X27" i="110"/>
  <c r="X8" i="110"/>
  <c r="W8" i="109"/>
  <c r="W44" i="109"/>
  <c r="W27" i="109"/>
  <c r="W44" i="108"/>
  <c r="W27" i="108"/>
  <c r="W8" i="108"/>
  <c r="X8" i="107"/>
  <c r="X44" i="107"/>
  <c r="X27" i="107"/>
  <c r="X8" i="106"/>
  <c r="X44" i="106"/>
  <c r="X27" i="106"/>
  <c r="X8" i="114" l="1"/>
  <c r="X44" i="113"/>
  <c r="X8" i="113"/>
  <c r="X27" i="113"/>
  <c r="Z27" i="112"/>
  <c r="Z8" i="112"/>
  <c r="Z44" i="112"/>
  <c r="Y44" i="111"/>
  <c r="Y27" i="111"/>
  <c r="Y8" i="111"/>
  <c r="Y44" i="110"/>
  <c r="Y8" i="110"/>
  <c r="Y27" i="110"/>
  <c r="X27" i="109"/>
  <c r="X44" i="109"/>
  <c r="X8" i="109"/>
  <c r="X8" i="108"/>
  <c r="X27" i="108"/>
  <c r="X44" i="108"/>
  <c r="Y27" i="107"/>
  <c r="Y8" i="107"/>
  <c r="Y44" i="107"/>
  <c r="Y44" i="106"/>
  <c r="Y8" i="106"/>
  <c r="Y27" i="106"/>
  <c r="Y8" i="114" l="1"/>
  <c r="Y27" i="113"/>
  <c r="Y8" i="113"/>
  <c r="Y44" i="113"/>
  <c r="AA8" i="112"/>
  <c r="AA27" i="112"/>
  <c r="AA44" i="112"/>
  <c r="Z44" i="111"/>
  <c r="Z27" i="111"/>
  <c r="Z8" i="111"/>
  <c r="Z44" i="110"/>
  <c r="Z8" i="110"/>
  <c r="Z27" i="110"/>
  <c r="Y44" i="109"/>
  <c r="Y8" i="109"/>
  <c r="Y27" i="109"/>
  <c r="Y27" i="108"/>
  <c r="Y44" i="108"/>
  <c r="Y8" i="108"/>
  <c r="Z8" i="107"/>
  <c r="Z44" i="107"/>
  <c r="Z27" i="107"/>
  <c r="Z44" i="106"/>
  <c r="Z27" i="106"/>
  <c r="Z8" i="106"/>
  <c r="Z8" i="114" l="1"/>
  <c r="Z44" i="113"/>
  <c r="Z27" i="113"/>
  <c r="Z8" i="113"/>
  <c r="AB27" i="112"/>
  <c r="AB8" i="112"/>
  <c r="AB44" i="112"/>
  <c r="AA27" i="111"/>
  <c r="AA8" i="111"/>
  <c r="AA44" i="111"/>
  <c r="AA27" i="110"/>
  <c r="AA8" i="110"/>
  <c r="AA44" i="110"/>
  <c r="Z27" i="109"/>
  <c r="Z8" i="109"/>
  <c r="Z44" i="109"/>
  <c r="Z27" i="108"/>
  <c r="Z8" i="108"/>
  <c r="Z44" i="108"/>
  <c r="AA44" i="107"/>
  <c r="AA8" i="107"/>
  <c r="AA27" i="107"/>
  <c r="AA8" i="106"/>
  <c r="AA44" i="106"/>
  <c r="AA27" i="106"/>
  <c r="AA8" i="114" l="1"/>
  <c r="AA44" i="113"/>
  <c r="AA27" i="113"/>
  <c r="AA8" i="113"/>
  <c r="AC27" i="112"/>
  <c r="AC8" i="112"/>
  <c r="AC44" i="112"/>
  <c r="AB27" i="111"/>
  <c r="AB8" i="111"/>
  <c r="AB44" i="111"/>
  <c r="AB27" i="110"/>
  <c r="AB8" i="110"/>
  <c r="AB44" i="110"/>
  <c r="AA8" i="109"/>
  <c r="AA44" i="109"/>
  <c r="AA27" i="109"/>
  <c r="AA27" i="108"/>
  <c r="AA44" i="108"/>
  <c r="AA8" i="108"/>
  <c r="AB44" i="107"/>
  <c r="AB27" i="107"/>
  <c r="AB8" i="107"/>
  <c r="AB44" i="106"/>
  <c r="AB27" i="106"/>
  <c r="AB8" i="106"/>
  <c r="AB8" i="114" l="1"/>
  <c r="AB8" i="113"/>
  <c r="AB44" i="113"/>
  <c r="AB27" i="113"/>
  <c r="AD27" i="112"/>
  <c r="AD8" i="112"/>
  <c r="AD44" i="112"/>
  <c r="AC8" i="111"/>
  <c r="AC27" i="111"/>
  <c r="AC44" i="111"/>
  <c r="AC44" i="110"/>
  <c r="AC8" i="110"/>
  <c r="AC27" i="110"/>
  <c r="AB44" i="109"/>
  <c r="AB27" i="109"/>
  <c r="AB8" i="109"/>
  <c r="AB44" i="108"/>
  <c r="AB27" i="108"/>
  <c r="AB8" i="108"/>
  <c r="AC8" i="107"/>
  <c r="AC27" i="107"/>
  <c r="AC44" i="107"/>
  <c r="AC44" i="106"/>
  <c r="AC27" i="106"/>
  <c r="AC8" i="106"/>
  <c r="AC8" i="114" l="1"/>
  <c r="AC27" i="113"/>
  <c r="AC8" i="113"/>
  <c r="AC44" i="113"/>
  <c r="AE44" i="112"/>
  <c r="AE8" i="112"/>
  <c r="AE27" i="112"/>
  <c r="AD27" i="111"/>
  <c r="AD44" i="111"/>
  <c r="AD8" i="111"/>
  <c r="AD27" i="110"/>
  <c r="AD44" i="110"/>
  <c r="AD8" i="110"/>
  <c r="AC8" i="109"/>
  <c r="AC27" i="109"/>
  <c r="AC44" i="109"/>
  <c r="AC8" i="108"/>
  <c r="AC44" i="108"/>
  <c r="AC27" i="108"/>
  <c r="AD27" i="107"/>
  <c r="AD44" i="107"/>
  <c r="AD8" i="107"/>
  <c r="AD8" i="106"/>
  <c r="AD44" i="106"/>
  <c r="AD27" i="106"/>
  <c r="AD8" i="114" l="1"/>
  <c r="AD27" i="113"/>
  <c r="AD8" i="113"/>
  <c r="AD44" i="113"/>
  <c r="AF44" i="112"/>
  <c r="AF8" i="112"/>
  <c r="AF27" i="112"/>
  <c r="AE27" i="111"/>
  <c r="AE44" i="111"/>
  <c r="AE8" i="111"/>
  <c r="AE44" i="110"/>
  <c r="AE8" i="110"/>
  <c r="AE27" i="110"/>
  <c r="AD8" i="109"/>
  <c r="AD44" i="109"/>
  <c r="AD27" i="109"/>
  <c r="AD44" i="108"/>
  <c r="AD8" i="108"/>
  <c r="AD27" i="108"/>
  <c r="AE44" i="107"/>
  <c r="AE27" i="107"/>
  <c r="AE8" i="107"/>
  <c r="AE44" i="106"/>
  <c r="AE27" i="106"/>
  <c r="AE8" i="106"/>
  <c r="AE8" i="114" l="1"/>
  <c r="AE44" i="113"/>
  <c r="AE8" i="113"/>
  <c r="AE27" i="113"/>
  <c r="AG44" i="112"/>
  <c r="AG27" i="112"/>
  <c r="AG8" i="112"/>
  <c r="AF8" i="111"/>
  <c r="AF44" i="111"/>
  <c r="AF27" i="111"/>
  <c r="AF27" i="110"/>
  <c r="AF44" i="110"/>
  <c r="AF8" i="110"/>
  <c r="AE44" i="109"/>
  <c r="AE27" i="109"/>
  <c r="AE8" i="109"/>
  <c r="AE44" i="108"/>
  <c r="AE27" i="108"/>
  <c r="AE8" i="108"/>
  <c r="AF44" i="107"/>
  <c r="AF27" i="107"/>
  <c r="AF8" i="107"/>
  <c r="AF44" i="106"/>
  <c r="AF8" i="106"/>
  <c r="AF27" i="106"/>
  <c r="AF8" i="114" l="1"/>
  <c r="AF44" i="113"/>
  <c r="AF8" i="113"/>
  <c r="AF27" i="113"/>
  <c r="AH44" i="112"/>
  <c r="AH8" i="112"/>
  <c r="AH27" i="112"/>
  <c r="AG44" i="111"/>
  <c r="AG8" i="111"/>
  <c r="AG27" i="111"/>
  <c r="AG44" i="110"/>
  <c r="AG8" i="110"/>
  <c r="AG27" i="110"/>
  <c r="AF8" i="109"/>
  <c r="AF27" i="109"/>
  <c r="AF44" i="109"/>
  <c r="AF27" i="108"/>
  <c r="AF44" i="108"/>
  <c r="AF8" i="108"/>
  <c r="AG27" i="107"/>
  <c r="AG44" i="107"/>
  <c r="AG8" i="107"/>
  <c r="AG27" i="106"/>
  <c r="AG8" i="106"/>
  <c r="AG44" i="106"/>
  <c r="AG8" i="114" l="1"/>
  <c r="AG44" i="113"/>
  <c r="AG27" i="113"/>
  <c r="AG8" i="113"/>
  <c r="AI27" i="112"/>
  <c r="AI44" i="112"/>
  <c r="AI8" i="112"/>
  <c r="AH8" i="111"/>
  <c r="AH44" i="111"/>
  <c r="AH27" i="111"/>
  <c r="AH27" i="110"/>
  <c r="AH8" i="110"/>
  <c r="AH44" i="110"/>
  <c r="AG8" i="109"/>
  <c r="AG27" i="109"/>
  <c r="AG44" i="109"/>
  <c r="AG8" i="108"/>
  <c r="AG44" i="108"/>
  <c r="AG27" i="108"/>
  <c r="AH8" i="107"/>
  <c r="AH44" i="107"/>
  <c r="AH27" i="107"/>
  <c r="AH8" i="106"/>
  <c r="AH44" i="106"/>
  <c r="AH27" i="106"/>
  <c r="AH8" i="114" l="1"/>
  <c r="AH27" i="113"/>
  <c r="AH44" i="113"/>
  <c r="AH8" i="113"/>
  <c r="AJ27" i="112"/>
  <c r="AJ8" i="112"/>
  <c r="AJ44" i="112"/>
  <c r="AI44" i="111"/>
  <c r="AI27" i="111"/>
  <c r="AI8" i="111"/>
  <c r="AI27" i="110"/>
  <c r="AI8" i="110"/>
  <c r="AI44" i="110"/>
  <c r="AH27" i="109"/>
  <c r="AH44" i="109"/>
  <c r="AH8" i="109"/>
  <c r="AH44" i="108"/>
  <c r="AH27" i="108"/>
  <c r="AH8" i="108"/>
  <c r="AI44" i="107"/>
  <c r="AI27" i="107"/>
  <c r="AI8" i="107"/>
  <c r="AI44" i="106"/>
  <c r="AI8" i="106"/>
  <c r="AI27" i="106"/>
  <c r="AI8" i="114" l="1"/>
  <c r="AI8" i="113"/>
  <c r="AI44" i="113"/>
  <c r="AI27" i="113"/>
  <c r="AK27" i="112"/>
  <c r="AK44" i="112"/>
  <c r="AK8" i="112"/>
  <c r="AJ27" i="111"/>
  <c r="AJ8" i="111"/>
  <c r="AJ44" i="111"/>
  <c r="AJ8" i="110"/>
  <c r="AJ44" i="110"/>
  <c r="AJ27" i="110"/>
  <c r="AI44" i="109"/>
  <c r="AI27" i="109"/>
  <c r="AI8" i="109"/>
  <c r="AI8" i="108"/>
  <c r="AI27" i="108"/>
  <c r="AI44" i="108"/>
  <c r="AJ44" i="107"/>
  <c r="AJ27" i="107"/>
  <c r="AJ8" i="107"/>
  <c r="AJ44" i="106"/>
  <c r="AJ27" i="106"/>
  <c r="AJ8" i="106"/>
  <c r="AJ8" i="114" l="1"/>
  <c r="AJ27" i="113"/>
  <c r="AJ8" i="113"/>
  <c r="AJ44" i="113"/>
  <c r="AL44" i="112"/>
  <c r="AL27" i="112"/>
  <c r="AL8" i="112"/>
  <c r="AK44" i="111"/>
  <c r="AK27" i="111"/>
  <c r="AK8" i="111"/>
  <c r="AK44" i="110"/>
  <c r="AK8" i="110"/>
  <c r="AK27" i="110"/>
  <c r="AJ44" i="109"/>
  <c r="AJ27" i="109"/>
  <c r="AJ8" i="109"/>
  <c r="AJ44" i="108"/>
  <c r="AJ8" i="108"/>
  <c r="AJ27" i="108"/>
  <c r="AK8" i="107"/>
  <c r="AK27" i="107"/>
  <c r="AK44" i="107"/>
  <c r="AK27" i="106"/>
  <c r="AK44" i="106"/>
  <c r="AK8" i="106"/>
  <c r="AK8" i="114" l="1"/>
  <c r="AK27" i="113"/>
  <c r="AK44" i="113"/>
  <c r="AK8" i="113"/>
  <c r="AM44" i="112"/>
  <c r="AM8" i="112"/>
  <c r="AM27" i="112"/>
  <c r="AL27" i="111"/>
  <c r="AL8" i="111"/>
  <c r="AL44" i="111"/>
  <c r="AL27" i="110"/>
  <c r="AL44" i="110"/>
  <c r="AL8" i="110"/>
  <c r="AK8" i="109"/>
  <c r="AK44" i="109"/>
  <c r="AK27" i="109"/>
  <c r="AK27" i="108"/>
  <c r="AK44" i="108"/>
  <c r="AK8" i="108"/>
  <c r="AL8" i="107"/>
  <c r="AL44" i="107"/>
  <c r="AL27" i="107"/>
  <c r="AL44" i="106"/>
  <c r="AL27" i="106"/>
  <c r="AL8" i="106"/>
  <c r="AL8" i="114" l="1"/>
  <c r="AL44" i="113"/>
  <c r="AL27" i="113"/>
  <c r="AL8" i="113"/>
  <c r="AN44" i="112"/>
  <c r="AN27" i="112"/>
  <c r="AN8" i="112"/>
  <c r="AM27" i="111"/>
  <c r="AM8" i="111"/>
  <c r="AM44" i="111"/>
  <c r="AM44" i="110"/>
  <c r="AM27" i="110"/>
  <c r="AM8" i="110"/>
  <c r="AL44" i="109"/>
  <c r="AL8" i="109"/>
  <c r="AL27" i="109"/>
  <c r="AL44" i="108"/>
  <c r="AL27" i="108"/>
  <c r="AL8" i="108"/>
  <c r="AM44" i="107"/>
  <c r="AM27" i="107"/>
  <c r="AM8" i="107"/>
  <c r="AM44" i="106"/>
  <c r="AM27" i="106"/>
  <c r="AM8" i="106"/>
  <c r="P28" i="105"/>
  <c r="O28" i="105"/>
  <c r="N28" i="105"/>
  <c r="M28" i="105"/>
  <c r="L28" i="105"/>
  <c r="K28" i="105"/>
  <c r="J28" i="105"/>
  <c r="I28" i="105"/>
  <c r="H28" i="105"/>
  <c r="G28" i="105"/>
  <c r="F28" i="105"/>
  <c r="E28" i="105"/>
  <c r="P27" i="105"/>
  <c r="O27" i="105"/>
  <c r="N27" i="105"/>
  <c r="M27" i="105"/>
  <c r="L27" i="105"/>
  <c r="K27" i="105"/>
  <c r="J27" i="105"/>
  <c r="I27" i="105"/>
  <c r="H27" i="105"/>
  <c r="G27" i="105"/>
  <c r="F27" i="105"/>
  <c r="E27" i="105"/>
  <c r="P26" i="105"/>
  <c r="O26" i="105"/>
  <c r="N26" i="105"/>
  <c r="M26" i="105"/>
  <c r="L26" i="105"/>
  <c r="K26" i="105"/>
  <c r="J26" i="105"/>
  <c r="I26" i="105"/>
  <c r="H26" i="105"/>
  <c r="G26" i="105"/>
  <c r="F26" i="105"/>
  <c r="D26" i="105" s="1"/>
  <c r="D12" i="105" s="1"/>
  <c r="E26" i="105"/>
  <c r="P25" i="105"/>
  <c r="O25" i="105"/>
  <c r="N25" i="105"/>
  <c r="M25" i="105"/>
  <c r="L25" i="105"/>
  <c r="K25" i="105"/>
  <c r="J25" i="105"/>
  <c r="I25" i="105"/>
  <c r="H25" i="105"/>
  <c r="G25" i="105"/>
  <c r="F25" i="105"/>
  <c r="E25" i="105"/>
  <c r="P24" i="105"/>
  <c r="O24" i="105"/>
  <c r="N24" i="105"/>
  <c r="M24" i="105"/>
  <c r="L24" i="105"/>
  <c r="K24" i="105"/>
  <c r="J24" i="105"/>
  <c r="I24" i="105"/>
  <c r="H24" i="105"/>
  <c r="G24" i="105"/>
  <c r="F24" i="105"/>
  <c r="E24" i="105"/>
  <c r="P23" i="105"/>
  <c r="O23" i="105"/>
  <c r="N23" i="105"/>
  <c r="M23" i="105"/>
  <c r="L23" i="105"/>
  <c r="K23" i="105"/>
  <c r="J23" i="105"/>
  <c r="I23" i="105"/>
  <c r="H23" i="105"/>
  <c r="G23" i="105"/>
  <c r="F23" i="105"/>
  <c r="E23" i="105"/>
  <c r="P22" i="105"/>
  <c r="O22" i="105"/>
  <c r="N22" i="105"/>
  <c r="M22" i="105"/>
  <c r="L22" i="105"/>
  <c r="K22" i="105"/>
  <c r="J22" i="105"/>
  <c r="I22" i="105"/>
  <c r="H22" i="105"/>
  <c r="G22" i="105"/>
  <c r="F22" i="105"/>
  <c r="E22" i="105"/>
  <c r="P21" i="105"/>
  <c r="O21" i="105"/>
  <c r="N21" i="105"/>
  <c r="M21" i="105"/>
  <c r="L21" i="105"/>
  <c r="K21" i="105"/>
  <c r="J21" i="105"/>
  <c r="I21" i="105"/>
  <c r="H21" i="105"/>
  <c r="G21" i="105"/>
  <c r="F21" i="105"/>
  <c r="E21" i="105"/>
  <c r="P20" i="105"/>
  <c r="O20" i="105"/>
  <c r="N20" i="105"/>
  <c r="M20" i="105"/>
  <c r="L20" i="105"/>
  <c r="K20" i="105"/>
  <c r="J20" i="105"/>
  <c r="I20" i="105"/>
  <c r="H20" i="105"/>
  <c r="G20" i="105"/>
  <c r="F20" i="105"/>
  <c r="E20" i="105"/>
  <c r="P19" i="105"/>
  <c r="O19" i="105"/>
  <c r="O29" i="105" s="1"/>
  <c r="N19" i="105"/>
  <c r="M19" i="105"/>
  <c r="L19" i="105"/>
  <c r="K19" i="105"/>
  <c r="K29" i="105" s="1"/>
  <c r="J19" i="105"/>
  <c r="I19" i="105"/>
  <c r="H19" i="105"/>
  <c r="G19" i="105"/>
  <c r="G29" i="105" s="1"/>
  <c r="F19" i="105"/>
  <c r="E19" i="105"/>
  <c r="Q15" i="105"/>
  <c r="P15" i="105"/>
  <c r="O15" i="105"/>
  <c r="N15" i="105"/>
  <c r="M15" i="105"/>
  <c r="L15" i="105"/>
  <c r="K14" i="105"/>
  <c r="J14" i="105"/>
  <c r="I14" i="105"/>
  <c r="H14" i="105"/>
  <c r="G14" i="105"/>
  <c r="F14" i="105"/>
  <c r="F15" i="105" s="1"/>
  <c r="K13" i="105"/>
  <c r="J13" i="105"/>
  <c r="I13" i="105"/>
  <c r="H13" i="105"/>
  <c r="G13" i="105"/>
  <c r="K12" i="105"/>
  <c r="J12" i="105"/>
  <c r="I12" i="105"/>
  <c r="H12" i="105"/>
  <c r="G12" i="105"/>
  <c r="K11" i="105"/>
  <c r="J11" i="105"/>
  <c r="I11" i="105"/>
  <c r="H11" i="105"/>
  <c r="G11" i="105"/>
  <c r="E11" i="105" s="1"/>
  <c r="K10" i="105"/>
  <c r="J10" i="105"/>
  <c r="I10" i="105"/>
  <c r="H10" i="105"/>
  <c r="G10" i="105"/>
  <c r="K9" i="105"/>
  <c r="J9" i="105"/>
  <c r="I9" i="105"/>
  <c r="H9" i="105"/>
  <c r="G9" i="105"/>
  <c r="K8" i="105"/>
  <c r="J8" i="105"/>
  <c r="I8" i="105"/>
  <c r="H8" i="105"/>
  <c r="G8" i="105"/>
  <c r="K7" i="105"/>
  <c r="J7" i="105"/>
  <c r="I7" i="105"/>
  <c r="H7" i="105"/>
  <c r="G7" i="105"/>
  <c r="E7" i="105" s="1"/>
  <c r="K6" i="105"/>
  <c r="J6" i="105"/>
  <c r="I6" i="105"/>
  <c r="H6" i="105"/>
  <c r="G6" i="105"/>
  <c r="K5" i="105"/>
  <c r="J5" i="105"/>
  <c r="I5" i="105"/>
  <c r="H5" i="105"/>
  <c r="G5" i="105"/>
  <c r="E12" i="105" l="1"/>
  <c r="E9" i="105"/>
  <c r="E10" i="105"/>
  <c r="E13" i="105"/>
  <c r="G15" i="105"/>
  <c r="D22" i="105"/>
  <c r="D8" i="105" s="1"/>
  <c r="D23" i="105"/>
  <c r="D9" i="105" s="1"/>
  <c r="D25" i="105"/>
  <c r="D11" i="105" s="1"/>
  <c r="K15" i="105"/>
  <c r="E8" i="105"/>
  <c r="E6" i="105"/>
  <c r="F29" i="105"/>
  <c r="J29" i="105"/>
  <c r="N29" i="105"/>
  <c r="D20" i="105"/>
  <c r="D6" i="105" s="1"/>
  <c r="H15" i="105"/>
  <c r="D24" i="105"/>
  <c r="D10" i="105" s="1"/>
  <c r="D27" i="105"/>
  <c r="D13" i="105" s="1"/>
  <c r="H29" i="105"/>
  <c r="L29" i="105"/>
  <c r="P29" i="105"/>
  <c r="D28" i="105"/>
  <c r="D14" i="105" s="1"/>
  <c r="I15" i="105"/>
  <c r="J15" i="105"/>
  <c r="E14" i="105"/>
  <c r="D19" i="105"/>
  <c r="D5" i="105" s="1"/>
  <c r="D21" i="105"/>
  <c r="D7" i="105" s="1"/>
  <c r="I29" i="105"/>
  <c r="M29" i="105"/>
  <c r="AM8" i="114"/>
  <c r="AM27" i="113"/>
  <c r="AM8" i="113"/>
  <c r="AM44" i="113"/>
  <c r="AN27" i="111"/>
  <c r="AN44" i="111"/>
  <c r="AN8" i="111"/>
  <c r="AN8" i="110"/>
  <c r="AN44" i="110"/>
  <c r="AN27" i="110"/>
  <c r="AM44" i="109"/>
  <c r="AM27" i="109"/>
  <c r="AM8" i="109"/>
  <c r="AM8" i="108"/>
  <c r="AM44" i="108"/>
  <c r="AM27" i="108"/>
  <c r="AN8" i="107"/>
  <c r="AN44" i="107"/>
  <c r="AN27" i="107"/>
  <c r="AN8" i="106"/>
  <c r="AN44" i="106"/>
  <c r="AN27" i="106"/>
  <c r="E5" i="105"/>
  <c r="E29" i="105"/>
  <c r="E15" i="105" l="1"/>
  <c r="D15" i="105"/>
  <c r="I16" i="105" s="1"/>
  <c r="D29" i="105"/>
  <c r="AN8" i="114"/>
  <c r="AN8" i="113"/>
  <c r="AN44" i="113"/>
  <c r="AN27" i="113"/>
  <c r="AN27" i="109"/>
  <c r="AN8" i="109"/>
  <c r="AN44" i="109"/>
  <c r="AN8" i="108"/>
  <c r="AN27" i="108"/>
  <c r="AN44" i="108"/>
  <c r="K16" i="105"/>
  <c r="G16" i="105"/>
  <c r="J16" i="105"/>
  <c r="H16" i="105"/>
  <c r="E16" i="105" l="1"/>
  <c r="F16" i="105"/>
  <c r="E4" i="90"/>
  <c r="AN24" i="90"/>
  <c r="AM24" i="90"/>
  <c r="AL24" i="90"/>
  <c r="AK24" i="90"/>
  <c r="AJ24" i="90"/>
  <c r="AI24" i="90"/>
  <c r="AH24" i="90"/>
  <c r="AG24" i="90"/>
  <c r="AF24" i="90"/>
  <c r="AE24" i="90"/>
  <c r="AD24" i="90"/>
  <c r="AC24" i="90"/>
  <c r="AB24" i="90"/>
  <c r="AA24" i="90"/>
  <c r="Z24" i="90"/>
  <c r="Y24" i="90"/>
  <c r="X24" i="90"/>
  <c r="W24" i="90"/>
  <c r="V24" i="90"/>
  <c r="U24" i="90"/>
  <c r="T24" i="90"/>
  <c r="S24" i="90"/>
  <c r="R24" i="90"/>
  <c r="Q24" i="90"/>
  <c r="P24" i="90"/>
  <c r="O24" i="90"/>
  <c r="N24" i="90"/>
  <c r="M24" i="90"/>
  <c r="L24" i="90"/>
  <c r="K24" i="90"/>
  <c r="J24" i="90"/>
  <c r="I24" i="90"/>
  <c r="H24" i="90"/>
  <c r="G24" i="90"/>
  <c r="F24" i="90"/>
  <c r="E24" i="90"/>
  <c r="AN19" i="90"/>
  <c r="AM19" i="90"/>
  <c r="AL19" i="90"/>
  <c r="AK19" i="90"/>
  <c r="AJ19" i="90"/>
  <c r="AI19" i="90"/>
  <c r="AH19" i="90"/>
  <c r="AG19" i="90"/>
  <c r="AF19" i="90"/>
  <c r="AE19" i="90"/>
  <c r="AD19" i="90"/>
  <c r="AC19" i="90"/>
  <c r="AB19" i="90"/>
  <c r="AA19" i="90"/>
  <c r="Z19" i="90"/>
  <c r="Y19" i="90"/>
  <c r="X19" i="90"/>
  <c r="W19" i="90"/>
  <c r="V19" i="90"/>
  <c r="U19" i="90"/>
  <c r="T19" i="90"/>
  <c r="S19" i="90"/>
  <c r="R19" i="90"/>
  <c r="Q19" i="90"/>
  <c r="P19" i="90"/>
  <c r="O19" i="90"/>
  <c r="N19" i="90"/>
  <c r="M19" i="90"/>
  <c r="L19" i="90"/>
  <c r="K19" i="90"/>
  <c r="J19" i="90"/>
  <c r="I19" i="90"/>
  <c r="H19" i="90"/>
  <c r="G19" i="90"/>
  <c r="F19" i="90"/>
  <c r="E19" i="90"/>
  <c r="AN14" i="90"/>
  <c r="AM14" i="90"/>
  <c r="AL14" i="90"/>
  <c r="AK14" i="90"/>
  <c r="AJ14" i="90"/>
  <c r="AI14" i="90"/>
  <c r="AH14" i="90"/>
  <c r="AG14" i="90"/>
  <c r="AF14" i="90"/>
  <c r="AE14" i="90"/>
  <c r="AD14" i="90"/>
  <c r="AC14" i="90"/>
  <c r="AB14" i="90"/>
  <c r="AA14" i="90"/>
  <c r="Z14" i="90"/>
  <c r="Y14" i="90"/>
  <c r="X14" i="90"/>
  <c r="W14" i="90"/>
  <c r="V14" i="90"/>
  <c r="U14" i="90"/>
  <c r="T14" i="90"/>
  <c r="S14" i="90"/>
  <c r="R14" i="90"/>
  <c r="Q14" i="90"/>
  <c r="P14" i="90"/>
  <c r="O14" i="90"/>
  <c r="N14" i="90"/>
  <c r="M14" i="90"/>
  <c r="L14" i="90"/>
  <c r="K14" i="90"/>
  <c r="J14" i="90"/>
  <c r="I14" i="90"/>
  <c r="H14" i="90"/>
  <c r="G14" i="90"/>
  <c r="F14" i="90"/>
  <c r="E14" i="90"/>
  <c r="AN9" i="90"/>
  <c r="AM9" i="90"/>
  <c r="AL9" i="90"/>
  <c r="AK9" i="90"/>
  <c r="AJ9" i="90"/>
  <c r="AI9" i="90"/>
  <c r="AH9" i="90"/>
  <c r="AG9" i="90"/>
  <c r="AF9" i="90"/>
  <c r="AE9" i="90"/>
  <c r="AD9" i="90"/>
  <c r="AC9" i="90"/>
  <c r="AB9" i="90"/>
  <c r="AA9" i="90"/>
  <c r="Z9" i="90"/>
  <c r="Y9" i="90"/>
  <c r="X9" i="90"/>
  <c r="W9" i="90"/>
  <c r="V9" i="90"/>
  <c r="U9" i="90"/>
  <c r="T9" i="90"/>
  <c r="S9" i="90"/>
  <c r="R9" i="90"/>
  <c r="Q9" i="90"/>
  <c r="P9" i="90"/>
  <c r="O9" i="90"/>
  <c r="N9" i="90"/>
  <c r="M9" i="90"/>
  <c r="L9" i="90"/>
  <c r="K9" i="90"/>
  <c r="J9" i="90"/>
  <c r="I9" i="90"/>
  <c r="H9" i="90"/>
  <c r="G9" i="90"/>
  <c r="F9" i="90"/>
  <c r="E9" i="90"/>
  <c r="AN66" i="90"/>
  <c r="AM66" i="90"/>
  <c r="AL66" i="90"/>
  <c r="AK66" i="90"/>
  <c r="AJ66" i="90"/>
  <c r="AI66" i="90"/>
  <c r="AH66" i="90"/>
  <c r="AG66" i="90"/>
  <c r="AF66" i="90"/>
  <c r="AE66" i="90"/>
  <c r="AD66" i="90"/>
  <c r="AC66" i="90"/>
  <c r="AB66" i="90"/>
  <c r="AA66" i="90"/>
  <c r="Z66" i="90"/>
  <c r="Y66" i="90"/>
  <c r="X66" i="90"/>
  <c r="W66" i="90"/>
  <c r="V66" i="90"/>
  <c r="U66" i="90"/>
  <c r="T66" i="90"/>
  <c r="S66" i="90"/>
  <c r="R66" i="90"/>
  <c r="Q66" i="90"/>
  <c r="P66" i="90"/>
  <c r="O66" i="90"/>
  <c r="N66" i="90"/>
  <c r="M66" i="90"/>
  <c r="L66" i="90"/>
  <c r="K66" i="90"/>
  <c r="J66" i="90"/>
  <c r="I66" i="90"/>
  <c r="H66" i="90"/>
  <c r="G66" i="90"/>
  <c r="F66" i="90"/>
  <c r="E66" i="90"/>
  <c r="C13" i="98" l="1"/>
  <c r="D13" i="98"/>
  <c r="E13" i="98"/>
  <c r="F13" i="98"/>
  <c r="G13" i="98"/>
  <c r="H13" i="98"/>
  <c r="I13" i="98"/>
  <c r="J13" i="98"/>
  <c r="K13" i="98"/>
  <c r="L13" i="98"/>
  <c r="M13" i="98"/>
  <c r="N13" i="98"/>
  <c r="O13" i="98"/>
  <c r="P13" i="98"/>
  <c r="Q13" i="98"/>
  <c r="R13" i="98"/>
  <c r="S13" i="98"/>
  <c r="T13" i="98"/>
  <c r="U13" i="98"/>
  <c r="V13" i="98"/>
  <c r="W13" i="98"/>
  <c r="X13" i="98"/>
  <c r="Y13" i="98"/>
  <c r="Z13" i="98"/>
  <c r="AA13" i="98"/>
  <c r="AB13" i="98"/>
  <c r="AC13" i="98"/>
  <c r="AD13" i="98"/>
  <c r="AE13" i="98"/>
  <c r="AF13" i="98"/>
  <c r="AG13" i="98"/>
  <c r="AH13" i="98"/>
  <c r="AI13" i="98"/>
  <c r="AJ13" i="98"/>
  <c r="AK13" i="98"/>
  <c r="AL13" i="98"/>
  <c r="C14" i="98"/>
  <c r="D14" i="98"/>
  <c r="E14" i="98"/>
  <c r="F14" i="98"/>
  <c r="G14" i="98"/>
  <c r="H14" i="98"/>
  <c r="I14" i="98"/>
  <c r="J14" i="98"/>
  <c r="K14" i="98"/>
  <c r="L14" i="98"/>
  <c r="M14" i="98"/>
  <c r="N14" i="98"/>
  <c r="O14" i="98"/>
  <c r="P14" i="98"/>
  <c r="Q14" i="98"/>
  <c r="R14" i="98"/>
  <c r="S14" i="98"/>
  <c r="T14" i="98"/>
  <c r="U14" i="98"/>
  <c r="V14" i="98"/>
  <c r="W14" i="98"/>
  <c r="X14" i="98"/>
  <c r="Y14" i="98"/>
  <c r="Z14" i="98"/>
  <c r="AA14" i="98"/>
  <c r="AB14" i="98"/>
  <c r="AC14" i="98"/>
  <c r="AD14" i="98"/>
  <c r="AE14" i="98"/>
  <c r="AF14" i="98"/>
  <c r="AG14" i="98"/>
  <c r="AH14" i="98"/>
  <c r="AI14" i="98"/>
  <c r="AJ14" i="98"/>
  <c r="AK14" i="98"/>
  <c r="AL14" i="98"/>
  <c r="C15" i="98"/>
  <c r="D15" i="98"/>
  <c r="E15" i="98"/>
  <c r="F15" i="98"/>
  <c r="G15" i="98"/>
  <c r="H15" i="98"/>
  <c r="I15" i="98"/>
  <c r="J15" i="98"/>
  <c r="K15" i="98"/>
  <c r="L15" i="98"/>
  <c r="M15" i="98"/>
  <c r="N15" i="98"/>
  <c r="O15" i="98"/>
  <c r="P15" i="98"/>
  <c r="Q15" i="98"/>
  <c r="R15" i="98"/>
  <c r="S15" i="98"/>
  <c r="T15" i="98"/>
  <c r="U15" i="98"/>
  <c r="V15" i="98"/>
  <c r="W15" i="98"/>
  <c r="X15" i="98"/>
  <c r="Y15" i="98"/>
  <c r="Z15" i="98"/>
  <c r="AA15" i="98"/>
  <c r="AB15" i="98"/>
  <c r="AC15" i="98"/>
  <c r="AD15" i="98"/>
  <c r="AE15" i="98"/>
  <c r="AF15" i="98"/>
  <c r="AG15" i="98"/>
  <c r="AH15" i="98"/>
  <c r="AI15" i="98"/>
  <c r="AJ15" i="98"/>
  <c r="AK15" i="98"/>
  <c r="AL15" i="98"/>
  <c r="C16" i="98"/>
  <c r="D16" i="98"/>
  <c r="E16" i="98"/>
  <c r="F16" i="98"/>
  <c r="G16" i="98"/>
  <c r="H16" i="98"/>
  <c r="I16" i="98"/>
  <c r="J16" i="98"/>
  <c r="K16" i="98"/>
  <c r="L16" i="98"/>
  <c r="M16" i="98"/>
  <c r="N16" i="98"/>
  <c r="O16" i="98"/>
  <c r="P16" i="98"/>
  <c r="Q16" i="98"/>
  <c r="R16" i="98"/>
  <c r="S16" i="98"/>
  <c r="T16" i="98"/>
  <c r="U16" i="98"/>
  <c r="V16" i="98"/>
  <c r="W16" i="98"/>
  <c r="X16" i="98"/>
  <c r="Y16" i="98"/>
  <c r="Z16" i="98"/>
  <c r="AA16" i="98"/>
  <c r="AB16" i="98"/>
  <c r="AC16" i="98"/>
  <c r="AD16" i="98"/>
  <c r="AE16" i="98"/>
  <c r="AF16" i="98"/>
  <c r="AG16" i="98"/>
  <c r="AH16" i="98"/>
  <c r="AI16" i="98"/>
  <c r="AJ16" i="98"/>
  <c r="AK16" i="98"/>
  <c r="AL16" i="98"/>
  <c r="C17" i="98"/>
  <c r="D17" i="98"/>
  <c r="E17" i="98"/>
  <c r="F17" i="98"/>
  <c r="G17" i="98"/>
  <c r="H17" i="98"/>
  <c r="I17" i="98"/>
  <c r="J17" i="98"/>
  <c r="K17" i="98"/>
  <c r="L17" i="98"/>
  <c r="M17" i="98"/>
  <c r="N17" i="98"/>
  <c r="O17" i="98"/>
  <c r="P17" i="98"/>
  <c r="Q17" i="98"/>
  <c r="R17" i="98"/>
  <c r="S17" i="98"/>
  <c r="T17" i="98"/>
  <c r="U17" i="98"/>
  <c r="V17" i="98"/>
  <c r="W17" i="98"/>
  <c r="X17" i="98"/>
  <c r="Y17" i="98"/>
  <c r="Z17" i="98"/>
  <c r="AA17" i="98"/>
  <c r="AB17" i="98"/>
  <c r="AC17" i="98"/>
  <c r="AD17" i="98"/>
  <c r="AE17" i="98"/>
  <c r="AF17" i="98"/>
  <c r="AG17" i="98"/>
  <c r="AH17" i="98"/>
  <c r="AI17" i="98"/>
  <c r="AJ17" i="98"/>
  <c r="AK17" i="98"/>
  <c r="AL17" i="98"/>
  <c r="C18" i="98"/>
  <c r="D18" i="98"/>
  <c r="E18" i="98"/>
  <c r="F18" i="98"/>
  <c r="G18" i="98"/>
  <c r="H18" i="98"/>
  <c r="I18" i="98"/>
  <c r="J18" i="98"/>
  <c r="K18" i="98"/>
  <c r="L18" i="98"/>
  <c r="M18" i="98"/>
  <c r="N18" i="98"/>
  <c r="O18" i="98"/>
  <c r="P18" i="98"/>
  <c r="Q18" i="98"/>
  <c r="R18" i="98"/>
  <c r="S18" i="98"/>
  <c r="T18" i="98"/>
  <c r="U18" i="98"/>
  <c r="V18" i="98"/>
  <c r="W18" i="98"/>
  <c r="X18" i="98"/>
  <c r="Y18" i="98"/>
  <c r="Z18" i="98"/>
  <c r="AA18" i="98"/>
  <c r="AB18" i="98"/>
  <c r="AC18" i="98"/>
  <c r="AD18" i="98"/>
  <c r="AE18" i="98"/>
  <c r="AF18" i="98"/>
  <c r="AG18" i="98"/>
  <c r="AH18" i="98"/>
  <c r="AI18" i="98"/>
  <c r="AJ18" i="98"/>
  <c r="AK18" i="98"/>
  <c r="AL18" i="98"/>
  <c r="C19" i="98"/>
  <c r="D19" i="98"/>
  <c r="E19" i="98"/>
  <c r="F19" i="98"/>
  <c r="G19" i="98"/>
  <c r="H19" i="98"/>
  <c r="I19" i="98"/>
  <c r="J19" i="98"/>
  <c r="K19" i="98"/>
  <c r="L19" i="98"/>
  <c r="M19" i="98"/>
  <c r="N19" i="98"/>
  <c r="O19" i="98"/>
  <c r="P19" i="98"/>
  <c r="Q19" i="98"/>
  <c r="R19" i="98"/>
  <c r="S19" i="98"/>
  <c r="T19" i="98"/>
  <c r="U19" i="98"/>
  <c r="V19" i="98"/>
  <c r="W19" i="98"/>
  <c r="X19" i="98"/>
  <c r="Y19" i="98"/>
  <c r="Z19" i="98"/>
  <c r="AA19" i="98"/>
  <c r="AB19" i="98"/>
  <c r="AC19" i="98"/>
  <c r="AD19" i="98"/>
  <c r="AE19" i="98"/>
  <c r="AF19" i="98"/>
  <c r="AG19" i="98"/>
  <c r="AH19" i="98"/>
  <c r="AI19" i="98"/>
  <c r="AJ19" i="98"/>
  <c r="AK19" i="98"/>
  <c r="AL19" i="98"/>
  <c r="C20" i="98"/>
  <c r="D20" i="98"/>
  <c r="E20" i="98"/>
  <c r="F20" i="98"/>
  <c r="G20" i="98"/>
  <c r="H20" i="98"/>
  <c r="I20" i="98"/>
  <c r="J20" i="98"/>
  <c r="K20" i="98"/>
  <c r="L20" i="98"/>
  <c r="M20" i="98"/>
  <c r="N20" i="98"/>
  <c r="O20" i="98"/>
  <c r="P20" i="98"/>
  <c r="Q20" i="98"/>
  <c r="R20" i="98"/>
  <c r="S20" i="98"/>
  <c r="T20" i="98"/>
  <c r="U20" i="98"/>
  <c r="V20" i="98"/>
  <c r="W20" i="98"/>
  <c r="X20" i="98"/>
  <c r="Y20" i="98"/>
  <c r="Z20" i="98"/>
  <c r="AA20" i="98"/>
  <c r="AB20" i="98"/>
  <c r="AC20" i="98"/>
  <c r="AD20" i="98"/>
  <c r="AE20" i="98"/>
  <c r="AF20" i="98"/>
  <c r="AG20" i="98"/>
  <c r="AH20" i="98"/>
  <c r="AI20" i="98"/>
  <c r="AJ20" i="98"/>
  <c r="AK20" i="98"/>
  <c r="AL20" i="98"/>
  <c r="C21" i="98"/>
  <c r="D21" i="98"/>
  <c r="E21" i="98"/>
  <c r="F21" i="98"/>
  <c r="G21" i="98"/>
  <c r="H21" i="98"/>
  <c r="I21" i="98"/>
  <c r="J21" i="98"/>
  <c r="K21" i="98"/>
  <c r="L21" i="98"/>
  <c r="M21" i="98"/>
  <c r="N21" i="98"/>
  <c r="O21" i="98"/>
  <c r="P21" i="98"/>
  <c r="Q21" i="98"/>
  <c r="R21" i="98"/>
  <c r="S21" i="98"/>
  <c r="T21" i="98"/>
  <c r="U21" i="98"/>
  <c r="V21" i="98"/>
  <c r="W21" i="98"/>
  <c r="X21" i="98"/>
  <c r="Y21" i="98"/>
  <c r="Z21" i="98"/>
  <c r="AA21" i="98"/>
  <c r="AB21" i="98"/>
  <c r="AC21" i="98"/>
  <c r="AD21" i="98"/>
  <c r="AE21" i="98"/>
  <c r="AF21" i="98"/>
  <c r="AG21" i="98"/>
  <c r="AH21" i="98"/>
  <c r="AI21" i="98"/>
  <c r="AJ21" i="98"/>
  <c r="AK21" i="98"/>
  <c r="AL21" i="98"/>
  <c r="C22" i="98"/>
  <c r="D22" i="98"/>
  <c r="E22" i="98"/>
  <c r="F22" i="98"/>
  <c r="G22" i="98"/>
  <c r="H22" i="98"/>
  <c r="I22" i="98"/>
  <c r="J22" i="98"/>
  <c r="K22" i="98"/>
  <c r="L22" i="98"/>
  <c r="M22" i="98"/>
  <c r="N22" i="98"/>
  <c r="O22" i="98"/>
  <c r="P22" i="98"/>
  <c r="Q22" i="98"/>
  <c r="R22" i="98"/>
  <c r="S22" i="98"/>
  <c r="T22" i="98"/>
  <c r="U22" i="98"/>
  <c r="V22" i="98"/>
  <c r="W22" i="98"/>
  <c r="X22" i="98"/>
  <c r="Y22" i="98"/>
  <c r="Z22" i="98"/>
  <c r="AA22" i="98"/>
  <c r="AB22" i="98"/>
  <c r="AC22" i="98"/>
  <c r="AD22" i="98"/>
  <c r="AE22" i="98"/>
  <c r="AF22" i="98"/>
  <c r="AG22" i="98"/>
  <c r="AH22" i="98"/>
  <c r="AI22" i="98"/>
  <c r="AJ22" i="98"/>
  <c r="AK22" i="98"/>
  <c r="AL22" i="98"/>
  <c r="C23" i="98"/>
  <c r="D23" i="98"/>
  <c r="E23" i="98"/>
  <c r="F23" i="98"/>
  <c r="G23" i="98"/>
  <c r="H23" i="98"/>
  <c r="I23" i="98"/>
  <c r="J23" i="98"/>
  <c r="K23" i="98"/>
  <c r="L23" i="98"/>
  <c r="M23" i="98"/>
  <c r="N23" i="98"/>
  <c r="O23" i="98"/>
  <c r="P23" i="98"/>
  <c r="Q23" i="98"/>
  <c r="R23" i="98"/>
  <c r="S23" i="98"/>
  <c r="T23" i="98"/>
  <c r="U23" i="98"/>
  <c r="V23" i="98"/>
  <c r="W23" i="98"/>
  <c r="X23" i="98"/>
  <c r="Y23" i="98"/>
  <c r="Z23" i="98"/>
  <c r="AA23" i="98"/>
  <c r="AB23" i="98"/>
  <c r="AC23" i="98"/>
  <c r="AD23" i="98"/>
  <c r="AE23" i="98"/>
  <c r="AF23" i="98"/>
  <c r="AG23" i="98"/>
  <c r="AH23" i="98"/>
  <c r="AI23" i="98"/>
  <c r="AJ23" i="98"/>
  <c r="AK23" i="98"/>
  <c r="AL23" i="98"/>
  <c r="C24" i="98"/>
  <c r="D24" i="98"/>
  <c r="E24" i="98"/>
  <c r="F24" i="98"/>
  <c r="G24" i="98"/>
  <c r="H24" i="98"/>
  <c r="I24" i="98"/>
  <c r="J24" i="98"/>
  <c r="K24" i="98"/>
  <c r="L24" i="98"/>
  <c r="M24" i="98"/>
  <c r="N24" i="98"/>
  <c r="O24" i="98"/>
  <c r="P24" i="98"/>
  <c r="Q24" i="98"/>
  <c r="R24" i="98"/>
  <c r="S24" i="98"/>
  <c r="T24" i="98"/>
  <c r="U24" i="98"/>
  <c r="V24" i="98"/>
  <c r="W24" i="98"/>
  <c r="X24" i="98"/>
  <c r="Y24" i="98"/>
  <c r="Z24" i="98"/>
  <c r="AA24" i="98"/>
  <c r="AB24" i="98"/>
  <c r="AC24" i="98"/>
  <c r="AD24" i="98"/>
  <c r="AE24" i="98"/>
  <c r="AF24" i="98"/>
  <c r="AG24" i="98"/>
  <c r="AH24" i="98"/>
  <c r="AI24" i="98"/>
  <c r="AJ24" i="98"/>
  <c r="AK24" i="98"/>
  <c r="AL24" i="98"/>
  <c r="C25" i="98"/>
  <c r="D25" i="98"/>
  <c r="E25" i="98"/>
  <c r="F25" i="98"/>
  <c r="G25" i="98"/>
  <c r="H25" i="98"/>
  <c r="I25" i="98"/>
  <c r="J25" i="98"/>
  <c r="K25" i="98"/>
  <c r="L25" i="98"/>
  <c r="M25" i="98"/>
  <c r="N25" i="98"/>
  <c r="O25" i="98"/>
  <c r="P25" i="98"/>
  <c r="Q25" i="98"/>
  <c r="R25" i="98"/>
  <c r="S25" i="98"/>
  <c r="T25" i="98"/>
  <c r="U25" i="98"/>
  <c r="V25" i="98"/>
  <c r="W25" i="98"/>
  <c r="X25" i="98"/>
  <c r="Y25" i="98"/>
  <c r="Z25" i="98"/>
  <c r="AA25" i="98"/>
  <c r="AB25" i="98"/>
  <c r="AC25" i="98"/>
  <c r="AD25" i="98"/>
  <c r="AE25" i="98"/>
  <c r="AF25" i="98"/>
  <c r="AG25" i="98"/>
  <c r="AH25" i="98"/>
  <c r="AI25" i="98"/>
  <c r="AJ25" i="98"/>
  <c r="AK25" i="98"/>
  <c r="AL25" i="98"/>
  <c r="C26" i="98"/>
  <c r="D26" i="98"/>
  <c r="E26" i="98"/>
  <c r="F26" i="98"/>
  <c r="G26" i="98"/>
  <c r="H26" i="98"/>
  <c r="I26" i="98"/>
  <c r="J26" i="98"/>
  <c r="K26" i="98"/>
  <c r="L26" i="98"/>
  <c r="M26" i="98"/>
  <c r="N26" i="98"/>
  <c r="O26" i="98"/>
  <c r="P26" i="98"/>
  <c r="Q26" i="98"/>
  <c r="R26" i="98"/>
  <c r="S26" i="98"/>
  <c r="T26" i="98"/>
  <c r="U26" i="98"/>
  <c r="V26" i="98"/>
  <c r="W26" i="98"/>
  <c r="X26" i="98"/>
  <c r="Y26" i="98"/>
  <c r="Z26" i="98"/>
  <c r="AA26" i="98"/>
  <c r="AB26" i="98"/>
  <c r="AC26" i="98"/>
  <c r="AD26" i="98"/>
  <c r="AE26" i="98"/>
  <c r="AF26" i="98"/>
  <c r="AG26" i="98"/>
  <c r="AH26" i="98"/>
  <c r="AI26" i="98"/>
  <c r="AJ26" i="98"/>
  <c r="AK26" i="98"/>
  <c r="AL26" i="98"/>
  <c r="C27" i="98"/>
  <c r="D27" i="98"/>
  <c r="E27" i="98"/>
  <c r="F27" i="98"/>
  <c r="G27" i="98"/>
  <c r="H27" i="98"/>
  <c r="I27" i="98"/>
  <c r="J27" i="98"/>
  <c r="K27" i="98"/>
  <c r="L27" i="98"/>
  <c r="M27" i="98"/>
  <c r="N27" i="98"/>
  <c r="O27" i="98"/>
  <c r="P27" i="98"/>
  <c r="Q27" i="98"/>
  <c r="R27" i="98"/>
  <c r="S27" i="98"/>
  <c r="T27" i="98"/>
  <c r="U27" i="98"/>
  <c r="V27" i="98"/>
  <c r="W27" i="98"/>
  <c r="X27" i="98"/>
  <c r="Y27" i="98"/>
  <c r="Z27" i="98"/>
  <c r="AA27" i="98"/>
  <c r="AB27" i="98"/>
  <c r="AC27" i="98"/>
  <c r="AD27" i="98"/>
  <c r="AE27" i="98"/>
  <c r="AF27" i="98"/>
  <c r="AG27" i="98"/>
  <c r="AH27" i="98"/>
  <c r="AI27" i="98"/>
  <c r="AJ27" i="98"/>
  <c r="AK27" i="98"/>
  <c r="AL27" i="98"/>
  <c r="C28" i="98"/>
  <c r="D28" i="98"/>
  <c r="E28" i="98"/>
  <c r="F28" i="98"/>
  <c r="G28" i="98"/>
  <c r="H28" i="98"/>
  <c r="I28" i="98"/>
  <c r="J28" i="98"/>
  <c r="K28" i="98"/>
  <c r="L28" i="98"/>
  <c r="M28" i="98"/>
  <c r="N28" i="98"/>
  <c r="O28" i="98"/>
  <c r="P28" i="98"/>
  <c r="Q28" i="98"/>
  <c r="R28" i="98"/>
  <c r="S28" i="98"/>
  <c r="T28" i="98"/>
  <c r="U28" i="98"/>
  <c r="V28" i="98"/>
  <c r="W28" i="98"/>
  <c r="X28" i="98"/>
  <c r="Y28" i="98"/>
  <c r="Z28" i="98"/>
  <c r="AA28" i="98"/>
  <c r="AB28" i="98"/>
  <c r="AC28" i="98"/>
  <c r="AD28" i="98"/>
  <c r="AE28" i="98"/>
  <c r="AF28" i="98"/>
  <c r="AG28" i="98"/>
  <c r="AH28" i="98"/>
  <c r="AI28" i="98"/>
  <c r="AJ28" i="98"/>
  <c r="AK28" i="98"/>
  <c r="AL28" i="98"/>
  <c r="C29" i="98"/>
  <c r="D29" i="98"/>
  <c r="E29" i="98"/>
  <c r="F29" i="98"/>
  <c r="G29" i="98"/>
  <c r="H29" i="98"/>
  <c r="I29" i="98"/>
  <c r="J29" i="98"/>
  <c r="K29" i="98"/>
  <c r="L29" i="98"/>
  <c r="M29" i="98"/>
  <c r="N29" i="98"/>
  <c r="O29" i="98"/>
  <c r="P29" i="98"/>
  <c r="Q29" i="98"/>
  <c r="R29" i="98"/>
  <c r="S29" i="98"/>
  <c r="T29" i="98"/>
  <c r="U29" i="98"/>
  <c r="V29" i="98"/>
  <c r="W29" i="98"/>
  <c r="X29" i="98"/>
  <c r="Y29" i="98"/>
  <c r="Z29" i="98"/>
  <c r="AA29" i="98"/>
  <c r="AB29" i="98"/>
  <c r="AC29" i="98"/>
  <c r="AD29" i="98"/>
  <c r="AE29" i="98"/>
  <c r="AF29" i="98"/>
  <c r="AG29" i="98"/>
  <c r="AH29" i="98"/>
  <c r="AI29" i="98"/>
  <c r="AJ29" i="98"/>
  <c r="AK29" i="98"/>
  <c r="AL29" i="98"/>
  <c r="C30" i="98"/>
  <c r="D30" i="98"/>
  <c r="E30" i="98"/>
  <c r="F30" i="98"/>
  <c r="G30" i="98"/>
  <c r="H30" i="98"/>
  <c r="I30" i="98"/>
  <c r="J30" i="98"/>
  <c r="K30" i="98"/>
  <c r="L30" i="98"/>
  <c r="M30" i="98"/>
  <c r="N30" i="98"/>
  <c r="O30" i="98"/>
  <c r="P30" i="98"/>
  <c r="Q30" i="98"/>
  <c r="R30" i="98"/>
  <c r="S30" i="98"/>
  <c r="T30" i="98"/>
  <c r="U30" i="98"/>
  <c r="V30" i="98"/>
  <c r="W30" i="98"/>
  <c r="X30" i="98"/>
  <c r="Y30" i="98"/>
  <c r="Z30" i="98"/>
  <c r="AA30" i="98"/>
  <c r="AB30" i="98"/>
  <c r="AC30" i="98"/>
  <c r="AD30" i="98"/>
  <c r="AE30" i="98"/>
  <c r="AF30" i="98"/>
  <c r="AG30" i="98"/>
  <c r="AH30" i="98"/>
  <c r="AI30" i="98"/>
  <c r="AJ30" i="98"/>
  <c r="AK30" i="98"/>
  <c r="AL30" i="98"/>
  <c r="C31" i="98"/>
  <c r="D31" i="98"/>
  <c r="E31" i="98"/>
  <c r="F31" i="98"/>
  <c r="G31" i="98"/>
  <c r="H31" i="98"/>
  <c r="I31" i="98"/>
  <c r="J31" i="98"/>
  <c r="K31" i="98"/>
  <c r="L31" i="98"/>
  <c r="M31" i="98"/>
  <c r="N31" i="98"/>
  <c r="O31" i="98"/>
  <c r="P31" i="98"/>
  <c r="Q31" i="98"/>
  <c r="R31" i="98"/>
  <c r="S31" i="98"/>
  <c r="T31" i="98"/>
  <c r="U31" i="98"/>
  <c r="V31" i="98"/>
  <c r="W31" i="98"/>
  <c r="X31" i="98"/>
  <c r="Y31" i="98"/>
  <c r="Z31" i="98"/>
  <c r="AA31" i="98"/>
  <c r="AB31" i="98"/>
  <c r="AC31" i="98"/>
  <c r="AD31" i="98"/>
  <c r="AE31" i="98"/>
  <c r="AF31" i="98"/>
  <c r="AG31" i="98"/>
  <c r="AH31" i="98"/>
  <c r="AI31" i="98"/>
  <c r="AJ31" i="98"/>
  <c r="AK31" i="98"/>
  <c r="AL31" i="98"/>
  <c r="C32" i="98"/>
  <c r="D32" i="98"/>
  <c r="E32" i="98"/>
  <c r="F32" i="98"/>
  <c r="G32" i="98"/>
  <c r="H32" i="98"/>
  <c r="I32" i="98"/>
  <c r="J32" i="98"/>
  <c r="K32" i="98"/>
  <c r="L32" i="98"/>
  <c r="M32" i="98"/>
  <c r="N32" i="98"/>
  <c r="O32" i="98"/>
  <c r="P32" i="98"/>
  <c r="Q32" i="98"/>
  <c r="R32" i="98"/>
  <c r="S32" i="98"/>
  <c r="T32" i="98"/>
  <c r="U32" i="98"/>
  <c r="V32" i="98"/>
  <c r="W32" i="98"/>
  <c r="X32" i="98"/>
  <c r="Y32" i="98"/>
  <c r="Z32" i="98"/>
  <c r="AA32" i="98"/>
  <c r="AB32" i="98"/>
  <c r="AC32" i="98"/>
  <c r="AD32" i="98"/>
  <c r="AE32" i="98"/>
  <c r="AF32" i="98"/>
  <c r="AG32" i="98"/>
  <c r="AH32" i="98"/>
  <c r="AI32" i="98"/>
  <c r="AJ32" i="98"/>
  <c r="AK32" i="98"/>
  <c r="AL32" i="98"/>
  <c r="C33" i="98"/>
  <c r="D33" i="98"/>
  <c r="E33" i="98"/>
  <c r="F33" i="98"/>
  <c r="G33" i="98"/>
  <c r="H33" i="98"/>
  <c r="I33" i="98"/>
  <c r="J33" i="98"/>
  <c r="K33" i="98"/>
  <c r="L33" i="98"/>
  <c r="M33" i="98"/>
  <c r="N33" i="98"/>
  <c r="O33" i="98"/>
  <c r="P33" i="98"/>
  <c r="Q33" i="98"/>
  <c r="R33" i="98"/>
  <c r="S33" i="98"/>
  <c r="T33" i="98"/>
  <c r="U33" i="98"/>
  <c r="V33" i="98"/>
  <c r="W33" i="98"/>
  <c r="X33" i="98"/>
  <c r="Y33" i="98"/>
  <c r="Z33" i="98"/>
  <c r="AA33" i="98"/>
  <c r="AB33" i="98"/>
  <c r="AC33" i="98"/>
  <c r="AD33" i="98"/>
  <c r="AE33" i="98"/>
  <c r="AF33" i="98"/>
  <c r="AG33" i="98"/>
  <c r="AH33" i="98"/>
  <c r="AI33" i="98"/>
  <c r="AJ33" i="98"/>
  <c r="AK33" i="98"/>
  <c r="AL33" i="98"/>
  <c r="C34" i="98"/>
  <c r="D34" i="98"/>
  <c r="E34" i="98"/>
  <c r="F34" i="98"/>
  <c r="G34" i="98"/>
  <c r="H34" i="98"/>
  <c r="I34" i="98"/>
  <c r="J34" i="98"/>
  <c r="K34" i="98"/>
  <c r="L34" i="98"/>
  <c r="M34" i="98"/>
  <c r="N34" i="98"/>
  <c r="O34" i="98"/>
  <c r="P34" i="98"/>
  <c r="Q34" i="98"/>
  <c r="R34" i="98"/>
  <c r="S34" i="98"/>
  <c r="T34" i="98"/>
  <c r="U34" i="98"/>
  <c r="V34" i="98"/>
  <c r="W34" i="98"/>
  <c r="X34" i="98"/>
  <c r="Y34" i="98"/>
  <c r="Z34" i="98"/>
  <c r="AA34" i="98"/>
  <c r="AB34" i="98"/>
  <c r="AC34" i="98"/>
  <c r="AD34" i="98"/>
  <c r="AE34" i="98"/>
  <c r="AF34" i="98"/>
  <c r="AG34" i="98"/>
  <c r="AH34" i="98"/>
  <c r="AI34" i="98"/>
  <c r="AJ34" i="98"/>
  <c r="AK34" i="98"/>
  <c r="AL34" i="98"/>
  <c r="AN60" i="90"/>
  <c r="AM60" i="90"/>
  <c r="AL60" i="90"/>
  <c r="AK60" i="90"/>
  <c r="AJ60" i="90"/>
  <c r="AI60" i="90"/>
  <c r="AH60" i="90"/>
  <c r="AG60" i="90"/>
  <c r="AF60" i="90"/>
  <c r="AE60" i="90"/>
  <c r="AD60" i="90"/>
  <c r="AC60" i="90"/>
  <c r="AB60" i="90"/>
  <c r="AA60" i="90"/>
  <c r="Z60" i="90"/>
  <c r="Y60" i="90"/>
  <c r="X60" i="90"/>
  <c r="W60" i="90"/>
  <c r="V60" i="90"/>
  <c r="U60" i="90"/>
  <c r="T60" i="90"/>
  <c r="S60" i="90"/>
  <c r="R60" i="90"/>
  <c r="Q60" i="90"/>
  <c r="P60" i="90"/>
  <c r="O60" i="90"/>
  <c r="N60" i="90"/>
  <c r="M60" i="90"/>
  <c r="L60" i="90"/>
  <c r="K60" i="90"/>
  <c r="J60" i="90"/>
  <c r="I60" i="90"/>
  <c r="H60" i="90"/>
  <c r="G60" i="90"/>
  <c r="F60" i="90"/>
  <c r="AN54" i="90"/>
  <c r="AM54" i="90"/>
  <c r="AL54" i="90"/>
  <c r="AK54" i="90"/>
  <c r="AJ54" i="90"/>
  <c r="AI54" i="90"/>
  <c r="AH54" i="90"/>
  <c r="AG54" i="90"/>
  <c r="AF54" i="90"/>
  <c r="AE54" i="90"/>
  <c r="AD54" i="90"/>
  <c r="AC54" i="90"/>
  <c r="AB54" i="90"/>
  <c r="AA54" i="90"/>
  <c r="Z54" i="90"/>
  <c r="Y54" i="90"/>
  <c r="X54" i="90"/>
  <c r="W54" i="90"/>
  <c r="V54" i="90"/>
  <c r="U54" i="90"/>
  <c r="T54" i="90"/>
  <c r="S54" i="90"/>
  <c r="R54" i="90"/>
  <c r="Q54" i="90"/>
  <c r="P54" i="90"/>
  <c r="O54" i="90"/>
  <c r="N54" i="90"/>
  <c r="M54" i="90"/>
  <c r="L54" i="90"/>
  <c r="K54" i="90"/>
  <c r="J54" i="90"/>
  <c r="I54" i="90"/>
  <c r="H54" i="90"/>
  <c r="G54" i="90"/>
  <c r="F54" i="90"/>
  <c r="E60" i="90"/>
  <c r="E54" i="90"/>
  <c r="AN48" i="90"/>
  <c r="AM48" i="90"/>
  <c r="AL48" i="90"/>
  <c r="AK48" i="90"/>
  <c r="AJ48" i="90"/>
  <c r="AI48" i="90"/>
  <c r="AH48" i="90"/>
  <c r="AG48" i="90"/>
  <c r="AF48" i="90"/>
  <c r="AE48" i="90"/>
  <c r="AD48" i="90"/>
  <c r="AC48" i="90"/>
  <c r="AB48" i="90"/>
  <c r="AA48" i="90"/>
  <c r="Z48" i="90"/>
  <c r="Y48" i="90"/>
  <c r="X48" i="90"/>
  <c r="W48" i="90"/>
  <c r="V48" i="90"/>
  <c r="U48" i="90"/>
  <c r="T48" i="90"/>
  <c r="S48" i="90"/>
  <c r="R48" i="90"/>
  <c r="Q48" i="90"/>
  <c r="P48" i="90"/>
  <c r="O48" i="90"/>
  <c r="N48" i="90"/>
  <c r="M48" i="90"/>
  <c r="L48" i="90"/>
  <c r="K48" i="90"/>
  <c r="J48" i="90"/>
  <c r="I48" i="90"/>
  <c r="H48" i="90"/>
  <c r="G48" i="90"/>
  <c r="F48" i="90"/>
  <c r="E48" i="90"/>
  <c r="AN42" i="90"/>
  <c r="AM42" i="90"/>
  <c r="AL42" i="90"/>
  <c r="AK42" i="90"/>
  <c r="AJ42" i="90"/>
  <c r="AI42" i="90"/>
  <c r="AH42" i="90"/>
  <c r="AG42" i="90"/>
  <c r="AF42" i="90"/>
  <c r="AE42" i="90"/>
  <c r="AD42" i="90"/>
  <c r="AC42" i="90"/>
  <c r="AB42" i="90"/>
  <c r="AA42" i="90"/>
  <c r="Z42" i="90"/>
  <c r="Y42" i="90"/>
  <c r="X42" i="90"/>
  <c r="W42" i="90"/>
  <c r="V42" i="90"/>
  <c r="U42" i="90"/>
  <c r="T42" i="90"/>
  <c r="S42" i="90"/>
  <c r="R42" i="90"/>
  <c r="Q42" i="90"/>
  <c r="P42" i="90"/>
  <c r="O42" i="90"/>
  <c r="N42" i="90"/>
  <c r="M42" i="90"/>
  <c r="L42" i="90"/>
  <c r="K42" i="90"/>
  <c r="J42" i="90"/>
  <c r="I42" i="90"/>
  <c r="H42" i="90"/>
  <c r="G42" i="90"/>
  <c r="F42" i="90"/>
  <c r="E42" i="90"/>
  <c r="AN36" i="90"/>
  <c r="AM36" i="90"/>
  <c r="AL36" i="90"/>
  <c r="AK36" i="90"/>
  <c r="AJ36" i="90"/>
  <c r="AI36" i="90"/>
  <c r="AH36" i="90"/>
  <c r="AG36" i="90"/>
  <c r="AF36" i="90"/>
  <c r="AE36" i="90"/>
  <c r="AD36" i="90"/>
  <c r="AC36" i="90"/>
  <c r="AB36" i="90"/>
  <c r="AA36" i="90"/>
  <c r="Z36" i="90"/>
  <c r="Y36" i="90"/>
  <c r="X36" i="90"/>
  <c r="W36" i="90"/>
  <c r="V36" i="90"/>
  <c r="U36" i="90"/>
  <c r="T36" i="90"/>
  <c r="S36" i="90"/>
  <c r="R36" i="90"/>
  <c r="Q36" i="90"/>
  <c r="P36" i="90"/>
  <c r="O36" i="90"/>
  <c r="N36" i="90"/>
  <c r="M36" i="90"/>
  <c r="L36" i="90"/>
  <c r="K36" i="90"/>
  <c r="J36" i="90"/>
  <c r="I36" i="90"/>
  <c r="H36" i="90"/>
  <c r="G36" i="90"/>
  <c r="F36" i="90"/>
  <c r="E36" i="90"/>
  <c r="AN30" i="90"/>
  <c r="AM30" i="90"/>
  <c r="AL30" i="90"/>
  <c r="AK30" i="90"/>
  <c r="AJ30" i="90"/>
  <c r="AI30" i="90"/>
  <c r="AH30" i="90"/>
  <c r="AG30" i="90"/>
  <c r="AF30" i="90"/>
  <c r="AE30" i="90"/>
  <c r="AD30" i="90"/>
  <c r="AC30" i="90"/>
  <c r="AB30" i="90"/>
  <c r="AA30" i="90"/>
  <c r="Z30" i="90"/>
  <c r="Y30" i="90"/>
  <c r="X30" i="90"/>
  <c r="W30" i="90"/>
  <c r="V30" i="90"/>
  <c r="U30" i="90"/>
  <c r="T30" i="90"/>
  <c r="S30" i="90"/>
  <c r="R30" i="90"/>
  <c r="Q30" i="90"/>
  <c r="P30" i="90"/>
  <c r="O30" i="90"/>
  <c r="N30" i="90"/>
  <c r="M30" i="90"/>
  <c r="L30" i="90"/>
  <c r="K30" i="90"/>
  <c r="J30" i="90"/>
  <c r="I30" i="90"/>
  <c r="H30" i="90"/>
  <c r="G30" i="90"/>
  <c r="F30" i="90"/>
  <c r="E30" i="90"/>
  <c r="AN4" i="90"/>
  <c r="AM4" i="90"/>
  <c r="AL4" i="90"/>
  <c r="AK4" i="90"/>
  <c r="AJ4" i="90"/>
  <c r="AI4" i="90"/>
  <c r="AH4" i="90"/>
  <c r="AG4" i="90"/>
  <c r="AF4" i="90"/>
  <c r="AE4" i="90"/>
  <c r="AD4" i="90"/>
  <c r="AC4" i="90"/>
  <c r="AB4" i="90"/>
  <c r="AA4" i="90"/>
  <c r="Z4" i="90"/>
  <c r="Y4" i="90"/>
  <c r="X4" i="90"/>
  <c r="W4" i="90"/>
  <c r="V4" i="90"/>
  <c r="U4" i="90"/>
  <c r="T4" i="90"/>
  <c r="S4" i="90"/>
  <c r="R4" i="90"/>
  <c r="Q4" i="90"/>
  <c r="P4" i="90"/>
  <c r="O4" i="90"/>
  <c r="N4" i="90"/>
  <c r="M4" i="90"/>
  <c r="L4" i="90"/>
  <c r="K4" i="90"/>
  <c r="J4" i="90"/>
  <c r="I4" i="90"/>
  <c r="H4" i="90"/>
  <c r="G4" i="90"/>
  <c r="F4" i="90"/>
  <c r="D12" i="98"/>
  <c r="D7" i="98"/>
  <c r="E7" i="98"/>
  <c r="F7" i="98"/>
  <c r="G7" i="98"/>
  <c r="H7" i="98"/>
  <c r="I7" i="98"/>
  <c r="J7" i="98"/>
  <c r="K7" i="98"/>
  <c r="L7" i="98"/>
  <c r="M7" i="98"/>
  <c r="N7" i="98"/>
  <c r="O7" i="98"/>
  <c r="P7" i="98"/>
  <c r="Q7" i="98"/>
  <c r="R7" i="98"/>
  <c r="S7" i="98"/>
  <c r="T7" i="98"/>
  <c r="U7" i="98"/>
  <c r="V7" i="98"/>
  <c r="W7" i="98"/>
  <c r="X7" i="98"/>
  <c r="Y7" i="98"/>
  <c r="Z7" i="98"/>
  <c r="AA7" i="98"/>
  <c r="AB7" i="98"/>
  <c r="AC7" i="98"/>
  <c r="AD7" i="98"/>
  <c r="AE7" i="98"/>
  <c r="AF7" i="98"/>
  <c r="AG7" i="98"/>
  <c r="AH7" i="98"/>
  <c r="AI7" i="98"/>
  <c r="AJ7" i="98"/>
  <c r="AK7" i="98"/>
  <c r="AL7" i="98"/>
  <c r="D8" i="98"/>
  <c r="E8" i="98"/>
  <c r="F8" i="98"/>
  <c r="G8" i="98"/>
  <c r="H8" i="98"/>
  <c r="I8" i="98"/>
  <c r="J8" i="98"/>
  <c r="K8" i="98"/>
  <c r="L8" i="98"/>
  <c r="M8" i="98"/>
  <c r="N8" i="98"/>
  <c r="O8" i="98"/>
  <c r="P8" i="98"/>
  <c r="Q8" i="98"/>
  <c r="R8" i="98"/>
  <c r="S8" i="98"/>
  <c r="T8" i="98"/>
  <c r="U8" i="98"/>
  <c r="V8" i="98"/>
  <c r="W8" i="98"/>
  <c r="X8" i="98"/>
  <c r="Y8" i="98"/>
  <c r="Z8" i="98"/>
  <c r="AA8" i="98"/>
  <c r="AB8" i="98"/>
  <c r="AC8" i="98"/>
  <c r="AD8" i="98"/>
  <c r="AE8" i="98"/>
  <c r="AF8" i="98"/>
  <c r="AG8" i="98"/>
  <c r="AH8" i="98"/>
  <c r="AI8" i="98"/>
  <c r="AJ8" i="98"/>
  <c r="AK8" i="98"/>
  <c r="AL8" i="98"/>
  <c r="D9" i="98"/>
  <c r="E9" i="98"/>
  <c r="F9" i="98"/>
  <c r="G9" i="98"/>
  <c r="H9" i="98"/>
  <c r="I9" i="98"/>
  <c r="J9" i="98"/>
  <c r="K9" i="98"/>
  <c r="L9" i="98"/>
  <c r="M9" i="98"/>
  <c r="N9" i="98"/>
  <c r="O9" i="98"/>
  <c r="P9" i="98"/>
  <c r="Q9" i="98"/>
  <c r="R9" i="98"/>
  <c r="S9" i="98"/>
  <c r="T9" i="98"/>
  <c r="U9" i="98"/>
  <c r="V9" i="98"/>
  <c r="W9" i="98"/>
  <c r="X9" i="98"/>
  <c r="Y9" i="98"/>
  <c r="Z9" i="98"/>
  <c r="AA9" i="98"/>
  <c r="AB9" i="98"/>
  <c r="AC9" i="98"/>
  <c r="AD9" i="98"/>
  <c r="AE9" i="98"/>
  <c r="AF9" i="98"/>
  <c r="AG9" i="98"/>
  <c r="AH9" i="98"/>
  <c r="AI9" i="98"/>
  <c r="AJ9" i="98"/>
  <c r="AK9" i="98"/>
  <c r="AL9" i="98"/>
  <c r="D10" i="98"/>
  <c r="E10" i="98"/>
  <c r="F10" i="98"/>
  <c r="G10" i="98"/>
  <c r="H10" i="98"/>
  <c r="I10" i="98"/>
  <c r="J10" i="98"/>
  <c r="K10" i="98"/>
  <c r="L10" i="98"/>
  <c r="M10" i="98"/>
  <c r="N10" i="98"/>
  <c r="O10" i="98"/>
  <c r="P10" i="98"/>
  <c r="Q10" i="98"/>
  <c r="R10" i="98"/>
  <c r="S10" i="98"/>
  <c r="T10" i="98"/>
  <c r="U10" i="98"/>
  <c r="V10" i="98"/>
  <c r="W10" i="98"/>
  <c r="X10" i="98"/>
  <c r="Y10" i="98"/>
  <c r="Z10" i="98"/>
  <c r="AA10" i="98"/>
  <c r="AB10" i="98"/>
  <c r="AC10" i="98"/>
  <c r="AD10" i="98"/>
  <c r="AE10" i="98"/>
  <c r="AF10" i="98"/>
  <c r="AG10" i="98"/>
  <c r="AH10" i="98"/>
  <c r="AI10" i="98"/>
  <c r="AJ10" i="98"/>
  <c r="AK10" i="98"/>
  <c r="AL10" i="98"/>
  <c r="D11" i="98"/>
  <c r="E11" i="98"/>
  <c r="F11" i="98"/>
  <c r="G11" i="98"/>
  <c r="H11" i="98"/>
  <c r="I11" i="98"/>
  <c r="J11" i="98"/>
  <c r="K11" i="98"/>
  <c r="L11" i="98"/>
  <c r="M11" i="98"/>
  <c r="N11" i="98"/>
  <c r="O11" i="98"/>
  <c r="P11" i="98"/>
  <c r="Q11" i="98"/>
  <c r="R11" i="98"/>
  <c r="S11" i="98"/>
  <c r="T11" i="98"/>
  <c r="U11" i="98"/>
  <c r="V11" i="98"/>
  <c r="W11" i="98"/>
  <c r="X11" i="98"/>
  <c r="Y11" i="98"/>
  <c r="Z11" i="98"/>
  <c r="AA11" i="98"/>
  <c r="AB11" i="98"/>
  <c r="AC11" i="98"/>
  <c r="AD11" i="98"/>
  <c r="AE11" i="98"/>
  <c r="AF11" i="98"/>
  <c r="AG11" i="98"/>
  <c r="AH11" i="98"/>
  <c r="AI11" i="98"/>
  <c r="AJ11" i="98"/>
  <c r="AK11" i="98"/>
  <c r="AL11" i="98"/>
  <c r="E12" i="98"/>
  <c r="F12" i="98"/>
  <c r="G12" i="98"/>
  <c r="H12" i="98"/>
  <c r="I12" i="98"/>
  <c r="J12" i="98"/>
  <c r="K12" i="98"/>
  <c r="L12" i="98"/>
  <c r="M12" i="98"/>
  <c r="N12" i="98"/>
  <c r="O12" i="98"/>
  <c r="P12" i="98"/>
  <c r="Q12" i="98"/>
  <c r="R12" i="98"/>
  <c r="S12" i="98"/>
  <c r="T12" i="98"/>
  <c r="U12" i="98"/>
  <c r="V12" i="98"/>
  <c r="W12" i="98"/>
  <c r="X12" i="98"/>
  <c r="Y12" i="98"/>
  <c r="Z12" i="98"/>
  <c r="AA12" i="98"/>
  <c r="AB12" i="98"/>
  <c r="AC12" i="98"/>
  <c r="AD12" i="98"/>
  <c r="AE12" i="98"/>
  <c r="AF12" i="98"/>
  <c r="AG12" i="98"/>
  <c r="AH12" i="98"/>
  <c r="AI12" i="98"/>
  <c r="AJ12" i="98"/>
  <c r="AK12" i="98"/>
  <c r="AL12" i="98"/>
  <c r="C9" i="98"/>
  <c r="C10" i="98"/>
  <c r="C11" i="98"/>
  <c r="C12" i="98"/>
  <c r="C8" i="98"/>
  <c r="C7" i="98"/>
  <c r="I6" i="98"/>
  <c r="J6" i="98"/>
  <c r="K6" i="98"/>
  <c r="L6" i="98"/>
  <c r="M6" i="98"/>
  <c r="N6" i="98"/>
  <c r="O6" i="98"/>
  <c r="P6" i="98"/>
  <c r="Q6" i="98"/>
  <c r="R6" i="98"/>
  <c r="S6" i="98"/>
  <c r="T6" i="98"/>
  <c r="U6" i="98"/>
  <c r="V6" i="98"/>
  <c r="W6" i="98"/>
  <c r="X6" i="98"/>
  <c r="Y6" i="98"/>
  <c r="Z6" i="98"/>
  <c r="AA6" i="98"/>
  <c r="AB6" i="98"/>
  <c r="AC6" i="98"/>
  <c r="AD6" i="98"/>
  <c r="AE6" i="98"/>
  <c r="AF6" i="98"/>
  <c r="AG6" i="98"/>
  <c r="AH6" i="98"/>
  <c r="AI6" i="98"/>
  <c r="AJ6" i="98"/>
  <c r="AK6" i="98"/>
  <c r="AL6" i="98"/>
  <c r="D6" i="98"/>
  <c r="C6" i="98"/>
  <c r="F4" i="98"/>
  <c r="G4" i="98"/>
  <c r="H4" i="98"/>
  <c r="H3" i="98" s="1"/>
  <c r="H2" i="98" s="1"/>
  <c r="I4" i="98"/>
  <c r="I3" i="98" s="1"/>
  <c r="I2" i="98" s="1"/>
  <c r="J4" i="98"/>
  <c r="K4" i="98"/>
  <c r="L4" i="98"/>
  <c r="L3" i="98" s="1"/>
  <c r="L2" i="98" s="1"/>
  <c r="M4" i="98"/>
  <c r="M3" i="98" s="1"/>
  <c r="M2" i="98" s="1"/>
  <c r="N4" i="98"/>
  <c r="O4" i="98"/>
  <c r="P4" i="98"/>
  <c r="Q4" i="98"/>
  <c r="R4" i="98"/>
  <c r="R3" i="98" s="1"/>
  <c r="S4" i="98"/>
  <c r="T4" i="98"/>
  <c r="T3" i="98" s="1"/>
  <c r="T2" i="98" s="1"/>
  <c r="U4" i="98"/>
  <c r="U3" i="98" s="1"/>
  <c r="V4" i="98"/>
  <c r="W4" i="98"/>
  <c r="W3" i="98" s="1"/>
  <c r="X4" i="98"/>
  <c r="Y4" i="98"/>
  <c r="Y3" i="98" s="1"/>
  <c r="Y2" i="98" s="1"/>
  <c r="Z4" i="98"/>
  <c r="Z3" i="98" s="1"/>
  <c r="AA4" i="98"/>
  <c r="AA3" i="98" s="1"/>
  <c r="AB4" i="98"/>
  <c r="AB3" i="98" s="1"/>
  <c r="AB2" i="98" s="1"/>
  <c r="AC4" i="98"/>
  <c r="AC3" i="98" s="1"/>
  <c r="AD4" i="98"/>
  <c r="AD3" i="98" s="1"/>
  <c r="AE4" i="98"/>
  <c r="AF4" i="98"/>
  <c r="AF3" i="98" s="1"/>
  <c r="AF2" i="98" s="1"/>
  <c r="AG4" i="98"/>
  <c r="AG3" i="98" s="1"/>
  <c r="AG2" i="98" s="1"/>
  <c r="AH4" i="98"/>
  <c r="AI4" i="98"/>
  <c r="AI3" i="98" s="1"/>
  <c r="AI2" i="98" s="1"/>
  <c r="AJ4" i="98"/>
  <c r="AK4" i="98"/>
  <c r="AL4" i="98"/>
  <c r="F5" i="98"/>
  <c r="G5" i="98"/>
  <c r="H5" i="98"/>
  <c r="I5" i="98"/>
  <c r="J5" i="98"/>
  <c r="K5" i="98"/>
  <c r="L5" i="98"/>
  <c r="M5" i="98"/>
  <c r="N5" i="98"/>
  <c r="O5" i="98"/>
  <c r="P5" i="98"/>
  <c r="Q5" i="98"/>
  <c r="R5" i="98"/>
  <c r="S5" i="98"/>
  <c r="T5" i="98"/>
  <c r="U5" i="98"/>
  <c r="V5" i="98"/>
  <c r="W5" i="98"/>
  <c r="X5" i="98"/>
  <c r="Y5" i="98"/>
  <c r="Z5" i="98"/>
  <c r="AA5" i="98"/>
  <c r="AB5" i="98"/>
  <c r="AC5" i="98"/>
  <c r="AD5" i="98"/>
  <c r="AE5" i="98"/>
  <c r="AF5" i="98"/>
  <c r="AG5" i="98"/>
  <c r="AH5" i="98"/>
  <c r="AI5" i="98"/>
  <c r="AJ5" i="98"/>
  <c r="AK5" i="98"/>
  <c r="AL5" i="98"/>
  <c r="D4" i="98"/>
  <c r="D3" i="98" s="1"/>
  <c r="E4" i="98"/>
  <c r="D5" i="98"/>
  <c r="E5" i="98"/>
  <c r="C5" i="98"/>
  <c r="C4" i="98"/>
  <c r="C3" i="98" s="1"/>
  <c r="C2" i="98" s="1"/>
  <c r="X3" i="98"/>
  <c r="X2" i="98" s="1"/>
  <c r="AE3" i="98"/>
  <c r="S3" i="98"/>
  <c r="S2" i="98" s="1"/>
  <c r="O3" i="98"/>
  <c r="O2" i="98" s="1"/>
  <c r="AL3" i="98"/>
  <c r="AL2" i="98" s="1"/>
  <c r="AH3" i="98"/>
  <c r="V3" i="98"/>
  <c r="V2" i="98" s="1"/>
  <c r="N3" i="98"/>
  <c r="J3" i="98"/>
  <c r="J2" i="98" s="1"/>
  <c r="F3" i="98"/>
  <c r="F2" i="98" s="1"/>
  <c r="F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E7" i="1"/>
  <c r="E2" i="90" s="1"/>
  <c r="E64" i="90" s="1"/>
  <c r="E8" i="1"/>
  <c r="E6" i="98"/>
  <c r="F6" i="98"/>
  <c r="H6" i="98"/>
  <c r="G6" i="98"/>
  <c r="F152" i="1" l="1"/>
  <c r="F98" i="1"/>
  <c r="F134" i="1"/>
  <c r="F116" i="1"/>
  <c r="F80" i="1"/>
  <c r="F62" i="1"/>
  <c r="F26" i="1"/>
  <c r="F44" i="1"/>
  <c r="N2" i="90"/>
  <c r="N64" i="90" s="1"/>
  <c r="I2" i="90"/>
  <c r="I64" i="90" s="1"/>
  <c r="Q2" i="90"/>
  <c r="Q64" i="90" s="1"/>
  <c r="Y2" i="90"/>
  <c r="Y40" i="90" s="1"/>
  <c r="AG2" i="90"/>
  <c r="AG58" i="90" s="1"/>
  <c r="AH2" i="90"/>
  <c r="AH64" i="90" s="1"/>
  <c r="AD2" i="90"/>
  <c r="AD40" i="90" s="1"/>
  <c r="K2" i="90"/>
  <c r="K52" i="90" s="1"/>
  <c r="T2" i="90"/>
  <c r="T58" i="90" s="1"/>
  <c r="AJ2" i="90"/>
  <c r="AJ46" i="90" s="1"/>
  <c r="V2" i="90"/>
  <c r="V64" i="90" s="1"/>
  <c r="S2" i="90"/>
  <c r="S64" i="90" s="1"/>
  <c r="AI2" i="90"/>
  <c r="AI64" i="90" s="1"/>
  <c r="L2" i="90"/>
  <c r="L64" i="90" s="1"/>
  <c r="M2" i="90"/>
  <c r="M64" i="90" s="1"/>
  <c r="U2" i="90"/>
  <c r="U64" i="90" s="1"/>
  <c r="AL2" i="90"/>
  <c r="AL64" i="90" s="1"/>
  <c r="F2" i="90"/>
  <c r="F64" i="90" s="1"/>
  <c r="AC17" i="90"/>
  <c r="AC7" i="90"/>
  <c r="AC12" i="90"/>
  <c r="AC22" i="90"/>
  <c r="E17" i="90"/>
  <c r="E7" i="90"/>
  <c r="E22" i="90"/>
  <c r="E12" i="90"/>
  <c r="N7" i="90"/>
  <c r="N22" i="90"/>
  <c r="N12" i="90"/>
  <c r="N17" i="90"/>
  <c r="V22" i="90"/>
  <c r="V12" i="90"/>
  <c r="V17" i="90"/>
  <c r="V7" i="90"/>
  <c r="AD22" i="90"/>
  <c r="AD12" i="90"/>
  <c r="AD17" i="90"/>
  <c r="AD7" i="90"/>
  <c r="AL17" i="90"/>
  <c r="AL22" i="90"/>
  <c r="AL12" i="90"/>
  <c r="AL7" i="90"/>
  <c r="AK17" i="90"/>
  <c r="AK7" i="90"/>
  <c r="AK22" i="90"/>
  <c r="AK12" i="90"/>
  <c r="G22" i="90"/>
  <c r="G12" i="90"/>
  <c r="G7" i="90"/>
  <c r="G17" i="90"/>
  <c r="O22" i="90"/>
  <c r="O12" i="90"/>
  <c r="O17" i="90"/>
  <c r="O7" i="90"/>
  <c r="W2" i="90"/>
  <c r="W64" i="90" s="1"/>
  <c r="W22" i="90"/>
  <c r="W12" i="90"/>
  <c r="W17" i="90"/>
  <c r="W7" i="90"/>
  <c r="AE2" i="90"/>
  <c r="AE40" i="90" s="1"/>
  <c r="AE22" i="90"/>
  <c r="AE12" i="90"/>
  <c r="AE17" i="90"/>
  <c r="AE7" i="90"/>
  <c r="AM2" i="90"/>
  <c r="AM64" i="90" s="1"/>
  <c r="AM22" i="90"/>
  <c r="AM12" i="90"/>
  <c r="AM17" i="90"/>
  <c r="AM7" i="90"/>
  <c r="M17" i="90"/>
  <c r="M7" i="90"/>
  <c r="M22" i="90"/>
  <c r="M12" i="90"/>
  <c r="X22" i="90"/>
  <c r="X12" i="90"/>
  <c r="X17" i="90"/>
  <c r="X7" i="90"/>
  <c r="AN22" i="90"/>
  <c r="AN12" i="90"/>
  <c r="AN17" i="90"/>
  <c r="AN7" i="90"/>
  <c r="H22" i="90"/>
  <c r="H12" i="90"/>
  <c r="H17" i="90"/>
  <c r="H7" i="90"/>
  <c r="AF22" i="90"/>
  <c r="AF12" i="90"/>
  <c r="AF17" i="90"/>
  <c r="AF7" i="90"/>
  <c r="I22" i="90"/>
  <c r="I12" i="90"/>
  <c r="I7" i="90"/>
  <c r="I17" i="90"/>
  <c r="Q22" i="90"/>
  <c r="Q12" i="90"/>
  <c r="Q7" i="90"/>
  <c r="Q17" i="90"/>
  <c r="Y22" i="90"/>
  <c r="Y12" i="90"/>
  <c r="Y7" i="90"/>
  <c r="Y17" i="90"/>
  <c r="AG22" i="90"/>
  <c r="AG12" i="90"/>
  <c r="AG17" i="90"/>
  <c r="AG7" i="90"/>
  <c r="F17" i="90"/>
  <c r="F7" i="90"/>
  <c r="F22" i="90"/>
  <c r="F12" i="90"/>
  <c r="U17" i="90"/>
  <c r="U7" i="90"/>
  <c r="U12" i="90"/>
  <c r="U22" i="90"/>
  <c r="AK2" i="90"/>
  <c r="AK64" i="90" s="1"/>
  <c r="J2" i="90"/>
  <c r="J34" i="90" s="1"/>
  <c r="J12" i="90"/>
  <c r="J17" i="90"/>
  <c r="J7" i="90"/>
  <c r="J22" i="90"/>
  <c r="R2" i="90"/>
  <c r="R12" i="90"/>
  <c r="R17" i="90"/>
  <c r="R7" i="90"/>
  <c r="R22" i="90"/>
  <c r="Z2" i="90"/>
  <c r="Z46" i="90" s="1"/>
  <c r="Z17" i="90"/>
  <c r="Z7" i="90"/>
  <c r="Z22" i="90"/>
  <c r="Z12" i="90"/>
  <c r="AH17" i="90"/>
  <c r="AH7" i="90"/>
  <c r="AH12" i="90"/>
  <c r="AH22" i="90"/>
  <c r="P22" i="90"/>
  <c r="P12" i="90"/>
  <c r="P17" i="90"/>
  <c r="P7" i="90"/>
  <c r="F8" i="1"/>
  <c r="G62" i="1" s="1"/>
  <c r="E23" i="90"/>
  <c r="E13" i="90"/>
  <c r="E8" i="90"/>
  <c r="E18" i="90"/>
  <c r="AC2" i="90"/>
  <c r="AC52" i="90" s="1"/>
  <c r="K17" i="90"/>
  <c r="K7" i="90"/>
  <c r="K12" i="90"/>
  <c r="K22" i="90"/>
  <c r="S17" i="90"/>
  <c r="S7" i="90"/>
  <c r="S22" i="90"/>
  <c r="S12" i="90"/>
  <c r="AA2" i="90"/>
  <c r="AA46" i="90" s="1"/>
  <c r="AA17" i="90"/>
  <c r="AA7" i="90"/>
  <c r="AA22" i="90"/>
  <c r="AA12" i="90"/>
  <c r="AI17" i="90"/>
  <c r="AI7" i="90"/>
  <c r="AI12" i="90"/>
  <c r="AI22" i="90"/>
  <c r="L17" i="90"/>
  <c r="L7" i="90"/>
  <c r="L22" i="90"/>
  <c r="L12" i="90"/>
  <c r="T17" i="90"/>
  <c r="T7" i="90"/>
  <c r="T22" i="90"/>
  <c r="T12" i="90"/>
  <c r="AB2" i="90"/>
  <c r="AB40" i="90" s="1"/>
  <c r="AB17" i="90"/>
  <c r="AB7" i="90"/>
  <c r="AB22" i="90"/>
  <c r="AB12" i="90"/>
  <c r="AJ17" i="90"/>
  <c r="AJ7" i="90"/>
  <c r="AJ22" i="90"/>
  <c r="AJ12" i="90"/>
  <c r="AG46" i="90"/>
  <c r="I40" i="90"/>
  <c r="N46" i="90"/>
  <c r="AL52" i="90"/>
  <c r="AH2" i="98"/>
  <c r="R2" i="98"/>
  <c r="AE2" i="98"/>
  <c r="N2" i="98"/>
  <c r="U2" i="98"/>
  <c r="Z2" i="98"/>
  <c r="W2" i="98"/>
  <c r="AD2" i="98"/>
  <c r="AC2" i="98"/>
  <c r="Q3" i="98"/>
  <c r="Q2" i="98" s="1"/>
  <c r="AF2" i="90"/>
  <c r="AF64" i="90" s="1"/>
  <c r="X2" i="90"/>
  <c r="X64" i="90" s="1"/>
  <c r="E52" i="90"/>
  <c r="E40" i="90"/>
  <c r="E34" i="90"/>
  <c r="E28" i="90"/>
  <c r="E58" i="90"/>
  <c r="E46" i="90"/>
  <c r="AN2" i="90"/>
  <c r="AN64" i="90" s="1"/>
  <c r="H2" i="90"/>
  <c r="H64" i="90" s="1"/>
  <c r="AK3" i="98"/>
  <c r="AK2" i="98" s="1"/>
  <c r="P2" i="90"/>
  <c r="P64" i="90" s="1"/>
  <c r="G3" i="98"/>
  <c r="G2" i="98" s="1"/>
  <c r="P3" i="98"/>
  <c r="P2" i="98" s="1"/>
  <c r="K3" i="98"/>
  <c r="K2" i="98" s="1"/>
  <c r="E3" i="98"/>
  <c r="E2" i="98" s="1"/>
  <c r="N28" i="90"/>
  <c r="E3" i="90"/>
  <c r="E65" i="90" s="1"/>
  <c r="E63" i="90" s="1"/>
  <c r="S46" i="90"/>
  <c r="S34" i="90"/>
  <c r="G2" i="90"/>
  <c r="G64" i="90" s="1"/>
  <c r="O2" i="90"/>
  <c r="O64" i="90" s="1"/>
  <c r="AA2" i="98"/>
  <c r="AJ3" i="98"/>
  <c r="AJ2" i="98" s="1"/>
  <c r="D2" i="98"/>
  <c r="AH45" i="109" s="1"/>
  <c r="G98" i="1" l="1"/>
  <c r="I58" i="90"/>
  <c r="I28" i="90"/>
  <c r="AG28" i="90"/>
  <c r="F46" i="90"/>
  <c r="AL34" i="90"/>
  <c r="I52" i="90"/>
  <c r="AI34" i="90"/>
  <c r="S40" i="90"/>
  <c r="T40" i="90"/>
  <c r="AL58" i="90"/>
  <c r="I46" i="90"/>
  <c r="I34" i="90"/>
  <c r="Q28" i="90"/>
  <c r="G152" i="1"/>
  <c r="Q40" i="90"/>
  <c r="G116" i="1"/>
  <c r="G44" i="1"/>
  <c r="G134" i="1"/>
  <c r="AD46" i="90"/>
  <c r="V34" i="90"/>
  <c r="G80" i="1"/>
  <c r="V40" i="90"/>
  <c r="V28" i="90"/>
  <c r="G26" i="1"/>
  <c r="AD58" i="90"/>
  <c r="V46" i="90"/>
  <c r="M46" i="90"/>
  <c r="K40" i="90"/>
  <c r="K64" i="90"/>
  <c r="K28" i="90"/>
  <c r="K58" i="90"/>
  <c r="K46" i="90"/>
  <c r="AH47" i="109"/>
  <c r="AH46" i="109"/>
  <c r="AH48" i="109"/>
  <c r="AN9" i="113"/>
  <c r="AN45" i="113"/>
  <c r="AN9" i="106"/>
  <c r="AM9" i="113"/>
  <c r="AM45" i="108"/>
  <c r="AM9" i="111"/>
  <c r="AN28" i="112"/>
  <c r="AL9" i="109"/>
  <c r="AK45" i="108"/>
  <c r="AK28" i="108"/>
  <c r="AK45" i="113"/>
  <c r="AL9" i="112"/>
  <c r="AK45" i="107"/>
  <c r="AJ28" i="111"/>
  <c r="AI9" i="114"/>
  <c r="AN9" i="114"/>
  <c r="AN28" i="108"/>
  <c r="AM9" i="114"/>
  <c r="AN9" i="107"/>
  <c r="AN9" i="110"/>
  <c r="AN45" i="110"/>
  <c r="AL9" i="113"/>
  <c r="AM45" i="111"/>
  <c r="AL45" i="110"/>
  <c r="AK28" i="113"/>
  <c r="AK45" i="110"/>
  <c r="AJ45" i="113"/>
  <c r="AI45" i="109"/>
  <c r="E28" i="107"/>
  <c r="E28" i="110"/>
  <c r="E45" i="109"/>
  <c r="E28" i="106"/>
  <c r="E45" i="111"/>
  <c r="G45" i="112"/>
  <c r="F28" i="109"/>
  <c r="G28" i="112"/>
  <c r="G28" i="106"/>
  <c r="F45" i="111"/>
  <c r="F28" i="106"/>
  <c r="F45" i="110"/>
  <c r="G45" i="106"/>
  <c r="H9" i="111"/>
  <c r="I45" i="112"/>
  <c r="I9" i="112"/>
  <c r="H28" i="107"/>
  <c r="G28" i="109"/>
  <c r="J9" i="112"/>
  <c r="I28" i="106"/>
  <c r="I45" i="111"/>
  <c r="I28" i="107"/>
  <c r="I28" i="111"/>
  <c r="H9" i="113"/>
  <c r="H9" i="109"/>
  <c r="I28" i="113"/>
  <c r="J45" i="106"/>
  <c r="J28" i="110"/>
  <c r="J28" i="106"/>
  <c r="I28" i="109"/>
  <c r="I45" i="113"/>
  <c r="I9" i="108"/>
  <c r="L9" i="112"/>
  <c r="K28" i="111"/>
  <c r="K45" i="107"/>
  <c r="L45" i="112"/>
  <c r="J28" i="108"/>
  <c r="J9" i="108"/>
  <c r="K45" i="106"/>
  <c r="L28" i="110"/>
  <c r="M45" i="112"/>
  <c r="L28" i="107"/>
  <c r="K9" i="113"/>
  <c r="K9" i="108"/>
  <c r="L45" i="110"/>
  <c r="L45" i="109"/>
  <c r="L45" i="113"/>
  <c r="L9" i="108"/>
  <c r="L9" i="113"/>
  <c r="L28" i="113"/>
  <c r="M28" i="107"/>
  <c r="M28" i="113"/>
  <c r="N28" i="107"/>
  <c r="N9" i="110"/>
  <c r="N28" i="106"/>
  <c r="N28" i="110"/>
  <c r="M45" i="113"/>
  <c r="N45" i="106"/>
  <c r="P9" i="112"/>
  <c r="N45" i="113"/>
  <c r="N45" i="108"/>
  <c r="N28" i="113"/>
  <c r="N28" i="109"/>
  <c r="N9" i="109"/>
  <c r="O9" i="106"/>
  <c r="O9" i="109"/>
  <c r="Q9" i="112"/>
  <c r="P9" i="106"/>
  <c r="P28" i="111"/>
  <c r="O9" i="114"/>
  <c r="O28" i="109"/>
  <c r="Q9" i="107"/>
  <c r="Q45" i="111"/>
  <c r="P45" i="113"/>
  <c r="P45" i="109"/>
  <c r="P9" i="113"/>
  <c r="P9" i="109"/>
  <c r="S9" i="112"/>
  <c r="R28" i="106"/>
  <c r="Q28" i="113"/>
  <c r="Q45" i="109"/>
  <c r="R9" i="111"/>
  <c r="E28" i="113"/>
  <c r="E45" i="107"/>
  <c r="E45" i="108"/>
  <c r="E45" i="106"/>
  <c r="F28" i="112"/>
  <c r="G28" i="107"/>
  <c r="G28" i="111"/>
  <c r="F45" i="107"/>
  <c r="G28" i="110"/>
  <c r="H28" i="112"/>
  <c r="F45" i="109"/>
  <c r="H45" i="106"/>
  <c r="H45" i="110"/>
  <c r="H45" i="111"/>
  <c r="H9" i="106"/>
  <c r="G45" i="108"/>
  <c r="I28" i="110"/>
  <c r="I9" i="106"/>
  <c r="I9" i="110"/>
  <c r="H28" i="109"/>
  <c r="J28" i="112"/>
  <c r="H45" i="108"/>
  <c r="J9" i="111"/>
  <c r="I9" i="114"/>
  <c r="I45" i="109"/>
  <c r="K9" i="112"/>
  <c r="I28" i="108"/>
  <c r="K28" i="112"/>
  <c r="J45" i="107"/>
  <c r="K45" i="111"/>
  <c r="K45" i="110"/>
  <c r="K28" i="107"/>
  <c r="K9" i="111"/>
  <c r="L28" i="112"/>
  <c r="K9" i="107"/>
  <c r="E28" i="111"/>
  <c r="E28" i="108"/>
  <c r="E45" i="113"/>
  <c r="G45" i="111"/>
  <c r="G45" i="110"/>
  <c r="F28" i="113"/>
  <c r="F45" i="108"/>
  <c r="F45" i="112"/>
  <c r="F28" i="108"/>
  <c r="G45" i="113"/>
  <c r="H45" i="107"/>
  <c r="H28" i="110"/>
  <c r="H28" i="111"/>
  <c r="H9" i="107"/>
  <c r="H28" i="108"/>
  <c r="H45" i="109"/>
  <c r="H45" i="113"/>
  <c r="I9" i="107"/>
  <c r="I9" i="111"/>
  <c r="I45" i="106"/>
  <c r="J45" i="110"/>
  <c r="I9" i="113"/>
  <c r="I45" i="108"/>
  <c r="J45" i="111"/>
  <c r="J9" i="106"/>
  <c r="J28" i="111"/>
  <c r="J45" i="109"/>
  <c r="J9" i="114"/>
  <c r="K28" i="110"/>
  <c r="K9" i="110"/>
  <c r="K28" i="106"/>
  <c r="K28" i="113"/>
  <c r="L28" i="106"/>
  <c r="K45" i="109"/>
  <c r="L9" i="107"/>
  <c r="L45" i="111"/>
  <c r="M9" i="112"/>
  <c r="L45" i="106"/>
  <c r="M28" i="111"/>
  <c r="M9" i="106"/>
  <c r="M9" i="110"/>
  <c r="M28" i="106"/>
  <c r="M9" i="111"/>
  <c r="M28" i="110"/>
  <c r="M45" i="107"/>
  <c r="N45" i="110"/>
  <c r="O45" i="112"/>
  <c r="N45" i="107"/>
  <c r="O9" i="112"/>
  <c r="N9" i="107"/>
  <c r="M45" i="109"/>
  <c r="N9" i="114"/>
  <c r="O45" i="110"/>
  <c r="O28" i="110"/>
  <c r="N28" i="108"/>
  <c r="O9" i="111"/>
  <c r="O45" i="107"/>
  <c r="Q45" i="112"/>
  <c r="P28" i="106"/>
  <c r="P28" i="110"/>
  <c r="O45" i="109"/>
  <c r="Q28" i="112"/>
  <c r="P45" i="106"/>
  <c r="P28" i="109"/>
  <c r="P9" i="114"/>
  <c r="Q45" i="106"/>
  <c r="Q28" i="111"/>
  <c r="Q9" i="106"/>
  <c r="Q9" i="111"/>
  <c r="Q28" i="107"/>
  <c r="Q9" i="109"/>
  <c r="R45" i="111"/>
  <c r="R45" i="107"/>
  <c r="R28" i="111"/>
  <c r="Q9" i="113"/>
  <c r="Q28" i="109"/>
  <c r="E28" i="112"/>
  <c r="E45" i="110"/>
  <c r="E28" i="109"/>
  <c r="E45" i="112"/>
  <c r="H9" i="112"/>
  <c r="F28" i="110"/>
  <c r="F45" i="113"/>
  <c r="F28" i="107"/>
  <c r="H45" i="112"/>
  <c r="F45" i="106"/>
  <c r="F28" i="111"/>
  <c r="G45" i="107"/>
  <c r="I28" i="112"/>
  <c r="G28" i="113"/>
  <c r="H28" i="106"/>
  <c r="G45" i="109"/>
  <c r="H9" i="110"/>
  <c r="G28" i="108"/>
  <c r="I45" i="107"/>
  <c r="H28" i="113"/>
  <c r="H9" i="108"/>
  <c r="J45" i="112"/>
  <c r="I45" i="110"/>
  <c r="J9" i="107"/>
  <c r="K45" i="112"/>
  <c r="J28" i="107"/>
  <c r="J9" i="110"/>
  <c r="I9" i="109"/>
  <c r="J45" i="113"/>
  <c r="J28" i="113"/>
  <c r="J45" i="108"/>
  <c r="J9" i="113"/>
  <c r="J9" i="109"/>
  <c r="J28" i="109"/>
  <c r="K9" i="106"/>
  <c r="L9" i="111"/>
  <c r="K45" i="113"/>
  <c r="K28" i="108"/>
  <c r="K28" i="109"/>
  <c r="L28" i="111"/>
  <c r="L45" i="107"/>
  <c r="M45" i="110"/>
  <c r="L28" i="109"/>
  <c r="L9" i="114"/>
  <c r="L9" i="109"/>
  <c r="L45" i="108"/>
  <c r="M9" i="114"/>
  <c r="M9" i="109"/>
  <c r="N28" i="111"/>
  <c r="K9" i="114"/>
  <c r="M28" i="112"/>
  <c r="L28" i="108"/>
  <c r="N9" i="112"/>
  <c r="M9" i="108"/>
  <c r="M28" i="109"/>
  <c r="M45" i="108"/>
  <c r="O28" i="111"/>
  <c r="P45" i="112"/>
  <c r="N9" i="108"/>
  <c r="O45" i="108"/>
  <c r="O28" i="108"/>
  <c r="O28" i="113"/>
  <c r="P28" i="113"/>
  <c r="Q28" i="110"/>
  <c r="P45" i="108"/>
  <c r="P28" i="108"/>
  <c r="Q45" i="113"/>
  <c r="S45" i="112"/>
  <c r="R9" i="110"/>
  <c r="R9" i="114"/>
  <c r="S9" i="110"/>
  <c r="S9" i="111"/>
  <c r="S9" i="107"/>
  <c r="R28" i="109"/>
  <c r="R45" i="113"/>
  <c r="R28" i="108"/>
  <c r="S45" i="113"/>
  <c r="T28" i="107"/>
  <c r="T28" i="110"/>
  <c r="S45" i="109"/>
  <c r="U9" i="112"/>
  <c r="T45" i="106"/>
  <c r="T28" i="109"/>
  <c r="T45" i="113"/>
  <c r="T9" i="108"/>
  <c r="T28" i="113"/>
  <c r="T45" i="109"/>
  <c r="U45" i="106"/>
  <c r="V9" i="111"/>
  <c r="V28" i="110"/>
  <c r="V28" i="107"/>
  <c r="V45" i="111"/>
  <c r="U9" i="114"/>
  <c r="V45" i="110"/>
  <c r="V9" i="114"/>
  <c r="W45" i="110"/>
  <c r="V9" i="113"/>
  <c r="V45" i="108"/>
  <c r="W9" i="111"/>
  <c r="V28" i="108"/>
  <c r="Y9" i="112"/>
  <c r="X9" i="106"/>
  <c r="X45" i="111"/>
  <c r="X28" i="106"/>
  <c r="X28" i="111"/>
  <c r="W9" i="114"/>
  <c r="X9" i="107"/>
  <c r="Y45" i="111"/>
  <c r="X9" i="108"/>
  <c r="X45" i="113"/>
  <c r="Y9" i="106"/>
  <c r="Y45" i="110"/>
  <c r="Y45" i="106"/>
  <c r="Z45" i="110"/>
  <c r="Y45" i="113"/>
  <c r="Z9" i="106"/>
  <c r="Z9" i="110"/>
  <c r="Y28" i="109"/>
  <c r="AA9" i="110"/>
  <c r="Z9" i="113"/>
  <c r="AA28" i="107"/>
  <c r="Z9" i="109"/>
  <c r="Z28" i="109"/>
  <c r="AA9" i="108"/>
  <c r="AC45" i="112"/>
  <c r="AB9" i="107"/>
  <c r="AC28" i="112"/>
  <c r="K45" i="108"/>
  <c r="M45" i="111"/>
  <c r="M45" i="106"/>
  <c r="N9" i="106"/>
  <c r="N9" i="113"/>
  <c r="N45" i="109"/>
  <c r="O9" i="110"/>
  <c r="O28" i="106"/>
  <c r="O45" i="113"/>
  <c r="P9" i="111"/>
  <c r="P9" i="108"/>
  <c r="Q45" i="107"/>
  <c r="Q28" i="108"/>
  <c r="R45" i="110"/>
  <c r="Q9" i="108"/>
  <c r="R28" i="113"/>
  <c r="R45" i="109"/>
  <c r="R9" i="109"/>
  <c r="S28" i="106"/>
  <c r="R45" i="108"/>
  <c r="T45" i="112"/>
  <c r="S9" i="106"/>
  <c r="T45" i="111"/>
  <c r="S9" i="113"/>
  <c r="S45" i="108"/>
  <c r="U28" i="112"/>
  <c r="S28" i="108"/>
  <c r="L9" i="110"/>
  <c r="K9" i="109"/>
  <c r="M9" i="107"/>
  <c r="N45" i="111"/>
  <c r="O28" i="112"/>
  <c r="O45" i="111"/>
  <c r="O9" i="107"/>
  <c r="O45" i="106"/>
  <c r="O9" i="113"/>
  <c r="P45" i="111"/>
  <c r="P9" i="110"/>
  <c r="P28" i="107"/>
  <c r="Q28" i="106"/>
  <c r="R28" i="112"/>
  <c r="R9" i="112"/>
  <c r="R28" i="110"/>
  <c r="Q45" i="108"/>
  <c r="R9" i="106"/>
  <c r="R28" i="107"/>
  <c r="T28" i="112"/>
  <c r="R9" i="113"/>
  <c r="S28" i="107"/>
  <c r="S45" i="107"/>
  <c r="S45" i="111"/>
  <c r="R9" i="108"/>
  <c r="T45" i="110"/>
  <c r="U45" i="112"/>
  <c r="T9" i="107"/>
  <c r="T9" i="111"/>
  <c r="S9" i="108"/>
  <c r="V45" i="112"/>
  <c r="U28" i="107"/>
  <c r="U45" i="111"/>
  <c r="U28" i="106"/>
  <c r="U28" i="111"/>
  <c r="U9" i="111"/>
  <c r="U9" i="107"/>
  <c r="U9" i="113"/>
  <c r="U28" i="108"/>
  <c r="U9" i="108"/>
  <c r="V45" i="106"/>
  <c r="W45" i="112"/>
  <c r="U45" i="108"/>
  <c r="X28" i="112"/>
  <c r="V9" i="108"/>
  <c r="W28" i="111"/>
  <c r="W9" i="107"/>
  <c r="V45" i="109"/>
  <c r="X45" i="112"/>
  <c r="W28" i="106"/>
  <c r="W28" i="109"/>
  <c r="W9" i="113"/>
  <c r="W9" i="109"/>
  <c r="W28" i="113"/>
  <c r="W45" i="108"/>
  <c r="W45" i="109"/>
  <c r="X9" i="113"/>
  <c r="X28" i="108"/>
  <c r="Y9" i="110"/>
  <c r="Y28" i="106"/>
  <c r="Y9" i="111"/>
  <c r="X28" i="113"/>
  <c r="X45" i="108"/>
  <c r="AA9" i="112"/>
  <c r="Y9" i="108"/>
  <c r="Z28" i="110"/>
  <c r="Y28" i="113"/>
  <c r="Y45" i="108"/>
  <c r="AA45" i="112"/>
  <c r="Z45" i="107"/>
  <c r="AB28" i="112"/>
  <c r="AA45" i="107"/>
  <c r="AA28" i="111"/>
  <c r="AA9" i="111"/>
  <c r="AA9" i="107"/>
  <c r="AB45" i="112"/>
  <c r="AA9" i="106"/>
  <c r="AB9" i="106"/>
  <c r="AB45" i="110"/>
  <c r="AB28" i="110"/>
  <c r="L9" i="106"/>
  <c r="N28" i="112"/>
  <c r="N45" i="112"/>
  <c r="M9" i="113"/>
  <c r="N9" i="111"/>
  <c r="M28" i="108"/>
  <c r="O28" i="107"/>
  <c r="P28" i="112"/>
  <c r="P45" i="110"/>
  <c r="O9" i="108"/>
  <c r="P45" i="107"/>
  <c r="P9" i="107"/>
  <c r="R45" i="112"/>
  <c r="Q45" i="110"/>
  <c r="Q9" i="110"/>
  <c r="R9" i="107"/>
  <c r="Q9" i="114"/>
  <c r="S28" i="112"/>
  <c r="R45" i="106"/>
  <c r="S28" i="111"/>
  <c r="T9" i="112"/>
  <c r="S45" i="106"/>
  <c r="S45" i="110"/>
  <c r="S28" i="110"/>
  <c r="S9" i="114"/>
  <c r="S9" i="109"/>
  <c r="T28" i="111"/>
  <c r="T9" i="106"/>
  <c r="T9" i="110"/>
  <c r="S28" i="113"/>
  <c r="T45" i="107"/>
  <c r="U9" i="110"/>
  <c r="T9" i="109"/>
  <c r="T9" i="114"/>
  <c r="U28" i="110"/>
  <c r="U45" i="110"/>
  <c r="U9" i="106"/>
  <c r="W9" i="112"/>
  <c r="W28" i="112"/>
  <c r="V45" i="107"/>
  <c r="U45" i="113"/>
  <c r="V9" i="106"/>
  <c r="V28" i="111"/>
  <c r="V28" i="106"/>
  <c r="W45" i="111"/>
  <c r="W9" i="106"/>
  <c r="W28" i="110"/>
  <c r="W45" i="106"/>
  <c r="V28" i="109"/>
  <c r="W45" i="113"/>
  <c r="W9" i="108"/>
  <c r="Y45" i="112"/>
  <c r="X45" i="107"/>
  <c r="Y28" i="112"/>
  <c r="X28" i="107"/>
  <c r="S28" i="109"/>
  <c r="U45" i="107"/>
  <c r="U45" i="109"/>
  <c r="V9" i="109"/>
  <c r="V45" i="113"/>
  <c r="X28" i="110"/>
  <c r="W28" i="108"/>
  <c r="Y28" i="107"/>
  <c r="X9" i="114"/>
  <c r="Z28" i="112"/>
  <c r="Z9" i="111"/>
  <c r="Z9" i="107"/>
  <c r="Z45" i="106"/>
  <c r="Z28" i="106"/>
  <c r="Z9" i="114"/>
  <c r="AA45" i="110"/>
  <c r="AA28" i="110"/>
  <c r="AA45" i="113"/>
  <c r="AA28" i="113"/>
  <c r="AB45" i="106"/>
  <c r="AB9" i="110"/>
  <c r="AB9" i="108"/>
  <c r="AC28" i="111"/>
  <c r="AC28" i="107"/>
  <c r="AC9" i="111"/>
  <c r="AD28" i="112"/>
  <c r="AB28" i="108"/>
  <c r="AC9" i="113"/>
  <c r="AC45" i="108"/>
  <c r="AE45" i="112"/>
  <c r="AD9" i="107"/>
  <c r="AC45" i="109"/>
  <c r="AC9" i="108"/>
  <c r="AF9" i="112"/>
  <c r="AD45" i="108"/>
  <c r="AD45" i="113"/>
  <c r="AD28" i="108"/>
  <c r="AE9" i="111"/>
  <c r="AE45" i="107"/>
  <c r="AF9" i="110"/>
  <c r="AF45" i="107"/>
  <c r="AE45" i="113"/>
  <c r="AE45" i="109"/>
  <c r="AF45" i="106"/>
  <c r="AF28" i="111"/>
  <c r="AH28" i="112"/>
  <c r="AG28" i="107"/>
  <c r="AF28" i="108"/>
  <c r="AG28" i="110"/>
  <c r="AG45" i="106"/>
  <c r="AG45" i="110"/>
  <c r="AG45" i="113"/>
  <c r="AG9" i="109"/>
  <c r="AH45" i="106"/>
  <c r="AH28" i="107"/>
  <c r="AH45" i="111"/>
  <c r="AH28" i="111"/>
  <c r="AJ9" i="112"/>
  <c r="AH9" i="108"/>
  <c r="AH28" i="108"/>
  <c r="AI45" i="107"/>
  <c r="AH28" i="109"/>
  <c r="AI45" i="111"/>
  <c r="AI45" i="106"/>
  <c r="AJ28" i="110"/>
  <c r="AI28" i="113"/>
  <c r="AJ9" i="110"/>
  <c r="AI28" i="109"/>
  <c r="AJ45" i="108"/>
  <c r="AJ28" i="109"/>
  <c r="AJ45" i="109"/>
  <c r="AJ9" i="108"/>
  <c r="AJ9" i="113"/>
  <c r="AJ9" i="109"/>
  <c r="AM45" i="112"/>
  <c r="AL28" i="106"/>
  <c r="AL9" i="107"/>
  <c r="AL45" i="107"/>
  <c r="AL9" i="110"/>
  <c r="AK9" i="113"/>
  <c r="AK45" i="109"/>
  <c r="AL45" i="108"/>
  <c r="AM45" i="110"/>
  <c r="AM9" i="106"/>
  <c r="AL28" i="113"/>
  <c r="AL9" i="108"/>
  <c r="AN9" i="112"/>
  <c r="AM45" i="106"/>
  <c r="AM28" i="109"/>
  <c r="AN28" i="106"/>
  <c r="T28" i="106"/>
  <c r="V9" i="112"/>
  <c r="V9" i="110"/>
  <c r="U28" i="113"/>
  <c r="X9" i="112"/>
  <c r="W28" i="107"/>
  <c r="X45" i="106"/>
  <c r="Y28" i="111"/>
  <c r="Z45" i="112"/>
  <c r="X28" i="109"/>
  <c r="Y9" i="109"/>
  <c r="Z28" i="107"/>
  <c r="Y9" i="113"/>
  <c r="Z28" i="113"/>
  <c r="AB9" i="112"/>
  <c r="Z45" i="108"/>
  <c r="Z28" i="108"/>
  <c r="AB45" i="111"/>
  <c r="AB28" i="111"/>
  <c r="AA9" i="113"/>
  <c r="AA9" i="109"/>
  <c r="AB45" i="113"/>
  <c r="AC9" i="106"/>
  <c r="AC45" i="110"/>
  <c r="AC28" i="106"/>
  <c r="AB28" i="109"/>
  <c r="AC45" i="111"/>
  <c r="AC9" i="107"/>
  <c r="AD28" i="111"/>
  <c r="AD28" i="107"/>
  <c r="AD9" i="111"/>
  <c r="AD45" i="106"/>
  <c r="AC28" i="108"/>
  <c r="AC28" i="113"/>
  <c r="AD45" i="107"/>
  <c r="AE28" i="110"/>
  <c r="AE45" i="111"/>
  <c r="AE9" i="107"/>
  <c r="AF45" i="112"/>
  <c r="AE9" i="106"/>
  <c r="AE45" i="110"/>
  <c r="AE9" i="114"/>
  <c r="AE9" i="109"/>
  <c r="AF9" i="106"/>
  <c r="AG45" i="112"/>
  <c r="AE45" i="108"/>
  <c r="AF28" i="110"/>
  <c r="AG9" i="111"/>
  <c r="AF45" i="108"/>
  <c r="AG9" i="106"/>
  <c r="AF9" i="109"/>
  <c r="AF28" i="113"/>
  <c r="AF9" i="113"/>
  <c r="AH45" i="112"/>
  <c r="AI28" i="112"/>
  <c r="AH9" i="107"/>
  <c r="AG9" i="113"/>
  <c r="AG45" i="108"/>
  <c r="AG9" i="114"/>
  <c r="AH28" i="110"/>
  <c r="AH9" i="106"/>
  <c r="AI9" i="111"/>
  <c r="AI28" i="106"/>
  <c r="T28" i="108"/>
  <c r="T9" i="113"/>
  <c r="U28" i="109"/>
  <c r="U9" i="109"/>
  <c r="W45" i="107"/>
  <c r="X45" i="110"/>
  <c r="X9" i="110"/>
  <c r="Z9" i="112"/>
  <c r="X45" i="109"/>
  <c r="X9" i="109"/>
  <c r="Y45" i="107"/>
  <c r="Z45" i="111"/>
  <c r="Z28" i="111"/>
  <c r="AA45" i="111"/>
  <c r="Z45" i="109"/>
  <c r="AA28" i="106"/>
  <c r="AA9" i="114"/>
  <c r="AA45" i="109"/>
  <c r="AA28" i="109"/>
  <c r="AC9" i="112"/>
  <c r="AA28" i="108"/>
  <c r="AD9" i="112"/>
  <c r="AB28" i="113"/>
  <c r="AB45" i="109"/>
  <c r="AB45" i="108"/>
  <c r="AC28" i="110"/>
  <c r="AC45" i="106"/>
  <c r="AD45" i="110"/>
  <c r="AD9" i="110"/>
  <c r="AE9" i="112"/>
  <c r="AD9" i="106"/>
  <c r="AE28" i="112"/>
  <c r="AE28" i="107"/>
  <c r="AE9" i="110"/>
  <c r="AE28" i="106"/>
  <c r="AE28" i="111"/>
  <c r="AD28" i="113"/>
  <c r="AD9" i="109"/>
  <c r="AE9" i="113"/>
  <c r="AE28" i="108"/>
  <c r="AG28" i="112"/>
  <c r="AF45" i="111"/>
  <c r="AF28" i="107"/>
  <c r="AE28" i="113"/>
  <c r="AE28" i="109"/>
  <c r="AF28" i="109"/>
  <c r="AF9" i="114"/>
  <c r="AG9" i="107"/>
  <c r="AG9" i="110"/>
  <c r="AH9" i="112"/>
  <c r="AF45" i="109"/>
  <c r="AH9" i="111"/>
  <c r="AI9" i="112"/>
  <c r="AH9" i="110"/>
  <c r="AH28" i="106"/>
  <c r="AG28" i="113"/>
  <c r="AG45" i="109"/>
  <c r="AI28" i="110"/>
  <c r="AH45" i="113"/>
  <c r="AH9" i="113"/>
  <c r="AI28" i="107"/>
  <c r="AH9" i="114"/>
  <c r="AH45" i="108"/>
  <c r="AK9" i="112"/>
  <c r="AJ28" i="107"/>
  <c r="AI28" i="108"/>
  <c r="AJ9" i="107"/>
  <c r="AI9" i="109"/>
  <c r="AK45" i="112"/>
  <c r="AK28" i="112"/>
  <c r="AL45" i="112"/>
  <c r="AK45" i="106"/>
  <c r="AL28" i="112"/>
  <c r="AK28" i="107"/>
  <c r="AK28" i="106"/>
  <c r="AK28" i="111"/>
  <c r="AK9" i="111"/>
  <c r="AL28" i="110"/>
  <c r="AL28" i="111"/>
  <c r="AM28" i="112"/>
  <c r="AL28" i="107"/>
  <c r="AL45" i="106"/>
  <c r="AL45" i="111"/>
  <c r="AL9" i="114"/>
  <c r="AN45" i="112"/>
  <c r="AL28" i="108"/>
  <c r="AL45" i="113"/>
  <c r="AM28" i="111"/>
  <c r="AM9" i="110"/>
  <c r="AN9" i="111"/>
  <c r="AN45" i="106"/>
  <c r="AN28" i="111"/>
  <c r="AM9" i="109"/>
  <c r="V28" i="112"/>
  <c r="T45" i="108"/>
  <c r="V9" i="107"/>
  <c r="V28" i="113"/>
  <c r="W9" i="110"/>
  <c r="X9" i="111"/>
  <c r="Y28" i="110"/>
  <c r="Y9" i="107"/>
  <c r="Y9" i="114"/>
  <c r="AA28" i="112"/>
  <c r="Y45" i="109"/>
  <c r="Y28" i="108"/>
  <c r="Z9" i="108"/>
  <c r="AA45" i="106"/>
  <c r="Z45" i="113"/>
  <c r="AB28" i="107"/>
  <c r="AB28" i="106"/>
  <c r="AA45" i="108"/>
  <c r="AB9" i="111"/>
  <c r="AB45" i="107"/>
  <c r="AC9" i="110"/>
  <c r="AD45" i="112"/>
  <c r="AC45" i="107"/>
  <c r="AB9" i="113"/>
  <c r="AB9" i="114"/>
  <c r="AB9" i="109"/>
  <c r="AC9" i="114"/>
  <c r="AC28" i="109"/>
  <c r="AC45" i="113"/>
  <c r="AC9" i="109"/>
  <c r="AD28" i="110"/>
  <c r="AD28" i="106"/>
  <c r="AD45" i="111"/>
  <c r="AD9" i="113"/>
  <c r="AE45" i="106"/>
  <c r="AD28" i="109"/>
  <c r="AD9" i="114"/>
  <c r="AD45" i="109"/>
  <c r="AF28" i="112"/>
  <c r="AD9" i="108"/>
  <c r="AF9" i="111"/>
  <c r="AF28" i="106"/>
  <c r="AF45" i="110"/>
  <c r="AF9" i="107"/>
  <c r="AG9" i="112"/>
  <c r="AE9" i="108"/>
  <c r="AF9" i="108"/>
  <c r="AG28" i="111"/>
  <c r="AF45" i="113"/>
  <c r="AG28" i="106"/>
  <c r="AG45" i="107"/>
  <c r="AG45" i="111"/>
  <c r="AH45" i="110"/>
  <c r="AG9" i="108"/>
  <c r="AG28" i="108"/>
  <c r="AG28" i="109"/>
  <c r="AI45" i="112"/>
  <c r="AH45" i="107"/>
  <c r="AH28" i="113"/>
  <c r="AH9" i="109"/>
  <c r="AI45" i="110"/>
  <c r="AI9" i="110"/>
  <c r="AJ28" i="112"/>
  <c r="AJ45" i="112"/>
  <c r="AI28" i="111"/>
  <c r="AJ9" i="111"/>
  <c r="AI45" i="108"/>
  <c r="AI9" i="113"/>
  <c r="AJ45" i="106"/>
  <c r="AJ9" i="106"/>
  <c r="AJ45" i="111"/>
  <c r="AJ45" i="107"/>
  <c r="AK9" i="110"/>
  <c r="AK45" i="111"/>
  <c r="AK9" i="106"/>
  <c r="AJ9" i="114"/>
  <c r="AK28" i="110"/>
  <c r="AK9" i="114"/>
  <c r="AK9" i="108"/>
  <c r="AK9" i="109"/>
  <c r="AN9" i="108"/>
  <c r="AN28" i="109"/>
  <c r="AN45" i="108"/>
  <c r="AN28" i="107"/>
  <c r="AM45" i="109"/>
  <c r="AN45" i="107"/>
  <c r="AM9" i="108"/>
  <c r="AM28" i="113"/>
  <c r="AM28" i="107"/>
  <c r="AM9" i="107"/>
  <c r="AM28" i="106"/>
  <c r="AM9" i="112"/>
  <c r="AL9" i="106"/>
  <c r="AL9" i="111"/>
  <c r="AJ28" i="108"/>
  <c r="AJ28" i="106"/>
  <c r="AJ45" i="110"/>
  <c r="AI9" i="107"/>
  <c r="AN45" i="109"/>
  <c r="AN28" i="113"/>
  <c r="AN9" i="109"/>
  <c r="AN45" i="111"/>
  <c r="AM45" i="113"/>
  <c r="AN28" i="110"/>
  <c r="AM28" i="108"/>
  <c r="AL28" i="109"/>
  <c r="AM28" i="110"/>
  <c r="AM45" i="107"/>
  <c r="AL45" i="109"/>
  <c r="AK28" i="109"/>
  <c r="AK9" i="107"/>
  <c r="AJ28" i="113"/>
  <c r="AI45" i="113"/>
  <c r="AI9" i="108"/>
  <c r="AI9" i="106"/>
  <c r="AI52" i="90"/>
  <c r="Q34" i="90"/>
  <c r="T28" i="90"/>
  <c r="T34" i="90"/>
  <c r="AI46" i="90"/>
  <c r="T52" i="90"/>
  <c r="Q58" i="90"/>
  <c r="Y28" i="90"/>
  <c r="Q46" i="90"/>
  <c r="T46" i="90"/>
  <c r="AI58" i="90"/>
  <c r="T64" i="90"/>
  <c r="Q52" i="90"/>
  <c r="F34" i="90"/>
  <c r="AD28" i="90"/>
  <c r="AD64" i="90"/>
  <c r="Y64" i="90"/>
  <c r="AD52" i="90"/>
  <c r="L34" i="90"/>
  <c r="N34" i="90"/>
  <c r="V58" i="90"/>
  <c r="K34" i="90"/>
  <c r="AH46" i="90"/>
  <c r="AH58" i="90"/>
  <c r="AH34" i="90"/>
  <c r="L28" i="90"/>
  <c r="AH28" i="90"/>
  <c r="N52" i="90"/>
  <c r="AH52" i="90"/>
  <c r="Y52" i="90"/>
  <c r="Y34" i="90"/>
  <c r="Y58" i="90"/>
  <c r="S52" i="90"/>
  <c r="N40" i="90"/>
  <c r="F52" i="90"/>
  <c r="Y46" i="90"/>
  <c r="S58" i="90"/>
  <c r="N58" i="90"/>
  <c r="F28" i="90"/>
  <c r="F58" i="90"/>
  <c r="S28" i="90"/>
  <c r="U58" i="90"/>
  <c r="AJ40" i="90"/>
  <c r="AH40" i="90"/>
  <c r="M58" i="90"/>
  <c r="U52" i="90"/>
  <c r="AJ64" i="90"/>
  <c r="AJ58" i="90"/>
  <c r="M28" i="90"/>
  <c r="F40" i="90"/>
  <c r="AL46" i="90"/>
  <c r="AD34" i="90"/>
  <c r="AJ52" i="90"/>
  <c r="AG34" i="90"/>
  <c r="AJ28" i="90"/>
  <c r="AJ34" i="90"/>
  <c r="L52" i="90"/>
  <c r="U34" i="90"/>
  <c r="AI28" i="90"/>
  <c r="M40" i="90"/>
  <c r="AL40" i="90"/>
  <c r="AG64" i="90"/>
  <c r="AL28" i="90"/>
  <c r="AG40" i="90"/>
  <c r="U28" i="90"/>
  <c r="V52" i="90"/>
  <c r="L40" i="90"/>
  <c r="L58" i="90"/>
  <c r="M34" i="90"/>
  <c r="L46" i="90"/>
  <c r="M52" i="90"/>
  <c r="AG52" i="90"/>
  <c r="AI40" i="90"/>
  <c r="U40" i="90"/>
  <c r="U46" i="90"/>
  <c r="W34" i="90"/>
  <c r="AK40" i="90"/>
  <c r="W40" i="90"/>
  <c r="Z40" i="90"/>
  <c r="Z28" i="90"/>
  <c r="W46" i="90"/>
  <c r="Z52" i="90"/>
  <c r="W58" i="90"/>
  <c r="W28" i="90"/>
  <c r="AK58" i="90"/>
  <c r="J52" i="90"/>
  <c r="AE52" i="90"/>
  <c r="G8" i="1"/>
  <c r="AE34" i="90"/>
  <c r="AK28" i="90"/>
  <c r="AC34" i="90"/>
  <c r="AC40" i="90"/>
  <c r="AA34" i="90"/>
  <c r="AK34" i="90"/>
  <c r="AC64" i="90"/>
  <c r="F3" i="90"/>
  <c r="F65" i="90" s="1"/>
  <c r="F63" i="90" s="1"/>
  <c r="AK52" i="90"/>
  <c r="AA58" i="90"/>
  <c r="AK46" i="90"/>
  <c r="AB58" i="90"/>
  <c r="AB34" i="90"/>
  <c r="J46" i="90"/>
  <c r="AA52" i="90"/>
  <c r="AE28" i="90"/>
  <c r="J28" i="90"/>
  <c r="AB28" i="90"/>
  <c r="J40" i="90"/>
  <c r="AA40" i="90"/>
  <c r="AM40" i="90"/>
  <c r="AE46" i="90"/>
  <c r="Z64" i="90"/>
  <c r="Z58" i="90"/>
  <c r="AB64" i="90"/>
  <c r="AB46" i="90"/>
  <c r="J64" i="90"/>
  <c r="J58" i="90"/>
  <c r="R64" i="90"/>
  <c r="R34" i="90"/>
  <c r="AM34" i="90"/>
  <c r="R58" i="90"/>
  <c r="R28" i="90"/>
  <c r="AM46" i="90"/>
  <c r="AA64" i="90"/>
  <c r="AA28" i="90"/>
  <c r="F23" i="90"/>
  <c r="F18" i="90"/>
  <c r="F8" i="90"/>
  <c r="F13" i="90"/>
  <c r="AE64" i="90"/>
  <c r="AE58" i="90"/>
  <c r="AM28" i="90"/>
  <c r="R52" i="90"/>
  <c r="R46" i="90"/>
  <c r="AM52" i="90"/>
  <c r="R40" i="90"/>
  <c r="Z34" i="90"/>
  <c r="AM58" i="90"/>
  <c r="W52" i="90"/>
  <c r="AB52" i="90"/>
  <c r="AC46" i="90"/>
  <c r="AC28" i="90"/>
  <c r="AC58" i="90"/>
  <c r="O58" i="90"/>
  <c r="O40" i="90"/>
  <c r="O34" i="90"/>
  <c r="O52" i="90"/>
  <c r="O46" i="90"/>
  <c r="O28" i="90"/>
  <c r="AF46" i="90"/>
  <c r="AF40" i="90"/>
  <c r="AF34" i="90"/>
  <c r="AF58" i="90"/>
  <c r="AF52" i="90"/>
  <c r="AF28" i="90"/>
  <c r="E29" i="90"/>
  <c r="E27" i="90" s="1"/>
  <c r="E59" i="90"/>
  <c r="E57" i="90" s="1"/>
  <c r="E35" i="90"/>
  <c r="E33" i="90" s="1"/>
  <c r="E47" i="90"/>
  <c r="E45" i="90" s="1"/>
  <c r="E41" i="90"/>
  <c r="E39" i="90" s="1"/>
  <c r="E53" i="90"/>
  <c r="E51" i="90" s="1"/>
  <c r="AN46" i="90"/>
  <c r="AN28" i="90"/>
  <c r="AN34" i="90"/>
  <c r="AN40" i="90"/>
  <c r="AN58" i="90"/>
  <c r="AN52" i="90"/>
  <c r="H52" i="90"/>
  <c r="H40" i="90"/>
  <c r="H28" i="90"/>
  <c r="H34" i="90"/>
  <c r="H46" i="90"/>
  <c r="H58" i="90"/>
  <c r="G46" i="90"/>
  <c r="G40" i="90"/>
  <c r="G34" i="90"/>
  <c r="G28" i="90"/>
  <c r="G58" i="90"/>
  <c r="G52" i="90"/>
  <c r="P58" i="90"/>
  <c r="P34" i="90"/>
  <c r="P40" i="90"/>
  <c r="P28" i="90"/>
  <c r="P52" i="90"/>
  <c r="P46" i="90"/>
  <c r="X40" i="90"/>
  <c r="X58" i="90"/>
  <c r="X52" i="90"/>
  <c r="X46" i="90"/>
  <c r="X28" i="90"/>
  <c r="X34" i="90"/>
  <c r="H116" i="1" l="1"/>
  <c r="H134" i="1"/>
  <c r="H152" i="1"/>
  <c r="H98" i="1"/>
  <c r="H62" i="1"/>
  <c r="H26" i="1"/>
  <c r="H80" i="1"/>
  <c r="H44" i="1"/>
  <c r="AN30" i="110"/>
  <c r="AN31" i="110" s="1"/>
  <c r="AN29" i="110"/>
  <c r="AM30" i="107"/>
  <c r="AM31" i="107" s="1"/>
  <c r="AM29" i="107"/>
  <c r="AB11" i="111"/>
  <c r="AB10" i="111"/>
  <c r="AB12" i="111"/>
  <c r="Y10" i="107"/>
  <c r="Y11" i="107"/>
  <c r="Y12" i="107" s="1"/>
  <c r="V29" i="112"/>
  <c r="V30" i="112"/>
  <c r="V31" i="112" s="1"/>
  <c r="AL46" i="111"/>
  <c r="AL47" i="111"/>
  <c r="AL48" i="111" s="1"/>
  <c r="AL47" i="112"/>
  <c r="AL48" i="112" s="1"/>
  <c r="AL46" i="112"/>
  <c r="AH47" i="108"/>
  <c r="AH48" i="108" s="1"/>
  <c r="AH46" i="108"/>
  <c r="AH12" i="111"/>
  <c r="AH10" i="111"/>
  <c r="AH11" i="111"/>
  <c r="AG11" i="107"/>
  <c r="AG12" i="107" s="1"/>
  <c r="AG10" i="107"/>
  <c r="AG29" i="112"/>
  <c r="AG30" i="112"/>
  <c r="AG31" i="112" s="1"/>
  <c r="AE10" i="112"/>
  <c r="AE11" i="112"/>
  <c r="AE12" i="112" s="1"/>
  <c r="AB47" i="109"/>
  <c r="AB46" i="109"/>
  <c r="AB48" i="109"/>
  <c r="AM46" i="107"/>
  <c r="AM47" i="107"/>
  <c r="AM48" i="107" s="1"/>
  <c r="AL11" i="106"/>
  <c r="AL12" i="106" s="1"/>
  <c r="AL10" i="106"/>
  <c r="AN12" i="108"/>
  <c r="AN11" i="108"/>
  <c r="AN10" i="108"/>
  <c r="AJ10" i="111"/>
  <c r="AJ11" i="111"/>
  <c r="AJ12" i="111" s="1"/>
  <c r="AG11" i="108"/>
  <c r="AG12" i="108" s="1"/>
  <c r="AG10" i="108"/>
  <c r="AF10" i="108"/>
  <c r="AF11" i="108"/>
  <c r="AF12" i="108" s="1"/>
  <c r="AD11" i="108"/>
  <c r="AD12" i="108" s="1"/>
  <c r="AD10" i="108"/>
  <c r="AD31" i="106"/>
  <c r="AD30" i="106"/>
  <c r="AD29" i="106"/>
  <c r="AB11" i="113"/>
  <c r="AB12" i="113" s="1"/>
  <c r="AB10" i="113"/>
  <c r="AB30" i="107"/>
  <c r="AB31" i="107" s="1"/>
  <c r="AB29" i="107"/>
  <c r="T47" i="108"/>
  <c r="T48" i="108" s="1"/>
  <c r="T46" i="108"/>
  <c r="AM30" i="111"/>
  <c r="AM31" i="111" s="1"/>
  <c r="AM29" i="111"/>
  <c r="AK47" i="106"/>
  <c r="AK48" i="106" s="1"/>
  <c r="AK46" i="106"/>
  <c r="AI11" i="108"/>
  <c r="AI12" i="108" s="1"/>
  <c r="AI10" i="108"/>
  <c r="AM29" i="110"/>
  <c r="AM30" i="110"/>
  <c r="AM31" i="110" s="1"/>
  <c r="AN46" i="109"/>
  <c r="AN47" i="109"/>
  <c r="AN48" i="109" s="1"/>
  <c r="AM10" i="112"/>
  <c r="AM11" i="112"/>
  <c r="AM12" i="112" s="1"/>
  <c r="AN30" i="107"/>
  <c r="AN31" i="107" s="1"/>
  <c r="AN29" i="107"/>
  <c r="AJ10" i="114"/>
  <c r="AJ11" i="114"/>
  <c r="AJ12" i="114" s="1"/>
  <c r="AJ47" i="106"/>
  <c r="AJ48" i="106" s="1"/>
  <c r="AJ46" i="106"/>
  <c r="AI48" i="110"/>
  <c r="AI47" i="110"/>
  <c r="AI46" i="110"/>
  <c r="AI47" i="112"/>
  <c r="AI48" i="112" s="1"/>
  <c r="AI46" i="112"/>
  <c r="AG29" i="106"/>
  <c r="AG30" i="106"/>
  <c r="AG31" i="106" s="1"/>
  <c r="AE47" i="106"/>
  <c r="AE48" i="106" s="1"/>
  <c r="AE46" i="106"/>
  <c r="AD31" i="110"/>
  <c r="AD30" i="110"/>
  <c r="AD29" i="110"/>
  <c r="AC46" i="107"/>
  <c r="AC47" i="107"/>
  <c r="AC48" i="107" s="1"/>
  <c r="Z47" i="113"/>
  <c r="Z48" i="113" s="1"/>
  <c r="Z46" i="113"/>
  <c r="Y47" i="109"/>
  <c r="Y48" i="109"/>
  <c r="Y46" i="109"/>
  <c r="W10" i="110"/>
  <c r="W11" i="110"/>
  <c r="W12" i="110" s="1"/>
  <c r="AN11" i="111"/>
  <c r="AN12" i="111" s="1"/>
  <c r="AN10" i="111"/>
  <c r="AL46" i="113"/>
  <c r="AL47" i="113"/>
  <c r="AL48" i="113" s="1"/>
  <c r="AL30" i="111"/>
  <c r="AL31" i="111" s="1"/>
  <c r="AL29" i="111"/>
  <c r="AH47" i="113"/>
  <c r="AH48" i="113" s="1"/>
  <c r="AH46" i="113"/>
  <c r="AC46" i="106"/>
  <c r="AC48" i="106"/>
  <c r="AC47" i="106"/>
  <c r="AI10" i="106"/>
  <c r="AI11" i="106"/>
  <c r="AI12" i="106" s="1"/>
  <c r="AN30" i="113"/>
  <c r="AN31" i="113" s="1"/>
  <c r="AN29" i="113"/>
  <c r="AK29" i="110"/>
  <c r="AK30" i="110"/>
  <c r="AK31" i="110" s="1"/>
  <c r="AH46" i="107"/>
  <c r="AH47" i="107"/>
  <c r="AH48" i="107" s="1"/>
  <c r="AL10" i="114"/>
  <c r="AL11" i="114"/>
  <c r="AL12" i="114" s="1"/>
  <c r="AK30" i="109"/>
  <c r="AK31" i="109" s="1"/>
  <c r="AK29" i="109"/>
  <c r="AM46" i="113"/>
  <c r="AM47" i="113"/>
  <c r="AM48" i="113" s="1"/>
  <c r="AJ29" i="106"/>
  <c r="AJ30" i="106"/>
  <c r="AJ31" i="106" s="1"/>
  <c r="AM30" i="113"/>
  <c r="AM31" i="113" s="1"/>
  <c r="AM29" i="113"/>
  <c r="AK12" i="109"/>
  <c r="AK11" i="109"/>
  <c r="AK10" i="109"/>
  <c r="AK12" i="110"/>
  <c r="AK11" i="110"/>
  <c r="AK10" i="110"/>
  <c r="AI30" i="111"/>
  <c r="AI31" i="111" s="1"/>
  <c r="AI29" i="111"/>
  <c r="AH46" i="110"/>
  <c r="AH47" i="110"/>
  <c r="AH48" i="110"/>
  <c r="AE10" i="108"/>
  <c r="AE11" i="108"/>
  <c r="AE12" i="108" s="1"/>
  <c r="AF29" i="112"/>
  <c r="AF31" i="112"/>
  <c r="AF30" i="112"/>
  <c r="AC10" i="114"/>
  <c r="AC11" i="114"/>
  <c r="AC12" i="114" s="1"/>
  <c r="AK29" i="106"/>
  <c r="AK31" i="106"/>
  <c r="AK30" i="106"/>
  <c r="AJ11" i="107"/>
  <c r="AJ12" i="107" s="1"/>
  <c r="AJ10" i="107"/>
  <c r="AG30" i="113"/>
  <c r="AG29" i="113"/>
  <c r="AG31" i="113"/>
  <c r="AE31" i="109"/>
  <c r="AE29" i="109"/>
  <c r="AE30" i="109"/>
  <c r="AD30" i="113"/>
  <c r="AD31" i="113" s="1"/>
  <c r="AD29" i="113"/>
  <c r="AE30" i="107"/>
  <c r="AE31" i="107" s="1"/>
  <c r="AE29" i="107"/>
  <c r="AC11" i="112"/>
  <c r="AC12" i="112" s="1"/>
  <c r="AC10" i="112"/>
  <c r="AK10" i="107"/>
  <c r="AK11" i="107"/>
  <c r="AK12" i="107" s="1"/>
  <c r="AJ47" i="110"/>
  <c r="AJ48" i="110" s="1"/>
  <c r="AJ46" i="110"/>
  <c r="AM46" i="109"/>
  <c r="AM47" i="109"/>
  <c r="AM48" i="109" s="1"/>
  <c r="AJ11" i="106"/>
  <c r="AJ12" i="106" s="1"/>
  <c r="AJ10" i="106"/>
  <c r="AI10" i="110"/>
  <c r="AI11" i="110"/>
  <c r="AI12" i="110" s="1"/>
  <c r="AG47" i="107"/>
  <c r="AG48" i="107" s="1"/>
  <c r="AG46" i="107"/>
  <c r="AF46" i="110"/>
  <c r="AF47" i="110"/>
  <c r="AF48" i="110" s="1"/>
  <c r="AD30" i="109"/>
  <c r="AD29" i="109"/>
  <c r="AD31" i="109"/>
  <c r="AC30" i="109"/>
  <c r="AC31" i="109" s="1"/>
  <c r="AC29" i="109"/>
  <c r="AB47" i="107"/>
  <c r="AB48" i="107" s="1"/>
  <c r="AB46" i="107"/>
  <c r="Y30" i="108"/>
  <c r="Y29" i="108"/>
  <c r="Y31" i="108"/>
  <c r="AN47" i="106"/>
  <c r="AN48" i="106" s="1"/>
  <c r="AN46" i="106"/>
  <c r="AM30" i="112"/>
  <c r="AM31" i="112" s="1"/>
  <c r="AM29" i="112"/>
  <c r="AK30" i="111"/>
  <c r="AK31" i="111" s="1"/>
  <c r="AK29" i="111"/>
  <c r="AI10" i="109"/>
  <c r="AI11" i="109"/>
  <c r="AI12" i="109" s="1"/>
  <c r="AK11" i="112"/>
  <c r="AK12" i="112" s="1"/>
  <c r="AK10" i="112"/>
  <c r="AH10" i="113"/>
  <c r="AH11" i="113"/>
  <c r="AH12" i="113" s="1"/>
  <c r="AG47" i="109"/>
  <c r="AG46" i="109"/>
  <c r="AG48" i="109"/>
  <c r="AI11" i="112"/>
  <c r="AI12" i="112" s="1"/>
  <c r="AI10" i="112"/>
  <c r="AG10" i="110"/>
  <c r="AG11" i="110"/>
  <c r="AG12" i="110" s="1"/>
  <c r="AF29" i="109"/>
  <c r="AF30" i="109"/>
  <c r="AF31" i="109" s="1"/>
  <c r="AF47" i="111"/>
  <c r="AF48" i="111" s="1"/>
  <c r="AF46" i="111"/>
  <c r="AD11" i="109"/>
  <c r="AD12" i="109" s="1"/>
  <c r="AD10" i="109"/>
  <c r="AE10" i="110"/>
  <c r="AE11" i="110"/>
  <c r="AE12" i="110" s="1"/>
  <c r="AD10" i="106"/>
  <c r="AD11" i="106"/>
  <c r="AD12" i="106" s="1"/>
  <c r="AD47" i="110"/>
  <c r="AD48" i="110" s="1"/>
  <c r="AD46" i="110"/>
  <c r="AA29" i="108"/>
  <c r="AA30" i="108"/>
  <c r="AA31" i="108" s="1"/>
  <c r="AA11" i="114"/>
  <c r="AA12" i="114" s="1"/>
  <c r="AA10" i="114"/>
  <c r="Z31" i="111"/>
  <c r="Z30" i="111"/>
  <c r="Z29" i="111"/>
  <c r="X11" i="109"/>
  <c r="X12" i="109" s="1"/>
  <c r="X10" i="109"/>
  <c r="X47" i="110"/>
  <c r="X48" i="110" s="1"/>
  <c r="X46" i="110"/>
  <c r="T11" i="113"/>
  <c r="T12" i="113" s="1"/>
  <c r="T10" i="113"/>
  <c r="AI10" i="111"/>
  <c r="AI11" i="111"/>
  <c r="AI12" i="111" s="1"/>
  <c r="AG47" i="108"/>
  <c r="AG46" i="108"/>
  <c r="AG48" i="108"/>
  <c r="AH46" i="112"/>
  <c r="AH48" i="112"/>
  <c r="AH47" i="112"/>
  <c r="Z47" i="111"/>
  <c r="Z48" i="111" s="1"/>
  <c r="Z46" i="111"/>
  <c r="T30" i="108"/>
  <c r="T31" i="108" s="1"/>
  <c r="T29" i="108"/>
  <c r="AF10" i="113"/>
  <c r="AF11" i="113"/>
  <c r="AF12" i="113"/>
  <c r="AE11" i="107"/>
  <c r="AE12" i="107" s="1"/>
  <c r="AE10" i="107"/>
  <c r="AB46" i="113"/>
  <c r="AB47" i="113"/>
  <c r="AB48" i="113" s="1"/>
  <c r="X30" i="109"/>
  <c r="X31" i="109" s="1"/>
  <c r="X29" i="109"/>
  <c r="AM31" i="109"/>
  <c r="AM30" i="109"/>
  <c r="AM29" i="109"/>
  <c r="AJ11" i="113"/>
  <c r="AJ12" i="113" s="1"/>
  <c r="AJ10" i="113"/>
  <c r="AH29" i="108"/>
  <c r="AH30" i="108"/>
  <c r="AH31" i="108" s="1"/>
  <c r="AG47" i="106"/>
  <c r="AG48" i="106" s="1"/>
  <c r="AG46" i="106"/>
  <c r="AE10" i="111"/>
  <c r="AE11" i="111"/>
  <c r="AE12" i="111"/>
  <c r="AC29" i="107"/>
  <c r="AC30" i="107"/>
  <c r="AC31" i="107" s="1"/>
  <c r="X11" i="114"/>
  <c r="X12" i="114" s="1"/>
  <c r="X10" i="114"/>
  <c r="X47" i="107"/>
  <c r="X48" i="107" s="1"/>
  <c r="X46" i="107"/>
  <c r="W11" i="112"/>
  <c r="W10" i="112"/>
  <c r="W12" i="112"/>
  <c r="T30" i="111"/>
  <c r="T31" i="111" s="1"/>
  <c r="T29" i="111"/>
  <c r="S30" i="111"/>
  <c r="S31" i="111" s="1"/>
  <c r="S29" i="111"/>
  <c r="R11" i="107"/>
  <c r="R12" i="107" s="1"/>
  <c r="R10" i="107"/>
  <c r="P11" i="107"/>
  <c r="P12" i="107" s="1"/>
  <c r="P10" i="107"/>
  <c r="P29" i="112"/>
  <c r="P30" i="112"/>
  <c r="P31" i="112" s="1"/>
  <c r="N11" i="111"/>
  <c r="N10" i="111"/>
  <c r="N12" i="111"/>
  <c r="L10" i="106"/>
  <c r="L11" i="106"/>
  <c r="L12" i="106" s="1"/>
  <c r="AB48" i="110"/>
  <c r="AB47" i="110"/>
  <c r="AB46" i="110"/>
  <c r="AA10" i="107"/>
  <c r="AA11" i="107"/>
  <c r="AA12" i="107" s="1"/>
  <c r="AB30" i="112"/>
  <c r="AB31" i="112" s="1"/>
  <c r="AB29" i="112"/>
  <c r="Y29" i="113"/>
  <c r="Y30" i="113"/>
  <c r="Y31" i="113" s="1"/>
  <c r="X47" i="108"/>
  <c r="X46" i="108"/>
  <c r="X48" i="108"/>
  <c r="Y11" i="110"/>
  <c r="Y12" i="110" s="1"/>
  <c r="Y10" i="110"/>
  <c r="W46" i="108"/>
  <c r="W48" i="108"/>
  <c r="W47" i="108"/>
  <c r="W29" i="109"/>
  <c r="W30" i="109"/>
  <c r="W31" i="109" s="1"/>
  <c r="W10" i="107"/>
  <c r="W11" i="107"/>
  <c r="W12" i="107" s="1"/>
  <c r="U46" i="108"/>
  <c r="U47" i="108"/>
  <c r="U48" i="108" s="1"/>
  <c r="U11" i="108"/>
  <c r="U12" i="108" s="1"/>
  <c r="U10" i="108"/>
  <c r="U11" i="111"/>
  <c r="U12" i="111" s="1"/>
  <c r="U10" i="111"/>
  <c r="U30" i="107"/>
  <c r="U31" i="107" s="1"/>
  <c r="U29" i="107"/>
  <c r="T11" i="111"/>
  <c r="T10" i="111"/>
  <c r="T12" i="111"/>
  <c r="R11" i="108"/>
  <c r="R12" i="108" s="1"/>
  <c r="R10" i="108"/>
  <c r="S30" i="107"/>
  <c r="S31" i="107" s="1"/>
  <c r="S29" i="107"/>
  <c r="R11" i="106"/>
  <c r="R12" i="106" s="1"/>
  <c r="R10" i="106"/>
  <c r="R29" i="112"/>
  <c r="R30" i="112"/>
  <c r="R31" i="112" s="1"/>
  <c r="P47" i="111"/>
  <c r="P48" i="111" s="1"/>
  <c r="P46" i="111"/>
  <c r="O47" i="111"/>
  <c r="O48" i="111" s="1"/>
  <c r="O46" i="111"/>
  <c r="M11" i="107"/>
  <c r="M12" i="107" s="1"/>
  <c r="M10" i="107"/>
  <c r="U29" i="112"/>
  <c r="U30" i="112"/>
  <c r="U31" i="112" s="1"/>
  <c r="S11" i="106"/>
  <c r="S12" i="106" s="1"/>
  <c r="S10" i="106"/>
  <c r="R12" i="109"/>
  <c r="R11" i="109"/>
  <c r="R10" i="109"/>
  <c r="R47" i="110"/>
  <c r="R48" i="110" s="1"/>
  <c r="R46" i="110"/>
  <c r="Q47" i="107"/>
  <c r="Q46" i="107"/>
  <c r="Q48" i="107"/>
  <c r="N11" i="113"/>
  <c r="N12" i="113" s="1"/>
  <c r="N10" i="113"/>
  <c r="M48" i="111"/>
  <c r="M47" i="111"/>
  <c r="M46" i="111"/>
  <c r="AB11" i="107"/>
  <c r="AB12" i="107" s="1"/>
  <c r="AB10" i="107"/>
  <c r="AA10" i="110"/>
  <c r="AA11" i="110"/>
  <c r="AA12" i="110" s="1"/>
  <c r="Z11" i="110"/>
  <c r="Z12" i="110" s="1"/>
  <c r="Z10" i="110"/>
  <c r="Y47" i="106"/>
  <c r="Y48" i="106" s="1"/>
  <c r="Y46" i="106"/>
  <c r="X11" i="108"/>
  <c r="X12" i="108" s="1"/>
  <c r="X10" i="108"/>
  <c r="W11" i="114"/>
  <c r="W12" i="114" s="1"/>
  <c r="W10" i="114"/>
  <c r="X11" i="106"/>
  <c r="X12" i="106" s="1"/>
  <c r="X10" i="106"/>
  <c r="W10" i="111"/>
  <c r="W11" i="111"/>
  <c r="W12" i="111" s="1"/>
  <c r="V11" i="114"/>
  <c r="V12" i="114" s="1"/>
  <c r="V10" i="114"/>
  <c r="V29" i="107"/>
  <c r="V30" i="107"/>
  <c r="V31" i="107" s="1"/>
  <c r="T47" i="109"/>
  <c r="T48" i="109" s="1"/>
  <c r="T46" i="109"/>
  <c r="T47" i="113"/>
  <c r="T48" i="113" s="1"/>
  <c r="T46" i="113"/>
  <c r="S47" i="109"/>
  <c r="S48" i="109" s="1"/>
  <c r="S46" i="109"/>
  <c r="S47" i="113"/>
  <c r="S46" i="113"/>
  <c r="S48" i="113"/>
  <c r="S12" i="107"/>
  <c r="S11" i="107"/>
  <c r="S10" i="107"/>
  <c r="R11" i="110"/>
  <c r="R12" i="110" s="1"/>
  <c r="R10" i="110"/>
  <c r="P46" i="108"/>
  <c r="P47" i="108"/>
  <c r="P48" i="108" s="1"/>
  <c r="O29" i="108"/>
  <c r="O31" i="108"/>
  <c r="O30" i="108"/>
  <c r="O30" i="111"/>
  <c r="O31" i="111" s="1"/>
  <c r="O29" i="111"/>
  <c r="N11" i="112"/>
  <c r="N12" i="112" s="1"/>
  <c r="N10" i="112"/>
  <c r="N31" i="111"/>
  <c r="N30" i="111"/>
  <c r="N29" i="111"/>
  <c r="L11" i="109"/>
  <c r="L10" i="109"/>
  <c r="L12" i="109"/>
  <c r="M46" i="110"/>
  <c r="M47" i="110"/>
  <c r="M48" i="110" s="1"/>
  <c r="K11" i="106"/>
  <c r="K12" i="106" s="1"/>
  <c r="K10" i="106"/>
  <c r="J46" i="108"/>
  <c r="J47" i="108"/>
  <c r="J48" i="108" s="1"/>
  <c r="J10" i="107"/>
  <c r="J11" i="107"/>
  <c r="J12" i="107" s="1"/>
  <c r="J46" i="112"/>
  <c r="J47" i="112"/>
  <c r="J48" i="112"/>
  <c r="G29" i="108"/>
  <c r="G31" i="108"/>
  <c r="G30" i="108"/>
  <c r="G29" i="113"/>
  <c r="G30" i="113"/>
  <c r="G31" i="113"/>
  <c r="F47" i="106"/>
  <c r="F48" i="106" s="1"/>
  <c r="F46" i="106"/>
  <c r="F30" i="110"/>
  <c r="F31" i="110"/>
  <c r="F29" i="110"/>
  <c r="E47" i="110"/>
  <c r="E48" i="110" s="1"/>
  <c r="E46" i="110"/>
  <c r="R31" i="111"/>
  <c r="R30" i="111"/>
  <c r="R29" i="111"/>
  <c r="Q29" i="107"/>
  <c r="Q30" i="107"/>
  <c r="Q31" i="107" s="1"/>
  <c r="Q47" i="106"/>
  <c r="Q46" i="106"/>
  <c r="Q48" i="106"/>
  <c r="Q30" i="112"/>
  <c r="Q31" i="112" s="1"/>
  <c r="Q29" i="112"/>
  <c r="P30" i="106"/>
  <c r="P31" i="106" s="1"/>
  <c r="P29" i="106"/>
  <c r="O11" i="111"/>
  <c r="O12" i="111"/>
  <c r="O10" i="111"/>
  <c r="N10" i="114"/>
  <c r="N11" i="114"/>
  <c r="N12" i="114" s="1"/>
  <c r="N48" i="107"/>
  <c r="N46" i="107"/>
  <c r="N47" i="107"/>
  <c r="M29" i="110"/>
  <c r="M30" i="110"/>
  <c r="M31" i="110" s="1"/>
  <c r="M10" i="106"/>
  <c r="M11" i="106"/>
  <c r="M12" i="106" s="1"/>
  <c r="L47" i="111"/>
  <c r="L48" i="111" s="1"/>
  <c r="L46" i="111"/>
  <c r="K29" i="113"/>
  <c r="K30" i="113"/>
  <c r="K31" i="113" s="1"/>
  <c r="J11" i="114"/>
  <c r="J12" i="114" s="1"/>
  <c r="J10" i="114"/>
  <c r="J29" i="111"/>
  <c r="J30" i="111"/>
  <c r="J31" i="111" s="1"/>
  <c r="I10" i="113"/>
  <c r="I11" i="113"/>
  <c r="I12" i="113" s="1"/>
  <c r="I11" i="107"/>
  <c r="I12" i="107" s="1"/>
  <c r="I10" i="107"/>
  <c r="H30" i="108"/>
  <c r="H29" i="108"/>
  <c r="H31" i="108"/>
  <c r="H46" i="107"/>
  <c r="H47" i="107"/>
  <c r="H48" i="107" s="1"/>
  <c r="F46" i="112"/>
  <c r="F47" i="112"/>
  <c r="F48" i="112" s="1"/>
  <c r="E29" i="108"/>
  <c r="E30" i="108"/>
  <c r="E31" i="108" s="1"/>
  <c r="L30" i="112"/>
  <c r="L31" i="112" s="1"/>
  <c r="L29" i="112"/>
  <c r="K48" i="111"/>
  <c r="K47" i="111"/>
  <c r="K46" i="111"/>
  <c r="K11" i="112"/>
  <c r="K12" i="112" s="1"/>
  <c r="K10" i="112"/>
  <c r="H47" i="108"/>
  <c r="H48" i="108" s="1"/>
  <c r="H46" i="108"/>
  <c r="I11" i="110"/>
  <c r="I12" i="110" s="1"/>
  <c r="I10" i="110"/>
  <c r="H11" i="106"/>
  <c r="H10" i="106"/>
  <c r="H12" i="106"/>
  <c r="F46" i="107"/>
  <c r="F47" i="107"/>
  <c r="F48" i="107"/>
  <c r="E46" i="106"/>
  <c r="E47" i="106"/>
  <c r="E48" i="106" s="1"/>
  <c r="E29" i="113"/>
  <c r="E30" i="113"/>
  <c r="E31" i="113" s="1"/>
  <c r="R30" i="106"/>
  <c r="R31" i="106" s="1"/>
  <c r="R29" i="106"/>
  <c r="P10" i="113"/>
  <c r="P11" i="113"/>
  <c r="P12" i="113" s="1"/>
  <c r="Q12" i="107"/>
  <c r="Q10" i="107"/>
  <c r="Q11" i="107"/>
  <c r="P29" i="111"/>
  <c r="P30" i="111"/>
  <c r="P31" i="111" s="1"/>
  <c r="O11" i="106"/>
  <c r="O10" i="106"/>
  <c r="O12" i="106"/>
  <c r="N47" i="108"/>
  <c r="N48" i="108" s="1"/>
  <c r="N46" i="108"/>
  <c r="M46" i="113"/>
  <c r="M47" i="113"/>
  <c r="M48" i="113"/>
  <c r="N29" i="107"/>
  <c r="N30" i="107"/>
  <c r="N31" i="107" s="1"/>
  <c r="L11" i="113"/>
  <c r="L12" i="113" s="1"/>
  <c r="L10" i="113"/>
  <c r="L31" i="107"/>
  <c r="L30" i="107"/>
  <c r="L29" i="107"/>
  <c r="J11" i="108"/>
  <c r="J12" i="108" s="1"/>
  <c r="J10" i="108"/>
  <c r="K30" i="111"/>
  <c r="K31" i="111" s="1"/>
  <c r="K29" i="111"/>
  <c r="I31" i="109"/>
  <c r="I30" i="109"/>
  <c r="I29" i="109"/>
  <c r="I29" i="113"/>
  <c r="I30" i="113"/>
  <c r="I31" i="113" s="1"/>
  <c r="I30" i="107"/>
  <c r="I31" i="107" s="1"/>
  <c r="I29" i="107"/>
  <c r="G29" i="109"/>
  <c r="G31" i="109"/>
  <c r="G30" i="109"/>
  <c r="H12" i="111"/>
  <c r="H11" i="111"/>
  <c r="H10" i="111"/>
  <c r="F47" i="111"/>
  <c r="F48" i="111" s="1"/>
  <c r="F46" i="111"/>
  <c r="G48" i="112"/>
  <c r="G47" i="112"/>
  <c r="G46" i="112"/>
  <c r="E29" i="110"/>
  <c r="E30" i="110"/>
  <c r="E31" i="110" s="1"/>
  <c r="AK48" i="110"/>
  <c r="AK46" i="110"/>
  <c r="AK47" i="110"/>
  <c r="AM47" i="111"/>
  <c r="AM48" i="111" s="1"/>
  <c r="AM46" i="111"/>
  <c r="AN29" i="108"/>
  <c r="AN30" i="108"/>
  <c r="AN31" i="108" s="1"/>
  <c r="AJ30" i="111"/>
  <c r="AJ31" i="111"/>
  <c r="AJ29" i="111"/>
  <c r="AK29" i="108"/>
  <c r="AK30" i="108"/>
  <c r="AK31" i="108"/>
  <c r="AM11" i="111"/>
  <c r="AM12" i="111"/>
  <c r="AM10" i="111"/>
  <c r="AA30" i="106"/>
  <c r="AA31" i="106" s="1"/>
  <c r="AA29" i="106"/>
  <c r="W47" i="107"/>
  <c r="W48" i="107" s="1"/>
  <c r="W46" i="107"/>
  <c r="AG11" i="113"/>
  <c r="AG12" i="113" s="1"/>
  <c r="AG10" i="113"/>
  <c r="AE47" i="108"/>
  <c r="AE48" i="108" s="1"/>
  <c r="AE46" i="108"/>
  <c r="AC29" i="113"/>
  <c r="AC30" i="113"/>
  <c r="AC31" i="113" s="1"/>
  <c r="AB31" i="109"/>
  <c r="AB29" i="109"/>
  <c r="AB30" i="109"/>
  <c r="Z30" i="113"/>
  <c r="Z31" i="113" s="1"/>
  <c r="Z29" i="113"/>
  <c r="V11" i="110"/>
  <c r="V12" i="110" s="1"/>
  <c r="V10" i="110"/>
  <c r="AK46" i="109"/>
  <c r="AK47" i="109"/>
  <c r="AK48" i="109" s="1"/>
  <c r="AJ46" i="108"/>
  <c r="AJ47" i="108"/>
  <c r="AJ48" i="108" s="1"/>
  <c r="AI46" i="106"/>
  <c r="AI47" i="106"/>
  <c r="AI48" i="106" s="1"/>
  <c r="AG11" i="109"/>
  <c r="AG12" i="109" s="1"/>
  <c r="AG10" i="109"/>
  <c r="AE46" i="113"/>
  <c r="AE47" i="113"/>
  <c r="AE48" i="113" s="1"/>
  <c r="AC46" i="109"/>
  <c r="AC47" i="109"/>
  <c r="AC48" i="109" s="1"/>
  <c r="AB10" i="110"/>
  <c r="AB11" i="110"/>
  <c r="AB12" i="110" s="1"/>
  <c r="Z48" i="106"/>
  <c r="Z47" i="106"/>
  <c r="Z46" i="106"/>
  <c r="U46" i="107"/>
  <c r="U47" i="107"/>
  <c r="U48" i="107" s="1"/>
  <c r="W10" i="106"/>
  <c r="W11" i="106"/>
  <c r="W12" i="106"/>
  <c r="V11" i="106"/>
  <c r="V12" i="106" s="1"/>
  <c r="V10" i="106"/>
  <c r="T46" i="107"/>
  <c r="T47" i="107"/>
  <c r="T48" i="107" s="1"/>
  <c r="AI46" i="113"/>
  <c r="AI47" i="113"/>
  <c r="AI48" i="113" s="1"/>
  <c r="AL30" i="109"/>
  <c r="AL31" i="109" s="1"/>
  <c r="AL29" i="109"/>
  <c r="AN47" i="111"/>
  <c r="AN48" i="111" s="1"/>
  <c r="AN46" i="111"/>
  <c r="AJ30" i="108"/>
  <c r="AJ31" i="108" s="1"/>
  <c r="AJ29" i="108"/>
  <c r="AM30" i="106"/>
  <c r="AM29" i="106"/>
  <c r="AM31" i="106"/>
  <c r="AM10" i="108"/>
  <c r="AM11" i="108"/>
  <c r="AM12" i="108" s="1"/>
  <c r="AN47" i="108"/>
  <c r="AN48" i="108" s="1"/>
  <c r="AN46" i="108"/>
  <c r="AK11" i="108"/>
  <c r="AK12" i="108" s="1"/>
  <c r="AK10" i="108"/>
  <c r="AK11" i="106"/>
  <c r="AK12" i="106" s="1"/>
  <c r="AK10" i="106"/>
  <c r="AJ47" i="107"/>
  <c r="AJ48" i="107" s="1"/>
  <c r="AJ46" i="107"/>
  <c r="AI11" i="113"/>
  <c r="AI12" i="113" s="1"/>
  <c r="AI10" i="113"/>
  <c r="AJ47" i="112"/>
  <c r="AJ48" i="112" s="1"/>
  <c r="AJ46" i="112"/>
  <c r="AH10" i="109"/>
  <c r="AH11" i="109"/>
  <c r="AH12" i="109" s="1"/>
  <c r="AG29" i="109"/>
  <c r="AG30" i="109"/>
  <c r="AG31" i="109" s="1"/>
  <c r="AF47" i="113"/>
  <c r="AF48" i="113" s="1"/>
  <c r="AF46" i="113"/>
  <c r="AG11" i="112"/>
  <c r="AG12" i="112" s="1"/>
  <c r="AG10" i="112"/>
  <c r="AF29" i="106"/>
  <c r="AF30" i="106"/>
  <c r="AF31" i="106" s="1"/>
  <c r="AD46" i="109"/>
  <c r="AD47" i="109"/>
  <c r="AD48" i="109"/>
  <c r="AD11" i="113"/>
  <c r="AD12" i="113" s="1"/>
  <c r="AD10" i="113"/>
  <c r="AC10" i="109"/>
  <c r="AC11" i="109"/>
  <c r="AC12" i="109" s="1"/>
  <c r="AB12" i="109"/>
  <c r="AB11" i="109"/>
  <c r="AB10" i="109"/>
  <c r="AD48" i="112"/>
  <c r="AD46" i="112"/>
  <c r="AD47" i="112"/>
  <c r="AA47" i="108"/>
  <c r="AA46" i="108"/>
  <c r="AA48" i="108"/>
  <c r="AA47" i="106"/>
  <c r="AA46" i="106"/>
  <c r="AA48" i="106"/>
  <c r="AA30" i="112"/>
  <c r="AA31" i="112" s="1"/>
  <c r="AA29" i="112"/>
  <c r="Y29" i="110"/>
  <c r="Y30" i="110"/>
  <c r="Y31" i="110" s="1"/>
  <c r="V31" i="113"/>
  <c r="V30" i="113"/>
  <c r="V29" i="113"/>
  <c r="AM10" i="109"/>
  <c r="AM12" i="109"/>
  <c r="AM11" i="109"/>
  <c r="AM10" i="110"/>
  <c r="AM11" i="110"/>
  <c r="AM12" i="110" s="1"/>
  <c r="AL29" i="108"/>
  <c r="AL30" i="108"/>
  <c r="AL31" i="108" s="1"/>
  <c r="AL47" i="106"/>
  <c r="AL48" i="106" s="1"/>
  <c r="AL46" i="106"/>
  <c r="AL29" i="110"/>
  <c r="AL30" i="110"/>
  <c r="AL31" i="110" s="1"/>
  <c r="AK29" i="107"/>
  <c r="AK30" i="107"/>
  <c r="AK31" i="107" s="1"/>
  <c r="AK29" i="112"/>
  <c r="AK30" i="112"/>
  <c r="AK31" i="112"/>
  <c r="AI29" i="108"/>
  <c r="AI31" i="108"/>
  <c r="AI30" i="108"/>
  <c r="AH11" i="114"/>
  <c r="AH12" i="114" s="1"/>
  <c r="AH10" i="114"/>
  <c r="AI29" i="110"/>
  <c r="AI30" i="110"/>
  <c r="AI31" i="110" s="1"/>
  <c r="AH30" i="106"/>
  <c r="AH31" i="106" s="1"/>
  <c r="AH29" i="106"/>
  <c r="AF47" i="109"/>
  <c r="AF48" i="109" s="1"/>
  <c r="AF46" i="109"/>
  <c r="AE30" i="113"/>
  <c r="AE31" i="113" s="1"/>
  <c r="AE29" i="113"/>
  <c r="AE29" i="108"/>
  <c r="AE30" i="108"/>
  <c r="AE31" i="108" s="1"/>
  <c r="AE29" i="111"/>
  <c r="AE30" i="111"/>
  <c r="AE31" i="111" s="1"/>
  <c r="AD11" i="110"/>
  <c r="AD12" i="110" s="1"/>
  <c r="AD10" i="110"/>
  <c r="AC30" i="110"/>
  <c r="AC29" i="110"/>
  <c r="AC31" i="110"/>
  <c r="AB31" i="113"/>
  <c r="AB29" i="113"/>
  <c r="AB30" i="113"/>
  <c r="AA30" i="109"/>
  <c r="AA31" i="109" s="1"/>
  <c r="AA29" i="109"/>
  <c r="Z46" i="109"/>
  <c r="Z47" i="109"/>
  <c r="Z48" i="109" s="1"/>
  <c r="Z10" i="112"/>
  <c r="Z11" i="112"/>
  <c r="Z12" i="112" s="1"/>
  <c r="U11" i="109"/>
  <c r="U12" i="109" s="1"/>
  <c r="U10" i="109"/>
  <c r="AH29" i="110"/>
  <c r="AH30" i="110"/>
  <c r="AH31" i="110" s="1"/>
  <c r="AH11" i="107"/>
  <c r="AH12" i="107" s="1"/>
  <c r="AH10" i="107"/>
  <c r="AF30" i="113"/>
  <c r="AF31" i="113" s="1"/>
  <c r="AF29" i="113"/>
  <c r="AG11" i="111"/>
  <c r="AG12" i="111" s="1"/>
  <c r="AG10" i="111"/>
  <c r="AG47" i="112"/>
  <c r="AG48" i="112" s="1"/>
  <c r="AG46" i="112"/>
  <c r="AE47" i="110"/>
  <c r="AE48" i="110" s="1"/>
  <c r="AE46" i="110"/>
  <c r="AE47" i="111"/>
  <c r="AE48" i="111" s="1"/>
  <c r="AE46" i="111"/>
  <c r="AC30" i="108"/>
  <c r="AC29" i="108"/>
  <c r="AC31" i="108"/>
  <c r="AD29" i="111"/>
  <c r="AD31" i="111"/>
  <c r="AD30" i="111"/>
  <c r="AC30" i="106"/>
  <c r="AC31" i="106" s="1"/>
  <c r="AC29" i="106"/>
  <c r="AA11" i="109"/>
  <c r="AA12" i="109" s="1"/>
  <c r="AA10" i="109"/>
  <c r="Z30" i="108"/>
  <c r="Z31" i="108" s="1"/>
  <c r="Z29" i="108"/>
  <c r="Y10" i="113"/>
  <c r="Y11" i="113"/>
  <c r="Y12" i="113" s="1"/>
  <c r="Z47" i="112"/>
  <c r="Z48" i="112" s="1"/>
  <c r="Z46" i="112"/>
  <c r="W30" i="107"/>
  <c r="W31" i="107" s="1"/>
  <c r="W29" i="107"/>
  <c r="V11" i="112"/>
  <c r="V10" i="112"/>
  <c r="V12" i="112"/>
  <c r="AM46" i="106"/>
  <c r="AM47" i="106"/>
  <c r="AM48" i="106" s="1"/>
  <c r="AM11" i="106"/>
  <c r="AM12" i="106" s="1"/>
  <c r="AM10" i="106"/>
  <c r="AK10" i="113"/>
  <c r="AK12" i="113"/>
  <c r="AK11" i="113"/>
  <c r="AL29" i="106"/>
  <c r="AL30" i="106"/>
  <c r="AL31" i="106" s="1"/>
  <c r="AJ11" i="108"/>
  <c r="AJ12" i="108" s="1"/>
  <c r="AJ10" i="108"/>
  <c r="AJ11" i="110"/>
  <c r="AJ12" i="110" s="1"/>
  <c r="AJ10" i="110"/>
  <c r="AI47" i="111"/>
  <c r="AI48" i="111" s="1"/>
  <c r="AI46" i="111"/>
  <c r="AH10" i="108"/>
  <c r="AH11" i="108"/>
  <c r="AH12" i="108" s="1"/>
  <c r="AH29" i="107"/>
  <c r="AH30" i="107"/>
  <c r="AH31" i="107"/>
  <c r="AG47" i="113"/>
  <c r="AG48" i="113" s="1"/>
  <c r="AG46" i="113"/>
  <c r="AG29" i="110"/>
  <c r="AG31" i="110"/>
  <c r="AG30" i="110"/>
  <c r="AF29" i="111"/>
  <c r="AF30" i="111"/>
  <c r="AF31" i="111" s="1"/>
  <c r="AF47" i="107"/>
  <c r="AF48" i="107" s="1"/>
  <c r="AF46" i="107"/>
  <c r="AD30" i="108"/>
  <c r="AD29" i="108"/>
  <c r="AD31" i="108"/>
  <c r="AF11" i="112"/>
  <c r="AF12" i="112" s="1"/>
  <c r="AF10" i="112"/>
  <c r="AD11" i="107"/>
  <c r="AD12" i="107" s="1"/>
  <c r="AD10" i="107"/>
  <c r="AB29" i="108"/>
  <c r="AB30" i="108"/>
  <c r="AB31" i="108" s="1"/>
  <c r="AC31" i="111"/>
  <c r="AC30" i="111"/>
  <c r="AC29" i="111"/>
  <c r="AB47" i="106"/>
  <c r="AB48" i="106" s="1"/>
  <c r="AB46" i="106"/>
  <c r="AA47" i="110"/>
  <c r="AA48" i="110" s="1"/>
  <c r="AA46" i="110"/>
  <c r="Z10" i="107"/>
  <c r="Z11" i="107"/>
  <c r="Z12" i="107" s="1"/>
  <c r="Y30" i="107"/>
  <c r="Y31" i="107" s="1"/>
  <c r="Y29" i="107"/>
  <c r="V11" i="109"/>
  <c r="V12" i="109" s="1"/>
  <c r="V10" i="109"/>
  <c r="S29" i="109"/>
  <c r="S30" i="109"/>
  <c r="S31" i="109" s="1"/>
  <c r="Y46" i="112"/>
  <c r="Y47" i="112"/>
  <c r="Y48" i="112"/>
  <c r="W47" i="106"/>
  <c r="W48" i="106" s="1"/>
  <c r="W46" i="106"/>
  <c r="W47" i="111"/>
  <c r="W48" i="111" s="1"/>
  <c r="W46" i="111"/>
  <c r="U46" i="113"/>
  <c r="U47" i="113"/>
  <c r="U48" i="113" s="1"/>
  <c r="U10" i="106"/>
  <c r="U11" i="106"/>
  <c r="U12" i="106" s="1"/>
  <c r="T11" i="109"/>
  <c r="T12" i="109" s="1"/>
  <c r="T10" i="109"/>
  <c r="S30" i="113"/>
  <c r="S31" i="113" s="1"/>
  <c r="S29" i="113"/>
  <c r="S11" i="109"/>
  <c r="S12" i="109" s="1"/>
  <c r="S10" i="109"/>
  <c r="S48" i="110"/>
  <c r="S47" i="110"/>
  <c r="S46" i="110"/>
  <c r="R46" i="106"/>
  <c r="R47" i="106"/>
  <c r="R48" i="106" s="1"/>
  <c r="Q11" i="110"/>
  <c r="Q12" i="110" s="1"/>
  <c r="Q10" i="110"/>
  <c r="P46" i="107"/>
  <c r="P47" i="107"/>
  <c r="P48" i="107" s="1"/>
  <c r="M11" i="113"/>
  <c r="M12" i="113" s="1"/>
  <c r="M10" i="113"/>
  <c r="AB11" i="106"/>
  <c r="AB12" i="106" s="1"/>
  <c r="AB10" i="106"/>
  <c r="AA10" i="111"/>
  <c r="AA11" i="111"/>
  <c r="AA12" i="111" s="1"/>
  <c r="Z47" i="107"/>
  <c r="Z48" i="107" s="1"/>
  <c r="Z46" i="107"/>
  <c r="Z30" i="110"/>
  <c r="Z31" i="110" s="1"/>
  <c r="Z29" i="110"/>
  <c r="X31" i="113"/>
  <c r="X29" i="113"/>
  <c r="X30" i="113"/>
  <c r="X30" i="108"/>
  <c r="X31" i="108" s="1"/>
  <c r="X29" i="108"/>
  <c r="W29" i="113"/>
  <c r="W30" i="113"/>
  <c r="W31" i="113" s="1"/>
  <c r="W29" i="106"/>
  <c r="W30" i="106"/>
  <c r="W31" i="106" s="1"/>
  <c r="W30" i="111"/>
  <c r="W31" i="111" s="1"/>
  <c r="W29" i="111"/>
  <c r="W47" i="112"/>
  <c r="W48" i="112" s="1"/>
  <c r="W46" i="112"/>
  <c r="U29" i="108"/>
  <c r="U30" i="108"/>
  <c r="U31" i="108" s="1"/>
  <c r="U29" i="111"/>
  <c r="U30" i="111"/>
  <c r="U31" i="111" s="1"/>
  <c r="V46" i="112"/>
  <c r="V47" i="112"/>
  <c r="V48" i="112" s="1"/>
  <c r="T10" i="107"/>
  <c r="T11" i="107"/>
  <c r="T12" i="107" s="1"/>
  <c r="S46" i="111"/>
  <c r="S47" i="111"/>
  <c r="S48" i="111" s="1"/>
  <c r="R11" i="113"/>
  <c r="R12" i="113" s="1"/>
  <c r="R10" i="113"/>
  <c r="Q47" i="108"/>
  <c r="Q48" i="108" s="1"/>
  <c r="Q46" i="108"/>
  <c r="Q30" i="106"/>
  <c r="Q31" i="106" s="1"/>
  <c r="Q29" i="106"/>
  <c r="O11" i="113"/>
  <c r="O12" i="113" s="1"/>
  <c r="O10" i="113"/>
  <c r="O29" i="112"/>
  <c r="O30" i="112"/>
  <c r="O31" i="112" s="1"/>
  <c r="K11" i="109"/>
  <c r="K12" i="109" s="1"/>
  <c r="K10" i="109"/>
  <c r="S46" i="108"/>
  <c r="S47" i="108"/>
  <c r="S48" i="108" s="1"/>
  <c r="T47" i="112"/>
  <c r="T48" i="112" s="1"/>
  <c r="T46" i="112"/>
  <c r="R47" i="109"/>
  <c r="R48" i="109" s="1"/>
  <c r="R46" i="109"/>
  <c r="Q29" i="108"/>
  <c r="Q30" i="108"/>
  <c r="Q31" i="108" s="1"/>
  <c r="P11" i="108"/>
  <c r="P12" i="108" s="1"/>
  <c r="P10" i="108"/>
  <c r="O30" i="106"/>
  <c r="O31" i="106" s="1"/>
  <c r="O29" i="106"/>
  <c r="AC47" i="112"/>
  <c r="AC48" i="112" s="1"/>
  <c r="AC46" i="112"/>
  <c r="Z11" i="109"/>
  <c r="Z12" i="109" s="1"/>
  <c r="Z10" i="109"/>
  <c r="Z10" i="106"/>
  <c r="Z11" i="106"/>
  <c r="Z12" i="106" s="1"/>
  <c r="Y47" i="110"/>
  <c r="Y48" i="110" s="1"/>
  <c r="Y46" i="110"/>
  <c r="X29" i="111"/>
  <c r="X30" i="111"/>
  <c r="X31" i="111" s="1"/>
  <c r="Y11" i="112"/>
  <c r="Y12" i="112" s="1"/>
  <c r="Y10" i="112"/>
  <c r="V47" i="108"/>
  <c r="V48" i="108" s="1"/>
  <c r="V46" i="108"/>
  <c r="V47" i="110"/>
  <c r="V48" i="110" s="1"/>
  <c r="V46" i="110"/>
  <c r="V29" i="110"/>
  <c r="V30" i="110"/>
  <c r="V31" i="110" s="1"/>
  <c r="T30" i="109"/>
  <c r="T31" i="109" s="1"/>
  <c r="T29" i="109"/>
  <c r="R30" i="108"/>
  <c r="R31" i="108" s="1"/>
  <c r="R29" i="108"/>
  <c r="S12" i="111"/>
  <c r="S10" i="111"/>
  <c r="S11" i="111"/>
  <c r="S46" i="112"/>
  <c r="S47" i="112"/>
  <c r="S48" i="112" s="1"/>
  <c r="Q30" i="110"/>
  <c r="Q31" i="110" s="1"/>
  <c r="Q29" i="110"/>
  <c r="O47" i="108"/>
  <c r="O48" i="108" s="1"/>
  <c r="O46" i="108"/>
  <c r="M46" i="108"/>
  <c r="M47" i="108"/>
  <c r="M48" i="108" s="1"/>
  <c r="L29" i="108"/>
  <c r="L30" i="108"/>
  <c r="L31" i="108" s="1"/>
  <c r="M11" i="109"/>
  <c r="M12" i="109" s="1"/>
  <c r="M10" i="109"/>
  <c r="L11" i="114"/>
  <c r="L12" i="114" s="1"/>
  <c r="L10" i="114"/>
  <c r="L47" i="107"/>
  <c r="L48" i="107" s="1"/>
  <c r="L46" i="107"/>
  <c r="K30" i="108"/>
  <c r="K31" i="108" s="1"/>
  <c r="K29" i="108"/>
  <c r="J29" i="109"/>
  <c r="J30" i="109"/>
  <c r="J31" i="109" s="1"/>
  <c r="J29" i="113"/>
  <c r="J30" i="113"/>
  <c r="J31" i="113" s="1"/>
  <c r="J11" i="110"/>
  <c r="J12" i="110" s="1"/>
  <c r="J10" i="110"/>
  <c r="H10" i="108"/>
  <c r="H11" i="108"/>
  <c r="H12" i="108" s="1"/>
  <c r="H11" i="110"/>
  <c r="H12" i="110" s="1"/>
  <c r="H10" i="110"/>
  <c r="I30" i="112"/>
  <c r="I31" i="112" s="1"/>
  <c r="I29" i="112"/>
  <c r="H47" i="112"/>
  <c r="H48" i="112" s="1"/>
  <c r="H46" i="112"/>
  <c r="H10" i="112"/>
  <c r="H11" i="112"/>
  <c r="H12" i="112" s="1"/>
  <c r="E30" i="112"/>
  <c r="E31" i="112" s="1"/>
  <c r="E29" i="112"/>
  <c r="R46" i="107"/>
  <c r="R47" i="107"/>
  <c r="R48" i="107" s="1"/>
  <c r="Q11" i="111"/>
  <c r="Q12" i="111"/>
  <c r="Q10" i="111"/>
  <c r="P11" i="114"/>
  <c r="P12" i="114" s="1"/>
  <c r="P10" i="114"/>
  <c r="O47" i="109"/>
  <c r="O48" i="109" s="1"/>
  <c r="O46" i="109"/>
  <c r="Q47" i="112"/>
  <c r="Q48" i="112" s="1"/>
  <c r="Q46" i="112"/>
  <c r="N31" i="108"/>
  <c r="N30" i="108"/>
  <c r="N29" i="108"/>
  <c r="M47" i="109"/>
  <c r="M48" i="109"/>
  <c r="M46" i="109"/>
  <c r="O48" i="112"/>
  <c r="O47" i="112"/>
  <c r="O46" i="112"/>
  <c r="M11" i="111"/>
  <c r="M12" i="111" s="1"/>
  <c r="M10" i="111"/>
  <c r="M31" i="111"/>
  <c r="M30" i="111"/>
  <c r="M29" i="111"/>
  <c r="L11" i="107"/>
  <c r="L12" i="107" s="1"/>
  <c r="L10" i="107"/>
  <c r="K29" i="106"/>
  <c r="K31" i="106"/>
  <c r="K30" i="106"/>
  <c r="J47" i="109"/>
  <c r="J48" i="109" s="1"/>
  <c r="J46" i="109"/>
  <c r="J10" i="106"/>
  <c r="J11" i="106"/>
  <c r="J12" i="106" s="1"/>
  <c r="J46" i="110"/>
  <c r="J47" i="110"/>
  <c r="J48" i="110" s="1"/>
  <c r="H47" i="113"/>
  <c r="H48" i="113" s="1"/>
  <c r="H46" i="113"/>
  <c r="H11" i="107"/>
  <c r="H12" i="107" s="1"/>
  <c r="H10" i="107"/>
  <c r="F46" i="108"/>
  <c r="F47" i="108"/>
  <c r="F48" i="108" s="1"/>
  <c r="G48" i="111"/>
  <c r="G47" i="111"/>
  <c r="G46" i="111"/>
  <c r="E30" i="111"/>
  <c r="E31" i="111" s="1"/>
  <c r="E29" i="111"/>
  <c r="K10" i="111"/>
  <c r="K12" i="111"/>
  <c r="K11" i="111"/>
  <c r="J47" i="107"/>
  <c r="J48" i="107" s="1"/>
  <c r="J46" i="107"/>
  <c r="I47" i="109"/>
  <c r="I48" i="109"/>
  <c r="I46" i="109"/>
  <c r="J30" i="112"/>
  <c r="J31" i="112" s="1"/>
  <c r="J29" i="112"/>
  <c r="I11" i="106"/>
  <c r="I12" i="106" s="1"/>
  <c r="I10" i="106"/>
  <c r="H47" i="111"/>
  <c r="H48" i="111" s="1"/>
  <c r="H46" i="111"/>
  <c r="F46" i="109"/>
  <c r="F47" i="109"/>
  <c r="F48" i="109" s="1"/>
  <c r="G29" i="111"/>
  <c r="G30" i="111"/>
  <c r="G31" i="111" s="1"/>
  <c r="R10" i="111"/>
  <c r="R11" i="111"/>
  <c r="R12" i="111" s="1"/>
  <c r="P47" i="109"/>
  <c r="P48" i="109" s="1"/>
  <c r="P46" i="109"/>
  <c r="P11" i="106"/>
  <c r="P12" i="106" s="1"/>
  <c r="P10" i="106"/>
  <c r="N11" i="109"/>
  <c r="N12" i="109" s="1"/>
  <c r="N10" i="109"/>
  <c r="N47" i="113"/>
  <c r="N48" i="113" s="1"/>
  <c r="N46" i="113"/>
  <c r="N29" i="110"/>
  <c r="N30" i="110"/>
  <c r="N31" i="110" s="1"/>
  <c r="M31" i="113"/>
  <c r="M29" i="113"/>
  <c r="M30" i="113"/>
  <c r="L10" i="108"/>
  <c r="L11" i="108"/>
  <c r="L12" i="108" s="1"/>
  <c r="L47" i="110"/>
  <c r="L48" i="110" s="1"/>
  <c r="L46" i="110"/>
  <c r="M47" i="112"/>
  <c r="M46" i="112"/>
  <c r="M48" i="112"/>
  <c r="J30" i="108"/>
  <c r="J31" i="108" s="1"/>
  <c r="J29" i="108"/>
  <c r="L11" i="112"/>
  <c r="L12" i="112"/>
  <c r="L10" i="112"/>
  <c r="J29" i="106"/>
  <c r="J30" i="106"/>
  <c r="J31" i="106" s="1"/>
  <c r="H11" i="109"/>
  <c r="H12" i="109" s="1"/>
  <c r="H10" i="109"/>
  <c r="I46" i="111"/>
  <c r="I48" i="111"/>
  <c r="I47" i="111"/>
  <c r="H31" i="107"/>
  <c r="H30" i="107"/>
  <c r="H29" i="107"/>
  <c r="G46" i="106"/>
  <c r="G48" i="106"/>
  <c r="G47" i="106"/>
  <c r="G30" i="106"/>
  <c r="G31" i="106" s="1"/>
  <c r="G29" i="106"/>
  <c r="E47" i="111"/>
  <c r="E48" i="111" s="1"/>
  <c r="E46" i="111"/>
  <c r="E30" i="107"/>
  <c r="E31" i="107" s="1"/>
  <c r="E29" i="107"/>
  <c r="AN11" i="110"/>
  <c r="AN12" i="110" s="1"/>
  <c r="AN10" i="110"/>
  <c r="AK47" i="107"/>
  <c r="AK48" i="107" s="1"/>
  <c r="AK46" i="107"/>
  <c r="AK46" i="108"/>
  <c r="AK48" i="108"/>
  <c r="AK47" i="108"/>
  <c r="AM47" i="108"/>
  <c r="AM48" i="108" s="1"/>
  <c r="AM46" i="108"/>
  <c r="AN48" i="113"/>
  <c r="AN47" i="113"/>
  <c r="AN46" i="113"/>
  <c r="AH52" i="109"/>
  <c r="AH57" i="109"/>
  <c r="X47" i="109"/>
  <c r="X48" i="109" s="1"/>
  <c r="X46" i="109"/>
  <c r="AH12" i="106"/>
  <c r="AH11" i="106"/>
  <c r="AH10" i="106"/>
  <c r="AF46" i="108"/>
  <c r="AF47" i="108"/>
  <c r="AF48" i="108" s="1"/>
  <c r="AE11" i="114"/>
  <c r="AE12" i="114" s="1"/>
  <c r="AE10" i="114"/>
  <c r="AD30" i="107"/>
  <c r="AD31" i="107" s="1"/>
  <c r="AD29" i="107"/>
  <c r="AB47" i="111"/>
  <c r="AB48" i="111" s="1"/>
  <c r="AB46" i="111"/>
  <c r="AL29" i="113"/>
  <c r="AL31" i="113"/>
  <c r="AL30" i="113"/>
  <c r="AL12" i="107"/>
  <c r="AL11" i="107"/>
  <c r="AL10" i="107"/>
  <c r="AH47" i="111"/>
  <c r="AH48" i="111"/>
  <c r="AH46" i="111"/>
  <c r="AH29" i="112"/>
  <c r="AH30" i="112"/>
  <c r="AH31" i="112" s="1"/>
  <c r="AC11" i="113"/>
  <c r="AC12" i="113"/>
  <c r="AC10" i="113"/>
  <c r="AA30" i="110"/>
  <c r="AA31" i="110" s="1"/>
  <c r="AA29" i="110"/>
  <c r="V46" i="113"/>
  <c r="V47" i="113"/>
  <c r="V48" i="113" s="1"/>
  <c r="V29" i="109"/>
  <c r="V30" i="109"/>
  <c r="V31" i="109" s="1"/>
  <c r="T11" i="114"/>
  <c r="T12" i="114" s="1"/>
  <c r="T10" i="114"/>
  <c r="AJ30" i="113"/>
  <c r="AJ31" i="113" s="1"/>
  <c r="AJ29" i="113"/>
  <c r="AL46" i="109"/>
  <c r="AL47" i="109"/>
  <c r="AL48" i="109" s="1"/>
  <c r="AM30" i="108"/>
  <c r="AM31" i="108"/>
  <c r="AM29" i="108"/>
  <c r="AN10" i="109"/>
  <c r="AN11" i="109"/>
  <c r="AN12" i="109" s="1"/>
  <c r="AI11" i="107"/>
  <c r="AI12" i="107" s="1"/>
  <c r="AI10" i="107"/>
  <c r="AL10" i="111"/>
  <c r="AL11" i="111"/>
  <c r="AL12" i="111" s="1"/>
  <c r="AM10" i="107"/>
  <c r="AM11" i="107"/>
  <c r="AM12" i="107" s="1"/>
  <c r="AN47" i="107"/>
  <c r="AN48" i="107" s="1"/>
  <c r="AN46" i="107"/>
  <c r="AN30" i="109"/>
  <c r="AN29" i="109"/>
  <c r="AN31" i="109"/>
  <c r="AK11" i="114"/>
  <c r="AK12" i="114" s="1"/>
  <c r="AK10" i="114"/>
  <c r="AK46" i="111"/>
  <c r="AK47" i="111"/>
  <c r="AK48" i="111" s="1"/>
  <c r="AJ46" i="111"/>
  <c r="AJ47" i="111"/>
  <c r="AJ48" i="111" s="1"/>
  <c r="AI46" i="108"/>
  <c r="AI47" i="108"/>
  <c r="AI48" i="108" s="1"/>
  <c r="AJ30" i="112"/>
  <c r="AJ31" i="112" s="1"/>
  <c r="AJ29" i="112"/>
  <c r="AH30" i="113"/>
  <c r="AH31" i="113" s="1"/>
  <c r="AH29" i="113"/>
  <c r="AG30" i="108"/>
  <c r="AG31" i="108" s="1"/>
  <c r="AG29" i="108"/>
  <c r="AG47" i="111"/>
  <c r="AG48" i="111" s="1"/>
  <c r="AG46" i="111"/>
  <c r="AG29" i="111"/>
  <c r="AG30" i="111"/>
  <c r="AG31" i="111" s="1"/>
  <c r="AF11" i="107"/>
  <c r="AF12" i="107" s="1"/>
  <c r="AF10" i="107"/>
  <c r="AF12" i="111"/>
  <c r="AF11" i="111"/>
  <c r="AF10" i="111"/>
  <c r="AD10" i="114"/>
  <c r="AD11" i="114"/>
  <c r="AD12" i="114" s="1"/>
  <c r="AD46" i="111"/>
  <c r="AD47" i="111"/>
  <c r="AD48" i="111" s="1"/>
  <c r="AC47" i="113"/>
  <c r="AC48" i="113" s="1"/>
  <c r="AC46" i="113"/>
  <c r="AB11" i="114"/>
  <c r="AB12" i="114" s="1"/>
  <c r="AB10" i="114"/>
  <c r="AC11" i="110"/>
  <c r="AC12" i="110" s="1"/>
  <c r="AC10" i="110"/>
  <c r="AB29" i="106"/>
  <c r="AB30" i="106"/>
  <c r="AB31" i="106" s="1"/>
  <c r="Z11" i="108"/>
  <c r="Z12" i="108" s="1"/>
  <c r="Z10" i="108"/>
  <c r="Y11" i="114"/>
  <c r="Y12" i="114" s="1"/>
  <c r="Y10" i="114"/>
  <c r="X10" i="111"/>
  <c r="X12" i="111"/>
  <c r="X11" i="111"/>
  <c r="V10" i="107"/>
  <c r="V11" i="107"/>
  <c r="V12" i="107" s="1"/>
  <c r="AN29" i="111"/>
  <c r="AN30" i="111"/>
  <c r="AN31" i="111" s="1"/>
  <c r="AN47" i="112"/>
  <c r="AN48" i="112" s="1"/>
  <c r="AN46" i="112"/>
  <c r="AL30" i="107"/>
  <c r="AL29" i="107"/>
  <c r="AL31" i="107"/>
  <c r="AK11" i="111"/>
  <c r="AK12" i="111" s="1"/>
  <c r="AK10" i="111"/>
  <c r="AL30" i="112"/>
  <c r="AL31" i="112" s="1"/>
  <c r="AL29" i="112"/>
  <c r="AK46" i="112"/>
  <c r="AK48" i="112"/>
  <c r="AK47" i="112"/>
  <c r="AJ30" i="107"/>
  <c r="AJ31" i="107" s="1"/>
  <c r="AJ29" i="107"/>
  <c r="AI29" i="107"/>
  <c r="AI30" i="107"/>
  <c r="AI31" i="107" s="1"/>
  <c r="AH11" i="110"/>
  <c r="AH12" i="110" s="1"/>
  <c r="AH10" i="110"/>
  <c r="AH11" i="112"/>
  <c r="AH12" i="112" s="1"/>
  <c r="AH10" i="112"/>
  <c r="AF10" i="114"/>
  <c r="AF11" i="114"/>
  <c r="AF12" i="114" s="1"/>
  <c r="AF30" i="107"/>
  <c r="AF31" i="107" s="1"/>
  <c r="AF29" i="107"/>
  <c r="AE11" i="113"/>
  <c r="AE12" i="113" s="1"/>
  <c r="AE10" i="113"/>
  <c r="AE29" i="106"/>
  <c r="AE30" i="106"/>
  <c r="AE31" i="106" s="1"/>
  <c r="AE30" i="112"/>
  <c r="AE31" i="112" s="1"/>
  <c r="AE29" i="112"/>
  <c r="AB47" i="108"/>
  <c r="AB48" i="108" s="1"/>
  <c r="AB46" i="108"/>
  <c r="AD10" i="112"/>
  <c r="AD11" i="112"/>
  <c r="AD12" i="112" s="1"/>
  <c r="AA47" i="109"/>
  <c r="AA48" i="109" s="1"/>
  <c r="AA46" i="109"/>
  <c r="AA46" i="111"/>
  <c r="AA47" i="111"/>
  <c r="AA48" i="111" s="1"/>
  <c r="Y48" i="107"/>
  <c r="Y46" i="107"/>
  <c r="Y47" i="107"/>
  <c r="X12" i="110"/>
  <c r="X11" i="110"/>
  <c r="X10" i="110"/>
  <c r="U30" i="109"/>
  <c r="U31" i="109" s="1"/>
  <c r="U29" i="109"/>
  <c r="AI30" i="106"/>
  <c r="AI31" i="106"/>
  <c r="AI29" i="106"/>
  <c r="AG10" i="114"/>
  <c r="AG11" i="114"/>
  <c r="AG12" i="114" s="1"/>
  <c r="AI31" i="112"/>
  <c r="AI30" i="112"/>
  <c r="AI29" i="112"/>
  <c r="AF10" i="109"/>
  <c r="AF11" i="109"/>
  <c r="AF12" i="109" s="1"/>
  <c r="AF29" i="110"/>
  <c r="AF30" i="110"/>
  <c r="AF31" i="110" s="1"/>
  <c r="AF10" i="106"/>
  <c r="AF11" i="106"/>
  <c r="AF12" i="106" s="1"/>
  <c r="AE10" i="106"/>
  <c r="AE11" i="106"/>
  <c r="AE12" i="106" s="1"/>
  <c r="AE30" i="110"/>
  <c r="AE31" i="110" s="1"/>
  <c r="AE29" i="110"/>
  <c r="AD47" i="106"/>
  <c r="AD46" i="106"/>
  <c r="AD48" i="106"/>
  <c r="AC11" i="107"/>
  <c r="AC12" i="107" s="1"/>
  <c r="AC10" i="107"/>
  <c r="AC46" i="110"/>
  <c r="AC47" i="110"/>
  <c r="AC48" i="110" s="1"/>
  <c r="AA10" i="113"/>
  <c r="AA12" i="113"/>
  <c r="AA11" i="113"/>
  <c r="Z47" i="108"/>
  <c r="Z46" i="108"/>
  <c r="Z48" i="108"/>
  <c r="Z31" i="107"/>
  <c r="Z29" i="107"/>
  <c r="Z30" i="107"/>
  <c r="Y29" i="111"/>
  <c r="Y30" i="111"/>
  <c r="Y31" i="111" s="1"/>
  <c r="X11" i="112"/>
  <c r="X12" i="112" s="1"/>
  <c r="X10" i="112"/>
  <c r="T29" i="106"/>
  <c r="T31" i="106"/>
  <c r="T30" i="106"/>
  <c r="AN12" i="112"/>
  <c r="AN10" i="112"/>
  <c r="AN11" i="112"/>
  <c r="AM47" i="110"/>
  <c r="AM46" i="110"/>
  <c r="AM48" i="110"/>
  <c r="AL10" i="110"/>
  <c r="AL11" i="110"/>
  <c r="AL12" i="110" s="1"/>
  <c r="AM46" i="112"/>
  <c r="AM48" i="112"/>
  <c r="AM47" i="112"/>
  <c r="AJ47" i="109"/>
  <c r="AJ48" i="109" s="1"/>
  <c r="AJ46" i="109"/>
  <c r="AI29" i="109"/>
  <c r="AI31" i="109"/>
  <c r="AI30" i="109"/>
  <c r="AI30" i="113"/>
  <c r="AI31" i="113" s="1"/>
  <c r="AI29" i="113"/>
  <c r="AH29" i="109"/>
  <c r="AH30" i="109"/>
  <c r="AH31" i="109"/>
  <c r="AJ11" i="112"/>
  <c r="AJ10" i="112"/>
  <c r="AJ12" i="112"/>
  <c r="AH47" i="106"/>
  <c r="AH48" i="106" s="1"/>
  <c r="AH46" i="106"/>
  <c r="AG47" i="110"/>
  <c r="AG48" i="110" s="1"/>
  <c r="AG46" i="110"/>
  <c r="AF31" i="108"/>
  <c r="AF30" i="108"/>
  <c r="AF29" i="108"/>
  <c r="AF47" i="106"/>
  <c r="AF48" i="106" s="1"/>
  <c r="AF46" i="106"/>
  <c r="AF10" i="110"/>
  <c r="AF11" i="110"/>
  <c r="AF12" i="110" s="1"/>
  <c r="AD47" i="113"/>
  <c r="AD48" i="113" s="1"/>
  <c r="AD46" i="113"/>
  <c r="AC11" i="108"/>
  <c r="AC12" i="108" s="1"/>
  <c r="AC10" i="108"/>
  <c r="AE47" i="112"/>
  <c r="AE48" i="112" s="1"/>
  <c r="AE46" i="112"/>
  <c r="AD29" i="112"/>
  <c r="AD30" i="112"/>
  <c r="AD31" i="112" s="1"/>
  <c r="AB12" i="108"/>
  <c r="AB11" i="108"/>
  <c r="AB10" i="108"/>
  <c r="AA30" i="113"/>
  <c r="AA31" i="113" s="1"/>
  <c r="AA29" i="113"/>
  <c r="Z11" i="114"/>
  <c r="Z12" i="114" s="1"/>
  <c r="Z10" i="114"/>
  <c r="Z11" i="111"/>
  <c r="Z12" i="111" s="1"/>
  <c r="Z10" i="111"/>
  <c r="W29" i="108"/>
  <c r="W31" i="108"/>
  <c r="W30" i="108"/>
  <c r="U46" i="109"/>
  <c r="U47" i="109"/>
  <c r="U48" i="109"/>
  <c r="X30" i="107"/>
  <c r="X31" i="107" s="1"/>
  <c r="X29" i="107"/>
  <c r="W11" i="108"/>
  <c r="W12" i="108" s="1"/>
  <c r="W10" i="108"/>
  <c r="V30" i="106"/>
  <c r="V31" i="106" s="1"/>
  <c r="V29" i="106"/>
  <c r="V46" i="107"/>
  <c r="V47" i="107"/>
  <c r="V48" i="107" s="1"/>
  <c r="U46" i="110"/>
  <c r="U48" i="110"/>
  <c r="U47" i="110"/>
  <c r="T10" i="110"/>
  <c r="T11" i="110"/>
  <c r="T12" i="110" s="1"/>
  <c r="S11" i="114"/>
  <c r="S12" i="114" s="1"/>
  <c r="S10" i="114"/>
  <c r="S47" i="106"/>
  <c r="S48" i="106" s="1"/>
  <c r="S46" i="106"/>
  <c r="S29" i="112"/>
  <c r="S30" i="112"/>
  <c r="S31" i="112" s="1"/>
  <c r="Q46" i="110"/>
  <c r="Q47" i="110"/>
  <c r="Q48" i="110" s="1"/>
  <c r="O11" i="108"/>
  <c r="O12" i="108" s="1"/>
  <c r="O10" i="108"/>
  <c r="O30" i="107"/>
  <c r="O31" i="107" s="1"/>
  <c r="O29" i="107"/>
  <c r="N47" i="112"/>
  <c r="N48" i="112" s="1"/>
  <c r="N46" i="112"/>
  <c r="AB30" i="110"/>
  <c r="AB31" i="110" s="1"/>
  <c r="AB29" i="110"/>
  <c r="AA11" i="106"/>
  <c r="AA12" i="106" s="1"/>
  <c r="AA10" i="106"/>
  <c r="AA30" i="111"/>
  <c r="AA31" i="111" s="1"/>
  <c r="AA29" i="111"/>
  <c r="AA47" i="112"/>
  <c r="AA48" i="112" s="1"/>
  <c r="AA46" i="112"/>
  <c r="Y11" i="108"/>
  <c r="Y12" i="108" s="1"/>
  <c r="Y10" i="108"/>
  <c r="Y11" i="111"/>
  <c r="Y12" i="111" s="1"/>
  <c r="Y10" i="111"/>
  <c r="X11" i="113"/>
  <c r="X12" i="113" s="1"/>
  <c r="X10" i="113"/>
  <c r="W10" i="109"/>
  <c r="W12" i="109"/>
  <c r="W11" i="109"/>
  <c r="X48" i="112"/>
  <c r="X47" i="112"/>
  <c r="X46" i="112"/>
  <c r="V11" i="108"/>
  <c r="V12" i="108"/>
  <c r="V10" i="108"/>
  <c r="V48" i="106"/>
  <c r="V47" i="106"/>
  <c r="V46" i="106"/>
  <c r="U10" i="113"/>
  <c r="U11" i="113"/>
  <c r="U12" i="113" s="1"/>
  <c r="U30" i="106"/>
  <c r="U31" i="106" s="1"/>
  <c r="U29" i="106"/>
  <c r="S11" i="108"/>
  <c r="S12" i="108" s="1"/>
  <c r="S10" i="108"/>
  <c r="U47" i="112"/>
  <c r="U48" i="112" s="1"/>
  <c r="U46" i="112"/>
  <c r="S47" i="107"/>
  <c r="S48" i="107" s="1"/>
  <c r="S46" i="107"/>
  <c r="T29" i="112"/>
  <c r="T30" i="112"/>
  <c r="T31" i="112" s="1"/>
  <c r="R31" i="110"/>
  <c r="R30" i="110"/>
  <c r="R29" i="110"/>
  <c r="P30" i="107"/>
  <c r="P31" i="107" s="1"/>
  <c r="P29" i="107"/>
  <c r="O47" i="106"/>
  <c r="O48" i="106" s="1"/>
  <c r="O46" i="106"/>
  <c r="L11" i="110"/>
  <c r="L12" i="110" s="1"/>
  <c r="L10" i="110"/>
  <c r="S11" i="113"/>
  <c r="S12" i="113" s="1"/>
  <c r="S10" i="113"/>
  <c r="R47" i="108"/>
  <c r="R48" i="108" s="1"/>
  <c r="R46" i="108"/>
  <c r="R29" i="113"/>
  <c r="R31" i="113"/>
  <c r="R30" i="113"/>
  <c r="P11" i="111"/>
  <c r="P10" i="111"/>
  <c r="P12" i="111"/>
  <c r="O11" i="110"/>
  <c r="O12" i="110"/>
  <c r="O10" i="110"/>
  <c r="N12" i="106"/>
  <c r="N11" i="106"/>
  <c r="N10" i="106"/>
  <c r="K47" i="108"/>
  <c r="K48" i="108" s="1"/>
  <c r="K46" i="108"/>
  <c r="AA11" i="108"/>
  <c r="AA12" i="108" s="1"/>
  <c r="AA10" i="108"/>
  <c r="AA30" i="107"/>
  <c r="AA31" i="107" s="1"/>
  <c r="AA29" i="107"/>
  <c r="Y31" i="109"/>
  <c r="Y30" i="109"/>
  <c r="Y29" i="109"/>
  <c r="Y47" i="113"/>
  <c r="Y48" i="113" s="1"/>
  <c r="Y46" i="113"/>
  <c r="Y11" i="106"/>
  <c r="Y12" i="106" s="1"/>
  <c r="Y10" i="106"/>
  <c r="Y47" i="111"/>
  <c r="Y48" i="111" s="1"/>
  <c r="Y46" i="111"/>
  <c r="X30" i="106"/>
  <c r="X31" i="106" s="1"/>
  <c r="X29" i="106"/>
  <c r="V30" i="108"/>
  <c r="V31" i="108" s="1"/>
  <c r="V29" i="108"/>
  <c r="V11" i="113"/>
  <c r="V12" i="113" s="1"/>
  <c r="V10" i="113"/>
  <c r="U11" i="114"/>
  <c r="U10" i="114"/>
  <c r="U12" i="114"/>
  <c r="V11" i="111"/>
  <c r="V12" i="111" s="1"/>
  <c r="V10" i="111"/>
  <c r="T30" i="113"/>
  <c r="T31" i="113" s="1"/>
  <c r="T29" i="113"/>
  <c r="T47" i="106"/>
  <c r="T48" i="106" s="1"/>
  <c r="T46" i="106"/>
  <c r="T30" i="110"/>
  <c r="T31" i="110" s="1"/>
  <c r="T29" i="110"/>
  <c r="R47" i="113"/>
  <c r="R48" i="113" s="1"/>
  <c r="R46" i="113"/>
  <c r="S11" i="110"/>
  <c r="S12" i="110" s="1"/>
  <c r="S10" i="110"/>
  <c r="Q47" i="113"/>
  <c r="Q48" i="113" s="1"/>
  <c r="Q46" i="113"/>
  <c r="P29" i="113"/>
  <c r="P30" i="113"/>
  <c r="P31" i="113" s="1"/>
  <c r="N10" i="108"/>
  <c r="N11" i="108"/>
  <c r="N12" i="108" s="1"/>
  <c r="M29" i="109"/>
  <c r="M30" i="109"/>
  <c r="M31" i="109" s="1"/>
  <c r="M30" i="112"/>
  <c r="M31" i="112" s="1"/>
  <c r="M29" i="112"/>
  <c r="M12" i="114"/>
  <c r="M11" i="114"/>
  <c r="M10" i="114"/>
  <c r="L29" i="109"/>
  <c r="L30" i="109"/>
  <c r="L31" i="109" s="1"/>
  <c r="L29" i="111"/>
  <c r="L30" i="111"/>
  <c r="L31" i="111" s="1"/>
  <c r="K48" i="113"/>
  <c r="K47" i="113"/>
  <c r="K46" i="113"/>
  <c r="J11" i="109"/>
  <c r="J10" i="109"/>
  <c r="J12" i="109"/>
  <c r="J46" i="113"/>
  <c r="J47" i="113"/>
  <c r="J48" i="113" s="1"/>
  <c r="J29" i="107"/>
  <c r="J30" i="107"/>
  <c r="J31" i="107" s="1"/>
  <c r="I47" i="110"/>
  <c r="I48" i="110" s="1"/>
  <c r="I46" i="110"/>
  <c r="H30" i="113"/>
  <c r="H31" i="113" s="1"/>
  <c r="H29" i="113"/>
  <c r="G47" i="109"/>
  <c r="G48" i="109" s="1"/>
  <c r="G46" i="109"/>
  <c r="G47" i="107"/>
  <c r="G48" i="107" s="1"/>
  <c r="G46" i="107"/>
  <c r="F29" i="107"/>
  <c r="F30" i="107"/>
  <c r="F31" i="107" s="1"/>
  <c r="E47" i="112"/>
  <c r="E48" i="112" s="1"/>
  <c r="E46" i="112"/>
  <c r="Q29" i="109"/>
  <c r="Q31" i="109"/>
  <c r="Q30" i="109"/>
  <c r="R46" i="111"/>
  <c r="R47" i="111"/>
  <c r="R48" i="111" s="1"/>
  <c r="Q10" i="106"/>
  <c r="Q11" i="106"/>
  <c r="Q12" i="106"/>
  <c r="P30" i="109"/>
  <c r="P29" i="109"/>
  <c r="P31" i="109"/>
  <c r="O47" i="107"/>
  <c r="O48" i="107" s="1"/>
  <c r="O46" i="107"/>
  <c r="O30" i="110"/>
  <c r="O31" i="110" s="1"/>
  <c r="O29" i="110"/>
  <c r="N10" i="107"/>
  <c r="N11" i="107"/>
  <c r="N12" i="107" s="1"/>
  <c r="N46" i="110"/>
  <c r="N48" i="110"/>
  <c r="N47" i="110"/>
  <c r="M31" i="106"/>
  <c r="M30" i="106"/>
  <c r="M29" i="106"/>
  <c r="L46" i="106"/>
  <c r="L47" i="106"/>
  <c r="L48" i="106" s="1"/>
  <c r="K47" i="109"/>
  <c r="K48" i="109" s="1"/>
  <c r="K46" i="109"/>
  <c r="K11" i="110"/>
  <c r="K12" i="110"/>
  <c r="K10" i="110"/>
  <c r="J47" i="111"/>
  <c r="J48" i="111" s="1"/>
  <c r="J46" i="111"/>
  <c r="I47" i="106"/>
  <c r="I48" i="106" s="1"/>
  <c r="I46" i="106"/>
  <c r="H47" i="109"/>
  <c r="H48" i="109" s="1"/>
  <c r="H46" i="109"/>
  <c r="H30" i="111"/>
  <c r="H29" i="111"/>
  <c r="H31" i="111"/>
  <c r="G47" i="113"/>
  <c r="G48" i="113" s="1"/>
  <c r="G46" i="113"/>
  <c r="F31" i="113"/>
  <c r="F30" i="113"/>
  <c r="F29" i="113"/>
  <c r="K29" i="107"/>
  <c r="K30" i="107"/>
  <c r="K31" i="107" s="1"/>
  <c r="K31" i="112"/>
  <c r="K30" i="112"/>
  <c r="K29" i="112"/>
  <c r="I11" i="114"/>
  <c r="I12" i="114" s="1"/>
  <c r="I10" i="114"/>
  <c r="H30" i="109"/>
  <c r="H29" i="109"/>
  <c r="H31" i="109"/>
  <c r="I30" i="110"/>
  <c r="I31" i="110" s="1"/>
  <c r="I29" i="110"/>
  <c r="H47" i="110"/>
  <c r="H48" i="110" s="1"/>
  <c r="H46" i="110"/>
  <c r="H30" i="112"/>
  <c r="H29" i="112"/>
  <c r="H31" i="112"/>
  <c r="G30" i="107"/>
  <c r="G31" i="107" s="1"/>
  <c r="G29" i="107"/>
  <c r="E47" i="108"/>
  <c r="E48" i="108" s="1"/>
  <c r="E46" i="108"/>
  <c r="Q47" i="109"/>
  <c r="Q48" i="109" s="1"/>
  <c r="Q46" i="109"/>
  <c r="S12" i="112"/>
  <c r="S10" i="112"/>
  <c r="S11" i="112"/>
  <c r="P47" i="113"/>
  <c r="P46" i="113"/>
  <c r="P48" i="113"/>
  <c r="O30" i="109"/>
  <c r="O31" i="109" s="1"/>
  <c r="O29" i="109"/>
  <c r="Q10" i="112"/>
  <c r="Q11" i="112"/>
  <c r="Q12" i="112" s="1"/>
  <c r="N29" i="109"/>
  <c r="N31" i="109"/>
  <c r="N30" i="109"/>
  <c r="P11" i="112"/>
  <c r="P12" i="112" s="1"/>
  <c r="P10" i="112"/>
  <c r="N30" i="106"/>
  <c r="N31" i="106" s="1"/>
  <c r="N29" i="106"/>
  <c r="M29" i="107"/>
  <c r="M30" i="107"/>
  <c r="M31" i="107" s="1"/>
  <c r="L48" i="113"/>
  <c r="L47" i="113"/>
  <c r="L46" i="113"/>
  <c r="K11" i="108"/>
  <c r="K12" i="108" s="1"/>
  <c r="K10" i="108"/>
  <c r="L31" i="110"/>
  <c r="L30" i="110"/>
  <c r="L29" i="110"/>
  <c r="L46" i="112"/>
  <c r="L47" i="112"/>
  <c r="L48" i="112" s="1"/>
  <c r="I10" i="108"/>
  <c r="I11" i="108"/>
  <c r="I12" i="108" s="1"/>
  <c r="J30" i="110"/>
  <c r="J31" i="110" s="1"/>
  <c r="J29" i="110"/>
  <c r="H10" i="113"/>
  <c r="H11" i="113"/>
  <c r="H12" i="113" s="1"/>
  <c r="I29" i="106"/>
  <c r="I30" i="106"/>
  <c r="I31" i="106" s="1"/>
  <c r="I11" i="112"/>
  <c r="I12" i="112" s="1"/>
  <c r="I10" i="112"/>
  <c r="F46" i="110"/>
  <c r="F48" i="110"/>
  <c r="F47" i="110"/>
  <c r="G29" i="112"/>
  <c r="G30" i="112"/>
  <c r="G31" i="112"/>
  <c r="E30" i="106"/>
  <c r="E31" i="106" s="1"/>
  <c r="E29" i="106"/>
  <c r="AI47" i="109"/>
  <c r="AI48" i="109" s="1"/>
  <c r="AI46" i="109"/>
  <c r="AK30" i="113"/>
  <c r="AK31" i="113" s="1"/>
  <c r="AK29" i="113"/>
  <c r="AL11" i="113"/>
  <c r="AL12" i="113" s="1"/>
  <c r="AL10" i="113"/>
  <c r="AN11" i="107"/>
  <c r="AN12" i="107" s="1"/>
  <c r="AN10" i="107"/>
  <c r="AN11" i="114"/>
  <c r="AN12" i="114" s="1"/>
  <c r="AN10" i="114"/>
  <c r="AL11" i="112"/>
  <c r="AL12" i="112" s="1"/>
  <c r="AL10" i="112"/>
  <c r="AL11" i="109"/>
  <c r="AL10" i="109"/>
  <c r="AL12" i="109"/>
  <c r="AM11" i="113"/>
  <c r="AM12" i="113" s="1"/>
  <c r="AM10" i="113"/>
  <c r="AG11" i="106"/>
  <c r="AG12" i="106" s="1"/>
  <c r="AG10" i="106"/>
  <c r="AE11" i="109"/>
  <c r="AE12" i="109" s="1"/>
  <c r="AE10" i="109"/>
  <c r="AF47" i="112"/>
  <c r="AF48" i="112" s="1"/>
  <c r="AF46" i="112"/>
  <c r="AD48" i="107"/>
  <c r="AD46" i="107"/>
  <c r="AD47" i="107"/>
  <c r="AD11" i="111"/>
  <c r="AD12" i="111" s="1"/>
  <c r="AD10" i="111"/>
  <c r="AC46" i="111"/>
  <c r="AC47" i="111"/>
  <c r="AC48" i="111" s="1"/>
  <c r="AC11" i="106"/>
  <c r="AC12" i="106" s="1"/>
  <c r="AC10" i="106"/>
  <c r="AB30" i="111"/>
  <c r="AB31" i="111" s="1"/>
  <c r="AB29" i="111"/>
  <c r="AB11" i="112"/>
  <c r="AB12" i="112" s="1"/>
  <c r="AB10" i="112"/>
  <c r="Y11" i="109"/>
  <c r="Y12" i="109" s="1"/>
  <c r="Y10" i="109"/>
  <c r="X48" i="106"/>
  <c r="X47" i="106"/>
  <c r="X46" i="106"/>
  <c r="U29" i="113"/>
  <c r="U30" i="113"/>
  <c r="U31" i="113" s="1"/>
  <c r="AN30" i="106"/>
  <c r="AN31" i="106" s="1"/>
  <c r="AN29" i="106"/>
  <c r="AL10" i="108"/>
  <c r="AL11" i="108"/>
  <c r="AL12" i="108" s="1"/>
  <c r="AL47" i="108"/>
  <c r="AL48" i="108" s="1"/>
  <c r="AL46" i="108"/>
  <c r="AL47" i="107"/>
  <c r="AL48" i="107"/>
  <c r="AL46" i="107"/>
  <c r="AJ10" i="109"/>
  <c r="AJ11" i="109"/>
  <c r="AJ12" i="109" s="1"/>
  <c r="AJ29" i="109"/>
  <c r="AJ30" i="109"/>
  <c r="AJ31" i="109" s="1"/>
  <c r="AJ30" i="110"/>
  <c r="AJ31" i="110" s="1"/>
  <c r="AJ29" i="110"/>
  <c r="AI46" i="107"/>
  <c r="AI47" i="107"/>
  <c r="AI48" i="107" s="1"/>
  <c r="AH29" i="111"/>
  <c r="AH30" i="111"/>
  <c r="AH31" i="111" s="1"/>
  <c r="AG31" i="107"/>
  <c r="AG30" i="107"/>
  <c r="AG29" i="107"/>
  <c r="AE46" i="109"/>
  <c r="AE47" i="109"/>
  <c r="AE48" i="109" s="1"/>
  <c r="AE46" i="107"/>
  <c r="AE48" i="107"/>
  <c r="AE47" i="107"/>
  <c r="AD48" i="108"/>
  <c r="AD47" i="108"/>
  <c r="AD46" i="108"/>
  <c r="AC47" i="108"/>
  <c r="AC46" i="108"/>
  <c r="AC48" i="108"/>
  <c r="AC11" i="111"/>
  <c r="AC12" i="111" s="1"/>
  <c r="AC10" i="111"/>
  <c r="AA47" i="113"/>
  <c r="AA48" i="113" s="1"/>
  <c r="AA46" i="113"/>
  <c r="Z29" i="106"/>
  <c r="Z30" i="106"/>
  <c r="Z31" i="106" s="1"/>
  <c r="Z29" i="112"/>
  <c r="Z30" i="112"/>
  <c r="Z31" i="112" s="1"/>
  <c r="X30" i="110"/>
  <c r="X31" i="110" s="1"/>
  <c r="X29" i="110"/>
  <c r="Y30" i="112"/>
  <c r="Y31" i="112" s="1"/>
  <c r="Y29" i="112"/>
  <c r="W47" i="113"/>
  <c r="W48" i="113" s="1"/>
  <c r="W46" i="113"/>
  <c r="W29" i="110"/>
  <c r="W31" i="110"/>
  <c r="W30" i="110"/>
  <c r="V30" i="111"/>
  <c r="V31" i="111" s="1"/>
  <c r="V29" i="111"/>
  <c r="W30" i="112"/>
  <c r="W31" i="112" s="1"/>
  <c r="W29" i="112"/>
  <c r="U29" i="110"/>
  <c r="U30" i="110"/>
  <c r="U31" i="110" s="1"/>
  <c r="U11" i="110"/>
  <c r="U12" i="110" s="1"/>
  <c r="U10" i="110"/>
  <c r="T11" i="106"/>
  <c r="T12" i="106" s="1"/>
  <c r="T10" i="106"/>
  <c r="S29" i="110"/>
  <c r="S30" i="110"/>
  <c r="S31" i="110" s="1"/>
  <c r="T12" i="112"/>
  <c r="T10" i="112"/>
  <c r="T11" i="112"/>
  <c r="Q11" i="114"/>
  <c r="Q12" i="114" s="1"/>
  <c r="Q10" i="114"/>
  <c r="R47" i="112"/>
  <c r="R48" i="112" s="1"/>
  <c r="R46" i="112"/>
  <c r="P48" i="110"/>
  <c r="P47" i="110"/>
  <c r="P46" i="110"/>
  <c r="M29" i="108"/>
  <c r="M30" i="108"/>
  <c r="M31" i="108" s="1"/>
  <c r="N29" i="112"/>
  <c r="N30" i="112"/>
  <c r="N31" i="112" s="1"/>
  <c r="AB46" i="112"/>
  <c r="AB47" i="112"/>
  <c r="AB48" i="112" s="1"/>
  <c r="AA47" i="107"/>
  <c r="AA48" i="107" s="1"/>
  <c r="AA46" i="107"/>
  <c r="Y48" i="108"/>
  <c r="Y47" i="108"/>
  <c r="Y46" i="108"/>
  <c r="AA10" i="112"/>
  <c r="AA11" i="112"/>
  <c r="AA12" i="112" s="1"/>
  <c r="Y29" i="106"/>
  <c r="Y30" i="106"/>
  <c r="Y31" i="106" s="1"/>
  <c r="W47" i="109"/>
  <c r="W48" i="109" s="1"/>
  <c r="W46" i="109"/>
  <c r="W11" i="113"/>
  <c r="W12" i="113" s="1"/>
  <c r="W10" i="113"/>
  <c r="V46" i="109"/>
  <c r="V47" i="109"/>
  <c r="V48" i="109" s="1"/>
  <c r="X30" i="112"/>
  <c r="X31" i="112" s="1"/>
  <c r="X29" i="112"/>
  <c r="U11" i="107"/>
  <c r="U12" i="107" s="1"/>
  <c r="U10" i="107"/>
  <c r="U46" i="111"/>
  <c r="U48" i="111"/>
  <c r="U47" i="111"/>
  <c r="T48" i="110"/>
  <c r="T47" i="110"/>
  <c r="T46" i="110"/>
  <c r="R29" i="107"/>
  <c r="R30" i="107"/>
  <c r="R31" i="107" s="1"/>
  <c r="R11" i="112"/>
  <c r="R12" i="112"/>
  <c r="R10" i="112"/>
  <c r="P11" i="110"/>
  <c r="P12" i="110" s="1"/>
  <c r="P10" i="110"/>
  <c r="O10" i="107"/>
  <c r="O11" i="107"/>
  <c r="O12" i="107" s="1"/>
  <c r="N47" i="111"/>
  <c r="N46" i="111"/>
  <c r="N48" i="111"/>
  <c r="S30" i="108"/>
  <c r="S31" i="108" s="1"/>
  <c r="S29" i="108"/>
  <c r="T47" i="111"/>
  <c r="T48" i="111" s="1"/>
  <c r="T46" i="111"/>
  <c r="S30" i="106"/>
  <c r="S31" i="106" s="1"/>
  <c r="S29" i="106"/>
  <c r="Q11" i="108"/>
  <c r="Q10" i="108"/>
  <c r="Q12" i="108"/>
  <c r="O47" i="113"/>
  <c r="O48" i="113" s="1"/>
  <c r="O46" i="113"/>
  <c r="N46" i="109"/>
  <c r="N47" i="109"/>
  <c r="N48" i="109" s="1"/>
  <c r="M46" i="106"/>
  <c r="M47" i="106"/>
  <c r="M48" i="106" s="1"/>
  <c r="AC29" i="112"/>
  <c r="AC30" i="112"/>
  <c r="AC31" i="112" s="1"/>
  <c r="Z29" i="109"/>
  <c r="Z30" i="109"/>
  <c r="Z31" i="109" s="1"/>
  <c r="Z10" i="113"/>
  <c r="Z11" i="113"/>
  <c r="Z12" i="113" s="1"/>
  <c r="Z47" i="110"/>
  <c r="Z48" i="110" s="1"/>
  <c r="Z46" i="110"/>
  <c r="X46" i="113"/>
  <c r="X47" i="113"/>
  <c r="X48" i="113" s="1"/>
  <c r="X10" i="107"/>
  <c r="X11" i="107"/>
  <c r="X12" i="107" s="1"/>
  <c r="X47" i="111"/>
  <c r="X48" i="111" s="1"/>
  <c r="X46" i="111"/>
  <c r="W47" i="110"/>
  <c r="W48" i="110" s="1"/>
  <c r="W46" i="110"/>
  <c r="V47" i="111"/>
  <c r="V48" i="111" s="1"/>
  <c r="V46" i="111"/>
  <c r="U46" i="106"/>
  <c r="U47" i="106"/>
  <c r="U48" i="106" s="1"/>
  <c r="T10" i="108"/>
  <c r="T11" i="108"/>
  <c r="T12" i="108" s="1"/>
  <c r="U12" i="112"/>
  <c r="U11" i="112"/>
  <c r="U10" i="112"/>
  <c r="T30" i="107"/>
  <c r="T31" i="107" s="1"/>
  <c r="T29" i="107"/>
  <c r="R29" i="109"/>
  <c r="R30" i="109"/>
  <c r="R31" i="109" s="1"/>
  <c r="R10" i="114"/>
  <c r="R11" i="114"/>
  <c r="R12" i="114" s="1"/>
  <c r="P30" i="108"/>
  <c r="P31" i="108" s="1"/>
  <c r="P29" i="108"/>
  <c r="O29" i="113"/>
  <c r="O30" i="113"/>
  <c r="O31" i="113" s="1"/>
  <c r="P47" i="112"/>
  <c r="P48" i="112" s="1"/>
  <c r="P46" i="112"/>
  <c r="M11" i="108"/>
  <c r="M12" i="108" s="1"/>
  <c r="M10" i="108"/>
  <c r="K11" i="114"/>
  <c r="K12" i="114" s="1"/>
  <c r="K10" i="114"/>
  <c r="L47" i="108"/>
  <c r="L48" i="108" s="1"/>
  <c r="L46" i="108"/>
  <c r="K30" i="109"/>
  <c r="K31" i="109" s="1"/>
  <c r="K29" i="109"/>
  <c r="L11" i="111"/>
  <c r="L12" i="111" s="1"/>
  <c r="L10" i="111"/>
  <c r="J11" i="113"/>
  <c r="J12" i="113" s="1"/>
  <c r="J10" i="113"/>
  <c r="I10" i="109"/>
  <c r="I11" i="109"/>
  <c r="I12" i="109" s="1"/>
  <c r="K47" i="112"/>
  <c r="K48" i="112" s="1"/>
  <c r="K46" i="112"/>
  <c r="I47" i="107"/>
  <c r="I48" i="107"/>
  <c r="I46" i="107"/>
  <c r="H30" i="106"/>
  <c r="H31" i="106" s="1"/>
  <c r="H29" i="106"/>
  <c r="F30" i="111"/>
  <c r="F31" i="111" s="1"/>
  <c r="F29" i="111"/>
  <c r="F47" i="113"/>
  <c r="F48" i="113" s="1"/>
  <c r="F46" i="113"/>
  <c r="E29" i="109"/>
  <c r="E30" i="109"/>
  <c r="E31" i="109" s="1"/>
  <c r="Q10" i="113"/>
  <c r="Q11" i="113"/>
  <c r="Q12" i="113" s="1"/>
  <c r="Q11" i="109"/>
  <c r="Q12" i="109" s="1"/>
  <c r="Q10" i="109"/>
  <c r="Q30" i="111"/>
  <c r="Q31" i="111" s="1"/>
  <c r="Q29" i="111"/>
  <c r="P47" i="106"/>
  <c r="P48" i="106" s="1"/>
  <c r="P46" i="106"/>
  <c r="P30" i="110"/>
  <c r="P31" i="110" s="1"/>
  <c r="P29" i="110"/>
  <c r="O46" i="110"/>
  <c r="O47" i="110"/>
  <c r="O48" i="110" s="1"/>
  <c r="O10" i="112"/>
  <c r="O11" i="112"/>
  <c r="O12" i="112" s="1"/>
  <c r="M46" i="107"/>
  <c r="M47" i="107"/>
  <c r="M48" i="107" s="1"/>
  <c r="M11" i="110"/>
  <c r="M12" i="110" s="1"/>
  <c r="M10" i="110"/>
  <c r="M10" i="112"/>
  <c r="M11" i="112"/>
  <c r="M12" i="112" s="1"/>
  <c r="L30" i="106"/>
  <c r="L29" i="106"/>
  <c r="L31" i="106"/>
  <c r="K30" i="110"/>
  <c r="K31" i="110" s="1"/>
  <c r="K29" i="110"/>
  <c r="I47" i="108"/>
  <c r="I48" i="108" s="1"/>
  <c r="I46" i="108"/>
  <c r="I11" i="111"/>
  <c r="I10" i="111"/>
  <c r="I12" i="111"/>
  <c r="H11" i="114"/>
  <c r="H12" i="114" s="1"/>
  <c r="H10" i="114"/>
  <c r="H30" i="110"/>
  <c r="H31" i="110" s="1"/>
  <c r="H29" i="110"/>
  <c r="F31" i="108"/>
  <c r="F30" i="108"/>
  <c r="F29" i="108"/>
  <c r="G47" i="110"/>
  <c r="G46" i="110"/>
  <c r="G48" i="110"/>
  <c r="E46" i="113"/>
  <c r="E47" i="113"/>
  <c r="E48" i="113" s="1"/>
  <c r="K11" i="107"/>
  <c r="K12" i="107" s="1"/>
  <c r="K10" i="107"/>
  <c r="K47" i="110"/>
  <c r="K48" i="110" s="1"/>
  <c r="K46" i="110"/>
  <c r="I30" i="108"/>
  <c r="I29" i="108"/>
  <c r="I31" i="108"/>
  <c r="J10" i="111"/>
  <c r="J12" i="111"/>
  <c r="J11" i="111"/>
  <c r="G47" i="108"/>
  <c r="G48" i="108" s="1"/>
  <c r="G46" i="108"/>
  <c r="H47" i="106"/>
  <c r="H48" i="106" s="1"/>
  <c r="H46" i="106"/>
  <c r="G29" i="110"/>
  <c r="G30" i="110"/>
  <c r="G31" i="110" s="1"/>
  <c r="F29" i="112"/>
  <c r="F30" i="112"/>
  <c r="F31" i="112" s="1"/>
  <c r="E46" i="107"/>
  <c r="E48" i="107"/>
  <c r="E47" i="107"/>
  <c r="Q30" i="113"/>
  <c r="Q31" i="113" s="1"/>
  <c r="Q29" i="113"/>
  <c r="P12" i="109"/>
  <c r="P11" i="109"/>
  <c r="P10" i="109"/>
  <c r="Q47" i="111"/>
  <c r="Q48" i="111" s="1"/>
  <c r="Q46" i="111"/>
  <c r="O11" i="114"/>
  <c r="O12" i="114" s="1"/>
  <c r="O10" i="114"/>
  <c r="O10" i="109"/>
  <c r="O12" i="109"/>
  <c r="O11" i="109"/>
  <c r="N31" i="113"/>
  <c r="N30" i="113"/>
  <c r="N29" i="113"/>
  <c r="N46" i="106"/>
  <c r="N47" i="106"/>
  <c r="N48" i="106" s="1"/>
  <c r="N11" i="110"/>
  <c r="N12" i="110" s="1"/>
  <c r="N10" i="110"/>
  <c r="L30" i="113"/>
  <c r="L31" i="113" s="1"/>
  <c r="L29" i="113"/>
  <c r="L47" i="109"/>
  <c r="L48" i="109" s="1"/>
  <c r="L46" i="109"/>
  <c r="K11" i="113"/>
  <c r="K12" i="113" s="1"/>
  <c r="K10" i="113"/>
  <c r="K47" i="106"/>
  <c r="K48" i="106" s="1"/>
  <c r="K46" i="106"/>
  <c r="K47" i="107"/>
  <c r="K48" i="107" s="1"/>
  <c r="K46" i="107"/>
  <c r="I46" i="113"/>
  <c r="I47" i="113"/>
  <c r="I48" i="113" s="1"/>
  <c r="J47" i="106"/>
  <c r="J48" i="106" s="1"/>
  <c r="J46" i="106"/>
  <c r="I30" i="111"/>
  <c r="I31" i="111" s="1"/>
  <c r="I29" i="111"/>
  <c r="J11" i="112"/>
  <c r="J12" i="112" s="1"/>
  <c r="J10" i="112"/>
  <c r="I46" i="112"/>
  <c r="I47" i="112"/>
  <c r="I48" i="112"/>
  <c r="F30" i="106"/>
  <c r="F29" i="106"/>
  <c r="F31" i="106"/>
  <c r="F30" i="109"/>
  <c r="F29" i="109"/>
  <c r="F31" i="109"/>
  <c r="E47" i="109"/>
  <c r="E48" i="109" s="1"/>
  <c r="E46" i="109"/>
  <c r="AJ46" i="113"/>
  <c r="AJ48" i="113"/>
  <c r="AJ47" i="113"/>
  <c r="AL46" i="110"/>
  <c r="AL47" i="110"/>
  <c r="AL48" i="110" s="1"/>
  <c r="AN47" i="110"/>
  <c r="AN48" i="110" s="1"/>
  <c r="AN46" i="110"/>
  <c r="AM11" i="114"/>
  <c r="AM12" i="114" s="1"/>
  <c r="AM10" i="114"/>
  <c r="AI10" i="114"/>
  <c r="AI11" i="114"/>
  <c r="AI12" i="114" s="1"/>
  <c r="AK47" i="113"/>
  <c r="AK48" i="113" s="1"/>
  <c r="AK46" i="113"/>
  <c r="AN30" i="112"/>
  <c r="AN31" i="112" s="1"/>
  <c r="AN29" i="112"/>
  <c r="AN11" i="106"/>
  <c r="AN12" i="106" s="1"/>
  <c r="AN10" i="106"/>
  <c r="AN10" i="113"/>
  <c r="AN11" i="113"/>
  <c r="AN12" i="113"/>
  <c r="G13" i="90"/>
  <c r="F29" i="90"/>
  <c r="F27" i="90" s="1"/>
  <c r="F53" i="90"/>
  <c r="F51" i="90" s="1"/>
  <c r="H8" i="1"/>
  <c r="H9" i="1" s="1"/>
  <c r="G23" i="90"/>
  <c r="F47" i="90"/>
  <c r="F45" i="90" s="1"/>
  <c r="G3" i="90"/>
  <c r="G65" i="90" s="1"/>
  <c r="G63" i="90" s="1"/>
  <c r="G18" i="90"/>
  <c r="G8" i="90"/>
  <c r="F41" i="90"/>
  <c r="F39" i="90" s="1"/>
  <c r="F35" i="90"/>
  <c r="F33" i="90" s="1"/>
  <c r="F59" i="90"/>
  <c r="F57" i="90" s="1"/>
  <c r="E11" i="1"/>
  <c r="F11" i="1"/>
  <c r="I152" i="1" l="1"/>
  <c r="I116" i="1"/>
  <c r="I98" i="1"/>
  <c r="I134" i="1"/>
  <c r="I26" i="1"/>
  <c r="I44" i="1"/>
  <c r="I80" i="1"/>
  <c r="I62" i="1"/>
  <c r="G40" i="110"/>
  <c r="G35" i="110"/>
  <c r="N16" i="110"/>
  <c r="N22" i="110"/>
  <c r="G57" i="108"/>
  <c r="G52" i="108"/>
  <c r="Q22" i="109"/>
  <c r="Q16" i="109"/>
  <c r="S40" i="108"/>
  <c r="S35" i="108"/>
  <c r="Z40" i="106"/>
  <c r="Z35" i="106"/>
  <c r="Y22" i="111"/>
  <c r="Y16" i="111"/>
  <c r="AA16" i="106"/>
  <c r="AA22" i="106"/>
  <c r="O16" i="108"/>
  <c r="O22" i="108"/>
  <c r="S22" i="114"/>
  <c r="S16" i="114"/>
  <c r="W16" i="108"/>
  <c r="W22" i="108"/>
  <c r="AH22" i="112"/>
  <c r="AH16" i="112"/>
  <c r="AD16" i="114"/>
  <c r="AD22" i="114"/>
  <c r="AG40" i="108"/>
  <c r="AG35" i="108"/>
  <c r="R22" i="111"/>
  <c r="R16" i="111"/>
  <c r="G40" i="111"/>
  <c r="G35" i="111"/>
  <c r="J52" i="109"/>
  <c r="J57" i="109"/>
  <c r="L35" i="108"/>
  <c r="L40" i="108"/>
  <c r="W40" i="113"/>
  <c r="W35" i="113"/>
  <c r="Q16" i="110"/>
  <c r="Q22" i="110"/>
  <c r="AJ22" i="110"/>
  <c r="AJ16" i="110"/>
  <c r="Z57" i="109"/>
  <c r="Z52" i="109"/>
  <c r="AK35" i="107"/>
  <c r="AK40" i="107"/>
  <c r="Z40" i="113"/>
  <c r="Z35" i="113"/>
  <c r="F57" i="111"/>
  <c r="F52" i="111"/>
  <c r="L16" i="113"/>
  <c r="L22" i="113"/>
  <c r="P16" i="113"/>
  <c r="P22" i="113"/>
  <c r="E35" i="113"/>
  <c r="E40" i="113"/>
  <c r="P57" i="108"/>
  <c r="P52" i="108"/>
  <c r="V40" i="107"/>
  <c r="V35" i="107"/>
  <c r="Z22" i="110"/>
  <c r="Z16" i="110"/>
  <c r="U16" i="108"/>
  <c r="U22" i="108"/>
  <c r="X22" i="114"/>
  <c r="X16" i="114"/>
  <c r="X35" i="109"/>
  <c r="X40" i="109"/>
  <c r="AK40" i="110"/>
  <c r="AK35" i="110"/>
  <c r="AB35" i="107"/>
  <c r="AB40" i="107"/>
  <c r="AJ22" i="111"/>
  <c r="AJ16" i="111"/>
  <c r="O57" i="113"/>
  <c r="O52" i="113"/>
  <c r="N35" i="112"/>
  <c r="N40" i="112"/>
  <c r="AN35" i="106"/>
  <c r="AN40" i="106"/>
  <c r="AE16" i="109"/>
  <c r="AE22" i="109"/>
  <c r="S22" i="110"/>
  <c r="S16" i="110"/>
  <c r="AA22" i="108"/>
  <c r="AA16" i="108"/>
  <c r="S22" i="113"/>
  <c r="S16" i="113"/>
  <c r="P35" i="107"/>
  <c r="P40" i="107"/>
  <c r="Q52" i="110"/>
  <c r="Q57" i="110"/>
  <c r="V57" i="107"/>
  <c r="V52" i="107"/>
  <c r="AJ52" i="109"/>
  <c r="AJ57" i="109"/>
  <c r="AL16" i="110"/>
  <c r="AL22" i="110"/>
  <c r="X22" i="112"/>
  <c r="X16" i="112"/>
  <c r="AC52" i="110"/>
  <c r="AC57" i="110"/>
  <c r="AC57" i="113"/>
  <c r="AC52" i="113"/>
  <c r="G40" i="106"/>
  <c r="G35" i="106"/>
  <c r="J40" i="106"/>
  <c r="J35" i="106"/>
  <c r="H57" i="111"/>
  <c r="H52" i="111"/>
  <c r="Y16" i="112"/>
  <c r="Y22" i="112"/>
  <c r="T57" i="112"/>
  <c r="T52" i="112"/>
  <c r="AC35" i="106"/>
  <c r="AC40" i="106"/>
  <c r="AG57" i="112"/>
  <c r="AG52" i="112"/>
  <c r="AH22" i="114"/>
  <c r="AH16" i="114"/>
  <c r="AA40" i="106"/>
  <c r="AA35" i="106"/>
  <c r="J22" i="108"/>
  <c r="J16" i="108"/>
  <c r="H57" i="107"/>
  <c r="H52" i="107"/>
  <c r="L52" i="111"/>
  <c r="L57" i="111"/>
  <c r="Q40" i="112"/>
  <c r="Q35" i="112"/>
  <c r="Q40" i="107"/>
  <c r="Q35" i="107"/>
  <c r="M57" i="110"/>
  <c r="M52" i="110"/>
  <c r="T57" i="113"/>
  <c r="T52" i="113"/>
  <c r="W22" i="111"/>
  <c r="W16" i="111"/>
  <c r="AA16" i="110"/>
  <c r="AA22" i="110"/>
  <c r="P35" i="112"/>
  <c r="P40" i="112"/>
  <c r="T16" i="113"/>
  <c r="T22" i="113"/>
  <c r="X16" i="109"/>
  <c r="X22" i="109"/>
  <c r="AK40" i="111"/>
  <c r="AK35" i="111"/>
  <c r="AN57" i="106"/>
  <c r="AN52" i="106"/>
  <c r="AJ16" i="106"/>
  <c r="AJ22" i="106"/>
  <c r="AI22" i="108"/>
  <c r="AI16" i="108"/>
  <c r="AM35" i="111"/>
  <c r="AM40" i="111"/>
  <c r="AM35" i="107"/>
  <c r="AM40" i="107"/>
  <c r="AL57" i="110"/>
  <c r="AL52" i="110"/>
  <c r="AN16" i="106"/>
  <c r="AN22" i="106"/>
  <c r="J22" i="112"/>
  <c r="J16" i="112"/>
  <c r="K16" i="113"/>
  <c r="K22" i="113"/>
  <c r="H40" i="110"/>
  <c r="H35" i="110"/>
  <c r="N57" i="109"/>
  <c r="N52" i="109"/>
  <c r="Z35" i="112"/>
  <c r="Z40" i="112"/>
  <c r="U40" i="113"/>
  <c r="U35" i="113"/>
  <c r="AB22" i="112"/>
  <c r="AB16" i="112"/>
  <c r="AC22" i="106"/>
  <c r="AC16" i="106"/>
  <c r="K16" i="108"/>
  <c r="K22" i="108"/>
  <c r="M35" i="107"/>
  <c r="M40" i="107"/>
  <c r="Q52" i="109"/>
  <c r="Q57" i="109"/>
  <c r="E52" i="112"/>
  <c r="E57" i="112"/>
  <c r="G57" i="107"/>
  <c r="G52" i="107"/>
  <c r="X22" i="113"/>
  <c r="X16" i="113"/>
  <c r="AD35" i="112"/>
  <c r="AD40" i="112"/>
  <c r="AE40" i="112"/>
  <c r="AE35" i="112"/>
  <c r="AF16" i="107"/>
  <c r="AF22" i="107"/>
  <c r="AG57" i="111"/>
  <c r="AG52" i="111"/>
  <c r="AD35" i="107"/>
  <c r="AD40" i="107"/>
  <c r="J57" i="107"/>
  <c r="J52" i="107"/>
  <c r="H57" i="113"/>
  <c r="H52" i="113"/>
  <c r="M22" i="111"/>
  <c r="M16" i="111"/>
  <c r="R52" i="107"/>
  <c r="R57" i="107"/>
  <c r="H16" i="112"/>
  <c r="H22" i="112"/>
  <c r="O40" i="112"/>
  <c r="O35" i="112"/>
  <c r="AB57" i="106"/>
  <c r="AB52" i="106"/>
  <c r="AI52" i="111"/>
  <c r="AI57" i="111"/>
  <c r="Y22" i="113"/>
  <c r="Y16" i="113"/>
  <c r="U16" i="109"/>
  <c r="U22" i="109"/>
  <c r="AH22" i="109"/>
  <c r="AH16" i="109"/>
  <c r="U57" i="107"/>
  <c r="U52" i="107"/>
  <c r="J40" i="111"/>
  <c r="J35" i="111"/>
  <c r="Y57" i="106"/>
  <c r="Y52" i="106"/>
  <c r="AI22" i="111"/>
  <c r="AI16" i="111"/>
  <c r="AH16" i="113"/>
  <c r="AH22" i="113"/>
  <c r="AC35" i="109"/>
  <c r="AC40" i="109"/>
  <c r="AM57" i="109"/>
  <c r="AM52" i="109"/>
  <c r="AE16" i="108"/>
  <c r="AE22" i="108"/>
  <c r="AK40" i="109"/>
  <c r="AK35" i="109"/>
  <c r="P22" i="110"/>
  <c r="P16" i="110"/>
  <c r="R40" i="107"/>
  <c r="R35" i="107"/>
  <c r="W57" i="109"/>
  <c r="W52" i="109"/>
  <c r="Q16" i="114"/>
  <c r="Q22" i="114"/>
  <c r="P22" i="112"/>
  <c r="P16" i="112"/>
  <c r="Q16" i="112"/>
  <c r="Q22" i="112"/>
  <c r="F35" i="107"/>
  <c r="F40" i="107"/>
  <c r="L35" i="111"/>
  <c r="L40" i="111"/>
  <c r="M40" i="112"/>
  <c r="M35" i="112"/>
  <c r="U22" i="113"/>
  <c r="U16" i="113"/>
  <c r="AK22" i="111"/>
  <c r="AK16" i="111"/>
  <c r="X52" i="109"/>
  <c r="X57" i="109"/>
  <c r="I16" i="106"/>
  <c r="I22" i="106"/>
  <c r="O57" i="109"/>
  <c r="O52" i="109"/>
  <c r="Q40" i="110"/>
  <c r="Q35" i="110"/>
  <c r="V52" i="108"/>
  <c r="V57" i="108"/>
  <c r="Y52" i="110"/>
  <c r="Y57" i="110"/>
  <c r="P16" i="108"/>
  <c r="P22" i="108"/>
  <c r="R52" i="109"/>
  <c r="R57" i="109"/>
  <c r="R16" i="113"/>
  <c r="R22" i="113"/>
  <c r="W57" i="112"/>
  <c r="W52" i="112"/>
  <c r="W57" i="106"/>
  <c r="W52" i="106"/>
  <c r="AF22" i="112"/>
  <c r="AF16" i="112"/>
  <c r="AH22" i="108"/>
  <c r="AH16" i="108"/>
  <c r="AE57" i="110"/>
  <c r="AE52" i="110"/>
  <c r="AH16" i="107"/>
  <c r="AH22" i="107"/>
  <c r="AA40" i="109"/>
  <c r="AA35" i="109"/>
  <c r="AK57" i="109"/>
  <c r="AK52" i="109"/>
  <c r="P40" i="111"/>
  <c r="P35" i="111"/>
  <c r="P35" i="106"/>
  <c r="P40" i="106"/>
  <c r="S57" i="109"/>
  <c r="S52" i="109"/>
  <c r="T57" i="109"/>
  <c r="T52" i="109"/>
  <c r="N16" i="113"/>
  <c r="N22" i="113"/>
  <c r="R22" i="108"/>
  <c r="R16" i="108"/>
  <c r="AA22" i="107"/>
  <c r="AA16" i="107"/>
  <c r="AG52" i="106"/>
  <c r="AG57" i="106"/>
  <c r="AG16" i="110"/>
  <c r="AG22" i="110"/>
  <c r="AM57" i="113"/>
  <c r="AM52" i="113"/>
  <c r="T57" i="108"/>
  <c r="T52" i="108"/>
  <c r="Y22" i="107"/>
  <c r="Y16" i="107"/>
  <c r="I57" i="113"/>
  <c r="I52" i="113"/>
  <c r="N57" i="106"/>
  <c r="N52" i="106"/>
  <c r="I35" i="108"/>
  <c r="I40" i="108"/>
  <c r="I22" i="111"/>
  <c r="I16" i="111"/>
  <c r="M52" i="107"/>
  <c r="M57" i="107"/>
  <c r="R22" i="114"/>
  <c r="R16" i="114"/>
  <c r="X57" i="113"/>
  <c r="X52" i="113"/>
  <c r="T57" i="110"/>
  <c r="T52" i="110"/>
  <c r="W16" i="113"/>
  <c r="W22" i="113"/>
  <c r="AA57" i="107"/>
  <c r="AA52" i="107"/>
  <c r="P57" i="110"/>
  <c r="P52" i="110"/>
  <c r="V35" i="111"/>
  <c r="V40" i="111"/>
  <c r="AC22" i="111"/>
  <c r="AC16" i="111"/>
  <c r="AE52" i="109"/>
  <c r="AE57" i="109"/>
  <c r="AL52" i="107"/>
  <c r="AL57" i="107"/>
  <c r="Y22" i="109"/>
  <c r="Y16" i="109"/>
  <c r="AI22" i="114"/>
  <c r="AI16" i="114"/>
  <c r="I52" i="112"/>
  <c r="I57" i="112"/>
  <c r="O22" i="109"/>
  <c r="O16" i="109"/>
  <c r="P22" i="109"/>
  <c r="P16" i="109"/>
  <c r="H52" i="106"/>
  <c r="H57" i="106"/>
  <c r="J22" i="111"/>
  <c r="J16" i="111"/>
  <c r="K22" i="107"/>
  <c r="K16" i="107"/>
  <c r="F40" i="108"/>
  <c r="F35" i="108"/>
  <c r="F57" i="113"/>
  <c r="F52" i="113"/>
  <c r="I16" i="109"/>
  <c r="I22" i="109"/>
  <c r="V57" i="111"/>
  <c r="V52" i="111"/>
  <c r="X16" i="107"/>
  <c r="X22" i="107"/>
  <c r="AA22" i="112"/>
  <c r="AA16" i="112"/>
  <c r="R57" i="112"/>
  <c r="R52" i="112"/>
  <c r="W35" i="112"/>
  <c r="W40" i="112"/>
  <c r="AE57" i="107"/>
  <c r="AE52" i="107"/>
  <c r="X57" i="106"/>
  <c r="X52" i="106"/>
  <c r="AM22" i="113"/>
  <c r="AM16" i="113"/>
  <c r="H22" i="113"/>
  <c r="H16" i="113"/>
  <c r="I35" i="110"/>
  <c r="I40" i="110"/>
  <c r="AN40" i="112"/>
  <c r="AN35" i="112"/>
  <c r="AN52" i="110"/>
  <c r="AN57" i="110"/>
  <c r="E57" i="109"/>
  <c r="E52" i="109"/>
  <c r="F35" i="106"/>
  <c r="F40" i="106"/>
  <c r="J57" i="106"/>
  <c r="J52" i="106"/>
  <c r="K57" i="107"/>
  <c r="K52" i="107"/>
  <c r="Q57" i="111"/>
  <c r="Q52" i="111"/>
  <c r="E52" i="113"/>
  <c r="E57" i="113"/>
  <c r="H22" i="114"/>
  <c r="H16" i="114"/>
  <c r="M16" i="110"/>
  <c r="M22" i="110"/>
  <c r="P57" i="106"/>
  <c r="P52" i="106"/>
  <c r="E40" i="109"/>
  <c r="E35" i="109"/>
  <c r="L16" i="111"/>
  <c r="L22" i="111"/>
  <c r="K22" i="114"/>
  <c r="K16" i="114"/>
  <c r="P57" i="112"/>
  <c r="P52" i="112"/>
  <c r="P35" i="108"/>
  <c r="P40" i="108"/>
  <c r="U57" i="106"/>
  <c r="U52" i="106"/>
  <c r="Z52" i="110"/>
  <c r="Z57" i="110"/>
  <c r="Z16" i="113"/>
  <c r="Z22" i="113"/>
  <c r="AC35" i="112"/>
  <c r="AC40" i="112"/>
  <c r="Q16" i="108"/>
  <c r="Q22" i="108"/>
  <c r="S40" i="106"/>
  <c r="S35" i="106"/>
  <c r="U16" i="107"/>
  <c r="U22" i="107"/>
  <c r="U35" i="110"/>
  <c r="U40" i="110"/>
  <c r="Y35" i="112"/>
  <c r="Y40" i="112"/>
  <c r="X35" i="110"/>
  <c r="X40" i="110"/>
  <c r="AA57" i="113"/>
  <c r="AA52" i="113"/>
  <c r="AH35" i="111"/>
  <c r="AH40" i="111"/>
  <c r="AJ40" i="109"/>
  <c r="AJ35" i="109"/>
  <c r="AL57" i="108"/>
  <c r="AL52" i="108"/>
  <c r="AD52" i="107"/>
  <c r="AD57" i="107"/>
  <c r="AL22" i="109"/>
  <c r="AL16" i="109"/>
  <c r="AL22" i="112"/>
  <c r="AL16" i="112"/>
  <c r="AN16" i="107"/>
  <c r="AN22" i="107"/>
  <c r="AK40" i="113"/>
  <c r="AK35" i="113"/>
  <c r="E40" i="106"/>
  <c r="E35" i="106"/>
  <c r="I16" i="112"/>
  <c r="I22" i="112"/>
  <c r="N40" i="106"/>
  <c r="N35" i="106"/>
  <c r="P57" i="113"/>
  <c r="P52" i="113"/>
  <c r="G35" i="107"/>
  <c r="G40" i="107"/>
  <c r="H35" i="109"/>
  <c r="H40" i="109"/>
  <c r="I16" i="114"/>
  <c r="I22" i="114"/>
  <c r="K40" i="107"/>
  <c r="K35" i="107"/>
  <c r="H40" i="111"/>
  <c r="H35" i="111"/>
  <c r="H57" i="109"/>
  <c r="H52" i="109"/>
  <c r="J57" i="111"/>
  <c r="J52" i="111"/>
  <c r="K52" i="109"/>
  <c r="K57" i="109"/>
  <c r="O40" i="110"/>
  <c r="O35" i="110"/>
  <c r="R57" i="111"/>
  <c r="R52" i="111"/>
  <c r="J35" i="107"/>
  <c r="J40" i="107"/>
  <c r="J22" i="109"/>
  <c r="J16" i="109"/>
  <c r="Q57" i="113"/>
  <c r="Q52" i="113"/>
  <c r="V40" i="108"/>
  <c r="V35" i="108"/>
  <c r="Y57" i="111"/>
  <c r="Y52" i="111"/>
  <c r="Y57" i="113"/>
  <c r="Y52" i="113"/>
  <c r="AA57" i="112"/>
  <c r="AA52" i="112"/>
  <c r="X35" i="107"/>
  <c r="X40" i="107"/>
  <c r="Z16" i="111"/>
  <c r="Z22" i="111"/>
  <c r="AA35" i="113"/>
  <c r="AA40" i="113"/>
  <c r="AE57" i="112"/>
  <c r="AE52" i="112"/>
  <c r="AD57" i="113"/>
  <c r="AD52" i="113"/>
  <c r="AF57" i="106"/>
  <c r="AF52" i="106"/>
  <c r="AJ16" i="112"/>
  <c r="AJ22" i="112"/>
  <c r="AM52" i="110"/>
  <c r="AM57" i="110"/>
  <c r="Y40" i="111"/>
  <c r="Y35" i="111"/>
  <c r="Z40" i="107"/>
  <c r="Z35" i="107"/>
  <c r="AD57" i="106"/>
  <c r="AD52" i="106"/>
  <c r="AE40" i="110"/>
  <c r="AE35" i="110"/>
  <c r="AG16" i="114"/>
  <c r="AG22" i="114"/>
  <c r="Y52" i="107"/>
  <c r="Y57" i="107"/>
  <c r="AA52" i="109"/>
  <c r="AA57" i="109"/>
  <c r="AB52" i="108"/>
  <c r="AB57" i="108"/>
  <c r="AF35" i="107"/>
  <c r="AF40" i="107"/>
  <c r="V16" i="107"/>
  <c r="V22" i="107"/>
  <c r="Z22" i="108"/>
  <c r="Z16" i="108"/>
  <c r="AC16" i="110"/>
  <c r="AC22" i="110"/>
  <c r="AJ35" i="112"/>
  <c r="AJ40" i="112"/>
  <c r="AK16" i="114"/>
  <c r="AK22" i="114"/>
  <c r="AL22" i="111"/>
  <c r="AL16" i="111"/>
  <c r="AN16" i="109"/>
  <c r="AN22" i="109"/>
  <c r="AJ40" i="113"/>
  <c r="AJ35" i="113"/>
  <c r="V35" i="109"/>
  <c r="V40" i="109"/>
  <c r="AH35" i="112"/>
  <c r="AH40" i="112"/>
  <c r="E40" i="107"/>
  <c r="E35" i="107"/>
  <c r="H16" i="109"/>
  <c r="H22" i="109"/>
  <c r="J40" i="108"/>
  <c r="J35" i="108"/>
  <c r="N22" i="109"/>
  <c r="N16" i="109"/>
  <c r="I35" i="112"/>
  <c r="I40" i="112"/>
  <c r="J16" i="110"/>
  <c r="J22" i="110"/>
  <c r="L57" i="107"/>
  <c r="L52" i="107"/>
  <c r="M16" i="109"/>
  <c r="M22" i="109"/>
  <c r="M57" i="108"/>
  <c r="M52" i="108"/>
  <c r="V57" i="110"/>
  <c r="V52" i="110"/>
  <c r="K16" i="109"/>
  <c r="K22" i="109"/>
  <c r="W40" i="106"/>
  <c r="W35" i="106"/>
  <c r="S22" i="109"/>
  <c r="S16" i="109"/>
  <c r="T22" i="109"/>
  <c r="T16" i="109"/>
  <c r="V22" i="109"/>
  <c r="V16" i="109"/>
  <c r="AC40" i="111"/>
  <c r="AC35" i="111"/>
  <c r="AD16" i="107"/>
  <c r="AD22" i="107"/>
  <c r="AD40" i="108"/>
  <c r="AD35" i="108"/>
  <c r="AF57" i="107"/>
  <c r="AF52" i="107"/>
  <c r="AG40" i="110"/>
  <c r="AG35" i="110"/>
  <c r="AH40" i="107"/>
  <c r="AH35" i="107"/>
  <c r="AJ22" i="108"/>
  <c r="AJ16" i="108"/>
  <c r="AK16" i="113"/>
  <c r="AK22" i="113"/>
  <c r="AM52" i="106"/>
  <c r="AM57" i="106"/>
  <c r="Z57" i="112"/>
  <c r="Z52" i="112"/>
  <c r="AD35" i="111"/>
  <c r="AD40" i="111"/>
  <c r="AF40" i="113"/>
  <c r="AF35" i="113"/>
  <c r="AH40" i="110"/>
  <c r="AH35" i="110"/>
  <c r="Z16" i="112"/>
  <c r="Z22" i="112"/>
  <c r="AI40" i="108"/>
  <c r="AI35" i="108"/>
  <c r="AL40" i="110"/>
  <c r="AL35" i="110"/>
  <c r="AL40" i="108"/>
  <c r="AL35" i="108"/>
  <c r="AG16" i="112"/>
  <c r="AG22" i="112"/>
  <c r="AJ52" i="112"/>
  <c r="AJ57" i="112"/>
  <c r="AJ57" i="107"/>
  <c r="AJ52" i="107"/>
  <c r="AK22" i="108"/>
  <c r="AK16" i="108"/>
  <c r="AI52" i="113"/>
  <c r="AI57" i="113"/>
  <c r="AM22" i="111"/>
  <c r="AM16" i="111"/>
  <c r="AN40" i="108"/>
  <c r="AN35" i="108"/>
  <c r="H16" i="111"/>
  <c r="H22" i="111"/>
  <c r="K35" i="111"/>
  <c r="K40" i="111"/>
  <c r="N40" i="107"/>
  <c r="N35" i="107"/>
  <c r="R40" i="106"/>
  <c r="R35" i="106"/>
  <c r="E57" i="106"/>
  <c r="E52" i="106"/>
  <c r="L40" i="112"/>
  <c r="L35" i="112"/>
  <c r="I16" i="113"/>
  <c r="I22" i="113"/>
  <c r="M22" i="106"/>
  <c r="M16" i="106"/>
  <c r="E52" i="110"/>
  <c r="E57" i="110"/>
  <c r="J52" i="112"/>
  <c r="J57" i="112"/>
  <c r="N22" i="112"/>
  <c r="N16" i="112"/>
  <c r="O40" i="108"/>
  <c r="O35" i="108"/>
  <c r="X16" i="106"/>
  <c r="X22" i="106"/>
  <c r="X16" i="108"/>
  <c r="X22" i="108"/>
  <c r="M57" i="111"/>
  <c r="M52" i="111"/>
  <c r="U35" i="112"/>
  <c r="U40" i="112"/>
  <c r="R40" i="112"/>
  <c r="R35" i="112"/>
  <c r="AB40" i="112"/>
  <c r="AB35" i="112"/>
  <c r="P16" i="107"/>
  <c r="P22" i="107"/>
  <c r="S40" i="111"/>
  <c r="S35" i="111"/>
  <c r="AE22" i="111"/>
  <c r="AE16" i="111"/>
  <c r="AM40" i="109"/>
  <c r="AM35" i="109"/>
  <c r="AB57" i="113"/>
  <c r="AB52" i="113"/>
  <c r="AF22" i="113"/>
  <c r="AF16" i="113"/>
  <c r="T40" i="108"/>
  <c r="T35" i="108"/>
  <c r="AH52" i="112"/>
  <c r="AH57" i="112"/>
  <c r="X57" i="110"/>
  <c r="X52" i="110"/>
  <c r="AA22" i="114"/>
  <c r="AA16" i="114"/>
  <c r="AD22" i="109"/>
  <c r="AD16" i="109"/>
  <c r="AM35" i="112"/>
  <c r="AM40" i="112"/>
  <c r="AG52" i="107"/>
  <c r="AG57" i="107"/>
  <c r="AE40" i="107"/>
  <c r="AE35" i="107"/>
  <c r="AK40" i="106"/>
  <c r="AK35" i="106"/>
  <c r="AK22" i="109"/>
  <c r="AK16" i="109"/>
  <c r="AL16" i="114"/>
  <c r="AL22" i="114"/>
  <c r="AN40" i="113"/>
  <c r="AN35" i="113"/>
  <c r="AC57" i="106"/>
  <c r="AC52" i="106"/>
  <c r="Z57" i="113"/>
  <c r="Z52" i="113"/>
  <c r="AI52" i="110"/>
  <c r="AI57" i="110"/>
  <c r="AD16" i="108"/>
  <c r="AD22" i="108"/>
  <c r="AG22" i="108"/>
  <c r="AG16" i="108"/>
  <c r="AN22" i="108"/>
  <c r="AN16" i="108"/>
  <c r="AE16" i="112"/>
  <c r="AE22" i="112"/>
  <c r="AH22" i="111"/>
  <c r="AH16" i="111"/>
  <c r="AL57" i="112"/>
  <c r="AL52" i="112"/>
  <c r="AB16" i="111"/>
  <c r="AB22" i="111"/>
  <c r="AN22" i="113"/>
  <c r="AN16" i="113"/>
  <c r="F35" i="112"/>
  <c r="F40" i="112"/>
  <c r="K35" i="110"/>
  <c r="K40" i="110"/>
  <c r="F40" i="111"/>
  <c r="F35" i="111"/>
  <c r="U16" i="112"/>
  <c r="U22" i="112"/>
  <c r="X40" i="112"/>
  <c r="X35" i="112"/>
  <c r="T22" i="106"/>
  <c r="T16" i="106"/>
  <c r="AJ35" i="110"/>
  <c r="AJ40" i="110"/>
  <c r="F57" i="110"/>
  <c r="F52" i="110"/>
  <c r="L52" i="112"/>
  <c r="L57" i="112"/>
  <c r="S16" i="112"/>
  <c r="S22" i="112"/>
  <c r="H57" i="110"/>
  <c r="H52" i="110"/>
  <c r="F35" i="113"/>
  <c r="F40" i="113"/>
  <c r="L52" i="106"/>
  <c r="L57" i="106"/>
  <c r="M35" i="106"/>
  <c r="M40" i="106"/>
  <c r="L40" i="109"/>
  <c r="L35" i="109"/>
  <c r="M35" i="109"/>
  <c r="M40" i="109"/>
  <c r="T52" i="106"/>
  <c r="T57" i="106"/>
  <c r="P22" i="111"/>
  <c r="P16" i="111"/>
  <c r="S57" i="107"/>
  <c r="S52" i="107"/>
  <c r="W16" i="109"/>
  <c r="W22" i="109"/>
  <c r="N57" i="112"/>
  <c r="N52" i="112"/>
  <c r="S52" i="106"/>
  <c r="S57" i="106"/>
  <c r="U57" i="109"/>
  <c r="U52" i="109"/>
  <c r="AF16" i="110"/>
  <c r="AF22" i="110"/>
  <c r="AA22" i="113"/>
  <c r="AA16" i="113"/>
  <c r="AE22" i="106"/>
  <c r="AE16" i="106"/>
  <c r="AA57" i="111"/>
  <c r="AA52" i="111"/>
  <c r="AJ35" i="107"/>
  <c r="AJ40" i="107"/>
  <c r="AG40" i="111"/>
  <c r="AG35" i="111"/>
  <c r="AI57" i="108"/>
  <c r="AI52" i="108"/>
  <c r="AN40" i="109"/>
  <c r="AN35" i="109"/>
  <c r="AL52" i="109"/>
  <c r="AL57" i="109"/>
  <c r="AL16" i="107"/>
  <c r="AL22" i="107"/>
  <c r="AB57" i="111"/>
  <c r="AB52" i="111"/>
  <c r="AM57" i="108"/>
  <c r="AM52" i="108"/>
  <c r="I52" i="111"/>
  <c r="I57" i="111"/>
  <c r="L22" i="112"/>
  <c r="L16" i="112"/>
  <c r="M57" i="112"/>
  <c r="M52" i="112"/>
  <c r="L57" i="110"/>
  <c r="L52" i="110"/>
  <c r="I52" i="109"/>
  <c r="I57" i="109"/>
  <c r="G52" i="111"/>
  <c r="G57" i="111"/>
  <c r="J22" i="106"/>
  <c r="J16" i="106"/>
  <c r="M40" i="111"/>
  <c r="M35" i="111"/>
  <c r="M57" i="109"/>
  <c r="M52" i="109"/>
  <c r="N40" i="108"/>
  <c r="N35" i="108"/>
  <c r="P22" i="114"/>
  <c r="P16" i="114"/>
  <c r="E35" i="112"/>
  <c r="E40" i="112"/>
  <c r="J40" i="113"/>
  <c r="J35" i="113"/>
  <c r="R40" i="108"/>
  <c r="R35" i="108"/>
  <c r="V40" i="110"/>
  <c r="V35" i="110"/>
  <c r="Z22" i="109"/>
  <c r="Z16" i="109"/>
  <c r="O40" i="106"/>
  <c r="O35" i="106"/>
  <c r="Q35" i="108"/>
  <c r="Q40" i="108"/>
  <c r="S57" i="108"/>
  <c r="S52" i="108"/>
  <c r="O22" i="113"/>
  <c r="O16" i="113"/>
  <c r="Q57" i="108"/>
  <c r="Q52" i="108"/>
  <c r="S52" i="111"/>
  <c r="S57" i="111"/>
  <c r="V57" i="112"/>
  <c r="V52" i="112"/>
  <c r="U40" i="108"/>
  <c r="U35" i="108"/>
  <c r="X35" i="113"/>
  <c r="X40" i="113"/>
  <c r="Z52" i="107"/>
  <c r="Z57" i="107"/>
  <c r="AB22" i="106"/>
  <c r="AB16" i="106"/>
  <c r="M16" i="113"/>
  <c r="M22" i="113"/>
  <c r="P52" i="107"/>
  <c r="P57" i="107"/>
  <c r="U16" i="106"/>
  <c r="U22" i="106"/>
  <c r="S40" i="109"/>
  <c r="S35" i="109"/>
  <c r="AB40" i="108"/>
  <c r="AB35" i="108"/>
  <c r="AF35" i="111"/>
  <c r="AF40" i="111"/>
  <c r="AL35" i="106"/>
  <c r="AL40" i="106"/>
  <c r="Z40" i="108"/>
  <c r="Z35" i="108"/>
  <c r="AB35" i="113"/>
  <c r="AB40" i="113"/>
  <c r="AE35" i="111"/>
  <c r="AE40" i="111"/>
  <c r="AH40" i="106"/>
  <c r="AH35" i="106"/>
  <c r="AM22" i="109"/>
  <c r="AM16" i="109"/>
  <c r="V40" i="113"/>
  <c r="V35" i="113"/>
  <c r="AA40" i="112"/>
  <c r="AA35" i="112"/>
  <c r="AA57" i="108"/>
  <c r="AA52" i="108"/>
  <c r="AB22" i="109"/>
  <c r="AB16" i="109"/>
  <c r="AD22" i="113"/>
  <c r="AD16" i="113"/>
  <c r="AF40" i="106"/>
  <c r="AF35" i="106"/>
  <c r="AM35" i="106"/>
  <c r="AM40" i="106"/>
  <c r="AJ40" i="108"/>
  <c r="AJ35" i="108"/>
  <c r="AL35" i="109"/>
  <c r="AL40" i="109"/>
  <c r="V22" i="106"/>
  <c r="V16" i="106"/>
  <c r="AC57" i="109"/>
  <c r="AC52" i="109"/>
  <c r="AJ57" i="108"/>
  <c r="AJ52" i="108"/>
  <c r="AB35" i="109"/>
  <c r="AB40" i="109"/>
  <c r="AE57" i="108"/>
  <c r="AE52" i="108"/>
  <c r="W57" i="107"/>
  <c r="W52" i="107"/>
  <c r="AK57" i="110"/>
  <c r="AK52" i="110"/>
  <c r="I35" i="107"/>
  <c r="I40" i="107"/>
  <c r="H52" i="108"/>
  <c r="H57" i="108"/>
  <c r="E35" i="108"/>
  <c r="E40" i="108"/>
  <c r="F57" i="106"/>
  <c r="F52" i="106"/>
  <c r="L22" i="109"/>
  <c r="L16" i="109"/>
  <c r="S22" i="107"/>
  <c r="S16" i="107"/>
  <c r="AB22" i="107"/>
  <c r="AB16" i="107"/>
  <c r="R16" i="109"/>
  <c r="R22" i="109"/>
  <c r="O57" i="111"/>
  <c r="O52" i="111"/>
  <c r="S35" i="107"/>
  <c r="S40" i="107"/>
  <c r="T16" i="111"/>
  <c r="T22" i="111"/>
  <c r="U40" i="107"/>
  <c r="U35" i="107"/>
  <c r="W16" i="107"/>
  <c r="W22" i="107"/>
  <c r="Y16" i="110"/>
  <c r="Y22" i="110"/>
  <c r="Y35" i="113"/>
  <c r="Y40" i="113"/>
  <c r="N16" i="111"/>
  <c r="N22" i="111"/>
  <c r="T35" i="111"/>
  <c r="T40" i="111"/>
  <c r="AJ22" i="113"/>
  <c r="AJ16" i="113"/>
  <c r="AA40" i="108"/>
  <c r="AA35" i="108"/>
  <c r="AE22" i="110"/>
  <c r="AE16" i="110"/>
  <c r="AI16" i="112"/>
  <c r="AI22" i="112"/>
  <c r="AK16" i="112"/>
  <c r="AK22" i="112"/>
  <c r="AF57" i="110"/>
  <c r="AF52" i="110"/>
  <c r="AI16" i="110"/>
  <c r="AI22" i="110"/>
  <c r="AE40" i="109"/>
  <c r="AE35" i="109"/>
  <c r="AF40" i="112"/>
  <c r="AF35" i="112"/>
  <c r="AK22" i="110"/>
  <c r="AK16" i="110"/>
  <c r="AI16" i="106"/>
  <c r="AI22" i="106"/>
  <c r="AL40" i="111"/>
  <c r="AL35" i="111"/>
  <c r="AN22" i="111"/>
  <c r="AN16" i="111"/>
  <c r="Y52" i="109"/>
  <c r="Y57" i="109"/>
  <c r="AC57" i="107"/>
  <c r="AC52" i="107"/>
  <c r="AD40" i="110"/>
  <c r="AD35" i="110"/>
  <c r="AI52" i="112"/>
  <c r="AI57" i="112"/>
  <c r="AN57" i="109"/>
  <c r="AN52" i="109"/>
  <c r="AK57" i="106"/>
  <c r="AK52" i="106"/>
  <c r="AF22" i="108"/>
  <c r="AF16" i="108"/>
  <c r="AB52" i="109"/>
  <c r="AB57" i="109"/>
  <c r="AG22" i="107"/>
  <c r="AG16" i="107"/>
  <c r="AL57" i="111"/>
  <c r="AL52" i="111"/>
  <c r="AJ57" i="113"/>
  <c r="AJ52" i="113"/>
  <c r="N40" i="113"/>
  <c r="N35" i="113"/>
  <c r="K57" i="110"/>
  <c r="K52" i="110"/>
  <c r="I52" i="108"/>
  <c r="I57" i="108"/>
  <c r="O57" i="110"/>
  <c r="O52" i="110"/>
  <c r="I52" i="107"/>
  <c r="I57" i="107"/>
  <c r="W57" i="110"/>
  <c r="W52" i="110"/>
  <c r="O22" i="107"/>
  <c r="O16" i="107"/>
  <c r="U57" i="111"/>
  <c r="U52" i="111"/>
  <c r="Y35" i="106"/>
  <c r="Y40" i="106"/>
  <c r="M35" i="108"/>
  <c r="M40" i="108"/>
  <c r="T22" i="112"/>
  <c r="T16" i="112"/>
  <c r="AD57" i="108"/>
  <c r="AD52" i="108"/>
  <c r="AG35" i="107"/>
  <c r="AG40" i="107"/>
  <c r="AL22" i="108"/>
  <c r="AL16" i="108"/>
  <c r="AD22" i="111"/>
  <c r="AD16" i="111"/>
  <c r="G40" i="112"/>
  <c r="G35" i="112"/>
  <c r="I35" i="106"/>
  <c r="I40" i="106"/>
  <c r="L40" i="110"/>
  <c r="L35" i="110"/>
  <c r="N40" i="109"/>
  <c r="N35" i="109"/>
  <c r="H35" i="112"/>
  <c r="H40" i="112"/>
  <c r="K22" i="110"/>
  <c r="K16" i="110"/>
  <c r="N16" i="107"/>
  <c r="N22" i="107"/>
  <c r="Q16" i="106"/>
  <c r="Q22" i="106"/>
  <c r="H40" i="113"/>
  <c r="H35" i="113"/>
  <c r="K57" i="113"/>
  <c r="K52" i="113"/>
  <c r="M22" i="114"/>
  <c r="M16" i="114"/>
  <c r="P35" i="113"/>
  <c r="P40" i="113"/>
  <c r="R57" i="113"/>
  <c r="R52" i="113"/>
  <c r="V16" i="111"/>
  <c r="V22" i="111"/>
  <c r="AA40" i="107"/>
  <c r="AA35" i="107"/>
  <c r="N16" i="106"/>
  <c r="N22" i="106"/>
  <c r="R40" i="110"/>
  <c r="R35" i="110"/>
  <c r="S16" i="108"/>
  <c r="S22" i="108"/>
  <c r="V57" i="106"/>
  <c r="V52" i="106"/>
  <c r="T22" i="110"/>
  <c r="T16" i="110"/>
  <c r="V35" i="106"/>
  <c r="V40" i="106"/>
  <c r="W40" i="108"/>
  <c r="W35" i="108"/>
  <c r="AG52" i="110"/>
  <c r="AG57" i="110"/>
  <c r="AI40" i="109"/>
  <c r="AI35" i="109"/>
  <c r="AN16" i="112"/>
  <c r="AN22" i="112"/>
  <c r="Z57" i="108"/>
  <c r="Z52" i="108"/>
  <c r="AF35" i="110"/>
  <c r="AF40" i="110"/>
  <c r="X22" i="110"/>
  <c r="X16" i="110"/>
  <c r="AD22" i="112"/>
  <c r="AD16" i="112"/>
  <c r="AF22" i="114"/>
  <c r="AF16" i="114"/>
  <c r="AB40" i="106"/>
  <c r="AB35" i="106"/>
  <c r="AF16" i="111"/>
  <c r="AF22" i="111"/>
  <c r="AK57" i="111"/>
  <c r="AK52" i="111"/>
  <c r="AN57" i="107"/>
  <c r="AN52" i="107"/>
  <c r="AA40" i="110"/>
  <c r="AA35" i="110"/>
  <c r="AK52" i="113"/>
  <c r="AK57" i="113"/>
  <c r="AM22" i="114"/>
  <c r="AM16" i="114"/>
  <c r="I35" i="111"/>
  <c r="I40" i="111"/>
  <c r="K57" i="106"/>
  <c r="K52" i="106"/>
  <c r="O22" i="114"/>
  <c r="O16" i="114"/>
  <c r="G57" i="110"/>
  <c r="G52" i="110"/>
  <c r="L40" i="106"/>
  <c r="L35" i="106"/>
  <c r="P40" i="110"/>
  <c r="P35" i="110"/>
  <c r="Q40" i="111"/>
  <c r="Q35" i="111"/>
  <c r="Q22" i="113"/>
  <c r="Q16" i="113"/>
  <c r="K57" i="112"/>
  <c r="K52" i="112"/>
  <c r="J22" i="113"/>
  <c r="J16" i="113"/>
  <c r="K35" i="109"/>
  <c r="K40" i="109"/>
  <c r="L52" i="108"/>
  <c r="L57" i="108"/>
  <c r="M22" i="108"/>
  <c r="M16" i="108"/>
  <c r="T35" i="107"/>
  <c r="T40" i="107"/>
  <c r="T22" i="108"/>
  <c r="T16" i="108"/>
  <c r="X57" i="111"/>
  <c r="X52" i="111"/>
  <c r="Z35" i="109"/>
  <c r="Z40" i="109"/>
  <c r="M57" i="106"/>
  <c r="M52" i="106"/>
  <c r="T57" i="111"/>
  <c r="T52" i="111"/>
  <c r="N57" i="111"/>
  <c r="N52" i="111"/>
  <c r="V57" i="109"/>
  <c r="V52" i="109"/>
  <c r="AB52" i="112"/>
  <c r="AB57" i="112"/>
  <c r="S40" i="110"/>
  <c r="S35" i="110"/>
  <c r="W52" i="113"/>
  <c r="W57" i="113"/>
  <c r="AC57" i="108"/>
  <c r="AC52" i="108"/>
  <c r="AI57" i="107"/>
  <c r="AI52" i="107"/>
  <c r="AJ16" i="109"/>
  <c r="AJ22" i="109"/>
  <c r="AB40" i="111"/>
  <c r="AB35" i="111"/>
  <c r="AC57" i="111"/>
  <c r="AC52" i="111"/>
  <c r="AF57" i="112"/>
  <c r="AF52" i="112"/>
  <c r="AG22" i="106"/>
  <c r="AG16" i="106"/>
  <c r="AN22" i="114"/>
  <c r="AN16" i="114"/>
  <c r="AL22" i="113"/>
  <c r="AL16" i="113"/>
  <c r="AI57" i="109"/>
  <c r="AI52" i="109"/>
  <c r="J40" i="110"/>
  <c r="J35" i="110"/>
  <c r="E52" i="108"/>
  <c r="E57" i="108"/>
  <c r="I57" i="106"/>
  <c r="I52" i="106"/>
  <c r="O57" i="107"/>
  <c r="O52" i="107"/>
  <c r="P40" i="109"/>
  <c r="P35" i="109"/>
  <c r="J52" i="113"/>
  <c r="J57" i="113"/>
  <c r="U22" i="114"/>
  <c r="U16" i="114"/>
  <c r="V22" i="113"/>
  <c r="V16" i="113"/>
  <c r="X40" i="106"/>
  <c r="X35" i="106"/>
  <c r="Y22" i="106"/>
  <c r="Y16" i="106"/>
  <c r="K57" i="108"/>
  <c r="K52" i="108"/>
  <c r="R57" i="108"/>
  <c r="R52" i="108"/>
  <c r="T35" i="112"/>
  <c r="T40" i="112"/>
  <c r="Y22" i="108"/>
  <c r="Y16" i="108"/>
  <c r="AA35" i="111"/>
  <c r="AA40" i="111"/>
  <c r="S40" i="112"/>
  <c r="S35" i="112"/>
  <c r="Z22" i="114"/>
  <c r="Z16" i="114"/>
  <c r="AC22" i="108"/>
  <c r="AC16" i="108"/>
  <c r="U35" i="109"/>
  <c r="U40" i="109"/>
  <c r="AE22" i="113"/>
  <c r="AE16" i="113"/>
  <c r="AI40" i="107"/>
  <c r="AI35" i="107"/>
  <c r="AL35" i="112"/>
  <c r="AL40" i="112"/>
  <c r="AL40" i="107"/>
  <c r="AL35" i="107"/>
  <c r="AN57" i="112"/>
  <c r="AN52" i="112"/>
  <c r="AN40" i="111"/>
  <c r="AN35" i="111"/>
  <c r="Y16" i="114"/>
  <c r="Y22" i="114"/>
  <c r="AB22" i="114"/>
  <c r="AB16" i="114"/>
  <c r="AD57" i="111"/>
  <c r="AD52" i="111"/>
  <c r="AH35" i="113"/>
  <c r="AH40" i="113"/>
  <c r="AM22" i="107"/>
  <c r="AM16" i="107"/>
  <c r="V57" i="113"/>
  <c r="V52" i="113"/>
  <c r="AE22" i="114"/>
  <c r="AE16" i="114"/>
  <c r="AK52" i="107"/>
  <c r="AK57" i="107"/>
  <c r="AN22" i="110"/>
  <c r="AN16" i="110"/>
  <c r="E57" i="111"/>
  <c r="E52" i="111"/>
  <c r="L22" i="108"/>
  <c r="L16" i="108"/>
  <c r="M40" i="113"/>
  <c r="M35" i="113"/>
  <c r="N52" i="113"/>
  <c r="N57" i="113"/>
  <c r="P16" i="106"/>
  <c r="P22" i="106"/>
  <c r="F57" i="109"/>
  <c r="F52" i="109"/>
  <c r="E35" i="111"/>
  <c r="E40" i="111"/>
  <c r="F52" i="108"/>
  <c r="F57" i="108"/>
  <c r="L22" i="107"/>
  <c r="L16" i="107"/>
  <c r="H57" i="112"/>
  <c r="H52" i="112"/>
  <c r="H22" i="110"/>
  <c r="H16" i="110"/>
  <c r="K40" i="108"/>
  <c r="K35" i="108"/>
  <c r="L22" i="114"/>
  <c r="L16" i="114"/>
  <c r="T40" i="109"/>
  <c r="T35" i="109"/>
  <c r="X40" i="108"/>
  <c r="X35" i="108"/>
  <c r="AA16" i="111"/>
  <c r="AA22" i="111"/>
  <c r="R57" i="106"/>
  <c r="R52" i="106"/>
  <c r="S57" i="110"/>
  <c r="S52" i="110"/>
  <c r="S40" i="113"/>
  <c r="S35" i="113"/>
  <c r="W57" i="111"/>
  <c r="W52" i="111"/>
  <c r="Y57" i="112"/>
  <c r="Y52" i="112"/>
  <c r="Y40" i="107"/>
  <c r="Y35" i="107"/>
  <c r="AA57" i="110"/>
  <c r="AA52" i="110"/>
  <c r="V22" i="112"/>
  <c r="V16" i="112"/>
  <c r="W40" i="107"/>
  <c r="W35" i="107"/>
  <c r="AC40" i="108"/>
  <c r="AC35" i="108"/>
  <c r="AE57" i="111"/>
  <c r="AE52" i="111"/>
  <c r="AG16" i="111"/>
  <c r="AG22" i="111"/>
  <c r="AC40" i="110"/>
  <c r="AC35" i="110"/>
  <c r="AD22" i="110"/>
  <c r="AD16" i="110"/>
  <c r="AE35" i="113"/>
  <c r="AE40" i="113"/>
  <c r="AI35" i="110"/>
  <c r="AI40" i="110"/>
  <c r="AK40" i="112"/>
  <c r="AK35" i="112"/>
  <c r="AM22" i="110"/>
  <c r="AM16" i="110"/>
  <c r="Y40" i="110"/>
  <c r="Y35" i="110"/>
  <c r="AA52" i="106"/>
  <c r="AA57" i="106"/>
  <c r="AD57" i="112"/>
  <c r="AD52" i="112"/>
  <c r="AC22" i="109"/>
  <c r="AC16" i="109"/>
  <c r="AD57" i="109"/>
  <c r="AD52" i="109"/>
  <c r="AF52" i="113"/>
  <c r="AF57" i="113"/>
  <c r="AG35" i="109"/>
  <c r="AG40" i="109"/>
  <c r="AI22" i="113"/>
  <c r="AI16" i="113"/>
  <c r="AK16" i="106"/>
  <c r="AK22" i="106"/>
  <c r="AN57" i="108"/>
  <c r="AN52" i="108"/>
  <c r="T52" i="107"/>
  <c r="T57" i="107"/>
  <c r="W22" i="106"/>
  <c r="W16" i="106"/>
  <c r="Z57" i="106"/>
  <c r="Z52" i="106"/>
  <c r="AG22" i="109"/>
  <c r="AG16" i="109"/>
  <c r="AC40" i="113"/>
  <c r="AC35" i="113"/>
  <c r="AK35" i="108"/>
  <c r="AK40" i="108"/>
  <c r="AJ35" i="111"/>
  <c r="AJ40" i="111"/>
  <c r="AM52" i="111"/>
  <c r="AM57" i="111"/>
  <c r="E35" i="110"/>
  <c r="E40" i="110"/>
  <c r="G57" i="112"/>
  <c r="G52" i="112"/>
  <c r="G40" i="109"/>
  <c r="G35" i="109"/>
  <c r="I40" i="113"/>
  <c r="I35" i="113"/>
  <c r="I40" i="109"/>
  <c r="I35" i="109"/>
  <c r="L40" i="107"/>
  <c r="L35" i="107"/>
  <c r="M57" i="113"/>
  <c r="M52" i="113"/>
  <c r="N57" i="108"/>
  <c r="N52" i="108"/>
  <c r="F57" i="107"/>
  <c r="F52" i="107"/>
  <c r="K57" i="111"/>
  <c r="K52" i="111"/>
  <c r="F57" i="112"/>
  <c r="F52" i="112"/>
  <c r="J22" i="114"/>
  <c r="J16" i="114"/>
  <c r="M40" i="110"/>
  <c r="M35" i="110"/>
  <c r="N52" i="107"/>
  <c r="N57" i="107"/>
  <c r="O16" i="111"/>
  <c r="O22" i="111"/>
  <c r="Q57" i="106"/>
  <c r="Q52" i="106"/>
  <c r="R40" i="111"/>
  <c r="R35" i="111"/>
  <c r="F35" i="110"/>
  <c r="F40" i="110"/>
  <c r="G35" i="113"/>
  <c r="G40" i="113"/>
  <c r="G40" i="108"/>
  <c r="G35" i="108"/>
  <c r="K22" i="106"/>
  <c r="K16" i="106"/>
  <c r="N35" i="111"/>
  <c r="N40" i="111"/>
  <c r="O40" i="111"/>
  <c r="O35" i="111"/>
  <c r="R16" i="110"/>
  <c r="R22" i="110"/>
  <c r="S52" i="113"/>
  <c r="S57" i="113"/>
  <c r="V22" i="114"/>
  <c r="V16" i="114"/>
  <c r="W22" i="114"/>
  <c r="W16" i="114"/>
  <c r="Q52" i="107"/>
  <c r="Q57" i="107"/>
  <c r="R57" i="110"/>
  <c r="R52" i="110"/>
  <c r="W57" i="108"/>
  <c r="W52" i="108"/>
  <c r="X52" i="108"/>
  <c r="X57" i="108"/>
  <c r="AB52" i="110"/>
  <c r="AB57" i="110"/>
  <c r="R16" i="107"/>
  <c r="R22" i="107"/>
  <c r="W22" i="112"/>
  <c r="W16" i="112"/>
  <c r="X57" i="107"/>
  <c r="X52" i="107"/>
  <c r="AC40" i="107"/>
  <c r="AC35" i="107"/>
  <c r="AH40" i="108"/>
  <c r="AH35" i="108"/>
  <c r="Z57" i="111"/>
  <c r="Z52" i="111"/>
  <c r="AG52" i="108"/>
  <c r="AG57" i="108"/>
  <c r="Z40" i="111"/>
  <c r="Z35" i="111"/>
  <c r="AD52" i="110"/>
  <c r="AD57" i="110"/>
  <c r="AF57" i="111"/>
  <c r="AF52" i="111"/>
  <c r="AG52" i="109"/>
  <c r="AG57" i="109"/>
  <c r="AI22" i="109"/>
  <c r="AI16" i="109"/>
  <c r="Y40" i="108"/>
  <c r="Y35" i="108"/>
  <c r="AB57" i="107"/>
  <c r="AB52" i="107"/>
  <c r="AD35" i="109"/>
  <c r="AD40" i="109"/>
  <c r="AJ57" i="110"/>
  <c r="AJ52" i="110"/>
  <c r="AC16" i="112"/>
  <c r="AC22" i="112"/>
  <c r="AD35" i="113"/>
  <c r="AD40" i="113"/>
  <c r="AG35" i="113"/>
  <c r="AG40" i="113"/>
  <c r="AJ22" i="107"/>
  <c r="AJ16" i="107"/>
  <c r="AC16" i="114"/>
  <c r="AC22" i="114"/>
  <c r="AH57" i="110"/>
  <c r="AH52" i="110"/>
  <c r="AI40" i="111"/>
  <c r="AI35" i="111"/>
  <c r="AM40" i="113"/>
  <c r="AM35" i="113"/>
  <c r="AH52" i="107"/>
  <c r="AH57" i="107"/>
  <c r="AL57" i="113"/>
  <c r="AL52" i="113"/>
  <c r="W16" i="110"/>
  <c r="W22" i="110"/>
  <c r="AG40" i="106"/>
  <c r="AG35" i="106"/>
  <c r="AJ52" i="106"/>
  <c r="AJ57" i="106"/>
  <c r="AN35" i="107"/>
  <c r="AN40" i="107"/>
  <c r="AD40" i="106"/>
  <c r="AD35" i="106"/>
  <c r="AL22" i="106"/>
  <c r="AL16" i="106"/>
  <c r="AG35" i="112"/>
  <c r="AG40" i="112"/>
  <c r="AH52" i="108"/>
  <c r="AH57" i="108"/>
  <c r="F35" i="109"/>
  <c r="F40" i="109"/>
  <c r="L40" i="113"/>
  <c r="L35" i="113"/>
  <c r="Q35" i="113"/>
  <c r="Q40" i="113"/>
  <c r="M16" i="112"/>
  <c r="M22" i="112"/>
  <c r="O40" i="113"/>
  <c r="O35" i="113"/>
  <c r="L57" i="109"/>
  <c r="L52" i="109"/>
  <c r="E57" i="107"/>
  <c r="E52" i="107"/>
  <c r="O22" i="112"/>
  <c r="O16" i="112"/>
  <c r="H40" i="106"/>
  <c r="H35" i="106"/>
  <c r="R35" i="109"/>
  <c r="R40" i="109"/>
  <c r="R22" i="112"/>
  <c r="R16" i="112"/>
  <c r="Y52" i="108"/>
  <c r="Y57" i="108"/>
  <c r="U16" i="110"/>
  <c r="U22" i="110"/>
  <c r="W40" i="110"/>
  <c r="W35" i="110"/>
  <c r="I16" i="108"/>
  <c r="I22" i="108"/>
  <c r="L57" i="113"/>
  <c r="L52" i="113"/>
  <c r="O40" i="109"/>
  <c r="O35" i="109"/>
  <c r="K35" i="112"/>
  <c r="K40" i="112"/>
  <c r="G57" i="113"/>
  <c r="G52" i="113"/>
  <c r="N57" i="110"/>
  <c r="N52" i="110"/>
  <c r="Q35" i="109"/>
  <c r="Q40" i="109"/>
  <c r="G57" i="109"/>
  <c r="G52" i="109"/>
  <c r="I52" i="110"/>
  <c r="I57" i="110"/>
  <c r="N22" i="108"/>
  <c r="N16" i="108"/>
  <c r="T40" i="110"/>
  <c r="T35" i="110"/>
  <c r="T35" i="113"/>
  <c r="T40" i="113"/>
  <c r="Y40" i="109"/>
  <c r="Y35" i="109"/>
  <c r="O22" i="110"/>
  <c r="O16" i="110"/>
  <c r="R35" i="113"/>
  <c r="R40" i="113"/>
  <c r="L22" i="110"/>
  <c r="L16" i="110"/>
  <c r="O52" i="106"/>
  <c r="O57" i="106"/>
  <c r="U52" i="112"/>
  <c r="U57" i="112"/>
  <c r="U40" i="106"/>
  <c r="U35" i="106"/>
  <c r="V22" i="108"/>
  <c r="V16" i="108"/>
  <c r="X57" i="112"/>
  <c r="X52" i="112"/>
  <c r="AB35" i="110"/>
  <c r="AB40" i="110"/>
  <c r="O40" i="107"/>
  <c r="O35" i="107"/>
  <c r="U57" i="110"/>
  <c r="U52" i="110"/>
  <c r="AB16" i="108"/>
  <c r="AB22" i="108"/>
  <c r="AF35" i="108"/>
  <c r="AF40" i="108"/>
  <c r="AH52" i="106"/>
  <c r="AH57" i="106"/>
  <c r="AH40" i="109"/>
  <c r="AH35" i="109"/>
  <c r="AI40" i="113"/>
  <c r="AI35" i="113"/>
  <c r="AM52" i="112"/>
  <c r="AM57" i="112"/>
  <c r="T35" i="106"/>
  <c r="T40" i="106"/>
  <c r="AC16" i="107"/>
  <c r="AC22" i="107"/>
  <c r="AF22" i="106"/>
  <c r="AF16" i="106"/>
  <c r="AF22" i="109"/>
  <c r="AF16" i="109"/>
  <c r="AI35" i="112"/>
  <c r="AI40" i="112"/>
  <c r="AI40" i="106"/>
  <c r="AI35" i="106"/>
  <c r="AE35" i="106"/>
  <c r="AE40" i="106"/>
  <c r="AH16" i="110"/>
  <c r="AH22" i="110"/>
  <c r="AK52" i="112"/>
  <c r="AK57" i="112"/>
  <c r="X16" i="111"/>
  <c r="X22" i="111"/>
  <c r="AJ57" i="111"/>
  <c r="AJ52" i="111"/>
  <c r="AI22" i="107"/>
  <c r="AI16" i="107"/>
  <c r="AM40" i="108"/>
  <c r="AM35" i="108"/>
  <c r="T22" i="114"/>
  <c r="T16" i="114"/>
  <c r="AC22" i="113"/>
  <c r="AC16" i="113"/>
  <c r="AH52" i="111"/>
  <c r="AH57" i="111"/>
  <c r="AL35" i="113"/>
  <c r="AL40" i="113"/>
  <c r="AF57" i="108"/>
  <c r="AF52" i="108"/>
  <c r="AH16" i="106"/>
  <c r="AH22" i="106"/>
  <c r="AN57" i="113"/>
  <c r="AN52" i="113"/>
  <c r="AK57" i="108"/>
  <c r="AK52" i="108"/>
  <c r="G52" i="106"/>
  <c r="G57" i="106"/>
  <c r="H40" i="107"/>
  <c r="H35" i="107"/>
  <c r="N40" i="110"/>
  <c r="N35" i="110"/>
  <c r="P57" i="109"/>
  <c r="P52" i="109"/>
  <c r="J35" i="112"/>
  <c r="J40" i="112"/>
  <c r="K22" i="111"/>
  <c r="K16" i="111"/>
  <c r="H16" i="107"/>
  <c r="H22" i="107"/>
  <c r="J57" i="110"/>
  <c r="J52" i="110"/>
  <c r="K40" i="106"/>
  <c r="K35" i="106"/>
  <c r="O57" i="112"/>
  <c r="O52" i="112"/>
  <c r="Q57" i="112"/>
  <c r="Q52" i="112"/>
  <c r="Q16" i="111"/>
  <c r="Q22" i="111"/>
  <c r="H22" i="108"/>
  <c r="H16" i="108"/>
  <c r="J35" i="109"/>
  <c r="J40" i="109"/>
  <c r="O52" i="108"/>
  <c r="O57" i="108"/>
  <c r="S57" i="112"/>
  <c r="S52" i="112"/>
  <c r="S16" i="111"/>
  <c r="S22" i="111"/>
  <c r="X40" i="111"/>
  <c r="X35" i="111"/>
  <c r="Z22" i="106"/>
  <c r="Z16" i="106"/>
  <c r="AC52" i="112"/>
  <c r="AC57" i="112"/>
  <c r="Q35" i="106"/>
  <c r="Q40" i="106"/>
  <c r="T22" i="107"/>
  <c r="T16" i="107"/>
  <c r="U35" i="111"/>
  <c r="U40" i="111"/>
  <c r="W40" i="111"/>
  <c r="W35" i="111"/>
  <c r="Z40" i="110"/>
  <c r="Z35" i="110"/>
  <c r="U52" i="113"/>
  <c r="U57" i="113"/>
  <c r="Z16" i="107"/>
  <c r="Z22" i="107"/>
  <c r="AG52" i="113"/>
  <c r="AG57" i="113"/>
  <c r="AM22" i="106"/>
  <c r="AM16" i="106"/>
  <c r="AA16" i="109"/>
  <c r="AA22" i="109"/>
  <c r="AE40" i="108"/>
  <c r="AE35" i="108"/>
  <c r="AF57" i="109"/>
  <c r="AF52" i="109"/>
  <c r="AL57" i="106"/>
  <c r="AL52" i="106"/>
  <c r="AM16" i="108"/>
  <c r="AM22" i="108"/>
  <c r="AN52" i="111"/>
  <c r="AN57" i="111"/>
  <c r="AB22" i="110"/>
  <c r="AB16" i="110"/>
  <c r="AE57" i="113"/>
  <c r="AE52" i="113"/>
  <c r="AI57" i="106"/>
  <c r="AI52" i="106"/>
  <c r="V16" i="110"/>
  <c r="V22" i="110"/>
  <c r="AG22" i="113"/>
  <c r="AG16" i="113"/>
  <c r="O22" i="106"/>
  <c r="O16" i="106"/>
  <c r="Q22" i="107"/>
  <c r="Q16" i="107"/>
  <c r="H16" i="106"/>
  <c r="H22" i="106"/>
  <c r="I22" i="110"/>
  <c r="I16" i="110"/>
  <c r="K16" i="112"/>
  <c r="K22" i="112"/>
  <c r="H40" i="108"/>
  <c r="H35" i="108"/>
  <c r="I22" i="107"/>
  <c r="I16" i="107"/>
  <c r="K35" i="113"/>
  <c r="K40" i="113"/>
  <c r="N22" i="114"/>
  <c r="N16" i="114"/>
  <c r="J16" i="107"/>
  <c r="J22" i="107"/>
  <c r="J57" i="108"/>
  <c r="J52" i="108"/>
  <c r="S16" i="106"/>
  <c r="S22" i="106"/>
  <c r="M22" i="107"/>
  <c r="M16" i="107"/>
  <c r="P52" i="111"/>
  <c r="P57" i="111"/>
  <c r="R16" i="106"/>
  <c r="R22" i="106"/>
  <c r="U22" i="111"/>
  <c r="U16" i="111"/>
  <c r="U57" i="108"/>
  <c r="U52" i="108"/>
  <c r="W40" i="109"/>
  <c r="W35" i="109"/>
  <c r="L16" i="106"/>
  <c r="L22" i="106"/>
  <c r="AE22" i="107"/>
  <c r="AE16" i="107"/>
  <c r="AD22" i="106"/>
  <c r="AD16" i="106"/>
  <c r="AF35" i="109"/>
  <c r="AF40" i="109"/>
  <c r="AK22" i="107"/>
  <c r="AK16" i="107"/>
  <c r="AJ35" i="106"/>
  <c r="AJ40" i="106"/>
  <c r="AH57" i="113"/>
  <c r="AH52" i="113"/>
  <c r="AE52" i="106"/>
  <c r="AE57" i="106"/>
  <c r="AJ22" i="114"/>
  <c r="AJ16" i="114"/>
  <c r="AM16" i="112"/>
  <c r="AM22" i="112"/>
  <c r="AM40" i="110"/>
  <c r="AM35" i="110"/>
  <c r="AB16" i="113"/>
  <c r="AB22" i="113"/>
  <c r="AM57" i="107"/>
  <c r="AM52" i="107"/>
  <c r="V40" i="112"/>
  <c r="V35" i="112"/>
  <c r="AN40" i="110"/>
  <c r="AN35" i="110"/>
  <c r="H3" i="90"/>
  <c r="H65" i="90" s="1"/>
  <c r="H63" i="90" s="1"/>
  <c r="H13" i="90"/>
  <c r="G11" i="1"/>
  <c r="G12" i="1" s="1"/>
  <c r="G16" i="1" s="1"/>
  <c r="G59" i="90"/>
  <c r="G57" i="90" s="1"/>
  <c r="G35" i="90"/>
  <c r="G33" i="90" s="1"/>
  <c r="H23" i="90"/>
  <c r="H18" i="90"/>
  <c r="H8" i="90"/>
  <c r="I8" i="1"/>
  <c r="E12" i="1"/>
  <c r="E16" i="1" s="1"/>
  <c r="E10" i="1"/>
  <c r="G47" i="90"/>
  <c r="G45" i="90" s="1"/>
  <c r="G53" i="90"/>
  <c r="G51" i="90" s="1"/>
  <c r="G41" i="90"/>
  <c r="G39" i="90" s="1"/>
  <c r="G29" i="90"/>
  <c r="G27" i="90" s="1"/>
  <c r="F12" i="1"/>
  <c r="F16" i="1" s="1"/>
  <c r="F10" i="1"/>
  <c r="G10" i="1"/>
  <c r="H41" i="90"/>
  <c r="H39" i="90" s="1"/>
  <c r="H47" i="90"/>
  <c r="H45" i="90" s="1"/>
  <c r="H29" i="90"/>
  <c r="H27" i="90" s="1"/>
  <c r="H53" i="90" l="1"/>
  <c r="H51" i="90" s="1"/>
  <c r="C15" i="119"/>
  <c r="E15" i="119" s="1"/>
  <c r="J152" i="1"/>
  <c r="J116" i="1"/>
  <c r="J98" i="1"/>
  <c r="J134" i="1"/>
  <c r="H18" i="114"/>
  <c r="H20" i="114"/>
  <c r="I23" i="90"/>
  <c r="J44" i="1"/>
  <c r="J62" i="1"/>
  <c r="J80" i="1"/>
  <c r="J26" i="1"/>
  <c r="H35" i="90"/>
  <c r="H33" i="90" s="1"/>
  <c r="H59" i="90"/>
  <c r="H57" i="90" s="1"/>
  <c r="F20" i="1"/>
  <c r="D3" i="119" s="1"/>
  <c r="F18" i="1"/>
  <c r="G20" i="1"/>
  <c r="E3" i="119" s="1"/>
  <c r="G18" i="1"/>
  <c r="E18" i="1"/>
  <c r="E20" i="1"/>
  <c r="C3" i="119" s="1"/>
  <c r="E22" i="1"/>
  <c r="I8" i="90"/>
  <c r="I13" i="90"/>
  <c r="J8" i="1"/>
  <c r="I9" i="1"/>
  <c r="I11" i="1" s="1"/>
  <c r="I3" i="90"/>
  <c r="I65" i="90" s="1"/>
  <c r="I63" i="90" s="1"/>
  <c r="I18" i="90"/>
  <c r="H11" i="1"/>
  <c r="H12" i="1" s="1"/>
  <c r="F22" i="1"/>
  <c r="G22" i="1"/>
  <c r="H10" i="1"/>
  <c r="K134" i="1" l="1"/>
  <c r="K98" i="1"/>
  <c r="K116" i="1"/>
  <c r="K152" i="1"/>
  <c r="K62" i="1"/>
  <c r="K44" i="1"/>
  <c r="K80" i="1"/>
  <c r="K26" i="1"/>
  <c r="I29" i="90"/>
  <c r="I27" i="90" s="1"/>
  <c r="I41" i="90"/>
  <c r="I39" i="90" s="1"/>
  <c r="J23" i="90"/>
  <c r="J3" i="90"/>
  <c r="J65" i="90" s="1"/>
  <c r="J63" i="90" s="1"/>
  <c r="J9" i="1"/>
  <c r="J11" i="1" s="1"/>
  <c r="I59" i="90"/>
  <c r="I57" i="90" s="1"/>
  <c r="J13" i="90"/>
  <c r="J8" i="90"/>
  <c r="K8" i="1"/>
  <c r="J18" i="90"/>
  <c r="I47" i="90"/>
  <c r="I45" i="90" s="1"/>
  <c r="I53" i="90"/>
  <c r="I51" i="90" s="1"/>
  <c r="I35" i="90"/>
  <c r="I33" i="90" s="1"/>
  <c r="I10" i="1"/>
  <c r="J59" i="90"/>
  <c r="J57" i="90" s="1"/>
  <c r="H22" i="1"/>
  <c r="H16" i="1"/>
  <c r="I12" i="1"/>
  <c r="J47" i="90" l="1"/>
  <c r="J45" i="90" s="1"/>
  <c r="J53" i="90"/>
  <c r="J51" i="90" s="1"/>
  <c r="J35" i="90"/>
  <c r="J33" i="90" s="1"/>
  <c r="H18" i="1"/>
  <c r="H20" i="1"/>
  <c r="J41" i="90"/>
  <c r="J39" i="90" s="1"/>
  <c r="J29" i="90"/>
  <c r="J27" i="90" s="1"/>
  <c r="L116" i="1"/>
  <c r="L134" i="1"/>
  <c r="L152" i="1"/>
  <c r="L98" i="1"/>
  <c r="K23" i="90"/>
  <c r="L62" i="1"/>
  <c r="L44" i="1"/>
  <c r="L80" i="1"/>
  <c r="L26" i="1"/>
  <c r="K9" i="1"/>
  <c r="K11" i="1" s="1"/>
  <c r="K8" i="90"/>
  <c r="K18" i="90"/>
  <c r="K13" i="90"/>
  <c r="L8" i="1"/>
  <c r="K3" i="90"/>
  <c r="K65" i="90" s="1"/>
  <c r="K63" i="90" s="1"/>
  <c r="J12" i="1"/>
  <c r="J16" i="1" s="1"/>
  <c r="J10" i="1"/>
  <c r="I16" i="1"/>
  <c r="I22" i="1"/>
  <c r="M152" i="1" l="1"/>
  <c r="M98" i="1"/>
  <c r="M134" i="1"/>
  <c r="M116" i="1"/>
  <c r="M80" i="1"/>
  <c r="M62" i="1"/>
  <c r="M44" i="1"/>
  <c r="M26" i="1"/>
  <c r="K59" i="90"/>
  <c r="K57" i="90" s="1"/>
  <c r="K53" i="90"/>
  <c r="K51" i="90" s="1"/>
  <c r="K41" i="90"/>
  <c r="K39" i="90" s="1"/>
  <c r="K29" i="90"/>
  <c r="K27" i="90" s="1"/>
  <c r="K35" i="90"/>
  <c r="K33" i="90" s="1"/>
  <c r="K47" i="90"/>
  <c r="K45" i="90" s="1"/>
  <c r="L8" i="90"/>
  <c r="L18" i="90"/>
  <c r="M8" i="1"/>
  <c r="L13" i="90"/>
  <c r="L23" i="90"/>
  <c r="L3" i="90"/>
  <c r="L65" i="90" s="1"/>
  <c r="L63" i="90" s="1"/>
  <c r="L9" i="1"/>
  <c r="L11" i="1" s="1"/>
  <c r="J22" i="1"/>
  <c r="K10" i="1"/>
  <c r="K12" i="1"/>
  <c r="K16" i="1" s="1"/>
  <c r="N152" i="1" l="1"/>
  <c r="N98" i="1"/>
  <c r="N116" i="1"/>
  <c r="N134" i="1"/>
  <c r="N80" i="1"/>
  <c r="N26" i="1"/>
  <c r="N62" i="1"/>
  <c r="N44" i="1"/>
  <c r="L59" i="90"/>
  <c r="L57" i="90" s="1"/>
  <c r="L35" i="90"/>
  <c r="L33" i="90" s="1"/>
  <c r="L41" i="90"/>
  <c r="L39" i="90" s="1"/>
  <c r="M18" i="90"/>
  <c r="L47" i="90"/>
  <c r="L45" i="90" s="1"/>
  <c r="L53" i="90"/>
  <c r="L51" i="90" s="1"/>
  <c r="L29" i="90"/>
  <c r="L27" i="90" s="1"/>
  <c r="N8" i="1"/>
  <c r="M23" i="90"/>
  <c r="M3" i="90"/>
  <c r="M65" i="90" s="1"/>
  <c r="M63" i="90" s="1"/>
  <c r="M8" i="90"/>
  <c r="M13" i="90"/>
  <c r="M9" i="1"/>
  <c r="M11" i="1" s="1"/>
  <c r="K22" i="1"/>
  <c r="L10" i="1"/>
  <c r="L12" i="1"/>
  <c r="L16" i="1" s="1"/>
  <c r="M29" i="90"/>
  <c r="M27" i="90" s="1"/>
  <c r="M41" i="90" l="1"/>
  <c r="M39" i="90" s="1"/>
  <c r="O134" i="1"/>
  <c r="O116" i="1"/>
  <c r="O98" i="1"/>
  <c r="O152" i="1"/>
  <c r="M59" i="90"/>
  <c r="M57" i="90" s="1"/>
  <c r="N3" i="90"/>
  <c r="N65" i="90" s="1"/>
  <c r="N63" i="90" s="1"/>
  <c r="O62" i="1"/>
  <c r="O26" i="1"/>
  <c r="O44" i="1"/>
  <c r="O80" i="1"/>
  <c r="N18" i="90"/>
  <c r="O8" i="1"/>
  <c r="N9" i="1"/>
  <c r="N11" i="1" s="1"/>
  <c r="N8" i="90"/>
  <c r="M35" i="90"/>
  <c r="M33" i="90" s="1"/>
  <c r="M47" i="90"/>
  <c r="M45" i="90" s="1"/>
  <c r="M53" i="90"/>
  <c r="M51" i="90" s="1"/>
  <c r="N13" i="90"/>
  <c r="N23" i="90"/>
  <c r="O23" i="90"/>
  <c r="M10" i="1"/>
  <c r="L22" i="1"/>
  <c r="M12" i="1"/>
  <c r="M16" i="1" s="1"/>
  <c r="O9" i="1"/>
  <c r="N59" i="90"/>
  <c r="N57" i="90" s="1"/>
  <c r="N35" i="90"/>
  <c r="N33" i="90" s="1"/>
  <c r="N29" i="90" l="1"/>
  <c r="N27" i="90" s="1"/>
  <c r="N53" i="90"/>
  <c r="N51" i="90" s="1"/>
  <c r="N47" i="90"/>
  <c r="N45" i="90" s="1"/>
  <c r="N41" i="90"/>
  <c r="N39" i="90" s="1"/>
  <c r="P116" i="1"/>
  <c r="P134" i="1"/>
  <c r="P152" i="1"/>
  <c r="P98" i="1"/>
  <c r="O3" i="90"/>
  <c r="O65" i="90" s="1"/>
  <c r="O63" i="90" s="1"/>
  <c r="P62" i="1"/>
  <c r="P26" i="1"/>
  <c r="P80" i="1"/>
  <c r="P44" i="1"/>
  <c r="O8" i="90"/>
  <c r="P8" i="1"/>
  <c r="O13" i="90"/>
  <c r="O18" i="90"/>
  <c r="P18" i="90"/>
  <c r="M22" i="1"/>
  <c r="N10" i="1"/>
  <c r="P9" i="1"/>
  <c r="Q8" i="1"/>
  <c r="O11" i="1"/>
  <c r="N12" i="1"/>
  <c r="O41" i="90" l="1"/>
  <c r="O39" i="90" s="1"/>
  <c r="R152" i="1"/>
  <c r="R116" i="1"/>
  <c r="R98" i="1"/>
  <c r="R134" i="1"/>
  <c r="Q152" i="1"/>
  <c r="Q98" i="1"/>
  <c r="Q116" i="1"/>
  <c r="Q134" i="1"/>
  <c r="Q26" i="1"/>
  <c r="Q44" i="1"/>
  <c r="Q80" i="1"/>
  <c r="Q62" i="1"/>
  <c r="O35" i="90"/>
  <c r="O33" i="90" s="1"/>
  <c r="R44" i="1"/>
  <c r="R62" i="1"/>
  <c r="R80" i="1"/>
  <c r="R26" i="1"/>
  <c r="O47" i="90"/>
  <c r="O45" i="90" s="1"/>
  <c r="P3" i="90"/>
  <c r="P65" i="90" s="1"/>
  <c r="P63" i="90" s="1"/>
  <c r="O59" i="90"/>
  <c r="O57" i="90" s="1"/>
  <c r="O29" i="90"/>
  <c r="O27" i="90" s="1"/>
  <c r="P13" i="90"/>
  <c r="O53" i="90"/>
  <c r="O51" i="90" s="1"/>
  <c r="P23" i="90"/>
  <c r="P8" i="90"/>
  <c r="Q18" i="90"/>
  <c r="Q8" i="90"/>
  <c r="Q23" i="90"/>
  <c r="Q13" i="90"/>
  <c r="O10" i="1"/>
  <c r="O12" i="1"/>
  <c r="O16" i="1" s="1"/>
  <c r="P53" i="90"/>
  <c r="P51" i="90" s="1"/>
  <c r="P35" i="90"/>
  <c r="P33" i="90" s="1"/>
  <c r="P59" i="90"/>
  <c r="P57" i="90" s="1"/>
  <c r="P41" i="90"/>
  <c r="P39" i="90" s="1"/>
  <c r="Q9" i="1"/>
  <c r="Q3" i="90"/>
  <c r="Q65" i="90" s="1"/>
  <c r="Q63" i="90" s="1"/>
  <c r="R8" i="1"/>
  <c r="N22" i="1"/>
  <c r="N16" i="1"/>
  <c r="P11" i="1"/>
  <c r="S134" i="1" l="1"/>
  <c r="S116" i="1"/>
  <c r="S152" i="1"/>
  <c r="S98" i="1"/>
  <c r="P29" i="90"/>
  <c r="P27" i="90" s="1"/>
  <c r="S44" i="1"/>
  <c r="S80" i="1"/>
  <c r="S62" i="1"/>
  <c r="S26" i="1"/>
  <c r="P47" i="90"/>
  <c r="P45" i="90" s="1"/>
  <c r="R18" i="90"/>
  <c r="R23" i="90"/>
  <c r="R13" i="90"/>
  <c r="R8" i="90"/>
  <c r="O22" i="1"/>
  <c r="P10" i="1"/>
  <c r="P12" i="1"/>
  <c r="P22" i="1" s="1"/>
  <c r="Q11" i="1"/>
  <c r="R9" i="1"/>
  <c r="R3" i="90"/>
  <c r="R65" i="90" s="1"/>
  <c r="R63" i="90" s="1"/>
  <c r="S8" i="1"/>
  <c r="Q41" i="90"/>
  <c r="Q39" i="90" s="1"/>
  <c r="Q47" i="90"/>
  <c r="Q45" i="90" s="1"/>
  <c r="Q29" i="90"/>
  <c r="Q27" i="90" s="1"/>
  <c r="Q59" i="90"/>
  <c r="Q57" i="90" s="1"/>
  <c r="Q35" i="90"/>
  <c r="Q33" i="90" s="1"/>
  <c r="Q53" i="90"/>
  <c r="Q51" i="90" s="1"/>
  <c r="T116" i="1" l="1"/>
  <c r="T152" i="1"/>
  <c r="T98" i="1"/>
  <c r="T134" i="1"/>
  <c r="T44" i="1"/>
  <c r="T80" i="1"/>
  <c r="T62" i="1"/>
  <c r="T26" i="1"/>
  <c r="S23" i="90"/>
  <c r="S13" i="90"/>
  <c r="S18" i="90"/>
  <c r="S8" i="90"/>
  <c r="P16" i="1"/>
  <c r="Q12" i="1"/>
  <c r="Q22" i="1" s="1"/>
  <c r="S9" i="1"/>
  <c r="S3" i="90"/>
  <c r="S65" i="90" s="1"/>
  <c r="S63" i="90" s="1"/>
  <c r="T8" i="1"/>
  <c r="R29" i="90"/>
  <c r="R27" i="90" s="1"/>
  <c r="R35" i="90"/>
  <c r="R33" i="90" s="1"/>
  <c r="R47" i="90"/>
  <c r="R45" i="90" s="1"/>
  <c r="R41" i="90"/>
  <c r="R39" i="90" s="1"/>
  <c r="R59" i="90"/>
  <c r="R57" i="90" s="1"/>
  <c r="R53" i="90"/>
  <c r="R51" i="90" s="1"/>
  <c r="Q10" i="1"/>
  <c r="R11" i="1"/>
  <c r="U152" i="1" l="1"/>
  <c r="U116" i="1"/>
  <c r="U98" i="1"/>
  <c r="U134" i="1"/>
  <c r="U80" i="1"/>
  <c r="U62" i="1"/>
  <c r="U26" i="1"/>
  <c r="U44" i="1"/>
  <c r="T23" i="90"/>
  <c r="T13" i="90"/>
  <c r="T18" i="90"/>
  <c r="T8" i="90"/>
  <c r="Q16" i="1"/>
  <c r="R12" i="1"/>
  <c r="R22" i="1" s="1"/>
  <c r="R10" i="1"/>
  <c r="T9" i="1"/>
  <c r="U8" i="1"/>
  <c r="T3" i="90"/>
  <c r="T65" i="90" s="1"/>
  <c r="T63" i="90" s="1"/>
  <c r="S35" i="90"/>
  <c r="S33" i="90" s="1"/>
  <c r="S53" i="90"/>
  <c r="S51" i="90" s="1"/>
  <c r="S47" i="90"/>
  <c r="S45" i="90" s="1"/>
  <c r="S41" i="90"/>
  <c r="S39" i="90" s="1"/>
  <c r="S59" i="90"/>
  <c r="S57" i="90" s="1"/>
  <c r="S29" i="90"/>
  <c r="S27" i="90" s="1"/>
  <c r="S11" i="1"/>
  <c r="V152" i="1" l="1"/>
  <c r="V98" i="1"/>
  <c r="V116" i="1"/>
  <c r="V134" i="1"/>
  <c r="V80" i="1"/>
  <c r="V62" i="1"/>
  <c r="V26" i="1"/>
  <c r="V44" i="1"/>
  <c r="U23" i="90"/>
  <c r="U13" i="90"/>
  <c r="U8" i="90"/>
  <c r="U18" i="90"/>
  <c r="R16" i="1"/>
  <c r="S12" i="1"/>
  <c r="S16" i="1" s="1"/>
  <c r="S10" i="1"/>
  <c r="U9" i="1"/>
  <c r="U3" i="90"/>
  <c r="U65" i="90" s="1"/>
  <c r="U63" i="90" s="1"/>
  <c r="V8" i="1"/>
  <c r="T11" i="1"/>
  <c r="T47" i="90"/>
  <c r="T45" i="90" s="1"/>
  <c r="T29" i="90"/>
  <c r="T27" i="90" s="1"/>
  <c r="T59" i="90"/>
  <c r="T57" i="90" s="1"/>
  <c r="T53" i="90"/>
  <c r="T51" i="90" s="1"/>
  <c r="T41" i="90"/>
  <c r="T39" i="90" s="1"/>
  <c r="T35" i="90"/>
  <c r="T33" i="90" s="1"/>
  <c r="W134" i="1" l="1"/>
  <c r="W98" i="1"/>
  <c r="W116" i="1"/>
  <c r="W152" i="1"/>
  <c r="W44" i="1"/>
  <c r="W62" i="1"/>
  <c r="W26" i="1"/>
  <c r="W80" i="1"/>
  <c r="V23" i="90"/>
  <c r="V13" i="90"/>
  <c r="V18" i="90"/>
  <c r="V8" i="90"/>
  <c r="S22" i="1"/>
  <c r="T12" i="1"/>
  <c r="T22" i="1" s="1"/>
  <c r="U11" i="1"/>
  <c r="T10" i="1"/>
  <c r="V9" i="1"/>
  <c r="V3" i="90"/>
  <c r="V65" i="90" s="1"/>
  <c r="V63" i="90" s="1"/>
  <c r="W8" i="1"/>
  <c r="U29" i="90"/>
  <c r="U27" i="90" s="1"/>
  <c r="U47" i="90"/>
  <c r="U45" i="90" s="1"/>
  <c r="U35" i="90"/>
  <c r="U33" i="90" s="1"/>
  <c r="U59" i="90"/>
  <c r="U57" i="90" s="1"/>
  <c r="U41" i="90"/>
  <c r="U39" i="90" s="1"/>
  <c r="U53" i="90"/>
  <c r="U51" i="90" s="1"/>
  <c r="X116" i="1" l="1"/>
  <c r="X134" i="1"/>
  <c r="X152" i="1"/>
  <c r="X98" i="1"/>
  <c r="X80" i="1"/>
  <c r="X62" i="1"/>
  <c r="X26" i="1"/>
  <c r="X44" i="1"/>
  <c r="W18" i="90"/>
  <c r="W8" i="90"/>
  <c r="W23" i="90"/>
  <c r="W13" i="90"/>
  <c r="U12" i="1"/>
  <c r="U22" i="1" s="1"/>
  <c r="T16" i="1"/>
  <c r="V11" i="1"/>
  <c r="W3" i="90"/>
  <c r="W65" i="90" s="1"/>
  <c r="W63" i="90" s="1"/>
  <c r="W9" i="1"/>
  <c r="X8" i="1"/>
  <c r="U10" i="1"/>
  <c r="V35" i="90"/>
  <c r="V33" i="90" s="1"/>
  <c r="V53" i="90"/>
  <c r="V51" i="90" s="1"/>
  <c r="V47" i="90"/>
  <c r="V45" i="90" s="1"/>
  <c r="V29" i="90"/>
  <c r="V27" i="90" s="1"/>
  <c r="V41" i="90"/>
  <c r="V39" i="90" s="1"/>
  <c r="V59" i="90"/>
  <c r="V57" i="90" s="1"/>
  <c r="Y152" i="1" l="1"/>
  <c r="Y98" i="1"/>
  <c r="Y134" i="1"/>
  <c r="Y116" i="1"/>
  <c r="Y26" i="1"/>
  <c r="Y44" i="1"/>
  <c r="Y80" i="1"/>
  <c r="Y62" i="1"/>
  <c r="X18" i="90"/>
  <c r="X8" i="90"/>
  <c r="X23" i="90"/>
  <c r="X13" i="90"/>
  <c r="U16" i="1"/>
  <c r="V12" i="1"/>
  <c r="V16" i="1" s="1"/>
  <c r="V10" i="1"/>
  <c r="X9" i="1"/>
  <c r="Y8" i="1"/>
  <c r="X3" i="90"/>
  <c r="X65" i="90" s="1"/>
  <c r="X63" i="90" s="1"/>
  <c r="W11" i="1"/>
  <c r="W35" i="90"/>
  <c r="W33" i="90" s="1"/>
  <c r="W29" i="90"/>
  <c r="W27" i="90" s="1"/>
  <c r="W53" i="90"/>
  <c r="W51" i="90" s="1"/>
  <c r="W47" i="90"/>
  <c r="W45" i="90" s="1"/>
  <c r="W41" i="90"/>
  <c r="W39" i="90" s="1"/>
  <c r="W59" i="90"/>
  <c r="W57" i="90" s="1"/>
  <c r="Z152" i="1" l="1"/>
  <c r="Z116" i="1"/>
  <c r="Z98" i="1"/>
  <c r="Z134" i="1"/>
  <c r="Z44" i="1"/>
  <c r="Z62" i="1"/>
  <c r="Z80" i="1"/>
  <c r="Z26" i="1"/>
  <c r="Y18" i="90"/>
  <c r="Y8" i="90"/>
  <c r="Y13" i="90"/>
  <c r="Y23" i="90"/>
  <c r="W12" i="1"/>
  <c r="W22" i="1" s="1"/>
  <c r="V22" i="1"/>
  <c r="W10" i="1"/>
  <c r="X41" i="90"/>
  <c r="X39" i="90" s="1"/>
  <c r="X53" i="90"/>
  <c r="X51" i="90" s="1"/>
  <c r="X47" i="90"/>
  <c r="X45" i="90" s="1"/>
  <c r="X29" i="90"/>
  <c r="X27" i="90" s="1"/>
  <c r="X35" i="90"/>
  <c r="X33" i="90" s="1"/>
  <c r="X59" i="90"/>
  <c r="X57" i="90" s="1"/>
  <c r="Y9" i="1"/>
  <c r="Z8" i="1"/>
  <c r="Y3" i="90"/>
  <c r="Y65" i="90" s="1"/>
  <c r="Y63" i="90" s="1"/>
  <c r="X11" i="1"/>
  <c r="AA134" i="1" l="1"/>
  <c r="AA98" i="1"/>
  <c r="AA116" i="1"/>
  <c r="AA152" i="1"/>
  <c r="AA44" i="1"/>
  <c r="AA80" i="1"/>
  <c r="AA62" i="1"/>
  <c r="AA26" i="1"/>
  <c r="Z23" i="90"/>
  <c r="Z13" i="90"/>
  <c r="Z8" i="90"/>
  <c r="Z18" i="90"/>
  <c r="W16" i="1"/>
  <c r="X10" i="1"/>
  <c r="X12" i="1"/>
  <c r="X16" i="1" s="1"/>
  <c r="Z9" i="1"/>
  <c r="Z3" i="90"/>
  <c r="Z65" i="90" s="1"/>
  <c r="Z63" i="90" s="1"/>
  <c r="AA8" i="1"/>
  <c r="Y11" i="1"/>
  <c r="Y41" i="90"/>
  <c r="Y39" i="90" s="1"/>
  <c r="Y53" i="90"/>
  <c r="Y51" i="90" s="1"/>
  <c r="Y29" i="90"/>
  <c r="Y27" i="90" s="1"/>
  <c r="Y59" i="90"/>
  <c r="Y57" i="90" s="1"/>
  <c r="Y47" i="90"/>
  <c r="Y45" i="90" s="1"/>
  <c r="Y35" i="90"/>
  <c r="Y33" i="90" s="1"/>
  <c r="AB116" i="1" l="1"/>
  <c r="AB152" i="1"/>
  <c r="AB134" i="1"/>
  <c r="AB98" i="1"/>
  <c r="AB44" i="1"/>
  <c r="AB80" i="1"/>
  <c r="AB62" i="1"/>
  <c r="AB26" i="1"/>
  <c r="AA23" i="90"/>
  <c r="AA13" i="90"/>
  <c r="AA18" i="90"/>
  <c r="AA8" i="90"/>
  <c r="X22" i="1"/>
  <c r="Y10" i="1"/>
  <c r="Y12" i="1"/>
  <c r="Y16" i="1" s="1"/>
  <c r="Z47" i="90"/>
  <c r="Z45" i="90" s="1"/>
  <c r="Z59" i="90"/>
  <c r="Z57" i="90" s="1"/>
  <c r="Z29" i="90"/>
  <c r="Z27" i="90" s="1"/>
  <c r="Z35" i="90"/>
  <c r="Z33" i="90" s="1"/>
  <c r="Z41" i="90"/>
  <c r="Z39" i="90" s="1"/>
  <c r="Z53" i="90"/>
  <c r="Z51" i="90" s="1"/>
  <c r="AA9" i="1"/>
  <c r="AA3" i="90"/>
  <c r="AA65" i="90" s="1"/>
  <c r="AA63" i="90" s="1"/>
  <c r="AB8" i="1"/>
  <c r="Z11" i="1"/>
  <c r="AC152" i="1" l="1"/>
  <c r="AC116" i="1"/>
  <c r="AC98" i="1"/>
  <c r="AC134" i="1"/>
  <c r="AC80" i="1"/>
  <c r="AC44" i="1"/>
  <c r="AC62" i="1"/>
  <c r="AC26" i="1"/>
  <c r="AB23" i="90"/>
  <c r="AB13" i="90"/>
  <c r="AB18" i="90"/>
  <c r="AB8" i="90"/>
  <c r="Y22" i="1"/>
  <c r="Z10" i="1"/>
  <c r="Z12" i="1"/>
  <c r="AA11" i="1"/>
  <c r="AC8" i="1"/>
  <c r="AB9" i="1"/>
  <c r="AB3" i="90"/>
  <c r="AB65" i="90" s="1"/>
  <c r="AB63" i="90" s="1"/>
  <c r="AA53" i="90"/>
  <c r="AA51" i="90" s="1"/>
  <c r="AA47" i="90"/>
  <c r="AA45" i="90" s="1"/>
  <c r="AA59" i="90"/>
  <c r="AA57" i="90" s="1"/>
  <c r="AA29" i="90"/>
  <c r="AA27" i="90" s="1"/>
  <c r="AA35" i="90"/>
  <c r="AA33" i="90" s="1"/>
  <c r="AA41" i="90"/>
  <c r="AA39" i="90" s="1"/>
  <c r="AD152" i="1" l="1"/>
  <c r="AD98" i="1"/>
  <c r="AD116" i="1"/>
  <c r="AD134" i="1"/>
  <c r="AD80" i="1"/>
  <c r="AD62" i="1"/>
  <c r="AD26" i="1"/>
  <c r="AD44" i="1"/>
  <c r="AC23" i="90"/>
  <c r="AC13" i="90"/>
  <c r="AC8" i="90"/>
  <c r="AC18" i="90"/>
  <c r="AA12" i="1"/>
  <c r="AA16" i="1" s="1"/>
  <c r="AB35" i="90"/>
  <c r="AB33" i="90" s="1"/>
  <c r="AB53" i="90"/>
  <c r="AB51" i="90" s="1"/>
  <c r="AB29" i="90"/>
  <c r="AB27" i="90" s="1"/>
  <c r="AB47" i="90"/>
  <c r="AB45" i="90" s="1"/>
  <c r="AB59" i="90"/>
  <c r="AB57" i="90" s="1"/>
  <c r="AB41" i="90"/>
  <c r="AB39" i="90" s="1"/>
  <c r="AD8" i="1"/>
  <c r="AC3" i="90"/>
  <c r="AC65" i="90" s="1"/>
  <c r="AC63" i="90" s="1"/>
  <c r="AC9" i="1"/>
  <c r="AA10" i="1"/>
  <c r="Z22" i="1"/>
  <c r="Z16" i="1"/>
  <c r="AB11" i="1"/>
  <c r="AE134" i="1" l="1"/>
  <c r="AE116" i="1"/>
  <c r="AE152" i="1"/>
  <c r="AE98" i="1"/>
  <c r="AE62" i="1"/>
  <c r="AE26" i="1"/>
  <c r="AE44" i="1"/>
  <c r="AE80" i="1"/>
  <c r="AD23" i="90"/>
  <c r="AD18" i="90"/>
  <c r="AD8" i="90"/>
  <c r="AD13" i="90"/>
  <c r="AB12" i="1"/>
  <c r="AB16" i="1" s="1"/>
  <c r="AA22" i="1"/>
  <c r="AB10" i="1"/>
  <c r="AC11" i="1"/>
  <c r="AE8" i="1"/>
  <c r="AD3" i="90"/>
  <c r="AD65" i="90" s="1"/>
  <c r="AD63" i="90" s="1"/>
  <c r="AD9" i="1"/>
  <c r="AC53" i="90"/>
  <c r="AC51" i="90" s="1"/>
  <c r="AC35" i="90"/>
  <c r="AC33" i="90" s="1"/>
  <c r="AC41" i="90"/>
  <c r="AC39" i="90" s="1"/>
  <c r="AC59" i="90"/>
  <c r="AC57" i="90" s="1"/>
  <c r="AC47" i="90"/>
  <c r="AC45" i="90" s="1"/>
  <c r="AC29" i="90"/>
  <c r="AC27" i="90" s="1"/>
  <c r="AF116" i="1" l="1"/>
  <c r="AF134" i="1"/>
  <c r="AF152" i="1"/>
  <c r="AF98" i="1"/>
  <c r="AF62" i="1"/>
  <c r="AF26" i="1"/>
  <c r="AF80" i="1"/>
  <c r="AF44" i="1"/>
  <c r="AE18" i="90"/>
  <c r="AE8" i="90"/>
  <c r="AE23" i="90"/>
  <c r="AE13" i="90"/>
  <c r="AB22" i="1"/>
  <c r="AC12" i="1"/>
  <c r="AC22" i="1" s="1"/>
  <c r="AC10" i="1"/>
  <c r="AD11" i="1"/>
  <c r="AE3" i="90"/>
  <c r="AE65" i="90" s="1"/>
  <c r="AE63" i="90" s="1"/>
  <c r="AE9" i="1"/>
  <c r="AF8" i="1"/>
  <c r="AD53" i="90"/>
  <c r="AD51" i="90" s="1"/>
  <c r="AD47" i="90"/>
  <c r="AD45" i="90" s="1"/>
  <c r="AD29" i="90"/>
  <c r="AD27" i="90" s="1"/>
  <c r="AD35" i="90"/>
  <c r="AD33" i="90" s="1"/>
  <c r="AD41" i="90"/>
  <c r="AD39" i="90" s="1"/>
  <c r="AD59" i="90"/>
  <c r="AD57" i="90" s="1"/>
  <c r="AG152" i="1" l="1"/>
  <c r="AG98" i="1"/>
  <c r="AG116" i="1"/>
  <c r="AG134" i="1"/>
  <c r="AG26" i="1"/>
  <c r="AG44" i="1"/>
  <c r="AG80" i="1"/>
  <c r="AG62" i="1"/>
  <c r="AF18" i="90"/>
  <c r="AF8" i="90"/>
  <c r="AF23" i="90"/>
  <c r="AF13" i="90"/>
  <c r="AC16" i="1"/>
  <c r="AD10" i="1"/>
  <c r="AD12" i="1"/>
  <c r="AF9" i="1"/>
  <c r="AF3" i="90"/>
  <c r="AF65" i="90" s="1"/>
  <c r="AF63" i="90" s="1"/>
  <c r="AG8" i="1"/>
  <c r="AE11" i="1"/>
  <c r="AE41" i="90"/>
  <c r="AE39" i="90" s="1"/>
  <c r="AE47" i="90"/>
  <c r="AE45" i="90" s="1"/>
  <c r="AE35" i="90"/>
  <c r="AE33" i="90" s="1"/>
  <c r="AE53" i="90"/>
  <c r="AE51" i="90" s="1"/>
  <c r="AE29" i="90"/>
  <c r="AE27" i="90" s="1"/>
  <c r="AE59" i="90"/>
  <c r="AE57" i="90" s="1"/>
  <c r="AH152" i="1" l="1"/>
  <c r="AH98" i="1"/>
  <c r="AH134" i="1"/>
  <c r="AH116" i="1"/>
  <c r="AH44" i="1"/>
  <c r="AH80" i="1"/>
  <c r="AH62" i="1"/>
  <c r="AH26" i="1"/>
  <c r="AG18" i="90"/>
  <c r="AG8" i="90"/>
  <c r="AG23" i="90"/>
  <c r="AG13" i="90"/>
  <c r="AE10" i="1"/>
  <c r="AE12" i="1"/>
  <c r="AE22" i="1" s="1"/>
  <c r="AF11" i="1"/>
  <c r="AH8" i="1"/>
  <c r="AG3" i="90"/>
  <c r="AG65" i="90" s="1"/>
  <c r="AG63" i="90" s="1"/>
  <c r="AG9" i="1"/>
  <c r="AF35" i="90"/>
  <c r="AF33" i="90" s="1"/>
  <c r="AF41" i="90"/>
  <c r="AF39" i="90" s="1"/>
  <c r="AF53" i="90"/>
  <c r="AF51" i="90" s="1"/>
  <c r="AF59" i="90"/>
  <c r="AF57" i="90" s="1"/>
  <c r="AF47" i="90"/>
  <c r="AF45" i="90" s="1"/>
  <c r="AF29" i="90"/>
  <c r="AF27" i="90" s="1"/>
  <c r="AD16" i="1"/>
  <c r="AD22" i="1"/>
  <c r="AI134" i="1" l="1"/>
  <c r="AI98" i="1"/>
  <c r="AI116" i="1"/>
  <c r="AI152" i="1"/>
  <c r="AI44" i="1"/>
  <c r="AI80" i="1"/>
  <c r="AI62" i="1"/>
  <c r="AI26" i="1"/>
  <c r="AH23" i="90"/>
  <c r="AH13" i="90"/>
  <c r="AH18" i="90"/>
  <c r="AH8" i="90"/>
  <c r="AE16" i="1"/>
  <c r="AF10" i="1"/>
  <c r="AG11" i="1"/>
  <c r="AF12" i="1"/>
  <c r="AG29" i="90"/>
  <c r="AG27" i="90" s="1"/>
  <c r="AG59" i="90"/>
  <c r="AG57" i="90" s="1"/>
  <c r="AG47" i="90"/>
  <c r="AG45" i="90" s="1"/>
  <c r="AG41" i="90"/>
  <c r="AG39" i="90" s="1"/>
  <c r="AG35" i="90"/>
  <c r="AG33" i="90" s="1"/>
  <c r="AG53" i="90"/>
  <c r="AG51" i="90" s="1"/>
  <c r="AH9" i="1"/>
  <c r="AI8" i="1"/>
  <c r="AH3" i="90"/>
  <c r="AH65" i="90" s="1"/>
  <c r="AH63" i="90" s="1"/>
  <c r="AJ116" i="1" l="1"/>
  <c r="AJ152" i="1"/>
  <c r="AJ98" i="1"/>
  <c r="AJ134" i="1"/>
  <c r="AJ44" i="1"/>
  <c r="AJ80" i="1"/>
  <c r="AJ62" i="1"/>
  <c r="AJ26" i="1"/>
  <c r="AI23" i="90"/>
  <c r="AI13" i="90"/>
  <c r="AI18" i="90"/>
  <c r="AI8" i="90"/>
  <c r="AG12" i="1"/>
  <c r="AG22" i="1" s="1"/>
  <c r="AG10" i="1"/>
  <c r="AH35" i="90"/>
  <c r="AH33" i="90" s="1"/>
  <c r="AH41" i="90"/>
  <c r="AH39" i="90" s="1"/>
  <c r="AH47" i="90"/>
  <c r="AH45" i="90" s="1"/>
  <c r="AH29" i="90"/>
  <c r="AH27" i="90" s="1"/>
  <c r="AH59" i="90"/>
  <c r="AH57" i="90" s="1"/>
  <c r="AH53" i="90"/>
  <c r="AH51" i="90" s="1"/>
  <c r="AF16" i="1"/>
  <c r="AF22" i="1"/>
  <c r="AH11" i="1"/>
  <c r="AI9" i="1"/>
  <c r="AJ8" i="1"/>
  <c r="AI3" i="90"/>
  <c r="AI65" i="90" s="1"/>
  <c r="AI63" i="90" s="1"/>
  <c r="AK152" i="1" l="1"/>
  <c r="AK116" i="1"/>
  <c r="AK98" i="1"/>
  <c r="AK134" i="1"/>
  <c r="AK80" i="1"/>
  <c r="AK26" i="1"/>
  <c r="AK62" i="1"/>
  <c r="AK44" i="1"/>
  <c r="AJ23" i="90"/>
  <c r="AJ13" i="90"/>
  <c r="AJ18" i="90"/>
  <c r="AJ8" i="90"/>
  <c r="AG16" i="1"/>
  <c r="AH10" i="1"/>
  <c r="AI11" i="1"/>
  <c r="AJ9" i="1"/>
  <c r="AJ3" i="90"/>
  <c r="AJ65" i="90" s="1"/>
  <c r="AJ63" i="90" s="1"/>
  <c r="AK8" i="1"/>
  <c r="AH12" i="1"/>
  <c r="AI41" i="90"/>
  <c r="AI39" i="90" s="1"/>
  <c r="AI35" i="90"/>
  <c r="AI33" i="90" s="1"/>
  <c r="AI59" i="90"/>
  <c r="AI57" i="90" s="1"/>
  <c r="AI47" i="90"/>
  <c r="AI45" i="90" s="1"/>
  <c r="AI53" i="90"/>
  <c r="AI51" i="90" s="1"/>
  <c r="AI29" i="90"/>
  <c r="AI27" i="90" s="1"/>
  <c r="AL152" i="1" l="1"/>
  <c r="AL116" i="1"/>
  <c r="AL98" i="1"/>
  <c r="AL134" i="1"/>
  <c r="AL80" i="1"/>
  <c r="AL62" i="1"/>
  <c r="AL26" i="1"/>
  <c r="AL44" i="1"/>
  <c r="AK23" i="90"/>
  <c r="AK13" i="90"/>
  <c r="AK18" i="90"/>
  <c r="AK8" i="90"/>
  <c r="AI10" i="1"/>
  <c r="AI12" i="1"/>
  <c r="AI22" i="1" s="1"/>
  <c r="AK3" i="90"/>
  <c r="AK65" i="90" s="1"/>
  <c r="AK63" i="90" s="1"/>
  <c r="AK9" i="1"/>
  <c r="AL8" i="1"/>
  <c r="AJ11" i="1"/>
  <c r="AH22" i="1"/>
  <c r="AH16" i="1"/>
  <c r="AJ29" i="90"/>
  <c r="AJ27" i="90" s="1"/>
  <c r="AJ47" i="90"/>
  <c r="AJ45" i="90" s="1"/>
  <c r="AJ41" i="90"/>
  <c r="AJ39" i="90" s="1"/>
  <c r="AJ59" i="90"/>
  <c r="AJ57" i="90" s="1"/>
  <c r="AJ53" i="90"/>
  <c r="AJ51" i="90" s="1"/>
  <c r="AJ35" i="90"/>
  <c r="AJ33" i="90" s="1"/>
  <c r="AM134" i="1" l="1"/>
  <c r="AM116" i="1"/>
  <c r="AM98" i="1"/>
  <c r="AM152" i="1"/>
  <c r="AM62" i="1"/>
  <c r="AM26" i="1"/>
  <c r="AM44" i="1"/>
  <c r="AM80" i="1"/>
  <c r="AL23" i="90"/>
  <c r="AL18" i="90"/>
  <c r="AL8" i="90"/>
  <c r="AL13" i="90"/>
  <c r="AI16" i="1"/>
  <c r="AJ12" i="1"/>
  <c r="AJ16" i="1" s="1"/>
  <c r="AJ10" i="1"/>
  <c r="AK11" i="1"/>
  <c r="AK29" i="90"/>
  <c r="AK27" i="90" s="1"/>
  <c r="AK35" i="90"/>
  <c r="AK33" i="90" s="1"/>
  <c r="AK59" i="90"/>
  <c r="AK57" i="90" s="1"/>
  <c r="AK47" i="90"/>
  <c r="AK45" i="90" s="1"/>
  <c r="AK41" i="90"/>
  <c r="AK39" i="90" s="1"/>
  <c r="AK53" i="90"/>
  <c r="AK51" i="90" s="1"/>
  <c r="AL9" i="1"/>
  <c r="AM8" i="1"/>
  <c r="AL3" i="90"/>
  <c r="AL65" i="90" s="1"/>
  <c r="AL63" i="90" s="1"/>
  <c r="AN116" i="1" l="1"/>
  <c r="AN134" i="1"/>
  <c r="AN152" i="1"/>
  <c r="AN98" i="1"/>
  <c r="AN62" i="1"/>
  <c r="AN80" i="1"/>
  <c r="AN26" i="1"/>
  <c r="AN44" i="1"/>
  <c r="AM18" i="90"/>
  <c r="AM8" i="90"/>
  <c r="AM23" i="90"/>
  <c r="AM13" i="90"/>
  <c r="AJ22" i="1"/>
  <c r="AK10" i="1"/>
  <c r="AK12" i="1"/>
  <c r="AK16" i="1" s="1"/>
  <c r="AL11" i="1"/>
  <c r="AM3" i="90"/>
  <c r="AM65" i="90" s="1"/>
  <c r="AM63" i="90" s="1"/>
  <c r="AM9" i="1"/>
  <c r="AN8" i="1"/>
  <c r="AL53" i="90"/>
  <c r="AL51" i="90" s="1"/>
  <c r="AL35" i="90"/>
  <c r="AL33" i="90" s="1"/>
  <c r="AL41" i="90"/>
  <c r="AL39" i="90" s="1"/>
  <c r="AL59" i="90"/>
  <c r="AL57" i="90" s="1"/>
  <c r="AL47" i="90"/>
  <c r="AL45" i="90" s="1"/>
  <c r="AL29" i="90"/>
  <c r="AL27" i="90" s="1"/>
  <c r="AN18" i="90" l="1"/>
  <c r="AN8" i="90"/>
  <c r="AN23" i="90"/>
  <c r="AN13" i="90"/>
  <c r="AK22" i="1"/>
  <c r="AL10" i="1"/>
  <c r="AL12" i="1"/>
  <c r="AL22" i="1" s="1"/>
  <c r="AM11" i="1"/>
  <c r="AN9" i="1"/>
  <c r="AN3" i="90"/>
  <c r="AN65" i="90" s="1"/>
  <c r="AN63" i="90" s="1"/>
  <c r="AM53" i="90"/>
  <c r="AM51" i="90" s="1"/>
  <c r="AM59" i="90"/>
  <c r="AM57" i="90" s="1"/>
  <c r="AM47" i="90"/>
  <c r="AM45" i="90" s="1"/>
  <c r="AM29" i="90"/>
  <c r="AM27" i="90" s="1"/>
  <c r="AM35" i="90"/>
  <c r="AM33" i="90" s="1"/>
  <c r="AM41" i="90"/>
  <c r="AM39" i="90" s="1"/>
  <c r="AL16" i="1" l="1"/>
  <c r="AM12" i="1"/>
  <c r="AM16" i="1" s="1"/>
  <c r="AM10" i="1"/>
  <c r="AN41" i="90"/>
  <c r="AN39" i="90" s="1"/>
  <c r="AN29" i="90"/>
  <c r="AN27" i="90" s="1"/>
  <c r="AN59" i="90"/>
  <c r="AN57" i="90" s="1"/>
  <c r="AN53" i="90"/>
  <c r="AN51" i="90" s="1"/>
  <c r="AN35" i="90"/>
  <c r="AN33" i="90" s="1"/>
  <c r="AN47" i="90"/>
  <c r="AN45" i="90" s="1"/>
  <c r="AN11" i="1"/>
  <c r="AN12" i="1" l="1"/>
  <c r="AN16" i="1" s="1"/>
  <c r="AN10" i="1"/>
  <c r="AM22" i="1"/>
  <c r="AN22" i="1" l="1"/>
</calcChain>
</file>

<file path=xl/sharedStrings.xml><?xml version="1.0" encoding="utf-8"?>
<sst xmlns="http://schemas.openxmlformats.org/spreadsheetml/2006/main" count="1707" uniqueCount="218">
  <si>
    <t>Please find below the instruction on how to run the RCCP</t>
  </si>
  <si>
    <t>The RCCP consists out of 11 sheets:</t>
  </si>
  <si>
    <t>Demand Plan</t>
  </si>
  <si>
    <t>In the Demand Plan the plan (forecast) from demand planning can be loaded. The format needs to to be horizontally loaded. So in Column E month 1 the demand plan per SKU/Aggregation level is entered, Column F month 2 demand plan is loaded etc.</t>
  </si>
  <si>
    <t>Critical columns here are: 1) BU, 2) plant, 3) Material, and 4) Technology (only applicable in case of RCCP on product channel/technology level). Moreover, it is important that the top row contains the month number in format DD/MM/YYYY. In order to run this version of the RCCP these columns should at least be populated.</t>
  </si>
  <si>
    <t>RCCP Conversion</t>
  </si>
  <si>
    <r>
      <t xml:space="preserve">The RCCP Conversion sheet converts the data from the demand plan into the correct and usable format to be used for the RCCP. This is all done by formulas. The main action that has to be done for this sheet is to make sure that </t>
    </r>
    <r>
      <rPr>
        <b/>
        <sz val="10"/>
        <color rgb="FF00B050"/>
        <rFont val="Arial"/>
        <family val="2"/>
      </rPr>
      <t xml:space="preserve">GREEN </t>
    </r>
    <r>
      <rPr>
        <sz val="10"/>
        <rFont val="Arial"/>
        <family val="2"/>
      </rPr>
      <t xml:space="preserve">colored cells have the Site (as in column B sheet </t>
    </r>
    <r>
      <rPr>
        <i/>
        <sz val="10"/>
        <rFont val="Arial"/>
        <family val="2"/>
      </rPr>
      <t>demand plan)</t>
    </r>
    <r>
      <rPr>
        <sz val="10"/>
        <rFont val="Arial"/>
        <family val="2"/>
      </rPr>
      <t xml:space="preserve"> and, if applicable, the technology families/product channels (as in Column D</t>
    </r>
    <r>
      <rPr>
        <i/>
        <sz val="10"/>
        <rFont val="Arial"/>
        <family val="2"/>
      </rPr>
      <t xml:space="preserve"> sheet </t>
    </r>
    <r>
      <rPr>
        <sz val="10"/>
        <rFont val="Arial"/>
        <family val="2"/>
      </rPr>
      <t>Demand Plan)</t>
    </r>
  </si>
  <si>
    <t>Please make sure that the formulas in row 6 and below are dragged down to the final technology family/product channel entered</t>
  </si>
  <si>
    <t>Input Capability Review</t>
  </si>
  <si>
    <r>
      <t xml:space="preserve">In the sheet </t>
    </r>
    <r>
      <rPr>
        <i/>
        <sz val="10"/>
        <rFont val="Arial"/>
        <family val="2"/>
      </rPr>
      <t xml:space="preserve">Input capability </t>
    </r>
    <r>
      <rPr>
        <sz val="10"/>
        <rFont val="Arial"/>
        <family val="2"/>
      </rPr>
      <t>the capacities related to the site/technology families/product channels can be found</t>
    </r>
  </si>
  <si>
    <t xml:space="preserve">The information here is coming from manufacturing. In this sheet we find per site/technology family/product channels the following two capacities </t>
  </si>
  <si>
    <r>
      <rPr>
        <b/>
        <sz val="10"/>
        <rFont val="Arial"/>
        <family val="2"/>
      </rPr>
      <t>1) Available demonstrated capacity:</t>
    </r>
    <r>
      <rPr>
        <sz val="10"/>
        <rFont val="Arial"/>
        <family val="2"/>
      </rPr>
      <t xml:space="preserve"> The available demonstrated capacity is the MAC * the available units/time. This means that the Available demonstrated capacity is the maximum achievable capacity of production given the time available (e.g 1/2/3 shifts)</t>
    </r>
  </si>
  <si>
    <r>
      <rPr>
        <b/>
        <sz val="10"/>
        <rFont val="Arial"/>
        <family val="2"/>
      </rPr>
      <t>2) Planned available demonstrated capacity:</t>
    </r>
    <r>
      <rPr>
        <sz val="10"/>
        <rFont val="Arial"/>
        <family val="2"/>
      </rPr>
      <t xml:space="preserve"> The planned available demonstrated capacity is a percentage of the available demonstrated capacity. Since the MAC is the maximum achievable capacity we potentially might not want to plan on this capacity. The MAC is only reached by production 25% of the times, hence in 75% they are lower than the MAC. In order to take this deviation into account a percentage of the Available demonstrated capacity can be taken. The planned available demonstrated capacity can never be higher than the available demonstrated capacity</t>
    </r>
  </si>
  <si>
    <t>The percentage that we choose to take over the available demonstrated capacity can be indicated in Column D</t>
  </si>
  <si>
    <t xml:space="preserve">The above table illustrates the two types of capacity for each of the months. In this example we take 80% of the available demonstrated capacity as our planning target. This 80% is then applied to all 36 months </t>
  </si>
  <si>
    <t>The table needs to be copied per site/technology family/product channel.. In case there are 5 product channels, the table needs to be copied 6 times. Once for the site and 1 for each of the channels</t>
  </si>
  <si>
    <t>NB: When setting the RCCP for a new month, please make sure that the capacities are updated/moved to the right month so that when the first month is June instead of May, the capacities of June are in the right colum (this goes for all months). The table does not automatically move the capacities when setting the RCCP and all sheets to the new month</t>
  </si>
  <si>
    <t>RCCP</t>
  </si>
  <si>
    <t>In the RCCP sheet the information of the Demand Plan sheet and the Input Capability review sheet is combined into one overview per site/Technology family/product channel</t>
  </si>
  <si>
    <t>When setting up the RCCP please update the current month and year to reflect the starting month of the RCCP. For example, in the June cycle the starting month needs to be set to June etc.</t>
  </si>
  <si>
    <t xml:space="preserve">Per site/Technology Family/Product channel there will be one table as will be explained below. </t>
  </si>
  <si>
    <r>
      <rPr>
        <b/>
        <sz val="10"/>
        <rFont val="Arial"/>
        <family val="2"/>
      </rPr>
      <t>1) Demand Plan (Formula-automatic):</t>
    </r>
    <r>
      <rPr>
        <sz val="10"/>
        <rFont val="Arial"/>
        <family val="2"/>
      </rPr>
      <t xml:space="preserve"> this is the input directly imported from the Demand Plan sheet and allocated to the correct month.</t>
    </r>
  </si>
  <si>
    <r>
      <rPr>
        <b/>
        <sz val="10"/>
        <rFont val="Arial"/>
        <family val="2"/>
      </rPr>
      <t xml:space="preserve">2) Demand Intermediates(Formula- markup is manual): </t>
    </r>
    <r>
      <rPr>
        <sz val="10"/>
        <rFont val="Arial"/>
        <family val="2"/>
      </rPr>
      <t>In case demand for intermediate production is not included in the Demand Plan but is relevant for the site or a certain technology family/channel, a percentage can be entered in the column Standard markup value. This percentage will be applied to all months. For example, if on average (historical data) 10% of the volume is intermediate demand, the standard markup value is 10%. This also needs to be mentioned in the sheet Assumptions</t>
    </r>
  </si>
  <si>
    <r>
      <rPr>
        <b/>
        <sz val="10"/>
        <rFont val="Arial"/>
        <family val="2"/>
      </rPr>
      <t>3) MTO Demand Plan(Formula- markup is manual):</t>
    </r>
    <r>
      <rPr>
        <sz val="10"/>
        <rFont val="Arial"/>
        <family val="2"/>
      </rPr>
      <t xml:space="preserve"> In case MTOs are not in the Demand Plan but this is relevaant for the site or a certain technology family/product channel, a percentage can be entered in the column Standard markup value. This percentage will be applied to all months. For example, if on average (historical data) 20% of the volume is MTO, the standard markup value is 10%. This also needs to be mentioned in the sheet Assumptions</t>
    </r>
  </si>
  <si>
    <r>
      <rPr>
        <b/>
        <sz val="10"/>
        <rFont val="Arial"/>
        <family val="2"/>
      </rPr>
      <t>4) Demand Plan Total Gross (Formula- Automatic):</t>
    </r>
    <r>
      <rPr>
        <sz val="10"/>
        <rFont val="Arial"/>
        <family val="2"/>
      </rPr>
      <t xml:space="preserve"> Sum of the Demand Plan including the mark ups for MTO &amp; Intermediates</t>
    </r>
  </si>
  <si>
    <r>
      <rPr>
        <b/>
        <sz val="10"/>
        <rFont val="Arial"/>
        <family val="2"/>
      </rPr>
      <t>5) ICD demand plan (Formula - markup is manual):</t>
    </r>
    <r>
      <rPr>
        <sz val="10"/>
        <rFont val="Arial"/>
        <family val="2"/>
      </rPr>
      <t xml:space="preserve"> In case ICD requirements are not included in the Demand Plan for the site or a certain technology family/production channel, a percentage can be entered in the column Standard Markup value. This percentage will be applied to all months. For example, if on average (historical data) 5% of the volume is ICD related, the standard markup value is 2%. his also needs to be mentioned in the sheet Assumptions</t>
    </r>
  </si>
  <si>
    <r>
      <rPr>
        <b/>
        <sz val="10"/>
        <rFont val="Arial"/>
        <family val="2"/>
      </rPr>
      <t>6) Demand Plan Total Net (Formula-Automatic):</t>
    </r>
    <r>
      <rPr>
        <sz val="10"/>
        <rFont val="Arial"/>
        <family val="2"/>
      </rPr>
      <t xml:space="preserve"> Sum of the Demand Plan total gross and the ICD requirements. This is also the volume on which the capacity utilization will be based</t>
    </r>
  </si>
  <si>
    <t xml:space="preserve">Next, 3 types of input can also be included in the Total Net Demand Plan. These are all manual inputs. </t>
  </si>
  <si>
    <r>
      <rPr>
        <b/>
        <sz val="10"/>
        <rFont val="Arial"/>
        <family val="2"/>
      </rPr>
      <t>1) Toll manufacture</t>
    </r>
    <r>
      <rPr>
        <sz val="10"/>
        <rFont val="Arial"/>
        <family val="2"/>
      </rPr>
      <t>: This is volume that is being tolled (produced by a 3rd party) or that a site is tolling for a 3rd party and that is not included in the Demand Plan</t>
    </r>
  </si>
  <si>
    <r>
      <rPr>
        <b/>
        <sz val="10"/>
        <rFont val="Arial"/>
        <family val="2"/>
      </rPr>
      <t>2) Transfer Volume:</t>
    </r>
    <r>
      <rPr>
        <sz val="10"/>
        <rFont val="Arial"/>
        <family val="2"/>
      </rPr>
      <t xml:space="preserve"> This is volume that is transferred to the site(or family/product channel) or that is transferred from the site (or family/product channel) to another site within AkzoNobel and is not yet included in the Demand Plan</t>
    </r>
  </si>
  <si>
    <r>
      <rPr>
        <b/>
        <sz val="10"/>
        <rFont val="Arial"/>
        <family val="2"/>
      </rPr>
      <t xml:space="preserve">3) NPI Volume: </t>
    </r>
    <r>
      <rPr>
        <sz val="10"/>
        <rFont val="Arial"/>
        <family val="2"/>
      </rPr>
      <t>This is volume for new product introduction that are not yet included in the Demand Plan.</t>
    </r>
  </si>
  <si>
    <t>The numbers added here will be included in the Demand Plan total net</t>
  </si>
  <si>
    <t>Next, the gap closing actions (in volume) can be added to the RCCP per month:</t>
  </si>
  <si>
    <r>
      <rPr>
        <b/>
        <sz val="10"/>
        <rFont val="Arial"/>
        <family val="2"/>
      </rPr>
      <t xml:space="preserve">1) Gap closing actions (increasing volume): </t>
    </r>
    <r>
      <rPr>
        <sz val="10"/>
        <rFont val="Arial"/>
        <family val="2"/>
      </rPr>
      <t>This is volume that is added on top of the current demand in a certain month in order to close a gap. This could for example be to stock build by pulling demand forward from a later (capacity constrained) month. Needs to be linked to one of the Gaps and alternatives in the gap closing sheet. Always specify an absolute value.</t>
    </r>
  </si>
  <si>
    <r>
      <rPr>
        <b/>
        <sz val="10"/>
        <rFont val="Arial"/>
        <family val="2"/>
      </rPr>
      <t>2) Gap closing actions (decreasing volume):</t>
    </r>
    <r>
      <rPr>
        <sz val="10"/>
        <rFont val="Arial"/>
        <family val="2"/>
      </rPr>
      <t xml:space="preserve"> This is volume that is decreased in a certain month in order to close a gap. This could be for example pulling demand forward to mitigate for a potential capacity issue. The requirement pulled forward is specified here. Needs to be linked to one of the Gaps and alternatives in the gap closing sheet. Always specifiy an absolute value.</t>
    </r>
  </si>
  <si>
    <r>
      <rPr>
        <b/>
        <sz val="10"/>
        <rFont val="Arial"/>
        <family val="2"/>
      </rPr>
      <t>3) Final volume based on demand plan including gap closing actions:</t>
    </r>
    <r>
      <rPr>
        <sz val="10"/>
        <rFont val="Arial"/>
        <family val="2"/>
      </rPr>
      <t xml:space="preserve"> The sum of the total net demand plan including any gap closing actions. In case volume is decreased as a gap closing action, this number is lower than the total net demand plan. In case volume is added (e.g. stock build), this number is higher than the total net demand plan </t>
    </r>
  </si>
  <si>
    <t xml:space="preserve">Finally, based on the volume per month in the Total Net Demand Plan the capacity utilization per capacity will be calculated. Thus we will see one utilization for Planned Available Demonstrated Capacity and one capacity utilization for Available demonstrated capacity. </t>
  </si>
  <si>
    <t xml:space="preserve">The capacities here are being imported from the input capability review sheet (HLOOKUP Formula) and hence it is important to have the capacities set to the right month in the input capability review sheet. </t>
  </si>
  <si>
    <t>The utilization is calculated by dividing the Total net Demand Plan with the capacity. This is all done automatically</t>
  </si>
  <si>
    <t xml:space="preserve">There are 3 colors possible: </t>
  </si>
  <si>
    <t>1) Capacity utilization &lt;95%: Green</t>
  </si>
  <si>
    <t>2) Capacity utilization 95%-100%: Amber</t>
  </si>
  <si>
    <t>3) Capacity utilization &gt;100%: Red</t>
  </si>
  <si>
    <r>
      <t xml:space="preserve">The RCCP table as described needs to be copied per technology family/product channel. This can be done by copying the </t>
    </r>
    <r>
      <rPr>
        <b/>
        <sz val="10"/>
        <rFont val="Arial"/>
        <family val="2"/>
      </rPr>
      <t xml:space="preserve">WHOLE </t>
    </r>
    <r>
      <rPr>
        <sz val="10"/>
        <rFont val="Arial"/>
        <family val="2"/>
      </rPr>
      <t xml:space="preserve">table. The table will automatically copy the majority of formulas correctly. Only the two HLOOKUPs in the Planned and Available demonstrated capacity need to be set to the corresponding table in the sheet </t>
    </r>
    <r>
      <rPr>
        <i/>
        <sz val="10"/>
        <rFont val="Arial"/>
        <family val="2"/>
      </rPr>
      <t>Input capability review</t>
    </r>
  </si>
  <si>
    <t>Finally, in order to import the correct Demand Plan data for the site/family/product channel the name in the yellow column needs to be set equal to the name of the site/technology family/product channel in the sheet Demand Plan</t>
  </si>
  <si>
    <t>==&gt;</t>
  </si>
  <si>
    <t>Capacity graphs</t>
  </si>
  <si>
    <t>This sheet includes the capacity graphs for the full 36 months for the site and each of the technology families/product channels set up in the RCCP sheet. In case a new family/channel is added a graph can be set up by simply copying a graph of another technology family/product channel and link it to the corresponding RCCP table</t>
  </si>
  <si>
    <t>Finally the following sheets can be updated with relevant information for the hub consolidation/SMR:</t>
  </si>
  <si>
    <r>
      <rPr>
        <b/>
        <sz val="10"/>
        <rFont val="Arial"/>
        <family val="2"/>
      </rPr>
      <t>Gaps Closing:</t>
    </r>
    <r>
      <rPr>
        <sz val="10"/>
        <rFont val="Arial"/>
        <family val="2"/>
      </rPr>
      <t xml:space="preserve"> Includes the gaps there currently are in the RCCP for a site and the proposed actions/alternatives</t>
    </r>
  </si>
  <si>
    <r>
      <rPr>
        <b/>
        <sz val="10"/>
        <rFont val="Arial"/>
        <family val="2"/>
      </rPr>
      <t>Assumptions:</t>
    </r>
    <r>
      <rPr>
        <sz val="10"/>
        <rFont val="Arial"/>
        <family val="2"/>
      </rPr>
      <t xml:space="preserve"> Overview of all assumptions that are taken in the RCCP (for example the MTO Demand Plan mark up)  including a timeline on how we think the assumption will progress over time. For example, there is an action to include MTO in the Demand Plan so we estimate that the assumption of 20% mark up will decrease to only 5% in 6 months time and 0% in 12 months time</t>
    </r>
  </si>
  <si>
    <t>8/9</t>
  </si>
  <si>
    <r>
      <rPr>
        <b/>
        <sz val="10"/>
        <rFont val="Arial"/>
        <family val="2"/>
      </rPr>
      <t>Opportunities and Vulnerabilites</t>
    </r>
    <r>
      <rPr>
        <sz val="10"/>
        <rFont val="Arial"/>
        <family val="2"/>
      </rPr>
      <t>: Overview of the Opportunities we see (e.g capex to expand machinery, extra manning, extra shift, CI initiatives), and vulnerabilities (e.g. strike, machinery breakdown due to low maintenance in the past)</t>
    </r>
  </si>
  <si>
    <r>
      <t xml:space="preserve">Summary: </t>
    </r>
    <r>
      <rPr>
        <sz val="10"/>
        <rFont val="Arial"/>
        <family val="2"/>
      </rPr>
      <t>Overview  the bottleneck, the gap and the recommend gap closing actions</t>
    </r>
  </si>
  <si>
    <t>Material</t>
  </si>
  <si>
    <t>HIPT</t>
  </si>
  <si>
    <t>Lacquer</t>
  </si>
  <si>
    <t>Paint</t>
  </si>
  <si>
    <t>Solutions</t>
  </si>
  <si>
    <t>Stain</t>
  </si>
  <si>
    <t>UV</t>
  </si>
  <si>
    <t>Water</t>
  </si>
  <si>
    <t>Year/Month Text</t>
  </si>
  <si>
    <t>Month Text</t>
  </si>
  <si>
    <t>Year/Month</t>
  </si>
  <si>
    <t>Year/Week</t>
  </si>
  <si>
    <t>Capacity</t>
  </si>
  <si>
    <t>Definitions</t>
  </si>
  <si>
    <t>Planned available demonstrated capacity</t>
  </si>
  <si>
    <t>Planned available demonstrated capacity = x% of available demonstrated capacity</t>
  </si>
  <si>
    <t xml:space="preserve">Available demonstrated capacity </t>
  </si>
  <si>
    <t>Available demonstrated capacity = MAC * available units/time</t>
  </si>
  <si>
    <t>Please fill current month number and year below</t>
  </si>
  <si>
    <t>Current Month</t>
  </si>
  <si>
    <t>Current year</t>
  </si>
  <si>
    <t>Input</t>
  </si>
  <si>
    <t>Standard Markup value</t>
  </si>
  <si>
    <t>Demand Plan Total Gross</t>
  </si>
  <si>
    <t>Demand Plan including intermediate production and MTO demand</t>
  </si>
  <si>
    <t>ICD demand plan</t>
  </si>
  <si>
    <t>Demand for Intercompany Deliveries (ICD) that are currently not in the Demand plan (e.g a stock transfer between two DCs or sites)</t>
  </si>
  <si>
    <t>Demand Plan Total Net</t>
  </si>
  <si>
    <t>Sum of Demand Plan including intermediates, MTO and ICD demand</t>
  </si>
  <si>
    <t>NPI Volume</t>
  </si>
  <si>
    <t>New Product Introduction (NPI) is volume that is expected to be produced by the site in the future but not included in the demand plan yet. The application of this field is to see if the site will be capable to take the extra volume given its capability</t>
  </si>
  <si>
    <t>Gap Closing actions (increasing volume)</t>
  </si>
  <si>
    <t>Gap Closing actions (decreasing volume)</t>
  </si>
  <si>
    <t>Final volume based on Demand Plan including Gap Closing actions</t>
  </si>
  <si>
    <t>Final to be produced volume based on Total Net Demand Plan including gap closing actions</t>
  </si>
  <si>
    <t>Planned available demonstrated capacity Utilization</t>
  </si>
  <si>
    <t>Total net Demand plan divided by Planned available demonstrated capacity</t>
  </si>
  <si>
    <t>Capacity Utilization Available Demonstrated capacity (%)</t>
  </si>
  <si>
    <t>Total net demand plan divided by Available Demonstrated capacity</t>
  </si>
  <si>
    <t>Graph simulation</t>
  </si>
  <si>
    <t>For graph purpose only</t>
  </si>
  <si>
    <t>Nr</t>
  </si>
  <si>
    <t>Site/Bottleneck</t>
  </si>
  <si>
    <t>Gap description</t>
  </si>
  <si>
    <t>Timing</t>
  </si>
  <si>
    <t>Volume Impact</t>
  </si>
  <si>
    <t>Cost Impact</t>
  </si>
  <si>
    <t>Capital Impact</t>
  </si>
  <si>
    <t>Resource Impact</t>
  </si>
  <si>
    <t>Alternative</t>
  </si>
  <si>
    <t>Description</t>
  </si>
  <si>
    <t>Impact</t>
  </si>
  <si>
    <t>01</t>
  </si>
  <si>
    <t>Jan</t>
  </si>
  <si>
    <t>02</t>
  </si>
  <si>
    <t>Feb</t>
  </si>
  <si>
    <t>03</t>
  </si>
  <si>
    <t>Mar</t>
  </si>
  <si>
    <t>04</t>
  </si>
  <si>
    <t>Apr</t>
  </si>
  <si>
    <t>05</t>
  </si>
  <si>
    <t>May</t>
  </si>
  <si>
    <t>06</t>
  </si>
  <si>
    <t>Jun</t>
  </si>
  <si>
    <t>07</t>
  </si>
  <si>
    <t>Jul</t>
  </si>
  <si>
    <t>08</t>
  </si>
  <si>
    <t>Aug</t>
  </si>
  <si>
    <t>09</t>
  </si>
  <si>
    <t>Sep</t>
  </si>
  <si>
    <t>10</t>
  </si>
  <si>
    <t>Oct</t>
  </si>
  <si>
    <t>11</t>
  </si>
  <si>
    <t>Nov</t>
  </si>
  <si>
    <t>12</t>
  </si>
  <si>
    <t>Dec</t>
  </si>
  <si>
    <t>Factory</t>
  </si>
  <si>
    <t>Category</t>
  </si>
  <si>
    <t>Customer</t>
  </si>
  <si>
    <t>Demand Plan as provided by Demand Planning (derived from sheet Demand Plan)</t>
  </si>
  <si>
    <r>
      <t xml:space="preserve">All agreed &amp; proposed actions to close gaps by </t>
    </r>
    <r>
      <rPr>
        <i/>
        <u/>
        <sz val="10"/>
        <color theme="1"/>
        <rFont val="Arial"/>
        <family val="2"/>
      </rPr>
      <t>INCREASING</t>
    </r>
    <r>
      <rPr>
        <i/>
        <sz val="10"/>
        <color theme="1"/>
        <rFont val="Arial"/>
        <family val="2"/>
      </rPr>
      <t xml:space="preserve"> volume in a given month that impact the to be produced volume can be entered here </t>
    </r>
  </si>
  <si>
    <r>
      <t xml:space="preserve">All agreed &amp; proposed actions to close gaps by </t>
    </r>
    <r>
      <rPr>
        <i/>
        <u/>
        <sz val="10"/>
        <color theme="1"/>
        <rFont val="Arial"/>
        <family val="2"/>
      </rPr>
      <t>DECREASING</t>
    </r>
    <r>
      <rPr>
        <i/>
        <sz val="10"/>
        <color theme="1"/>
        <rFont val="Arial"/>
        <family val="2"/>
      </rPr>
      <t xml:space="preserve"> volume in a given month that impact the to be produced volume can be entered here</t>
    </r>
  </si>
  <si>
    <t>Product category</t>
  </si>
  <si>
    <t>Body mounted door seals</t>
  </si>
  <si>
    <t>Trunk seals</t>
  </si>
  <si>
    <t>Sun roof seals</t>
  </si>
  <si>
    <t>Hood to cowl seal / radiator seal</t>
  </si>
  <si>
    <t>Door mounted seals</t>
  </si>
  <si>
    <t>Margin seals</t>
  </si>
  <si>
    <t>Others</t>
  </si>
  <si>
    <t>Site-1</t>
  </si>
  <si>
    <t>Site-2</t>
  </si>
  <si>
    <t>Site-3</t>
  </si>
  <si>
    <t>Site-4</t>
  </si>
  <si>
    <t>Site-5</t>
  </si>
  <si>
    <t>% of available demonstrated capacity</t>
  </si>
  <si>
    <t>Demand Plan (mtr)</t>
  </si>
  <si>
    <t>Actual Efficiency (%)</t>
  </si>
  <si>
    <t xml:space="preserve">Extrusion line Meter ( Okay + Scrap ) Perfromace </t>
  </si>
  <si>
    <t>Line Num</t>
  </si>
  <si>
    <t>Avg'21</t>
  </si>
  <si>
    <t>Avg'22</t>
  </si>
  <si>
    <t>Jan'22</t>
  </si>
  <si>
    <t>Feb'22</t>
  </si>
  <si>
    <t>Mar'22</t>
  </si>
  <si>
    <t>Apr'22</t>
  </si>
  <si>
    <t>May'22</t>
  </si>
  <si>
    <t>June'22</t>
  </si>
  <si>
    <t>Jul'22</t>
  </si>
  <si>
    <t>Aug'22</t>
  </si>
  <si>
    <t>Sept'22</t>
  </si>
  <si>
    <t>Oct'22</t>
  </si>
  <si>
    <t>Nov'22</t>
  </si>
  <si>
    <t>Dec'22</t>
  </si>
  <si>
    <t>TPE</t>
  </si>
  <si>
    <t>Total</t>
  </si>
  <si>
    <t>% Hike on 2021 Avg</t>
  </si>
  <si>
    <t>Jan'21</t>
  </si>
  <si>
    <t>Feb'21</t>
  </si>
  <si>
    <t>Mar'21</t>
  </si>
  <si>
    <t>Apr'21</t>
  </si>
  <si>
    <t>May'21</t>
  </si>
  <si>
    <t>June'21</t>
  </si>
  <si>
    <t>Jul'21</t>
  </si>
  <si>
    <t>Aug'21</t>
  </si>
  <si>
    <t>Sept'21</t>
  </si>
  <si>
    <t>Oct'21</t>
  </si>
  <si>
    <t>Nov'21</t>
  </si>
  <si>
    <t>Dec'21</t>
  </si>
  <si>
    <t>Total Days</t>
  </si>
  <si>
    <t>Days</t>
  </si>
  <si>
    <t>Jan-June-
Prod. @ MTR</t>
  </si>
  <si>
    <t>Running Days</t>
  </si>
  <si>
    <t>Avl Days</t>
  </si>
  <si>
    <t>Monthly
Capacity</t>
  </si>
  <si>
    <t>Jan-June
Prod</t>
  </si>
  <si>
    <t>Equipment</t>
  </si>
  <si>
    <t>EXT-1</t>
  </si>
  <si>
    <t>EXT-2</t>
  </si>
  <si>
    <t>EXT-3</t>
  </si>
  <si>
    <t>EXT-4</t>
  </si>
  <si>
    <t>EXT-5</t>
  </si>
  <si>
    <t>EXT-6</t>
  </si>
  <si>
    <t>EXT-10</t>
  </si>
  <si>
    <t>EXT-11</t>
  </si>
  <si>
    <t>EXT-12</t>
  </si>
  <si>
    <t>Extruder-1</t>
  </si>
  <si>
    <t>Extruder-2</t>
  </si>
  <si>
    <t>Extruder-3</t>
  </si>
  <si>
    <t>Extruder-4</t>
  </si>
  <si>
    <t>Extruder-5</t>
  </si>
  <si>
    <t>Demand</t>
  </si>
  <si>
    <t>delta</t>
  </si>
  <si>
    <t>Extruder-6</t>
  </si>
  <si>
    <t>Extruder-10</t>
  </si>
  <si>
    <t>Extruder-11</t>
  </si>
  <si>
    <t>Extruder-12</t>
  </si>
  <si>
    <t>Mixer-1</t>
  </si>
  <si>
    <t>Mixer-2</t>
  </si>
  <si>
    <t>Mixer-3</t>
  </si>
  <si>
    <t>Mix-1</t>
  </si>
  <si>
    <t>Mix-2</t>
  </si>
  <si>
    <t>Mix-3</t>
  </si>
  <si>
    <t>Jan'23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</si>
</sst>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_-* #,##0_-;\-* #,##0_-;_-* &quot;-&quot;_-;_-@_-"/>
    <numFmt numFmtId="169" formatCode="_-&quot;£&quot;* #,##0.00_-;\-&quot;£&quot;* #,##0.00_-;_-&quot;£&quot;* &quot;-&quot;??_-;_-@_-"/>
    <numFmt numFmtId="170" formatCode="_-* #,##0.00_-;\-* #,##0.00_-;_-* &quot;-&quot;??_-;_-@_-"/>
    <numFmt numFmtId="171" formatCode="[$-407]mmm/\ yy;@"/>
    <numFmt numFmtId="172" formatCode="0_ ;[Red]\-0\ "/>
    <numFmt numFmtId="173" formatCode="#,##0;[Red]\(#,##0\)"/>
    <numFmt numFmtId="174" formatCode="0.00_)"/>
    <numFmt numFmtId="175" formatCode="#,##0_ ;[Red]\-#,##0\ "/>
    <numFmt numFmtId="176" formatCode="_(* #,##0_);_(* \(#,##0\);_(* &quot;-&quot;??_);_(@_)"/>
    <numFmt numFmtId="177" formatCode="0.0%"/>
  </numFmts>
  <fonts count="14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sz val="8"/>
      <name val="Arial"/>
      <family val="2"/>
    </font>
    <font>
      <b/>
      <sz val="10"/>
      <name val="Arial"/>
      <family val="2"/>
    </font>
    <font>
      <sz val="10"/>
      <name val="Arial"/>
      <family val="2"/>
    </font>
    <font>
      <b/>
      <sz val="12"/>
      <name val="Arial"/>
      <family val="2"/>
    </font>
    <font>
      <b/>
      <sz val="8"/>
      <name val="Arial"/>
      <family val="2"/>
    </font>
    <font>
      <b/>
      <sz val="10"/>
      <color indexed="12"/>
      <name val="Arial"/>
      <family val="2"/>
    </font>
    <font>
      <sz val="12"/>
      <name val="Arial"/>
      <family val="2"/>
    </font>
    <font>
      <sz val="10"/>
      <color indexed="8"/>
      <name val="Arial"/>
      <family val="2"/>
    </font>
    <font>
      <sz val="8"/>
      <name val="Arial"/>
      <family val="2"/>
    </font>
    <font>
      <sz val="10"/>
      <color indexed="10"/>
      <name val="Arial"/>
      <family val="2"/>
    </font>
    <font>
      <sz val="10"/>
      <color rgb="FFFF0000"/>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i/>
      <sz val="10"/>
      <color rgb="FF7F7F7F"/>
      <name val="Arial"/>
      <family val="2"/>
    </font>
    <font>
      <sz val="10"/>
      <color theme="0"/>
      <name val="Arial"/>
      <family val="2"/>
    </font>
    <font>
      <sz val="11"/>
      <color theme="1"/>
      <name val="Calibri"/>
      <family val="2"/>
      <scheme val="minor"/>
    </font>
    <font>
      <sz val="8.25"/>
      <color indexed="8"/>
      <name val="Microsoft Sans Serif"/>
      <family val="2"/>
    </font>
    <font>
      <b/>
      <sz val="12"/>
      <color theme="0"/>
      <name val="Arial"/>
      <family val="2"/>
    </font>
    <font>
      <sz val="10"/>
      <color rgb="FF9C6500"/>
      <name val="Arial"/>
      <family val="2"/>
    </font>
    <font>
      <u/>
      <sz val="10"/>
      <color indexed="12"/>
      <name val="Arial"/>
      <family val="2"/>
    </font>
    <font>
      <b/>
      <sz val="10"/>
      <color indexed="63"/>
      <name val="Arial"/>
      <family val="2"/>
    </font>
    <font>
      <b/>
      <sz val="10"/>
      <color indexed="52"/>
      <name val="Arial"/>
      <family val="2"/>
    </font>
    <font>
      <sz val="10"/>
      <color indexed="62"/>
      <name val="Arial"/>
      <family val="2"/>
    </font>
    <font>
      <i/>
      <sz val="10"/>
      <color indexed="23"/>
      <name val="Arial"/>
      <family val="2"/>
    </font>
    <font>
      <sz val="10"/>
      <color indexed="17"/>
      <name val="Arial"/>
      <family val="2"/>
    </font>
    <font>
      <sz val="10"/>
      <color indexed="60"/>
      <name val="Arial"/>
      <family val="2"/>
    </font>
    <font>
      <sz val="10"/>
      <color indexed="63"/>
      <name val="Arial"/>
      <family val="2"/>
    </font>
    <font>
      <sz val="12"/>
      <color indexed="20"/>
      <name val="Calibri"/>
      <family val="1"/>
      <charset val="136"/>
    </font>
    <font>
      <sz val="12"/>
      <color indexed="17"/>
      <name val="Calibri"/>
      <family val="1"/>
      <charset val="136"/>
    </font>
    <font>
      <sz val="12"/>
      <color rgb="FF9C0006"/>
      <name val="Calibri"/>
      <family val="1"/>
      <charset val="136"/>
      <scheme val="minor"/>
    </font>
    <font>
      <sz val="12"/>
      <color rgb="FF006100"/>
      <name val="Calibri"/>
      <family val="1"/>
      <charset val="136"/>
      <scheme val="minor"/>
    </font>
    <font>
      <sz val="12"/>
      <name val="新細明體"/>
      <family val="1"/>
      <charset val="136"/>
    </font>
    <font>
      <sz val="10"/>
      <color indexed="9"/>
      <name val="Arial"/>
      <family val="2"/>
    </font>
    <font>
      <sz val="10"/>
      <color indexed="20"/>
      <name val="Arial"/>
      <family val="2"/>
    </font>
    <font>
      <b/>
      <sz val="18"/>
      <color indexed="62"/>
      <name val="Cambria"/>
      <family val="1"/>
    </font>
    <font>
      <b/>
      <sz val="15"/>
      <color indexed="62"/>
      <name val="Arial"/>
      <family val="2"/>
    </font>
    <font>
      <b/>
      <sz val="13"/>
      <color indexed="62"/>
      <name val="Arial"/>
      <family val="2"/>
    </font>
    <font>
      <b/>
      <sz val="11"/>
      <color indexed="62"/>
      <name val="Arial"/>
      <family val="2"/>
    </font>
    <font>
      <sz val="10"/>
      <color indexed="52"/>
      <name val="Arial"/>
      <family val="2"/>
    </font>
    <font>
      <b/>
      <sz val="10"/>
      <color indexed="9"/>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b/>
      <sz val="11"/>
      <color rgb="FF3F3F3F"/>
      <name val="Calibri"/>
      <family val="2"/>
      <scheme val="minor"/>
    </font>
    <font>
      <sz val="11"/>
      <color rgb="FFFF0000"/>
      <name val="Calibri"/>
      <family val="2"/>
      <scheme val="minor"/>
    </font>
    <font>
      <b/>
      <sz val="10"/>
      <color rgb="FF0000FF"/>
      <name val="Arial"/>
      <family val="2"/>
    </font>
    <font>
      <b/>
      <sz val="10"/>
      <color theme="1"/>
      <name val="Arial"/>
      <family val="2"/>
    </font>
    <font>
      <sz val="10"/>
      <name val="Arial"/>
      <family val="2"/>
    </font>
    <font>
      <sz val="10"/>
      <name val="Arial"/>
      <family val="2"/>
    </font>
    <font>
      <sz val="10"/>
      <name val="Arial"/>
      <family val="2"/>
    </font>
    <font>
      <b/>
      <sz val="10"/>
      <color rgb="FF0030C8"/>
      <name val="Arial"/>
      <family val="2"/>
    </font>
    <font>
      <sz val="10"/>
      <color rgb="FFFFFFFF"/>
      <name val="Arial"/>
      <family val="2"/>
    </font>
    <font>
      <sz val="8"/>
      <color indexed="8"/>
      <name val="Arial"/>
      <family val="2"/>
    </font>
    <font>
      <b/>
      <sz val="8"/>
      <color indexed="8"/>
      <name val="Arial"/>
      <family val="2"/>
    </font>
    <font>
      <sz val="19"/>
      <name val="Arial"/>
      <family val="2"/>
    </font>
    <font>
      <sz val="8"/>
      <color indexed="14"/>
      <name val="Arial"/>
      <family val="2"/>
    </font>
    <font>
      <sz val="11"/>
      <color indexed="9"/>
      <name val="Calibri"/>
      <family val="2"/>
    </font>
    <font>
      <sz val="11"/>
      <color indexed="8"/>
      <name val="Calibri"/>
      <family val="2"/>
    </font>
    <font>
      <sz val="11"/>
      <color indexed="37"/>
      <name val="Calibri"/>
      <family val="2"/>
    </font>
    <font>
      <b/>
      <sz val="11"/>
      <color indexed="17"/>
      <name val="Calibri"/>
      <family val="2"/>
    </font>
    <font>
      <b/>
      <sz val="11"/>
      <color indexed="9"/>
      <name val="Calibri"/>
      <family val="2"/>
    </font>
    <font>
      <b/>
      <sz val="11"/>
      <color indexed="8"/>
      <name val="Calibri"/>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sz val="11"/>
      <color indexed="17"/>
      <name val="Calibri"/>
      <family val="2"/>
    </font>
    <font>
      <b/>
      <sz val="11"/>
      <color indexed="63"/>
      <name val="Calibri"/>
      <family val="2"/>
    </font>
    <font>
      <b/>
      <sz val="18"/>
      <color indexed="62"/>
      <name val="Cambria"/>
      <family val="2"/>
    </font>
    <font>
      <sz val="11"/>
      <color indexed="14"/>
      <name val="Calibri"/>
      <family val="2"/>
    </font>
    <font>
      <sz val="8"/>
      <color indexed="62"/>
      <name val="Arial"/>
      <family val="2"/>
    </font>
    <font>
      <sz val="8"/>
      <name val="Arial"/>
      <family val="2"/>
    </font>
    <font>
      <u/>
      <sz val="8"/>
      <color theme="10"/>
      <name val="Arial"/>
      <family val="2"/>
    </font>
    <font>
      <sz val="10"/>
      <name val="Arial"/>
      <family val="2"/>
    </font>
    <font>
      <sz val="10"/>
      <color theme="1"/>
      <name val="Calibri"/>
      <family val="2"/>
      <scheme val="minor"/>
    </font>
    <font>
      <b/>
      <sz val="10"/>
      <color rgb="FFFFFFFF"/>
      <name val="Arial"/>
      <family val="2"/>
    </font>
    <font>
      <b/>
      <sz val="10"/>
      <color rgb="FF574123"/>
      <name val="Tahoma"/>
      <family val="2"/>
    </font>
    <font>
      <i/>
      <sz val="10"/>
      <name val="Arial"/>
      <family val="2"/>
    </font>
    <font>
      <b/>
      <sz val="10"/>
      <color rgb="FF00B050"/>
      <name val="Arial"/>
      <family val="2"/>
    </font>
    <font>
      <b/>
      <sz val="10"/>
      <color rgb="FFFF0000"/>
      <name val="Arial"/>
      <family val="2"/>
    </font>
    <font>
      <sz val="10"/>
      <color rgb="FF00B050"/>
      <name val="Arial"/>
      <family val="2"/>
    </font>
    <font>
      <sz val="10"/>
      <color rgb="FFFFC000"/>
      <name val="Arial"/>
      <family val="2"/>
    </font>
    <font>
      <b/>
      <sz val="10"/>
      <color theme="1"/>
      <name val="Calibri"/>
      <family val="2"/>
      <scheme val="minor"/>
    </font>
    <font>
      <i/>
      <sz val="10"/>
      <color theme="1"/>
      <name val="Arial"/>
      <family val="2"/>
    </font>
    <font>
      <i/>
      <u/>
      <sz val="10"/>
      <color theme="1"/>
      <name val="Arial"/>
      <family val="2"/>
    </font>
    <font>
      <sz val="9"/>
      <name val="Arial"/>
      <family val="2"/>
    </font>
    <font>
      <b/>
      <sz val="9"/>
      <name val="Arial"/>
      <family val="2"/>
    </font>
    <font>
      <b/>
      <sz val="9"/>
      <color theme="1"/>
      <name val="Arial"/>
      <family val="2"/>
    </font>
    <font>
      <b/>
      <sz val="9"/>
      <color rgb="FFFFFFFF"/>
      <name val="Arial"/>
      <family val="2"/>
    </font>
    <font>
      <sz val="10"/>
      <name val="Arial"/>
      <family val="2"/>
    </font>
    <font>
      <b/>
      <u/>
      <sz val="16"/>
      <color theme="1"/>
      <name val="Calibri"/>
      <family val="2"/>
      <scheme val="minor"/>
    </font>
    <font>
      <b/>
      <sz val="11"/>
      <color theme="1"/>
      <name val="Calibri"/>
      <family val="2"/>
      <scheme val="minor"/>
    </font>
  </fonts>
  <fills count="10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indexed="8"/>
      </patternFill>
    </fill>
    <fill>
      <patternFill patternType="solid">
        <fgColor indexed="54"/>
      </patternFill>
    </fill>
    <fill>
      <patternFill patternType="solid">
        <fgColor rgb="FFFFFF00"/>
        <bgColor indexed="64"/>
      </patternFill>
    </fill>
    <fill>
      <patternFill patternType="solid">
        <fgColor rgb="FFCCFFCC"/>
        <bgColor indexed="64"/>
      </patternFill>
    </fill>
    <fill>
      <patternFill patternType="solid">
        <fgColor rgb="FFFFCCCC"/>
        <bgColor indexed="64"/>
      </patternFill>
    </fill>
    <fill>
      <patternFill patternType="solid">
        <fgColor indexed="43"/>
        <bgColor indexed="64"/>
      </patternFill>
    </fill>
    <fill>
      <patternFill patternType="solid">
        <fgColor rgb="FFFFFFCC"/>
        <bgColor indexed="64"/>
      </patternFill>
    </fill>
    <fill>
      <patternFill patternType="solid">
        <fgColor rgb="FFFFFF99"/>
        <bgColor indexed="64"/>
      </patternFill>
    </fill>
    <fill>
      <patternFill patternType="solid">
        <fgColor indexed="60"/>
      </patternFill>
    </fill>
    <fill>
      <patternFill patternType="solid">
        <fgColor indexed="48"/>
        <bgColor indexed="48"/>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25"/>
        <bgColor indexed="25"/>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57"/>
        <bgColor indexed="57"/>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18"/>
        <bgColor indexed="18"/>
      </patternFill>
    </fill>
    <fill>
      <patternFill patternType="solid">
        <fgColor indexed="55"/>
        <bgColor indexed="55"/>
      </patternFill>
    </fill>
    <fill>
      <patternFill patternType="solid">
        <fgColor indexed="41"/>
        <bgColor indexed="41"/>
      </patternFill>
    </fill>
    <fill>
      <patternFill patternType="solid">
        <fgColor indexed="54"/>
        <bgColor indexed="54"/>
      </patternFill>
    </fill>
    <fill>
      <patternFill patternType="solid">
        <fgColor indexed="53"/>
        <bgColor indexed="53"/>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35"/>
        <bgColor indexed="3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12"/>
      </patternFill>
    </fill>
    <fill>
      <patternFill patternType="solid">
        <fgColor indexed="50"/>
      </patternFill>
    </fill>
    <fill>
      <patternFill patternType="lightUp">
        <fgColor indexed="48"/>
        <bgColor indexed="41"/>
      </patternFill>
    </fill>
    <fill>
      <patternFill patternType="solid">
        <fgColor indexed="40"/>
      </patternFill>
    </fill>
    <fill>
      <patternFill patternType="solid">
        <fgColor indexed="41"/>
      </patternFill>
    </fill>
    <fill>
      <patternFill patternType="solid">
        <fgColor indexed="23"/>
      </patternFill>
    </fill>
    <fill>
      <patternFill patternType="solid">
        <fgColor indexed="9"/>
      </patternFill>
    </fill>
    <fill>
      <patternFill patternType="solid">
        <fgColor indexed="15"/>
      </patternFill>
    </fill>
    <fill>
      <patternFill patternType="solid">
        <fgColor indexed="20"/>
      </patternFill>
    </fill>
    <fill>
      <patternFill patternType="solid">
        <fgColor rgb="FFFFFFFF"/>
        <bgColor rgb="FF000000"/>
      </patternFill>
    </fill>
    <fill>
      <patternFill patternType="solid">
        <fgColor rgb="FFFFFFFF"/>
        <bgColor indexed="64"/>
      </patternFill>
    </fill>
    <fill>
      <patternFill patternType="solid">
        <fgColor theme="3"/>
        <bgColor indexed="64"/>
      </patternFill>
    </fill>
    <fill>
      <patternFill patternType="solid">
        <fgColor rgb="FF00B050"/>
        <bgColor indexed="64"/>
      </patternFill>
    </fill>
    <fill>
      <patternFill patternType="solid">
        <fgColor rgb="FF92D050"/>
        <bgColor indexed="64"/>
      </patternFill>
    </fill>
    <fill>
      <patternFill patternType="solid">
        <fgColor rgb="FFF9F9F9"/>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59999389629810485"/>
        <bgColor indexed="64"/>
      </patternFill>
    </fill>
  </fills>
  <borders count="137">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18"/>
      </left>
      <right style="thin">
        <color indexed="18"/>
      </right>
      <top style="thin">
        <color indexed="18"/>
      </top>
      <bottom style="thin">
        <color indexed="18"/>
      </bottom>
      <diagonal/>
    </border>
    <border>
      <left style="medium">
        <color indexed="64"/>
      </left>
      <right style="medium">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18"/>
      </left>
      <right style="thin">
        <color indexed="18"/>
      </right>
      <top style="thin">
        <color indexed="18"/>
      </top>
      <bottom style="thin">
        <color indexed="18"/>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18"/>
      </left>
      <right style="thin">
        <color indexed="18"/>
      </right>
      <top style="thin">
        <color indexed="18"/>
      </top>
      <bottom style="thin">
        <color indexed="18"/>
      </bottom>
      <diagonal/>
    </border>
    <border>
      <left/>
      <right style="medium">
        <color auto="1"/>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18"/>
      </left>
      <right style="thin">
        <color indexed="18"/>
      </right>
      <top style="thin">
        <color indexed="18"/>
      </top>
      <bottom style="thin">
        <color indexed="18"/>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18"/>
      </left>
      <right style="thin">
        <color indexed="18"/>
      </right>
      <top style="thin">
        <color indexed="18"/>
      </top>
      <bottom style="thin">
        <color indexed="18"/>
      </bottom>
      <diagonal/>
    </border>
    <border>
      <left/>
      <right/>
      <top style="thin">
        <color theme="4"/>
      </top>
      <bottom style="double">
        <color theme="4"/>
      </bottom>
      <diagonal/>
    </border>
    <border>
      <left/>
      <right style="medium">
        <color indexed="64"/>
      </right>
      <top style="thin">
        <color indexed="64"/>
      </top>
      <bottom style="thin">
        <color indexed="64"/>
      </bottom>
      <diagonal/>
    </border>
    <border>
      <left/>
      <right/>
      <top/>
      <bottom style="thick">
        <color indexed="48"/>
      </bottom>
      <diagonal/>
    </border>
    <border>
      <left/>
      <right/>
      <top/>
      <bottom style="thick">
        <color indexed="58"/>
      </bottom>
      <diagonal/>
    </border>
    <border>
      <left/>
      <right/>
      <top/>
      <bottom style="medium">
        <color indexed="58"/>
      </bottom>
      <diagonal/>
    </border>
    <border>
      <left/>
      <right/>
      <top/>
      <bottom style="double">
        <color indexed="17"/>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thin">
        <color indexed="48"/>
      </top>
      <bottom style="double">
        <color indexed="48"/>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right style="medium">
        <color auto="1"/>
      </right>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dotted">
        <color indexed="64"/>
      </left>
      <right style="dotted">
        <color indexed="64"/>
      </right>
      <top style="dotted">
        <color indexed="64"/>
      </top>
      <bottom style="dotted">
        <color indexed="64"/>
      </bottom>
      <diagonal/>
    </border>
  </borders>
  <cellStyleXfs count="57495">
    <xf numFmtId="0" fontId="0"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4" borderId="0" applyNumberFormat="0" applyBorder="0" applyAlignment="0" applyProtection="0"/>
    <xf numFmtId="0" fontId="31" fillId="0" borderId="0" applyFill="0" applyBorder="0" applyAlignment="0"/>
    <xf numFmtId="0" fontId="31" fillId="20" borderId="2" applyNumberFormat="0" applyAlignment="0" applyProtection="0"/>
    <xf numFmtId="0" fontId="31" fillId="21" borderId="3" applyNumberFormat="0" applyAlignment="0" applyProtection="0"/>
    <xf numFmtId="0" fontId="31" fillId="0" borderId="4" applyNumberFormat="0" applyFill="0" applyAlignment="0" applyProtection="0"/>
    <xf numFmtId="0" fontId="31" fillId="0" borderId="0" applyNumberFormat="0" applyAlignment="0">
      <alignment horizontal="left"/>
    </xf>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31" fillId="0" borderId="0" applyNumberFormat="0" applyAlignment="0">
      <alignment horizontal="left"/>
    </xf>
    <xf numFmtId="0" fontId="31" fillId="7" borderId="2" applyNumberFormat="0" applyAlignment="0" applyProtection="0"/>
    <xf numFmtId="38" fontId="40" fillId="22" borderId="0" applyNumberFormat="0" applyBorder="0" applyAlignment="0" applyProtection="0"/>
    <xf numFmtId="0" fontId="35" fillId="0" borderId="5" applyNumberFormat="0" applyAlignment="0" applyProtection="0">
      <alignment horizontal="left" vertical="center"/>
    </xf>
    <xf numFmtId="0" fontId="35" fillId="0" borderId="6">
      <alignment horizontal="left" vertical="center"/>
    </xf>
    <xf numFmtId="0" fontId="31" fillId="3" borderId="0" applyNumberFormat="0" applyBorder="0" applyAlignment="0" applyProtection="0"/>
    <xf numFmtId="10" fontId="40" fillId="23" borderId="7" applyNumberFormat="0" applyBorder="0" applyAlignment="0" applyProtection="0"/>
    <xf numFmtId="165" fontId="39" fillId="0" borderId="0" applyFont="0" applyFill="0" applyBorder="0" applyAlignment="0" applyProtection="0"/>
    <xf numFmtId="167" fontId="39" fillId="0" borderId="0" applyFont="0" applyFill="0" applyBorder="0" applyAlignment="0" applyProtection="0"/>
    <xf numFmtId="164" fontId="39" fillId="0" borderId="0" applyFont="0" applyFill="0" applyBorder="0" applyAlignment="0" applyProtection="0"/>
    <xf numFmtId="166" fontId="39" fillId="0" borderId="0" applyFont="0" applyFill="0" applyBorder="0" applyAlignment="0" applyProtection="0"/>
    <xf numFmtId="0" fontId="31" fillId="24" borderId="0" applyNumberFormat="0" applyBorder="0" applyAlignment="0" applyProtection="0"/>
    <xf numFmtId="0" fontId="31" fillId="0" borderId="0"/>
    <xf numFmtId="173" fontId="31" fillId="0" borderId="0"/>
    <xf numFmtId="0" fontId="31" fillId="0" borderId="0"/>
    <xf numFmtId="0" fontId="31" fillId="0" borderId="0"/>
    <xf numFmtId="0" fontId="31" fillId="25" borderId="8" applyNumberFormat="0" applyFont="0" applyAlignment="0" applyProtection="0"/>
    <xf numFmtId="10" fontId="31" fillId="0" borderId="0" applyFont="0" applyFill="0" applyBorder="0" applyAlignment="0" applyProtection="0"/>
    <xf numFmtId="0" fontId="31" fillId="0" borderId="0" applyNumberFormat="0" applyFill="0" applyBorder="0" applyAlignment="0" applyProtection="0">
      <alignment horizontal="left"/>
    </xf>
    <xf numFmtId="0" fontId="31" fillId="20" borderId="1" applyNumberFormat="0" applyAlignment="0" applyProtection="0"/>
    <xf numFmtId="0" fontId="31" fillId="0" borderId="0"/>
    <xf numFmtId="40" fontId="31" fillId="0" borderId="0" applyBorder="0">
      <alignment horizontal="right"/>
    </xf>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9" applyNumberFormat="0" applyFill="0" applyAlignment="0" applyProtection="0"/>
    <xf numFmtId="0" fontId="31"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4" fillId="0" borderId="0"/>
    <xf numFmtId="0" fontId="30" fillId="32" borderId="25" applyNumberFormat="0" applyFont="0" applyAlignment="0" applyProtection="0"/>
    <xf numFmtId="0" fontId="56" fillId="0" borderId="0"/>
    <xf numFmtId="0" fontId="29" fillId="0" borderId="0"/>
    <xf numFmtId="170" fontId="29" fillId="0" borderId="0" applyFont="0" applyFill="0" applyBorder="0" applyAlignment="0" applyProtection="0"/>
    <xf numFmtId="9" fontId="29" fillId="0" borderId="0" applyFont="0" applyFill="0" applyBorder="0" applyAlignment="0" applyProtection="0"/>
    <xf numFmtId="169" fontId="31" fillId="0" borderId="0" applyFont="0" applyFill="0" applyBorder="0" applyAlignment="0" applyProtection="0"/>
    <xf numFmtId="174" fontId="38" fillId="0" borderId="0"/>
    <xf numFmtId="0" fontId="31" fillId="0" borderId="0"/>
    <xf numFmtId="0" fontId="31" fillId="0" borderId="0"/>
    <xf numFmtId="0" fontId="39" fillId="0" borderId="0">
      <alignment vertical="top"/>
    </xf>
    <xf numFmtId="0" fontId="39" fillId="0" borderId="0">
      <alignment vertical="top"/>
    </xf>
    <xf numFmtId="0" fontId="39" fillId="0" borderId="0">
      <alignment vertical="top"/>
    </xf>
    <xf numFmtId="0" fontId="29" fillId="0" borderId="0"/>
    <xf numFmtId="0" fontId="29" fillId="0" borderId="0"/>
    <xf numFmtId="0" fontId="57"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61" fillId="58" borderId="27" applyNumberFormat="0" applyAlignment="0" applyProtection="0"/>
    <xf numFmtId="0" fontId="62" fillId="58" borderId="28" applyNumberFormat="0" applyAlignment="0" applyProtection="0"/>
    <xf numFmtId="0" fontId="31" fillId="20" borderId="28" applyNumberFormat="0" applyAlignment="0" applyProtection="0"/>
    <xf numFmtId="0" fontId="63" fillId="7" borderId="28" applyNumberFormat="0" applyAlignment="0" applyProtection="0"/>
    <xf numFmtId="0" fontId="31" fillId="7" borderId="28" applyNumberFormat="0" applyAlignment="0" applyProtection="0"/>
    <xf numFmtId="0" fontId="61" fillId="0" borderId="30" applyNumberFormat="0" applyFill="0" applyAlignment="0" applyProtection="0"/>
    <xf numFmtId="0" fontId="64" fillId="0" borderId="0" applyNumberFormat="0" applyFill="0" applyBorder="0" applyAlignment="0" applyProtection="0"/>
    <xf numFmtId="0" fontId="31" fillId="0" borderId="0"/>
    <xf numFmtId="38" fontId="32" fillId="22" borderId="0" applyNumberFormat="0" applyBorder="0" applyAlignment="0" applyProtection="0"/>
    <xf numFmtId="0" fontId="65" fillId="4" borderId="0" applyNumberFormat="0" applyBorder="0" applyAlignment="0" applyProtection="0"/>
    <xf numFmtId="0" fontId="35" fillId="0" borderId="31">
      <alignment horizontal="left" vertical="center"/>
    </xf>
    <xf numFmtId="10" fontId="32" fillId="23" borderId="32" applyNumberFormat="0" applyBorder="0" applyAlignment="0" applyProtection="0"/>
    <xf numFmtId="0" fontId="60" fillId="0" borderId="0" applyNumberFormat="0" applyFill="0" applyBorder="0" applyAlignment="0" applyProtection="0">
      <alignment vertical="top"/>
      <protection locked="0"/>
    </xf>
    <xf numFmtId="170" fontId="31" fillId="0" borderId="0" applyFont="0" applyFill="0" applyBorder="0" applyAlignment="0" applyProtection="0"/>
    <xf numFmtId="0" fontId="66" fillId="24" borderId="0" applyNumberFormat="0" applyBorder="0" applyAlignment="0" applyProtection="0"/>
    <xf numFmtId="0" fontId="59" fillId="57" borderId="0" applyNumberFormat="0" applyBorder="0" applyAlignment="0" applyProtection="0"/>
    <xf numFmtId="0" fontId="28" fillId="0" borderId="0"/>
    <xf numFmtId="0" fontId="31" fillId="25" borderId="29" applyNumberFormat="0" applyFont="0" applyAlignment="0" applyProtection="0"/>
    <xf numFmtId="9" fontId="28" fillId="0" borderId="0" applyFont="0" applyFill="0" applyBorder="0" applyAlignment="0" applyProtection="0"/>
    <xf numFmtId="0" fontId="31" fillId="20" borderId="27" applyNumberFormat="0" applyAlignment="0" applyProtection="0"/>
    <xf numFmtId="0" fontId="31" fillId="0" borderId="0"/>
    <xf numFmtId="0" fontId="31" fillId="0" borderId="33" applyNumberFormat="0" applyFill="0" applyAlignment="0" applyProtection="0"/>
    <xf numFmtId="0" fontId="31" fillId="0" borderId="0"/>
    <xf numFmtId="0" fontId="70" fillId="28" borderId="0" applyNumberFormat="0" applyBorder="0" applyAlignment="0" applyProtection="0">
      <alignment vertical="center"/>
    </xf>
    <xf numFmtId="0" fontId="68" fillId="3" borderId="0" applyNumberFormat="0" applyBorder="0" applyAlignment="0" applyProtection="0">
      <alignment vertical="center"/>
    </xf>
    <xf numFmtId="0" fontId="71" fillId="27" borderId="0" applyNumberFormat="0" applyBorder="0" applyAlignment="0" applyProtection="0">
      <alignment vertical="center"/>
    </xf>
    <xf numFmtId="0" fontId="69" fillId="4" borderId="0" applyNumberFormat="0" applyBorder="0" applyAlignment="0" applyProtection="0">
      <alignment vertic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20" borderId="28" applyNumberFormat="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38" fontId="32" fillId="22" borderId="0" applyNumberFormat="0" applyBorder="0" applyAlignment="0" applyProtection="0"/>
    <xf numFmtId="0" fontId="31" fillId="3" borderId="0" applyNumberFormat="0" applyBorder="0" applyAlignment="0" applyProtection="0"/>
    <xf numFmtId="10" fontId="32" fillId="23" borderId="32" applyNumberFormat="0" applyBorder="0" applyAlignment="0" applyProtection="0"/>
    <xf numFmtId="0" fontId="28" fillId="0" borderId="0"/>
    <xf numFmtId="9" fontId="28" fillId="0" borderId="0" applyFont="0" applyFill="0" applyBorder="0" applyAlignment="0" applyProtection="0"/>
    <xf numFmtId="0" fontId="31" fillId="20" borderId="27"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9" applyNumberFormat="0" applyFill="0" applyAlignment="0" applyProtection="0"/>
    <xf numFmtId="0" fontId="31"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1" fillId="0" borderId="0"/>
    <xf numFmtId="0" fontId="72" fillId="0" borderId="0"/>
    <xf numFmtId="0" fontId="67" fillId="58" borderId="0" applyNumberFormat="0" applyBorder="0" applyAlignment="0" applyProtection="0"/>
    <xf numFmtId="0" fontId="67" fillId="7" borderId="0" applyNumberFormat="0" applyBorder="0" applyAlignment="0" applyProtection="0"/>
    <xf numFmtId="0" fontId="67" fillId="25" borderId="0" applyNumberFormat="0" applyBorder="0" applyAlignment="0" applyProtection="0"/>
    <xf numFmtId="0" fontId="67" fillId="58"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20" borderId="0" applyNumberFormat="0" applyBorder="0" applyAlignment="0" applyProtection="0"/>
    <xf numFmtId="0" fontId="67" fillId="9" borderId="0" applyNumberFormat="0" applyBorder="0" applyAlignment="0" applyProtection="0"/>
    <xf numFmtId="0" fontId="67" fillId="24" borderId="0" applyNumberFormat="0" applyBorder="0" applyAlignment="0" applyProtection="0"/>
    <xf numFmtId="0" fontId="67" fillId="20"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73" fillId="14" borderId="0" applyNumberFormat="0" applyBorder="0" applyAlignment="0" applyProtection="0"/>
    <xf numFmtId="0" fontId="73" fillId="9" borderId="0" applyNumberFormat="0" applyBorder="0" applyAlignment="0" applyProtection="0"/>
    <xf numFmtId="0" fontId="73" fillId="24" borderId="0" applyNumberFormat="0" applyBorder="0" applyAlignment="0" applyProtection="0"/>
    <xf numFmtId="0" fontId="73" fillId="20" borderId="0" applyNumberFormat="0" applyBorder="0" applyAlignment="0" applyProtection="0"/>
    <xf numFmtId="0" fontId="73" fillId="14" borderId="0" applyNumberFormat="0" applyBorder="0" applyAlignment="0" applyProtection="0"/>
    <xf numFmtId="0" fontId="73" fillId="7" borderId="0" applyNumberFormat="0" applyBorder="0" applyAlignment="0" applyProtection="0"/>
    <xf numFmtId="0" fontId="73" fillId="14" borderId="0" applyNumberFormat="0" applyBorder="0" applyAlignment="0" applyProtection="0"/>
    <xf numFmtId="0" fontId="73" fillId="17" borderId="0" applyNumberFormat="0" applyBorder="0" applyAlignment="0" applyProtection="0"/>
    <xf numFmtId="0" fontId="73" fillId="18" borderId="0" applyNumberFormat="0" applyBorder="0" applyAlignment="0" applyProtection="0"/>
    <xf numFmtId="0" fontId="73" fillId="59" borderId="0" applyNumberFormat="0" applyBorder="0" applyAlignment="0" applyProtection="0"/>
    <xf numFmtId="0" fontId="73" fillId="14" borderId="0" applyNumberFormat="0" applyBorder="0" applyAlignment="0" applyProtection="0"/>
    <xf numFmtId="0" fontId="73" fillId="19" borderId="0" applyNumberFormat="0" applyBorder="0" applyAlignment="0" applyProtection="0"/>
    <xf numFmtId="0" fontId="31" fillId="25" borderId="29" applyNumberFormat="0" applyFont="0" applyAlignment="0" applyProtection="0"/>
    <xf numFmtId="0" fontId="74" fillId="3" borderId="0" applyNumberFormat="0" applyBorder="0" applyAlignment="0" applyProtection="0"/>
    <xf numFmtId="0" fontId="31" fillId="0" borderId="0" applyNumberFormat="0" applyFill="0" applyBorder="0" applyAlignment="0" applyProtection="0"/>
    <xf numFmtId="0" fontId="75" fillId="0" borderId="0" applyNumberFormat="0" applyFill="0" applyBorder="0" applyAlignment="0" applyProtection="0"/>
    <xf numFmtId="0" fontId="76" fillId="0" borderId="34" applyNumberFormat="0" applyFill="0" applyAlignment="0" applyProtection="0"/>
    <xf numFmtId="0" fontId="77" fillId="0" borderId="10" applyNumberFormat="0" applyFill="0" applyAlignment="0" applyProtection="0"/>
    <xf numFmtId="0" fontId="78" fillId="0" borderId="35" applyNumberFormat="0" applyFill="0" applyAlignment="0" applyProtection="0"/>
    <xf numFmtId="0" fontId="78" fillId="0" borderId="0" applyNumberFormat="0" applyFill="0" applyBorder="0" applyAlignment="0" applyProtection="0"/>
    <xf numFmtId="0" fontId="79" fillId="0" borderId="4" applyNumberFormat="0" applyFill="0" applyAlignment="0" applyProtection="0"/>
    <xf numFmtId="0" fontId="41" fillId="0" borderId="0" applyNumberFormat="0" applyFill="0" applyBorder="0" applyAlignment="0" applyProtection="0"/>
    <xf numFmtId="0" fontId="80" fillId="21" borderId="3" applyNumberFormat="0" applyAlignment="0" applyProtection="0"/>
    <xf numFmtId="170" fontId="72" fillId="0" borderId="0" applyFont="0" applyFill="0" applyBorder="0" applyAlignment="0" applyProtection="0"/>
    <xf numFmtId="168" fontId="72" fillId="0" borderId="0" applyFont="0" applyFill="0" applyBorder="0" applyAlignment="0" applyProtection="0"/>
    <xf numFmtId="9" fontId="7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8" fillId="34" borderId="0" applyNumberFormat="0" applyBorder="0" applyAlignment="0" applyProtection="0"/>
    <xf numFmtId="0" fontId="28" fillId="38" borderId="0" applyNumberFormat="0" applyBorder="0" applyAlignment="0" applyProtection="0"/>
    <xf numFmtId="0" fontId="28" fillId="42" borderId="0" applyNumberFormat="0" applyBorder="0" applyAlignment="0" applyProtection="0"/>
    <xf numFmtId="0" fontId="28" fillId="46" borderId="0" applyNumberFormat="0" applyBorder="0" applyAlignment="0" applyProtection="0"/>
    <xf numFmtId="0" fontId="28" fillId="50" borderId="0" applyNumberFormat="0" applyBorder="0" applyAlignment="0" applyProtection="0"/>
    <xf numFmtId="0" fontId="28" fillId="54"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43" borderId="0" applyNumberFormat="0" applyBorder="0" applyAlignment="0" applyProtection="0"/>
    <xf numFmtId="0" fontId="28" fillId="47" borderId="0" applyNumberFormat="0" applyBorder="0" applyAlignment="0" applyProtection="0"/>
    <xf numFmtId="0" fontId="28" fillId="51" borderId="0" applyNumberFormat="0" applyBorder="0" applyAlignment="0" applyProtection="0"/>
    <xf numFmtId="0" fontId="28" fillId="55" borderId="0" applyNumberFormat="0" applyBorder="0" applyAlignment="0" applyProtection="0"/>
    <xf numFmtId="0" fontId="55" fillId="36" borderId="0" applyNumberFormat="0" applyBorder="0" applyAlignment="0" applyProtection="0"/>
    <xf numFmtId="0" fontId="55" fillId="40" borderId="0" applyNumberFormat="0" applyBorder="0" applyAlignment="0" applyProtection="0"/>
    <xf numFmtId="0" fontId="55" fillId="44" borderId="0" applyNumberFormat="0" applyBorder="0" applyAlignment="0" applyProtection="0"/>
    <xf numFmtId="0" fontId="55" fillId="48" borderId="0" applyNumberFormat="0" applyBorder="0" applyAlignment="0" applyProtection="0"/>
    <xf numFmtId="0" fontId="55" fillId="52" borderId="0" applyNumberFormat="0" applyBorder="0" applyAlignment="0" applyProtection="0"/>
    <xf numFmtId="0" fontId="55" fillId="56" borderId="0" applyNumberFormat="0" applyBorder="0" applyAlignment="0" applyProtection="0"/>
    <xf numFmtId="0" fontId="47" fillId="27" borderId="0" applyNumberFormat="0" applyBorder="0" applyAlignment="0" applyProtection="0"/>
    <xf numFmtId="0" fontId="53" fillId="31" borderId="24" applyNumberFormat="0" applyAlignment="0" applyProtection="0"/>
    <xf numFmtId="0" fontId="52" fillId="0" borderId="23" applyNumberFormat="0" applyFill="0" applyAlignment="0" applyProtection="0"/>
    <xf numFmtId="0" fontId="46" fillId="0" borderId="0" applyNumberFormat="0" applyFill="0" applyBorder="0" applyAlignment="0" applyProtection="0"/>
    <xf numFmtId="0" fontId="55" fillId="33" borderId="0" applyNumberFormat="0" applyBorder="0" applyAlignment="0" applyProtection="0"/>
    <xf numFmtId="0" fontId="55" fillId="37" borderId="0" applyNumberFormat="0" applyBorder="0" applyAlignment="0" applyProtection="0"/>
    <xf numFmtId="0" fontId="55" fillId="41" borderId="0" applyNumberFormat="0" applyBorder="0" applyAlignment="0" applyProtection="0"/>
    <xf numFmtId="0" fontId="55" fillId="45" borderId="0" applyNumberFormat="0" applyBorder="0" applyAlignment="0" applyProtection="0"/>
    <xf numFmtId="0" fontId="55" fillId="49" borderId="0" applyNumberFormat="0" applyBorder="0" applyAlignment="0" applyProtection="0"/>
    <xf numFmtId="0" fontId="55" fillId="53" borderId="0" applyNumberFormat="0" applyBorder="0" applyAlignment="0" applyProtection="0"/>
    <xf numFmtId="0" fontId="48" fillId="28" borderId="0" applyNumberFormat="0" applyBorder="0" applyAlignment="0" applyProtection="0"/>
    <xf numFmtId="0" fontId="31" fillId="32" borderId="25" applyNumberFormat="0" applyFont="0" applyAlignment="0" applyProtection="0"/>
    <xf numFmtId="0" fontId="50" fillId="30" borderId="22" applyNumberFormat="0" applyAlignment="0" applyProtection="0"/>
    <xf numFmtId="0" fontId="4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8" fillId="0" borderId="0"/>
    <xf numFmtId="0" fontId="31" fillId="0" borderId="0" applyNumberFormat="0" applyFill="0" applyBorder="0" applyAlignment="0" applyProtection="0"/>
    <xf numFmtId="9" fontId="28"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8" fillId="0" borderId="0"/>
    <xf numFmtId="9" fontId="28"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8" fillId="34" borderId="0" applyNumberFormat="0" applyBorder="0" applyAlignment="0" applyProtection="0"/>
    <xf numFmtId="0" fontId="28" fillId="38" borderId="0" applyNumberFormat="0" applyBorder="0" applyAlignment="0" applyProtection="0"/>
    <xf numFmtId="0" fontId="28" fillId="42" borderId="0" applyNumberFormat="0" applyBorder="0" applyAlignment="0" applyProtection="0"/>
    <xf numFmtId="0" fontId="28" fillId="46" borderId="0" applyNumberFormat="0" applyBorder="0" applyAlignment="0" applyProtection="0"/>
    <xf numFmtId="0" fontId="28" fillId="50" borderId="0" applyNumberFormat="0" applyBorder="0" applyAlignment="0" applyProtection="0"/>
    <xf numFmtId="0" fontId="28" fillId="54"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43" borderId="0" applyNumberFormat="0" applyBorder="0" applyAlignment="0" applyProtection="0"/>
    <xf numFmtId="0" fontId="28" fillId="47" borderId="0" applyNumberFormat="0" applyBorder="0" applyAlignment="0" applyProtection="0"/>
    <xf numFmtId="0" fontId="28" fillId="51" borderId="0" applyNumberFormat="0" applyBorder="0" applyAlignment="0" applyProtection="0"/>
    <xf numFmtId="0" fontId="28" fillId="55" borderId="0" applyNumberFormat="0" applyBorder="0" applyAlignment="0" applyProtection="0"/>
    <xf numFmtId="0" fontId="56" fillId="34"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35" borderId="0" applyNumberFormat="0" applyBorder="0" applyAlignment="0" applyProtection="0"/>
    <xf numFmtId="0" fontId="56" fillId="39" borderId="0" applyNumberFormat="0" applyBorder="0" applyAlignment="0" applyProtection="0"/>
    <xf numFmtId="0" fontId="56" fillId="43" borderId="0" applyNumberFormat="0" applyBorder="0" applyAlignment="0" applyProtection="0"/>
    <xf numFmtId="0" fontId="56" fillId="47" borderId="0" applyNumberFormat="0" applyBorder="0" applyAlignment="0" applyProtection="0"/>
    <xf numFmtId="0" fontId="56" fillId="51" borderId="0" applyNumberFormat="0" applyBorder="0" applyAlignment="0" applyProtection="0"/>
    <xf numFmtId="0" fontId="56" fillId="55" borderId="0" applyNumberFormat="0" applyBorder="0" applyAlignment="0" applyProtection="0"/>
    <xf numFmtId="0" fontId="81" fillId="36" borderId="0" applyNumberFormat="0" applyBorder="0" applyAlignment="0" applyProtection="0"/>
    <xf numFmtId="0" fontId="81" fillId="40" borderId="0" applyNumberFormat="0" applyBorder="0" applyAlignment="0" applyProtection="0"/>
    <xf numFmtId="0" fontId="81" fillId="44" borderId="0" applyNumberFormat="0" applyBorder="0" applyAlignment="0" applyProtection="0"/>
    <xf numFmtId="0" fontId="81" fillId="48" borderId="0" applyNumberFormat="0" applyBorder="0" applyAlignment="0" applyProtection="0"/>
    <xf numFmtId="0" fontId="81" fillId="52" borderId="0" applyNumberFormat="0" applyBorder="0" applyAlignment="0" applyProtection="0"/>
    <xf numFmtId="0" fontId="81" fillId="56" borderId="0" applyNumberFormat="0" applyBorder="0" applyAlignment="0" applyProtection="0"/>
    <xf numFmtId="0" fontId="81" fillId="33" borderId="0" applyNumberFormat="0" applyBorder="0" applyAlignment="0" applyProtection="0"/>
    <xf numFmtId="0" fontId="81" fillId="37" borderId="0" applyNumberFormat="0" applyBorder="0" applyAlignment="0" applyProtection="0"/>
    <xf numFmtId="0" fontId="81" fillId="41" borderId="0" applyNumberFormat="0" applyBorder="0" applyAlignment="0" applyProtection="0"/>
    <xf numFmtId="0" fontId="81" fillId="45" borderId="0" applyNumberFormat="0" applyBorder="0" applyAlignment="0" applyProtection="0"/>
    <xf numFmtId="0" fontId="81" fillId="49" borderId="0" applyNumberFormat="0" applyBorder="0" applyAlignment="0" applyProtection="0"/>
    <xf numFmtId="0" fontId="81" fillId="53" borderId="0" applyNumberFormat="0" applyBorder="0" applyAlignment="0" applyProtection="0"/>
    <xf numFmtId="0" fontId="82" fillId="28" borderId="0" applyNumberFormat="0" applyBorder="0" applyAlignment="0" applyProtection="0"/>
    <xf numFmtId="0" fontId="83" fillId="30" borderId="21" applyNumberFormat="0" applyAlignment="0" applyProtection="0"/>
    <xf numFmtId="0" fontId="84" fillId="31" borderId="24" applyNumberFormat="0" applyAlignment="0" applyProtection="0"/>
    <xf numFmtId="0" fontId="85" fillId="0" borderId="0" applyNumberFormat="0" applyFill="0" applyBorder="0" applyAlignment="0" applyProtection="0"/>
    <xf numFmtId="0" fontId="86" fillId="27" borderId="0" applyNumberFormat="0" applyBorder="0" applyAlignment="0" applyProtection="0"/>
    <xf numFmtId="0" fontId="87" fillId="0" borderId="18" applyNumberFormat="0" applyFill="0" applyAlignment="0" applyProtection="0"/>
    <xf numFmtId="0" fontId="88" fillId="0" borderId="19" applyNumberFormat="0" applyFill="0" applyAlignment="0" applyProtection="0"/>
    <xf numFmtId="0" fontId="89" fillId="0" borderId="20" applyNumberFormat="0" applyFill="0" applyAlignment="0" applyProtection="0"/>
    <xf numFmtId="0" fontId="89" fillId="0" borderId="0" applyNumberFormat="0" applyFill="0" applyBorder="0" applyAlignment="0" applyProtection="0"/>
    <xf numFmtId="0" fontId="90" fillId="29" borderId="21" applyNumberFormat="0" applyAlignment="0" applyProtection="0"/>
    <xf numFmtId="0" fontId="91" fillId="0" borderId="23" applyNumberFormat="0" applyFill="0" applyAlignment="0" applyProtection="0"/>
    <xf numFmtId="0" fontId="31" fillId="32" borderId="25" applyNumberFormat="0" applyFont="0" applyAlignment="0" applyProtection="0"/>
    <xf numFmtId="0" fontId="92" fillId="30" borderId="22" applyNumberFormat="0" applyAlignment="0" applyProtection="0"/>
    <xf numFmtId="0" fontId="31" fillId="0" borderId="0"/>
    <xf numFmtId="0" fontId="93" fillId="0" borderId="0" applyNumberFormat="0" applyFill="0" applyBorder="0" applyAlignment="0" applyProtection="0"/>
    <xf numFmtId="0" fontId="31" fillId="0" borderId="0"/>
    <xf numFmtId="0" fontId="31" fillId="0" borderId="0" applyNumberFormat="0" applyFill="0" applyBorder="0" applyAlignment="0" applyProtection="0"/>
    <xf numFmtId="0" fontId="31" fillId="0" borderId="0"/>
    <xf numFmtId="0" fontId="28" fillId="0" borderId="0"/>
    <xf numFmtId="0" fontId="28" fillId="0" borderId="0"/>
    <xf numFmtId="0" fontId="28" fillId="0" borderId="0"/>
    <xf numFmtId="0" fontId="28"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28" fillId="34" borderId="0" applyNumberFormat="0" applyBorder="0" applyAlignment="0" applyProtection="0"/>
    <xf numFmtId="0" fontId="28" fillId="38" borderId="0" applyNumberFormat="0" applyBorder="0" applyAlignment="0" applyProtection="0"/>
    <xf numFmtId="0" fontId="28" fillId="42" borderId="0" applyNumberFormat="0" applyBorder="0" applyAlignment="0" applyProtection="0"/>
    <xf numFmtId="0" fontId="28" fillId="46" borderId="0" applyNumberFormat="0" applyBorder="0" applyAlignment="0" applyProtection="0"/>
    <xf numFmtId="0" fontId="28" fillId="50" borderId="0" applyNumberFormat="0" applyBorder="0" applyAlignment="0" applyProtection="0"/>
    <xf numFmtId="0" fontId="28" fillId="54"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43" borderId="0" applyNumberFormat="0" applyBorder="0" applyAlignment="0" applyProtection="0"/>
    <xf numFmtId="0" fontId="28" fillId="47" borderId="0" applyNumberFormat="0" applyBorder="0" applyAlignment="0" applyProtection="0"/>
    <xf numFmtId="0" fontId="28" fillId="51" borderId="0" applyNumberFormat="0" applyBorder="0" applyAlignment="0" applyProtection="0"/>
    <xf numFmtId="0" fontId="28" fillId="55"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20" borderId="28" applyNumberFormat="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38" fontId="32" fillId="22" borderId="0" applyNumberFormat="0" applyBorder="0" applyAlignment="0" applyProtection="0"/>
    <xf numFmtId="0" fontId="31" fillId="3" borderId="0" applyNumberFormat="0" applyBorder="0" applyAlignment="0" applyProtection="0"/>
    <xf numFmtId="10" fontId="32" fillId="23" borderId="32" applyNumberFormat="0" applyBorder="0" applyAlignment="0" applyProtection="0"/>
    <xf numFmtId="0" fontId="28" fillId="0" borderId="0"/>
    <xf numFmtId="0" fontId="28" fillId="0" borderId="0"/>
    <xf numFmtId="0" fontId="31" fillId="20" borderId="27"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9" applyNumberFormat="0" applyFill="0" applyAlignment="0" applyProtection="0"/>
    <xf numFmtId="0" fontId="31"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1" fillId="0" borderId="0"/>
    <xf numFmtId="0" fontId="31" fillId="0" borderId="0" applyNumberFormat="0" applyFill="0" applyBorder="0" applyAlignment="0" applyProtection="0"/>
    <xf numFmtId="0" fontId="31" fillId="0" borderId="0"/>
    <xf numFmtId="0" fontId="31" fillId="0" borderId="0"/>
    <xf numFmtId="0" fontId="31" fillId="0" borderId="0"/>
    <xf numFmtId="10" fontId="32" fillId="23" borderId="32" applyNumberFormat="0" applyBorder="0" applyAlignment="0" applyProtection="0"/>
    <xf numFmtId="0" fontId="35" fillId="0" borderId="31">
      <alignment horizontal="left" vertical="center"/>
    </xf>
    <xf numFmtId="0" fontId="31" fillId="7" borderId="28" applyNumberFormat="0" applyAlignment="0" applyProtection="0"/>
    <xf numFmtId="167" fontId="31" fillId="0" borderId="0" applyFont="0" applyFill="0" applyBorder="0" applyAlignment="0" applyProtection="0"/>
    <xf numFmtId="0" fontId="31" fillId="20" borderId="28" applyNumberFormat="0" applyAlignment="0" applyProtection="0"/>
    <xf numFmtId="0" fontId="31" fillId="0" borderId="0" applyNumberFormat="0" applyFill="0" applyBorder="0" applyAlignment="0" applyProtection="0"/>
    <xf numFmtId="0" fontId="28" fillId="34" borderId="0" applyNumberFormat="0" applyBorder="0" applyAlignment="0" applyProtection="0"/>
    <xf numFmtId="0" fontId="28" fillId="38" borderId="0" applyNumberFormat="0" applyBorder="0" applyAlignment="0" applyProtection="0"/>
    <xf numFmtId="0" fontId="28" fillId="42" borderId="0" applyNumberFormat="0" applyBorder="0" applyAlignment="0" applyProtection="0"/>
    <xf numFmtId="0" fontId="28" fillId="46" borderId="0" applyNumberFormat="0" applyBorder="0" applyAlignment="0" applyProtection="0"/>
    <xf numFmtId="0" fontId="28" fillId="50" borderId="0" applyNumberFormat="0" applyBorder="0" applyAlignment="0" applyProtection="0"/>
    <xf numFmtId="0" fontId="28" fillId="54"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43" borderId="0" applyNumberFormat="0" applyBorder="0" applyAlignment="0" applyProtection="0"/>
    <xf numFmtId="0" fontId="28" fillId="47" borderId="0" applyNumberFormat="0" applyBorder="0" applyAlignment="0" applyProtection="0"/>
    <xf numFmtId="0" fontId="28" fillId="51" borderId="0" applyNumberFormat="0" applyBorder="0" applyAlignment="0" applyProtection="0"/>
    <xf numFmtId="0" fontId="28" fillId="55" borderId="0" applyNumberFormat="0" applyBorder="0" applyAlignment="0" applyProtection="0"/>
    <xf numFmtId="0" fontId="55" fillId="36" borderId="0" applyNumberFormat="0" applyBorder="0" applyAlignment="0" applyProtection="0"/>
    <xf numFmtId="0" fontId="55" fillId="40" borderId="0" applyNumberFormat="0" applyBorder="0" applyAlignment="0" applyProtection="0"/>
    <xf numFmtId="0" fontId="55" fillId="44" borderId="0" applyNumberFormat="0" applyBorder="0" applyAlignment="0" applyProtection="0"/>
    <xf numFmtId="0" fontId="55" fillId="48" borderId="0" applyNumberFormat="0" applyBorder="0" applyAlignment="0" applyProtection="0"/>
    <xf numFmtId="0" fontId="55" fillId="52" borderId="0" applyNumberFormat="0" applyBorder="0" applyAlignment="0" applyProtection="0"/>
    <xf numFmtId="0" fontId="55" fillId="56" borderId="0" applyNumberFormat="0" applyBorder="0" applyAlignment="0" applyProtection="0"/>
    <xf numFmtId="0" fontId="55" fillId="33" borderId="0" applyNumberFormat="0" applyBorder="0" applyAlignment="0" applyProtection="0"/>
    <xf numFmtId="0" fontId="55" fillId="37" borderId="0" applyNumberFormat="0" applyBorder="0" applyAlignment="0" applyProtection="0"/>
    <xf numFmtId="0" fontId="55" fillId="41" borderId="0" applyNumberFormat="0" applyBorder="0" applyAlignment="0" applyProtection="0"/>
    <xf numFmtId="0" fontId="55" fillId="45" borderId="0" applyNumberFormat="0" applyBorder="0" applyAlignment="0" applyProtection="0"/>
    <xf numFmtId="0" fontId="55" fillId="49" borderId="0" applyNumberFormat="0" applyBorder="0" applyAlignment="0" applyProtection="0"/>
    <xf numFmtId="0" fontId="55" fillId="53" borderId="0" applyNumberFormat="0" applyBorder="0" applyAlignment="0" applyProtection="0"/>
    <xf numFmtId="0" fontId="48" fillId="28" borderId="0" applyNumberFormat="0" applyBorder="0" applyAlignment="0" applyProtection="0"/>
    <xf numFmtId="0" fontId="51" fillId="30" borderId="21" applyNumberFormat="0" applyAlignment="0" applyProtection="0"/>
    <xf numFmtId="0" fontId="53" fillId="31" borderId="24" applyNumberFormat="0" applyAlignment="0" applyProtection="0"/>
    <xf numFmtId="0" fontId="54" fillId="0" borderId="0" applyNumberFormat="0" applyFill="0" applyBorder="0" applyAlignment="0" applyProtection="0"/>
    <xf numFmtId="0" fontId="47" fillId="27" borderId="0" applyNumberFormat="0" applyBorder="0" applyAlignment="0" applyProtection="0"/>
    <xf numFmtId="0" fontId="44" fillId="0" borderId="18" applyNumberFormat="0" applyFill="0" applyAlignment="0" applyProtection="0"/>
    <xf numFmtId="0" fontId="45" fillId="0" borderId="19" applyNumberFormat="0" applyFill="0" applyAlignment="0" applyProtection="0"/>
    <xf numFmtId="0" fontId="46" fillId="0" borderId="20" applyNumberFormat="0" applyFill="0" applyAlignment="0" applyProtection="0"/>
    <xf numFmtId="0" fontId="46" fillId="0" borderId="0" applyNumberFormat="0" applyFill="0" applyBorder="0" applyAlignment="0" applyProtection="0"/>
    <xf numFmtId="0" fontId="49" fillId="29" borderId="21" applyNumberFormat="0" applyAlignment="0" applyProtection="0"/>
    <xf numFmtId="0" fontId="52" fillId="0" borderId="23" applyNumberFormat="0" applyFill="0" applyAlignment="0" applyProtection="0"/>
    <xf numFmtId="0" fontId="28" fillId="32" borderId="25" applyNumberFormat="0" applyFont="0" applyAlignment="0" applyProtection="0"/>
    <xf numFmtId="0" fontId="50" fillId="30" borderId="22" applyNumberFormat="0" applyAlignment="0" applyProtection="0"/>
    <xf numFmtId="0" fontId="42" fillId="0" borderId="0" applyNumberFormat="0" applyFill="0" applyBorder="0" applyAlignment="0" applyProtection="0"/>
    <xf numFmtId="0" fontId="28" fillId="0" borderId="0"/>
    <xf numFmtId="170" fontId="28" fillId="0" borderId="0" applyFont="0" applyFill="0" applyBorder="0" applyAlignment="0" applyProtection="0"/>
    <xf numFmtId="9" fontId="28" fillId="0" borderId="0" applyFont="0" applyFill="0" applyBorder="0" applyAlignment="0" applyProtection="0"/>
    <xf numFmtId="174" fontId="38" fillId="0" borderId="0"/>
    <xf numFmtId="0" fontId="31" fillId="0" borderId="0"/>
    <xf numFmtId="0" fontId="31" fillId="0" borderId="0"/>
    <xf numFmtId="0" fontId="39" fillId="0" borderId="0">
      <alignment vertical="top"/>
    </xf>
    <xf numFmtId="0" fontId="39" fillId="0" borderId="0">
      <alignment vertical="top"/>
    </xf>
    <xf numFmtId="0" fontId="28" fillId="0" borderId="0"/>
    <xf numFmtId="0" fontId="28" fillId="0" borderId="0"/>
    <xf numFmtId="0" fontId="31" fillId="25" borderId="29" applyNumberFormat="0" applyFont="0" applyAlignment="0" applyProtection="0"/>
    <xf numFmtId="0" fontId="31" fillId="20" borderId="27" applyNumberFormat="0" applyAlignment="0" applyProtection="0"/>
    <xf numFmtId="0" fontId="31" fillId="0" borderId="0" applyNumberFormat="0" applyFill="0" applyBorder="0" applyAlignment="0" applyProtection="0"/>
    <xf numFmtId="0" fontId="31" fillId="0" borderId="33" applyNumberFormat="0" applyFill="0" applyAlignment="0" applyProtection="0"/>
    <xf numFmtId="0" fontId="49" fillId="29" borderId="21" applyNumberFormat="0" applyAlignment="0" applyProtection="0"/>
    <xf numFmtId="174" fontId="38" fillId="0" borderId="0"/>
    <xf numFmtId="0" fontId="59" fillId="57" borderId="0" applyNumberFormat="0" applyBorder="0" applyAlignment="0" applyProtection="0"/>
    <xf numFmtId="0" fontId="27" fillId="0" borderId="0"/>
    <xf numFmtId="0" fontId="27" fillId="32" borderId="25" applyNumberFormat="0" applyFont="0" applyAlignment="0" applyProtection="0"/>
    <xf numFmtId="0" fontId="26" fillId="0" borderId="0"/>
    <xf numFmtId="0" fontId="26" fillId="32" borderId="25" applyNumberFormat="0" applyFont="0" applyAlignment="0" applyProtection="0"/>
    <xf numFmtId="0" fontId="26" fillId="34" borderId="0" applyNumberFormat="0" applyBorder="0" applyAlignment="0" applyProtection="0"/>
    <xf numFmtId="0" fontId="26" fillId="35"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6" borderId="0" applyNumberFormat="0" applyBorder="0" applyAlignment="0" applyProtection="0"/>
    <xf numFmtId="0" fontId="26" fillId="47" borderId="0" applyNumberFormat="0" applyBorder="0" applyAlignment="0" applyProtection="0"/>
    <xf numFmtId="0" fontId="26" fillId="50" borderId="0" applyNumberFormat="0" applyBorder="0" applyAlignment="0" applyProtection="0"/>
    <xf numFmtId="0" fontId="26" fillId="51" borderId="0" applyNumberFormat="0" applyBorder="0" applyAlignment="0" applyProtection="0"/>
    <xf numFmtId="0" fontId="26" fillId="54" borderId="0" applyNumberFormat="0" applyBorder="0" applyAlignment="0" applyProtection="0"/>
    <xf numFmtId="0" fontId="26" fillId="55"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35" borderId="0" applyNumberFormat="0" applyBorder="0" applyAlignment="0" applyProtection="0"/>
    <xf numFmtId="0" fontId="26" fillId="39" borderId="0" applyNumberFormat="0" applyBorder="0" applyAlignment="0" applyProtection="0"/>
    <xf numFmtId="0" fontId="26" fillId="43" borderId="0" applyNumberFormat="0" applyBorder="0" applyAlignment="0" applyProtection="0"/>
    <xf numFmtId="0" fontId="26" fillId="47" borderId="0" applyNumberFormat="0" applyBorder="0" applyAlignment="0" applyProtection="0"/>
    <xf numFmtId="0" fontId="26" fillId="51" borderId="0" applyNumberFormat="0" applyBorder="0" applyAlignment="0" applyProtection="0"/>
    <xf numFmtId="0" fontId="26" fillId="55" borderId="0" applyNumberFormat="0" applyBorder="0" applyAlignment="0" applyProtection="0"/>
    <xf numFmtId="0" fontId="26" fillId="32" borderId="25" applyNumberFormat="0" applyFont="0" applyAlignment="0" applyProtection="0"/>
    <xf numFmtId="0" fontId="26" fillId="0" borderId="0"/>
    <xf numFmtId="170"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9" fontId="26" fillId="0" borderId="0" applyFont="0" applyFill="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35" borderId="0" applyNumberFormat="0" applyBorder="0" applyAlignment="0" applyProtection="0"/>
    <xf numFmtId="0" fontId="26" fillId="39" borderId="0" applyNumberFormat="0" applyBorder="0" applyAlignment="0" applyProtection="0"/>
    <xf numFmtId="0" fontId="26" fillId="43" borderId="0" applyNumberFormat="0" applyBorder="0" applyAlignment="0" applyProtection="0"/>
    <xf numFmtId="0" fontId="26" fillId="47" borderId="0" applyNumberFormat="0" applyBorder="0" applyAlignment="0" applyProtection="0"/>
    <xf numFmtId="0" fontId="26" fillId="51" borderId="0" applyNumberFormat="0" applyBorder="0" applyAlignment="0" applyProtection="0"/>
    <xf numFmtId="0" fontId="26" fillId="55" borderId="0" applyNumberFormat="0" applyBorder="0" applyAlignment="0" applyProtection="0"/>
    <xf numFmtId="0" fontId="26" fillId="0" borderId="0"/>
    <xf numFmtId="9" fontId="26" fillId="0" borderId="0" applyFont="0" applyFill="0" applyBorder="0" applyAlignment="0" applyProtection="0"/>
    <xf numFmtId="0" fontId="26" fillId="0" borderId="0"/>
    <xf numFmtId="9" fontId="26" fillId="0" borderId="0" applyFont="0" applyFill="0" applyBorder="0" applyAlignment="0" applyProtection="0"/>
    <xf numFmtId="0" fontId="26" fillId="34" borderId="0" applyNumberFormat="0" applyBorder="0" applyAlignment="0" applyProtection="0"/>
    <xf numFmtId="0" fontId="26" fillId="38"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35" borderId="0" applyNumberFormat="0" applyBorder="0" applyAlignment="0" applyProtection="0"/>
    <xf numFmtId="0" fontId="26" fillId="39" borderId="0" applyNumberFormat="0" applyBorder="0" applyAlignment="0" applyProtection="0"/>
    <xf numFmtId="0" fontId="26" fillId="43" borderId="0" applyNumberFormat="0" applyBorder="0" applyAlignment="0" applyProtection="0"/>
    <xf numFmtId="0" fontId="26" fillId="47" borderId="0" applyNumberFormat="0" applyBorder="0" applyAlignment="0" applyProtection="0"/>
    <xf numFmtId="0" fontId="26" fillId="51" borderId="0" applyNumberFormat="0" applyBorder="0" applyAlignment="0" applyProtection="0"/>
    <xf numFmtId="0" fontId="26" fillId="55" borderId="0" applyNumberFormat="0" applyBorder="0" applyAlignment="0" applyProtection="0"/>
    <xf numFmtId="0" fontId="26" fillId="0" borderId="0"/>
    <xf numFmtId="0" fontId="26" fillId="0" borderId="0"/>
    <xf numFmtId="0" fontId="26" fillId="0" borderId="0"/>
    <xf numFmtId="0" fontId="26" fillId="0" borderId="0"/>
    <xf numFmtId="0" fontId="26" fillId="34" borderId="0" applyNumberFormat="0" applyBorder="0" applyAlignment="0" applyProtection="0"/>
    <xf numFmtId="0" fontId="26" fillId="38" borderId="0" applyNumberFormat="0" applyBorder="0" applyAlignment="0" applyProtection="0"/>
    <xf numFmtId="0" fontId="26" fillId="42"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26" fillId="54" borderId="0" applyNumberFormat="0" applyBorder="0" applyAlignment="0" applyProtection="0"/>
    <xf numFmtId="0" fontId="26" fillId="35" borderId="0" applyNumberFormat="0" applyBorder="0" applyAlignment="0" applyProtection="0"/>
    <xf numFmtId="0" fontId="26" fillId="39" borderId="0" applyNumberFormat="0" applyBorder="0" applyAlignment="0" applyProtection="0"/>
    <xf numFmtId="0" fontId="26" fillId="43" borderId="0" applyNumberFormat="0" applyBorder="0" applyAlignment="0" applyProtection="0"/>
    <xf numFmtId="0" fontId="26" fillId="47" borderId="0" applyNumberFormat="0" applyBorder="0" applyAlignment="0" applyProtection="0"/>
    <xf numFmtId="0" fontId="26" fillId="51" borderId="0" applyNumberFormat="0" applyBorder="0" applyAlignment="0" applyProtection="0"/>
    <xf numFmtId="0" fontId="26" fillId="55" borderId="0" applyNumberFormat="0" applyBorder="0" applyAlignment="0" applyProtection="0"/>
    <xf numFmtId="0" fontId="26" fillId="32" borderId="25" applyNumberFormat="0" applyFont="0" applyAlignment="0" applyProtection="0"/>
    <xf numFmtId="0" fontId="26" fillId="0" borderId="0"/>
    <xf numFmtId="170"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4" fontId="32" fillId="14" borderId="40" applyNumberFormat="0" applyProtection="0">
      <alignment horizontal="left" vertical="center" indent="1"/>
    </xf>
    <xf numFmtId="4" fontId="32" fillId="14" borderId="40" applyNumberFormat="0" applyProtection="0">
      <alignment horizontal="left" vertical="center" indent="1"/>
    </xf>
    <xf numFmtId="4" fontId="32" fillId="0" borderId="40" applyNumberFormat="0" applyProtection="0">
      <alignment horizontal="right" vertical="center"/>
    </xf>
    <xf numFmtId="4" fontId="32" fillId="63" borderId="40" applyNumberFormat="0" applyProtection="0">
      <alignment horizontal="left" vertical="center" indent="1"/>
    </xf>
    <xf numFmtId="4" fontId="32" fillId="24" borderId="40" applyNumberFormat="0" applyProtection="0">
      <alignment vertical="center"/>
    </xf>
    <xf numFmtId="0" fontId="25" fillId="34" borderId="0" applyNumberFormat="0" applyBorder="0" applyAlignment="0" applyProtection="0"/>
    <xf numFmtId="0" fontId="25" fillId="38" borderId="0" applyNumberFormat="0" applyBorder="0" applyAlignment="0" applyProtection="0"/>
    <xf numFmtId="0" fontId="25" fillId="42" borderId="0" applyNumberFormat="0" applyBorder="0" applyAlignment="0" applyProtection="0"/>
    <xf numFmtId="0" fontId="25" fillId="46" borderId="0" applyNumberFormat="0" applyBorder="0" applyAlignment="0" applyProtection="0"/>
    <xf numFmtId="0" fontId="25" fillId="50" borderId="0" applyNumberFormat="0" applyBorder="0" applyAlignment="0" applyProtection="0"/>
    <xf numFmtId="0" fontId="25" fillId="54"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32" borderId="25" applyNumberFormat="0" applyFont="0" applyAlignment="0" applyProtection="0"/>
    <xf numFmtId="0" fontId="25" fillId="0" borderId="0"/>
    <xf numFmtId="170"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5" fillId="0" borderId="0"/>
    <xf numFmtId="9" fontId="25" fillId="0" borderId="0" applyFont="0" applyFill="0" applyBorder="0" applyAlignment="0" applyProtection="0"/>
    <xf numFmtId="0" fontId="25" fillId="0" borderId="0"/>
    <xf numFmtId="9" fontId="25" fillId="0" borderId="0" applyFont="0" applyFill="0" applyBorder="0" applyAlignment="0" applyProtection="0"/>
    <xf numFmtId="0" fontId="25" fillId="34" borderId="0" applyNumberFormat="0" applyBorder="0" applyAlignment="0" applyProtection="0"/>
    <xf numFmtId="0" fontId="25" fillId="38" borderId="0" applyNumberFormat="0" applyBorder="0" applyAlignment="0" applyProtection="0"/>
    <xf numFmtId="0" fontId="25" fillId="42" borderId="0" applyNumberFormat="0" applyBorder="0" applyAlignment="0" applyProtection="0"/>
    <xf numFmtId="0" fontId="25" fillId="46" borderId="0" applyNumberFormat="0" applyBorder="0" applyAlignment="0" applyProtection="0"/>
    <xf numFmtId="0" fontId="25" fillId="50" borderId="0" applyNumberFormat="0" applyBorder="0" applyAlignment="0" applyProtection="0"/>
    <xf numFmtId="0" fontId="25" fillId="54"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0" borderId="0"/>
    <xf numFmtId="9" fontId="25" fillId="0" borderId="0" applyFont="0" applyFill="0" applyBorder="0" applyAlignment="0" applyProtection="0"/>
    <xf numFmtId="0" fontId="25" fillId="0" borderId="0"/>
    <xf numFmtId="9" fontId="25" fillId="0" borderId="0" applyFont="0" applyFill="0" applyBorder="0" applyAlignment="0" applyProtection="0"/>
    <xf numFmtId="0" fontId="25" fillId="34" borderId="0" applyNumberFormat="0" applyBorder="0" applyAlignment="0" applyProtection="0"/>
    <xf numFmtId="0" fontId="25" fillId="38" borderId="0" applyNumberFormat="0" applyBorder="0" applyAlignment="0" applyProtection="0"/>
    <xf numFmtId="0" fontId="25" fillId="42" borderId="0" applyNumberFormat="0" applyBorder="0" applyAlignment="0" applyProtection="0"/>
    <xf numFmtId="0" fontId="25" fillId="46" borderId="0" applyNumberFormat="0" applyBorder="0" applyAlignment="0" applyProtection="0"/>
    <xf numFmtId="0" fontId="25" fillId="50" borderId="0" applyNumberFormat="0" applyBorder="0" applyAlignment="0" applyProtection="0"/>
    <xf numFmtId="0" fontId="25" fillId="54"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0" borderId="0"/>
    <xf numFmtId="0" fontId="25" fillId="0" borderId="0"/>
    <xf numFmtId="0" fontId="25" fillId="0" borderId="0"/>
    <xf numFmtId="0" fontId="25" fillId="0" borderId="0"/>
    <xf numFmtId="0" fontId="25" fillId="34" borderId="0" applyNumberFormat="0" applyBorder="0" applyAlignment="0" applyProtection="0"/>
    <xf numFmtId="0" fontId="25" fillId="38" borderId="0" applyNumberFormat="0" applyBorder="0" applyAlignment="0" applyProtection="0"/>
    <xf numFmtId="0" fontId="25" fillId="42" borderId="0" applyNumberFormat="0" applyBorder="0" applyAlignment="0" applyProtection="0"/>
    <xf numFmtId="0" fontId="25" fillId="46" borderId="0" applyNumberFormat="0" applyBorder="0" applyAlignment="0" applyProtection="0"/>
    <xf numFmtId="0" fontId="25" fillId="50" borderId="0" applyNumberFormat="0" applyBorder="0" applyAlignment="0" applyProtection="0"/>
    <xf numFmtId="0" fontId="25" fillId="54" borderId="0" applyNumberFormat="0" applyBorder="0" applyAlignment="0" applyProtection="0"/>
    <xf numFmtId="0" fontId="25" fillId="35" borderId="0" applyNumberFormat="0" applyBorder="0" applyAlignment="0" applyProtection="0"/>
    <xf numFmtId="0" fontId="25" fillId="39" borderId="0" applyNumberFormat="0" applyBorder="0" applyAlignment="0" applyProtection="0"/>
    <xf numFmtId="0" fontId="25" fillId="43" borderId="0" applyNumberFormat="0" applyBorder="0" applyAlignment="0" applyProtection="0"/>
    <xf numFmtId="0" fontId="25" fillId="47" borderId="0" applyNumberFormat="0" applyBorder="0" applyAlignment="0" applyProtection="0"/>
    <xf numFmtId="0" fontId="25" fillId="51" borderId="0" applyNumberFormat="0" applyBorder="0" applyAlignment="0" applyProtection="0"/>
    <xf numFmtId="0" fontId="25" fillId="55" borderId="0" applyNumberFormat="0" applyBorder="0" applyAlignment="0" applyProtection="0"/>
    <xf numFmtId="0" fontId="25" fillId="32" borderId="25" applyNumberFormat="0" applyFont="0" applyAlignment="0" applyProtection="0"/>
    <xf numFmtId="0" fontId="25" fillId="0" borderId="0"/>
    <xf numFmtId="170"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0" fontId="24" fillId="0" borderId="0"/>
    <xf numFmtId="0" fontId="24" fillId="32" borderId="25" applyNumberFormat="0" applyFont="0" applyAlignment="0" applyProtection="0"/>
    <xf numFmtId="0" fontId="24" fillId="34" borderId="0" applyNumberFormat="0" applyBorder="0" applyAlignment="0" applyProtection="0"/>
    <xf numFmtId="0" fontId="24" fillId="35"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3"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3" fillId="0" borderId="0"/>
    <xf numFmtId="0" fontId="23" fillId="34" borderId="0" applyNumberFormat="0" applyBorder="0" applyAlignment="0" applyProtection="0"/>
    <xf numFmtId="0" fontId="23" fillId="35"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4" borderId="0" applyNumberFormat="0" applyBorder="0" applyAlignment="0" applyProtection="0"/>
    <xf numFmtId="0" fontId="23" fillId="55" borderId="0" applyNumberFormat="0" applyBorder="0" applyAlignment="0" applyProtection="0"/>
    <xf numFmtId="0" fontId="31" fillId="0" borderId="0"/>
    <xf numFmtId="167" fontId="31" fillId="0" borderId="0" applyFont="0" applyFill="0" applyBorder="0" applyAlignment="0" applyProtection="0"/>
    <xf numFmtId="9" fontId="31"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0" fontId="23" fillId="0" borderId="0"/>
    <xf numFmtId="0" fontId="23" fillId="0" borderId="0"/>
    <xf numFmtId="0" fontId="23" fillId="0" borderId="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0" fontId="23" fillId="32" borderId="25" applyNumberFormat="0" applyFont="0" applyAlignment="0" applyProtection="0"/>
    <xf numFmtId="0" fontId="61" fillId="58" borderId="27" applyNumberFormat="0" applyAlignment="0" applyProtection="0"/>
    <xf numFmtId="0" fontId="62" fillId="58" borderId="28" applyNumberFormat="0" applyAlignment="0" applyProtection="0"/>
    <xf numFmtId="0" fontId="31" fillId="20" borderId="28" applyNumberFormat="0" applyAlignment="0" applyProtection="0"/>
    <xf numFmtId="0" fontId="63" fillId="7" borderId="28" applyNumberFormat="0" applyAlignment="0" applyProtection="0"/>
    <xf numFmtId="0" fontId="31" fillId="7" borderId="28" applyNumberFormat="0" applyAlignment="0" applyProtection="0"/>
    <xf numFmtId="0" fontId="61" fillId="0" borderId="30" applyNumberFormat="0" applyFill="0" applyAlignment="0" applyProtection="0"/>
    <xf numFmtId="0" fontId="35" fillId="0" borderId="31">
      <alignment horizontal="left" vertical="center"/>
    </xf>
    <xf numFmtId="10" fontId="32" fillId="23" borderId="32" applyNumberFormat="0" applyBorder="0" applyAlignment="0" applyProtection="0"/>
    <xf numFmtId="0" fontId="31" fillId="25" borderId="29" applyNumberFormat="0" applyFont="0" applyAlignment="0" applyProtection="0"/>
    <xf numFmtId="0" fontId="31" fillId="20" borderId="27" applyNumberFormat="0" applyAlignment="0" applyProtection="0"/>
    <xf numFmtId="0" fontId="31" fillId="0" borderId="33" applyNumberFormat="0" applyFill="0" applyAlignment="0" applyProtection="0"/>
    <xf numFmtId="0" fontId="31" fillId="20" borderId="28" applyNumberFormat="0" applyAlignment="0" applyProtection="0"/>
    <xf numFmtId="10" fontId="32" fillId="23" borderId="32" applyNumberFormat="0" applyBorder="0" applyAlignment="0" applyProtection="0"/>
    <xf numFmtId="0" fontId="31" fillId="20" borderId="27" applyNumberFormat="0" applyAlignment="0" applyProtection="0"/>
    <xf numFmtId="0" fontId="31" fillId="25" borderId="29" applyNumberFormat="0" applyFont="0" applyAlignment="0" applyProtection="0"/>
    <xf numFmtId="10" fontId="32" fillId="23" borderId="32" applyNumberFormat="0" applyBorder="0" applyAlignment="0" applyProtection="0"/>
    <xf numFmtId="0" fontId="35" fillId="0" borderId="31">
      <alignment horizontal="left" vertical="center"/>
    </xf>
    <xf numFmtId="0" fontId="31" fillId="7" borderId="28" applyNumberFormat="0" applyAlignment="0" applyProtection="0"/>
    <xf numFmtId="0" fontId="31" fillId="20" borderId="28" applyNumberFormat="0" applyAlignment="0" applyProtection="0"/>
    <xf numFmtId="0" fontId="31" fillId="25" borderId="29" applyNumberFormat="0" applyFont="0" applyAlignment="0" applyProtection="0"/>
    <xf numFmtId="0" fontId="31" fillId="20" borderId="27" applyNumberFormat="0" applyAlignment="0" applyProtection="0"/>
    <xf numFmtId="0" fontId="31" fillId="0" borderId="33" applyNumberFormat="0" applyFill="0" applyAlignment="0" applyProtection="0"/>
    <xf numFmtId="0" fontId="23" fillId="0" borderId="0"/>
    <xf numFmtId="0" fontId="23" fillId="32" borderId="25" applyNumberFormat="0" applyFont="0" applyAlignment="0" applyProtection="0"/>
    <xf numFmtId="0" fontId="23" fillId="34" borderId="0" applyNumberFormat="0" applyBorder="0" applyAlignment="0" applyProtection="0"/>
    <xf numFmtId="0" fontId="23" fillId="35"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4" borderId="0" applyNumberFormat="0" applyBorder="0" applyAlignment="0" applyProtection="0"/>
    <xf numFmtId="0" fontId="23" fillId="55" borderId="0" applyNumberFormat="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0" fontId="23" fillId="0" borderId="0"/>
    <xf numFmtId="0" fontId="23" fillId="0" borderId="0"/>
    <xf numFmtId="0" fontId="23" fillId="0" borderId="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0" fontId="23" fillId="0" borderId="0"/>
    <xf numFmtId="0" fontId="23" fillId="0" borderId="0"/>
    <xf numFmtId="0" fontId="23" fillId="0" borderId="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4" fontId="32" fillId="14" borderId="40" applyNumberFormat="0" applyProtection="0">
      <alignment horizontal="left" vertical="center" indent="1"/>
    </xf>
    <xf numFmtId="4" fontId="32" fillId="14" borderId="40" applyNumberFormat="0" applyProtection="0">
      <alignment horizontal="left" vertical="center" indent="1"/>
    </xf>
    <xf numFmtId="4" fontId="32" fillId="0" borderId="40" applyNumberFormat="0" applyProtection="0">
      <alignment horizontal="right" vertical="center"/>
    </xf>
    <xf numFmtId="4" fontId="32" fillId="63" borderId="40" applyNumberFormat="0" applyProtection="0">
      <alignment horizontal="left" vertical="center" indent="1"/>
    </xf>
    <xf numFmtId="4" fontId="32" fillId="24" borderId="40" applyNumberFormat="0" applyProtection="0">
      <alignment vertical="center"/>
    </xf>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0" fontId="23" fillId="0" borderId="0"/>
    <xf numFmtId="0" fontId="23" fillId="0" borderId="0"/>
    <xf numFmtId="0" fontId="23" fillId="0" borderId="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34" borderId="0" applyNumberFormat="0" applyBorder="0" applyAlignment="0" applyProtection="0"/>
    <xf numFmtId="0" fontId="23" fillId="35"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4" borderId="0" applyNumberFormat="0" applyBorder="0" applyAlignment="0" applyProtection="0"/>
    <xf numFmtId="0" fontId="23" fillId="55" borderId="0" applyNumberFormat="0" applyBorder="0" applyAlignment="0" applyProtection="0"/>
    <xf numFmtId="0" fontId="23" fillId="0" borderId="0"/>
    <xf numFmtId="0" fontId="23" fillId="32" borderId="25" applyNumberFormat="0" applyFont="0" applyAlignment="0" applyProtection="0"/>
    <xf numFmtId="0" fontId="23" fillId="32" borderId="25" applyNumberFormat="0" applyFont="0" applyAlignment="0" applyProtection="0"/>
    <xf numFmtId="0" fontId="23" fillId="34" borderId="0" applyNumberFormat="0" applyBorder="0" applyAlignment="0" applyProtection="0"/>
    <xf numFmtId="0" fontId="23" fillId="35"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6" borderId="0" applyNumberFormat="0" applyBorder="0" applyAlignment="0" applyProtection="0"/>
    <xf numFmtId="0" fontId="23" fillId="47"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54" borderId="0" applyNumberFormat="0" applyBorder="0" applyAlignment="0" applyProtection="0"/>
    <xf numFmtId="0" fontId="23" fillId="55" borderId="0" applyNumberFormat="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9" fontId="23" fillId="0" borderId="0" applyFont="0" applyFill="0" applyBorder="0" applyAlignment="0" applyProtection="0"/>
    <xf numFmtId="0" fontId="23" fillId="0" borderId="0"/>
    <xf numFmtId="9" fontId="23" fillId="0" borderId="0" applyFont="0" applyFill="0" applyBorder="0" applyAlignment="0" applyProtection="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0" borderId="0"/>
    <xf numFmtId="0" fontId="23" fillId="0" borderId="0"/>
    <xf numFmtId="0" fontId="23" fillId="0" borderId="0"/>
    <xf numFmtId="0" fontId="23" fillId="0" borderId="0"/>
    <xf numFmtId="0" fontId="23" fillId="34" borderId="0" applyNumberFormat="0" applyBorder="0" applyAlignment="0" applyProtection="0"/>
    <xf numFmtId="0" fontId="23" fillId="38" borderId="0" applyNumberFormat="0" applyBorder="0" applyAlignment="0" applyProtection="0"/>
    <xf numFmtId="0" fontId="23" fillId="42" borderId="0" applyNumberFormat="0" applyBorder="0" applyAlignment="0" applyProtection="0"/>
    <xf numFmtId="0" fontId="23" fillId="46" borderId="0" applyNumberFormat="0" applyBorder="0" applyAlignment="0" applyProtection="0"/>
    <xf numFmtId="0" fontId="23" fillId="50" borderId="0" applyNumberFormat="0" applyBorder="0" applyAlignment="0" applyProtection="0"/>
    <xf numFmtId="0" fontId="23" fillId="54" borderId="0" applyNumberFormat="0" applyBorder="0" applyAlignment="0" applyProtection="0"/>
    <xf numFmtId="0" fontId="23" fillId="35" borderId="0" applyNumberFormat="0" applyBorder="0" applyAlignment="0" applyProtection="0"/>
    <xf numFmtId="0" fontId="23" fillId="39" borderId="0" applyNumberFormat="0" applyBorder="0" applyAlignment="0" applyProtection="0"/>
    <xf numFmtId="0" fontId="23" fillId="43" borderId="0" applyNumberFormat="0" applyBorder="0" applyAlignment="0" applyProtection="0"/>
    <xf numFmtId="0" fontId="23" fillId="47" borderId="0" applyNumberFormat="0" applyBorder="0" applyAlignment="0" applyProtection="0"/>
    <xf numFmtId="0" fontId="23" fillId="51" borderId="0" applyNumberFormat="0" applyBorder="0" applyAlignment="0" applyProtection="0"/>
    <xf numFmtId="0" fontId="23" fillId="55" borderId="0" applyNumberFormat="0" applyBorder="0" applyAlignment="0" applyProtection="0"/>
    <xf numFmtId="0" fontId="23" fillId="32" borderId="25" applyNumberFormat="0" applyFont="0" applyAlignment="0" applyProtection="0"/>
    <xf numFmtId="0" fontId="23" fillId="0" borderId="0"/>
    <xf numFmtId="170" fontId="23" fillId="0" borderId="0" applyFont="0" applyFill="0" applyBorder="0" applyAlignment="0" applyProtection="0"/>
    <xf numFmtId="9" fontId="23" fillId="0" borderId="0" applyFont="0" applyFill="0" applyBorder="0" applyAlignment="0" applyProtection="0"/>
    <xf numFmtId="0" fontId="23" fillId="0" borderId="0"/>
    <xf numFmtId="0" fontId="23" fillId="0" borderId="0"/>
    <xf numFmtId="0" fontId="23" fillId="0" borderId="0"/>
    <xf numFmtId="167" fontId="23" fillId="0" borderId="0" applyFont="0" applyFill="0" applyBorder="0" applyAlignment="0" applyProtection="0"/>
    <xf numFmtId="9" fontId="23" fillId="0" borderId="0" applyFont="0" applyFill="0" applyBorder="0" applyAlignment="0" applyProtection="0"/>
    <xf numFmtId="0" fontId="31" fillId="0" borderId="0"/>
    <xf numFmtId="0" fontId="22" fillId="0" borderId="0"/>
    <xf numFmtId="0" fontId="31" fillId="0" borderId="0"/>
    <xf numFmtId="167" fontId="22" fillId="0" borderId="0" applyFont="0" applyFill="0" applyBorder="0" applyAlignment="0" applyProtection="0"/>
    <xf numFmtId="0" fontId="31" fillId="0" borderId="0"/>
    <xf numFmtId="0" fontId="96" fillId="0" borderId="0"/>
    <xf numFmtId="0" fontId="31" fillId="0" borderId="0"/>
    <xf numFmtId="0" fontId="31" fillId="0" borderId="0"/>
    <xf numFmtId="0" fontId="31" fillId="0" borderId="0"/>
    <xf numFmtId="0" fontId="31" fillId="0" borderId="0"/>
    <xf numFmtId="10" fontId="32" fillId="23" borderId="55" applyNumberFormat="0" applyBorder="0" applyAlignment="0" applyProtection="0"/>
    <xf numFmtId="10" fontId="32" fillId="23" borderId="62" applyNumberFormat="0" applyBorder="0" applyAlignment="0" applyProtection="0"/>
    <xf numFmtId="10" fontId="32" fillId="23" borderId="47" applyNumberFormat="0" applyBorder="0" applyAlignment="0" applyProtection="0"/>
    <xf numFmtId="4" fontId="32" fillId="0" borderId="49" applyNumberFormat="0" applyProtection="0">
      <alignment horizontal="right" vertical="center"/>
    </xf>
    <xf numFmtId="0" fontId="31" fillId="0" borderId="48" applyNumberFormat="0" applyFill="0" applyAlignment="0" applyProtection="0"/>
    <xf numFmtId="0" fontId="31" fillId="0" borderId="63" applyNumberFormat="0" applyFill="0" applyAlignment="0" applyProtection="0"/>
    <xf numFmtId="0" fontId="31" fillId="20" borderId="51" applyNumberFormat="0" applyAlignment="0" applyProtection="0"/>
    <xf numFmtId="0" fontId="31" fillId="0" borderId="56" applyNumberFormat="0" applyFill="0" applyAlignment="0" applyProtection="0"/>
    <xf numFmtId="0" fontId="35" fillId="0" borderId="54">
      <alignment horizontal="left" vertical="center"/>
    </xf>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31" fillId="20" borderId="51" applyNumberFormat="0" applyAlignment="0" applyProtection="0"/>
    <xf numFmtId="0" fontId="61" fillId="58" borderId="42" applyNumberFormat="0" applyAlignment="0" applyProtection="0"/>
    <xf numFmtId="0" fontId="31" fillId="7" borderId="43" applyNumberFormat="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35" fillId="0" borderId="61">
      <alignment horizontal="left" vertical="center"/>
    </xf>
    <xf numFmtId="0" fontId="31" fillId="7" borderId="51" applyNumberFormat="0" applyAlignment="0" applyProtection="0"/>
    <xf numFmtId="0" fontId="21" fillId="0" borderId="0"/>
    <xf numFmtId="0" fontId="21" fillId="0" borderId="0"/>
    <xf numFmtId="0" fontId="31" fillId="0" borderId="56" applyNumberFormat="0" applyFill="0" applyAlignment="0" applyProtection="0"/>
    <xf numFmtId="0" fontId="31" fillId="7" borderId="51" applyNumberFormat="0" applyAlignment="0" applyProtection="0"/>
    <xf numFmtId="10" fontId="32" fillId="23" borderId="47" applyNumberFormat="0" applyBorder="0" applyAlignment="0" applyProtection="0"/>
    <xf numFmtId="0" fontId="31" fillId="7" borderId="58" applyNumberFormat="0" applyAlignment="0" applyProtection="0"/>
    <xf numFmtId="0" fontId="31" fillId="7" borderId="43" applyNumberFormat="0" applyAlignment="0" applyProtection="0"/>
    <xf numFmtId="0" fontId="31" fillId="25" borderId="44" applyNumberFormat="0" applyFont="0" applyAlignment="0" applyProtection="0"/>
    <xf numFmtId="0" fontId="21" fillId="0" borderId="0"/>
    <xf numFmtId="9" fontId="21" fillId="0" borderId="0" applyFont="0" applyFill="0" applyBorder="0" applyAlignment="0" applyProtection="0"/>
    <xf numFmtId="4" fontId="32" fillId="14" borderId="64" applyNumberFormat="0" applyProtection="0">
      <alignment horizontal="left" vertical="center" indent="1"/>
    </xf>
    <xf numFmtId="0" fontId="62" fillId="58" borderId="43" applyNumberFormat="0" applyAlignment="0" applyProtection="0"/>
    <xf numFmtId="0" fontId="35" fillId="0" borderId="61">
      <alignment horizontal="left" vertical="center"/>
    </xf>
    <xf numFmtId="0" fontId="31" fillId="20" borderId="42" applyNumberFormat="0" applyAlignment="0" applyProtection="0"/>
    <xf numFmtId="0" fontId="21" fillId="0" borderId="0"/>
    <xf numFmtId="9" fontId="21" fillId="0" borderId="0" applyFont="0" applyFill="0" applyBorder="0" applyAlignment="0" applyProtection="0"/>
    <xf numFmtId="0" fontId="31" fillId="0" borderId="48" applyNumberFormat="0" applyFill="0" applyAlignment="0" applyProtection="0"/>
    <xf numFmtId="0" fontId="31" fillId="25" borderId="44" applyNumberFormat="0" applyFont="0" applyAlignment="0" applyProtection="0"/>
    <xf numFmtId="4" fontId="32" fillId="14" borderId="64" applyNumberFormat="0" applyProtection="0">
      <alignment horizontal="left" vertical="center" indent="1"/>
    </xf>
    <xf numFmtId="0" fontId="31" fillId="20" borderId="57" applyNumberFormat="0" applyAlignment="0" applyProtection="0"/>
    <xf numFmtId="0" fontId="31" fillId="20" borderId="58" applyNumberFormat="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35" fillId="0" borderId="54">
      <alignment horizontal="left" vertical="center"/>
    </xf>
    <xf numFmtId="0" fontId="31" fillId="0" borderId="48" applyNumberFormat="0" applyFill="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31" fillId="25" borderId="52" applyNumberFormat="0" applyFont="0" applyAlignment="0" applyProtection="0"/>
    <xf numFmtId="0" fontId="31" fillId="20" borderId="51" applyNumberFormat="0" applyAlignment="0" applyProtection="0"/>
    <xf numFmtId="0" fontId="21" fillId="0" borderId="0"/>
    <xf numFmtId="0" fontId="21" fillId="0" borderId="0"/>
    <xf numFmtId="0" fontId="21" fillId="0" borderId="0"/>
    <xf numFmtId="0" fontId="21" fillId="0" borderId="0"/>
    <xf numFmtId="10" fontId="32" fillId="23" borderId="62" applyNumberFormat="0" applyBorder="0" applyAlignment="0" applyProtection="0"/>
    <xf numFmtId="0" fontId="31" fillId="25" borderId="44" applyNumberFormat="0" applyFont="0" applyAlignment="0" applyProtection="0"/>
    <xf numFmtId="0" fontId="62" fillId="58" borderId="43" applyNumberFormat="0" applyAlignment="0" applyProtection="0"/>
    <xf numFmtId="0" fontId="31" fillId="20" borderId="50" applyNumberFormat="0" applyAlignment="0" applyProtection="0"/>
    <xf numFmtId="0" fontId="31" fillId="25" borderId="59" applyNumberFormat="0" applyFont="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31" fillId="20" borderId="43" applyNumberFormat="0" applyAlignment="0" applyProtection="0"/>
    <xf numFmtId="0" fontId="31" fillId="0" borderId="56" applyNumberFormat="0" applyFill="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35" fillId="0" borderId="54">
      <alignment horizontal="left" vertical="center"/>
    </xf>
    <xf numFmtId="0" fontId="21" fillId="0" borderId="0"/>
    <xf numFmtId="0" fontId="21" fillId="0" borderId="0"/>
    <xf numFmtId="10" fontId="32" fillId="23" borderId="47" applyNumberFormat="0" applyBorder="0" applyAlignment="0" applyProtection="0"/>
    <xf numFmtId="0" fontId="31" fillId="25" borderId="52" applyNumberFormat="0" applyFont="0" applyAlignment="0" applyProtection="0"/>
    <xf numFmtId="0" fontId="62" fillId="58" borderId="58" applyNumberFormat="0" applyAlignment="0" applyProtection="0"/>
    <xf numFmtId="0" fontId="31" fillId="25" borderId="52" applyNumberFormat="0" applyFont="0" applyAlignment="0" applyProtection="0"/>
    <xf numFmtId="10" fontId="32" fillId="23" borderId="62" applyNumberFormat="0" applyBorder="0" applyAlignment="0" applyProtection="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0" borderId="0"/>
    <xf numFmtId="0" fontId="21" fillId="32" borderId="25" applyNumberFormat="0" applyFont="0" applyAlignment="0" applyProtection="0"/>
    <xf numFmtId="0" fontId="21" fillId="0" borderId="0"/>
    <xf numFmtId="0" fontId="21" fillId="32" borderId="25" applyNumberFormat="0" applyFont="0" applyAlignment="0" applyProtection="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0" fontId="21" fillId="0" borderId="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0" fontId="21" fillId="0" borderId="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0" fontId="21" fillId="32" borderId="25" applyNumberFormat="0" applyFont="0" applyAlignment="0" applyProtection="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0" borderId="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0" fontId="21" fillId="0" borderId="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0" fontId="21" fillId="32" borderId="25" applyNumberFormat="0" applyFont="0" applyAlignment="0" applyProtection="0"/>
    <xf numFmtId="0" fontId="31" fillId="7" borderId="51" applyNumberFormat="0" applyAlignment="0" applyProtection="0"/>
    <xf numFmtId="0" fontId="31" fillId="25" borderId="59" applyNumberFormat="0" applyFont="0" applyAlignment="0" applyProtection="0"/>
    <xf numFmtId="0" fontId="61" fillId="58" borderId="42" applyNumberFormat="0" applyAlignment="0" applyProtection="0"/>
    <xf numFmtId="0" fontId="63" fillId="7" borderId="58" applyNumberFormat="0" applyAlignment="0" applyProtection="0"/>
    <xf numFmtId="0" fontId="21" fillId="0" borderId="0"/>
    <xf numFmtId="0" fontId="21" fillId="32" borderId="25" applyNumberFormat="0" applyFont="0" applyAlignment="0" applyProtection="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0" fontId="21" fillId="0" borderId="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0" fontId="21" fillId="0" borderId="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0" fontId="21" fillId="0" borderId="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0" borderId="0"/>
    <xf numFmtId="0" fontId="21" fillId="32" borderId="25" applyNumberFormat="0" applyFont="0" applyAlignment="0" applyProtection="0"/>
    <xf numFmtId="0" fontId="21" fillId="32" borderId="25" applyNumberFormat="0" applyFont="0" applyAlignment="0" applyProtection="0"/>
    <xf numFmtId="0" fontId="21" fillId="34" borderId="0" applyNumberFormat="0" applyBorder="0" applyAlignment="0" applyProtection="0"/>
    <xf numFmtId="0" fontId="21" fillId="35"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9" fontId="21" fillId="0" borderId="0" applyFont="0" applyFill="0" applyBorder="0" applyAlignment="0" applyProtection="0"/>
    <xf numFmtId="0" fontId="21" fillId="0" borderId="0"/>
    <xf numFmtId="9" fontId="21" fillId="0" borderId="0" applyFont="0" applyFill="0" applyBorder="0" applyAlignment="0" applyProtection="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0" borderId="0"/>
    <xf numFmtId="0" fontId="21" fillId="0" borderId="0"/>
    <xf numFmtId="0" fontId="21" fillId="0" borderId="0"/>
    <xf numFmtId="0" fontId="21" fillId="0" borderId="0"/>
    <xf numFmtId="0" fontId="21" fillId="34" borderId="0" applyNumberFormat="0" applyBorder="0" applyAlignment="0" applyProtection="0"/>
    <xf numFmtId="0" fontId="21" fillId="38" borderId="0" applyNumberFormat="0" applyBorder="0" applyAlignment="0" applyProtection="0"/>
    <xf numFmtId="0" fontId="21" fillId="42" borderId="0" applyNumberFormat="0" applyBorder="0" applyAlignment="0" applyProtection="0"/>
    <xf numFmtId="0" fontId="21" fillId="46" borderId="0" applyNumberFormat="0" applyBorder="0" applyAlignment="0" applyProtection="0"/>
    <xf numFmtId="0" fontId="21" fillId="50" borderId="0" applyNumberFormat="0" applyBorder="0" applyAlignment="0" applyProtection="0"/>
    <xf numFmtId="0" fontId="21" fillId="54" borderId="0" applyNumberFormat="0" applyBorder="0" applyAlignment="0" applyProtection="0"/>
    <xf numFmtId="0" fontId="21" fillId="35" borderId="0" applyNumberFormat="0" applyBorder="0" applyAlignment="0" applyProtection="0"/>
    <xf numFmtId="0" fontId="21" fillId="39" borderId="0" applyNumberFormat="0" applyBorder="0" applyAlignment="0" applyProtection="0"/>
    <xf numFmtId="0" fontId="21" fillId="43" borderId="0" applyNumberFormat="0" applyBorder="0" applyAlignment="0" applyProtection="0"/>
    <xf numFmtId="0" fontId="21" fillId="47" borderId="0" applyNumberFormat="0" applyBorder="0" applyAlignment="0" applyProtection="0"/>
    <xf numFmtId="0" fontId="21" fillId="51" borderId="0" applyNumberFormat="0" applyBorder="0" applyAlignment="0" applyProtection="0"/>
    <xf numFmtId="0" fontId="21" fillId="55" borderId="0" applyNumberFormat="0" applyBorder="0" applyAlignment="0" applyProtection="0"/>
    <xf numFmtId="0" fontId="21" fillId="32" borderId="25" applyNumberFormat="0" applyFont="0" applyAlignment="0" applyProtection="0"/>
    <xf numFmtId="0" fontId="21" fillId="0" borderId="0"/>
    <xf numFmtId="170" fontId="21"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21" fillId="0" borderId="0"/>
    <xf numFmtId="167" fontId="21" fillId="0" borderId="0" applyFont="0" applyFill="0" applyBorder="0" applyAlignment="0" applyProtection="0"/>
    <xf numFmtId="9" fontId="21" fillId="0" borderId="0" applyFont="0" applyFill="0" applyBorder="0" applyAlignment="0" applyProtection="0"/>
    <xf numFmtId="0" fontId="21" fillId="0" borderId="0"/>
    <xf numFmtId="167" fontId="21" fillId="0" borderId="0" applyFont="0" applyFill="0" applyBorder="0" applyAlignment="0" applyProtection="0"/>
    <xf numFmtId="0" fontId="31" fillId="7" borderId="58" applyNumberFormat="0" applyAlignment="0" applyProtection="0"/>
    <xf numFmtId="0" fontId="31" fillId="20" borderId="58" applyNumberFormat="0" applyAlignment="0" applyProtection="0"/>
    <xf numFmtId="10" fontId="32" fillId="23" borderId="47" applyNumberFormat="0" applyBorder="0" applyAlignment="0" applyProtection="0"/>
    <xf numFmtId="10" fontId="32" fillId="23" borderId="47" applyNumberFormat="0" applyBorder="0" applyAlignment="0" applyProtection="0"/>
    <xf numFmtId="0" fontId="31" fillId="25" borderId="44" applyNumberFormat="0" applyFont="0" applyAlignment="0" applyProtection="0"/>
    <xf numFmtId="0" fontId="31" fillId="25" borderId="44" applyNumberFormat="0" applyFont="0" applyAlignment="0" applyProtection="0"/>
    <xf numFmtId="0" fontId="31" fillId="20" borderId="42" applyNumberFormat="0" applyAlignment="0" applyProtection="0"/>
    <xf numFmtId="0" fontId="62" fillId="58" borderId="51" applyNumberFormat="0" applyAlignment="0" applyProtection="0"/>
    <xf numFmtId="4" fontId="32" fillId="0" borderId="64" applyNumberFormat="0" applyProtection="0">
      <alignment horizontal="right" vertical="center"/>
    </xf>
    <xf numFmtId="0" fontId="35" fillId="0" borderId="46">
      <alignment horizontal="left" vertical="center"/>
    </xf>
    <xf numFmtId="0" fontId="31" fillId="20" borderId="50" applyNumberFormat="0" applyAlignment="0" applyProtection="0"/>
    <xf numFmtId="0" fontId="63" fillId="7" borderId="58" applyNumberFormat="0" applyAlignment="0" applyProtection="0"/>
    <xf numFmtId="4" fontId="32" fillId="0" borderId="49" applyNumberFormat="0" applyProtection="0">
      <alignment horizontal="right" vertical="center"/>
    </xf>
    <xf numFmtId="10" fontId="32" fillId="23" borderId="55" applyNumberFormat="0" applyBorder="0" applyAlignment="0" applyProtection="0"/>
    <xf numFmtId="0" fontId="31" fillId="0" borderId="56" applyNumberFormat="0" applyFill="0" applyAlignment="0" applyProtection="0"/>
    <xf numFmtId="4" fontId="32" fillId="24" borderId="64" applyNumberFormat="0" applyProtection="0">
      <alignment vertical="center"/>
    </xf>
    <xf numFmtId="0" fontId="31" fillId="20" borderId="50" applyNumberFormat="0" applyAlignment="0" applyProtection="0"/>
    <xf numFmtId="4" fontId="32" fillId="63" borderId="64" applyNumberFormat="0" applyProtection="0">
      <alignment horizontal="left" vertical="center" indent="1"/>
    </xf>
    <xf numFmtId="10" fontId="32" fillId="23" borderId="62" applyNumberFormat="0" applyBorder="0" applyAlignment="0" applyProtection="0"/>
    <xf numFmtId="0" fontId="31" fillId="7" borderId="43" applyNumberFormat="0" applyAlignment="0" applyProtection="0"/>
    <xf numFmtId="0" fontId="31" fillId="20" borderId="58" applyNumberFormat="0" applyAlignment="0" applyProtection="0"/>
    <xf numFmtId="0" fontId="31" fillId="7" borderId="43" applyNumberFormat="0" applyAlignment="0" applyProtection="0"/>
    <xf numFmtId="0" fontId="31" fillId="0" borderId="63" applyNumberFormat="0" applyFill="0" applyAlignment="0" applyProtection="0"/>
    <xf numFmtId="4" fontId="32" fillId="14" borderId="49" applyNumberFormat="0" applyProtection="0">
      <alignment horizontal="left" vertical="center" indent="1"/>
    </xf>
    <xf numFmtId="0" fontId="31" fillId="20" borderId="51" applyNumberFormat="0" applyAlignment="0" applyProtection="0"/>
    <xf numFmtId="0" fontId="31" fillId="20" borderId="51" applyNumberFormat="0" applyAlignment="0" applyProtection="0"/>
    <xf numFmtId="0" fontId="31" fillId="20" borderId="57" applyNumberFormat="0" applyAlignment="0" applyProtection="0"/>
    <xf numFmtId="0" fontId="31" fillId="20" borderId="50" applyNumberFormat="0" applyAlignment="0" applyProtection="0"/>
    <xf numFmtId="0" fontId="31" fillId="20" borderId="42" applyNumberFormat="0" applyAlignment="0" applyProtection="0"/>
    <xf numFmtId="0" fontId="31" fillId="20" borderId="58" applyNumberFormat="0" applyAlignment="0" applyProtection="0"/>
    <xf numFmtId="10" fontId="32" fillId="23" borderId="62" applyNumberFormat="0" applyBorder="0" applyAlignment="0" applyProtection="0"/>
    <xf numFmtId="0" fontId="31" fillId="20" borderId="43" applyNumberFormat="0" applyAlignment="0" applyProtection="0"/>
    <xf numFmtId="0" fontId="31" fillId="20" borderId="50" applyNumberFormat="0" applyAlignment="0" applyProtection="0"/>
    <xf numFmtId="0" fontId="35" fillId="0" borderId="54">
      <alignment horizontal="left" vertical="center"/>
    </xf>
    <xf numFmtId="4" fontId="32" fillId="63" borderId="64" applyNumberFormat="0" applyProtection="0">
      <alignment horizontal="left" vertical="center" indent="1"/>
    </xf>
    <xf numFmtId="0" fontId="35" fillId="0" borderId="61">
      <alignment horizontal="left" vertical="center"/>
    </xf>
    <xf numFmtId="0" fontId="35" fillId="0" borderId="46">
      <alignment horizontal="left" vertical="center"/>
    </xf>
    <xf numFmtId="0" fontId="31" fillId="20" borderId="42" applyNumberFormat="0" applyAlignment="0" applyProtection="0"/>
    <xf numFmtId="0" fontId="31" fillId="20" borderId="58" applyNumberFormat="0" applyAlignment="0" applyProtection="0"/>
    <xf numFmtId="0" fontId="31" fillId="7" borderId="51" applyNumberFormat="0" applyAlignment="0" applyProtection="0"/>
    <xf numFmtId="0" fontId="31" fillId="20" borderId="50" applyNumberFormat="0" applyAlignment="0" applyProtection="0"/>
    <xf numFmtId="0" fontId="31" fillId="25" borderId="52" applyNumberFormat="0" applyFont="0" applyAlignment="0" applyProtection="0"/>
    <xf numFmtId="0" fontId="62" fillId="58" borderId="51" applyNumberFormat="0" applyAlignment="0" applyProtection="0"/>
    <xf numFmtId="0" fontId="31" fillId="7" borderId="58" applyNumberFormat="0" applyAlignment="0" applyProtection="0"/>
    <xf numFmtId="0" fontId="31" fillId="25" borderId="59" applyNumberFormat="0" applyFont="0" applyAlignment="0" applyProtection="0"/>
    <xf numFmtId="0" fontId="31" fillId="20" borderId="42" applyNumberFormat="0" applyAlignment="0" applyProtection="0"/>
    <xf numFmtId="0" fontId="31" fillId="20" borderId="43" applyNumberFormat="0" applyAlignment="0" applyProtection="0"/>
    <xf numFmtId="0" fontId="35" fillId="0" borderId="46">
      <alignment horizontal="left" vertical="center"/>
    </xf>
    <xf numFmtId="0" fontId="61" fillId="0" borderId="45" applyNumberFormat="0" applyFill="0" applyAlignment="0" applyProtection="0"/>
    <xf numFmtId="10" fontId="32" fillId="23" borderId="55" applyNumberFormat="0" applyBorder="0" applyAlignment="0" applyProtection="0"/>
    <xf numFmtId="0" fontId="61" fillId="58" borderId="50" applyNumberFormat="0" applyAlignment="0" applyProtection="0"/>
    <xf numFmtId="0" fontId="61" fillId="0" borderId="53" applyNumberFormat="0" applyFill="0" applyAlignment="0" applyProtection="0"/>
    <xf numFmtId="4" fontId="32" fillId="24" borderId="49" applyNumberFormat="0" applyProtection="0">
      <alignment vertical="center"/>
    </xf>
    <xf numFmtId="4" fontId="32" fillId="14" borderId="49" applyNumberFormat="0" applyProtection="0">
      <alignment horizontal="left" vertical="center" indent="1"/>
    </xf>
    <xf numFmtId="0" fontId="31" fillId="20" borderId="43" applyNumberFormat="0" applyAlignment="0" applyProtection="0"/>
    <xf numFmtId="0" fontId="31" fillId="20" borderId="57" applyNumberFormat="0" applyAlignment="0" applyProtection="0"/>
    <xf numFmtId="0" fontId="31" fillId="25" borderId="52" applyNumberFormat="0" applyFont="0" applyAlignment="0" applyProtection="0"/>
    <xf numFmtId="4" fontId="32" fillId="14" borderId="64" applyNumberFormat="0" applyProtection="0">
      <alignment horizontal="left" vertical="center" indent="1"/>
    </xf>
    <xf numFmtId="4" fontId="32" fillId="24" borderId="49" applyNumberFormat="0" applyProtection="0">
      <alignment vertical="center"/>
    </xf>
    <xf numFmtId="0" fontId="31" fillId="20" borderId="57" applyNumberFormat="0" applyAlignment="0" applyProtection="0"/>
    <xf numFmtId="0" fontId="31" fillId="25" borderId="59" applyNumberFormat="0" applyFont="0" applyAlignment="0" applyProtection="0"/>
    <xf numFmtId="4" fontId="32" fillId="63" borderId="49" applyNumberFormat="0" applyProtection="0">
      <alignment horizontal="left" vertical="center" indent="1"/>
    </xf>
    <xf numFmtId="0" fontId="31" fillId="20" borderId="43" applyNumberFormat="0" applyAlignment="0" applyProtection="0"/>
    <xf numFmtId="0" fontId="31" fillId="20" borderId="43" applyNumberFormat="0" applyAlignment="0" applyProtection="0"/>
    <xf numFmtId="0" fontId="31" fillId="20" borderId="57" applyNumberFormat="0" applyAlignment="0" applyProtection="0"/>
    <xf numFmtId="0" fontId="63" fillId="7" borderId="43" applyNumberFormat="0" applyAlignment="0" applyProtection="0"/>
    <xf numFmtId="4" fontId="32" fillId="14" borderId="49" applyNumberFormat="0" applyProtection="0">
      <alignment horizontal="left" vertical="center" indent="1"/>
    </xf>
    <xf numFmtId="0" fontId="61" fillId="0" borderId="45" applyNumberFormat="0" applyFill="0" applyAlignment="0" applyProtection="0"/>
    <xf numFmtId="0" fontId="63" fillId="7" borderId="51" applyNumberFormat="0" applyAlignment="0" applyProtection="0"/>
    <xf numFmtId="4" fontId="32" fillId="63" borderId="49" applyNumberFormat="0" applyProtection="0">
      <alignment horizontal="left" vertical="center" indent="1"/>
    </xf>
    <xf numFmtId="0" fontId="62" fillId="58" borderId="58" applyNumberFormat="0" applyAlignment="0" applyProtection="0"/>
    <xf numFmtId="0" fontId="63" fillId="7" borderId="51" applyNumberFormat="0" applyAlignment="0" applyProtection="0"/>
    <xf numFmtId="0" fontId="61" fillId="58" borderId="57" applyNumberFormat="0" applyAlignment="0" applyProtection="0"/>
    <xf numFmtId="0" fontId="61" fillId="58" borderId="57" applyNumberFormat="0" applyAlignment="0" applyProtection="0"/>
    <xf numFmtId="0" fontId="31" fillId="0" borderId="48" applyNumberFormat="0" applyFill="0" applyAlignment="0" applyProtection="0"/>
    <xf numFmtId="4" fontId="32" fillId="14" borderId="49" applyNumberFormat="0" applyProtection="0">
      <alignment horizontal="left" vertical="center" indent="1"/>
    </xf>
    <xf numFmtId="0" fontId="61" fillId="0" borderId="53" applyNumberFormat="0" applyFill="0" applyAlignment="0" applyProtection="0"/>
    <xf numFmtId="0" fontId="35" fillId="0" borderId="46">
      <alignment horizontal="left" vertical="center"/>
    </xf>
    <xf numFmtId="10" fontId="32" fillId="23" borderId="47" applyNumberFormat="0" applyBorder="0" applyAlignment="0" applyProtection="0"/>
    <xf numFmtId="0" fontId="63" fillId="7" borderId="43" applyNumberFormat="0" applyAlignment="0" applyProtection="0"/>
    <xf numFmtId="10" fontId="32" fillId="23" borderId="55" applyNumberFormat="0" applyBorder="0" applyAlignment="0" applyProtection="0"/>
    <xf numFmtId="0" fontId="35" fillId="0" borderId="61">
      <alignment horizontal="left" vertical="center"/>
    </xf>
    <xf numFmtId="0" fontId="31" fillId="25" borderId="59" applyNumberFormat="0" applyFont="0" applyAlignment="0" applyProtection="0"/>
    <xf numFmtId="0" fontId="31" fillId="20" borderId="57" applyNumberFormat="0" applyAlignment="0" applyProtection="0"/>
    <xf numFmtId="0" fontId="61" fillId="0" borderId="60" applyNumberFormat="0" applyFill="0" applyAlignment="0" applyProtection="0"/>
    <xf numFmtId="0" fontId="31" fillId="20" borderId="51" applyNumberFormat="0" applyAlignment="0" applyProtection="0"/>
    <xf numFmtId="10" fontId="32" fillId="23" borderId="55" applyNumberFormat="0" applyBorder="0" applyAlignment="0" applyProtection="0"/>
    <xf numFmtId="10" fontId="32" fillId="23" borderId="62" applyNumberFormat="0" applyBorder="0" applyAlignment="0" applyProtection="0"/>
    <xf numFmtId="0" fontId="31" fillId="25" borderId="44" applyNumberFormat="0" applyFont="0" applyAlignment="0" applyProtection="0"/>
    <xf numFmtId="0" fontId="31" fillId="20" borderId="42" applyNumberFormat="0" applyAlignment="0" applyProtection="0"/>
    <xf numFmtId="0" fontId="31" fillId="7" borderId="58" applyNumberFormat="0" applyAlignment="0" applyProtection="0"/>
    <xf numFmtId="0" fontId="31" fillId="25" borderId="52" applyNumberFormat="0" applyFont="0" applyAlignment="0" applyProtection="0"/>
    <xf numFmtId="10" fontId="32" fillId="23" borderId="55" applyNumberFormat="0" applyBorder="0" applyAlignment="0" applyProtection="0"/>
    <xf numFmtId="0" fontId="61" fillId="58" borderId="50" applyNumberFormat="0" applyAlignment="0" applyProtection="0"/>
    <xf numFmtId="4" fontId="32" fillId="14" borderId="64" applyNumberFormat="0" applyProtection="0">
      <alignment horizontal="left" vertical="center" indent="1"/>
    </xf>
    <xf numFmtId="0" fontId="31" fillId="0" borderId="63" applyNumberFormat="0" applyFill="0" applyAlignment="0" applyProtection="0"/>
    <xf numFmtId="0" fontId="31" fillId="25" borderId="59" applyNumberFormat="0" applyFont="0" applyAlignment="0" applyProtection="0"/>
    <xf numFmtId="4" fontId="32" fillId="24" borderId="64" applyNumberFormat="0" applyProtection="0">
      <alignment vertical="center"/>
    </xf>
    <xf numFmtId="0" fontId="31" fillId="20" borderId="58" applyNumberFormat="0" applyAlignment="0" applyProtection="0"/>
    <xf numFmtId="0" fontId="31" fillId="0" borderId="63" applyNumberFormat="0" applyFill="0" applyAlignment="0" applyProtection="0"/>
    <xf numFmtId="0" fontId="61" fillId="0" borderId="60" applyNumberFormat="0" applyFill="0" applyAlignment="0" applyProtection="0"/>
    <xf numFmtId="4" fontId="32" fillId="0" borderId="64" applyNumberFormat="0" applyProtection="0">
      <alignment horizontal="right" vertical="center"/>
    </xf>
    <xf numFmtId="0" fontId="20" fillId="0" borderId="0"/>
    <xf numFmtId="0" fontId="20" fillId="32" borderId="25" applyNumberFormat="0" applyFont="0" applyAlignment="0" applyProtection="0"/>
    <xf numFmtId="0" fontId="20" fillId="34" borderId="0" applyNumberFormat="0" applyBorder="0" applyAlignment="0" applyProtection="0"/>
    <xf numFmtId="0" fontId="20" fillId="35" borderId="0" applyNumberFormat="0" applyBorder="0" applyAlignment="0" applyProtection="0"/>
    <xf numFmtId="0" fontId="20" fillId="38" borderId="0" applyNumberFormat="0" applyBorder="0" applyAlignment="0" applyProtection="0"/>
    <xf numFmtId="0" fontId="20" fillId="39" borderId="0" applyNumberFormat="0" applyBorder="0" applyAlignment="0" applyProtection="0"/>
    <xf numFmtId="0" fontId="20" fillId="42" borderId="0" applyNumberFormat="0" applyBorder="0" applyAlignment="0" applyProtection="0"/>
    <xf numFmtId="0" fontId="20" fillId="43"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50" borderId="0" applyNumberFormat="0" applyBorder="0" applyAlignment="0" applyProtection="0"/>
    <xf numFmtId="0" fontId="20" fillId="51" borderId="0" applyNumberFormat="0" applyBorder="0" applyAlignment="0" applyProtection="0"/>
    <xf numFmtId="0" fontId="20" fillId="54" borderId="0" applyNumberFormat="0" applyBorder="0" applyAlignment="0" applyProtection="0"/>
    <xf numFmtId="0" fontId="20" fillId="55" borderId="0" applyNumberFormat="0" applyBorder="0" applyAlignment="0" applyProtection="0"/>
    <xf numFmtId="0" fontId="19" fillId="0" borderId="0"/>
    <xf numFmtId="167" fontId="19" fillId="0" borderId="0" applyFont="0" applyFill="0" applyBorder="0" applyAlignment="0" applyProtection="0"/>
    <xf numFmtId="0" fontId="19" fillId="34" borderId="0" applyNumberFormat="0" applyBorder="0" applyAlignment="0" applyProtection="0"/>
    <xf numFmtId="0" fontId="19" fillId="35"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4" borderId="0" applyNumberFormat="0" applyBorder="0" applyAlignment="0" applyProtection="0"/>
    <xf numFmtId="0" fontId="19" fillId="55" borderId="0" applyNumberFormat="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56" fillId="0" borderId="0"/>
    <xf numFmtId="0" fontId="19" fillId="0" borderId="0"/>
    <xf numFmtId="170" fontId="19" fillId="0" borderId="0" applyFont="0" applyFill="0" applyBorder="0" applyAlignment="0" applyProtection="0"/>
    <xf numFmtId="9" fontId="19" fillId="0" borderId="0" applyFont="0" applyFill="0" applyBorder="0" applyAlignment="0" applyProtection="0"/>
    <xf numFmtId="174" fontId="38" fillId="0" borderId="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0" fontId="19" fillId="0" borderId="0"/>
    <xf numFmtId="0" fontId="19" fillId="0" borderId="0"/>
    <xf numFmtId="0" fontId="19" fillId="0" borderId="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0" fontId="19" fillId="32" borderId="25" applyNumberFormat="0" applyFont="0" applyAlignment="0" applyProtection="0"/>
    <xf numFmtId="0" fontId="19" fillId="0" borderId="0"/>
    <xf numFmtId="0" fontId="19" fillId="32" borderId="25" applyNumberFormat="0" applyFont="0" applyAlignment="0" applyProtection="0"/>
    <xf numFmtId="0" fontId="19" fillId="34" borderId="0" applyNumberFormat="0" applyBorder="0" applyAlignment="0" applyProtection="0"/>
    <xf numFmtId="0" fontId="19" fillId="35"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4" borderId="0" applyNumberFormat="0" applyBorder="0" applyAlignment="0" applyProtection="0"/>
    <xf numFmtId="0" fontId="19" fillId="55" borderId="0" applyNumberFormat="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0" fontId="19" fillId="0" borderId="0"/>
    <xf numFmtId="0" fontId="19" fillId="0" borderId="0"/>
    <xf numFmtId="0" fontId="19" fillId="0" borderId="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0" fontId="19" fillId="0" borderId="0"/>
    <xf numFmtId="0" fontId="19" fillId="0" borderId="0"/>
    <xf numFmtId="0" fontId="19" fillId="0" borderId="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0" fontId="19" fillId="0" borderId="0"/>
    <xf numFmtId="0" fontId="19" fillId="0" borderId="0"/>
    <xf numFmtId="0" fontId="19" fillId="0" borderId="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34" borderId="0" applyNumberFormat="0" applyBorder="0" applyAlignment="0" applyProtection="0"/>
    <xf numFmtId="0" fontId="19" fillId="35"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4" borderId="0" applyNumberFormat="0" applyBorder="0" applyAlignment="0" applyProtection="0"/>
    <xf numFmtId="0" fontId="19" fillId="55" borderId="0" applyNumberFormat="0" applyBorder="0" applyAlignment="0" applyProtection="0"/>
    <xf numFmtId="0" fontId="19" fillId="0" borderId="0"/>
    <xf numFmtId="0" fontId="19" fillId="32" borderId="25" applyNumberFormat="0" applyFont="0" applyAlignment="0" applyProtection="0"/>
    <xf numFmtId="0" fontId="19" fillId="32" borderId="25" applyNumberFormat="0" applyFont="0" applyAlignment="0" applyProtection="0"/>
    <xf numFmtId="0" fontId="19" fillId="34" borderId="0" applyNumberFormat="0" applyBorder="0" applyAlignment="0" applyProtection="0"/>
    <xf numFmtId="0" fontId="19" fillId="35" borderId="0" applyNumberFormat="0" applyBorder="0" applyAlignment="0" applyProtection="0"/>
    <xf numFmtId="0" fontId="19" fillId="38" borderId="0" applyNumberFormat="0" applyBorder="0" applyAlignment="0" applyProtection="0"/>
    <xf numFmtId="0" fontId="19" fillId="39" borderId="0" applyNumberFormat="0" applyBorder="0" applyAlignment="0" applyProtection="0"/>
    <xf numFmtId="0" fontId="19" fillId="42" borderId="0" applyNumberFormat="0" applyBorder="0" applyAlignment="0" applyProtection="0"/>
    <xf numFmtId="0" fontId="19" fillId="43"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50" borderId="0" applyNumberFormat="0" applyBorder="0" applyAlignment="0" applyProtection="0"/>
    <xf numFmtId="0" fontId="19" fillId="51" borderId="0" applyNumberFormat="0" applyBorder="0" applyAlignment="0" applyProtection="0"/>
    <xf numFmtId="0" fontId="19" fillId="54" borderId="0" applyNumberFormat="0" applyBorder="0" applyAlignment="0" applyProtection="0"/>
    <xf numFmtId="0" fontId="19" fillId="55" borderId="0" applyNumberFormat="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9" fontId="19" fillId="0" borderId="0" applyFont="0" applyFill="0" applyBorder="0" applyAlignment="0" applyProtection="0"/>
    <xf numFmtId="0" fontId="19" fillId="0" borderId="0"/>
    <xf numFmtId="9" fontId="19" fillId="0" borderId="0" applyFont="0" applyFill="0" applyBorder="0" applyAlignment="0" applyProtection="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0" borderId="0"/>
    <xf numFmtId="0" fontId="19" fillId="0" borderId="0"/>
    <xf numFmtId="0" fontId="19" fillId="0" borderId="0"/>
    <xf numFmtId="0" fontId="19" fillId="0" borderId="0"/>
    <xf numFmtId="0" fontId="19" fillId="34" borderId="0" applyNumberFormat="0" applyBorder="0" applyAlignment="0" applyProtection="0"/>
    <xf numFmtId="0" fontId="19" fillId="38" borderId="0" applyNumberFormat="0" applyBorder="0" applyAlignment="0" applyProtection="0"/>
    <xf numFmtId="0" fontId="19" fillId="42" borderId="0" applyNumberFormat="0" applyBorder="0" applyAlignment="0" applyProtection="0"/>
    <xf numFmtId="0" fontId="19" fillId="46" borderId="0" applyNumberFormat="0" applyBorder="0" applyAlignment="0" applyProtection="0"/>
    <xf numFmtId="0" fontId="19" fillId="50" borderId="0" applyNumberFormat="0" applyBorder="0" applyAlignment="0" applyProtection="0"/>
    <xf numFmtId="0" fontId="19" fillId="54"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19" fillId="47" borderId="0" applyNumberFormat="0" applyBorder="0" applyAlignment="0" applyProtection="0"/>
    <xf numFmtId="0" fontId="19" fillId="51" borderId="0" applyNumberFormat="0" applyBorder="0" applyAlignment="0" applyProtection="0"/>
    <xf numFmtId="0" fontId="19" fillId="55" borderId="0" applyNumberFormat="0" applyBorder="0" applyAlignment="0" applyProtection="0"/>
    <xf numFmtId="0" fontId="19" fillId="32" borderId="25" applyNumberFormat="0" applyFont="0" applyAlignment="0" applyProtection="0"/>
    <xf numFmtId="0" fontId="19" fillId="0" borderId="0"/>
    <xf numFmtId="170"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0" fontId="19" fillId="0" borderId="0"/>
    <xf numFmtId="167" fontId="19" fillId="0" borderId="0" applyFont="0" applyFill="0" applyBorder="0" applyAlignment="0" applyProtection="0"/>
    <xf numFmtId="9" fontId="19"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4" borderId="0" applyNumberFormat="0" applyBorder="0" applyAlignment="0" applyProtection="0"/>
    <xf numFmtId="0" fontId="31" fillId="0" borderId="0" applyFill="0" applyBorder="0" applyAlignment="0"/>
    <xf numFmtId="0" fontId="31" fillId="20" borderId="58" applyNumberFormat="0" applyAlignment="0" applyProtection="0"/>
    <xf numFmtId="0" fontId="31" fillId="21" borderId="3" applyNumberFormat="0" applyAlignment="0" applyProtection="0"/>
    <xf numFmtId="0" fontId="31" fillId="0" borderId="4" applyNumberFormat="0" applyFill="0" applyAlignment="0" applyProtection="0"/>
    <xf numFmtId="0" fontId="31" fillId="0" borderId="0" applyNumberFormat="0" applyAlignment="0">
      <alignment horizontal="left"/>
    </xf>
    <xf numFmtId="167" fontId="31" fillId="0" borderId="0" applyFont="0" applyFill="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31" fillId="0" borderId="0" applyNumberFormat="0" applyAlignment="0">
      <alignment horizontal="left"/>
    </xf>
    <xf numFmtId="0" fontId="31" fillId="7" borderId="58" applyNumberFormat="0" applyAlignment="0" applyProtection="0"/>
    <xf numFmtId="0" fontId="31" fillId="3" borderId="0" applyNumberFormat="0" applyBorder="0" applyAlignment="0" applyProtection="0"/>
    <xf numFmtId="0" fontId="31" fillId="24" borderId="0" applyNumberFormat="0" applyBorder="0" applyAlignment="0" applyProtection="0"/>
    <xf numFmtId="0" fontId="31" fillId="0" borderId="0"/>
    <xf numFmtId="173" fontId="31" fillId="0" borderId="0"/>
    <xf numFmtId="0" fontId="31" fillId="25" borderId="59" applyNumberFormat="0" applyFont="0" applyAlignment="0" applyProtection="0"/>
    <xf numFmtId="10" fontId="31" fillId="0" borderId="0" applyFont="0" applyFill="0" applyBorder="0" applyAlignment="0" applyProtection="0"/>
    <xf numFmtId="9" fontId="31" fillId="0" borderId="0" applyFont="0" applyFill="0" applyBorder="0" applyAlignment="0" applyProtection="0"/>
    <xf numFmtId="0" fontId="31" fillId="0" borderId="0" applyNumberFormat="0" applyFill="0" applyBorder="0" applyAlignment="0" applyProtection="0">
      <alignment horizontal="left"/>
    </xf>
    <xf numFmtId="0" fontId="31" fillId="20" borderId="57" applyNumberFormat="0" applyAlignment="0" applyProtection="0"/>
    <xf numFmtId="40" fontId="31" fillId="0" borderId="0" applyBorder="0">
      <alignment horizontal="right"/>
    </xf>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9" applyNumberFormat="0" applyFill="0" applyAlignment="0" applyProtection="0"/>
    <xf numFmtId="0" fontId="31"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1" fillId="0" borderId="63" applyNumberFormat="0" applyFill="0" applyAlignment="0" applyProtection="0"/>
    <xf numFmtId="0" fontId="31" fillId="0" borderId="0"/>
    <xf numFmtId="16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0" borderId="58" applyNumberFormat="0" applyAlignment="0" applyProtection="0"/>
    <xf numFmtId="0" fontId="31" fillId="7" borderId="58" applyNumberFormat="0" applyAlignment="0" applyProtection="0"/>
    <xf numFmtId="0" fontId="31" fillId="0" borderId="0"/>
    <xf numFmtId="170" fontId="31" fillId="0" borderId="0" applyFont="0" applyFill="0" applyBorder="0" applyAlignment="0" applyProtection="0"/>
    <xf numFmtId="0" fontId="31" fillId="25" borderId="59" applyNumberFormat="0" applyFont="0" applyAlignment="0" applyProtection="0"/>
    <xf numFmtId="0" fontId="31" fillId="20" borderId="57" applyNumberFormat="0" applyAlignment="0" applyProtection="0"/>
    <xf numFmtId="0" fontId="31" fillId="0" borderId="0"/>
    <xf numFmtId="0" fontId="31" fillId="0" borderId="63" applyNumberFormat="0" applyFill="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20" borderId="58" applyNumberFormat="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31" fillId="3" borderId="0" applyNumberFormat="0" applyBorder="0" applyAlignment="0" applyProtection="0"/>
    <xf numFmtId="0" fontId="31" fillId="20" borderId="57"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9" applyNumberFormat="0" applyFill="0" applyAlignment="0" applyProtection="0"/>
    <xf numFmtId="0" fontId="31"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1" fillId="0" borderId="0"/>
    <xf numFmtId="0" fontId="31" fillId="25" borderId="59" applyNumberFormat="0" applyFont="0" applyAlignment="0" applyProtection="0"/>
    <xf numFmtId="0" fontId="31"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32" borderId="25" applyNumberFormat="0" applyFon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32" borderId="25" applyNumberFormat="0" applyFont="0" applyAlignment="0" applyProtection="0"/>
    <xf numFmtId="0" fontId="31" fillId="0" borderId="0"/>
    <xf numFmtId="0" fontId="31" fillId="0" borderId="0"/>
    <xf numFmtId="0" fontId="31"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NumberFormat="0" applyFill="0" applyBorder="0" applyAlignment="0" applyProtection="0"/>
    <xf numFmtId="0" fontId="31" fillId="0" borderId="0"/>
    <xf numFmtId="0" fontId="31" fillId="0" borderId="0"/>
    <xf numFmtId="0" fontId="31" fillId="0" borderId="0"/>
    <xf numFmtId="0" fontId="31" fillId="7" borderId="58" applyNumberFormat="0" applyAlignment="0" applyProtection="0"/>
    <xf numFmtId="167" fontId="31" fillId="0" borderId="0" applyFont="0" applyFill="0" applyBorder="0" applyAlignment="0" applyProtection="0"/>
    <xf numFmtId="0" fontId="31" fillId="20" borderId="58" applyNumberFormat="0" applyAlignment="0" applyProtection="0"/>
    <xf numFmtId="0" fontId="31" fillId="0" borderId="0" applyNumberFormat="0" applyFill="0" applyBorder="0" applyAlignment="0" applyProtection="0"/>
    <xf numFmtId="0" fontId="31" fillId="0" borderId="0"/>
    <xf numFmtId="0" fontId="31" fillId="0" borderId="0"/>
    <xf numFmtId="0" fontId="31" fillId="25" borderId="59" applyNumberFormat="0" applyFont="0" applyAlignment="0" applyProtection="0"/>
    <xf numFmtId="0" fontId="31" fillId="20" borderId="57" applyNumberFormat="0" applyAlignment="0" applyProtection="0"/>
    <xf numFmtId="0" fontId="31" fillId="0" borderId="0" applyNumberFormat="0" applyFill="0" applyBorder="0" applyAlignment="0" applyProtection="0"/>
    <xf numFmtId="0" fontId="31" fillId="0" borderId="63" applyNumberFormat="0" applyFill="0" applyAlignment="0" applyProtection="0"/>
    <xf numFmtId="0" fontId="31" fillId="20" borderId="58" applyNumberFormat="0" applyAlignment="0" applyProtection="0"/>
    <xf numFmtId="0" fontId="31" fillId="7" borderId="58" applyNumberFormat="0" applyAlignment="0" applyProtection="0"/>
    <xf numFmtId="0" fontId="31" fillId="25" borderId="59" applyNumberFormat="0" applyFont="0" applyAlignment="0" applyProtection="0"/>
    <xf numFmtId="0" fontId="31" fillId="20" borderId="57" applyNumberFormat="0" applyAlignment="0" applyProtection="0"/>
    <xf numFmtId="0" fontId="31" fillId="0" borderId="63" applyNumberFormat="0" applyFill="0" applyAlignment="0" applyProtection="0"/>
    <xf numFmtId="0" fontId="31" fillId="20" borderId="58" applyNumberFormat="0" applyAlignment="0" applyProtection="0"/>
    <xf numFmtId="0" fontId="31" fillId="20" borderId="57" applyNumberFormat="0" applyAlignment="0" applyProtection="0"/>
    <xf numFmtId="0" fontId="31" fillId="25" borderId="59" applyNumberFormat="0" applyFont="0" applyAlignment="0" applyProtection="0"/>
    <xf numFmtId="0" fontId="31" fillId="7" borderId="58" applyNumberFormat="0" applyAlignment="0" applyProtection="0"/>
    <xf numFmtId="0" fontId="31" fillId="20" borderId="58" applyNumberFormat="0" applyAlignment="0" applyProtection="0"/>
    <xf numFmtId="0" fontId="31" fillId="25" borderId="59" applyNumberFormat="0" applyFont="0" applyAlignment="0" applyProtection="0"/>
    <xf numFmtId="0" fontId="31" fillId="20" borderId="57" applyNumberFormat="0" applyAlignment="0" applyProtection="0"/>
    <xf numFmtId="0" fontId="31" fillId="0" borderId="63" applyNumberFormat="0" applyFill="0" applyAlignment="0" applyProtection="0"/>
    <xf numFmtId="0" fontId="31" fillId="0" borderId="0" applyNumberFormat="0" applyFill="0" applyBorder="0" applyAlignment="0" applyProtection="0"/>
    <xf numFmtId="0" fontId="31" fillId="0" borderId="0"/>
    <xf numFmtId="0" fontId="19"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4" borderId="0" applyNumberFormat="0" applyBorder="0" applyAlignment="0" applyProtection="0"/>
    <xf numFmtId="0" fontId="31" fillId="0" borderId="0" applyFill="0" applyBorder="0" applyAlignment="0"/>
    <xf numFmtId="0" fontId="31" fillId="20" borderId="58" applyNumberFormat="0" applyAlignment="0" applyProtection="0"/>
    <xf numFmtId="0" fontId="31" fillId="21" borderId="3" applyNumberFormat="0" applyAlignment="0" applyProtection="0"/>
    <xf numFmtId="0" fontId="31" fillId="0" borderId="4" applyNumberFormat="0" applyFill="0" applyAlignment="0" applyProtection="0"/>
    <xf numFmtId="0" fontId="31" fillId="0" borderId="0" applyNumberFormat="0" applyAlignment="0">
      <alignment horizontal="left"/>
    </xf>
    <xf numFmtId="167" fontId="31" fillId="0" borderId="0" applyFont="0" applyFill="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31" fillId="0" borderId="0" applyNumberFormat="0" applyAlignment="0">
      <alignment horizontal="left"/>
    </xf>
    <xf numFmtId="0" fontId="31" fillId="7" borderId="58" applyNumberFormat="0" applyAlignment="0" applyProtection="0"/>
    <xf numFmtId="0" fontId="31" fillId="3" borderId="0" applyNumberFormat="0" applyBorder="0" applyAlignment="0" applyProtection="0"/>
    <xf numFmtId="0" fontId="31" fillId="24" borderId="0" applyNumberFormat="0" applyBorder="0" applyAlignment="0" applyProtection="0"/>
    <xf numFmtId="0" fontId="31" fillId="0" borderId="0"/>
    <xf numFmtId="173" fontId="31" fillId="0" borderId="0"/>
    <xf numFmtId="0" fontId="31" fillId="25" borderId="59" applyNumberFormat="0" applyFont="0" applyAlignment="0" applyProtection="0"/>
    <xf numFmtId="10" fontId="31" fillId="0" borderId="0" applyFont="0" applyFill="0" applyBorder="0" applyAlignment="0" applyProtection="0"/>
    <xf numFmtId="9" fontId="31" fillId="0" borderId="0" applyFont="0" applyFill="0" applyBorder="0" applyAlignment="0" applyProtection="0"/>
    <xf numFmtId="0" fontId="31" fillId="0" borderId="0" applyNumberFormat="0" applyFill="0" applyBorder="0" applyAlignment="0" applyProtection="0">
      <alignment horizontal="left"/>
    </xf>
    <xf numFmtId="0" fontId="31" fillId="20" borderId="57" applyNumberFormat="0" applyAlignment="0" applyProtection="0"/>
    <xf numFmtId="40" fontId="31" fillId="0" borderId="0" applyBorder="0">
      <alignment horizontal="right"/>
    </xf>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9" applyNumberFormat="0" applyFill="0" applyAlignment="0" applyProtection="0"/>
    <xf numFmtId="0" fontId="31"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1" fillId="0" borderId="63" applyNumberFormat="0" applyFill="0" applyAlignment="0" applyProtection="0"/>
    <xf numFmtId="0" fontId="31" fillId="0" borderId="0"/>
    <xf numFmtId="169"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0" borderId="58" applyNumberFormat="0" applyAlignment="0" applyProtection="0"/>
    <xf numFmtId="0" fontId="31" fillId="7" borderId="58" applyNumberFormat="0" applyAlignment="0" applyProtection="0"/>
    <xf numFmtId="0" fontId="31" fillId="0" borderId="0"/>
    <xf numFmtId="170" fontId="31" fillId="0" borderId="0" applyFont="0" applyFill="0" applyBorder="0" applyAlignment="0" applyProtection="0"/>
    <xf numFmtId="0" fontId="31" fillId="25" borderId="59" applyNumberFormat="0" applyFont="0" applyAlignment="0" applyProtection="0"/>
    <xf numFmtId="0" fontId="31" fillId="20" borderId="57" applyNumberFormat="0" applyAlignment="0" applyProtection="0"/>
    <xf numFmtId="0" fontId="31" fillId="0" borderId="0"/>
    <xf numFmtId="0" fontId="31" fillId="0" borderId="63" applyNumberFormat="0" applyFill="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20" borderId="58" applyNumberFormat="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31" fillId="3" borderId="0" applyNumberFormat="0" applyBorder="0" applyAlignment="0" applyProtection="0"/>
    <xf numFmtId="0" fontId="31" fillId="20" borderId="57"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9" applyNumberFormat="0" applyFill="0" applyAlignment="0" applyProtection="0"/>
    <xf numFmtId="0" fontId="31" fillId="0" borderId="10" applyNumberFormat="0" applyFill="0" applyAlignment="0" applyProtection="0"/>
    <xf numFmtId="0" fontId="31" fillId="0" borderId="11" applyNumberFormat="0" applyFill="0" applyAlignment="0" applyProtection="0"/>
    <xf numFmtId="0" fontId="31" fillId="0" borderId="0" applyNumberFormat="0" applyFill="0" applyBorder="0" applyAlignment="0" applyProtection="0"/>
    <xf numFmtId="0" fontId="31" fillId="0" borderId="0"/>
    <xf numFmtId="0" fontId="31" fillId="25" borderId="59" applyNumberFormat="0" applyFont="0" applyAlignment="0" applyProtection="0"/>
    <xf numFmtId="0" fontId="31"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32" borderId="25" applyNumberFormat="0" applyFon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32" borderId="25" applyNumberFormat="0" applyFont="0" applyAlignment="0" applyProtection="0"/>
    <xf numFmtId="0" fontId="31" fillId="0" borderId="0"/>
    <xf numFmtId="0" fontId="31" fillId="0" borderId="0"/>
    <xf numFmtId="0" fontId="31"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applyNumberFormat="0" applyFill="0" applyBorder="0" applyAlignment="0" applyProtection="0"/>
    <xf numFmtId="0" fontId="31" fillId="0" borderId="0"/>
    <xf numFmtId="0" fontId="31" fillId="0" borderId="0"/>
    <xf numFmtId="0" fontId="31" fillId="0" borderId="0"/>
    <xf numFmtId="0" fontId="31" fillId="7" borderId="58" applyNumberFormat="0" applyAlignment="0" applyProtection="0"/>
    <xf numFmtId="167" fontId="31" fillId="0" borderId="0" applyFont="0" applyFill="0" applyBorder="0" applyAlignment="0" applyProtection="0"/>
    <xf numFmtId="0" fontId="31" fillId="20" borderId="58" applyNumberFormat="0" applyAlignment="0" applyProtection="0"/>
    <xf numFmtId="0" fontId="31" fillId="0" borderId="0" applyNumberFormat="0" applyFill="0" applyBorder="0" applyAlignment="0" applyProtection="0"/>
    <xf numFmtId="0" fontId="31" fillId="0" borderId="0"/>
    <xf numFmtId="0" fontId="31" fillId="0" borderId="0"/>
    <xf numFmtId="0" fontId="31" fillId="25" borderId="59" applyNumberFormat="0" applyFont="0" applyAlignment="0" applyProtection="0"/>
    <xf numFmtId="0" fontId="31" fillId="20" borderId="57" applyNumberFormat="0" applyAlignment="0" applyProtection="0"/>
    <xf numFmtId="0" fontId="31" fillId="0" borderId="0" applyNumberFormat="0" applyFill="0" applyBorder="0" applyAlignment="0" applyProtection="0"/>
    <xf numFmtId="0" fontId="31" fillId="0" borderId="63" applyNumberFormat="0" applyFill="0" applyAlignment="0" applyProtection="0"/>
    <xf numFmtId="0" fontId="31" fillId="20" borderId="58" applyNumberFormat="0" applyAlignment="0" applyProtection="0"/>
    <xf numFmtId="0" fontId="31" fillId="7" borderId="58" applyNumberFormat="0" applyAlignment="0" applyProtection="0"/>
    <xf numFmtId="0" fontId="31" fillId="25" borderId="59" applyNumberFormat="0" applyFont="0" applyAlignment="0" applyProtection="0"/>
    <xf numFmtId="0" fontId="31" fillId="20" borderId="57" applyNumberFormat="0" applyAlignment="0" applyProtection="0"/>
    <xf numFmtId="0" fontId="31" fillId="0" borderId="63" applyNumberFormat="0" applyFill="0" applyAlignment="0" applyProtection="0"/>
    <xf numFmtId="0" fontId="31" fillId="20" borderId="58" applyNumberFormat="0" applyAlignment="0" applyProtection="0"/>
    <xf numFmtId="0" fontId="31" fillId="20" borderId="57" applyNumberFormat="0" applyAlignment="0" applyProtection="0"/>
    <xf numFmtId="0" fontId="31" fillId="25" borderId="59" applyNumberFormat="0" applyFont="0" applyAlignment="0" applyProtection="0"/>
    <xf numFmtId="0" fontId="31" fillId="7" borderId="58" applyNumberFormat="0" applyAlignment="0" applyProtection="0"/>
    <xf numFmtId="0" fontId="31" fillId="20" borderId="58" applyNumberFormat="0" applyAlignment="0" applyProtection="0"/>
    <xf numFmtId="0" fontId="31" fillId="25" borderId="59" applyNumberFormat="0" applyFont="0" applyAlignment="0" applyProtection="0"/>
    <xf numFmtId="0" fontId="31" fillId="20" borderId="57" applyNumberFormat="0" applyAlignment="0" applyProtection="0"/>
    <xf numFmtId="0" fontId="31" fillId="0" borderId="63"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xf numFmtId="0" fontId="31" fillId="0" borderId="0" applyNumberFormat="0" applyFill="0" applyBorder="0" applyAlignment="0" applyProtection="0"/>
    <xf numFmtId="174" fontId="38" fillId="0" borderId="0"/>
    <xf numFmtId="174" fontId="38" fillId="0" borderId="0"/>
    <xf numFmtId="9" fontId="31" fillId="0" borderId="0" applyFont="0" applyFill="0" applyBorder="0" applyAlignment="0" applyProtection="0"/>
    <xf numFmtId="174" fontId="38" fillId="0" borderId="0"/>
    <xf numFmtId="0" fontId="18" fillId="0" borderId="0"/>
    <xf numFmtId="0" fontId="18" fillId="32" borderId="25" applyNumberFormat="0" applyFont="0" applyAlignment="0" applyProtection="0"/>
    <xf numFmtId="0" fontId="18" fillId="34" borderId="0" applyNumberFormat="0" applyBorder="0" applyAlignment="0" applyProtection="0"/>
    <xf numFmtId="0" fontId="18" fillId="35" borderId="0" applyNumberFormat="0" applyBorder="0" applyAlignment="0" applyProtection="0"/>
    <xf numFmtId="0" fontId="18" fillId="38" borderId="0" applyNumberFormat="0" applyBorder="0" applyAlignment="0" applyProtection="0"/>
    <xf numFmtId="0" fontId="18" fillId="39" borderId="0" applyNumberFormat="0" applyBorder="0" applyAlignment="0" applyProtection="0"/>
    <xf numFmtId="0" fontId="18" fillId="42" borderId="0" applyNumberFormat="0" applyBorder="0" applyAlignment="0" applyProtection="0"/>
    <xf numFmtId="0" fontId="18" fillId="43"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4" borderId="0" applyNumberFormat="0" applyBorder="0" applyAlignment="0" applyProtection="0"/>
    <xf numFmtId="0" fontId="18" fillId="55" borderId="0" applyNumberFormat="0" applyBorder="0" applyAlignment="0" applyProtection="0"/>
    <xf numFmtId="0" fontId="31" fillId="25" borderId="68" applyNumberFormat="0" applyFont="0" applyAlignment="0" applyProtection="0"/>
    <xf numFmtId="0" fontId="62" fillId="58" borderId="67" applyNumberFormat="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31" fillId="25" borderId="68"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31" fillId="7" borderId="67" applyNumberFormat="0" applyAlignment="0" applyProtection="0"/>
    <xf numFmtId="0" fontId="17" fillId="0" borderId="0"/>
    <xf numFmtId="9" fontId="17" fillId="0" borderId="0" applyFont="0" applyFill="0" applyBorder="0" applyAlignment="0" applyProtection="0"/>
    <xf numFmtId="10" fontId="32" fillId="23" borderId="71" applyNumberFormat="0" applyBorder="0" applyAlignment="0" applyProtection="0"/>
    <xf numFmtId="0" fontId="61" fillId="58" borderId="66" applyNumberFormat="0" applyAlignment="0" applyProtection="0"/>
    <xf numFmtId="0" fontId="17" fillId="0" borderId="0"/>
    <xf numFmtId="9" fontId="17" fillId="0" borderId="0" applyFont="0" applyFill="0" applyBorder="0" applyAlignment="0" applyProtection="0"/>
    <xf numFmtId="0" fontId="31" fillId="25" borderId="68" applyNumberFormat="0" applyFont="0" applyAlignment="0" applyProtection="0"/>
    <xf numFmtId="0" fontId="31" fillId="20" borderId="66" applyNumberFormat="0" applyAlignment="0" applyProtection="0"/>
    <xf numFmtId="10" fontId="32" fillId="23" borderId="71" applyNumberFormat="0" applyBorder="0" applyAlignment="0" applyProtection="0"/>
    <xf numFmtId="0" fontId="31" fillId="20" borderId="67" applyNumberFormat="0" applyAlignment="0" applyProtection="0"/>
    <xf numFmtId="0" fontId="31" fillId="0" borderId="72" applyNumberFormat="0" applyFill="0" applyAlignment="0" applyProtection="0"/>
    <xf numFmtId="0" fontId="31" fillId="20" borderId="66" applyNumberFormat="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61" fillId="0" borderId="69" applyNumberFormat="0" applyFill="0" applyAlignment="0" applyProtection="0"/>
    <xf numFmtId="0" fontId="17" fillId="0" borderId="0"/>
    <xf numFmtId="0" fontId="31" fillId="20" borderId="67" applyNumberFormat="0" applyAlignment="0" applyProtection="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31" fillId="20" borderId="66" applyNumberFormat="0" applyAlignment="0" applyProtection="0"/>
    <xf numFmtId="0" fontId="31" fillId="25" borderId="68" applyNumberFormat="0" applyFont="0" applyAlignment="0" applyProtection="0"/>
    <xf numFmtId="0" fontId="31" fillId="20" borderId="67" applyNumberFormat="0" applyAlignment="0" applyProtection="0"/>
    <xf numFmtId="0" fontId="31" fillId="7" borderId="67" applyNumberFormat="0" applyAlignment="0" applyProtection="0"/>
    <xf numFmtId="0" fontId="35" fillId="0" borderId="70">
      <alignment horizontal="left" vertical="center"/>
    </xf>
    <xf numFmtId="10" fontId="32" fillId="23" borderId="71" applyNumberFormat="0" applyBorder="0" applyAlignment="0" applyProtection="0"/>
    <xf numFmtId="0" fontId="17" fillId="0" borderId="0"/>
    <xf numFmtId="0" fontId="17" fillId="0" borderId="0"/>
    <xf numFmtId="0" fontId="17" fillId="0" borderId="0"/>
    <xf numFmtId="0" fontId="17" fillId="0" borderId="0"/>
    <xf numFmtId="0" fontId="31" fillId="20" borderId="67" applyNumberFormat="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31" fillId="20" borderId="67" applyNumberForma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0" fontId="17" fillId="32" borderId="25" applyNumberFormat="0" applyFont="0" applyAlignment="0" applyProtection="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32" borderId="25" applyNumberFormat="0" applyFont="0" applyAlignment="0" applyProtection="0"/>
    <xf numFmtId="0" fontId="31" fillId="25" borderId="68" applyNumberFormat="0" applyFont="0" applyAlignment="0" applyProtection="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0" fontId="17" fillId="32" borderId="25" applyNumberFormat="0" applyFont="0" applyAlignment="0" applyProtection="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167" fontId="17" fillId="0" borderId="0" applyFont="0" applyFill="0" applyBorder="0" applyAlignment="0" applyProtection="0"/>
    <xf numFmtId="9" fontId="17" fillId="0" borderId="0" applyFont="0" applyFill="0" applyBorder="0" applyAlignment="0" applyProtection="0"/>
    <xf numFmtId="0" fontId="17" fillId="0" borderId="0"/>
    <xf numFmtId="167" fontId="17" fillId="0" borderId="0" applyFont="0" applyFill="0" applyBorder="0" applyAlignment="0" applyProtection="0"/>
    <xf numFmtId="10" fontId="32" fillId="23" borderId="62" applyNumberFormat="0" applyBorder="0" applyAlignment="0" applyProtection="0"/>
    <xf numFmtId="10" fontId="32" fillId="23" borderId="62" applyNumberFormat="0" applyBorder="0" applyAlignment="0" applyProtection="0"/>
    <xf numFmtId="4" fontId="32" fillId="0" borderId="64" applyNumberFormat="0" applyProtection="0">
      <alignment horizontal="right" vertical="center"/>
    </xf>
    <xf numFmtId="0" fontId="35" fillId="0" borderId="61">
      <alignment horizontal="left" vertical="center"/>
    </xf>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61" fillId="58" borderId="57" applyNumberFormat="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10" fontId="32" fillId="23" borderId="62" applyNumberFormat="0" applyBorder="0" applyAlignment="0" applyProtection="0"/>
    <xf numFmtId="0" fontId="17" fillId="0" borderId="0"/>
    <xf numFmtId="9" fontId="17" fillId="0" borderId="0" applyFont="0" applyFill="0" applyBorder="0" applyAlignment="0" applyProtection="0"/>
    <xf numFmtId="0" fontId="31" fillId="20" borderId="67" applyNumberFormat="0" applyAlignment="0" applyProtection="0"/>
    <xf numFmtId="0" fontId="62" fillId="58" borderId="58" applyNumberFormat="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35" fillId="0" borderId="61">
      <alignment horizontal="left" vertical="center"/>
    </xf>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62" fillId="58" borderId="58" applyNumberFormat="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35" fillId="0" borderId="61">
      <alignment horizontal="left" vertical="center"/>
    </xf>
    <xf numFmtId="0" fontId="17" fillId="0" borderId="0"/>
    <xf numFmtId="0" fontId="17" fillId="0" borderId="0"/>
    <xf numFmtId="10" fontId="32" fillId="23" borderId="62"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0" fontId="17" fillId="32" borderId="25" applyNumberFormat="0" applyFont="0" applyAlignment="0" applyProtection="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32" borderId="25" applyNumberFormat="0" applyFont="0" applyAlignment="0" applyProtection="0"/>
    <xf numFmtId="0" fontId="61" fillId="58" borderId="57" applyNumberFormat="0" applyAlignment="0" applyProtection="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0" fontId="17" fillId="32" borderId="25" applyNumberFormat="0" applyFont="0" applyAlignment="0" applyProtection="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167" fontId="17" fillId="0" borderId="0" applyFont="0" applyFill="0" applyBorder="0" applyAlignment="0" applyProtection="0"/>
    <xf numFmtId="9" fontId="17" fillId="0" borderId="0" applyFont="0" applyFill="0" applyBorder="0" applyAlignment="0" applyProtection="0"/>
    <xf numFmtId="0" fontId="17" fillId="0" borderId="0"/>
    <xf numFmtId="167" fontId="17" fillId="0" borderId="0" applyFont="0" applyFill="0" applyBorder="0" applyAlignment="0" applyProtection="0"/>
    <xf numFmtId="10" fontId="32" fillId="23" borderId="62" applyNumberFormat="0" applyBorder="0" applyAlignment="0" applyProtection="0"/>
    <xf numFmtId="10" fontId="32" fillId="23" borderId="62" applyNumberFormat="0" applyBorder="0" applyAlignment="0" applyProtection="0"/>
    <xf numFmtId="0" fontId="62" fillId="58" borderId="58" applyNumberFormat="0" applyAlignment="0" applyProtection="0"/>
    <xf numFmtId="0" fontId="35" fillId="0" borderId="61">
      <alignment horizontal="left" vertical="center"/>
    </xf>
    <xf numFmtId="4" fontId="32" fillId="0" borderId="64" applyNumberFormat="0" applyProtection="0">
      <alignment horizontal="right" vertical="center"/>
    </xf>
    <xf numFmtId="10" fontId="32" fillId="23" borderId="62" applyNumberFormat="0" applyBorder="0" applyAlignment="0" applyProtection="0"/>
    <xf numFmtId="4" fontId="32" fillId="14" borderId="64" applyNumberFormat="0" applyProtection="0">
      <alignment horizontal="left" vertical="center" indent="1"/>
    </xf>
    <xf numFmtId="0" fontId="35" fillId="0" borderId="61">
      <alignment horizontal="left" vertical="center"/>
    </xf>
    <xf numFmtId="0" fontId="31" fillId="20" borderId="66" applyNumberFormat="0" applyAlignment="0" applyProtection="0"/>
    <xf numFmtId="0" fontId="35" fillId="0" borderId="61">
      <alignment horizontal="left" vertical="center"/>
    </xf>
    <xf numFmtId="0" fontId="62" fillId="58" borderId="58" applyNumberFormat="0" applyAlignment="0" applyProtection="0"/>
    <xf numFmtId="0" fontId="35" fillId="0" borderId="61">
      <alignment horizontal="left" vertical="center"/>
    </xf>
    <xf numFmtId="0" fontId="61" fillId="0" borderId="60" applyNumberFormat="0" applyFill="0" applyAlignment="0" applyProtection="0"/>
    <xf numFmtId="10" fontId="32" fillId="23" borderId="62" applyNumberFormat="0" applyBorder="0" applyAlignment="0" applyProtection="0"/>
    <xf numFmtId="0" fontId="61" fillId="58" borderId="57" applyNumberFormat="0" applyAlignment="0" applyProtection="0"/>
    <xf numFmtId="0" fontId="61" fillId="0" borderId="60" applyNumberFormat="0" applyFill="0" applyAlignment="0" applyProtection="0"/>
    <xf numFmtId="4" fontId="32" fillId="24" borderId="64" applyNumberFormat="0" applyProtection="0">
      <alignment vertical="center"/>
    </xf>
    <xf numFmtId="4" fontId="32" fillId="14" borderId="64" applyNumberFormat="0" applyProtection="0">
      <alignment horizontal="left" vertical="center" indent="1"/>
    </xf>
    <xf numFmtId="10" fontId="32" fillId="23" borderId="71" applyNumberFormat="0" applyBorder="0" applyAlignment="0" applyProtection="0"/>
    <xf numFmtId="4" fontId="32" fillId="24" borderId="64" applyNumberFormat="0" applyProtection="0">
      <alignment vertical="center"/>
    </xf>
    <xf numFmtId="4" fontId="32" fillId="63" borderId="64" applyNumberFormat="0" applyProtection="0">
      <alignment horizontal="left" vertical="center" indent="1"/>
    </xf>
    <xf numFmtId="0" fontId="63" fillId="7" borderId="58" applyNumberFormat="0" applyAlignment="0" applyProtection="0"/>
    <xf numFmtId="4" fontId="32" fillId="14" borderId="64" applyNumberFormat="0" applyProtection="0">
      <alignment horizontal="left" vertical="center" indent="1"/>
    </xf>
    <xf numFmtId="0" fontId="61" fillId="0" borderId="60" applyNumberFormat="0" applyFill="0" applyAlignment="0" applyProtection="0"/>
    <xf numFmtId="0" fontId="63" fillId="7" borderId="58" applyNumberFormat="0" applyAlignment="0" applyProtection="0"/>
    <xf numFmtId="4" fontId="32" fillId="63" borderId="64" applyNumberFormat="0" applyProtection="0">
      <alignment horizontal="left" vertical="center" indent="1"/>
    </xf>
    <xf numFmtId="0" fontId="63" fillId="7" borderId="58" applyNumberFormat="0" applyAlignment="0" applyProtection="0"/>
    <xf numFmtId="4" fontId="32" fillId="14" borderId="64" applyNumberFormat="0" applyProtection="0">
      <alignment horizontal="left" vertical="center" indent="1"/>
    </xf>
    <xf numFmtId="0" fontId="61" fillId="0" borderId="60" applyNumberFormat="0" applyFill="0" applyAlignment="0" applyProtection="0"/>
    <xf numFmtId="0" fontId="35" fillId="0" borderId="61">
      <alignment horizontal="left" vertical="center"/>
    </xf>
    <xf numFmtId="10" fontId="32" fillId="23" borderId="62" applyNumberFormat="0" applyBorder="0" applyAlignment="0" applyProtection="0"/>
    <xf numFmtId="0" fontId="63" fillId="7" borderId="58" applyNumberFormat="0" applyAlignment="0" applyProtection="0"/>
    <xf numFmtId="10" fontId="32" fillId="23" borderId="62" applyNumberFormat="0" applyBorder="0" applyAlignment="0" applyProtection="0"/>
    <xf numFmtId="10" fontId="32" fillId="23" borderId="62" applyNumberFormat="0" applyBorder="0" applyAlignment="0" applyProtection="0"/>
    <xf numFmtId="10" fontId="32" fillId="23" borderId="62" applyNumberFormat="0" applyBorder="0" applyAlignment="0" applyProtection="0"/>
    <xf numFmtId="0" fontId="61" fillId="58" borderId="57" applyNumberFormat="0" applyAlignment="0" applyProtection="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167" fontId="17" fillId="0" borderId="0" applyFont="0" applyFill="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32" borderId="25" applyNumberFormat="0" applyFont="0" applyAlignment="0" applyProtection="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0" borderId="0"/>
    <xf numFmtId="0" fontId="17" fillId="32" borderId="25" applyNumberFormat="0" applyFont="0" applyAlignment="0" applyProtection="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0" borderId="0"/>
    <xf numFmtId="0" fontId="17" fillId="0" borderId="0"/>
    <xf numFmtId="0" fontId="17" fillId="0" borderId="0"/>
    <xf numFmtId="0" fontId="17" fillId="0" borderId="0"/>
    <xf numFmtId="0" fontId="17" fillId="34" borderId="0" applyNumberFormat="0" applyBorder="0" applyAlignment="0" applyProtection="0"/>
    <xf numFmtId="0" fontId="17" fillId="38" borderId="0" applyNumberFormat="0" applyBorder="0" applyAlignment="0" applyProtection="0"/>
    <xf numFmtId="0" fontId="17" fillId="42" borderId="0" applyNumberFormat="0" applyBorder="0" applyAlignment="0" applyProtection="0"/>
    <xf numFmtId="0" fontId="17" fillId="46" borderId="0" applyNumberFormat="0" applyBorder="0" applyAlignment="0" applyProtection="0"/>
    <xf numFmtId="0" fontId="17" fillId="50" borderId="0" applyNumberFormat="0" applyBorder="0" applyAlignment="0" applyProtection="0"/>
    <xf numFmtId="0" fontId="17" fillId="54" borderId="0" applyNumberFormat="0" applyBorder="0" applyAlignment="0" applyProtection="0"/>
    <xf numFmtId="0" fontId="17" fillId="35" borderId="0" applyNumberFormat="0" applyBorder="0" applyAlignment="0" applyProtection="0"/>
    <xf numFmtId="0" fontId="17" fillId="39" borderId="0" applyNumberFormat="0" applyBorder="0" applyAlignment="0" applyProtection="0"/>
    <xf numFmtId="0" fontId="17" fillId="43" borderId="0" applyNumberFormat="0" applyBorder="0" applyAlignment="0" applyProtection="0"/>
    <xf numFmtId="0" fontId="17" fillId="47" borderId="0" applyNumberFormat="0" applyBorder="0" applyAlignment="0" applyProtection="0"/>
    <xf numFmtId="0" fontId="17" fillId="51" borderId="0" applyNumberFormat="0" applyBorder="0" applyAlignment="0" applyProtection="0"/>
    <xf numFmtId="0" fontId="17" fillId="55" borderId="0" applyNumberFormat="0" applyBorder="0" applyAlignment="0" applyProtection="0"/>
    <xf numFmtId="0" fontId="17" fillId="32" borderId="25" applyNumberFormat="0" applyFont="0" applyAlignment="0" applyProtection="0"/>
    <xf numFmtId="0" fontId="17" fillId="0" borderId="0"/>
    <xf numFmtId="170"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167" fontId="17" fillId="0" borderId="0" applyFont="0" applyFill="0" applyBorder="0" applyAlignment="0" applyProtection="0"/>
    <xf numFmtId="9" fontId="17" fillId="0" borderId="0" applyFont="0" applyFill="0" applyBorder="0" applyAlignment="0" applyProtection="0"/>
    <xf numFmtId="0" fontId="31" fillId="0" borderId="72" applyNumberFormat="0" applyFill="0" applyAlignment="0" applyProtection="0"/>
    <xf numFmtId="0" fontId="63"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5" fillId="0" borderId="70">
      <alignment horizontal="left" vertical="center"/>
    </xf>
    <xf numFmtId="10" fontId="32" fillId="23" borderId="71" applyNumberFormat="0" applyBorder="0" applyAlignment="0" applyProtection="0"/>
    <xf numFmtId="0" fontId="61" fillId="0" borderId="69" applyNumberFormat="0" applyFill="0" applyAlignment="0" applyProtection="0"/>
    <xf numFmtId="0" fontId="31" fillId="0" borderId="72" applyNumberFormat="0" applyFill="0" applyAlignment="0" applyProtection="0"/>
    <xf numFmtId="0" fontId="63" fillId="7" borderId="67" applyNumberFormat="0" applyAlignment="0" applyProtection="0"/>
    <xf numFmtId="0" fontId="61" fillId="58" borderId="66" applyNumberFormat="0" applyAlignment="0" applyProtection="0"/>
    <xf numFmtId="0" fontId="17" fillId="0" borderId="0"/>
    <xf numFmtId="0" fontId="31" fillId="7" borderId="67" applyNumberFormat="0" applyAlignment="0" applyProtection="0"/>
    <xf numFmtId="0" fontId="31" fillId="20" borderId="66" applyNumberFormat="0" applyAlignment="0" applyProtection="0"/>
    <xf numFmtId="10" fontId="32" fillId="23" borderId="71" applyNumberFormat="0" applyBorder="0" applyAlignment="0" applyProtection="0"/>
    <xf numFmtId="0" fontId="35" fillId="0" borderId="70">
      <alignment horizontal="left" vertical="center"/>
    </xf>
    <xf numFmtId="0" fontId="35" fillId="0" borderId="70">
      <alignment horizontal="left" vertical="center"/>
    </xf>
    <xf numFmtId="0" fontId="31" fillId="0" borderId="72" applyNumberFormat="0" applyFill="0" applyAlignment="0" applyProtection="0"/>
    <xf numFmtId="0" fontId="31" fillId="7" borderId="67" applyNumberFormat="0" applyAlignment="0" applyProtection="0"/>
    <xf numFmtId="0" fontId="62" fillId="58" borderId="67" applyNumberFormat="0" applyAlignment="0" applyProtection="0"/>
    <xf numFmtId="0" fontId="17" fillId="0" borderId="0"/>
    <xf numFmtId="0" fontId="17" fillId="32" borderId="25" applyNumberFormat="0" applyFont="0" applyAlignment="0" applyProtection="0"/>
    <xf numFmtId="0" fontId="17" fillId="34" borderId="0" applyNumberFormat="0" applyBorder="0" applyAlignment="0" applyProtection="0"/>
    <xf numFmtId="0" fontId="17" fillId="35"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3" borderId="0" applyNumberFormat="0" applyBorder="0" applyAlignment="0" applyProtection="0"/>
    <xf numFmtId="0" fontId="17" fillId="46" borderId="0" applyNumberFormat="0" applyBorder="0" applyAlignment="0" applyProtection="0"/>
    <xf numFmtId="0" fontId="17" fillId="47" borderId="0" applyNumberFormat="0" applyBorder="0" applyAlignment="0" applyProtection="0"/>
    <xf numFmtId="0" fontId="17" fillId="50" borderId="0" applyNumberFormat="0" applyBorder="0" applyAlignment="0" applyProtection="0"/>
    <xf numFmtId="0" fontId="17" fillId="51" borderId="0" applyNumberFormat="0" applyBorder="0" applyAlignment="0" applyProtection="0"/>
    <xf numFmtId="0" fontId="17" fillId="54" borderId="0" applyNumberFormat="0" applyBorder="0" applyAlignment="0" applyProtection="0"/>
    <xf numFmtId="0" fontId="17" fillId="55" borderId="0" applyNumberFormat="0" applyBorder="0" applyAlignment="0" applyProtection="0"/>
    <xf numFmtId="0" fontId="16" fillId="0" borderId="0"/>
    <xf numFmtId="0" fontId="16" fillId="32" borderId="25" applyNumberFormat="0" applyFont="0" applyAlignment="0" applyProtection="0"/>
    <xf numFmtId="0" fontId="16" fillId="34" borderId="0" applyNumberFormat="0" applyBorder="0" applyAlignment="0" applyProtection="0"/>
    <xf numFmtId="0" fontId="16" fillId="35"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6" fillId="54" borderId="0" applyNumberFormat="0" applyBorder="0" applyAlignment="0" applyProtection="0"/>
    <xf numFmtId="0" fontId="16" fillId="55" borderId="0" applyNumberFormat="0" applyBorder="0" applyAlignment="0" applyProtection="0"/>
    <xf numFmtId="0" fontId="15" fillId="0" borderId="0"/>
    <xf numFmtId="0" fontId="39" fillId="0" borderId="0"/>
    <xf numFmtId="0" fontId="15" fillId="34" borderId="0" applyNumberFormat="0" applyBorder="0" applyAlignment="0" applyProtection="0"/>
    <xf numFmtId="0" fontId="15" fillId="35"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167" fontId="15" fillId="0" borderId="0" applyFont="0" applyFill="0" applyBorder="0" applyAlignment="0" applyProtection="0"/>
    <xf numFmtId="10" fontId="32" fillId="23" borderId="26" applyNumberFormat="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10" fontId="32" fillId="23" borderId="26" applyNumberFormat="0" applyBorder="0" applyAlignment="0" applyProtection="0"/>
    <xf numFmtId="0" fontId="15" fillId="0" borderId="0"/>
    <xf numFmtId="9" fontId="15" fillId="0" borderId="0" applyFont="0" applyFill="0" applyBorder="0" applyAlignment="0" applyProtection="0"/>
    <xf numFmtId="10" fontId="32" fillId="23" borderId="26" applyNumberFormat="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0" fontId="15" fillId="0" borderId="0"/>
    <xf numFmtId="0" fontId="15" fillId="0" borderId="0"/>
    <xf numFmtId="0" fontId="15" fillId="0" borderId="0"/>
    <xf numFmtId="10" fontId="32" fillId="23" borderId="26" applyNumberFormat="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32" borderId="25" applyNumberFormat="0" applyFont="0" applyAlignment="0" applyProtection="0"/>
    <xf numFmtId="10" fontId="32" fillId="23" borderId="26" applyNumberFormat="0" applyBorder="0" applyAlignment="0" applyProtection="0"/>
    <xf numFmtId="10" fontId="32" fillId="23" borderId="26" applyNumberFormat="0" applyBorder="0" applyAlignment="0" applyProtection="0"/>
    <xf numFmtId="10" fontId="32" fillId="23" borderId="26" applyNumberFormat="0" applyBorder="0" applyAlignment="0" applyProtection="0"/>
    <xf numFmtId="0" fontId="15" fillId="0" borderId="0"/>
    <xf numFmtId="0" fontId="15" fillId="32" borderId="25" applyNumberFormat="0" applyFont="0" applyAlignment="0" applyProtection="0"/>
    <xf numFmtId="0" fontId="15" fillId="34" borderId="0" applyNumberFormat="0" applyBorder="0" applyAlignment="0" applyProtection="0"/>
    <xf numFmtId="0" fontId="15" fillId="35"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0" fontId="15" fillId="0" borderId="0"/>
    <xf numFmtId="0" fontId="15" fillId="0" borderId="0"/>
    <xf numFmtId="0" fontId="15" fillId="0" borderId="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0" fontId="15" fillId="0" borderId="0"/>
    <xf numFmtId="0" fontId="15" fillId="0" borderId="0"/>
    <xf numFmtId="0" fontId="15" fillId="0" borderId="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0" fontId="15" fillId="0" borderId="0"/>
    <xf numFmtId="0" fontId="15" fillId="0" borderId="0"/>
    <xf numFmtId="0" fontId="15" fillId="0" borderId="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34" borderId="0" applyNumberFormat="0" applyBorder="0" applyAlignment="0" applyProtection="0"/>
    <xf numFmtId="0" fontId="15" fillId="35"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0" borderId="0"/>
    <xf numFmtId="0" fontId="15" fillId="32" borderId="25" applyNumberFormat="0" applyFont="0" applyAlignment="0" applyProtection="0"/>
    <xf numFmtId="0" fontId="15" fillId="32" borderId="25" applyNumberFormat="0" applyFont="0" applyAlignment="0" applyProtection="0"/>
    <xf numFmtId="0" fontId="15" fillId="34" borderId="0" applyNumberFormat="0" applyBorder="0" applyAlignment="0" applyProtection="0"/>
    <xf numFmtId="0" fontId="15" fillId="35" borderId="0" applyNumberFormat="0" applyBorder="0" applyAlignment="0" applyProtection="0"/>
    <xf numFmtId="0" fontId="15" fillId="38" borderId="0" applyNumberFormat="0" applyBorder="0" applyAlignment="0" applyProtection="0"/>
    <xf numFmtId="0" fontId="15" fillId="39" borderId="0" applyNumberFormat="0" applyBorder="0" applyAlignment="0" applyProtection="0"/>
    <xf numFmtId="0" fontId="15" fillId="42" borderId="0" applyNumberFormat="0" applyBorder="0" applyAlignment="0" applyProtection="0"/>
    <xf numFmtId="0" fontId="15" fillId="43" borderId="0" applyNumberFormat="0" applyBorder="0" applyAlignment="0" applyProtection="0"/>
    <xf numFmtId="0" fontId="15" fillId="46" borderId="0" applyNumberFormat="0" applyBorder="0" applyAlignment="0" applyProtection="0"/>
    <xf numFmtId="0" fontId="15" fillId="47"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0" borderId="0"/>
    <xf numFmtId="0" fontId="15" fillId="0" borderId="0"/>
    <xf numFmtId="0" fontId="15" fillId="0" borderId="0"/>
    <xf numFmtId="0" fontId="15" fillId="0" borderId="0"/>
    <xf numFmtId="0" fontId="15" fillId="34"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6" borderId="0" applyNumberFormat="0" applyBorder="0" applyAlignment="0" applyProtection="0"/>
    <xf numFmtId="0" fontId="15" fillId="50" borderId="0" applyNumberFormat="0" applyBorder="0" applyAlignment="0" applyProtection="0"/>
    <xf numFmtId="0" fontId="15" fillId="54"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7" borderId="0" applyNumberFormat="0" applyBorder="0" applyAlignment="0" applyProtection="0"/>
    <xf numFmtId="0" fontId="15" fillId="51" borderId="0" applyNumberFormat="0" applyBorder="0" applyAlignment="0" applyProtection="0"/>
    <xf numFmtId="0" fontId="15" fillId="55" borderId="0" applyNumberFormat="0" applyBorder="0" applyAlignment="0" applyProtection="0"/>
    <xf numFmtId="0" fontId="15" fillId="32" borderId="25" applyNumberFormat="0" applyFont="0" applyAlignment="0" applyProtection="0"/>
    <xf numFmtId="0" fontId="15" fillId="0" borderId="0"/>
    <xf numFmtId="170"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167" fontId="15" fillId="0" borderId="0" applyFont="0" applyFill="0" applyBorder="0" applyAlignment="0" applyProtection="0"/>
    <xf numFmtId="9" fontId="15" fillId="0" borderId="0" applyFont="0" applyFill="0" applyBorder="0" applyAlignment="0" applyProtection="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20" borderId="66" applyNumberFormat="0" applyAlignment="0" applyProtection="0"/>
    <xf numFmtId="0" fontId="31" fillId="25" borderId="68" applyNumberFormat="0" applyFont="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20" borderId="66" applyNumberFormat="0" applyAlignment="0" applyProtection="0"/>
    <xf numFmtId="0" fontId="31" fillId="25" borderId="68" applyNumberFormat="0" applyFont="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15" fillId="0" borderId="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20" borderId="66" applyNumberFormat="0" applyAlignment="0" applyProtection="0"/>
    <xf numFmtId="0" fontId="31" fillId="25" borderId="68" applyNumberFormat="0" applyFont="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20" borderId="66" applyNumberFormat="0" applyAlignment="0" applyProtection="0"/>
    <xf numFmtId="0" fontId="31" fillId="25" borderId="68" applyNumberFormat="0" applyFont="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0" borderId="0"/>
    <xf numFmtId="0" fontId="31" fillId="0" borderId="0"/>
    <xf numFmtId="0" fontId="31" fillId="0" borderId="0"/>
    <xf numFmtId="0" fontId="14" fillId="0" borderId="0"/>
    <xf numFmtId="0" fontId="14" fillId="34" borderId="0" applyNumberFormat="0" applyBorder="0" applyAlignment="0" applyProtection="0"/>
    <xf numFmtId="0" fontId="14" fillId="35"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0" fontId="14" fillId="0" borderId="0"/>
    <xf numFmtId="0" fontId="14" fillId="0" borderId="0"/>
    <xf numFmtId="0" fontId="14" fillId="0" borderId="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32" borderId="25" applyNumberFormat="0" applyFont="0" applyAlignment="0" applyProtection="0"/>
    <xf numFmtId="0" fontId="14" fillId="0" borderId="0"/>
    <xf numFmtId="0" fontId="14" fillId="32" borderId="25" applyNumberFormat="0" applyFont="0" applyAlignment="0" applyProtection="0"/>
    <xf numFmtId="0" fontId="14" fillId="34" borderId="0" applyNumberFormat="0" applyBorder="0" applyAlignment="0" applyProtection="0"/>
    <xf numFmtId="0" fontId="14" fillId="35"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0" fontId="14" fillId="0" borderId="0"/>
    <xf numFmtId="0" fontId="14" fillId="0" borderId="0"/>
    <xf numFmtId="0" fontId="14" fillId="0" borderId="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0" fontId="14" fillId="0" borderId="0"/>
    <xf numFmtId="0" fontId="14" fillId="0" borderId="0"/>
    <xf numFmtId="0" fontId="14" fillId="0" borderId="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0" fontId="14" fillId="0" borderId="0"/>
    <xf numFmtId="0" fontId="14" fillId="0" borderId="0"/>
    <xf numFmtId="0" fontId="14" fillId="0" borderId="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34" borderId="0" applyNumberFormat="0" applyBorder="0" applyAlignment="0" applyProtection="0"/>
    <xf numFmtId="0" fontId="14" fillId="35"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0" borderId="0"/>
    <xf numFmtId="0" fontId="14" fillId="32" borderId="25" applyNumberFormat="0" applyFont="0" applyAlignment="0" applyProtection="0"/>
    <xf numFmtId="0" fontId="14" fillId="32" borderId="25" applyNumberFormat="0" applyFont="0" applyAlignment="0" applyProtection="0"/>
    <xf numFmtId="0" fontId="14" fillId="34" borderId="0" applyNumberFormat="0" applyBorder="0" applyAlignment="0" applyProtection="0"/>
    <xf numFmtId="0" fontId="14" fillId="35"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42" borderId="0" applyNumberFormat="0" applyBorder="0" applyAlignment="0" applyProtection="0"/>
    <xf numFmtId="0" fontId="14" fillId="43" borderId="0" applyNumberFormat="0" applyBorder="0" applyAlignment="0" applyProtection="0"/>
    <xf numFmtId="0" fontId="14" fillId="46" borderId="0" applyNumberFormat="0" applyBorder="0" applyAlignment="0" applyProtection="0"/>
    <xf numFmtId="0" fontId="14" fillId="47" borderId="0" applyNumberFormat="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0" borderId="0"/>
    <xf numFmtId="0" fontId="14" fillId="0" borderId="0"/>
    <xf numFmtId="0" fontId="14" fillId="0" borderId="0"/>
    <xf numFmtId="0" fontId="14" fillId="0" borderId="0"/>
    <xf numFmtId="0" fontId="14" fillId="34" borderId="0" applyNumberFormat="0" applyBorder="0" applyAlignment="0" applyProtection="0"/>
    <xf numFmtId="0" fontId="14" fillId="38" borderId="0" applyNumberFormat="0" applyBorder="0" applyAlignment="0" applyProtection="0"/>
    <xf numFmtId="0" fontId="14" fillId="42" borderId="0" applyNumberFormat="0" applyBorder="0" applyAlignment="0" applyProtection="0"/>
    <xf numFmtId="0" fontId="14" fillId="46" borderId="0" applyNumberFormat="0" applyBorder="0" applyAlignment="0" applyProtection="0"/>
    <xf numFmtId="0" fontId="14" fillId="50" borderId="0" applyNumberFormat="0" applyBorder="0" applyAlignment="0" applyProtection="0"/>
    <xf numFmtId="0" fontId="14" fillId="54" borderId="0" applyNumberFormat="0" applyBorder="0" applyAlignment="0" applyProtection="0"/>
    <xf numFmtId="0" fontId="14" fillId="35" borderId="0" applyNumberFormat="0" applyBorder="0" applyAlignment="0" applyProtection="0"/>
    <xf numFmtId="0" fontId="14" fillId="39" borderId="0" applyNumberFormat="0" applyBorder="0" applyAlignment="0" applyProtection="0"/>
    <xf numFmtId="0" fontId="14" fillId="43" borderId="0" applyNumberFormat="0" applyBorder="0" applyAlignment="0" applyProtection="0"/>
    <xf numFmtId="0" fontId="14" fillId="47" borderId="0" applyNumberFormat="0" applyBorder="0" applyAlignment="0" applyProtection="0"/>
    <xf numFmtId="0" fontId="14" fillId="51" borderId="0" applyNumberFormat="0" applyBorder="0" applyAlignment="0" applyProtection="0"/>
    <xf numFmtId="0" fontId="14" fillId="55" borderId="0" applyNumberFormat="0" applyBorder="0" applyAlignment="0" applyProtection="0"/>
    <xf numFmtId="0" fontId="14" fillId="32" borderId="25" applyNumberFormat="0" applyFont="0" applyAlignment="0" applyProtection="0"/>
    <xf numFmtId="0" fontId="14" fillId="0" borderId="0"/>
    <xf numFmtId="170"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167" fontId="14" fillId="0" borderId="0" applyFont="0" applyFill="0" applyBorder="0" applyAlignment="0" applyProtection="0"/>
    <xf numFmtId="9" fontId="14" fillId="0" borderId="0" applyFont="0" applyFill="0" applyBorder="0" applyAlignment="0" applyProtection="0"/>
    <xf numFmtId="0" fontId="97" fillId="0" borderId="0"/>
    <xf numFmtId="0" fontId="14" fillId="0" borderId="0"/>
    <xf numFmtId="0" fontId="31" fillId="7" borderId="74" applyNumberFormat="0" applyAlignment="0" applyProtection="0"/>
    <xf numFmtId="0" fontId="31" fillId="0" borderId="79" applyNumberFormat="0" applyFill="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4" fontId="32" fillId="0" borderId="80" applyNumberFormat="0" applyProtection="0">
      <alignment horizontal="right" vertical="center"/>
    </xf>
    <xf numFmtId="0" fontId="31" fillId="20" borderId="74" applyNumberFormat="0" applyAlignment="0" applyProtection="0"/>
    <xf numFmtId="0" fontId="35" fillId="0" borderId="77">
      <alignment horizontal="left" vertical="center"/>
    </xf>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4" fontId="32" fillId="14" borderId="80" applyNumberFormat="0" applyProtection="0">
      <alignment horizontal="left" vertical="center" indent="1"/>
    </xf>
    <xf numFmtId="0" fontId="13" fillId="0" borderId="0"/>
    <xf numFmtId="9" fontId="13" fillId="0" borderId="0" applyFont="0" applyFill="0" applyBorder="0" applyAlignment="0" applyProtection="0"/>
    <xf numFmtId="0" fontId="35" fillId="0" borderId="77">
      <alignment horizontal="left" vertical="center"/>
    </xf>
    <xf numFmtId="0" fontId="31" fillId="20" borderId="73" applyNumberFormat="0" applyAlignment="0" applyProtection="0"/>
    <xf numFmtId="0" fontId="13" fillId="0" borderId="0"/>
    <xf numFmtId="9" fontId="13" fillId="0" borderId="0" applyFont="0" applyFill="0" applyBorder="0" applyAlignment="0" applyProtection="0"/>
    <xf numFmtId="4" fontId="32" fillId="63" borderId="80" applyNumberFormat="0" applyProtection="0">
      <alignment horizontal="left" vertical="center" indent="1"/>
    </xf>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31" fillId="7" borderId="74" applyNumberFormat="0" applyAlignment="0" applyProtection="0"/>
    <xf numFmtId="0" fontId="13" fillId="0" borderId="0"/>
    <xf numFmtId="0" fontId="62" fillId="58" borderId="74" applyNumberFormat="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63" fillId="7" borderId="74" applyNumberFormat="0" applyAlignment="0" applyProtection="0"/>
    <xf numFmtId="0" fontId="31" fillId="20" borderId="74" applyNumberFormat="0" applyAlignment="0" applyProtection="0"/>
    <xf numFmtId="0" fontId="62" fillId="58" borderId="74" applyNumberFormat="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7" borderId="74" applyNumberFormat="0" applyAlignment="0" applyProtection="0"/>
    <xf numFmtId="0" fontId="13" fillId="0" borderId="0"/>
    <xf numFmtId="0" fontId="13" fillId="0" borderId="0"/>
    <xf numFmtId="0" fontId="13" fillId="0" borderId="0"/>
    <xf numFmtId="0" fontId="13" fillId="0" borderId="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31" fillId="0" borderId="79" applyNumberFormat="0" applyFill="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13" fillId="0" borderId="0"/>
    <xf numFmtId="167" fontId="13" fillId="0" borderId="0" applyFont="0" applyFill="0" applyBorder="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1" applyNumberFormat="0" applyBorder="0" applyAlignment="0" applyProtection="0"/>
    <xf numFmtId="0" fontId="31" fillId="0" borderId="72" applyNumberFormat="0" applyFill="0" applyAlignment="0" applyProtection="0"/>
    <xf numFmtId="0" fontId="35" fillId="0" borderId="70">
      <alignment horizontal="left" vertical="center"/>
    </xf>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61" fillId="58" borderId="66" applyNumberFormat="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35" fillId="0" borderId="70">
      <alignment horizontal="left" vertical="center"/>
    </xf>
    <xf numFmtId="0" fontId="31" fillId="25" borderId="75" applyNumberFormat="0" applyFont="0" applyAlignment="0" applyProtection="0"/>
    <xf numFmtId="0" fontId="13" fillId="0" borderId="0"/>
    <xf numFmtId="0" fontId="13" fillId="0" borderId="0"/>
    <xf numFmtId="10" fontId="32" fillId="23" borderId="71" applyNumberFormat="0" applyBorder="0" applyAlignment="0" applyProtection="0"/>
    <xf numFmtId="0" fontId="31" fillId="7" borderId="67" applyNumberFormat="0" applyAlignment="0" applyProtection="0"/>
    <xf numFmtId="0" fontId="13" fillId="0" borderId="0"/>
    <xf numFmtId="9" fontId="13" fillId="0" borderId="0" applyFont="0" applyFill="0" applyBorder="0" applyAlignment="0" applyProtection="0"/>
    <xf numFmtId="0" fontId="31" fillId="20" borderId="74" applyNumberFormat="0" applyAlignment="0" applyProtection="0"/>
    <xf numFmtId="0" fontId="62" fillId="58" borderId="67" applyNumberFormat="0" applyAlignment="0" applyProtection="0"/>
    <xf numFmtId="0" fontId="35" fillId="0" borderId="70">
      <alignment horizontal="left" vertical="center"/>
    </xf>
    <xf numFmtId="0" fontId="13" fillId="0" borderId="0"/>
    <xf numFmtId="9" fontId="13" fillId="0" borderId="0" applyFont="0" applyFill="0" applyBorder="0" applyAlignment="0" applyProtection="0"/>
    <xf numFmtId="0" fontId="31" fillId="20" borderId="66" applyNumberFormat="0" applyAlignment="0" applyProtection="0"/>
    <xf numFmtId="0" fontId="31" fillId="20" borderId="67" applyNumberFormat="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35" fillId="0" borderId="70">
      <alignment horizontal="left" vertical="center"/>
    </xf>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10" fontId="32" fillId="23" borderId="71" applyNumberFormat="0" applyBorder="0" applyAlignment="0" applyProtection="0"/>
    <xf numFmtId="0" fontId="62" fillId="58" borderId="67" applyNumberFormat="0" applyAlignment="0" applyProtection="0"/>
    <xf numFmtId="0" fontId="31" fillId="25" borderId="68" applyNumberFormat="0" applyFont="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35" fillId="0" borderId="70">
      <alignment horizontal="left" vertical="center"/>
    </xf>
    <xf numFmtId="0" fontId="13" fillId="0" borderId="0"/>
    <xf numFmtId="0" fontId="13" fillId="0" borderId="0"/>
    <xf numFmtId="10" fontId="32" fillId="23" borderId="71" applyNumberFormat="0" applyBorder="0" applyAlignment="0" applyProtection="0"/>
    <xf numFmtId="0" fontId="62" fillId="58" borderId="67" applyNumberFormat="0" applyAlignment="0" applyProtection="0"/>
    <xf numFmtId="10" fontId="32" fillId="23" borderId="71"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31" fillId="25" borderId="68" applyNumberFormat="0" applyFont="0" applyAlignment="0" applyProtection="0"/>
    <xf numFmtId="0" fontId="61" fillId="58" borderId="66" applyNumberFormat="0" applyAlignment="0" applyProtection="0"/>
    <xf numFmtId="0" fontId="63" fillId="7" borderId="67" applyNumberForma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13" fillId="0" borderId="0"/>
    <xf numFmtId="167" fontId="13" fillId="0" borderId="0" applyFont="0" applyFill="0" applyBorder="0" applyAlignment="0" applyProtection="0"/>
    <xf numFmtId="0" fontId="31" fillId="7" borderId="67" applyNumberFormat="0" applyAlignment="0" applyProtection="0"/>
    <xf numFmtId="0" fontId="31" fillId="20" borderId="67" applyNumberFormat="0" applyAlignment="0" applyProtection="0"/>
    <xf numFmtId="10" fontId="32" fillId="23" borderId="71" applyNumberFormat="0" applyBorder="0" applyAlignment="0" applyProtection="0"/>
    <xf numFmtId="10" fontId="32" fillId="23" borderId="71" applyNumberFormat="0" applyBorder="0" applyAlignment="0" applyProtection="0"/>
    <xf numFmtId="0" fontId="62" fillId="58" borderId="67" applyNumberFormat="0" applyAlignment="0" applyProtection="0"/>
    <xf numFmtId="0" fontId="35" fillId="0" borderId="70">
      <alignment horizontal="left" vertical="center"/>
    </xf>
    <xf numFmtId="0" fontId="63" fillId="7" borderId="67" applyNumberFormat="0" applyAlignment="0" applyProtection="0"/>
    <xf numFmtId="10" fontId="32" fillId="23" borderId="71" applyNumberFormat="0" applyBorder="0" applyAlignment="0" applyProtection="0"/>
    <xf numFmtId="10" fontId="32" fillId="23" borderId="71" applyNumberFormat="0" applyBorder="0" applyAlignment="0" applyProtection="0"/>
    <xf numFmtId="0" fontId="31" fillId="20" borderId="67" applyNumberFormat="0" applyAlignment="0" applyProtection="0"/>
    <xf numFmtId="0" fontId="31" fillId="0" borderId="72" applyNumberFormat="0" applyFill="0" applyAlignment="0" applyProtection="0"/>
    <xf numFmtId="0" fontId="31" fillId="20" borderId="66" applyNumberFormat="0" applyAlignment="0" applyProtection="0"/>
    <xf numFmtId="0" fontId="31" fillId="20" borderId="67" applyNumberFormat="0" applyAlignment="0" applyProtection="0"/>
    <xf numFmtId="10" fontId="32" fillId="23" borderId="71" applyNumberFormat="0" applyBorder="0" applyAlignment="0" applyProtection="0"/>
    <xf numFmtId="0" fontId="35" fillId="0" borderId="70">
      <alignment horizontal="left" vertical="center"/>
    </xf>
    <xf numFmtId="0" fontId="35" fillId="0" borderId="70">
      <alignment horizontal="left" vertical="center"/>
    </xf>
    <xf numFmtId="0" fontId="35" fillId="0" borderId="70">
      <alignment horizontal="left" vertical="center"/>
    </xf>
    <xf numFmtId="0" fontId="31" fillId="20" borderId="67" applyNumberFormat="0" applyAlignment="0" applyProtection="0"/>
    <xf numFmtId="0" fontId="62" fillId="58"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5" fillId="0" borderId="70">
      <alignment horizontal="left" vertical="center"/>
    </xf>
    <xf numFmtId="0" fontId="61" fillId="0" borderId="69" applyNumberFormat="0" applyFill="0" applyAlignment="0" applyProtection="0"/>
    <xf numFmtId="10" fontId="32" fillId="23" borderId="71" applyNumberFormat="0" applyBorder="0" applyAlignment="0" applyProtection="0"/>
    <xf numFmtId="0" fontId="61" fillId="58" borderId="66" applyNumberFormat="0" applyAlignment="0" applyProtection="0"/>
    <xf numFmtId="0" fontId="61" fillId="0" borderId="69" applyNumberFormat="0" applyFill="0" applyAlignment="0" applyProtection="0"/>
    <xf numFmtId="0" fontId="31" fillId="20" borderId="66" applyNumberFormat="0" applyAlignment="0" applyProtection="0"/>
    <xf numFmtId="0" fontId="31" fillId="20" borderId="66" applyNumberFormat="0" applyAlignment="0" applyProtection="0"/>
    <xf numFmtId="0" fontId="31" fillId="25" borderId="68" applyNumberFormat="0" applyFont="0" applyAlignment="0" applyProtection="0"/>
    <xf numFmtId="0" fontId="31" fillId="20" borderId="66" applyNumberFormat="0" applyAlignment="0" applyProtection="0"/>
    <xf numFmtId="0" fontId="63" fillId="7" borderId="67" applyNumberFormat="0" applyAlignment="0" applyProtection="0"/>
    <xf numFmtId="0" fontId="61" fillId="0" borderId="69" applyNumberFormat="0" applyFill="0" applyAlignment="0" applyProtection="0"/>
    <xf numFmtId="0" fontId="63" fillId="7" borderId="67" applyNumberFormat="0" applyAlignment="0" applyProtection="0"/>
    <xf numFmtId="0" fontId="62" fillId="58" borderId="67" applyNumberFormat="0" applyAlignment="0" applyProtection="0"/>
    <xf numFmtId="0" fontId="63" fillId="7" borderId="67" applyNumberFormat="0" applyAlignment="0" applyProtection="0"/>
    <xf numFmtId="0" fontId="61" fillId="58" borderId="66" applyNumberFormat="0" applyAlignment="0" applyProtection="0"/>
    <xf numFmtId="0" fontId="61" fillId="58" borderId="66" applyNumberFormat="0" applyAlignment="0" applyProtection="0"/>
    <xf numFmtId="0" fontId="61" fillId="0" borderId="69" applyNumberFormat="0" applyFill="0" applyAlignment="0" applyProtection="0"/>
    <xf numFmtId="0" fontId="35" fillId="0" borderId="70">
      <alignment horizontal="left" vertical="center"/>
    </xf>
    <xf numFmtId="10" fontId="32" fillId="23" borderId="71" applyNumberFormat="0" applyBorder="0" applyAlignment="0" applyProtection="0"/>
    <xf numFmtId="0" fontId="63" fillId="7" borderId="67" applyNumberFormat="0" applyAlignment="0" applyProtection="0"/>
    <xf numFmtId="10" fontId="32" fillId="23" borderId="71" applyNumberFormat="0" applyBorder="0" applyAlignment="0" applyProtection="0"/>
    <xf numFmtId="0" fontId="35" fillId="0" borderId="70">
      <alignment horizontal="left" vertical="center"/>
    </xf>
    <xf numFmtId="0" fontId="31" fillId="25" borderId="68" applyNumberFormat="0" applyFont="0" applyAlignment="0" applyProtection="0"/>
    <xf numFmtId="0" fontId="31" fillId="20" borderId="66" applyNumberFormat="0" applyAlignment="0" applyProtection="0"/>
    <xf numFmtId="0" fontId="61" fillId="0" borderId="69" applyNumberFormat="0" applyFill="0" applyAlignment="0" applyProtection="0"/>
    <xf numFmtId="10" fontId="32" fillId="23" borderId="71" applyNumberFormat="0" applyBorder="0" applyAlignment="0" applyProtection="0"/>
    <xf numFmtId="10" fontId="32" fillId="23" borderId="71" applyNumberFormat="0" applyBorder="0" applyAlignment="0" applyProtection="0"/>
    <xf numFmtId="0" fontId="31" fillId="7" borderId="67" applyNumberFormat="0" applyAlignment="0" applyProtection="0"/>
    <xf numFmtId="10" fontId="32" fillId="23" borderId="71" applyNumberFormat="0" applyBorder="0" applyAlignment="0" applyProtection="0"/>
    <xf numFmtId="0" fontId="61" fillId="58" borderId="66" applyNumberFormat="0" applyAlignment="0" applyProtection="0"/>
    <xf numFmtId="0" fontId="31" fillId="0" borderId="72" applyNumberFormat="0" applyFill="0" applyAlignment="0" applyProtection="0"/>
    <xf numFmtId="0" fontId="31" fillId="25" borderId="68" applyNumberFormat="0" applyFont="0" applyAlignment="0" applyProtection="0"/>
    <xf numFmtId="0" fontId="31" fillId="20" borderId="67" applyNumberFormat="0" applyAlignment="0" applyProtection="0"/>
    <xf numFmtId="0" fontId="31" fillId="0" borderId="72" applyNumberFormat="0" applyFill="0" applyAlignment="0" applyProtection="0"/>
    <xf numFmtId="0" fontId="61" fillId="0" borderId="69" applyNumberFormat="0" applyFill="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167" fontId="13" fillId="0" borderId="0" applyFont="0" applyFill="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31" fillId="25" borderId="75" applyNumberFormat="0" applyFont="0" applyAlignment="0" applyProtection="0"/>
    <xf numFmtId="10" fontId="32" fillId="23" borderId="78" applyNumberFormat="0" applyBorder="0" applyAlignment="0" applyProtection="0"/>
    <xf numFmtId="0" fontId="61" fillId="0" borderId="76" applyNumberFormat="0" applyFill="0" applyAlignment="0" applyProtection="0"/>
    <xf numFmtId="4" fontId="32" fillId="63" borderId="80" applyNumberFormat="0" applyProtection="0">
      <alignment horizontal="left" vertical="center" indent="1"/>
    </xf>
    <xf numFmtId="4" fontId="32" fillId="24" borderId="80" applyNumberFormat="0" applyProtection="0">
      <alignment vertical="center"/>
    </xf>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67" applyNumberFormat="0" applyAlignment="0" applyProtection="0"/>
    <xf numFmtId="0" fontId="31" fillId="20" borderId="66" applyNumberFormat="0" applyAlignment="0" applyProtection="0"/>
    <xf numFmtId="10" fontId="32" fillId="23" borderId="78" applyNumberFormat="0" applyBorder="0" applyAlignment="0" applyProtection="0"/>
    <xf numFmtId="0" fontId="31" fillId="25" borderId="68" applyNumberFormat="0" applyFont="0" applyAlignment="0" applyProtection="0"/>
    <xf numFmtId="4" fontId="32" fillId="14" borderId="80" applyNumberFormat="0" applyProtection="0">
      <alignment horizontal="left" vertical="center" indent="1"/>
    </xf>
    <xf numFmtId="0" fontId="31" fillId="20" borderId="74" applyNumberFormat="0" applyAlignment="0" applyProtection="0"/>
    <xf numFmtId="0" fontId="61" fillId="0" borderId="76" applyNumberFormat="0" applyFill="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20" borderId="66" applyNumberFormat="0" applyAlignment="0" applyProtection="0"/>
    <xf numFmtId="0" fontId="31" fillId="25" borderId="68" applyNumberFormat="0" applyFont="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13" fillId="0" borderId="0"/>
    <xf numFmtId="0" fontId="31" fillId="20" borderId="73" applyNumberFormat="0" applyAlignment="0" applyProtection="0"/>
    <xf numFmtId="0" fontId="31" fillId="20" borderId="73" applyNumberFormat="0" applyAlignment="0" applyProtection="0"/>
    <xf numFmtId="0" fontId="35" fillId="0" borderId="77">
      <alignment horizontal="left" vertical="center"/>
    </xf>
    <xf numFmtId="4" fontId="32" fillId="24" borderId="80" applyNumberFormat="0" applyProtection="0">
      <alignment vertical="center"/>
    </xf>
    <xf numFmtId="0" fontId="31" fillId="20" borderId="73" applyNumberFormat="0" applyAlignment="0" applyProtection="0"/>
    <xf numFmtId="0" fontId="35" fillId="0" borderId="77">
      <alignment horizontal="left" vertical="center"/>
    </xf>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67" applyNumberFormat="0" applyAlignment="0" applyProtection="0"/>
    <xf numFmtId="0" fontId="31" fillId="20" borderId="66" applyNumberFormat="0" applyAlignment="0" applyProtection="0"/>
    <xf numFmtId="0" fontId="31" fillId="0" borderId="79" applyNumberFormat="0" applyFill="0" applyAlignment="0" applyProtection="0"/>
    <xf numFmtId="0" fontId="31" fillId="25" borderId="68" applyNumberFormat="0" applyFont="0" applyAlignment="0" applyProtection="0"/>
    <xf numFmtId="4" fontId="32" fillId="0" borderId="80" applyNumberFormat="0" applyProtection="0">
      <alignment horizontal="right" vertical="center"/>
    </xf>
    <xf numFmtId="0" fontId="63" fillId="7" borderId="74" applyNumberFormat="0" applyAlignment="0" applyProtection="0"/>
    <xf numFmtId="0" fontId="61" fillId="58" borderId="73" applyNumberFormat="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7"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31" fillId="20" borderId="67" applyNumberFormat="0" applyAlignment="0" applyProtection="0"/>
    <xf numFmtId="0" fontId="31" fillId="20" borderId="66" applyNumberFormat="0" applyAlignment="0" applyProtection="0"/>
    <xf numFmtId="0" fontId="31" fillId="25" borderId="68" applyNumberFormat="0" applyFont="0" applyAlignment="0" applyProtection="0"/>
    <xf numFmtId="0" fontId="31" fillId="7" borderId="67" applyNumberFormat="0" applyAlignment="0" applyProtection="0"/>
    <xf numFmtId="0" fontId="31" fillId="20" borderId="67" applyNumberFormat="0" applyAlignment="0" applyProtection="0"/>
    <xf numFmtId="0" fontId="31" fillId="25" borderId="68" applyNumberFormat="0" applyFont="0" applyAlignment="0" applyProtection="0"/>
    <xf numFmtId="0" fontId="31" fillId="20" borderId="66" applyNumberFormat="0" applyAlignment="0" applyProtection="0"/>
    <xf numFmtId="0" fontId="31" fillId="0" borderId="72" applyNumberFormat="0" applyFill="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13" fillId="0" borderId="0"/>
    <xf numFmtId="167" fontId="13" fillId="0" borderId="0" applyFont="0" applyFill="0" applyBorder="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8" applyNumberFormat="0" applyBorder="0" applyAlignment="0" applyProtection="0"/>
    <xf numFmtId="0" fontId="35" fillId="0" borderId="70">
      <alignment horizontal="left" vertical="center"/>
    </xf>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61" fillId="58" borderId="66" applyNumberFormat="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10" fontId="32" fillId="23" borderId="71" applyNumberFormat="0" applyBorder="0" applyAlignment="0" applyProtection="0"/>
    <xf numFmtId="0" fontId="13" fillId="0" borderId="0"/>
    <xf numFmtId="9" fontId="13" fillId="0" borderId="0" applyFont="0" applyFill="0" applyBorder="0" applyAlignment="0" applyProtection="0"/>
    <xf numFmtId="0" fontId="62" fillId="58" borderId="67" applyNumberFormat="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35" fillId="0" borderId="70">
      <alignment horizontal="left" vertical="center"/>
    </xf>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62" fillId="58" borderId="67" applyNumberFormat="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35" fillId="0" borderId="70">
      <alignment horizontal="left" vertical="center"/>
    </xf>
    <xf numFmtId="0" fontId="13" fillId="0" borderId="0"/>
    <xf numFmtId="0" fontId="13" fillId="0" borderId="0"/>
    <xf numFmtId="10" fontId="32" fillId="23" borderId="71"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61" fillId="58" borderId="66" applyNumberForma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13" fillId="0" borderId="0"/>
    <xf numFmtId="167" fontId="13" fillId="0" borderId="0" applyFont="0" applyFill="0" applyBorder="0" applyAlignment="0" applyProtection="0"/>
    <xf numFmtId="10" fontId="32" fillId="23" borderId="71" applyNumberFormat="0" applyBorder="0" applyAlignment="0" applyProtection="0"/>
    <xf numFmtId="10" fontId="32" fillId="23" borderId="71" applyNumberFormat="0" applyBorder="0" applyAlignment="0" applyProtection="0"/>
    <xf numFmtId="0" fontId="62" fillId="58" borderId="67" applyNumberFormat="0" applyAlignment="0" applyProtection="0"/>
    <xf numFmtId="0" fontId="35" fillId="0" borderId="70">
      <alignment horizontal="left" vertical="center"/>
    </xf>
    <xf numFmtId="0" fontId="31" fillId="20" borderId="73" applyNumberFormat="0" applyAlignment="0" applyProtection="0"/>
    <xf numFmtId="10" fontId="32" fillId="23" borderId="71" applyNumberFormat="0" applyBorder="0" applyAlignment="0" applyProtection="0"/>
    <xf numFmtId="0" fontId="35" fillId="0" borderId="70">
      <alignment horizontal="left" vertical="center"/>
    </xf>
    <xf numFmtId="0" fontId="35" fillId="0" borderId="70">
      <alignment horizontal="left" vertical="center"/>
    </xf>
    <xf numFmtId="0" fontId="62" fillId="58" borderId="67" applyNumberFormat="0" applyAlignment="0" applyProtection="0"/>
    <xf numFmtId="0" fontId="35" fillId="0" borderId="70">
      <alignment horizontal="left" vertical="center"/>
    </xf>
    <xf numFmtId="0" fontId="61" fillId="0" borderId="69" applyNumberFormat="0" applyFill="0" applyAlignment="0" applyProtection="0"/>
    <xf numFmtId="10" fontId="32" fillId="23" borderId="71" applyNumberFormat="0" applyBorder="0" applyAlignment="0" applyProtection="0"/>
    <xf numFmtId="0" fontId="61" fillId="58" borderId="66" applyNumberFormat="0" applyAlignment="0" applyProtection="0"/>
    <xf numFmtId="0" fontId="61" fillId="0" borderId="69" applyNumberFormat="0" applyFill="0" applyAlignment="0" applyProtection="0"/>
    <xf numFmtId="0" fontId="63" fillId="7" borderId="67" applyNumberFormat="0" applyAlignment="0" applyProtection="0"/>
    <xf numFmtId="0" fontId="61" fillId="0" borderId="69" applyNumberFormat="0" applyFill="0" applyAlignment="0" applyProtection="0"/>
    <xf numFmtId="0" fontId="63" fillId="7" borderId="67" applyNumberFormat="0" applyAlignment="0" applyProtection="0"/>
    <xf numFmtId="0" fontId="63" fillId="7" borderId="67" applyNumberFormat="0" applyAlignment="0" applyProtection="0"/>
    <xf numFmtId="0" fontId="61" fillId="0" borderId="69" applyNumberFormat="0" applyFill="0" applyAlignment="0" applyProtection="0"/>
    <xf numFmtId="0" fontId="35" fillId="0" borderId="70">
      <alignment horizontal="left" vertical="center"/>
    </xf>
    <xf numFmtId="10" fontId="32" fillId="23" borderId="71" applyNumberFormat="0" applyBorder="0" applyAlignment="0" applyProtection="0"/>
    <xf numFmtId="0" fontId="63" fillId="7" borderId="67" applyNumberFormat="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1" applyNumberFormat="0" applyBorder="0" applyAlignment="0" applyProtection="0"/>
    <xf numFmtId="0" fontId="61" fillId="58" borderId="66" applyNumberForma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167" fontId="13" fillId="0" borderId="0" applyFont="0" applyFill="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31" fillId="25" borderId="75" applyNumberFormat="0" applyFont="0" applyAlignment="0" applyProtection="0"/>
    <xf numFmtId="0" fontId="13" fillId="0" borderId="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167"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13" fillId="0" borderId="0"/>
    <xf numFmtId="0" fontId="31" fillId="20" borderId="73" applyNumberFormat="0" applyAlignment="0" applyProtection="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32" borderId="25" applyNumberFormat="0" applyFont="0" applyAlignment="0" applyProtection="0"/>
    <xf numFmtId="0" fontId="13" fillId="0" borderId="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0" borderId="0"/>
    <xf numFmtId="0" fontId="13" fillId="32" borderId="25" applyNumberFormat="0" applyFont="0" applyAlignment="0" applyProtection="0"/>
    <xf numFmtId="0" fontId="13" fillId="32" borderId="25" applyNumberFormat="0" applyFont="0" applyAlignment="0" applyProtection="0"/>
    <xf numFmtId="0" fontId="13" fillId="34" borderId="0" applyNumberFormat="0" applyBorder="0" applyAlignment="0" applyProtection="0"/>
    <xf numFmtId="0" fontId="13" fillId="35"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xf numFmtId="0" fontId="13" fillId="42" borderId="0" applyNumberFormat="0" applyBorder="0" applyAlignment="0" applyProtection="0"/>
    <xf numFmtId="0" fontId="13" fillId="43" borderId="0" applyNumberFormat="0" applyBorder="0" applyAlignment="0" applyProtection="0"/>
    <xf numFmtId="0" fontId="13" fillId="46" borderId="0" applyNumberFormat="0" applyBorder="0" applyAlignment="0" applyProtection="0"/>
    <xf numFmtId="0" fontId="13" fillId="47" borderId="0" applyNumberFormat="0" applyBorder="0" applyAlignment="0" applyProtection="0"/>
    <xf numFmtId="0" fontId="13" fillId="50" borderId="0" applyNumberFormat="0" applyBorder="0" applyAlignment="0" applyProtection="0"/>
    <xf numFmtId="0" fontId="13" fillId="51" borderId="0" applyNumberFormat="0" applyBorder="0" applyAlignment="0" applyProtection="0"/>
    <xf numFmtId="0" fontId="13" fillId="54" borderId="0" applyNumberFormat="0" applyBorder="0" applyAlignment="0" applyProtection="0"/>
    <xf numFmtId="0" fontId="13" fillId="55" borderId="0" applyNumberFormat="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0" borderId="0"/>
    <xf numFmtId="0" fontId="13" fillId="0" borderId="0"/>
    <xf numFmtId="0" fontId="13" fillId="0" borderId="0"/>
    <xf numFmtId="0" fontId="13" fillId="0" borderId="0"/>
    <xf numFmtId="0" fontId="13" fillId="34" borderId="0" applyNumberFormat="0" applyBorder="0" applyAlignment="0" applyProtection="0"/>
    <xf numFmtId="0" fontId="13" fillId="38" borderId="0" applyNumberFormat="0" applyBorder="0" applyAlignment="0" applyProtection="0"/>
    <xf numFmtId="0" fontId="13" fillId="42" borderId="0" applyNumberFormat="0" applyBorder="0" applyAlignment="0" applyProtection="0"/>
    <xf numFmtId="0" fontId="13" fillId="46" borderId="0" applyNumberFormat="0" applyBorder="0" applyAlignment="0" applyProtection="0"/>
    <xf numFmtId="0" fontId="13" fillId="50" borderId="0" applyNumberFormat="0" applyBorder="0" applyAlignment="0" applyProtection="0"/>
    <xf numFmtId="0" fontId="13" fillId="54" borderId="0" applyNumberFormat="0" applyBorder="0" applyAlignment="0" applyProtection="0"/>
    <xf numFmtId="0" fontId="13" fillId="35" borderId="0" applyNumberFormat="0" applyBorder="0" applyAlignment="0" applyProtection="0"/>
    <xf numFmtId="0" fontId="13" fillId="39" borderId="0" applyNumberFormat="0" applyBorder="0" applyAlignment="0" applyProtection="0"/>
    <xf numFmtId="0" fontId="13" fillId="43" borderId="0" applyNumberFormat="0" applyBorder="0" applyAlignment="0" applyProtection="0"/>
    <xf numFmtId="0" fontId="13" fillId="47" borderId="0" applyNumberFormat="0" applyBorder="0" applyAlignment="0" applyProtection="0"/>
    <xf numFmtId="0" fontId="13" fillId="51" borderId="0" applyNumberFormat="0" applyBorder="0" applyAlignment="0" applyProtection="0"/>
    <xf numFmtId="0" fontId="13" fillId="55" borderId="0" applyNumberFormat="0" applyBorder="0" applyAlignment="0" applyProtection="0"/>
    <xf numFmtId="0" fontId="13" fillId="32" borderId="25" applyNumberFormat="0" applyFont="0" applyAlignment="0" applyProtection="0"/>
    <xf numFmtId="0" fontId="13" fillId="0" borderId="0"/>
    <xf numFmtId="170"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167" fontId="13" fillId="0" borderId="0" applyFont="0" applyFill="0" applyBorder="0" applyAlignment="0" applyProtection="0"/>
    <xf numFmtId="9" fontId="13" fillId="0" borderId="0" applyFont="0" applyFill="0" applyBorder="0" applyAlignment="0" applyProtection="0"/>
    <xf numFmtId="0" fontId="31" fillId="0" borderId="0"/>
    <xf numFmtId="0" fontId="13" fillId="0" borderId="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35" fillId="0" borderId="77">
      <alignment horizontal="left" vertical="center"/>
    </xf>
    <xf numFmtId="0" fontId="31" fillId="7" borderId="74" applyNumberFormat="0" applyAlignment="0" applyProtection="0"/>
    <xf numFmtId="0" fontId="31" fillId="0" borderId="79" applyNumberFormat="0" applyFill="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4" fontId="32" fillId="0" borderId="80" applyNumberFormat="0" applyProtection="0">
      <alignment horizontal="right" vertical="center"/>
    </xf>
    <xf numFmtId="0" fontId="35" fillId="0" borderId="77">
      <alignment horizontal="left" vertical="center"/>
    </xf>
    <xf numFmtId="0" fontId="31" fillId="20" borderId="73" applyNumberFormat="0" applyAlignment="0" applyProtection="0"/>
    <xf numFmtId="0" fontId="63" fillId="7" borderId="74" applyNumberFormat="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0" borderId="79" applyNumberFormat="0" applyFill="0" applyAlignment="0" applyProtection="0"/>
    <xf numFmtId="4" fontId="32" fillId="24" borderId="80" applyNumberFormat="0" applyProtection="0">
      <alignment vertical="center"/>
    </xf>
    <xf numFmtId="0" fontId="31" fillId="20" borderId="73" applyNumberFormat="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35" fillId="0" borderId="77">
      <alignment horizontal="left" vertical="center"/>
    </xf>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4" fontId="32" fillId="0" borderId="80" applyNumberFormat="0" applyProtection="0">
      <alignment horizontal="right" vertical="center"/>
    </xf>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0" fontId="31" fillId="7" borderId="74" applyNumberFormat="0" applyAlignment="0" applyProtection="0"/>
    <xf numFmtId="10" fontId="32" fillId="23" borderId="78" applyNumberFormat="0" applyBorder="0" applyAlignment="0" applyProtection="0"/>
    <xf numFmtId="0" fontId="61" fillId="58" borderId="73"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5" fillId="0" borderId="77">
      <alignment horizontal="left" vertical="center"/>
    </xf>
    <xf numFmtId="0" fontId="61" fillId="58"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62" fillId="58" borderId="74"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10" fontId="32" fillId="23" borderId="78" applyNumberFormat="0" applyBorder="0" applyAlignment="0" applyProtection="0"/>
    <xf numFmtId="0" fontId="61" fillId="58" borderId="73"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10" fontId="32" fillId="23" borderId="78" applyNumberFormat="0" applyBorder="0" applyAlignment="0" applyProtection="0"/>
    <xf numFmtId="4" fontId="32" fillId="24" borderId="80" applyNumberFormat="0" applyProtection="0">
      <alignment vertical="center"/>
    </xf>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31" fillId="0" borderId="79" applyNumberFormat="0" applyFill="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61" fillId="0" borderId="76"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61" fillId="58" borderId="73" applyNumberFormat="0" applyAlignment="0" applyProtection="0"/>
    <xf numFmtId="0" fontId="31" fillId="7"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1" applyNumberFormat="0" applyBorder="0" applyAlignment="0" applyProtection="0"/>
    <xf numFmtId="10" fontId="32" fillId="23" borderId="71" applyNumberFormat="0" applyBorder="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2" fillId="0" borderId="0"/>
    <xf numFmtId="0" fontId="11" fillId="0" borderId="0"/>
    <xf numFmtId="0" fontId="11" fillId="34" borderId="0" applyNumberFormat="0" applyBorder="0" applyAlignment="0" applyProtection="0"/>
    <xf numFmtId="0" fontId="11" fillId="35"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5" borderId="0" applyNumberFormat="0" applyBorder="0" applyAlignment="0" applyProtection="0"/>
    <xf numFmtId="167"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0" fontId="11" fillId="0" borderId="0"/>
    <xf numFmtId="0" fontId="11" fillId="0" borderId="0"/>
    <xf numFmtId="0" fontId="11" fillId="0" borderId="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0" fontId="11" fillId="32" borderId="25" applyNumberFormat="0" applyFont="0" applyAlignment="0" applyProtection="0"/>
    <xf numFmtId="0" fontId="11" fillId="0" borderId="0"/>
    <xf numFmtId="0" fontId="11" fillId="32" borderId="25" applyNumberFormat="0" applyFont="0" applyAlignment="0" applyProtection="0"/>
    <xf numFmtId="0" fontId="11" fillId="34" borderId="0" applyNumberFormat="0" applyBorder="0" applyAlignment="0" applyProtection="0"/>
    <xf numFmtId="0" fontId="11" fillId="35"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5" borderId="0" applyNumberFormat="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0" fontId="11" fillId="0" borderId="0"/>
    <xf numFmtId="0" fontId="11" fillId="0" borderId="0"/>
    <xf numFmtId="0" fontId="11" fillId="0" borderId="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0" fontId="11" fillId="0" borderId="0"/>
    <xf numFmtId="0" fontId="11" fillId="0" borderId="0"/>
    <xf numFmtId="0" fontId="11" fillId="0" borderId="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0" fontId="11" fillId="0" borderId="0"/>
    <xf numFmtId="0" fontId="11" fillId="0" borderId="0"/>
    <xf numFmtId="0" fontId="11" fillId="0" borderId="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34" borderId="0" applyNumberFormat="0" applyBorder="0" applyAlignment="0" applyProtection="0"/>
    <xf numFmtId="0" fontId="11" fillId="35"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5" borderId="0" applyNumberFormat="0" applyBorder="0" applyAlignment="0" applyProtection="0"/>
    <xf numFmtId="0" fontId="11" fillId="0" borderId="0"/>
    <xf numFmtId="0" fontId="11" fillId="32" borderId="25" applyNumberFormat="0" applyFont="0" applyAlignment="0" applyProtection="0"/>
    <xf numFmtId="0" fontId="11" fillId="32" borderId="25" applyNumberFormat="0" applyFont="0" applyAlignment="0" applyProtection="0"/>
    <xf numFmtId="0" fontId="11" fillId="34" borderId="0" applyNumberFormat="0" applyBorder="0" applyAlignment="0" applyProtection="0"/>
    <xf numFmtId="0" fontId="11" fillId="35"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11" fillId="46" borderId="0" applyNumberFormat="0" applyBorder="0" applyAlignment="0" applyProtection="0"/>
    <xf numFmtId="0" fontId="11" fillId="47" borderId="0" applyNumberFormat="0" applyBorder="0" applyAlignment="0" applyProtection="0"/>
    <xf numFmtId="0" fontId="11" fillId="50" borderId="0" applyNumberFormat="0" applyBorder="0" applyAlignment="0" applyProtection="0"/>
    <xf numFmtId="0" fontId="11" fillId="51" borderId="0" applyNumberFormat="0" applyBorder="0" applyAlignment="0" applyProtection="0"/>
    <xf numFmtId="0" fontId="11" fillId="54" borderId="0" applyNumberFormat="0" applyBorder="0" applyAlignment="0" applyProtection="0"/>
    <xf numFmtId="0" fontId="11" fillId="55" borderId="0" applyNumberFormat="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9" fontId="11" fillId="0" borderId="0" applyFont="0" applyFill="0" applyBorder="0" applyAlignment="0" applyProtection="0"/>
    <xf numFmtId="0" fontId="11" fillId="0" borderId="0"/>
    <xf numFmtId="9" fontId="11" fillId="0" borderId="0" applyFont="0" applyFill="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0" borderId="0"/>
    <xf numFmtId="0" fontId="11" fillId="0" borderId="0"/>
    <xf numFmtId="0" fontId="11" fillId="0" borderId="0"/>
    <xf numFmtId="0" fontId="11" fillId="0" borderId="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11" fillId="46" borderId="0" applyNumberFormat="0" applyBorder="0" applyAlignment="0" applyProtection="0"/>
    <xf numFmtId="0" fontId="11" fillId="50" borderId="0" applyNumberFormat="0" applyBorder="0" applyAlignment="0" applyProtection="0"/>
    <xf numFmtId="0" fontId="11" fillId="54" borderId="0" applyNumberFormat="0" applyBorder="0" applyAlignment="0" applyProtection="0"/>
    <xf numFmtId="0" fontId="11" fillId="35" borderId="0" applyNumberFormat="0" applyBorder="0" applyAlignment="0" applyProtection="0"/>
    <xf numFmtId="0" fontId="11" fillId="39"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32" borderId="25" applyNumberFormat="0" applyFont="0" applyAlignment="0" applyProtection="0"/>
    <xf numFmtId="0" fontId="11" fillId="0" borderId="0"/>
    <xf numFmtId="170"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0" fontId="11" fillId="0" borderId="0"/>
    <xf numFmtId="167" fontId="11" fillId="0" borderId="0" applyFont="0" applyFill="0" applyBorder="0" applyAlignment="0" applyProtection="0"/>
    <xf numFmtId="9" fontId="11" fillId="0" borderId="0" applyFont="0" applyFill="0" applyBorder="0" applyAlignment="0" applyProtection="0"/>
    <xf numFmtId="0" fontId="11" fillId="0" borderId="0"/>
    <xf numFmtId="0" fontId="31" fillId="0" borderId="79" applyNumberFormat="0" applyFill="0" applyAlignment="0" applyProtection="0"/>
    <xf numFmtId="10" fontId="32" fillId="23" borderId="26" applyNumberFormat="0" applyBorder="0" applyAlignment="0" applyProtection="0"/>
    <xf numFmtId="10" fontId="32" fillId="23" borderId="26" applyNumberFormat="0" applyBorder="0" applyAlignment="0" applyProtection="0"/>
    <xf numFmtId="10" fontId="32" fillId="23" borderId="26" applyNumberFormat="0" applyBorder="0" applyAlignment="0" applyProtection="0"/>
    <xf numFmtId="10" fontId="32" fillId="23" borderId="26" applyNumberFormat="0" applyBorder="0" applyAlignment="0" applyProtection="0"/>
    <xf numFmtId="10" fontId="32" fillId="23" borderId="26" applyNumberFormat="0" applyBorder="0" applyAlignment="0" applyProtection="0"/>
    <xf numFmtId="10" fontId="32" fillId="23" borderId="26"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61" fillId="58" borderId="81" applyNumberFormat="0" applyAlignment="0" applyProtection="0"/>
    <xf numFmtId="0" fontId="62" fillId="58" borderId="82" applyNumberFormat="0" applyAlignment="0" applyProtection="0"/>
    <xf numFmtId="0" fontId="31" fillId="20" borderId="82" applyNumberFormat="0" applyAlignment="0" applyProtection="0"/>
    <xf numFmtId="0" fontId="63" fillId="7" borderId="82" applyNumberFormat="0" applyAlignment="0" applyProtection="0"/>
    <xf numFmtId="0" fontId="31" fillId="7" borderId="82" applyNumberFormat="0" applyAlignment="0" applyProtection="0"/>
    <xf numFmtId="0" fontId="61" fillId="0" borderId="84" applyNumberFormat="0" applyFill="0" applyAlignment="0" applyProtection="0"/>
    <xf numFmtId="0" fontId="35" fillId="0" borderId="85">
      <alignment horizontal="left" vertical="center"/>
    </xf>
    <xf numFmtId="10" fontId="32" fillId="23" borderId="86" applyNumberFormat="0" applyBorder="0" applyAlignment="0" applyProtection="0"/>
    <xf numFmtId="0" fontId="10" fillId="0" borderId="0"/>
    <xf numFmtId="0" fontId="31" fillId="25" borderId="83" applyNumberFormat="0" applyFont="0" applyAlignment="0" applyProtection="0"/>
    <xf numFmtId="9" fontId="10" fillId="0" borderId="0" applyFont="0" applyFill="0" applyBorder="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10" fontId="32" fillId="23" borderId="86" applyNumberFormat="0" applyBorder="0" applyAlignment="0" applyProtection="0"/>
    <xf numFmtId="0" fontId="10" fillId="0" borderId="0"/>
    <xf numFmtId="9" fontId="10" fillId="0" borderId="0" applyFont="0" applyFill="0" applyBorder="0" applyAlignment="0" applyProtection="0"/>
    <xf numFmtId="0" fontId="31" fillId="20" borderId="81" applyNumberFormat="0" applyAlignment="0" applyProtection="0"/>
    <xf numFmtId="0" fontId="31" fillId="25" borderId="83"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10" fontId="32" fillId="23" borderId="86" applyNumberFormat="0" applyBorder="0" applyAlignment="0" applyProtection="0"/>
    <xf numFmtId="0" fontId="35" fillId="0" borderId="85">
      <alignment horizontal="left" vertical="center"/>
    </xf>
    <xf numFmtId="0" fontId="31" fillId="7" borderId="82" applyNumberFormat="0" applyAlignment="0" applyProtection="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8" applyNumberFormat="0" applyProtection="0">
      <alignment horizontal="left" vertical="center" indent="1"/>
    </xf>
    <xf numFmtId="4" fontId="32" fillId="14" borderId="88" applyNumberFormat="0" applyProtection="0">
      <alignment horizontal="left" vertical="center" indent="1"/>
    </xf>
    <xf numFmtId="4" fontId="32" fillId="0" borderId="88" applyNumberFormat="0" applyProtection="0">
      <alignment horizontal="right" vertical="center"/>
    </xf>
    <xf numFmtId="4" fontId="32" fillId="63" borderId="88" applyNumberFormat="0" applyProtection="0">
      <alignment horizontal="left" vertical="center" indent="1"/>
    </xf>
    <xf numFmtId="4" fontId="32" fillId="24" borderId="88"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81" applyNumberFormat="0" applyAlignment="0" applyProtection="0"/>
    <xf numFmtId="0" fontId="62" fillId="58" borderId="82" applyNumberFormat="0" applyAlignment="0" applyProtection="0"/>
    <xf numFmtId="0" fontId="31" fillId="20" borderId="82" applyNumberFormat="0" applyAlignment="0" applyProtection="0"/>
    <xf numFmtId="0" fontId="63" fillId="7" borderId="82" applyNumberFormat="0" applyAlignment="0" applyProtection="0"/>
    <xf numFmtId="0" fontId="31" fillId="7" borderId="82" applyNumberFormat="0" applyAlignment="0" applyProtection="0"/>
    <xf numFmtId="0" fontId="61" fillId="0" borderId="84" applyNumberFormat="0" applyFill="0" applyAlignment="0" applyProtection="0"/>
    <xf numFmtId="0" fontId="35" fillId="0" borderId="85">
      <alignment horizontal="left" vertical="center"/>
    </xf>
    <xf numFmtId="10" fontId="32" fillId="23" borderId="86" applyNumberFormat="0" applyBorder="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35" fillId="0" borderId="85">
      <alignment horizontal="left" vertical="center"/>
    </xf>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8" applyNumberFormat="0" applyProtection="0">
      <alignment horizontal="left" vertical="center" indent="1"/>
    </xf>
    <xf numFmtId="4" fontId="32" fillId="14" borderId="88" applyNumberFormat="0" applyProtection="0">
      <alignment horizontal="left" vertical="center" indent="1"/>
    </xf>
    <xf numFmtId="4" fontId="32" fillId="0" borderId="88" applyNumberFormat="0" applyProtection="0">
      <alignment horizontal="right" vertical="center"/>
    </xf>
    <xf numFmtId="4" fontId="32" fillId="63" borderId="88" applyNumberFormat="0" applyProtection="0">
      <alignment horizontal="left" vertical="center" indent="1"/>
    </xf>
    <xf numFmtId="4" fontId="32" fillId="24" borderId="88"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86" applyNumberFormat="0" applyBorder="0" applyAlignment="0" applyProtection="0"/>
    <xf numFmtId="10" fontId="32" fillId="23" borderId="86" applyNumberFormat="0" applyBorder="0" applyAlignment="0" applyProtection="0"/>
    <xf numFmtId="4" fontId="32" fillId="0" borderId="88" applyNumberFormat="0" applyProtection="0">
      <alignment horizontal="right" vertical="center"/>
    </xf>
    <xf numFmtId="0" fontId="31" fillId="0" borderId="87" applyNumberFormat="0" applyFill="0" applyAlignment="0" applyProtection="0"/>
    <xf numFmtId="0" fontId="31" fillId="0" borderId="87" applyNumberFormat="0" applyFill="0" applyAlignment="0" applyProtection="0"/>
    <xf numFmtId="0" fontId="31" fillId="20" borderId="82" applyNumberFormat="0" applyAlignment="0" applyProtection="0"/>
    <xf numFmtId="0" fontId="31" fillId="0" borderId="87" applyNumberFormat="0" applyFill="0" applyAlignment="0" applyProtection="0"/>
    <xf numFmtId="0" fontId="35" fillId="0" borderId="85">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2" applyNumberFormat="0" applyAlignment="0" applyProtection="0"/>
    <xf numFmtId="0" fontId="61" fillId="58" borderId="81"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31" fillId="7" borderId="82" applyNumberFormat="0" applyAlignment="0" applyProtection="0"/>
    <xf numFmtId="0" fontId="10" fillId="0" borderId="0"/>
    <xf numFmtId="0" fontId="10" fillId="0" borderId="0"/>
    <xf numFmtId="0" fontId="31" fillId="0" borderId="87" applyNumberFormat="0" applyFill="0" applyAlignment="0" applyProtection="0"/>
    <xf numFmtId="0" fontId="31" fillId="7" borderId="82" applyNumberFormat="0" applyAlignment="0" applyProtection="0"/>
    <xf numFmtId="10" fontId="32" fillId="23" borderId="86" applyNumberFormat="0" applyBorder="0" applyAlignment="0" applyProtection="0"/>
    <xf numFmtId="0" fontId="31" fillId="7" borderId="82" applyNumberFormat="0" applyAlignment="0" applyProtection="0"/>
    <xf numFmtId="0" fontId="10" fillId="0" borderId="0"/>
    <xf numFmtId="9" fontId="10" fillId="0" borderId="0" applyFont="0" applyFill="0" applyBorder="0" applyAlignment="0" applyProtection="0"/>
    <xf numFmtId="4" fontId="32" fillId="14" borderId="88" applyNumberFormat="0" applyProtection="0">
      <alignment horizontal="left" vertical="center" indent="1"/>
    </xf>
    <xf numFmtId="0" fontId="35" fillId="0" borderId="85">
      <alignment horizontal="left" vertical="center"/>
    </xf>
    <xf numFmtId="0" fontId="10" fillId="0" borderId="0"/>
    <xf numFmtId="9" fontId="10" fillId="0" borderId="0" applyFont="0" applyFill="0" applyBorder="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31" fillId="20" borderId="81" applyNumberFormat="0" applyAlignment="0" applyProtection="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31" fillId="0" borderId="87" applyNumberFormat="0" applyFill="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10" fillId="0" borderId="0"/>
    <xf numFmtId="0" fontId="10" fillId="0" borderId="0"/>
    <xf numFmtId="0" fontId="10" fillId="0" borderId="0"/>
    <xf numFmtId="0" fontId="10" fillId="0" borderId="0"/>
    <xf numFmtId="10" fontId="32" fillId="23" borderId="86"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0" borderId="87" applyNumberFormat="0" applyFill="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10" fillId="0" borderId="0"/>
    <xf numFmtId="0" fontId="10" fillId="0" borderId="0"/>
    <xf numFmtId="10" fontId="32" fillId="23" borderId="86"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7" borderId="82" applyNumberFormat="0" applyAlignment="0" applyProtection="0"/>
    <xf numFmtId="0" fontId="31" fillId="25" borderId="83" applyNumberFormat="0" applyFont="0" applyAlignment="0" applyProtection="0"/>
    <xf numFmtId="0" fontId="63" fillId="7" borderId="82"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62" fillId="58" borderId="82" applyNumberFormat="0" applyAlignment="0" applyProtection="0"/>
    <xf numFmtId="4" fontId="32" fillId="0" borderId="88" applyNumberFormat="0" applyProtection="0">
      <alignment horizontal="right" vertical="center"/>
    </xf>
    <xf numFmtId="0" fontId="35" fillId="0" borderId="85">
      <alignment horizontal="left" vertical="center"/>
    </xf>
    <xf numFmtId="0" fontId="31" fillId="20" borderId="81" applyNumberFormat="0" applyAlignment="0" applyProtection="0"/>
    <xf numFmtId="0" fontId="63" fillId="7" borderId="82" applyNumberFormat="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31" fillId="0" borderId="87" applyNumberFormat="0" applyFill="0" applyAlignment="0" applyProtection="0"/>
    <xf numFmtId="4" fontId="32" fillId="24" borderId="88" applyNumberFormat="0" applyProtection="0">
      <alignment vertical="center"/>
    </xf>
    <xf numFmtId="0" fontId="31" fillId="20" borderId="81" applyNumberFormat="0" applyAlignment="0" applyProtection="0"/>
    <xf numFmtId="4" fontId="32" fillId="63" borderId="88" applyNumberFormat="0" applyProtection="0">
      <alignment horizontal="left" vertical="center" indent="1"/>
    </xf>
    <xf numFmtId="10" fontId="32" fillId="23" borderId="86" applyNumberFormat="0" applyBorder="0" applyAlignment="0" applyProtection="0"/>
    <xf numFmtId="0" fontId="31" fillId="7" borderId="82" applyNumberFormat="0" applyAlignment="0" applyProtection="0"/>
    <xf numFmtId="0" fontId="31" fillId="20" borderId="82" applyNumberFormat="0" applyAlignment="0" applyProtection="0"/>
    <xf numFmtId="0" fontId="31" fillId="7" borderId="82"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31" fillId="20" borderId="81"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35" fillId="0" borderId="85">
      <alignment horizontal="left" vertical="center"/>
    </xf>
    <xf numFmtId="4" fontId="32" fillId="63" borderId="88" applyNumberFormat="0" applyProtection="0">
      <alignment horizontal="left" vertical="center" indent="1"/>
    </xf>
    <xf numFmtId="0" fontId="35" fillId="0" borderId="85">
      <alignment horizontal="left" vertical="center"/>
    </xf>
    <xf numFmtId="0" fontId="35" fillId="0" borderId="85">
      <alignment horizontal="left" vertical="center"/>
    </xf>
    <xf numFmtId="0" fontId="31" fillId="20" borderId="81" applyNumberFormat="0" applyAlignment="0" applyProtection="0"/>
    <xf numFmtId="0" fontId="31" fillId="20" borderId="82" applyNumberFormat="0" applyAlignment="0" applyProtection="0"/>
    <xf numFmtId="0" fontId="31" fillId="7"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62" fillId="58"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61" fillId="0" borderId="84" applyNumberFormat="0" applyFill="0" applyAlignment="0" applyProtection="0"/>
    <xf numFmtId="10" fontId="32" fillId="23" borderId="86" applyNumberFormat="0" applyBorder="0" applyAlignment="0" applyProtection="0"/>
    <xf numFmtId="0" fontId="61" fillId="58" borderId="81" applyNumberFormat="0" applyAlignment="0" applyProtection="0"/>
    <xf numFmtId="0" fontId="61" fillId="0" borderId="84" applyNumberFormat="0" applyFill="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4" fontId="32" fillId="24" borderId="88" applyNumberFormat="0" applyProtection="0">
      <alignment vertical="center"/>
    </xf>
    <xf numFmtId="0" fontId="31" fillId="20" borderId="81" applyNumberFormat="0" applyAlignment="0" applyProtection="0"/>
    <xf numFmtId="0" fontId="31" fillId="25" borderId="83" applyNumberFormat="0" applyFont="0" applyAlignment="0" applyProtection="0"/>
    <xf numFmtId="4" fontId="32" fillId="63"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4" fontId="32" fillId="14" borderId="88" applyNumberFormat="0" applyProtection="0">
      <alignment horizontal="left" vertical="center" indent="1"/>
    </xf>
    <xf numFmtId="0" fontId="63" fillId="7" borderId="82" applyNumberFormat="0" applyAlignment="0" applyProtection="0"/>
    <xf numFmtId="4" fontId="32" fillId="63" borderId="88" applyNumberFormat="0" applyProtection="0">
      <alignment horizontal="left" vertical="center" indent="1"/>
    </xf>
    <xf numFmtId="0" fontId="62" fillId="58" borderId="82" applyNumberFormat="0" applyAlignment="0" applyProtection="0"/>
    <xf numFmtId="0" fontId="63" fillId="7" borderId="82" applyNumberFormat="0" applyAlignment="0" applyProtection="0"/>
    <xf numFmtId="0" fontId="61" fillId="58" borderId="81" applyNumberFormat="0" applyAlignment="0" applyProtection="0"/>
    <xf numFmtId="0" fontId="61" fillId="58" borderId="81"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10" fontId="32" fillId="23" borderId="86" applyNumberFormat="0" applyBorder="0" applyAlignment="0" applyProtection="0"/>
    <xf numFmtId="0" fontId="63" fillId="7" borderId="82" applyNumberFormat="0" applyAlignment="0" applyProtection="0"/>
    <xf numFmtId="10" fontId="32" fillId="23" borderId="86" applyNumberFormat="0" applyBorder="0" applyAlignment="0" applyProtection="0"/>
    <xf numFmtId="0" fontId="35" fillId="0" borderId="85">
      <alignment horizontal="left" vertical="center"/>
    </xf>
    <xf numFmtId="0" fontId="31" fillId="25" borderId="83" applyNumberFormat="0" applyFont="0" applyAlignment="0" applyProtection="0"/>
    <xf numFmtId="0" fontId="31" fillId="20" borderId="81" applyNumberFormat="0" applyAlignment="0" applyProtection="0"/>
    <xf numFmtId="0" fontId="61" fillId="0" borderId="84" applyNumberFormat="0" applyFill="0" applyAlignment="0" applyProtection="0"/>
    <xf numFmtId="0" fontId="31" fillId="20"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7" borderId="82"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61" fillId="58" borderId="81" applyNumberFormat="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31" fillId="25" borderId="83" applyNumberFormat="0" applyFont="0" applyAlignment="0" applyProtection="0"/>
    <xf numFmtId="4" fontId="32" fillId="24" borderId="88" applyNumberFormat="0" applyProtection="0">
      <alignment vertical="center"/>
    </xf>
    <xf numFmtId="0" fontId="31" fillId="20" borderId="82" applyNumberFormat="0" applyAlignment="0" applyProtection="0"/>
    <xf numFmtId="0" fontId="31" fillId="0" borderId="87" applyNumberFormat="0" applyFill="0" applyAlignment="0" applyProtection="0"/>
    <xf numFmtId="0" fontId="61" fillId="0" borderId="84" applyNumberFormat="0" applyFill="0" applyAlignment="0" applyProtection="0"/>
    <xf numFmtId="4" fontId="32" fillId="0" borderId="88" applyNumberFormat="0" applyProtection="0">
      <alignment horizontal="right" vertical="center"/>
    </xf>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31" fillId="25" borderId="83"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7" borderId="82" applyNumberFormat="0" applyAlignment="0" applyProtection="0"/>
    <xf numFmtId="0" fontId="10" fillId="0" borderId="0"/>
    <xf numFmtId="9" fontId="10" fillId="0" borderId="0" applyFont="0" applyFill="0" applyBorder="0" applyAlignment="0" applyProtection="0"/>
    <xf numFmtId="10" fontId="32" fillId="23" borderId="86" applyNumberFormat="0" applyBorder="0" applyAlignment="0" applyProtection="0"/>
    <xf numFmtId="0" fontId="61" fillId="58" borderId="81" applyNumberFormat="0" applyAlignment="0" applyProtection="0"/>
    <xf numFmtId="0" fontId="10" fillId="0" borderId="0"/>
    <xf numFmtId="9" fontId="10" fillId="0" borderId="0" applyFont="0" applyFill="0" applyBorder="0" applyAlignment="0" applyProtection="0"/>
    <xf numFmtId="0" fontId="31" fillId="25" borderId="83" applyNumberFormat="0" applyFont="0" applyAlignment="0" applyProtection="0"/>
    <xf numFmtId="0" fontId="31" fillId="20" borderId="81"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0" borderId="87" applyNumberFormat="0" applyFill="0" applyAlignment="0" applyProtection="0"/>
    <xf numFmtId="0" fontId="31" fillId="20" borderId="81"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0" borderId="84" applyNumberFormat="0" applyFill="0" applyAlignment="0" applyProtection="0"/>
    <xf numFmtId="0" fontId="10" fillId="0" borderId="0"/>
    <xf numFmtId="0" fontId="31" fillId="20" borderId="82" applyNumberFormat="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7" borderId="82" applyNumberFormat="0" applyAlignment="0" applyProtection="0"/>
    <xf numFmtId="0" fontId="35" fillId="0" borderId="85">
      <alignment horizontal="left" vertical="center"/>
    </xf>
    <xf numFmtId="10" fontId="32" fillId="23" borderId="86" applyNumberFormat="0" applyBorder="0" applyAlignment="0" applyProtection="0"/>
    <xf numFmtId="0" fontId="10" fillId="0" borderId="0"/>
    <xf numFmtId="0" fontId="10" fillId="0" borderId="0"/>
    <xf numFmtId="0" fontId="10" fillId="0" borderId="0"/>
    <xf numFmtId="0" fontId="10" fillId="0" borderId="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0" borderId="82" applyNumberForma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25" borderId="83"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86" applyNumberFormat="0" applyBorder="0" applyAlignment="0" applyProtection="0"/>
    <xf numFmtId="10" fontId="32" fillId="23" borderId="86" applyNumberFormat="0" applyBorder="0" applyAlignment="0" applyProtection="0"/>
    <xf numFmtId="4" fontId="32" fillId="0" borderId="88" applyNumberFormat="0" applyProtection="0">
      <alignment horizontal="right" vertical="center"/>
    </xf>
    <xf numFmtId="0" fontId="35" fillId="0" borderId="85">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81"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86" applyNumberFormat="0" applyBorder="0" applyAlignment="0" applyProtection="0"/>
    <xf numFmtId="0" fontId="10" fillId="0" borderId="0"/>
    <xf numFmtId="9" fontId="10" fillId="0" borderId="0" applyFont="0" applyFill="0" applyBorder="0" applyAlignment="0" applyProtection="0"/>
    <xf numFmtId="0" fontId="31" fillId="20" borderId="82" applyNumberFormat="0" applyAlignment="0" applyProtection="0"/>
    <xf numFmtId="0" fontId="62" fillId="58" borderId="82" applyNumberFormat="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62" fillId="58"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10" fillId="0" borderId="0"/>
    <xf numFmtId="0" fontId="10" fillId="0" borderId="0"/>
    <xf numFmtId="10" fontId="32" fillId="23" borderId="86"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81"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86" applyNumberFormat="0" applyBorder="0" applyAlignment="0" applyProtection="0"/>
    <xf numFmtId="10" fontId="32" fillId="23" borderId="86" applyNumberFormat="0" applyBorder="0" applyAlignment="0" applyProtection="0"/>
    <xf numFmtId="0" fontId="62" fillId="58" borderId="82" applyNumberFormat="0" applyAlignment="0" applyProtection="0"/>
    <xf numFmtId="0" fontId="35" fillId="0" borderId="85">
      <alignment horizontal="left" vertical="center"/>
    </xf>
    <xf numFmtId="4" fontId="32" fillId="0" borderId="88" applyNumberFormat="0" applyProtection="0">
      <alignment horizontal="right" vertical="center"/>
    </xf>
    <xf numFmtId="10" fontId="32" fillId="23" borderId="86" applyNumberFormat="0" applyBorder="0" applyAlignment="0" applyProtection="0"/>
    <xf numFmtId="4" fontId="32" fillId="14" borderId="88" applyNumberFormat="0" applyProtection="0">
      <alignment horizontal="left" vertical="center" indent="1"/>
    </xf>
    <xf numFmtId="0" fontId="35" fillId="0" borderId="85">
      <alignment horizontal="left" vertical="center"/>
    </xf>
    <xf numFmtId="0" fontId="31" fillId="20" borderId="81" applyNumberFormat="0" applyAlignment="0" applyProtection="0"/>
    <xf numFmtId="0" fontId="35" fillId="0" borderId="85">
      <alignment horizontal="left" vertical="center"/>
    </xf>
    <xf numFmtId="0" fontId="62" fillId="58" borderId="82" applyNumberFormat="0" applyAlignment="0" applyProtection="0"/>
    <xf numFmtId="0" fontId="35" fillId="0" borderId="85">
      <alignment horizontal="left" vertical="center"/>
    </xf>
    <xf numFmtId="0" fontId="61" fillId="0" borderId="84" applyNumberFormat="0" applyFill="0" applyAlignment="0" applyProtection="0"/>
    <xf numFmtId="10" fontId="32" fillId="23" borderId="86" applyNumberFormat="0" applyBorder="0" applyAlignment="0" applyProtection="0"/>
    <xf numFmtId="0" fontId="61" fillId="58" borderId="81" applyNumberFormat="0" applyAlignment="0" applyProtection="0"/>
    <xf numFmtId="0" fontId="61" fillId="0" borderId="84" applyNumberFormat="0" applyFill="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10" fontId="32" fillId="23" borderId="86" applyNumberFormat="0" applyBorder="0" applyAlignment="0" applyProtection="0"/>
    <xf numFmtId="4" fontId="32" fillId="24" borderId="88" applyNumberFormat="0" applyProtection="0">
      <alignment vertical="center"/>
    </xf>
    <xf numFmtId="4" fontId="32" fillId="63" borderId="88" applyNumberFormat="0" applyProtection="0">
      <alignment horizontal="left" vertical="center" indent="1"/>
    </xf>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63" fillId="7" borderId="82" applyNumberFormat="0" applyAlignment="0" applyProtection="0"/>
    <xf numFmtId="4" fontId="32" fillId="63" borderId="88" applyNumberFormat="0" applyProtection="0">
      <alignment horizontal="left" vertical="center" indent="1"/>
    </xf>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35" fillId="0" borderId="85">
      <alignment horizontal="left" vertical="center"/>
    </xf>
    <xf numFmtId="10" fontId="32" fillId="23" borderId="86" applyNumberFormat="0" applyBorder="0" applyAlignment="0" applyProtection="0"/>
    <xf numFmtId="0" fontId="63" fillId="7"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10" fontId="32" fillId="23" borderId="86" applyNumberFormat="0" applyBorder="0" applyAlignment="0" applyProtection="0"/>
    <xf numFmtId="0" fontId="61" fillId="58" borderId="81"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0" borderId="87" applyNumberFormat="0" applyFill="0" applyAlignment="0" applyProtection="0"/>
    <xf numFmtId="0" fontId="63"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61" fillId="0" borderId="84" applyNumberFormat="0" applyFill="0" applyAlignment="0" applyProtection="0"/>
    <xf numFmtId="0" fontId="31" fillId="0" borderId="87" applyNumberFormat="0" applyFill="0" applyAlignment="0" applyProtection="0"/>
    <xf numFmtId="0" fontId="63" fillId="7" borderId="82" applyNumberFormat="0" applyAlignment="0" applyProtection="0"/>
    <xf numFmtId="0" fontId="61" fillId="58" borderId="81" applyNumberFormat="0" applyAlignment="0" applyProtection="0"/>
    <xf numFmtId="0" fontId="10" fillId="0" borderId="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5" fillId="0" borderId="85">
      <alignment horizontal="left" vertical="center"/>
    </xf>
    <xf numFmtId="0" fontId="31" fillId="0" borderId="87" applyNumberFormat="0" applyFill="0" applyAlignment="0" applyProtection="0"/>
    <xf numFmtId="0" fontId="31" fillId="7" borderId="82" applyNumberFormat="0" applyAlignment="0" applyProtection="0"/>
    <xf numFmtId="0" fontId="62" fillId="58" borderId="82"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7" borderId="82" applyNumberFormat="0" applyAlignment="0" applyProtection="0"/>
    <xf numFmtId="4" fontId="32" fillId="14" borderId="88" applyNumberFormat="0" applyProtection="0">
      <alignment horizontal="left" vertical="center" indent="1"/>
    </xf>
    <xf numFmtId="0" fontId="10" fillId="46" borderId="0" applyNumberFormat="0" applyBorder="0" applyAlignment="0" applyProtection="0"/>
    <xf numFmtId="0" fontId="35" fillId="0" borderId="85">
      <alignment horizontal="left" vertical="center"/>
    </xf>
    <xf numFmtId="4" fontId="32" fillId="24" borderId="88" applyNumberFormat="0" applyProtection="0">
      <alignment vertical="center"/>
    </xf>
    <xf numFmtId="0" fontId="10" fillId="42" borderId="0" applyNumberFormat="0" applyBorder="0" applyAlignment="0" applyProtection="0"/>
    <xf numFmtId="0" fontId="31" fillId="0" borderId="87" applyNumberFormat="0" applyFill="0" applyAlignment="0" applyProtection="0"/>
    <xf numFmtId="4" fontId="32" fillId="63" borderId="88" applyNumberFormat="0" applyProtection="0">
      <alignment horizontal="left" vertical="center" indent="1"/>
    </xf>
    <xf numFmtId="4" fontId="32" fillId="14" borderId="88" applyNumberFormat="0" applyProtection="0">
      <alignment horizontal="left" vertical="center" indent="1"/>
    </xf>
    <xf numFmtId="0" fontId="31" fillId="0" borderId="87" applyNumberFormat="0" applyFill="0" applyAlignment="0" applyProtection="0"/>
    <xf numFmtId="4" fontId="32" fillId="14" borderId="88" applyNumberFormat="0" applyProtection="0">
      <alignment horizontal="left" vertical="center" indent="1"/>
    </xf>
    <xf numFmtId="0" fontId="31" fillId="20" borderId="81" applyNumberFormat="0" applyAlignment="0" applyProtection="0"/>
    <xf numFmtId="4" fontId="32" fillId="14" borderId="88" applyNumberFormat="0" applyProtection="0">
      <alignment horizontal="left" vertical="center" indent="1"/>
    </xf>
    <xf numFmtId="9" fontId="10" fillId="0" borderId="0" applyFont="0" applyFill="0" applyBorder="0" applyAlignment="0" applyProtection="0"/>
    <xf numFmtId="0" fontId="10" fillId="35" borderId="0" applyNumberFormat="0" applyBorder="0" applyAlignment="0" applyProtection="0"/>
    <xf numFmtId="0" fontId="61" fillId="0" borderId="84" applyNumberFormat="0" applyFill="0" applyAlignment="0" applyProtection="0"/>
    <xf numFmtId="10" fontId="32" fillId="23" borderId="86" applyNumberFormat="0" applyBorder="0" applyAlignment="0" applyProtection="0"/>
    <xf numFmtId="0" fontId="31" fillId="20" borderId="82" applyNumberFormat="0" applyAlignment="0" applyProtection="0"/>
    <xf numFmtId="0" fontId="31" fillId="20" borderId="81" applyNumberFormat="0" applyAlignment="0" applyProtection="0"/>
    <xf numFmtId="0" fontId="10" fillId="54" borderId="0" applyNumberFormat="0" applyBorder="0" applyAlignment="0" applyProtection="0"/>
    <xf numFmtId="0" fontId="61" fillId="0" borderId="84" applyNumberFormat="0" applyFill="0" applyAlignment="0" applyProtection="0"/>
    <xf numFmtId="0" fontId="62" fillId="58" borderId="82" applyNumberFormat="0" applyAlignment="0" applyProtection="0"/>
    <xf numFmtId="0" fontId="62" fillId="58" borderId="82" applyNumberFormat="0" applyAlignment="0" applyProtection="0"/>
    <xf numFmtId="0" fontId="31" fillId="25" borderId="83" applyNumberFormat="0" applyFont="0" applyAlignment="0" applyProtection="0"/>
    <xf numFmtId="0" fontId="31" fillId="0" borderId="87" applyNumberFormat="0" applyFill="0" applyAlignment="0" applyProtection="0"/>
    <xf numFmtId="0" fontId="31" fillId="20" borderId="81" applyNumberFormat="0" applyAlignment="0" applyProtection="0"/>
    <xf numFmtId="4" fontId="32" fillId="63"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35" fillId="0" borderId="85">
      <alignment horizontal="left" vertical="center"/>
    </xf>
    <xf numFmtId="0" fontId="31" fillId="25" borderId="83" applyNumberFormat="0" applyFont="0" applyAlignment="0" applyProtection="0"/>
    <xf numFmtId="0" fontId="31" fillId="7" borderId="82" applyNumberFormat="0" applyAlignment="0" applyProtection="0"/>
    <xf numFmtId="0" fontId="31" fillId="7" borderId="82" applyNumberFormat="0" applyAlignment="0" applyProtection="0"/>
    <xf numFmtId="0" fontId="31" fillId="7"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31" fillId="20" borderId="82" applyNumberFormat="0" applyAlignment="0" applyProtection="0"/>
    <xf numFmtId="0" fontId="10" fillId="34" borderId="0" applyNumberFormat="0" applyBorder="0" applyAlignment="0" applyProtection="0"/>
    <xf numFmtId="0" fontId="31" fillId="20" borderId="82" applyNumberFormat="0" applyAlignment="0" applyProtection="0"/>
    <xf numFmtId="0" fontId="10" fillId="32" borderId="25" applyNumberFormat="0" applyFont="0" applyAlignment="0" applyProtection="0"/>
    <xf numFmtId="0" fontId="31" fillId="25" borderId="83" applyNumberFormat="0" applyFont="0" applyAlignment="0" applyProtection="0"/>
    <xf numFmtId="0" fontId="31" fillId="20" borderId="82" applyNumberForma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1" fillId="20" borderId="82" applyNumberFormat="0" applyAlignment="0" applyProtection="0"/>
    <xf numFmtId="0" fontId="10" fillId="0" borderId="0"/>
    <xf numFmtId="0" fontId="10" fillId="0" borderId="0"/>
    <xf numFmtId="10" fontId="32" fillId="23" borderId="86" applyNumberFormat="0" applyBorder="0" applyAlignment="0" applyProtection="0"/>
    <xf numFmtId="0" fontId="61" fillId="58" borderId="81" applyNumberFormat="0" applyAlignment="0" applyProtection="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1" fillId="7" borderId="82" applyNumberFormat="0" applyAlignment="0" applyProtection="0"/>
    <xf numFmtId="0" fontId="61" fillId="58" borderId="81" applyNumberFormat="0" applyAlignment="0" applyProtection="0"/>
    <xf numFmtId="0" fontId="62" fillId="58" borderId="82" applyNumberFormat="0" applyAlignment="0" applyProtection="0"/>
    <xf numFmtId="0" fontId="31" fillId="20" borderId="82" applyNumberFormat="0" applyAlignment="0" applyProtection="0"/>
    <xf numFmtId="0" fontId="63" fillId="7" borderId="82" applyNumberFormat="0" applyAlignment="0" applyProtection="0"/>
    <xf numFmtId="0" fontId="31" fillId="7" borderId="82" applyNumberFormat="0" applyAlignment="0" applyProtection="0"/>
    <xf numFmtId="0" fontId="61" fillId="0" borderId="84" applyNumberFormat="0" applyFill="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31" fillId="25" borderId="83" applyNumberFormat="0" applyFont="0" applyAlignment="0" applyProtection="0"/>
    <xf numFmtId="0" fontId="31" fillId="7" borderId="82" applyNumberFormat="0" applyAlignment="0" applyProtection="0"/>
    <xf numFmtId="0" fontId="10" fillId="0" borderId="0"/>
    <xf numFmtId="0" fontId="31" fillId="25" borderId="83" applyNumberFormat="0" applyFont="0" applyAlignment="0" applyProtection="0"/>
    <xf numFmtId="9" fontId="10" fillId="0" borderId="0" applyFont="0" applyFill="0" applyBorder="0" applyAlignment="0" applyProtection="0"/>
    <xf numFmtId="0" fontId="31" fillId="20" borderId="81" applyNumberFormat="0" applyAlignment="0" applyProtection="0"/>
    <xf numFmtId="0" fontId="31" fillId="0" borderId="87" applyNumberFormat="0" applyFill="0" applyAlignment="0" applyProtection="0"/>
    <xf numFmtId="0" fontId="31" fillId="20" borderId="81" applyNumberFormat="0" applyAlignment="0" applyProtection="0"/>
    <xf numFmtId="10" fontId="32" fillId="23" borderId="86" applyNumberFormat="0" applyBorder="0" applyAlignment="0" applyProtection="0"/>
    <xf numFmtId="0" fontId="61" fillId="58" borderId="81" applyNumberFormat="0" applyAlignment="0" applyProtection="0"/>
    <xf numFmtId="0" fontId="31" fillId="25" borderId="83" applyNumberFormat="0" applyFon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0" borderId="81" applyNumberFormat="0" applyAlignment="0" applyProtection="0"/>
    <xf numFmtId="0" fontId="10" fillId="38" borderId="0" applyNumberFormat="0" applyBorder="0" applyAlignment="0" applyProtection="0"/>
    <xf numFmtId="0" fontId="31" fillId="25" borderId="83" applyNumberFormat="0" applyFont="0" applyAlignment="0" applyProtection="0"/>
    <xf numFmtId="0" fontId="31" fillId="7" borderId="82" applyNumberFormat="0" applyAlignment="0" applyProtection="0"/>
    <xf numFmtId="0" fontId="31" fillId="7" borderId="82" applyNumberFormat="0" applyAlignment="0" applyProtection="0"/>
    <xf numFmtId="0" fontId="10" fillId="42" borderId="0" applyNumberFormat="0" applyBorder="0" applyAlignment="0" applyProtection="0"/>
    <xf numFmtId="0" fontId="31" fillId="20" borderId="82" applyNumberFormat="0" applyAlignment="0" applyProtection="0"/>
    <xf numFmtId="4" fontId="32" fillId="24" borderId="88" applyNumberFormat="0" applyProtection="0">
      <alignment vertical="center"/>
    </xf>
    <xf numFmtId="0" fontId="10" fillId="0" borderId="0"/>
    <xf numFmtId="0" fontId="63" fillId="7" borderId="82" applyNumberFormat="0" applyAlignment="0" applyProtection="0"/>
    <xf numFmtId="0" fontId="31" fillId="20" borderId="82" applyNumberFormat="0" applyAlignment="0" applyProtection="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10" fillId="0" borderId="0"/>
    <xf numFmtId="9" fontId="10" fillId="0" borderId="0" applyFont="0" applyFill="0" applyBorder="0" applyAlignment="0" applyProtection="0"/>
    <xf numFmtId="0" fontId="31" fillId="20" borderId="81" applyNumberFormat="0" applyAlignment="0" applyProtection="0"/>
    <xf numFmtId="0" fontId="31" fillId="20" borderId="81" applyNumberFormat="0" applyAlignment="0" applyProtection="0"/>
    <xf numFmtId="0" fontId="31" fillId="20" borderId="82" applyNumberFormat="0" applyAlignment="0" applyProtection="0"/>
    <xf numFmtId="0" fontId="31" fillId="7" borderId="82" applyNumberFormat="0" applyAlignment="0" applyProtection="0"/>
    <xf numFmtId="10" fontId="32" fillId="23" borderId="86" applyNumberFormat="0" applyBorder="0" applyAlignment="0" applyProtection="0"/>
    <xf numFmtId="0" fontId="31" fillId="7" borderId="82" applyNumberFormat="0" applyAlignment="0" applyProtection="0"/>
    <xf numFmtId="0" fontId="10" fillId="55" borderId="0" applyNumberFormat="0" applyBorder="0" applyAlignment="0" applyProtection="0"/>
    <xf numFmtId="0" fontId="10" fillId="51" borderId="0" applyNumberFormat="0" applyBorder="0" applyAlignment="0" applyProtection="0"/>
    <xf numFmtId="0" fontId="31" fillId="25" borderId="83" applyNumberFormat="0" applyFont="0" applyAlignment="0" applyProtection="0"/>
    <xf numFmtId="0" fontId="31" fillId="0" borderId="87" applyNumberFormat="0" applyFill="0" applyAlignment="0" applyProtection="0"/>
    <xf numFmtId="0" fontId="63" fillId="7" borderId="82" applyNumberFormat="0" applyAlignment="0" applyProtection="0"/>
    <xf numFmtId="10" fontId="32" fillId="23" borderId="86" applyNumberFormat="0" applyBorder="0" applyAlignment="0" applyProtection="0"/>
    <xf numFmtId="0" fontId="31" fillId="25" borderId="83" applyNumberFormat="0" applyFont="0" applyAlignment="0" applyProtection="0"/>
    <xf numFmtId="9" fontId="10" fillId="0" borderId="0" applyFont="0" applyFill="0" applyBorder="0" applyAlignment="0" applyProtection="0"/>
    <xf numFmtId="0" fontId="63" fillId="7" borderId="82" applyNumberFormat="0" applyAlignment="0" applyProtection="0"/>
    <xf numFmtId="0" fontId="10" fillId="54" borderId="0" applyNumberFormat="0" applyBorder="0" applyAlignment="0" applyProtection="0"/>
    <xf numFmtId="0" fontId="31" fillId="25" borderId="83" applyNumberFormat="0" applyFont="0" applyAlignment="0" applyProtection="0"/>
    <xf numFmtId="0" fontId="35" fillId="0" borderId="85">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42" borderId="0" applyNumberFormat="0" applyBorder="0" applyAlignment="0" applyProtection="0"/>
    <xf numFmtId="0" fontId="10" fillId="34" borderId="0" applyNumberFormat="0" applyBorder="0" applyAlignment="0" applyProtection="0"/>
    <xf numFmtId="10" fontId="32" fillId="23" borderId="86" applyNumberFormat="0" applyBorder="0" applyAlignment="0" applyProtection="0"/>
    <xf numFmtId="0" fontId="31" fillId="0" borderId="87" applyNumberFormat="0" applyFill="0" applyAlignment="0" applyProtection="0"/>
    <xf numFmtId="0" fontId="61" fillId="58" borderId="81" applyNumberFormat="0" applyAlignment="0" applyProtection="0"/>
    <xf numFmtId="0" fontId="35" fillId="0" borderId="85">
      <alignment horizontal="left" vertical="center"/>
    </xf>
    <xf numFmtId="0" fontId="31" fillId="20" borderId="82" applyNumberFormat="0" applyAlignment="0" applyProtection="0"/>
    <xf numFmtId="4" fontId="32" fillId="14" borderId="88" applyNumberFormat="0" applyProtection="0">
      <alignment horizontal="left" vertical="center" indent="1"/>
    </xf>
    <xf numFmtId="0" fontId="31" fillId="20" borderId="81" applyNumberFormat="0" applyAlignment="0" applyProtection="0"/>
    <xf numFmtId="0" fontId="35" fillId="0" borderId="85">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31" fillId="20" borderId="82" applyNumberFormat="0" applyAlignment="0" applyProtection="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1" applyNumberFormat="0" applyAlignment="0" applyProtection="0"/>
    <xf numFmtId="0" fontId="10" fillId="0" borderId="0"/>
    <xf numFmtId="0" fontId="10" fillId="38" borderId="0" applyNumberFormat="0" applyBorder="0" applyAlignment="0" applyProtection="0"/>
    <xf numFmtId="0" fontId="31" fillId="0" borderId="87" applyNumberFormat="0" applyFill="0" applyAlignment="0" applyProtection="0"/>
    <xf numFmtId="0" fontId="31" fillId="7" borderId="82" applyNumberFormat="0" applyAlignment="0" applyProtection="0"/>
    <xf numFmtId="0" fontId="61" fillId="58" borderId="81" applyNumberFormat="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31" fillId="7" borderId="82" applyNumberFormat="0" applyAlignment="0" applyProtection="0"/>
    <xf numFmtId="0" fontId="62" fillId="58"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10" fillId="50" borderId="0" applyNumberFormat="0" applyBorder="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0" fontId="61" fillId="58" borderId="81" applyNumberFormat="0" applyAlignment="0" applyProtection="0"/>
    <xf numFmtId="4" fontId="32" fillId="63" borderId="88" applyNumberFormat="0" applyProtection="0">
      <alignment horizontal="left" vertical="center" indent="1"/>
    </xf>
    <xf numFmtId="0" fontId="10" fillId="39" borderId="0" applyNumberFormat="0" applyBorder="0" applyAlignment="0" applyProtection="0"/>
    <xf numFmtId="10" fontId="32" fillId="23" borderId="86" applyNumberFormat="0" applyBorder="0" applyAlignment="0" applyProtection="0"/>
    <xf numFmtId="0" fontId="35" fillId="0" borderId="85">
      <alignment horizontal="left" vertical="center"/>
    </xf>
    <xf numFmtId="0" fontId="31" fillId="25" borderId="83" applyNumberFormat="0" applyFont="0" applyAlignment="0" applyProtection="0"/>
    <xf numFmtId="0" fontId="31" fillId="20" borderId="81" applyNumberFormat="0" applyAlignment="0" applyProtection="0"/>
    <xf numFmtId="0" fontId="10" fillId="0" borderId="0"/>
    <xf numFmtId="0" fontId="10" fillId="0" borderId="0"/>
    <xf numFmtId="0" fontId="10" fillId="0" borderId="0"/>
    <xf numFmtId="0" fontId="10" fillId="0" borderId="0"/>
    <xf numFmtId="10" fontId="32" fillId="23" borderId="86" applyNumberFormat="0" applyBorder="0" applyAlignment="0" applyProtection="0"/>
    <xf numFmtId="0" fontId="10" fillId="32" borderId="25" applyNumberFormat="0" applyFont="0" applyAlignment="0" applyProtection="0"/>
    <xf numFmtId="0" fontId="31" fillId="25" borderId="83" applyNumberFormat="0" applyFont="0" applyAlignment="0" applyProtection="0"/>
    <xf numFmtId="0" fontId="31" fillId="0" borderId="87" applyNumberFormat="0" applyFill="0" applyAlignment="0" applyProtection="0"/>
    <xf numFmtId="0" fontId="61" fillId="0" borderId="84" applyNumberFormat="0" applyFill="0" applyAlignment="0" applyProtection="0"/>
    <xf numFmtId="0" fontId="31" fillId="25" borderId="83" applyNumberFormat="0" applyFont="0" applyAlignment="0" applyProtection="0"/>
    <xf numFmtId="0" fontId="31" fillId="20" borderId="81" applyNumberFormat="0" applyAlignment="0" applyProtection="0"/>
    <xf numFmtId="0" fontId="61" fillId="0" borderId="84" applyNumberFormat="0" applyFill="0" applyAlignment="0" applyProtection="0"/>
    <xf numFmtId="0" fontId="31" fillId="20" borderId="81" applyNumberFormat="0" applyAlignment="0" applyProtection="0"/>
    <xf numFmtId="0" fontId="61" fillId="58" borderId="81" applyNumberFormat="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7" borderId="82" applyNumberFormat="0" applyAlignment="0" applyProtection="0"/>
    <xf numFmtId="4" fontId="32" fillId="14" borderId="88" applyNumberFormat="0" applyProtection="0">
      <alignment horizontal="left" vertical="center" indent="1"/>
    </xf>
    <xf numFmtId="0" fontId="63" fillId="7" borderId="82" applyNumberFormat="0" applyAlignment="0" applyProtection="0"/>
    <xf numFmtId="10" fontId="32" fillId="23" borderId="86" applyNumberFormat="0" applyBorder="0" applyAlignment="0" applyProtection="0"/>
    <xf numFmtId="0" fontId="35" fillId="0" borderId="85">
      <alignment horizontal="left" vertical="center"/>
    </xf>
    <xf numFmtId="0" fontId="31" fillId="7" borderId="82" applyNumberFormat="0" applyAlignment="0" applyProtection="0"/>
    <xf numFmtId="0" fontId="31" fillId="20" borderId="82" applyNumberFormat="0" applyAlignment="0" applyProtection="0"/>
    <xf numFmtId="0" fontId="31" fillId="7"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10" fillId="50" borderId="0" applyNumberFormat="0" applyBorder="0" applyAlignment="0" applyProtection="0"/>
    <xf numFmtId="0" fontId="61" fillId="0" borderId="84" applyNumberFormat="0" applyFill="0" applyAlignment="0" applyProtection="0"/>
    <xf numFmtId="4" fontId="32" fillId="0" borderId="88" applyNumberFormat="0" applyProtection="0">
      <alignment horizontal="right" vertical="center"/>
    </xf>
    <xf numFmtId="0" fontId="35" fillId="0" borderId="85">
      <alignment horizontal="left" vertical="center"/>
    </xf>
    <xf numFmtId="0" fontId="35" fillId="0" borderId="85">
      <alignment horizontal="left" vertical="center"/>
    </xf>
    <xf numFmtId="0" fontId="10" fillId="39" borderId="0" applyNumberFormat="0" applyBorder="0" applyAlignment="0" applyProtection="0"/>
    <xf numFmtId="0" fontId="31" fillId="20" borderId="81" applyNumberFormat="0" applyAlignment="0" applyProtection="0"/>
    <xf numFmtId="0" fontId="31" fillId="20" borderId="81" applyNumberFormat="0" applyAlignment="0" applyProtection="0"/>
    <xf numFmtId="4" fontId="32" fillId="63" borderId="88" applyNumberFormat="0" applyProtection="0">
      <alignment horizontal="left" vertical="center" indent="1"/>
    </xf>
    <xf numFmtId="0" fontId="31" fillId="0" borderId="87" applyNumberFormat="0" applyFill="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55" borderId="0" applyNumberFormat="0" applyBorder="0" applyAlignment="0" applyProtection="0"/>
    <xf numFmtId="10" fontId="32" fillId="23" borderId="86" applyNumberFormat="0" applyBorder="0" applyAlignment="0" applyProtection="0"/>
    <xf numFmtId="0" fontId="31" fillId="20" borderId="82" applyNumberFormat="0" applyAlignment="0" applyProtection="0"/>
    <xf numFmtId="0" fontId="10" fillId="0" borderId="0"/>
    <xf numFmtId="0" fontId="10" fillId="0" borderId="0"/>
    <xf numFmtId="0" fontId="31" fillId="25" borderId="83" applyNumberFormat="0" applyFont="0" applyAlignment="0" applyProtection="0"/>
    <xf numFmtId="0" fontId="31" fillId="20" borderId="81" applyNumberFormat="0" applyAlignment="0" applyProtection="0"/>
    <xf numFmtId="0" fontId="10" fillId="32" borderId="25" applyNumberFormat="0" applyFont="0" applyAlignment="0" applyProtection="0"/>
    <xf numFmtId="0" fontId="31" fillId="0" borderId="87" applyNumberFormat="0" applyFill="0" applyAlignment="0" applyProtection="0"/>
    <xf numFmtId="0" fontId="31" fillId="25" borderId="83" applyNumberFormat="0" applyFont="0" applyAlignment="0" applyProtection="0"/>
    <xf numFmtId="0" fontId="62" fillId="58" borderId="82" applyNumberFormat="0" applyAlignment="0" applyProtection="0"/>
    <xf numFmtId="0" fontId="62" fillId="58" borderId="82" applyNumberFormat="0" applyAlignment="0" applyProtection="0"/>
    <xf numFmtId="0" fontId="31" fillId="20" borderId="82" applyNumberFormat="0" applyAlignment="0" applyProtection="0"/>
    <xf numFmtId="0" fontId="10" fillId="39"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31" fillId="0" borderId="87" applyNumberFormat="0" applyFill="0" applyAlignment="0" applyProtection="0"/>
    <xf numFmtId="0" fontId="10" fillId="38" borderId="0" applyNumberFormat="0" applyBorder="0" applyAlignment="0" applyProtection="0"/>
    <xf numFmtId="0" fontId="10" fillId="39" borderId="0" applyNumberFormat="0" applyBorder="0" applyAlignment="0" applyProtection="0"/>
    <xf numFmtId="0" fontId="61" fillId="0" borderId="84" applyNumberFormat="0" applyFill="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31" fillId="20" borderId="82" applyNumberFormat="0" applyAlignment="0" applyProtection="0"/>
    <xf numFmtId="0" fontId="10" fillId="50" borderId="0" applyNumberFormat="0" applyBorder="0" applyAlignment="0" applyProtection="0"/>
    <xf numFmtId="0" fontId="10" fillId="51" borderId="0" applyNumberFormat="0" applyBorder="0" applyAlignment="0" applyProtection="0"/>
    <xf numFmtId="0" fontId="31" fillId="20" borderId="82" applyNumberFormat="0" applyAlignment="0" applyProtection="0"/>
    <xf numFmtId="0" fontId="10" fillId="54" borderId="0" applyNumberFormat="0" applyBorder="0" applyAlignment="0" applyProtection="0"/>
    <xf numFmtId="0" fontId="10" fillId="55" borderId="0" applyNumberFormat="0" applyBorder="0" applyAlignment="0" applyProtection="0"/>
    <xf numFmtId="0" fontId="10" fillId="42"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8" applyNumberFormat="0" applyProtection="0">
      <alignment horizontal="left" vertical="center" indent="1"/>
    </xf>
    <xf numFmtId="4" fontId="32" fillId="14" borderId="88" applyNumberFormat="0" applyProtection="0">
      <alignment horizontal="left" vertical="center" indent="1"/>
    </xf>
    <xf numFmtId="4" fontId="32" fillId="0" borderId="88" applyNumberFormat="0" applyProtection="0">
      <alignment horizontal="right" vertical="center"/>
    </xf>
    <xf numFmtId="4" fontId="32" fillId="63" borderId="88" applyNumberFormat="0" applyProtection="0">
      <alignment horizontal="left" vertical="center" indent="1"/>
    </xf>
    <xf numFmtId="4" fontId="32" fillId="24" borderId="88"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0" borderId="87" applyNumberFormat="0" applyFill="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81" applyNumberFormat="0" applyAlignment="0" applyProtection="0"/>
    <xf numFmtId="0" fontId="62" fillId="58" borderId="82" applyNumberFormat="0" applyAlignment="0" applyProtection="0"/>
    <xf numFmtId="0" fontId="31" fillId="20" borderId="82" applyNumberFormat="0" applyAlignment="0" applyProtection="0"/>
    <xf numFmtId="0" fontId="63" fillId="7" borderId="82" applyNumberFormat="0" applyAlignment="0" applyProtection="0"/>
    <xf numFmtId="0" fontId="31" fillId="7" borderId="82" applyNumberFormat="0" applyAlignment="0" applyProtection="0"/>
    <xf numFmtId="0" fontId="61" fillId="0" borderId="84" applyNumberFormat="0" applyFill="0" applyAlignment="0" applyProtection="0"/>
    <xf numFmtId="0" fontId="35" fillId="0" borderId="85">
      <alignment horizontal="left" vertical="center"/>
    </xf>
    <xf numFmtId="10" fontId="32" fillId="23" borderId="86" applyNumberFormat="0" applyBorder="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35" fillId="0" borderId="85">
      <alignment horizontal="left" vertical="center"/>
    </xf>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8" applyNumberFormat="0" applyProtection="0">
      <alignment horizontal="left" vertical="center" indent="1"/>
    </xf>
    <xf numFmtId="4" fontId="32" fillId="14" borderId="88" applyNumberFormat="0" applyProtection="0">
      <alignment horizontal="left" vertical="center" indent="1"/>
    </xf>
    <xf numFmtId="4" fontId="32" fillId="0" borderId="88" applyNumberFormat="0" applyProtection="0">
      <alignment horizontal="right" vertical="center"/>
    </xf>
    <xf numFmtId="4" fontId="32" fillId="63" borderId="88" applyNumberFormat="0" applyProtection="0">
      <alignment horizontal="left" vertical="center" indent="1"/>
    </xf>
    <xf numFmtId="4" fontId="32" fillId="24" borderId="88"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0" borderId="87" applyNumberFormat="0" applyFill="0" applyAlignment="0" applyProtection="0"/>
    <xf numFmtId="0" fontId="31" fillId="0" borderId="87" applyNumberFormat="0" applyFill="0" applyAlignment="0" applyProtection="0"/>
    <xf numFmtId="10" fontId="32" fillId="23" borderId="86" applyNumberFormat="0" applyBorder="0" applyAlignment="0" applyProtection="0"/>
    <xf numFmtId="10" fontId="32" fillId="23" borderId="86" applyNumberFormat="0" applyBorder="0" applyAlignment="0" applyProtection="0"/>
    <xf numFmtId="10" fontId="32" fillId="23" borderId="86" applyNumberFormat="0" applyBorder="0" applyAlignment="0" applyProtection="0"/>
    <xf numFmtId="4" fontId="32" fillId="0" borderId="88" applyNumberFormat="0" applyProtection="0">
      <alignment horizontal="right" vertical="center"/>
    </xf>
    <xf numFmtId="0" fontId="31" fillId="0" borderId="87" applyNumberFormat="0" applyFill="0" applyAlignment="0" applyProtection="0"/>
    <xf numFmtId="0" fontId="31" fillId="0" borderId="87" applyNumberFormat="0" applyFill="0" applyAlignment="0" applyProtection="0"/>
    <xf numFmtId="0" fontId="31" fillId="20" borderId="82" applyNumberFormat="0" applyAlignment="0" applyProtection="0"/>
    <xf numFmtId="0" fontId="31" fillId="0" borderId="87" applyNumberFormat="0" applyFill="0" applyAlignment="0" applyProtection="0"/>
    <xf numFmtId="0" fontId="35" fillId="0" borderId="85">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2" applyNumberFormat="0" applyAlignment="0" applyProtection="0"/>
    <xf numFmtId="0" fontId="61" fillId="58" borderId="81" applyNumberFormat="0" applyAlignment="0" applyProtection="0"/>
    <xf numFmtId="0" fontId="31" fillId="7" borderId="82"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31" fillId="7" borderId="82" applyNumberFormat="0" applyAlignment="0" applyProtection="0"/>
    <xf numFmtId="0" fontId="10" fillId="0" borderId="0"/>
    <xf numFmtId="0" fontId="10" fillId="0" borderId="0"/>
    <xf numFmtId="0" fontId="31" fillId="0" borderId="87" applyNumberFormat="0" applyFill="0" applyAlignment="0" applyProtection="0"/>
    <xf numFmtId="0" fontId="31" fillId="7" borderId="82" applyNumberFormat="0" applyAlignment="0" applyProtection="0"/>
    <xf numFmtId="10" fontId="32" fillId="23" borderId="86" applyNumberFormat="0" applyBorder="0" applyAlignment="0" applyProtection="0"/>
    <xf numFmtId="0" fontId="31" fillId="7"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10" fillId="0" borderId="0"/>
    <xf numFmtId="9" fontId="10" fillId="0" borderId="0" applyFont="0" applyFill="0" applyBorder="0" applyAlignment="0" applyProtection="0"/>
    <xf numFmtId="4" fontId="32" fillId="14" borderId="88" applyNumberFormat="0" applyProtection="0">
      <alignment horizontal="left" vertical="center" indent="1"/>
    </xf>
    <xf numFmtId="0" fontId="62" fillId="58" borderId="82" applyNumberFormat="0" applyAlignment="0" applyProtection="0"/>
    <xf numFmtId="0" fontId="35" fillId="0" borderId="85">
      <alignment horizontal="left" vertical="center"/>
    </xf>
    <xf numFmtId="0" fontId="31" fillId="20" borderId="81" applyNumberFormat="0" applyAlignment="0" applyProtection="0"/>
    <xf numFmtId="0" fontId="10" fillId="0" borderId="0"/>
    <xf numFmtId="9" fontId="10" fillId="0" borderId="0" applyFont="0" applyFill="0" applyBorder="0" applyAlignment="0" applyProtection="0"/>
    <xf numFmtId="0" fontId="31" fillId="0" borderId="87" applyNumberFormat="0" applyFill="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31" fillId="20" borderId="81" applyNumberFormat="0" applyAlignment="0" applyProtection="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31" fillId="0" borderId="87" applyNumberFormat="0" applyFill="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10" fillId="0" borderId="0"/>
    <xf numFmtId="0" fontId="10" fillId="0" borderId="0"/>
    <xf numFmtId="0" fontId="10" fillId="0" borderId="0"/>
    <xf numFmtId="0" fontId="10" fillId="0" borderId="0"/>
    <xf numFmtId="10" fontId="32" fillId="23" borderId="86"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2" applyNumberFormat="0" applyAlignment="0" applyProtection="0"/>
    <xf numFmtId="0" fontId="31" fillId="0" borderId="87" applyNumberFormat="0" applyFill="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10" fillId="0" borderId="0"/>
    <xf numFmtId="0" fontId="10" fillId="0" borderId="0"/>
    <xf numFmtId="10" fontId="32" fillId="23" borderId="86"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7" borderId="82" applyNumberFormat="0" applyAlignment="0" applyProtection="0"/>
    <xf numFmtId="0" fontId="31" fillId="25" borderId="83" applyNumberFormat="0" applyFont="0" applyAlignment="0" applyProtection="0"/>
    <xf numFmtId="0" fontId="61" fillId="58" borderId="81" applyNumberFormat="0" applyAlignment="0" applyProtection="0"/>
    <xf numFmtId="0" fontId="63" fillId="7" borderId="82"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7" borderId="82" applyNumberFormat="0" applyAlignment="0" applyProtection="0"/>
    <xf numFmtId="0" fontId="31" fillId="20"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62" fillId="58" borderId="82" applyNumberFormat="0" applyAlignment="0" applyProtection="0"/>
    <xf numFmtId="4" fontId="32" fillId="0" borderId="88" applyNumberFormat="0" applyProtection="0">
      <alignment horizontal="right" vertical="center"/>
    </xf>
    <xf numFmtId="0" fontId="35" fillId="0" borderId="85">
      <alignment horizontal="left" vertical="center"/>
    </xf>
    <xf numFmtId="0" fontId="31" fillId="20" borderId="81" applyNumberFormat="0" applyAlignment="0" applyProtection="0"/>
    <xf numFmtId="0" fontId="63" fillId="7" borderId="82" applyNumberFormat="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31" fillId="0" borderId="87" applyNumberFormat="0" applyFill="0" applyAlignment="0" applyProtection="0"/>
    <xf numFmtId="4" fontId="32" fillId="24" borderId="88" applyNumberFormat="0" applyProtection="0">
      <alignment vertical="center"/>
    </xf>
    <xf numFmtId="0" fontId="31" fillId="20" borderId="81" applyNumberFormat="0" applyAlignment="0" applyProtection="0"/>
    <xf numFmtId="4" fontId="32" fillId="63" borderId="88" applyNumberFormat="0" applyProtection="0">
      <alignment horizontal="left" vertical="center" indent="1"/>
    </xf>
    <xf numFmtId="10" fontId="32" fillId="23" borderId="86" applyNumberFormat="0" applyBorder="0" applyAlignment="0" applyProtection="0"/>
    <xf numFmtId="0" fontId="31" fillId="7" borderId="82" applyNumberFormat="0" applyAlignment="0" applyProtection="0"/>
    <xf numFmtId="0" fontId="31" fillId="20" borderId="82" applyNumberFormat="0" applyAlignment="0" applyProtection="0"/>
    <xf numFmtId="0" fontId="31" fillId="7" borderId="82"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31" fillId="20" borderId="81" applyNumberFormat="0" applyAlignment="0" applyProtection="0"/>
    <xf numFmtId="0" fontId="31" fillId="20" borderId="81"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20" borderId="81" applyNumberFormat="0" applyAlignment="0" applyProtection="0"/>
    <xf numFmtId="0" fontId="35" fillId="0" borderId="85">
      <alignment horizontal="left" vertical="center"/>
    </xf>
    <xf numFmtId="4" fontId="32" fillId="63" borderId="88" applyNumberFormat="0" applyProtection="0">
      <alignment horizontal="left" vertical="center" indent="1"/>
    </xf>
    <xf numFmtId="0" fontId="35" fillId="0" borderId="85">
      <alignment horizontal="left" vertical="center"/>
    </xf>
    <xf numFmtId="0" fontId="35" fillId="0" borderId="85">
      <alignment horizontal="left" vertical="center"/>
    </xf>
    <xf numFmtId="0" fontId="31" fillId="20" borderId="81" applyNumberFormat="0" applyAlignment="0" applyProtection="0"/>
    <xf numFmtId="0" fontId="31" fillId="20" borderId="82" applyNumberFormat="0" applyAlignment="0" applyProtection="0"/>
    <xf numFmtId="0" fontId="31" fillId="7"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62" fillId="58"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20" borderId="82" applyNumberFormat="0" applyAlignment="0" applyProtection="0"/>
    <xf numFmtId="0" fontId="35" fillId="0" borderId="85">
      <alignment horizontal="left" vertical="center"/>
    </xf>
    <xf numFmtId="0" fontId="61" fillId="0" borderId="84" applyNumberFormat="0" applyFill="0" applyAlignment="0" applyProtection="0"/>
    <xf numFmtId="10" fontId="32" fillId="23" borderId="86" applyNumberFormat="0" applyBorder="0" applyAlignment="0" applyProtection="0"/>
    <xf numFmtId="0" fontId="61" fillId="58" borderId="81" applyNumberFormat="0" applyAlignment="0" applyProtection="0"/>
    <xf numFmtId="0" fontId="61" fillId="0" borderId="84" applyNumberFormat="0" applyFill="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4" fontId="32" fillId="24" borderId="88" applyNumberFormat="0" applyProtection="0">
      <alignment vertical="center"/>
    </xf>
    <xf numFmtId="0" fontId="31" fillId="20" borderId="81" applyNumberFormat="0" applyAlignment="0" applyProtection="0"/>
    <xf numFmtId="0" fontId="31" fillId="25" borderId="83" applyNumberFormat="0" applyFont="0" applyAlignment="0" applyProtection="0"/>
    <xf numFmtId="4" fontId="32" fillId="63"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63" fillId="7" borderId="82" applyNumberFormat="0" applyAlignment="0" applyProtection="0"/>
    <xf numFmtId="4" fontId="32" fillId="63" borderId="88" applyNumberFormat="0" applyProtection="0">
      <alignment horizontal="left" vertical="center" indent="1"/>
    </xf>
    <xf numFmtId="0" fontId="62" fillId="58" borderId="82" applyNumberFormat="0" applyAlignment="0" applyProtection="0"/>
    <xf numFmtId="0" fontId="63" fillId="7" borderId="82" applyNumberFormat="0" applyAlignment="0" applyProtection="0"/>
    <xf numFmtId="0" fontId="61" fillId="58" borderId="81" applyNumberFormat="0" applyAlignment="0" applyProtection="0"/>
    <xf numFmtId="0" fontId="61" fillId="58" borderId="81"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35" fillId="0" borderId="85">
      <alignment horizontal="left" vertical="center"/>
    </xf>
    <xf numFmtId="10" fontId="32" fillId="23" borderId="86" applyNumberFormat="0" applyBorder="0" applyAlignment="0" applyProtection="0"/>
    <xf numFmtId="0" fontId="63" fillId="7" borderId="82" applyNumberFormat="0" applyAlignment="0" applyProtection="0"/>
    <xf numFmtId="10" fontId="32" fillId="23" borderId="86" applyNumberFormat="0" applyBorder="0" applyAlignment="0" applyProtection="0"/>
    <xf numFmtId="0" fontId="35" fillId="0" borderId="85">
      <alignment horizontal="left" vertical="center"/>
    </xf>
    <xf numFmtId="0" fontId="31" fillId="25" borderId="83" applyNumberFormat="0" applyFont="0" applyAlignment="0" applyProtection="0"/>
    <xf numFmtId="0" fontId="31" fillId="20" borderId="81" applyNumberFormat="0" applyAlignment="0" applyProtection="0"/>
    <xf numFmtId="0" fontId="61" fillId="0" borderId="84" applyNumberFormat="0" applyFill="0" applyAlignment="0" applyProtection="0"/>
    <xf numFmtId="0" fontId="31" fillId="20"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5" borderId="83" applyNumberFormat="0" applyFont="0" applyAlignment="0" applyProtection="0"/>
    <xf numFmtId="0" fontId="31" fillId="20" borderId="81" applyNumberFormat="0" applyAlignment="0" applyProtection="0"/>
    <xf numFmtId="0" fontId="31" fillId="7" borderId="82"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61" fillId="58" borderId="81" applyNumberFormat="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31" fillId="25" borderId="83" applyNumberFormat="0" applyFont="0" applyAlignment="0" applyProtection="0"/>
    <xf numFmtId="4" fontId="32" fillId="24" borderId="88" applyNumberFormat="0" applyProtection="0">
      <alignment vertical="center"/>
    </xf>
    <xf numFmtId="0" fontId="31" fillId="20" borderId="82" applyNumberFormat="0" applyAlignment="0" applyProtection="0"/>
    <xf numFmtId="0" fontId="31" fillId="0" borderId="87" applyNumberFormat="0" applyFill="0" applyAlignment="0" applyProtection="0"/>
    <xf numFmtId="0" fontId="61" fillId="0" borderId="84" applyNumberFormat="0" applyFill="0" applyAlignment="0" applyProtection="0"/>
    <xf numFmtId="4" fontId="32" fillId="0" borderId="88" applyNumberFormat="0" applyProtection="0">
      <alignment horizontal="right" vertical="center"/>
    </xf>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54" borderId="0" applyNumberFormat="0" applyBorder="0" applyAlignment="0" applyProtection="0"/>
    <xf numFmtId="0" fontId="31" fillId="7" borderId="82" applyNumberFormat="0" applyAlignment="0" applyProtection="0"/>
    <xf numFmtId="0" fontId="35" fillId="0" borderId="85">
      <alignment horizontal="left" vertical="center"/>
    </xf>
    <xf numFmtId="0" fontId="31" fillId="7" borderId="82" applyNumberFormat="0" applyAlignment="0" applyProtection="0"/>
    <xf numFmtId="0" fontId="31" fillId="0" borderId="87" applyNumberFormat="0" applyFill="0" applyAlignment="0" applyProtection="0"/>
    <xf numFmtId="0" fontId="62" fillId="58" borderId="82" applyNumberFormat="0" applyAlignment="0" applyProtection="0"/>
    <xf numFmtId="0" fontId="63" fillId="7" borderId="82" applyNumberFormat="0" applyAlignment="0" applyProtection="0"/>
    <xf numFmtId="0" fontId="63" fillId="7" borderId="82" applyNumberFormat="0" applyAlignment="0" applyProtection="0"/>
    <xf numFmtId="0" fontId="31" fillId="25" borderId="83" applyNumberFormat="0" applyFont="0" applyAlignment="0" applyProtection="0"/>
    <xf numFmtId="0" fontId="35" fillId="0" borderId="85">
      <alignment horizontal="left" vertical="center"/>
    </xf>
    <xf numFmtId="0" fontId="31" fillId="20" borderId="82" applyNumberFormat="0" applyAlignment="0" applyProtection="0"/>
    <xf numFmtId="0" fontId="10" fillId="55" borderId="0" applyNumberFormat="0" applyBorder="0" applyAlignment="0" applyProtection="0"/>
    <xf numFmtId="0" fontId="63" fillId="7" borderId="82" applyNumberFormat="0" applyAlignment="0" applyProtection="0"/>
    <xf numFmtId="0" fontId="31" fillId="20" borderId="82" applyNumberFormat="0" applyAlignment="0" applyProtection="0"/>
    <xf numFmtId="0" fontId="10" fillId="42" borderId="0" applyNumberFormat="0" applyBorder="0" applyAlignment="0" applyProtection="0"/>
    <xf numFmtId="0" fontId="31" fillId="20" borderId="81" applyNumberFormat="0" applyAlignment="0" applyProtection="0"/>
    <xf numFmtId="0" fontId="31" fillId="0" borderId="87" applyNumberFormat="0" applyFill="0" applyAlignment="0" applyProtection="0"/>
    <xf numFmtId="0" fontId="31" fillId="7" borderId="82" applyNumberFormat="0" applyAlignment="0" applyProtection="0"/>
    <xf numFmtId="0" fontId="31" fillId="0" borderId="87" applyNumberFormat="0" applyFill="0" applyAlignment="0" applyProtection="0"/>
    <xf numFmtId="0" fontId="62" fillId="58" borderId="82" applyNumberFormat="0" applyAlignment="0" applyProtection="0"/>
    <xf numFmtId="0" fontId="63" fillId="7" borderId="82" applyNumberFormat="0" applyAlignment="0" applyProtection="0"/>
    <xf numFmtId="0" fontId="31" fillId="7" borderId="82" applyNumberFormat="0" applyAlignment="0" applyProtection="0"/>
    <xf numFmtId="0" fontId="35" fillId="0" borderId="85">
      <alignment horizontal="left" vertical="center"/>
    </xf>
    <xf numFmtId="0" fontId="31" fillId="25" borderId="83" applyNumberFormat="0" applyFont="0" applyAlignment="0" applyProtection="0"/>
    <xf numFmtId="10" fontId="32" fillId="23" borderId="86" applyNumberFormat="0" applyBorder="0" applyAlignment="0" applyProtection="0"/>
    <xf numFmtId="0" fontId="31" fillId="25" borderId="83" applyNumberFormat="0" applyFont="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10" fontId="32" fillId="23" borderId="86" applyNumberFormat="0" applyBorder="0" applyAlignment="0" applyProtection="0"/>
    <xf numFmtId="0" fontId="31" fillId="0" borderId="87" applyNumberFormat="0" applyFill="0" applyAlignment="0" applyProtection="0"/>
    <xf numFmtId="4" fontId="32" fillId="0" borderId="88" applyNumberFormat="0" applyProtection="0">
      <alignment horizontal="right" vertical="center"/>
    </xf>
    <xf numFmtId="0" fontId="10" fillId="43" borderId="0" applyNumberFormat="0" applyBorder="0" applyAlignment="0" applyProtection="0"/>
    <xf numFmtId="0" fontId="10" fillId="55" borderId="0" applyNumberFormat="0" applyBorder="0" applyAlignment="0" applyProtection="0"/>
    <xf numFmtId="10" fontId="32" fillId="23" borderId="86" applyNumberFormat="0" applyBorder="0" applyAlignment="0" applyProtection="0"/>
    <xf numFmtId="0" fontId="10" fillId="42" borderId="0" applyNumberFormat="0" applyBorder="0" applyAlignment="0" applyProtection="0"/>
    <xf numFmtId="0" fontId="10" fillId="47" borderId="0" applyNumberFormat="0" applyBorder="0" applyAlignment="0" applyProtection="0"/>
    <xf numFmtId="0" fontId="31" fillId="7" borderId="82" applyNumberFormat="0" applyAlignment="0" applyProtection="0"/>
    <xf numFmtId="0" fontId="31" fillId="0" borderId="87" applyNumberFormat="0" applyFill="0" applyAlignment="0" applyProtection="0"/>
    <xf numFmtId="0" fontId="10" fillId="0" borderId="0"/>
    <xf numFmtId="0" fontId="31" fillId="20" borderId="81"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10" fontId="32" fillId="23" borderId="86" applyNumberFormat="0" applyBorder="0" applyAlignment="0" applyProtection="0"/>
    <xf numFmtId="0" fontId="31" fillId="20" borderId="81" applyNumberFormat="0" applyAlignment="0" applyProtection="0"/>
    <xf numFmtId="0" fontId="31" fillId="7" borderId="82" applyNumberFormat="0" applyAlignment="0" applyProtection="0"/>
    <xf numFmtId="10" fontId="32" fillId="23" borderId="86" applyNumberFormat="0" applyBorder="0" applyAlignment="0" applyProtection="0"/>
    <xf numFmtId="0" fontId="31" fillId="25" borderId="83" applyNumberFormat="0" applyFont="0" applyAlignment="0" applyProtection="0"/>
    <xf numFmtId="0" fontId="31" fillId="7" borderId="82" applyNumberFormat="0" applyAlignment="0" applyProtection="0"/>
    <xf numFmtId="10" fontId="32" fillId="23" borderId="86" applyNumberFormat="0" applyBorder="0" applyAlignment="0" applyProtection="0"/>
    <xf numFmtId="0" fontId="31" fillId="25" borderId="83" applyNumberFormat="0" applyFont="0" applyAlignment="0" applyProtection="0"/>
    <xf numFmtId="10" fontId="32" fillId="23" borderId="86" applyNumberFormat="0" applyBorder="0" applyAlignment="0" applyProtection="0"/>
    <xf numFmtId="0" fontId="31" fillId="20" borderId="81" applyNumberFormat="0" applyAlignment="0" applyProtection="0"/>
    <xf numFmtId="0" fontId="63" fillId="7" borderId="82" applyNumberFormat="0" applyAlignment="0" applyProtection="0"/>
    <xf numFmtId="0" fontId="61" fillId="0" borderId="84" applyNumberFormat="0" applyFill="0" applyAlignment="0" applyProtection="0"/>
    <xf numFmtId="0" fontId="31" fillId="20" borderId="82"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20" borderId="82" applyNumberFormat="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0" fontId="31" fillId="20" borderId="81" applyNumberFormat="0" applyAlignment="0" applyProtection="0"/>
    <xf numFmtId="0" fontId="62" fillId="58" borderId="82" applyNumberFormat="0" applyAlignment="0" applyProtection="0"/>
    <xf numFmtId="0" fontId="61" fillId="0" borderId="84" applyNumberFormat="0" applyFill="0" applyAlignment="0" applyProtection="0"/>
    <xf numFmtId="0" fontId="31" fillId="20" borderId="81"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4" fontId="32" fillId="14" borderId="88" applyNumberFormat="0" applyProtection="0">
      <alignment horizontal="left" vertical="center" indent="1"/>
    </xf>
    <xf numFmtId="0" fontId="31" fillId="20" borderId="81" applyNumberFormat="0" applyAlignment="0" applyProtection="0"/>
    <xf numFmtId="0" fontId="61" fillId="0" borderId="84" applyNumberFormat="0" applyFill="0" applyAlignment="0" applyProtection="0"/>
    <xf numFmtId="0" fontId="31" fillId="20" borderId="82" applyNumberFormat="0" applyAlignment="0" applyProtection="0"/>
    <xf numFmtId="0" fontId="63" fillId="7" borderId="82"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1" fillId="0" borderId="87" applyNumberFormat="0" applyFill="0" applyAlignment="0" applyProtection="0"/>
    <xf numFmtId="0" fontId="35" fillId="0" borderId="85">
      <alignment horizontal="left" vertical="center"/>
    </xf>
    <xf numFmtId="0" fontId="31" fillId="20" borderId="81" applyNumberFormat="0" applyAlignment="0" applyProtection="0"/>
    <xf numFmtId="4" fontId="32" fillId="0" borderId="88" applyNumberFormat="0" applyProtection="0">
      <alignment horizontal="right" vertical="center"/>
    </xf>
    <xf numFmtId="0" fontId="10" fillId="32" borderId="25" applyNumberFormat="0" applyFont="0" applyAlignment="0" applyProtection="0"/>
    <xf numFmtId="10" fontId="32" fillId="23" borderId="86" applyNumberFormat="0" applyBorder="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31" fillId="20" borderId="82" applyNumberFormat="0" applyAlignment="0" applyProtection="0"/>
    <xf numFmtId="0" fontId="31" fillId="20" borderId="82" applyNumberFormat="0" applyAlignment="0" applyProtection="0"/>
    <xf numFmtId="0" fontId="31" fillId="7" borderId="82" applyNumberFormat="0" applyAlignment="0" applyProtection="0"/>
    <xf numFmtId="0" fontId="31" fillId="20" borderId="82" applyNumberFormat="0" applyAlignment="0" applyProtection="0"/>
    <xf numFmtId="0" fontId="10" fillId="50" borderId="0" applyNumberFormat="0" applyBorder="0" applyAlignment="0" applyProtection="0"/>
    <xf numFmtId="4" fontId="32" fillId="0" borderId="88" applyNumberFormat="0" applyProtection="0">
      <alignment horizontal="right" vertical="center"/>
    </xf>
    <xf numFmtId="0" fontId="31" fillId="20" borderId="82" applyNumberFormat="0" applyAlignment="0" applyProtection="0"/>
    <xf numFmtId="0" fontId="35" fillId="0" borderId="85">
      <alignment horizontal="left" vertical="center"/>
    </xf>
    <xf numFmtId="4" fontId="32" fillId="63" borderId="88" applyNumberFormat="0" applyProtection="0">
      <alignment horizontal="left" vertical="center" indent="1"/>
    </xf>
    <xf numFmtId="0" fontId="31" fillId="20" borderId="81" applyNumberFormat="0" applyAlignment="0" applyProtection="0"/>
    <xf numFmtId="0" fontId="31" fillId="20" borderId="82" applyNumberFormat="0" applyAlignment="0" applyProtection="0"/>
    <xf numFmtId="0" fontId="31" fillId="20" borderId="82" applyNumberFormat="0" applyAlignment="0" applyProtection="0"/>
    <xf numFmtId="4" fontId="32" fillId="63" borderId="88" applyNumberFormat="0" applyProtection="0">
      <alignment horizontal="left" vertical="center" indent="1"/>
    </xf>
    <xf numFmtId="0" fontId="10" fillId="50" borderId="0" applyNumberFormat="0" applyBorder="0" applyAlignment="0" applyProtection="0"/>
    <xf numFmtId="0" fontId="31" fillId="7"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61" fillId="0" borderId="84" applyNumberFormat="0" applyFill="0" applyAlignment="0" applyProtection="0"/>
    <xf numFmtId="0" fontId="31" fillId="20" borderId="81" applyNumberFormat="0" applyAlignment="0" applyProtection="0"/>
    <xf numFmtId="0" fontId="10" fillId="50" borderId="0" applyNumberFormat="0" applyBorder="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10" fillId="46" borderId="0" applyNumberFormat="0" applyBorder="0" applyAlignment="0" applyProtection="0"/>
    <xf numFmtId="0" fontId="31" fillId="20" borderId="81" applyNumberFormat="0" applyAlignment="0" applyProtection="0"/>
    <xf numFmtId="0" fontId="10" fillId="50" borderId="0" applyNumberFormat="0" applyBorder="0" applyAlignment="0" applyProtection="0"/>
    <xf numFmtId="0" fontId="31" fillId="25" borderId="83" applyNumberFormat="0" applyFont="0" applyAlignment="0" applyProtection="0"/>
    <xf numFmtId="10" fontId="32" fillId="23" borderId="86" applyNumberFormat="0" applyBorder="0" applyAlignment="0" applyProtection="0"/>
    <xf numFmtId="0" fontId="10" fillId="47" borderId="0" applyNumberFormat="0" applyBorder="0" applyAlignment="0" applyProtection="0"/>
    <xf numFmtId="0" fontId="31" fillId="0" borderId="87" applyNumberFormat="0" applyFill="0" applyAlignment="0" applyProtection="0"/>
    <xf numFmtId="0" fontId="31" fillId="7" borderId="82" applyNumberFormat="0" applyAlignment="0" applyProtection="0"/>
    <xf numFmtId="0" fontId="35" fillId="0" borderId="85">
      <alignment horizontal="left" vertical="center"/>
    </xf>
    <xf numFmtId="0" fontId="62" fillId="58" borderId="82" applyNumberFormat="0" applyAlignment="0" applyProtection="0"/>
    <xf numFmtId="4" fontId="32" fillId="0" borderId="88" applyNumberFormat="0" applyProtection="0">
      <alignment horizontal="right" vertical="center"/>
    </xf>
    <xf numFmtId="0" fontId="31" fillId="20" borderId="82" applyNumberFormat="0" applyAlignment="0" applyProtection="0"/>
    <xf numFmtId="0" fontId="31" fillId="7" borderId="82" applyNumberFormat="0" applyAlignment="0" applyProtection="0"/>
    <xf numFmtId="0" fontId="61" fillId="0" borderId="84" applyNumberFormat="0" applyFill="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5" fillId="0" borderId="85">
      <alignment horizontal="left" vertical="center"/>
    </xf>
    <xf numFmtId="0" fontId="10" fillId="32" borderId="25" applyNumberFormat="0" applyFont="0" applyAlignment="0" applyProtection="0"/>
    <xf numFmtId="0" fontId="31" fillId="20" borderId="81"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5" fillId="0" borderId="85">
      <alignment horizontal="left" vertical="center"/>
    </xf>
    <xf numFmtId="4" fontId="32" fillId="14" borderId="88" applyNumberFormat="0" applyProtection="0">
      <alignment horizontal="left" vertical="center" indent="1"/>
    </xf>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0" borderId="81"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35" fillId="0" borderId="85">
      <alignment horizontal="left" vertical="center"/>
    </xf>
    <xf numFmtId="0" fontId="31" fillId="20" borderId="81" applyNumberFormat="0" applyAlignment="0" applyProtection="0"/>
    <xf numFmtId="0" fontId="31" fillId="25" borderId="83" applyNumberFormat="0" applyFont="0" applyAlignment="0" applyProtection="0"/>
    <xf numFmtId="0" fontId="10" fillId="55" borderId="0" applyNumberFormat="0" applyBorder="0" applyAlignment="0" applyProtection="0"/>
    <xf numFmtId="0" fontId="35" fillId="0" borderId="85">
      <alignment horizontal="left" vertical="center"/>
    </xf>
    <xf numFmtId="0" fontId="31" fillId="20" borderId="82"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1" applyNumberFormat="0" applyAlignment="0" applyProtection="0"/>
    <xf numFmtId="0" fontId="31" fillId="20" borderId="82" applyNumberFormat="0" applyAlignment="0" applyProtection="0"/>
    <xf numFmtId="0" fontId="35" fillId="0" borderId="85">
      <alignment horizontal="left" vertical="center"/>
    </xf>
    <xf numFmtId="0" fontId="61" fillId="58" borderId="81" applyNumberFormat="0" applyAlignment="0" applyProtection="0"/>
    <xf numFmtId="0" fontId="61" fillId="0" borderId="84" applyNumberFormat="0" applyFill="0" applyAlignment="0" applyProtection="0"/>
    <xf numFmtId="0" fontId="31" fillId="0" borderId="87" applyNumberFormat="0" applyFill="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10" fontId="32" fillId="23" borderId="86" applyNumberFormat="0" applyBorder="0" applyAlignment="0" applyProtection="0"/>
    <xf numFmtId="0" fontId="31" fillId="25" borderId="83" applyNumberFormat="0" applyFont="0" applyAlignment="0" applyProtection="0"/>
    <xf numFmtId="0" fontId="61" fillId="58" borderId="81" applyNumberFormat="0" applyAlignment="0" applyProtection="0"/>
    <xf numFmtId="0" fontId="31" fillId="20" borderId="81" applyNumberFormat="0" applyAlignment="0" applyProtection="0"/>
    <xf numFmtId="0" fontId="31" fillId="0" borderId="87" applyNumberFormat="0" applyFill="0" applyAlignment="0" applyProtection="0"/>
    <xf numFmtId="0" fontId="31" fillId="7" borderId="82" applyNumberFormat="0" applyAlignment="0" applyProtection="0"/>
    <xf numFmtId="0" fontId="31" fillId="20" borderId="82" applyNumberFormat="0" applyAlignment="0" applyProtection="0"/>
    <xf numFmtId="0" fontId="10" fillId="43" borderId="0" applyNumberFormat="0" applyBorder="0" applyAlignment="0" applyProtection="0"/>
    <xf numFmtId="0" fontId="10" fillId="43" borderId="0" applyNumberFormat="0" applyBorder="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5" fillId="0" borderId="85">
      <alignment horizontal="left" vertical="center"/>
    </xf>
    <xf numFmtId="10" fontId="32" fillId="23" borderId="86" applyNumberFormat="0" applyBorder="0" applyAlignment="0" applyProtection="0"/>
    <xf numFmtId="0" fontId="31" fillId="25" borderId="83" applyNumberFormat="0" applyFont="0" applyAlignment="0" applyProtection="0"/>
    <xf numFmtId="0" fontId="10" fillId="38" borderId="0" applyNumberFormat="0" applyBorder="0" applyAlignment="0" applyProtection="0"/>
    <xf numFmtId="0" fontId="31" fillId="0" borderId="87" applyNumberFormat="0" applyFill="0" applyAlignment="0" applyProtection="0"/>
    <xf numFmtId="10" fontId="32" fillId="23" borderId="86"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31" fillId="25" borderId="83"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7" borderId="82" applyNumberFormat="0" applyAlignment="0" applyProtection="0"/>
    <xf numFmtId="0" fontId="10" fillId="0" borderId="0"/>
    <xf numFmtId="9" fontId="10" fillId="0" borderId="0" applyFont="0" applyFill="0" applyBorder="0" applyAlignment="0" applyProtection="0"/>
    <xf numFmtId="10" fontId="32" fillId="23" borderId="86" applyNumberFormat="0" applyBorder="0" applyAlignment="0" applyProtection="0"/>
    <xf numFmtId="0" fontId="61" fillId="58" borderId="81" applyNumberFormat="0" applyAlignment="0" applyProtection="0"/>
    <xf numFmtId="0" fontId="10" fillId="0" borderId="0"/>
    <xf numFmtId="9" fontId="10" fillId="0" borderId="0" applyFont="0" applyFill="0" applyBorder="0" applyAlignment="0" applyProtection="0"/>
    <xf numFmtId="0" fontId="31" fillId="25" borderId="83" applyNumberFormat="0" applyFont="0" applyAlignment="0" applyProtection="0"/>
    <xf numFmtId="0" fontId="31" fillId="20" borderId="81"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0" borderId="87" applyNumberFormat="0" applyFill="0" applyAlignment="0" applyProtection="0"/>
    <xf numFmtId="0" fontId="31" fillId="20" borderId="81"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0" borderId="84" applyNumberFormat="0" applyFill="0" applyAlignment="0" applyProtection="0"/>
    <xf numFmtId="0" fontId="10" fillId="0" borderId="0"/>
    <xf numFmtId="0" fontId="31" fillId="20" borderId="82" applyNumberFormat="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7" borderId="82" applyNumberFormat="0" applyAlignment="0" applyProtection="0"/>
    <xf numFmtId="0" fontId="35" fillId="0" borderId="85">
      <alignment horizontal="left" vertical="center"/>
    </xf>
    <xf numFmtId="10" fontId="32" fillId="23" borderId="86" applyNumberFormat="0" applyBorder="0" applyAlignment="0" applyProtection="0"/>
    <xf numFmtId="0" fontId="10" fillId="0" borderId="0"/>
    <xf numFmtId="0" fontId="10" fillId="0" borderId="0"/>
    <xf numFmtId="0" fontId="10" fillId="0" borderId="0"/>
    <xf numFmtId="0" fontId="10" fillId="0" borderId="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0" borderId="82" applyNumberForma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25" borderId="83"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86" applyNumberFormat="0" applyBorder="0" applyAlignment="0" applyProtection="0"/>
    <xf numFmtId="10" fontId="32" fillId="23" borderId="86" applyNumberFormat="0" applyBorder="0" applyAlignment="0" applyProtection="0"/>
    <xf numFmtId="4" fontId="32" fillId="0" borderId="88" applyNumberFormat="0" applyProtection="0">
      <alignment horizontal="right" vertical="center"/>
    </xf>
    <xf numFmtId="0" fontId="35" fillId="0" borderId="85">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81"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86" applyNumberFormat="0" applyBorder="0" applyAlignment="0" applyProtection="0"/>
    <xf numFmtId="0" fontId="10" fillId="0" borderId="0"/>
    <xf numFmtId="9" fontId="10" fillId="0" borderId="0" applyFont="0" applyFill="0" applyBorder="0" applyAlignment="0" applyProtection="0"/>
    <xf numFmtId="0" fontId="31" fillId="20" borderId="82" applyNumberFormat="0" applyAlignment="0" applyProtection="0"/>
    <xf numFmtId="0" fontId="62" fillId="58" borderId="82" applyNumberFormat="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62" fillId="58"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10" fillId="0" borderId="0"/>
    <xf numFmtId="0" fontId="10" fillId="0" borderId="0"/>
    <xf numFmtId="10" fontId="32" fillId="23" borderId="86"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81"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86" applyNumberFormat="0" applyBorder="0" applyAlignment="0" applyProtection="0"/>
    <xf numFmtId="10" fontId="32" fillId="23" borderId="86" applyNumberFormat="0" applyBorder="0" applyAlignment="0" applyProtection="0"/>
    <xf numFmtId="0" fontId="62" fillId="58" borderId="82" applyNumberFormat="0" applyAlignment="0" applyProtection="0"/>
    <xf numFmtId="0" fontId="35" fillId="0" borderId="85">
      <alignment horizontal="left" vertical="center"/>
    </xf>
    <xf numFmtId="4" fontId="32" fillId="0" borderId="88" applyNumberFormat="0" applyProtection="0">
      <alignment horizontal="right" vertical="center"/>
    </xf>
    <xf numFmtId="10" fontId="32" fillId="23" borderId="86" applyNumberFormat="0" applyBorder="0" applyAlignment="0" applyProtection="0"/>
    <xf numFmtId="4" fontId="32" fillId="14" borderId="88" applyNumberFormat="0" applyProtection="0">
      <alignment horizontal="left" vertical="center" indent="1"/>
    </xf>
    <xf numFmtId="0" fontId="35" fillId="0" borderId="85">
      <alignment horizontal="left" vertical="center"/>
    </xf>
    <xf numFmtId="0" fontId="31" fillId="20" borderId="81" applyNumberFormat="0" applyAlignment="0" applyProtection="0"/>
    <xf numFmtId="0" fontId="35" fillId="0" borderId="85">
      <alignment horizontal="left" vertical="center"/>
    </xf>
    <xf numFmtId="0" fontId="62" fillId="58" borderId="82" applyNumberFormat="0" applyAlignment="0" applyProtection="0"/>
    <xf numFmtId="0" fontId="35" fillId="0" borderId="85">
      <alignment horizontal="left" vertical="center"/>
    </xf>
    <xf numFmtId="0" fontId="61" fillId="0" borderId="84" applyNumberFormat="0" applyFill="0" applyAlignment="0" applyProtection="0"/>
    <xf numFmtId="10" fontId="32" fillId="23" borderId="86" applyNumberFormat="0" applyBorder="0" applyAlignment="0" applyProtection="0"/>
    <xf numFmtId="0" fontId="61" fillId="58" borderId="81" applyNumberFormat="0" applyAlignment="0" applyProtection="0"/>
    <xf numFmtId="0" fontId="61" fillId="0" borderId="84" applyNumberFormat="0" applyFill="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10" fontId="32" fillId="23" borderId="86" applyNumberFormat="0" applyBorder="0" applyAlignment="0" applyProtection="0"/>
    <xf numFmtId="4" fontId="32" fillId="24" borderId="88" applyNumberFormat="0" applyProtection="0">
      <alignment vertical="center"/>
    </xf>
    <xf numFmtId="4" fontId="32" fillId="63" borderId="88" applyNumberFormat="0" applyProtection="0">
      <alignment horizontal="left" vertical="center" indent="1"/>
    </xf>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63" fillId="7" borderId="82" applyNumberFormat="0" applyAlignment="0" applyProtection="0"/>
    <xf numFmtId="4" fontId="32" fillId="63" borderId="88" applyNumberFormat="0" applyProtection="0">
      <alignment horizontal="left" vertical="center" indent="1"/>
    </xf>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35" fillId="0" borderId="85">
      <alignment horizontal="left" vertical="center"/>
    </xf>
    <xf numFmtId="10" fontId="32" fillId="23" borderId="86" applyNumberFormat="0" applyBorder="0" applyAlignment="0" applyProtection="0"/>
    <xf numFmtId="0" fontId="63" fillId="7"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10" fontId="32" fillId="23" borderId="86" applyNumberFormat="0" applyBorder="0" applyAlignment="0" applyProtection="0"/>
    <xf numFmtId="0" fontId="61" fillId="58" borderId="81"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0" borderId="87" applyNumberFormat="0" applyFill="0" applyAlignment="0" applyProtection="0"/>
    <xf numFmtId="0" fontId="63"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61" fillId="0" borderId="84" applyNumberFormat="0" applyFill="0" applyAlignment="0" applyProtection="0"/>
    <xf numFmtId="0" fontId="31" fillId="0" borderId="87" applyNumberFormat="0" applyFill="0" applyAlignment="0" applyProtection="0"/>
    <xf numFmtId="0" fontId="63" fillId="7" borderId="82" applyNumberFormat="0" applyAlignment="0" applyProtection="0"/>
    <xf numFmtId="0" fontId="61" fillId="58" borderId="81" applyNumberFormat="0" applyAlignment="0" applyProtection="0"/>
    <xf numFmtId="0" fontId="10" fillId="0" borderId="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5" fillId="0" borderId="85">
      <alignment horizontal="left" vertical="center"/>
    </xf>
    <xf numFmtId="0" fontId="31" fillId="0" borderId="87" applyNumberFormat="0" applyFill="0" applyAlignment="0" applyProtection="0"/>
    <xf numFmtId="0" fontId="31" fillId="7" borderId="82" applyNumberFormat="0" applyAlignment="0" applyProtection="0"/>
    <xf numFmtId="0" fontId="62" fillId="58" borderId="82"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0" borderId="82" applyNumberFormat="0" applyAlignment="0" applyProtection="0"/>
    <xf numFmtId="0" fontId="31" fillId="0" borderId="87" applyNumberFormat="0" applyFill="0" applyAlignment="0" applyProtection="0"/>
    <xf numFmtId="0" fontId="31" fillId="25" borderId="83" applyNumberFormat="0" applyFont="0" applyAlignment="0" applyProtection="0"/>
    <xf numFmtId="0" fontId="31" fillId="20" borderId="82" applyNumberFormat="0" applyAlignment="0" applyProtection="0"/>
    <xf numFmtId="0" fontId="10" fillId="34" borderId="0" applyNumberFormat="0" applyBorder="0" applyAlignment="0" applyProtection="0"/>
    <xf numFmtId="0" fontId="63" fillId="7" borderId="82" applyNumberFormat="0" applyAlignment="0" applyProtection="0"/>
    <xf numFmtId="0" fontId="31" fillId="20" borderId="82" applyNumberFormat="0" applyAlignment="0" applyProtection="0"/>
    <xf numFmtId="0" fontId="61" fillId="58" borderId="81" applyNumberFormat="0" applyAlignment="0" applyProtection="0"/>
    <xf numFmtId="0" fontId="31" fillId="0" borderId="87" applyNumberFormat="0" applyFill="0" applyAlignment="0" applyProtection="0"/>
    <xf numFmtId="0" fontId="35" fillId="0" borderId="85">
      <alignment horizontal="left" vertical="center"/>
    </xf>
    <xf numFmtId="0" fontId="61" fillId="0" borderId="84" applyNumberFormat="0" applyFill="0" applyAlignment="0" applyProtection="0"/>
    <xf numFmtId="0" fontId="35" fillId="0" borderId="85">
      <alignment horizontal="left" vertical="center"/>
    </xf>
    <xf numFmtId="0" fontId="31" fillId="0" borderId="87" applyNumberFormat="0" applyFill="0" applyAlignment="0" applyProtection="0"/>
    <xf numFmtId="0" fontId="10" fillId="0" borderId="0"/>
    <xf numFmtId="0" fontId="31" fillId="25" borderId="83" applyNumberFormat="0" applyFont="0" applyAlignment="0" applyProtection="0"/>
    <xf numFmtId="0" fontId="31" fillId="7" borderId="82" applyNumberFormat="0" applyAlignment="0" applyProtection="0"/>
    <xf numFmtId="0" fontId="31" fillId="20" borderId="81" applyNumberFormat="0" applyAlignment="0" applyProtection="0"/>
    <xf numFmtId="9" fontId="10" fillId="0" borderId="0" applyFont="0" applyFill="0" applyBorder="0" applyAlignment="0" applyProtection="0"/>
    <xf numFmtId="0" fontId="31" fillId="7" borderId="82" applyNumberFormat="0" applyAlignment="0" applyProtection="0"/>
    <xf numFmtId="0" fontId="63" fillId="7" borderId="82" applyNumberFormat="0" applyAlignment="0" applyProtection="0"/>
    <xf numFmtId="0" fontId="31" fillId="20" borderId="82" applyNumberFormat="0" applyAlignment="0" applyProtection="0"/>
    <xf numFmtId="0" fontId="31" fillId="7" borderId="82" applyNumberFormat="0" applyAlignment="0" applyProtection="0"/>
    <xf numFmtId="0" fontId="31" fillId="0" borderId="87" applyNumberFormat="0" applyFill="0" applyAlignment="0" applyProtection="0"/>
    <xf numFmtId="0" fontId="31" fillId="0" borderId="87" applyNumberFormat="0" applyFill="0" applyAlignment="0" applyProtection="0"/>
    <xf numFmtId="10" fontId="32" fillId="23" borderId="86" applyNumberFormat="0" applyBorder="0" applyAlignment="0" applyProtection="0"/>
    <xf numFmtId="0" fontId="31" fillId="7" borderId="82" applyNumberFormat="0" applyAlignment="0" applyProtection="0"/>
    <xf numFmtId="0" fontId="31" fillId="20" borderId="82" applyNumberFormat="0" applyAlignment="0" applyProtection="0"/>
    <xf numFmtId="0" fontId="10" fillId="0" borderId="0"/>
    <xf numFmtId="0" fontId="61" fillId="58" borderId="81" applyNumberFormat="0" applyAlignment="0" applyProtection="0"/>
    <xf numFmtId="0" fontId="10" fillId="51" borderId="0" applyNumberFormat="0" applyBorder="0" applyAlignment="0" applyProtection="0"/>
    <xf numFmtId="0" fontId="10" fillId="34" borderId="0" applyNumberFormat="0" applyBorder="0" applyAlignment="0" applyProtection="0"/>
    <xf numFmtId="0" fontId="62" fillId="58" borderId="82" applyNumberFormat="0" applyAlignment="0" applyProtection="0"/>
    <xf numFmtId="0" fontId="61" fillId="58" borderId="81" applyNumberFormat="0" applyAlignment="0" applyProtection="0"/>
    <xf numFmtId="0" fontId="31" fillId="25" borderId="83" applyNumberFormat="0" applyFont="0" applyAlignment="0" applyProtection="0"/>
    <xf numFmtId="10" fontId="32" fillId="23" borderId="86" applyNumberFormat="0" applyBorder="0" applyAlignment="0" applyProtection="0"/>
    <xf numFmtId="10" fontId="32" fillId="23" borderId="86" applyNumberFormat="0" applyBorder="0" applyAlignment="0" applyProtection="0"/>
    <xf numFmtId="0" fontId="62" fillId="58" borderId="82" applyNumberFormat="0" applyAlignment="0" applyProtection="0"/>
    <xf numFmtId="0" fontId="35" fillId="0" borderId="85">
      <alignment horizontal="left" vertical="center"/>
    </xf>
    <xf numFmtId="0" fontId="31" fillId="7" borderId="82" applyNumberFormat="0" applyAlignment="0" applyProtection="0"/>
    <xf numFmtId="10" fontId="32" fillId="23" borderId="86" applyNumberFormat="0" applyBorder="0" applyAlignment="0" applyProtection="0"/>
    <xf numFmtId="0" fontId="10" fillId="35" borderId="0" applyNumberFormat="0" applyBorder="0" applyAlignment="0" applyProtection="0"/>
    <xf numFmtId="0" fontId="31" fillId="20" borderId="81" applyNumberFormat="0" applyAlignment="0" applyProtection="0"/>
    <xf numFmtId="0" fontId="10" fillId="34" borderId="0" applyNumberFormat="0" applyBorder="0" applyAlignment="0" applyProtection="0"/>
    <xf numFmtId="0" fontId="10" fillId="32" borderId="25" applyNumberFormat="0" applyFont="0" applyAlignment="0" applyProtection="0"/>
    <xf numFmtId="0" fontId="10" fillId="0" borderId="0"/>
    <xf numFmtId="0" fontId="31" fillId="20" borderId="82" applyNumberFormat="0" applyAlignment="0" applyProtection="0"/>
    <xf numFmtId="0" fontId="35" fillId="0" borderId="85">
      <alignment horizontal="left" vertical="center"/>
    </xf>
    <xf numFmtId="4" fontId="32" fillId="24" borderId="88" applyNumberFormat="0" applyProtection="0">
      <alignment vertical="center"/>
    </xf>
    <xf numFmtId="4" fontId="32" fillId="14" borderId="88" applyNumberFormat="0" applyProtection="0">
      <alignment horizontal="left" vertical="center" indent="1"/>
    </xf>
    <xf numFmtId="4" fontId="32" fillId="24" borderId="88" applyNumberFormat="0" applyProtection="0">
      <alignment vertical="center"/>
    </xf>
    <xf numFmtId="0" fontId="35" fillId="0" borderId="85">
      <alignment horizontal="left" vertical="center"/>
    </xf>
    <xf numFmtId="0" fontId="61" fillId="58" borderId="81" applyNumberFormat="0" applyAlignment="0" applyProtection="0"/>
    <xf numFmtId="10" fontId="32" fillId="23" borderId="86" applyNumberFormat="0" applyBorder="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31" fillId="20" borderId="81" applyNumberFormat="0" applyAlignment="0" applyProtection="0"/>
    <xf numFmtId="0" fontId="10" fillId="43" borderId="0" applyNumberFormat="0" applyBorder="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10" fillId="0" borderId="0"/>
    <xf numFmtId="10" fontId="32" fillId="23" borderId="86" applyNumberFormat="0" applyBorder="0" applyAlignment="0" applyProtection="0"/>
    <xf numFmtId="0" fontId="31" fillId="25" borderId="83" applyNumberFormat="0" applyFont="0" applyAlignment="0" applyProtection="0"/>
    <xf numFmtId="0" fontId="31" fillId="20" borderId="82" applyNumberFormat="0" applyAlignment="0" applyProtection="0"/>
    <xf numFmtId="4" fontId="32" fillId="63" borderId="88" applyNumberFormat="0" applyProtection="0">
      <alignment horizontal="left" vertical="center" indent="1"/>
    </xf>
    <xf numFmtId="0" fontId="61" fillId="58" borderId="81" applyNumberFormat="0" applyAlignment="0" applyProtection="0"/>
    <xf numFmtId="0" fontId="63" fillId="7" borderId="82" applyNumberFormat="0" applyAlignment="0" applyProtection="0"/>
    <xf numFmtId="0" fontId="61" fillId="58" borderId="81"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35" fillId="0" borderId="85">
      <alignment horizontal="left" vertical="center"/>
    </xf>
    <xf numFmtId="0" fontId="35" fillId="0" borderId="85">
      <alignment horizontal="left" vertical="center"/>
    </xf>
    <xf numFmtId="0" fontId="35" fillId="0" borderId="85">
      <alignment horizontal="left" vertical="center"/>
    </xf>
    <xf numFmtId="0" fontId="31" fillId="7" borderId="82" applyNumberFormat="0" applyAlignment="0" applyProtection="0"/>
    <xf numFmtId="4" fontId="32" fillId="63" borderId="88" applyNumberFormat="0" applyProtection="0">
      <alignment horizontal="left" vertical="center" indent="1"/>
    </xf>
    <xf numFmtId="0" fontId="35" fillId="0" borderId="85">
      <alignment horizontal="left" vertical="center"/>
    </xf>
    <xf numFmtId="10" fontId="32" fillId="23" borderId="86" applyNumberFormat="0" applyBorder="0" applyAlignment="0" applyProtection="0"/>
    <xf numFmtId="0" fontId="31" fillId="7" borderId="82" applyNumberFormat="0" applyAlignment="0" applyProtection="0"/>
    <xf numFmtId="0" fontId="10" fillId="38" borderId="0" applyNumberFormat="0" applyBorder="0" applyAlignment="0" applyProtection="0"/>
    <xf numFmtId="0" fontId="10" fillId="34" borderId="0" applyNumberFormat="0" applyBorder="0" applyAlignment="0" applyProtection="0"/>
    <xf numFmtId="0" fontId="31" fillId="7" borderId="82" applyNumberFormat="0" applyAlignment="0" applyProtection="0"/>
    <xf numFmtId="0" fontId="31" fillId="7" borderId="82" applyNumberFormat="0" applyAlignment="0" applyProtection="0"/>
    <xf numFmtId="4" fontId="32" fillId="24" borderId="88" applyNumberFormat="0" applyProtection="0">
      <alignment vertical="center"/>
    </xf>
    <xf numFmtId="0" fontId="35" fillId="0" borderId="85">
      <alignment horizontal="left" vertical="center"/>
    </xf>
    <xf numFmtId="0" fontId="10" fillId="32" borderId="25" applyNumberFormat="0" applyFont="0" applyAlignment="0" applyProtection="0"/>
    <xf numFmtId="0" fontId="31" fillId="20" borderId="82" applyNumberFormat="0" applyAlignment="0" applyProtection="0"/>
    <xf numFmtId="10" fontId="32" fillId="23" borderId="86" applyNumberFormat="0" applyBorder="0" applyAlignment="0" applyProtection="0"/>
    <xf numFmtId="0" fontId="10" fillId="50" borderId="0" applyNumberFormat="0" applyBorder="0" applyAlignment="0" applyProtection="0"/>
    <xf numFmtId="0" fontId="10" fillId="39" borderId="0" applyNumberFormat="0" applyBorder="0" applyAlignment="0" applyProtection="0"/>
    <xf numFmtId="0" fontId="61" fillId="0" borderId="84" applyNumberFormat="0" applyFill="0" applyAlignment="0" applyProtection="0"/>
    <xf numFmtId="0" fontId="63" fillId="7" borderId="82" applyNumberFormat="0" applyAlignment="0" applyProtection="0"/>
    <xf numFmtId="0" fontId="10" fillId="0" borderId="0"/>
    <xf numFmtId="0" fontId="31" fillId="25" borderId="83" applyNumberFormat="0" applyFont="0" applyAlignment="0" applyProtection="0"/>
    <xf numFmtId="0" fontId="31" fillId="0" borderId="87" applyNumberFormat="0" applyFill="0" applyAlignment="0" applyProtection="0"/>
    <xf numFmtId="0" fontId="31" fillId="20" borderId="81" applyNumberFormat="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0" fontId="61" fillId="58" borderId="81" applyNumberFormat="0" applyAlignment="0" applyProtection="0"/>
    <xf numFmtId="0" fontId="10" fillId="0" borderId="0"/>
    <xf numFmtId="4" fontId="32" fillId="14" borderId="88" applyNumberFormat="0" applyProtection="0">
      <alignment horizontal="left" vertical="center" indent="1"/>
    </xf>
    <xf numFmtId="0" fontId="31" fillId="20" borderId="81" applyNumberFormat="0" applyAlignment="0" applyProtection="0"/>
    <xf numFmtId="0" fontId="31" fillId="20" borderId="81" applyNumberFormat="0" applyAlignment="0" applyProtection="0"/>
    <xf numFmtId="0" fontId="31" fillId="20" borderId="81" applyNumberFormat="0" applyAlignment="0" applyProtection="0"/>
    <xf numFmtId="0" fontId="31" fillId="0" borderId="87" applyNumberFormat="0" applyFill="0" applyAlignment="0" applyProtection="0"/>
    <xf numFmtId="0" fontId="31" fillId="25" borderId="83" applyNumberFormat="0" applyFont="0" applyAlignment="0" applyProtection="0"/>
    <xf numFmtId="0" fontId="31" fillId="25" borderId="83" applyNumberFormat="0" applyFont="0" applyAlignment="0" applyProtection="0"/>
    <xf numFmtId="10" fontId="32" fillId="23" borderId="86" applyNumberFormat="0" applyBorder="0" applyAlignment="0" applyProtection="0"/>
    <xf numFmtId="0" fontId="31" fillId="20" borderId="82"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31" fillId="20" borderId="81"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0" borderId="82" applyNumberFormat="0" applyAlignment="0" applyProtection="0"/>
    <xf numFmtId="10" fontId="32" fillId="23" borderId="86" applyNumberFormat="0" applyBorder="0" applyAlignment="0" applyProtection="0"/>
    <xf numFmtId="0" fontId="61" fillId="58" borderId="81" applyNumberFormat="0" applyAlignment="0" applyProtection="0"/>
    <xf numFmtId="0" fontId="31" fillId="0" borderId="87" applyNumberFormat="0" applyFill="0" applyAlignment="0" applyProtection="0"/>
    <xf numFmtId="0" fontId="10" fillId="50" borderId="0" applyNumberFormat="0" applyBorder="0" applyAlignment="0" applyProtection="0"/>
    <xf numFmtId="0" fontId="31" fillId="25" borderId="83" applyNumberFormat="0" applyFont="0" applyAlignment="0" applyProtection="0"/>
    <xf numFmtId="0" fontId="31" fillId="20" borderId="81" applyNumberFormat="0" applyAlignment="0" applyProtection="0"/>
    <xf numFmtId="0" fontId="31" fillId="25" borderId="83" applyNumberFormat="0" applyFont="0" applyAlignment="0" applyProtection="0"/>
    <xf numFmtId="0" fontId="10" fillId="54" borderId="0" applyNumberFormat="0" applyBorder="0" applyAlignment="0" applyProtection="0"/>
    <xf numFmtId="0" fontId="35" fillId="0" borderId="85">
      <alignment horizontal="left" vertical="center"/>
    </xf>
    <xf numFmtId="0" fontId="61" fillId="58" borderId="81" applyNumberFormat="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31" fillId="0" borderId="87" applyNumberFormat="0" applyFill="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10" fillId="42" borderId="0" applyNumberFormat="0" applyBorder="0" applyAlignment="0" applyProtection="0"/>
    <xf numFmtId="0" fontId="31" fillId="20" borderId="81" applyNumberFormat="0" applyAlignment="0" applyProtection="0"/>
    <xf numFmtId="10" fontId="32" fillId="23" borderId="86" applyNumberFormat="0" applyBorder="0" applyAlignment="0" applyProtection="0"/>
    <xf numFmtId="0" fontId="31" fillId="20" borderId="82" applyNumberFormat="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0" borderId="87" applyNumberFormat="0" applyFill="0" applyAlignment="0" applyProtection="0"/>
    <xf numFmtId="0" fontId="31" fillId="7" borderId="82" applyNumberFormat="0" applyAlignment="0" applyProtection="0"/>
    <xf numFmtId="0" fontId="31" fillId="25" borderId="83" applyNumberFormat="0" applyFont="0" applyAlignment="0" applyProtection="0"/>
    <xf numFmtId="0" fontId="31" fillId="0" borderId="87" applyNumberFormat="0" applyFill="0" applyAlignment="0" applyProtection="0"/>
    <xf numFmtId="0" fontId="31" fillId="20" borderId="82" applyNumberFormat="0" applyAlignment="0" applyProtection="0"/>
    <xf numFmtId="4" fontId="32" fillId="0" borderId="88" applyNumberFormat="0" applyProtection="0">
      <alignment horizontal="right" vertical="center"/>
    </xf>
    <xf numFmtId="0" fontId="31" fillId="0" borderId="87" applyNumberFormat="0" applyFill="0" applyAlignment="0" applyProtection="0"/>
    <xf numFmtId="0" fontId="31" fillId="25" borderId="83" applyNumberFormat="0" applyFont="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31" fillId="25" borderId="83" applyNumberFormat="0" applyFont="0" applyAlignment="0" applyProtection="0"/>
    <xf numFmtId="0" fontId="31" fillId="0" borderId="87" applyNumberFormat="0" applyFill="0" applyAlignment="0" applyProtection="0"/>
    <xf numFmtId="0" fontId="31" fillId="20" borderId="82" applyNumberFormat="0" applyAlignment="0" applyProtection="0"/>
    <xf numFmtId="0" fontId="10" fillId="43" borderId="0" applyNumberFormat="0" applyBorder="0" applyAlignment="0" applyProtection="0"/>
    <xf numFmtId="0" fontId="31" fillId="20" borderId="82" applyNumberFormat="0" applyAlignment="0" applyProtection="0"/>
    <xf numFmtId="0" fontId="63" fillId="7" borderId="82" applyNumberFormat="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62" fillId="58" borderId="82" applyNumberFormat="0" applyAlignment="0" applyProtection="0"/>
    <xf numFmtId="0" fontId="10" fillId="38" borderId="0" applyNumberFormat="0" applyBorder="0" applyAlignment="0" applyProtection="0"/>
    <xf numFmtId="0" fontId="63" fillId="7" borderId="82" applyNumberFormat="0" applyAlignment="0" applyProtection="0"/>
    <xf numFmtId="0" fontId="63" fillId="7" borderId="82" applyNumberFormat="0" applyAlignment="0" applyProtection="0"/>
    <xf numFmtId="0" fontId="31" fillId="20" borderId="81" applyNumberFormat="0" applyAlignment="0" applyProtection="0"/>
    <xf numFmtId="0" fontId="10" fillId="50" borderId="0" applyNumberFormat="0" applyBorder="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31" fillId="20" borderId="82" applyNumberFormat="0" applyAlignment="0" applyProtection="0"/>
    <xf numFmtId="0" fontId="35" fillId="0" borderId="85">
      <alignment horizontal="left" vertical="center"/>
    </xf>
    <xf numFmtId="0" fontId="61" fillId="0" borderId="84" applyNumberFormat="0" applyFill="0" applyAlignment="0" applyProtection="0"/>
    <xf numFmtId="0" fontId="61" fillId="0" borderId="84" applyNumberFormat="0" applyFill="0" applyAlignment="0" applyProtection="0"/>
    <xf numFmtId="0" fontId="62" fillId="58" borderId="82" applyNumberFormat="0" applyAlignment="0" applyProtection="0"/>
    <xf numFmtId="0" fontId="31" fillId="20" borderId="82" applyNumberFormat="0" applyAlignment="0" applyProtection="0"/>
    <xf numFmtId="0" fontId="31" fillId="7" borderId="82" applyNumberFormat="0" applyAlignment="0" applyProtection="0"/>
    <xf numFmtId="0" fontId="63" fillId="7" borderId="82" applyNumberFormat="0" applyAlignment="0" applyProtection="0"/>
    <xf numFmtId="10" fontId="32" fillId="23" borderId="86" applyNumberFormat="0" applyBorder="0" applyAlignment="0" applyProtection="0"/>
    <xf numFmtId="0" fontId="31" fillId="25" borderId="83" applyNumberFormat="0" applyFont="0" applyAlignment="0" applyProtection="0"/>
    <xf numFmtId="4" fontId="32" fillId="24" borderId="88" applyNumberFormat="0" applyProtection="0">
      <alignment vertical="center"/>
    </xf>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31" fillId="20" borderId="81" applyNumberFormat="0" applyAlignment="0" applyProtection="0"/>
    <xf numFmtId="0" fontId="10" fillId="38" borderId="0" applyNumberFormat="0" applyBorder="0" applyAlignment="0" applyProtection="0"/>
    <xf numFmtId="0" fontId="62" fillId="58" borderId="82" applyNumberFormat="0" applyAlignment="0" applyProtection="0"/>
    <xf numFmtId="4" fontId="32" fillId="14" borderId="88" applyNumberFormat="0" applyProtection="0">
      <alignment horizontal="left" vertical="center" indent="1"/>
    </xf>
    <xf numFmtId="0" fontId="31" fillId="20" borderId="81" applyNumberFormat="0" applyAlignment="0" applyProtection="0"/>
    <xf numFmtId="0" fontId="31" fillId="20" borderId="82" applyNumberFormat="0" applyAlignment="0" applyProtection="0"/>
    <xf numFmtId="0" fontId="10" fillId="55" borderId="0" applyNumberFormat="0" applyBorder="0" applyAlignment="0" applyProtection="0"/>
    <xf numFmtId="0" fontId="61" fillId="0" borderId="84" applyNumberFormat="0" applyFill="0" applyAlignment="0" applyProtection="0"/>
    <xf numFmtId="0" fontId="31" fillId="20" borderId="81" applyNumberFormat="0" applyAlignment="0" applyProtection="0"/>
    <xf numFmtId="0" fontId="31" fillId="7" borderId="82" applyNumberFormat="0" applyAlignment="0" applyProtection="0"/>
    <xf numFmtId="0" fontId="31" fillId="20" borderId="82" applyNumberFormat="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31" fillId="7" borderId="82" applyNumberFormat="0" applyAlignment="0" applyProtection="0"/>
    <xf numFmtId="10" fontId="32" fillId="23" borderId="86" applyNumberFormat="0" applyBorder="0" applyAlignment="0" applyProtection="0"/>
    <xf numFmtId="4" fontId="32" fillId="63" borderId="88" applyNumberFormat="0" applyProtection="0">
      <alignment horizontal="left" vertical="center" indent="1"/>
    </xf>
    <xf numFmtId="0" fontId="31" fillId="20" borderId="81" applyNumberFormat="0" applyAlignment="0" applyProtection="0"/>
    <xf numFmtId="0" fontId="31" fillId="20" borderId="82" applyNumberFormat="0" applyAlignment="0" applyProtection="0"/>
    <xf numFmtId="4" fontId="32" fillId="14" borderId="88" applyNumberFormat="0" applyProtection="0">
      <alignment horizontal="left" vertical="center" indent="1"/>
    </xf>
    <xf numFmtId="4" fontId="32" fillId="24" borderId="88" applyNumberFormat="0" applyProtection="0">
      <alignment vertical="center"/>
    </xf>
    <xf numFmtId="0" fontId="31" fillId="20" borderId="81" applyNumberFormat="0" applyAlignment="0" applyProtection="0"/>
    <xf numFmtId="0" fontId="31" fillId="0" borderId="87" applyNumberFormat="0" applyFill="0" applyAlignment="0" applyProtection="0"/>
    <xf numFmtId="0" fontId="10" fillId="35" borderId="0" applyNumberFormat="0" applyBorder="0" applyAlignment="0" applyProtection="0"/>
    <xf numFmtId="0" fontId="31" fillId="7" borderId="82" applyNumberFormat="0" applyAlignment="0" applyProtection="0"/>
    <xf numFmtId="0" fontId="63" fillId="7" borderId="82" applyNumberFormat="0" applyAlignment="0" applyProtection="0"/>
    <xf numFmtId="10" fontId="32" fillId="23" borderId="86" applyNumberFormat="0" applyBorder="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10" fillId="54" borderId="0" applyNumberFormat="0" applyBorder="0" applyAlignment="0" applyProtection="0"/>
    <xf numFmtId="0" fontId="10" fillId="34" borderId="0" applyNumberFormat="0" applyBorder="0" applyAlignment="0" applyProtection="0"/>
    <xf numFmtId="4" fontId="32" fillId="14" borderId="88" applyNumberFormat="0" applyProtection="0">
      <alignment horizontal="left" vertical="center" indent="1"/>
    </xf>
    <xf numFmtId="0" fontId="63" fillId="7" borderId="82" applyNumberFormat="0" applyAlignment="0" applyProtection="0"/>
    <xf numFmtId="0" fontId="61" fillId="0" borderId="84" applyNumberFormat="0" applyFill="0" applyAlignment="0" applyProtection="0"/>
    <xf numFmtId="0" fontId="31" fillId="25" borderId="83" applyNumberFormat="0" applyFont="0" applyAlignment="0" applyProtection="0"/>
    <xf numFmtId="0" fontId="35" fillId="0" borderId="85">
      <alignment horizontal="left" vertical="center"/>
    </xf>
    <xf numFmtId="0" fontId="61" fillId="0" borderId="84" applyNumberFormat="0" applyFill="0" applyAlignment="0" applyProtection="0"/>
    <xf numFmtId="10" fontId="32" fillId="23" borderId="86" applyNumberFormat="0" applyBorder="0" applyAlignment="0" applyProtection="0"/>
    <xf numFmtId="0" fontId="63" fillId="7"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10" fillId="55" borderId="0" applyNumberFormat="0" applyBorder="0" applyAlignment="0" applyProtection="0"/>
    <xf numFmtId="0" fontId="31" fillId="20" borderId="82" applyNumberFormat="0" applyAlignment="0" applyProtection="0"/>
    <xf numFmtId="4" fontId="32" fillId="24" borderId="88" applyNumberFormat="0" applyProtection="0">
      <alignment vertical="center"/>
    </xf>
    <xf numFmtId="0" fontId="10" fillId="32" borderId="25" applyNumberFormat="0" applyFont="0" applyAlignment="0" applyProtection="0"/>
    <xf numFmtId="0" fontId="10" fillId="0" borderId="0"/>
    <xf numFmtId="0" fontId="31" fillId="7" borderId="82" applyNumberForma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4" fontId="32" fillId="14" borderId="88" applyNumberFormat="0" applyProtection="0">
      <alignment horizontal="left" vertical="center" indent="1"/>
    </xf>
    <xf numFmtId="0" fontId="10" fillId="0" borderId="0"/>
    <xf numFmtId="10" fontId="32" fillId="23" borderId="86" applyNumberFormat="0" applyBorder="0" applyAlignment="0" applyProtection="0"/>
    <xf numFmtId="0" fontId="10" fillId="55" borderId="0" applyNumberFormat="0" applyBorder="0" applyAlignment="0" applyProtection="0"/>
    <xf numFmtId="0" fontId="10" fillId="43" borderId="0" applyNumberFormat="0" applyBorder="0" applyAlignment="0" applyProtection="0"/>
    <xf numFmtId="0" fontId="61" fillId="0" borderId="84" applyNumberFormat="0" applyFill="0" applyAlignment="0" applyProtection="0"/>
    <xf numFmtId="0" fontId="10" fillId="0" borderId="0"/>
    <xf numFmtId="0" fontId="35" fillId="0" borderId="85">
      <alignment horizontal="left" vertical="center"/>
    </xf>
    <xf numFmtId="10" fontId="32" fillId="23" borderId="86" applyNumberFormat="0" applyBorder="0" applyAlignment="0" applyProtection="0"/>
    <xf numFmtId="10" fontId="32" fillId="23" borderId="86" applyNumberFormat="0" applyBorder="0" applyAlignment="0" applyProtection="0"/>
    <xf numFmtId="0" fontId="10" fillId="55" borderId="0" applyNumberFormat="0" applyBorder="0" applyAlignment="0" applyProtection="0"/>
    <xf numFmtId="0" fontId="62" fillId="58" borderId="82" applyNumberFormat="0" applyAlignment="0" applyProtection="0"/>
    <xf numFmtId="0" fontId="63" fillId="7"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63" fillId="7" borderId="82" applyNumberFormat="0" applyAlignment="0" applyProtection="0"/>
    <xf numFmtId="10" fontId="32" fillId="23" borderId="86" applyNumberFormat="0" applyBorder="0" applyAlignment="0" applyProtection="0"/>
    <xf numFmtId="0" fontId="10" fillId="0" borderId="0"/>
    <xf numFmtId="0" fontId="31" fillId="20" borderId="81" applyNumberFormat="0" applyAlignment="0" applyProtection="0"/>
    <xf numFmtId="4" fontId="32" fillId="24" borderId="88" applyNumberFormat="0" applyProtection="0">
      <alignment vertical="center"/>
    </xf>
    <xf numFmtId="0" fontId="31" fillId="20" borderId="82" applyNumberFormat="0" applyAlignment="0" applyProtection="0"/>
    <xf numFmtId="0" fontId="61" fillId="0" borderId="84" applyNumberFormat="0" applyFill="0" applyAlignment="0" applyProtection="0"/>
    <xf numFmtId="0" fontId="31" fillId="0" borderId="87" applyNumberFormat="0" applyFill="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7" borderId="82" applyNumberFormat="0" applyAlignment="0" applyProtection="0"/>
    <xf numFmtId="0" fontId="31" fillId="7" borderId="82" applyNumberFormat="0" applyAlignment="0" applyProtection="0"/>
    <xf numFmtId="10" fontId="32" fillId="23" borderId="86" applyNumberFormat="0" applyBorder="0" applyAlignment="0" applyProtection="0"/>
    <xf numFmtId="4" fontId="32" fillId="63" borderId="88" applyNumberFormat="0" applyProtection="0">
      <alignment horizontal="left" vertical="center" indent="1"/>
    </xf>
    <xf numFmtId="4" fontId="32" fillId="0" borderId="88" applyNumberFormat="0" applyProtection="0">
      <alignment horizontal="right" vertical="center"/>
    </xf>
    <xf numFmtId="0" fontId="10" fillId="46" borderId="0" applyNumberFormat="0" applyBorder="0" applyAlignment="0" applyProtection="0"/>
    <xf numFmtId="0" fontId="35" fillId="0" borderId="85">
      <alignment horizontal="left" vertical="center"/>
    </xf>
    <xf numFmtId="10" fontId="32" fillId="23" borderId="86" applyNumberFormat="0" applyBorder="0" applyAlignment="0" applyProtection="0"/>
    <xf numFmtId="0" fontId="35" fillId="0" borderId="85">
      <alignment horizontal="left" vertical="center"/>
    </xf>
    <xf numFmtId="0" fontId="31" fillId="25" borderId="83" applyNumberFormat="0" applyFont="0" applyAlignment="0" applyProtection="0"/>
    <xf numFmtId="10" fontId="32" fillId="23" borderId="86" applyNumberFormat="0" applyBorder="0" applyAlignment="0" applyProtection="0"/>
    <xf numFmtId="0" fontId="61" fillId="58" borderId="81" applyNumberFormat="0" applyAlignment="0" applyProtection="0"/>
    <xf numFmtId="4" fontId="32" fillId="63" borderId="88" applyNumberFormat="0" applyProtection="0">
      <alignment horizontal="left" vertical="center" indent="1"/>
    </xf>
    <xf numFmtId="0" fontId="31" fillId="20" borderId="82" applyNumberFormat="0" applyAlignment="0" applyProtection="0"/>
    <xf numFmtId="0" fontId="31" fillId="0" borderId="87" applyNumberFormat="0" applyFill="0" applyAlignment="0" applyProtection="0"/>
    <xf numFmtId="0" fontId="31" fillId="25" borderId="83" applyNumberFormat="0" applyFont="0" applyAlignment="0" applyProtection="0"/>
    <xf numFmtId="0" fontId="35" fillId="0" borderId="85">
      <alignment horizontal="left" vertical="center"/>
    </xf>
    <xf numFmtId="0" fontId="35" fillId="0" borderId="85">
      <alignment horizontal="left" vertical="center"/>
    </xf>
    <xf numFmtId="0" fontId="10" fillId="54" borderId="0" applyNumberFormat="0" applyBorder="0" applyAlignment="0" applyProtection="0"/>
    <xf numFmtId="0" fontId="31" fillId="7" borderId="82" applyNumberFormat="0" applyAlignment="0" applyProtection="0"/>
    <xf numFmtId="0" fontId="31" fillId="0" borderId="87" applyNumberFormat="0" applyFill="0" applyAlignment="0" applyProtection="0"/>
    <xf numFmtId="10" fontId="32" fillId="23" borderId="86"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63" fillId="7" borderId="82" applyNumberFormat="0" applyAlignment="0" applyProtection="0"/>
    <xf numFmtId="0" fontId="31" fillId="0" borderId="87" applyNumberFormat="0" applyFill="0" applyAlignment="0" applyProtection="0"/>
    <xf numFmtId="4" fontId="32" fillId="0" borderId="88" applyNumberFormat="0" applyProtection="0">
      <alignment horizontal="right" vertical="center"/>
    </xf>
    <xf numFmtId="0" fontId="61" fillId="58" borderId="81" applyNumberFormat="0" applyAlignment="0" applyProtection="0"/>
    <xf numFmtId="4" fontId="32" fillId="63" borderId="88" applyNumberFormat="0" applyProtection="0">
      <alignment horizontal="left" vertical="center" indent="1"/>
    </xf>
    <xf numFmtId="0" fontId="31" fillId="20" borderId="81" applyNumberFormat="0" applyAlignment="0" applyProtection="0"/>
    <xf numFmtId="0" fontId="31" fillId="0" borderId="87" applyNumberFormat="0" applyFill="0" applyAlignment="0" applyProtection="0"/>
    <xf numFmtId="0" fontId="10" fillId="38" borderId="0" applyNumberFormat="0" applyBorder="0" applyAlignment="0" applyProtection="0"/>
    <xf numFmtId="0" fontId="31" fillId="25" borderId="83" applyNumberFormat="0" applyFont="0" applyAlignment="0" applyProtection="0"/>
    <xf numFmtId="0" fontId="61" fillId="0" borderId="84" applyNumberFormat="0" applyFill="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1" fillId="20" borderId="82" applyNumberFormat="0" applyAlignment="0" applyProtection="0"/>
    <xf numFmtId="0" fontId="62" fillId="58" borderId="82" applyNumberFormat="0" applyAlignment="0" applyProtection="0"/>
    <xf numFmtId="0" fontId="10" fillId="50" borderId="0" applyNumberFormat="0" applyBorder="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10" fillId="0" borderId="0"/>
    <xf numFmtId="0" fontId="31" fillId="20" borderId="81" applyNumberFormat="0" applyAlignment="0" applyProtection="0"/>
    <xf numFmtId="10" fontId="32" fillId="23" borderId="86" applyNumberFormat="0" applyBorder="0" applyAlignment="0" applyProtection="0"/>
    <xf numFmtId="4" fontId="32" fillId="14" borderId="88" applyNumberFormat="0" applyProtection="0">
      <alignment horizontal="left" vertical="center" indent="1"/>
    </xf>
    <xf numFmtId="170" fontId="10" fillId="0" borderId="0" applyFont="0" applyFill="0" applyBorder="0" applyAlignment="0" applyProtection="0"/>
    <xf numFmtId="0" fontId="63" fillId="7" borderId="82" applyNumberFormat="0" applyAlignment="0" applyProtection="0"/>
    <xf numFmtId="0" fontId="62" fillId="58" borderId="82" applyNumberFormat="0" applyAlignment="0" applyProtection="0"/>
    <xf numFmtId="4" fontId="32" fillId="63" borderId="88" applyNumberFormat="0" applyProtection="0">
      <alignment horizontal="left" vertical="center" indent="1"/>
    </xf>
    <xf numFmtId="0" fontId="31" fillId="25" borderId="83" applyNumberFormat="0" applyFont="0" applyAlignment="0" applyProtection="0"/>
    <xf numFmtId="10" fontId="32" fillId="23" borderId="86" applyNumberFormat="0" applyBorder="0" applyAlignment="0" applyProtection="0"/>
    <xf numFmtId="0" fontId="63" fillId="7" borderId="82" applyNumberFormat="0" applyAlignment="0" applyProtection="0"/>
    <xf numFmtId="10" fontId="32" fillId="23" borderId="86" applyNumberFormat="0" applyBorder="0" applyAlignment="0" applyProtection="0"/>
    <xf numFmtId="4" fontId="32" fillId="63" borderId="88" applyNumberFormat="0" applyProtection="0">
      <alignment horizontal="left" vertical="center" indent="1"/>
    </xf>
    <xf numFmtId="0" fontId="31" fillId="20" borderId="81" applyNumberFormat="0" applyAlignment="0" applyProtection="0"/>
    <xf numFmtId="0" fontId="31" fillId="20" borderId="81" applyNumberFormat="0" applyAlignment="0" applyProtection="0"/>
    <xf numFmtId="0" fontId="31" fillId="25" borderId="83" applyNumberFormat="0" applyFont="0" applyAlignment="0" applyProtection="0"/>
    <xf numFmtId="0" fontId="10" fillId="0" borderId="0"/>
    <xf numFmtId="0" fontId="31" fillId="25" borderId="83" applyNumberFormat="0" applyFont="0" applyAlignment="0" applyProtection="0"/>
    <xf numFmtId="0" fontId="31" fillId="25" borderId="83" applyNumberFormat="0" applyFont="0" applyAlignment="0" applyProtection="0"/>
    <xf numFmtId="0" fontId="31" fillId="0" borderId="87" applyNumberFormat="0" applyFill="0" applyAlignment="0" applyProtection="0"/>
    <xf numFmtId="0" fontId="31" fillId="0" borderId="87" applyNumberFormat="0" applyFill="0" applyAlignment="0" applyProtection="0"/>
    <xf numFmtId="0" fontId="61" fillId="0" borderId="84" applyNumberFormat="0" applyFill="0" applyAlignment="0" applyProtection="0"/>
    <xf numFmtId="0" fontId="31" fillId="20" borderId="81" applyNumberFormat="0" applyAlignment="0" applyProtection="0"/>
    <xf numFmtId="0" fontId="31" fillId="25" borderId="83" applyNumberFormat="0" applyFont="0" applyAlignment="0" applyProtection="0"/>
    <xf numFmtId="0" fontId="10" fillId="39" borderId="0" applyNumberFormat="0" applyBorder="0" applyAlignment="0" applyProtection="0"/>
    <xf numFmtId="0" fontId="31" fillId="7" borderId="82" applyNumberFormat="0" applyAlignment="0" applyProtection="0"/>
    <xf numFmtId="0" fontId="31" fillId="20" borderId="81" applyNumberFormat="0" applyAlignment="0" applyProtection="0"/>
    <xf numFmtId="0" fontId="31" fillId="20" borderId="81" applyNumberFormat="0" applyAlignment="0" applyProtection="0"/>
    <xf numFmtId="0" fontId="31" fillId="0" borderId="87" applyNumberFormat="0" applyFill="0" applyAlignment="0" applyProtection="0"/>
    <xf numFmtId="0" fontId="31" fillId="20" borderId="81" applyNumberFormat="0" applyAlignment="0" applyProtection="0"/>
    <xf numFmtId="4" fontId="32" fillId="63" borderId="88" applyNumberFormat="0" applyProtection="0">
      <alignment horizontal="left" vertical="center" indent="1"/>
    </xf>
    <xf numFmtId="0" fontId="35" fillId="0" borderId="85">
      <alignment horizontal="left" vertical="center"/>
    </xf>
    <xf numFmtId="0" fontId="31" fillId="20" borderId="82" applyNumberFormat="0" applyAlignment="0" applyProtection="0"/>
    <xf numFmtId="0" fontId="31" fillId="20" borderId="82" applyNumberFormat="0" applyAlignment="0" applyProtection="0"/>
    <xf numFmtId="0" fontId="31" fillId="20" borderId="82" applyNumberFormat="0" applyAlignment="0" applyProtection="0"/>
    <xf numFmtId="0" fontId="35" fillId="0" borderId="85">
      <alignment horizontal="left" vertical="center"/>
    </xf>
    <xf numFmtId="4" fontId="32" fillId="24" borderId="88" applyNumberFormat="0" applyProtection="0">
      <alignment vertical="center"/>
    </xf>
    <xf numFmtId="0" fontId="31" fillId="25" borderId="83" applyNumberFormat="0" applyFont="0" applyAlignment="0" applyProtection="0"/>
    <xf numFmtId="0" fontId="61" fillId="0" borderId="84" applyNumberFormat="0" applyFill="0" applyAlignment="0" applyProtection="0"/>
    <xf numFmtId="0" fontId="31" fillId="20" borderId="81" applyNumberFormat="0" applyAlignment="0" applyProtection="0"/>
    <xf numFmtId="0" fontId="31" fillId="0" borderId="87" applyNumberFormat="0" applyFill="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31" fillId="25" borderId="83" applyNumberFormat="0" applyFont="0" applyAlignment="0" applyProtection="0"/>
    <xf numFmtId="0" fontId="61" fillId="58" borderId="81" applyNumberFormat="0" applyAlignment="0" applyProtection="0"/>
    <xf numFmtId="0" fontId="61" fillId="0" borderId="84" applyNumberFormat="0" applyFill="0" applyAlignment="0" applyProtection="0"/>
    <xf numFmtId="0" fontId="31" fillId="0" borderId="87" applyNumberFormat="0" applyFill="0" applyAlignment="0" applyProtection="0"/>
    <xf numFmtId="0" fontId="35" fillId="0" borderId="85">
      <alignment horizontal="left" vertical="center"/>
    </xf>
    <xf numFmtId="10" fontId="32" fillId="23" borderId="86" applyNumberFormat="0" applyBorder="0" applyAlignment="0" applyProtection="0"/>
    <xf numFmtId="0" fontId="63" fillId="7" borderId="82" applyNumberFormat="0" applyAlignment="0" applyProtection="0"/>
    <xf numFmtId="0" fontId="31" fillId="7" borderId="82" applyNumberFormat="0" applyAlignment="0" applyProtection="0"/>
    <xf numFmtId="0" fontId="31" fillId="7" borderId="82" applyNumberFormat="0" applyAlignment="0" applyProtection="0"/>
    <xf numFmtId="0" fontId="63" fillId="7" borderId="82" applyNumberFormat="0" applyAlignment="0" applyProtection="0"/>
    <xf numFmtId="0" fontId="31" fillId="20" borderId="82" applyNumberFormat="0" applyAlignment="0" applyProtection="0"/>
    <xf numFmtId="0" fontId="31" fillId="20" borderId="82" applyNumberFormat="0" applyAlignment="0" applyProtection="0"/>
    <xf numFmtId="10" fontId="32" fillId="23" borderId="86" applyNumberFormat="0" applyBorder="0" applyAlignment="0" applyProtection="0"/>
    <xf numFmtId="4" fontId="32" fillId="0" borderId="88" applyNumberFormat="0" applyProtection="0">
      <alignment horizontal="right" vertical="center"/>
    </xf>
    <xf numFmtId="0" fontId="10" fillId="55" borderId="0" applyNumberFormat="0" applyBorder="0" applyAlignment="0" applyProtection="0"/>
    <xf numFmtId="0" fontId="31" fillId="20" borderId="81" applyNumberFormat="0" applyAlignment="0" applyProtection="0"/>
    <xf numFmtId="0" fontId="61" fillId="58" borderId="81" applyNumberFormat="0" applyAlignment="0" applyProtection="0"/>
    <xf numFmtId="10" fontId="32" fillId="23" borderId="86" applyNumberFormat="0" applyBorder="0" applyAlignment="0" applyProtection="0"/>
    <xf numFmtId="4" fontId="32" fillId="63" borderId="88" applyNumberFormat="0" applyProtection="0">
      <alignment horizontal="left" vertical="center" indent="1"/>
    </xf>
    <xf numFmtId="0" fontId="31" fillId="7" borderId="82" applyNumberFormat="0" applyAlignment="0" applyProtection="0"/>
    <xf numFmtId="0" fontId="10" fillId="51" borderId="0" applyNumberFormat="0" applyBorder="0" applyAlignment="0" applyProtection="0"/>
    <xf numFmtId="0" fontId="10" fillId="47" borderId="0" applyNumberFormat="0" applyBorder="0" applyAlignment="0" applyProtection="0"/>
    <xf numFmtId="0" fontId="31" fillId="20" borderId="82" applyNumberFormat="0" applyAlignment="0" applyProtection="0"/>
    <xf numFmtId="10" fontId="32" fillId="23" borderId="86" applyNumberFormat="0" applyBorder="0" applyAlignment="0" applyProtection="0"/>
    <xf numFmtId="4" fontId="32" fillId="14" borderId="88" applyNumberFormat="0" applyProtection="0">
      <alignment horizontal="left" vertical="center" indent="1"/>
    </xf>
    <xf numFmtId="0" fontId="63"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61" fillId="0" borderId="84" applyNumberFormat="0" applyFill="0" applyAlignment="0" applyProtection="0"/>
    <xf numFmtId="0" fontId="31" fillId="20" borderId="81" applyNumberFormat="0" applyAlignment="0" applyProtection="0"/>
    <xf numFmtId="0" fontId="31" fillId="0" borderId="87" applyNumberFormat="0" applyFill="0" applyAlignment="0" applyProtection="0"/>
    <xf numFmtId="0" fontId="31" fillId="7" borderId="82" applyNumberFormat="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0" fontId="62" fillId="58" borderId="82" applyNumberFormat="0" applyAlignment="0" applyProtection="0"/>
    <xf numFmtId="0" fontId="35" fillId="0" borderId="85">
      <alignment horizontal="left" vertical="center"/>
    </xf>
    <xf numFmtId="0" fontId="31" fillId="20" borderId="82" applyNumberFormat="0" applyAlignment="0" applyProtection="0"/>
    <xf numFmtId="0" fontId="31" fillId="20" borderId="81" applyNumberFormat="0" applyAlignment="0" applyProtection="0"/>
    <xf numFmtId="0" fontId="31" fillId="0" borderId="87" applyNumberFormat="0" applyFill="0" applyAlignment="0" applyProtection="0"/>
    <xf numFmtId="0" fontId="31" fillId="25" borderId="83" applyNumberFormat="0" applyFont="0" applyAlignment="0" applyProtection="0"/>
    <xf numFmtId="0" fontId="31" fillId="25" borderId="83" applyNumberFormat="0" applyFont="0" applyAlignment="0" applyProtection="0"/>
    <xf numFmtId="0" fontId="63" fillId="7" borderId="82" applyNumberFormat="0" applyAlignment="0" applyProtection="0"/>
    <xf numFmtId="0" fontId="61" fillId="0" borderId="84" applyNumberFormat="0" applyFill="0" applyAlignment="0" applyProtection="0"/>
    <xf numFmtId="0" fontId="35" fillId="0" borderId="85">
      <alignment horizontal="left" vertical="center"/>
    </xf>
    <xf numFmtId="0" fontId="31" fillId="20" borderId="81" applyNumberFormat="0" applyAlignment="0" applyProtection="0"/>
    <xf numFmtId="0" fontId="10" fillId="55" borderId="0" applyNumberFormat="0" applyBorder="0" applyAlignment="0" applyProtection="0"/>
    <xf numFmtId="0" fontId="61" fillId="58" borderId="81" applyNumberFormat="0" applyAlignment="0" applyProtection="0"/>
    <xf numFmtId="0" fontId="35" fillId="0" borderId="85">
      <alignment horizontal="left" vertical="center"/>
    </xf>
    <xf numFmtId="9" fontId="10" fillId="0" borderId="0" applyFont="0" applyFill="0" applyBorder="0" applyAlignment="0" applyProtection="0"/>
    <xf numFmtId="0" fontId="10" fillId="46" borderId="0" applyNumberFormat="0" applyBorder="0" applyAlignment="0" applyProtection="0"/>
    <xf numFmtId="0" fontId="31" fillId="7" borderId="82" applyNumberFormat="0" applyAlignment="0" applyProtection="0"/>
    <xf numFmtId="0" fontId="31" fillId="20" borderId="82" applyNumberFormat="0" applyAlignment="0" applyProtection="0"/>
    <xf numFmtId="0" fontId="10" fillId="55" borderId="0" applyNumberFormat="0" applyBorder="0" applyAlignment="0" applyProtection="0"/>
    <xf numFmtId="0" fontId="31" fillId="0" borderId="87" applyNumberFormat="0" applyFill="0" applyAlignment="0" applyProtection="0"/>
    <xf numFmtId="0" fontId="31" fillId="25" borderId="83" applyNumberFormat="0" applyFont="0" applyAlignment="0" applyProtection="0"/>
    <xf numFmtId="10" fontId="32" fillId="23" borderId="86" applyNumberFormat="0" applyBorder="0" applyAlignment="0" applyProtection="0"/>
    <xf numFmtId="0" fontId="31" fillId="7" borderId="82" applyNumberFormat="0" applyAlignment="0" applyProtection="0"/>
    <xf numFmtId="0" fontId="61" fillId="58" borderId="81" applyNumberFormat="0" applyAlignment="0" applyProtection="0"/>
    <xf numFmtId="0" fontId="31" fillId="7" borderId="82" applyNumberFormat="0" applyAlignment="0" applyProtection="0"/>
    <xf numFmtId="0" fontId="31" fillId="7" borderId="82" applyNumberFormat="0" applyAlignment="0" applyProtection="0"/>
    <xf numFmtId="0" fontId="10" fillId="50" borderId="0"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10" fillId="42" borderId="0" applyNumberFormat="0" applyBorder="0" applyAlignment="0" applyProtection="0"/>
    <xf numFmtId="0" fontId="10" fillId="0" borderId="0"/>
    <xf numFmtId="0" fontId="31" fillId="20" borderId="82" applyNumberFormat="0" applyAlignment="0" applyProtection="0"/>
    <xf numFmtId="0" fontId="10" fillId="0" borderId="0"/>
    <xf numFmtId="0" fontId="31" fillId="20" borderId="82" applyNumberFormat="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0" fontId="63" fillId="7" borderId="82"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20" borderId="81" applyNumberFormat="0" applyAlignment="0" applyProtection="0"/>
    <xf numFmtId="170" fontId="10" fillId="0" borderId="0" applyFont="0" applyFill="0" applyBorder="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62" fillId="58" borderId="82" applyNumberFormat="0" applyAlignment="0" applyProtection="0"/>
    <xf numFmtId="0" fontId="61" fillId="58" borderId="81" applyNumberFormat="0" applyAlignment="0" applyProtection="0"/>
    <xf numFmtId="0" fontId="35" fillId="0" borderId="85">
      <alignment horizontal="left" vertical="center"/>
    </xf>
    <xf numFmtId="0" fontId="31" fillId="7" borderId="82" applyNumberFormat="0" applyAlignment="0" applyProtection="0"/>
    <xf numFmtId="0" fontId="31" fillId="20" borderId="81" applyNumberFormat="0" applyAlignment="0" applyProtection="0"/>
    <xf numFmtId="0" fontId="63" fillId="7"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4" fontId="32" fillId="24" borderId="88" applyNumberFormat="0" applyProtection="0">
      <alignment vertical="center"/>
    </xf>
    <xf numFmtId="0" fontId="31" fillId="7" borderId="82" applyNumberFormat="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35" fillId="0" borderId="85">
      <alignment horizontal="left" vertical="center"/>
    </xf>
    <xf numFmtId="0" fontId="31" fillId="0" borderId="87" applyNumberFormat="0" applyFill="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2" applyNumberFormat="0" applyAlignment="0" applyProtection="0"/>
    <xf numFmtId="0" fontId="35" fillId="0" borderId="85">
      <alignment horizontal="left" vertical="center"/>
    </xf>
    <xf numFmtId="0" fontId="31" fillId="0" borderId="87" applyNumberFormat="0" applyFill="0" applyAlignment="0" applyProtection="0"/>
    <xf numFmtId="0" fontId="35" fillId="0" borderId="85">
      <alignment horizontal="left" vertical="center"/>
    </xf>
    <xf numFmtId="10" fontId="32" fillId="23" borderId="86" applyNumberFormat="0" applyBorder="0" applyAlignment="0" applyProtection="0"/>
    <xf numFmtId="0" fontId="31" fillId="0" borderId="87" applyNumberFormat="0" applyFill="0" applyAlignment="0" applyProtection="0"/>
    <xf numFmtId="0" fontId="31" fillId="20" borderId="81" applyNumberFormat="0" applyAlignment="0" applyProtection="0"/>
    <xf numFmtId="0" fontId="31" fillId="20" borderId="81" applyNumberFormat="0" applyAlignment="0" applyProtection="0"/>
    <xf numFmtId="0" fontId="31" fillId="20" borderId="81" applyNumberFormat="0" applyAlignment="0" applyProtection="0"/>
    <xf numFmtId="10" fontId="32" fillId="23" borderId="86" applyNumberFormat="0" applyBorder="0" applyAlignment="0" applyProtection="0"/>
    <xf numFmtId="0" fontId="10" fillId="0" borderId="0"/>
    <xf numFmtId="0" fontId="10" fillId="0" borderId="0"/>
    <xf numFmtId="0" fontId="31" fillId="25" borderId="83" applyNumberFormat="0" applyFont="0" applyAlignment="0" applyProtection="0"/>
    <xf numFmtId="0" fontId="31" fillId="20" borderId="82" applyNumberFormat="0" applyAlignment="0" applyProtection="0"/>
    <xf numFmtId="0" fontId="63" fillId="7" borderId="82" applyNumberFormat="0" applyAlignment="0" applyProtection="0"/>
    <xf numFmtId="0" fontId="35" fillId="0" borderId="85">
      <alignment horizontal="left" vertical="center"/>
    </xf>
    <xf numFmtId="0" fontId="31" fillId="25" borderId="83" applyNumberFormat="0" applyFont="0" applyAlignment="0" applyProtection="0"/>
    <xf numFmtId="4" fontId="32" fillId="0" borderId="88" applyNumberFormat="0" applyProtection="0">
      <alignment horizontal="right" vertical="center"/>
    </xf>
    <xf numFmtId="0" fontId="35" fillId="0" borderId="85">
      <alignment horizontal="left" vertical="center"/>
    </xf>
    <xf numFmtId="0" fontId="61" fillId="58" borderId="81" applyNumberFormat="0" applyAlignment="0" applyProtection="0"/>
    <xf numFmtId="0" fontId="31" fillId="20" borderId="82" applyNumberFormat="0" applyAlignment="0" applyProtection="0"/>
    <xf numFmtId="4" fontId="32" fillId="63" borderId="88" applyNumberFormat="0" applyProtection="0">
      <alignment horizontal="left" vertical="center" indent="1"/>
    </xf>
    <xf numFmtId="0" fontId="31" fillId="7" borderId="82" applyNumberFormat="0" applyAlignment="0" applyProtection="0"/>
    <xf numFmtId="0" fontId="10" fillId="46" borderId="0" applyNumberFormat="0" applyBorder="0" applyAlignment="0" applyProtection="0"/>
    <xf numFmtId="0" fontId="10" fillId="43" borderId="0" applyNumberFormat="0" applyBorder="0" applyAlignment="0" applyProtection="0"/>
    <xf numFmtId="4" fontId="32" fillId="14" borderId="88" applyNumberFormat="0" applyProtection="0">
      <alignment horizontal="left" vertical="center" indent="1"/>
    </xf>
    <xf numFmtId="0" fontId="31" fillId="20" borderId="81" applyNumberFormat="0" applyAlignment="0" applyProtection="0"/>
    <xf numFmtId="170" fontId="10" fillId="0" borderId="0" applyFont="0" applyFill="0" applyBorder="0" applyAlignment="0" applyProtection="0"/>
    <xf numFmtId="0" fontId="10" fillId="38" borderId="0" applyNumberFormat="0" applyBorder="0" applyAlignment="0" applyProtection="0"/>
    <xf numFmtId="10" fontId="32" fillId="23" borderId="86" applyNumberFormat="0" applyBorder="0" applyAlignment="0" applyProtection="0"/>
    <xf numFmtId="0" fontId="35" fillId="0" borderId="85">
      <alignment horizontal="left" vertical="center"/>
    </xf>
    <xf numFmtId="0" fontId="31" fillId="20" borderId="81" applyNumberFormat="0" applyAlignment="0" applyProtection="0"/>
    <xf numFmtId="0" fontId="31" fillId="20" borderId="82" applyNumberFormat="0" applyAlignment="0" applyProtection="0"/>
    <xf numFmtId="0" fontId="31" fillId="20" borderId="81" applyNumberFormat="0" applyAlignment="0" applyProtection="0"/>
    <xf numFmtId="0" fontId="35" fillId="0" borderId="85">
      <alignment horizontal="left" vertical="center"/>
    </xf>
    <xf numFmtId="0" fontId="31" fillId="20" borderId="82" applyNumberFormat="0" applyAlignment="0" applyProtection="0"/>
    <xf numFmtId="0" fontId="35" fillId="0" borderId="85">
      <alignment horizontal="left" vertical="center"/>
    </xf>
    <xf numFmtId="0" fontId="35" fillId="0" borderId="85">
      <alignment horizontal="left" vertical="center"/>
    </xf>
    <xf numFmtId="0" fontId="10" fillId="50" borderId="0" applyNumberFormat="0" applyBorder="0" applyAlignment="0" applyProtection="0"/>
    <xf numFmtId="0" fontId="10" fillId="0" borderId="0"/>
    <xf numFmtId="0" fontId="10" fillId="47" borderId="0" applyNumberFormat="0" applyBorder="0" applyAlignment="0" applyProtection="0"/>
    <xf numFmtId="0" fontId="31" fillId="20" borderId="82" applyNumberFormat="0" applyAlignment="0" applyProtection="0"/>
    <xf numFmtId="0" fontId="31" fillId="20" borderId="82" applyNumberFormat="0" applyAlignment="0" applyProtection="0"/>
    <xf numFmtId="0" fontId="10" fillId="50" borderId="0" applyNumberFormat="0" applyBorder="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7" borderId="82" applyNumberFormat="0" applyAlignment="0" applyProtection="0"/>
    <xf numFmtId="0" fontId="31" fillId="20" borderId="82" applyNumberFormat="0" applyAlignment="0" applyProtection="0"/>
    <xf numFmtId="0" fontId="62" fillId="58" borderId="82" applyNumberFormat="0" applyAlignment="0" applyProtection="0"/>
    <xf numFmtId="0" fontId="31" fillId="25" borderId="83" applyNumberFormat="0" applyFont="0" applyAlignment="0" applyProtection="0"/>
    <xf numFmtId="0" fontId="31" fillId="7" borderId="82" applyNumberFormat="0" applyAlignment="0" applyProtection="0"/>
    <xf numFmtId="10" fontId="32" fillId="23" borderId="86" applyNumberFormat="0" applyBorder="0" applyAlignment="0" applyProtection="0"/>
    <xf numFmtId="0" fontId="62" fillId="58"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20" borderId="81" applyNumberFormat="0" applyAlignment="0" applyProtection="0"/>
    <xf numFmtId="0" fontId="31" fillId="20" borderId="81" applyNumberFormat="0" applyAlignment="0" applyProtection="0"/>
    <xf numFmtId="0" fontId="61" fillId="58" borderId="81" applyNumberFormat="0" applyAlignment="0" applyProtection="0"/>
    <xf numFmtId="0" fontId="31" fillId="20" borderId="82" applyNumberFormat="0" applyAlignment="0" applyProtection="0"/>
    <xf numFmtId="0" fontId="61" fillId="58" borderId="81" applyNumberFormat="0" applyAlignment="0" applyProtection="0"/>
    <xf numFmtId="0" fontId="10" fillId="55" borderId="0" applyNumberFormat="0" applyBorder="0" applyAlignment="0" applyProtection="0"/>
    <xf numFmtId="4" fontId="32" fillId="0" borderId="88" applyNumberFormat="0" applyProtection="0">
      <alignment horizontal="right" vertical="center"/>
    </xf>
    <xf numFmtId="4" fontId="32" fillId="24" borderId="88" applyNumberFormat="0" applyProtection="0">
      <alignment vertical="center"/>
    </xf>
    <xf numFmtId="0" fontId="31" fillId="7" borderId="82" applyNumberFormat="0" applyAlignment="0" applyProtection="0"/>
    <xf numFmtId="0" fontId="31" fillId="20" borderId="81" applyNumberFormat="0" applyAlignment="0" applyProtection="0"/>
    <xf numFmtId="0" fontId="31" fillId="7" borderId="82" applyNumberFormat="0" applyAlignment="0" applyProtection="0"/>
    <xf numFmtId="10" fontId="32" fillId="23" borderId="86" applyNumberFormat="0" applyBorder="0" applyAlignment="0" applyProtection="0"/>
    <xf numFmtId="0" fontId="10" fillId="42" borderId="0" applyNumberFormat="0" applyBorder="0" applyAlignment="0" applyProtection="0"/>
    <xf numFmtId="10" fontId="32" fillId="23" borderId="86" applyNumberFormat="0" applyBorder="0" applyAlignment="0" applyProtection="0"/>
    <xf numFmtId="0" fontId="31" fillId="20" borderId="81" applyNumberFormat="0" applyAlignment="0" applyProtection="0"/>
    <xf numFmtId="0" fontId="10" fillId="0" borderId="0"/>
    <xf numFmtId="0" fontId="31" fillId="0" borderId="87" applyNumberFormat="0" applyFill="0" applyAlignment="0" applyProtection="0"/>
    <xf numFmtId="0" fontId="31" fillId="25" borderId="83" applyNumberFormat="0" applyFont="0" applyAlignment="0" applyProtection="0"/>
    <xf numFmtId="0" fontId="31" fillId="20" borderId="81" applyNumberFormat="0" applyAlignment="0" applyProtection="0"/>
    <xf numFmtId="0" fontId="31" fillId="20" borderId="81" applyNumberFormat="0" applyAlignment="0" applyProtection="0"/>
    <xf numFmtId="0" fontId="35" fillId="0" borderId="85">
      <alignment horizontal="left" vertical="center"/>
    </xf>
    <xf numFmtId="0" fontId="62" fillId="58" borderId="82" applyNumberFormat="0" applyAlignment="0" applyProtection="0"/>
    <xf numFmtId="4" fontId="32" fillId="24" borderId="88" applyNumberFormat="0" applyProtection="0">
      <alignment vertical="center"/>
    </xf>
    <xf numFmtId="0" fontId="31" fillId="20" borderId="82" applyNumberFormat="0" applyAlignment="0" applyProtection="0"/>
    <xf numFmtId="0" fontId="31" fillId="20" borderId="81" applyNumberFormat="0" applyAlignment="0" applyProtection="0"/>
    <xf numFmtId="0" fontId="10" fillId="32" borderId="25" applyNumberFormat="0" applyFont="0" applyAlignment="0" applyProtection="0"/>
    <xf numFmtId="0" fontId="31" fillId="25" borderId="83" applyNumberFormat="0" applyFont="0" applyAlignment="0" applyProtection="0"/>
    <xf numFmtId="0" fontId="35" fillId="0" borderId="85">
      <alignment horizontal="left" vertical="center"/>
    </xf>
    <xf numFmtId="4" fontId="32" fillId="63" borderId="88" applyNumberFormat="0" applyProtection="0">
      <alignment horizontal="left" vertical="center" indent="1"/>
    </xf>
    <xf numFmtId="0" fontId="61" fillId="0" borderId="84" applyNumberFormat="0" applyFill="0" applyAlignment="0" applyProtection="0"/>
    <xf numFmtId="0" fontId="10" fillId="0" borderId="0"/>
    <xf numFmtId="0" fontId="31" fillId="25" borderId="83" applyNumberFormat="0" applyFont="0" applyAlignment="0" applyProtection="0"/>
    <xf numFmtId="0" fontId="31" fillId="20" borderId="81" applyNumberFormat="0" applyAlignment="0" applyProtection="0"/>
    <xf numFmtId="0" fontId="62" fillId="58" borderId="82" applyNumberFormat="0" applyAlignment="0" applyProtection="0"/>
    <xf numFmtId="0" fontId="35" fillId="0" borderId="85">
      <alignment horizontal="left" vertical="center"/>
    </xf>
    <xf numFmtId="0" fontId="61" fillId="0" borderId="84" applyNumberFormat="0" applyFill="0" applyAlignment="0" applyProtection="0"/>
    <xf numFmtId="4" fontId="32" fillId="14" borderId="88" applyNumberFormat="0" applyProtection="0">
      <alignment horizontal="left" vertical="center" indent="1"/>
    </xf>
    <xf numFmtId="0" fontId="62" fillId="58" borderId="82" applyNumberFormat="0" applyAlignment="0" applyProtection="0"/>
    <xf numFmtId="4" fontId="32" fillId="63" borderId="88" applyNumberFormat="0" applyProtection="0">
      <alignment horizontal="left" vertical="center" indent="1"/>
    </xf>
    <xf numFmtId="0" fontId="31" fillId="25" borderId="83" applyNumberFormat="0" applyFont="0" applyAlignment="0" applyProtection="0"/>
    <xf numFmtId="0" fontId="31" fillId="20" borderId="82" applyNumberFormat="0" applyAlignment="0" applyProtection="0"/>
    <xf numFmtId="10" fontId="32" fillId="23" borderId="86" applyNumberFormat="0" applyBorder="0" applyAlignment="0" applyProtection="0"/>
    <xf numFmtId="0" fontId="62" fillId="58"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10" fillId="0" borderId="0"/>
    <xf numFmtId="0" fontId="62" fillId="58" borderId="82" applyNumberFormat="0" applyAlignment="0" applyProtection="0"/>
    <xf numFmtId="0" fontId="31" fillId="20" borderId="81" applyNumberFormat="0" applyAlignment="0" applyProtection="0"/>
    <xf numFmtId="0" fontId="31" fillId="0" borderId="87" applyNumberFormat="0" applyFill="0" applyAlignment="0" applyProtection="0"/>
    <xf numFmtId="0" fontId="31" fillId="0" borderId="87" applyNumberFormat="0" applyFill="0" applyAlignment="0" applyProtection="0"/>
    <xf numFmtId="0" fontId="10" fillId="0" borderId="0"/>
    <xf numFmtId="0" fontId="31" fillId="25" borderId="83" applyNumberFormat="0" applyFont="0" applyAlignment="0" applyProtection="0"/>
    <xf numFmtId="0" fontId="31" fillId="25" borderId="83" applyNumberFormat="0" applyFont="0" applyAlignment="0" applyProtection="0"/>
    <xf numFmtId="0" fontId="31" fillId="20" borderId="82" applyNumberFormat="0" applyAlignment="0" applyProtection="0"/>
    <xf numFmtId="0" fontId="31" fillId="20" borderId="81" applyNumberFormat="0" applyAlignment="0" applyProtection="0"/>
    <xf numFmtId="0" fontId="31" fillId="0" borderId="87" applyNumberFormat="0" applyFill="0" applyAlignment="0" applyProtection="0"/>
    <xf numFmtId="0" fontId="62" fillId="58" borderId="82" applyNumberFormat="0" applyAlignment="0" applyProtection="0"/>
    <xf numFmtId="0" fontId="31" fillId="25" borderId="83" applyNumberFormat="0" applyFont="0" applyAlignment="0" applyProtection="0"/>
    <xf numFmtId="0" fontId="31" fillId="7"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61" fillId="58" borderId="81" applyNumberFormat="0" applyAlignment="0" applyProtection="0"/>
    <xf numFmtId="0" fontId="10" fillId="43" borderId="0" applyNumberFormat="0" applyBorder="0" applyAlignment="0" applyProtection="0"/>
    <xf numFmtId="10" fontId="32" fillId="23" borderId="86" applyNumberFormat="0" applyBorder="0" applyAlignment="0" applyProtection="0"/>
    <xf numFmtId="0" fontId="10" fillId="0" borderId="0"/>
    <xf numFmtId="10" fontId="32" fillId="23" borderId="86" applyNumberFormat="0" applyBorder="0" applyAlignment="0" applyProtection="0"/>
    <xf numFmtId="0" fontId="31" fillId="25" borderId="83" applyNumberFormat="0" applyFont="0" applyAlignment="0" applyProtection="0"/>
    <xf numFmtId="0" fontId="31" fillId="25" borderId="83" applyNumberFormat="0" applyFont="0" applyAlignment="0" applyProtection="0"/>
    <xf numFmtId="0" fontId="10" fillId="42" borderId="0" applyNumberFormat="0" applyBorder="0" applyAlignment="0" applyProtection="0"/>
    <xf numFmtId="0" fontId="35" fillId="0" borderId="85">
      <alignment horizontal="left" vertical="center"/>
    </xf>
    <xf numFmtId="10" fontId="32" fillId="23" borderId="86" applyNumberFormat="0" applyBorder="0" applyAlignment="0" applyProtection="0"/>
    <xf numFmtId="0" fontId="35" fillId="0" borderId="85">
      <alignment horizontal="left" vertical="center"/>
    </xf>
    <xf numFmtId="0" fontId="10" fillId="54" borderId="0" applyNumberFormat="0" applyBorder="0" applyAlignment="0" applyProtection="0"/>
    <xf numFmtId="0" fontId="35" fillId="0" borderId="85">
      <alignment horizontal="left" vertical="center"/>
    </xf>
    <xf numFmtId="0" fontId="31" fillId="20" borderId="81" applyNumberFormat="0" applyAlignment="0" applyProtection="0"/>
    <xf numFmtId="0" fontId="61" fillId="58" borderId="81" applyNumberFormat="0" applyAlignment="0" applyProtection="0"/>
    <xf numFmtId="0" fontId="31" fillId="20" borderId="82" applyNumberFormat="0" applyAlignment="0" applyProtection="0"/>
    <xf numFmtId="0" fontId="62" fillId="58" borderId="82" applyNumberFormat="0" applyAlignment="0" applyProtection="0"/>
    <xf numFmtId="4" fontId="32" fillId="0" borderId="88" applyNumberFormat="0" applyProtection="0">
      <alignment horizontal="right" vertical="center"/>
    </xf>
    <xf numFmtId="4" fontId="32" fillId="0" borderId="88" applyNumberFormat="0" applyProtection="0">
      <alignment horizontal="right" vertical="center"/>
    </xf>
    <xf numFmtId="0" fontId="35" fillId="0" borderId="85">
      <alignment horizontal="left" vertical="center"/>
    </xf>
    <xf numFmtId="0" fontId="31" fillId="7" borderId="82" applyNumberFormat="0" applyAlignment="0" applyProtection="0"/>
    <xf numFmtId="10" fontId="32" fillId="23" borderId="86" applyNumberFormat="0" applyBorder="0" applyAlignment="0" applyProtection="0"/>
    <xf numFmtId="0" fontId="10" fillId="0" borderId="0"/>
    <xf numFmtId="4" fontId="32" fillId="14" borderId="88" applyNumberFormat="0" applyProtection="0">
      <alignment horizontal="left" vertical="center" indent="1"/>
    </xf>
    <xf numFmtId="0" fontId="61" fillId="0" borderId="84" applyNumberFormat="0" applyFill="0" applyAlignment="0" applyProtection="0"/>
    <xf numFmtId="0" fontId="63" fillId="7" borderId="82" applyNumberFormat="0" applyAlignment="0" applyProtection="0"/>
    <xf numFmtId="0" fontId="31" fillId="20"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2" applyNumberFormat="0" applyAlignment="0" applyProtection="0"/>
    <xf numFmtId="0" fontId="35" fillId="0" borderId="85">
      <alignment horizontal="left" vertical="center"/>
    </xf>
    <xf numFmtId="10" fontId="32" fillId="23" borderId="86" applyNumberFormat="0" applyBorder="0" applyAlignment="0" applyProtection="0"/>
    <xf numFmtId="10" fontId="32" fillId="23" borderId="86" applyNumberFormat="0" applyBorder="0" applyAlignment="0" applyProtection="0"/>
    <xf numFmtId="0" fontId="63" fillId="7" borderId="82" applyNumberFormat="0" applyAlignment="0" applyProtection="0"/>
    <xf numFmtId="10" fontId="32" fillId="23" borderId="86" applyNumberFormat="0" applyBorder="0" applyAlignment="0" applyProtection="0"/>
    <xf numFmtId="0" fontId="10" fillId="42" borderId="0" applyNumberFormat="0" applyBorder="0" applyAlignment="0" applyProtection="0"/>
    <xf numFmtId="4" fontId="32" fillId="0" borderId="88" applyNumberFormat="0" applyProtection="0">
      <alignment horizontal="right" vertical="center"/>
    </xf>
    <xf numFmtId="4" fontId="32" fillId="63" borderId="88" applyNumberFormat="0" applyProtection="0">
      <alignment horizontal="left" vertical="center" indent="1"/>
    </xf>
    <xf numFmtId="0" fontId="31" fillId="0" borderId="87" applyNumberFormat="0" applyFill="0" applyAlignment="0" applyProtection="0"/>
    <xf numFmtId="0" fontId="31" fillId="20" borderId="82" applyNumberFormat="0" applyAlignment="0" applyProtection="0"/>
    <xf numFmtId="0" fontId="31" fillId="20" borderId="82" applyNumberFormat="0" applyAlignment="0" applyProtection="0"/>
    <xf numFmtId="0" fontId="62" fillId="58" borderId="82" applyNumberFormat="0" applyAlignment="0" applyProtection="0"/>
    <xf numFmtId="0" fontId="63" fillId="7" borderId="82" applyNumberFormat="0" applyAlignment="0" applyProtection="0"/>
    <xf numFmtId="0" fontId="31" fillId="20" borderId="81" applyNumberFormat="0" applyAlignment="0" applyProtection="0"/>
    <xf numFmtId="0" fontId="31" fillId="7" borderId="82" applyNumberFormat="0" applyAlignment="0" applyProtection="0"/>
    <xf numFmtId="0" fontId="31" fillId="20" borderId="81" applyNumberFormat="0" applyAlignment="0" applyProtection="0"/>
    <xf numFmtId="0" fontId="10" fillId="47" borderId="0" applyNumberFormat="0" applyBorder="0" applyAlignment="0" applyProtection="0"/>
    <xf numFmtId="0" fontId="35" fillId="0" borderId="85">
      <alignment horizontal="left" vertical="center"/>
    </xf>
    <xf numFmtId="0" fontId="31" fillId="25" borderId="83" applyNumberFormat="0" applyFont="0" applyAlignment="0" applyProtection="0"/>
    <xf numFmtId="0" fontId="31" fillId="20" borderId="82" applyNumberFormat="0" applyAlignment="0" applyProtection="0"/>
    <xf numFmtId="0" fontId="31" fillId="20" borderId="82" applyNumberFormat="0" applyAlignment="0" applyProtection="0"/>
    <xf numFmtId="10" fontId="32" fillId="23" borderId="86" applyNumberFormat="0" applyBorder="0" applyAlignment="0" applyProtection="0"/>
    <xf numFmtId="0" fontId="10" fillId="47" borderId="0" applyNumberFormat="0" applyBorder="0" applyAlignment="0" applyProtection="0"/>
    <xf numFmtId="10" fontId="32" fillId="23" borderId="86" applyNumberFormat="0" applyBorder="0" applyAlignment="0" applyProtection="0"/>
    <xf numFmtId="0" fontId="31" fillId="20" borderId="82" applyNumberFormat="0" applyAlignment="0" applyProtection="0"/>
    <xf numFmtId="0" fontId="31" fillId="20" borderId="82" applyNumberFormat="0" applyAlignment="0" applyProtection="0"/>
    <xf numFmtId="0" fontId="10" fillId="43" borderId="0" applyNumberFormat="0" applyBorder="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31" fillId="20" borderId="81" applyNumberFormat="0" applyAlignment="0" applyProtection="0"/>
    <xf numFmtId="0" fontId="62" fillId="58" borderId="82" applyNumberFormat="0" applyAlignment="0" applyProtection="0"/>
    <xf numFmtId="0" fontId="35" fillId="0" borderId="85">
      <alignment horizontal="left" vertical="center"/>
    </xf>
    <xf numFmtId="0" fontId="10" fillId="42" borderId="0" applyNumberFormat="0" applyBorder="0" applyAlignment="0" applyProtection="0"/>
    <xf numFmtId="0" fontId="10" fillId="51" borderId="0" applyNumberFormat="0" applyBorder="0" applyAlignment="0" applyProtection="0"/>
    <xf numFmtId="0" fontId="31" fillId="20" borderId="82" applyNumberFormat="0" applyAlignment="0" applyProtection="0"/>
    <xf numFmtId="0" fontId="31" fillId="20" borderId="82" applyNumberFormat="0" applyAlignment="0" applyProtection="0"/>
    <xf numFmtId="10" fontId="32" fillId="23" borderId="86" applyNumberFormat="0" applyBorder="0" applyAlignment="0" applyProtection="0"/>
    <xf numFmtId="0" fontId="10" fillId="47" borderId="0" applyNumberFormat="0" applyBorder="0" applyAlignment="0" applyProtection="0"/>
    <xf numFmtId="10" fontId="32" fillId="23" borderId="86" applyNumberFormat="0" applyBorder="0" applyAlignment="0" applyProtection="0"/>
    <xf numFmtId="0" fontId="31" fillId="7" borderId="82" applyNumberFormat="0" applyAlignment="0" applyProtection="0"/>
    <xf numFmtId="0" fontId="31" fillId="20" borderId="82" applyNumberFormat="0" applyAlignment="0" applyProtection="0"/>
    <xf numFmtId="0" fontId="31" fillId="20" borderId="82" applyNumberFormat="0" applyAlignment="0" applyProtection="0"/>
    <xf numFmtId="10" fontId="32" fillId="23" borderId="86" applyNumberFormat="0" applyBorder="0" applyAlignment="0" applyProtection="0"/>
    <xf numFmtId="0" fontId="10" fillId="54" borderId="0" applyNumberFormat="0" applyBorder="0" applyAlignment="0" applyProtection="0"/>
    <xf numFmtId="0" fontId="31" fillId="20"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7" borderId="82" applyNumberFormat="0" applyAlignment="0" applyProtection="0"/>
    <xf numFmtId="4" fontId="32" fillId="63" borderId="88" applyNumberFormat="0" applyProtection="0">
      <alignment horizontal="left" vertical="center" indent="1"/>
    </xf>
    <xf numFmtId="0" fontId="10" fillId="55" borderId="0" applyNumberFormat="0" applyBorder="0" applyAlignment="0" applyProtection="0"/>
    <xf numFmtId="0" fontId="31" fillId="20"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0" borderId="82" applyNumberFormat="0" applyAlignment="0" applyProtection="0"/>
    <xf numFmtId="0" fontId="63" fillId="7"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25" borderId="83" applyNumberFormat="0" applyFont="0" applyAlignment="0" applyProtection="0"/>
    <xf numFmtId="4" fontId="32" fillId="63" borderId="88" applyNumberFormat="0" applyProtection="0">
      <alignment horizontal="left" vertical="center" indent="1"/>
    </xf>
    <xf numFmtId="0" fontId="31" fillId="20" borderId="81"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61" fillId="58" borderId="81" applyNumberFormat="0" applyAlignment="0" applyProtection="0"/>
    <xf numFmtId="0" fontId="63" fillId="7" borderId="82" applyNumberFormat="0" applyAlignment="0" applyProtection="0"/>
    <xf numFmtId="0" fontId="31" fillId="20" borderId="81" applyNumberFormat="0" applyAlignment="0" applyProtection="0"/>
    <xf numFmtId="0" fontId="62" fillId="58"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25" borderId="83" applyNumberFormat="0" applyFont="0" applyAlignment="0" applyProtection="0"/>
    <xf numFmtId="10" fontId="32" fillId="23" borderId="86" applyNumberFormat="0" applyBorder="0" applyAlignment="0" applyProtection="0"/>
    <xf numFmtId="4" fontId="32" fillId="14" borderId="88" applyNumberFormat="0" applyProtection="0">
      <alignment horizontal="left" vertical="center" indent="1"/>
    </xf>
    <xf numFmtId="0" fontId="61" fillId="58" borderId="81" applyNumberFormat="0" applyAlignment="0" applyProtection="0"/>
    <xf numFmtId="0" fontId="31" fillId="20" borderId="82" applyNumberFormat="0" applyAlignment="0" applyProtection="0"/>
    <xf numFmtId="0" fontId="31" fillId="7" borderId="82" applyNumberFormat="0" applyAlignment="0" applyProtection="0"/>
    <xf numFmtId="0" fontId="63" fillId="7" borderId="82"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31" fillId="25" borderId="83" applyNumberFormat="0" applyFont="0" applyAlignment="0" applyProtection="0"/>
    <xf numFmtId="0" fontId="61" fillId="58" borderId="81" applyNumberForma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35" fillId="0" borderId="85">
      <alignment horizontal="left" vertical="center"/>
    </xf>
    <xf numFmtId="0" fontId="31" fillId="25" borderId="83" applyNumberFormat="0" applyFon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5" borderId="83" applyNumberFormat="0" applyFont="0" applyAlignment="0" applyProtection="0"/>
    <xf numFmtId="0" fontId="31" fillId="7" borderId="82" applyNumberFormat="0" applyAlignment="0" applyProtection="0"/>
    <xf numFmtId="0" fontId="35" fillId="0" borderId="85">
      <alignment horizontal="left" vertical="center"/>
    </xf>
    <xf numFmtId="0" fontId="31" fillId="20" borderId="82" applyNumberFormat="0" applyAlignment="0" applyProtection="0"/>
    <xf numFmtId="0" fontId="31" fillId="0" borderId="87" applyNumberFormat="0" applyFill="0" applyAlignment="0" applyProtection="0"/>
    <xf numFmtId="4" fontId="32" fillId="24" borderId="88" applyNumberFormat="0" applyProtection="0">
      <alignment vertical="center"/>
    </xf>
    <xf numFmtId="4" fontId="32" fillId="0" borderId="88" applyNumberFormat="0" applyProtection="0">
      <alignment horizontal="right" vertical="center"/>
    </xf>
    <xf numFmtId="0" fontId="31" fillId="20" borderId="82" applyNumberFormat="0" applyAlignment="0" applyProtection="0"/>
    <xf numFmtId="0" fontId="31" fillId="20" borderId="82" applyNumberFormat="0" applyAlignment="0" applyProtection="0"/>
    <xf numFmtId="0" fontId="61" fillId="0" borderId="84" applyNumberFormat="0" applyFill="0" applyAlignment="0" applyProtection="0"/>
    <xf numFmtId="0" fontId="31" fillId="20" borderId="81" applyNumberFormat="0" applyAlignment="0" applyProtection="0"/>
    <xf numFmtId="0" fontId="35" fillId="0" borderId="85">
      <alignment horizontal="left" vertical="center"/>
    </xf>
    <xf numFmtId="0" fontId="31" fillId="20" borderId="82" applyNumberFormat="0" applyAlignment="0" applyProtection="0"/>
    <xf numFmtId="0" fontId="63" fillId="7" borderId="82" applyNumberFormat="0" applyAlignment="0" applyProtection="0"/>
    <xf numFmtId="0" fontId="31" fillId="20" borderId="82" applyNumberFormat="0" applyAlignment="0" applyProtection="0"/>
    <xf numFmtId="0" fontId="35" fillId="0" borderId="85">
      <alignment horizontal="left" vertical="center"/>
    </xf>
    <xf numFmtId="0" fontId="62" fillId="58" borderId="82"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1" applyNumberFormat="0" applyAlignment="0" applyProtection="0"/>
    <xf numFmtId="0" fontId="31" fillId="0" borderId="87" applyNumberFormat="0" applyFill="0" applyAlignment="0" applyProtection="0"/>
    <xf numFmtId="0" fontId="31" fillId="7" borderId="82" applyNumberFormat="0" applyAlignment="0" applyProtection="0"/>
    <xf numFmtId="0" fontId="61" fillId="58" borderId="81" applyNumberFormat="0" applyAlignment="0" applyProtection="0"/>
    <xf numFmtId="0" fontId="31" fillId="0" borderId="87" applyNumberFormat="0" applyFill="0" applyAlignment="0" applyProtection="0"/>
    <xf numFmtId="0" fontId="10" fillId="55" borderId="0" applyNumberFormat="0" applyBorder="0" applyAlignment="0" applyProtection="0"/>
    <xf numFmtId="0" fontId="10" fillId="35" borderId="0" applyNumberFormat="0" applyBorder="0" applyAlignment="0" applyProtection="0"/>
    <xf numFmtId="10" fontId="32" fillId="23" borderId="86" applyNumberFormat="0" applyBorder="0" applyAlignment="0" applyProtection="0"/>
    <xf numFmtId="0" fontId="10" fillId="47" borderId="0" applyNumberFormat="0" applyBorder="0" applyAlignment="0" applyProtection="0"/>
    <xf numFmtId="0" fontId="35" fillId="0" borderId="85">
      <alignment horizontal="left" vertical="center"/>
    </xf>
    <xf numFmtId="0" fontId="31" fillId="20" borderId="81" applyNumberFormat="0" applyAlignment="0" applyProtection="0"/>
    <xf numFmtId="0" fontId="31" fillId="25" borderId="83" applyNumberFormat="0" applyFont="0" applyAlignment="0" applyProtection="0"/>
    <xf numFmtId="0" fontId="31" fillId="20" borderId="81" applyNumberFormat="0" applyAlignment="0" applyProtection="0"/>
    <xf numFmtId="0" fontId="10" fillId="0" borderId="0"/>
    <xf numFmtId="4" fontId="32" fillId="14" borderId="88" applyNumberFormat="0" applyProtection="0">
      <alignment horizontal="left" vertical="center" indent="1"/>
    </xf>
    <xf numFmtId="0" fontId="61" fillId="0" borderId="84" applyNumberFormat="0" applyFill="0" applyAlignment="0" applyProtection="0"/>
    <xf numFmtId="4" fontId="32" fillId="14" borderId="88" applyNumberFormat="0" applyProtection="0">
      <alignment horizontal="left" vertical="center" indent="1"/>
    </xf>
    <xf numFmtId="0" fontId="10" fillId="50" borderId="0"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35" fillId="0" borderId="85">
      <alignment horizontal="left" vertical="center"/>
    </xf>
    <xf numFmtId="0" fontId="35" fillId="0" borderId="85">
      <alignment horizontal="left" vertical="center"/>
    </xf>
    <xf numFmtId="0" fontId="31" fillId="0" borderId="87" applyNumberFormat="0" applyFill="0" applyAlignment="0" applyProtection="0"/>
    <xf numFmtId="0" fontId="31" fillId="20" borderId="82" applyNumberFormat="0" applyAlignment="0" applyProtection="0"/>
    <xf numFmtId="4" fontId="32" fillId="14" borderId="88" applyNumberFormat="0" applyProtection="0">
      <alignment horizontal="left" vertical="center" indent="1"/>
    </xf>
    <xf numFmtId="0" fontId="31" fillId="20" borderId="81" applyNumberFormat="0" applyAlignment="0" applyProtection="0"/>
    <xf numFmtId="0" fontId="35" fillId="0" borderId="85">
      <alignment horizontal="left" vertical="center"/>
    </xf>
    <xf numFmtId="0" fontId="31" fillId="25" borderId="83" applyNumberFormat="0" applyFont="0" applyAlignment="0" applyProtection="0"/>
    <xf numFmtId="0" fontId="31" fillId="0" borderId="87" applyNumberFormat="0" applyFill="0" applyAlignment="0" applyProtection="0"/>
    <xf numFmtId="0" fontId="31" fillId="25" borderId="83" applyNumberFormat="0" applyFont="0" applyAlignment="0" applyProtection="0"/>
    <xf numFmtId="0" fontId="31" fillId="20" borderId="82" applyNumberFormat="0" applyAlignment="0" applyProtection="0"/>
    <xf numFmtId="0" fontId="31" fillId="0" borderId="87" applyNumberFormat="0" applyFill="0" applyAlignment="0" applyProtection="0"/>
    <xf numFmtId="0" fontId="35" fillId="0" borderId="85">
      <alignment horizontal="left" vertical="center"/>
    </xf>
    <xf numFmtId="0" fontId="31" fillId="20" borderId="81" applyNumberFormat="0" applyAlignment="0" applyProtection="0"/>
    <xf numFmtId="0" fontId="31" fillId="7" borderId="82" applyNumberFormat="0" applyAlignment="0" applyProtection="0"/>
    <xf numFmtId="0" fontId="31" fillId="0" borderId="87" applyNumberFormat="0" applyFill="0" applyAlignment="0" applyProtection="0"/>
    <xf numFmtId="0" fontId="62" fillId="58" borderId="82" applyNumberFormat="0" applyAlignment="0" applyProtection="0"/>
    <xf numFmtId="0" fontId="31" fillId="7" borderId="82" applyNumberFormat="0" applyAlignment="0" applyProtection="0"/>
    <xf numFmtId="4" fontId="32" fillId="14" borderId="88" applyNumberFormat="0" applyProtection="0">
      <alignment horizontal="left" vertical="center" indent="1"/>
    </xf>
    <xf numFmtId="0" fontId="10" fillId="38" borderId="0" applyNumberFormat="0" applyBorder="0" applyAlignment="0" applyProtection="0"/>
    <xf numFmtId="4" fontId="32" fillId="14" borderId="88" applyNumberFormat="0" applyProtection="0">
      <alignment horizontal="left" vertical="center" indent="1"/>
    </xf>
    <xf numFmtId="0" fontId="31" fillId="20" borderId="81" applyNumberFormat="0" applyAlignment="0" applyProtection="0"/>
    <xf numFmtId="0" fontId="10" fillId="0" borderId="0"/>
    <xf numFmtId="0" fontId="10" fillId="38" borderId="0" applyNumberFormat="0" applyBorder="0" applyAlignment="0" applyProtection="0"/>
    <xf numFmtId="4" fontId="32" fillId="14" borderId="88" applyNumberFormat="0" applyProtection="0">
      <alignment horizontal="left" vertical="center" indent="1"/>
    </xf>
    <xf numFmtId="0" fontId="62" fillId="58" borderId="82" applyNumberFormat="0" applyAlignment="0" applyProtection="0"/>
    <xf numFmtId="0" fontId="31" fillId="0" borderId="87" applyNumberFormat="0" applyFill="0" applyAlignment="0" applyProtection="0"/>
    <xf numFmtId="0" fontId="31" fillId="7" borderId="82" applyNumberFormat="0" applyAlignment="0" applyProtection="0"/>
    <xf numFmtId="0" fontId="31" fillId="25" borderId="83" applyNumberFormat="0" applyFont="0" applyAlignment="0" applyProtection="0"/>
    <xf numFmtId="0" fontId="10" fillId="0" borderId="0"/>
    <xf numFmtId="0" fontId="31" fillId="20" borderId="81" applyNumberFormat="0" applyAlignment="0" applyProtection="0"/>
    <xf numFmtId="0" fontId="31" fillId="20" borderId="82" applyNumberFormat="0" applyAlignment="0" applyProtection="0"/>
    <xf numFmtId="0" fontId="62" fillId="58" borderId="82" applyNumberFormat="0" applyAlignment="0" applyProtection="0"/>
    <xf numFmtId="0" fontId="61" fillId="58" borderId="81"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61" fillId="58" borderId="81" applyNumberFormat="0" applyAlignment="0" applyProtection="0"/>
    <xf numFmtId="4" fontId="32" fillId="63" borderId="88" applyNumberFormat="0" applyProtection="0">
      <alignment horizontal="left" vertical="center" indent="1"/>
    </xf>
    <xf numFmtId="0" fontId="31" fillId="7" borderId="82" applyNumberFormat="0" applyAlignment="0" applyProtection="0"/>
    <xf numFmtId="10" fontId="32" fillId="23" borderId="86" applyNumberFormat="0" applyBorder="0" applyAlignment="0" applyProtection="0"/>
    <xf numFmtId="0" fontId="31" fillId="7" borderId="82" applyNumberFormat="0" applyAlignment="0" applyProtection="0"/>
    <xf numFmtId="0" fontId="31" fillId="25" borderId="83" applyNumberFormat="0" applyFont="0" applyAlignment="0" applyProtection="0"/>
    <xf numFmtId="0" fontId="61" fillId="58" borderId="81" applyNumberFormat="0" applyAlignment="0" applyProtection="0"/>
    <xf numFmtId="0" fontId="31" fillId="25" borderId="83" applyNumberFormat="0" applyFont="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31" fillId="20" borderId="81" applyNumberFormat="0" applyAlignment="0" applyProtection="0"/>
    <xf numFmtId="10" fontId="32" fillId="23" borderId="86" applyNumberFormat="0" applyBorder="0" applyAlignment="0" applyProtection="0"/>
    <xf numFmtId="4" fontId="32" fillId="14" borderId="88" applyNumberFormat="0" applyProtection="0">
      <alignment horizontal="left" vertical="center" indent="1"/>
    </xf>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10" fillId="34" borderId="0" applyNumberFormat="0" applyBorder="0" applyAlignment="0" applyProtection="0"/>
    <xf numFmtId="0" fontId="10" fillId="54" borderId="0" applyNumberFormat="0" applyBorder="0" applyAlignment="0" applyProtection="0"/>
    <xf numFmtId="10" fontId="32" fillId="23" borderId="86" applyNumberFormat="0" applyBorder="0" applyAlignment="0" applyProtection="0"/>
    <xf numFmtId="10" fontId="32" fillId="23" borderId="86" applyNumberFormat="0" applyBorder="0" applyAlignment="0" applyProtection="0"/>
    <xf numFmtId="0" fontId="31" fillId="7" borderId="82" applyNumberFormat="0" applyAlignment="0" applyProtection="0"/>
    <xf numFmtId="0" fontId="35" fillId="0" borderId="85">
      <alignment horizontal="left" vertical="center"/>
    </xf>
    <xf numFmtId="4" fontId="32" fillId="63" borderId="88" applyNumberFormat="0" applyProtection="0">
      <alignment horizontal="left" vertical="center" indent="1"/>
    </xf>
    <xf numFmtId="0" fontId="35" fillId="0" borderId="85">
      <alignment horizontal="left" vertical="center"/>
    </xf>
    <xf numFmtId="0" fontId="31" fillId="25" borderId="83" applyNumberFormat="0" applyFont="0" applyAlignment="0" applyProtection="0"/>
    <xf numFmtId="0" fontId="31" fillId="7" borderId="82" applyNumberFormat="0" applyAlignment="0" applyProtection="0"/>
    <xf numFmtId="0" fontId="10" fillId="47" borderId="0" applyNumberFormat="0" applyBorder="0" applyAlignment="0" applyProtection="0"/>
    <xf numFmtId="0" fontId="31" fillId="0" borderId="87" applyNumberFormat="0" applyFill="0" applyAlignment="0" applyProtection="0"/>
    <xf numFmtId="0" fontId="31" fillId="20" borderId="82" applyNumberFormat="0" applyAlignment="0" applyProtection="0"/>
    <xf numFmtId="0" fontId="61" fillId="0" borderId="84" applyNumberFormat="0" applyFill="0" applyAlignment="0" applyProtection="0"/>
    <xf numFmtId="0" fontId="62" fillId="58" borderId="82" applyNumberFormat="0" applyAlignment="0" applyProtection="0"/>
    <xf numFmtId="0" fontId="61" fillId="58" borderId="81" applyNumberFormat="0" applyAlignment="0" applyProtection="0"/>
    <xf numFmtId="0" fontId="31" fillId="20" borderId="81" applyNumberFormat="0" applyAlignment="0" applyProtection="0"/>
    <xf numFmtId="0" fontId="61" fillId="58" borderId="81" applyNumberFormat="0" applyAlignment="0" applyProtection="0"/>
    <xf numFmtId="0" fontId="31" fillId="0" borderId="87" applyNumberFormat="0" applyFill="0" applyAlignment="0" applyProtection="0"/>
    <xf numFmtId="0" fontId="31" fillId="25" borderId="83" applyNumberFormat="0" applyFont="0" applyAlignment="0" applyProtection="0"/>
    <xf numFmtId="0" fontId="61" fillId="0" borderId="84" applyNumberFormat="0" applyFill="0" applyAlignment="0" applyProtection="0"/>
    <xf numFmtId="0" fontId="31" fillId="20" borderId="81" applyNumberFormat="0" applyAlignment="0" applyProtection="0"/>
    <xf numFmtId="4" fontId="32" fillId="24" borderId="88" applyNumberFormat="0" applyProtection="0">
      <alignment vertical="center"/>
    </xf>
    <xf numFmtId="10" fontId="32" fillId="23" borderId="86" applyNumberFormat="0" applyBorder="0" applyAlignment="0" applyProtection="0"/>
    <xf numFmtId="0" fontId="10" fillId="35" borderId="0" applyNumberFormat="0" applyBorder="0" applyAlignment="0" applyProtection="0"/>
    <xf numFmtId="0" fontId="62" fillId="58" borderId="82" applyNumberFormat="0" applyAlignment="0" applyProtection="0"/>
    <xf numFmtId="0" fontId="31" fillId="20" borderId="81" applyNumberFormat="0" applyAlignment="0" applyProtection="0"/>
    <xf numFmtId="0" fontId="10" fillId="34" borderId="0" applyNumberFormat="0" applyBorder="0" applyAlignment="0" applyProtection="0"/>
    <xf numFmtId="10" fontId="32" fillId="23" borderId="86" applyNumberFormat="0" applyBorder="0" applyAlignment="0" applyProtection="0"/>
    <xf numFmtId="0" fontId="31" fillId="20" borderId="81" applyNumberFormat="0" applyAlignment="0" applyProtection="0"/>
    <xf numFmtId="0" fontId="31" fillId="20" borderId="82" applyNumberFormat="0" applyAlignment="0" applyProtection="0"/>
    <xf numFmtId="0" fontId="31" fillId="25" borderId="83" applyNumberFormat="0" applyFont="0" applyAlignment="0" applyProtection="0"/>
    <xf numFmtId="0" fontId="10" fillId="42" borderId="0" applyNumberFormat="0" applyBorder="0" applyAlignment="0" applyProtection="0"/>
    <xf numFmtId="0" fontId="31" fillId="7" borderId="82" applyNumberFormat="0" applyAlignment="0" applyProtection="0"/>
    <xf numFmtId="0" fontId="62" fillId="58" borderId="82" applyNumberFormat="0" applyAlignment="0" applyProtection="0"/>
    <xf numFmtId="0" fontId="61" fillId="0" borderId="84" applyNumberFormat="0" applyFill="0" applyAlignment="0" applyProtection="0"/>
    <xf numFmtId="0" fontId="31" fillId="20" borderId="82" applyNumberFormat="0" applyAlignment="0" applyProtection="0"/>
    <xf numFmtId="0" fontId="31" fillId="7" borderId="82" applyNumberFormat="0" applyAlignment="0" applyProtection="0"/>
    <xf numFmtId="4" fontId="32" fillId="63" borderId="88" applyNumberFormat="0" applyProtection="0">
      <alignment horizontal="left" vertical="center" indent="1"/>
    </xf>
    <xf numFmtId="10" fontId="32" fillId="23" borderId="86"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62" fillId="58" borderId="82" applyNumberFormat="0" applyAlignment="0" applyProtection="0"/>
    <xf numFmtId="0" fontId="10" fillId="46" borderId="0" applyNumberFormat="0" applyBorder="0" applyAlignment="0" applyProtection="0"/>
    <xf numFmtId="0" fontId="31" fillId="20" borderId="82" applyNumberFormat="0" applyAlignment="0" applyProtection="0"/>
    <xf numFmtId="0" fontId="31" fillId="7" borderId="82" applyNumberFormat="0" applyAlignment="0" applyProtection="0"/>
    <xf numFmtId="0" fontId="61" fillId="58" borderId="81" applyNumberFormat="0" applyAlignment="0" applyProtection="0"/>
    <xf numFmtId="0" fontId="10" fillId="55" borderId="0" applyNumberFormat="0" applyBorder="0" applyAlignment="0" applyProtection="0"/>
    <xf numFmtId="0" fontId="35" fillId="0" borderId="85">
      <alignment horizontal="left" vertical="center"/>
    </xf>
    <xf numFmtId="0" fontId="10" fillId="34" borderId="0" applyNumberFormat="0" applyBorder="0" applyAlignment="0" applyProtection="0"/>
    <xf numFmtId="0" fontId="63" fillId="7" borderId="82" applyNumberFormat="0" applyAlignment="0" applyProtection="0"/>
    <xf numFmtId="4" fontId="32" fillId="14" borderId="88" applyNumberFormat="0" applyProtection="0">
      <alignment horizontal="left" vertical="center" indent="1"/>
    </xf>
    <xf numFmtId="0" fontId="63" fillId="7"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20" borderId="81" applyNumberFormat="0" applyAlignment="0" applyProtection="0"/>
    <xf numFmtId="0" fontId="31" fillId="20" borderId="81" applyNumberFormat="0" applyAlignment="0" applyProtection="0"/>
    <xf numFmtId="0" fontId="31" fillId="25" borderId="83" applyNumberFormat="0" applyFont="0" applyAlignment="0" applyProtection="0"/>
    <xf numFmtId="4" fontId="32" fillId="0" borderId="88" applyNumberFormat="0" applyProtection="0">
      <alignment horizontal="right" vertical="center"/>
    </xf>
    <xf numFmtId="0" fontId="10" fillId="32" borderId="25" applyNumberFormat="0" applyFont="0" applyAlignment="0" applyProtection="0"/>
    <xf numFmtId="10" fontId="32" fillId="23" borderId="86" applyNumberFormat="0" applyBorder="0" applyAlignment="0" applyProtection="0"/>
    <xf numFmtId="10" fontId="32" fillId="23" borderId="86" applyNumberFormat="0" applyBorder="0" applyAlignment="0" applyProtection="0"/>
    <xf numFmtId="0" fontId="61" fillId="58" borderId="81" applyNumberFormat="0" applyAlignment="0" applyProtection="0"/>
    <xf numFmtId="10" fontId="32" fillId="23" borderId="86" applyNumberFormat="0" applyBorder="0" applyAlignment="0" applyProtection="0"/>
    <xf numFmtId="0" fontId="10" fillId="46" borderId="0" applyNumberFormat="0" applyBorder="0" applyAlignment="0" applyProtection="0"/>
    <xf numFmtId="0" fontId="31" fillId="25" borderId="83" applyNumberFormat="0" applyFont="0" applyAlignment="0" applyProtection="0"/>
    <xf numFmtId="10" fontId="32" fillId="23" borderId="86" applyNumberFormat="0" applyBorder="0" applyAlignment="0" applyProtection="0"/>
    <xf numFmtId="0" fontId="31" fillId="7" borderId="82" applyNumberFormat="0" applyAlignment="0" applyProtection="0"/>
    <xf numFmtId="0" fontId="10" fillId="0" borderId="0"/>
    <xf numFmtId="10" fontId="32" fillId="23" borderId="86" applyNumberFormat="0" applyBorder="0" applyAlignment="0" applyProtection="0"/>
    <xf numFmtId="10" fontId="32" fillId="23" borderId="86" applyNumberFormat="0" applyBorder="0" applyAlignment="0" applyProtection="0"/>
    <xf numFmtId="4" fontId="32" fillId="63" borderId="88" applyNumberFormat="0" applyProtection="0">
      <alignment horizontal="left" vertical="center" indent="1"/>
    </xf>
    <xf numFmtId="0" fontId="31" fillId="25" borderId="83" applyNumberFormat="0" applyFont="0" applyAlignment="0" applyProtection="0"/>
    <xf numFmtId="0" fontId="62" fillId="58" borderId="82" applyNumberFormat="0" applyAlignment="0" applyProtection="0"/>
    <xf numFmtId="0" fontId="35" fillId="0" borderId="85">
      <alignment horizontal="left" vertical="center"/>
    </xf>
    <xf numFmtId="10" fontId="32" fillId="23" borderId="86" applyNumberFormat="0" applyBorder="0" applyAlignment="0" applyProtection="0"/>
    <xf numFmtId="0" fontId="31" fillId="20" borderId="82" applyNumberFormat="0" applyAlignment="0" applyProtection="0"/>
    <xf numFmtId="10" fontId="32" fillId="23" borderId="86" applyNumberFormat="0" applyBorder="0" applyAlignment="0" applyProtection="0"/>
    <xf numFmtId="9" fontId="10" fillId="0" borderId="0" applyFont="0" applyFill="0" applyBorder="0" applyAlignment="0" applyProtection="0"/>
    <xf numFmtId="0" fontId="10" fillId="42" borderId="0" applyNumberFormat="0" applyBorder="0" applyAlignment="0" applyProtection="0"/>
    <xf numFmtId="0" fontId="10" fillId="39" borderId="0" applyNumberFormat="0" applyBorder="0" applyAlignment="0" applyProtection="0"/>
    <xf numFmtId="10" fontId="32" fillId="23" borderId="86" applyNumberFormat="0" applyBorder="0" applyAlignment="0" applyProtection="0"/>
    <xf numFmtId="0" fontId="31" fillId="0" borderId="87" applyNumberFormat="0" applyFill="0" applyAlignment="0" applyProtection="0"/>
    <xf numFmtId="0" fontId="31" fillId="20" borderId="81" applyNumberFormat="0" applyAlignment="0" applyProtection="0"/>
    <xf numFmtId="0" fontId="31" fillId="7" borderId="82" applyNumberFormat="0" applyAlignment="0" applyProtection="0"/>
    <xf numFmtId="0" fontId="10" fillId="0" borderId="0"/>
    <xf numFmtId="0" fontId="31" fillId="0" borderId="87" applyNumberFormat="0" applyFill="0" applyAlignment="0" applyProtection="0"/>
    <xf numFmtId="0" fontId="10" fillId="54" borderId="0" applyNumberFormat="0" applyBorder="0" applyAlignment="0" applyProtection="0"/>
    <xf numFmtId="0" fontId="10" fillId="34" borderId="0" applyNumberFormat="0" applyBorder="0" applyAlignment="0" applyProtection="0"/>
    <xf numFmtId="0" fontId="35" fillId="0" borderId="85">
      <alignment horizontal="left" vertical="center"/>
    </xf>
    <xf numFmtId="0" fontId="10" fillId="54" borderId="0" applyNumberFormat="0" applyBorder="0" applyAlignment="0" applyProtection="0"/>
    <xf numFmtId="0" fontId="31" fillId="0" borderId="87" applyNumberFormat="0" applyFill="0" applyAlignment="0" applyProtection="0"/>
    <xf numFmtId="0" fontId="31" fillId="25" borderId="83" applyNumberFormat="0" applyFont="0" applyAlignment="0" applyProtection="0"/>
    <xf numFmtId="0" fontId="31" fillId="20" borderId="82"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20" borderId="81" applyNumberFormat="0" applyAlignment="0" applyProtection="0"/>
    <xf numFmtId="0" fontId="31" fillId="7" borderId="82" applyNumberFormat="0" applyAlignment="0" applyProtection="0"/>
    <xf numFmtId="10" fontId="32" fillId="23" borderId="86" applyNumberFormat="0" applyBorder="0" applyAlignment="0" applyProtection="0"/>
    <xf numFmtId="0" fontId="31" fillId="25" borderId="83" applyNumberFormat="0" applyFont="0" applyAlignment="0" applyProtection="0"/>
    <xf numFmtId="0" fontId="10" fillId="0" borderId="0"/>
    <xf numFmtId="0" fontId="61" fillId="0" borderId="84" applyNumberFormat="0" applyFill="0" applyAlignment="0" applyProtection="0"/>
    <xf numFmtId="0" fontId="31" fillId="20" borderId="82" applyNumberFormat="0" applyAlignment="0" applyProtection="0"/>
    <xf numFmtId="0" fontId="10" fillId="32" borderId="25" applyNumberFormat="0" applyFont="0" applyAlignment="0" applyProtection="0"/>
    <xf numFmtId="0" fontId="31" fillId="7" borderId="82"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4" fontId="32" fillId="24" borderId="88" applyNumberFormat="0" applyProtection="0">
      <alignment vertical="center"/>
    </xf>
    <xf numFmtId="0" fontId="31" fillId="20" borderId="81" applyNumberFormat="0" applyAlignment="0" applyProtection="0"/>
    <xf numFmtId="0" fontId="10" fillId="39" borderId="0" applyNumberFormat="0" applyBorder="0" applyAlignment="0" applyProtection="0"/>
    <xf numFmtId="0" fontId="31" fillId="0" borderId="87" applyNumberFormat="0" applyFill="0" applyAlignment="0" applyProtection="0"/>
    <xf numFmtId="10" fontId="32" fillId="23" borderId="86" applyNumberFormat="0" applyBorder="0" applyAlignment="0" applyProtection="0"/>
    <xf numFmtId="0" fontId="31" fillId="7" borderId="82" applyNumberFormat="0" applyAlignment="0" applyProtection="0"/>
    <xf numFmtId="9" fontId="10" fillId="0" borderId="0" applyFont="0" applyFill="0" applyBorder="0" applyAlignment="0" applyProtection="0"/>
    <xf numFmtId="10" fontId="32" fillId="23" borderId="86" applyNumberFormat="0" applyBorder="0" applyAlignment="0" applyProtection="0"/>
    <xf numFmtId="0" fontId="31" fillId="20" borderId="81" applyNumberFormat="0" applyAlignment="0" applyProtection="0"/>
    <xf numFmtId="0" fontId="10" fillId="46" borderId="0" applyNumberFormat="0" applyBorder="0" applyAlignment="0" applyProtection="0"/>
    <xf numFmtId="0" fontId="61" fillId="58" borderId="81" applyNumberFormat="0" applyAlignment="0" applyProtection="0"/>
    <xf numFmtId="0" fontId="31" fillId="7" borderId="82" applyNumberFormat="0" applyAlignment="0" applyProtection="0"/>
    <xf numFmtId="0" fontId="35" fillId="0" borderId="85">
      <alignment horizontal="left" vertical="center"/>
    </xf>
    <xf numFmtId="10" fontId="32" fillId="23" borderId="86" applyNumberFormat="0" applyBorder="0" applyAlignment="0" applyProtection="0"/>
    <xf numFmtId="0" fontId="35" fillId="0" borderId="85">
      <alignment horizontal="left" vertical="center"/>
    </xf>
    <xf numFmtId="0" fontId="61" fillId="58" borderId="81" applyNumberFormat="0" applyAlignment="0" applyProtection="0"/>
    <xf numFmtId="0" fontId="31" fillId="20" borderId="81" applyNumberFormat="0" applyAlignment="0" applyProtection="0"/>
    <xf numFmtId="0" fontId="31" fillId="7" borderId="82" applyNumberFormat="0" applyAlignment="0" applyProtection="0"/>
    <xf numFmtId="0" fontId="31" fillId="20" borderId="81" applyNumberFormat="0" applyAlignment="0" applyProtection="0"/>
    <xf numFmtId="0" fontId="10" fillId="42" borderId="0" applyNumberFormat="0" applyBorder="0" applyAlignment="0" applyProtection="0"/>
    <xf numFmtId="0" fontId="31" fillId="20" borderId="82" applyNumberFormat="0" applyAlignment="0" applyProtection="0"/>
    <xf numFmtId="0" fontId="31" fillId="20" borderId="82" applyNumberFormat="0" applyAlignment="0" applyProtection="0"/>
    <xf numFmtId="0" fontId="31" fillId="20" borderId="82" applyNumberFormat="0" applyAlignment="0" applyProtection="0"/>
    <xf numFmtId="9" fontId="10" fillId="0" borderId="0" applyFont="0" applyFill="0" applyBorder="0" applyAlignment="0" applyProtection="0"/>
    <xf numFmtId="0" fontId="31" fillId="0" borderId="87" applyNumberFormat="0" applyFill="0" applyAlignment="0" applyProtection="0"/>
    <xf numFmtId="0" fontId="31" fillId="0" borderId="87" applyNumberFormat="0" applyFill="0" applyAlignment="0" applyProtection="0"/>
    <xf numFmtId="10" fontId="32" fillId="23" borderId="86" applyNumberFormat="0" applyBorder="0" applyAlignment="0" applyProtection="0"/>
    <xf numFmtId="0" fontId="31" fillId="25" borderId="83" applyNumberFormat="0" applyFont="0" applyAlignment="0" applyProtection="0"/>
    <xf numFmtId="0" fontId="31" fillId="0" borderId="87" applyNumberFormat="0" applyFill="0" applyAlignment="0" applyProtection="0"/>
    <xf numFmtId="0" fontId="10" fillId="46" borderId="0" applyNumberFormat="0" applyBorder="0" applyAlignment="0" applyProtection="0"/>
    <xf numFmtId="10" fontId="32" fillId="23" borderId="86" applyNumberFormat="0" applyBorder="0" applyAlignment="0" applyProtection="0"/>
    <xf numFmtId="4" fontId="32" fillId="63" borderId="88" applyNumberFormat="0" applyProtection="0">
      <alignment horizontal="left" vertical="center" indent="1"/>
    </xf>
    <xf numFmtId="0" fontId="61" fillId="0" borderId="84" applyNumberFormat="0" applyFill="0" applyAlignment="0" applyProtection="0"/>
    <xf numFmtId="0" fontId="31" fillId="20" borderId="81" applyNumberFormat="0" applyAlignment="0" applyProtection="0"/>
    <xf numFmtId="0" fontId="31" fillId="20" borderId="81" applyNumberFormat="0" applyAlignment="0" applyProtection="0"/>
    <xf numFmtId="0" fontId="10" fillId="0" borderId="0"/>
    <xf numFmtId="0" fontId="31" fillId="20" borderId="82" applyNumberFormat="0" applyAlignment="0" applyProtection="0"/>
    <xf numFmtId="0" fontId="31" fillId="20" borderId="81" applyNumberFormat="0" applyAlignment="0" applyProtection="0"/>
    <xf numFmtId="0" fontId="62" fillId="58" borderId="82" applyNumberFormat="0" applyAlignment="0" applyProtection="0"/>
    <xf numFmtId="0" fontId="31" fillId="0" borderId="87" applyNumberFormat="0" applyFill="0" applyAlignment="0" applyProtection="0"/>
    <xf numFmtId="0" fontId="35" fillId="0" borderId="85">
      <alignment horizontal="left" vertical="center"/>
    </xf>
    <xf numFmtId="0" fontId="10" fillId="39" borderId="0" applyNumberFormat="0" applyBorder="0" applyAlignment="0" applyProtection="0"/>
    <xf numFmtId="4" fontId="32" fillId="63" borderId="88" applyNumberFormat="0" applyProtection="0">
      <alignment horizontal="left" vertical="center" indent="1"/>
    </xf>
    <xf numFmtId="0" fontId="61" fillId="0" borderId="84" applyNumberFormat="0" applyFill="0" applyAlignment="0" applyProtection="0"/>
    <xf numFmtId="0" fontId="10" fillId="0" borderId="0"/>
    <xf numFmtId="4" fontId="32" fillId="0" borderId="88" applyNumberFormat="0" applyProtection="0">
      <alignment horizontal="right" vertical="center"/>
    </xf>
    <xf numFmtId="10" fontId="32" fillId="23" borderId="86" applyNumberFormat="0" applyBorder="0" applyAlignment="0" applyProtection="0"/>
    <xf numFmtId="0" fontId="31" fillId="20" borderId="81" applyNumberFormat="0" applyAlignment="0" applyProtection="0"/>
    <xf numFmtId="0" fontId="10" fillId="34" borderId="0" applyNumberFormat="0" applyBorder="0" applyAlignment="0" applyProtection="0"/>
    <xf numFmtId="0" fontId="10" fillId="43" borderId="0" applyNumberFormat="0" applyBorder="0" applyAlignment="0" applyProtection="0"/>
    <xf numFmtId="10" fontId="32" fillId="23" borderId="86" applyNumberFormat="0" applyBorder="0" applyAlignment="0" applyProtection="0"/>
    <xf numFmtId="0" fontId="61" fillId="58" borderId="81" applyNumberFormat="0" applyAlignment="0" applyProtection="0"/>
    <xf numFmtId="4" fontId="32" fillId="0" borderId="88" applyNumberFormat="0" applyProtection="0">
      <alignment horizontal="right" vertical="center"/>
    </xf>
    <xf numFmtId="4" fontId="32" fillId="14" borderId="88" applyNumberFormat="0" applyProtection="0">
      <alignment horizontal="left" vertical="center" indent="1"/>
    </xf>
    <xf numFmtId="4" fontId="32" fillId="24" borderId="88" applyNumberFormat="0" applyProtection="0">
      <alignment vertical="center"/>
    </xf>
    <xf numFmtId="0" fontId="31" fillId="20" borderId="81" applyNumberFormat="0" applyAlignment="0" applyProtection="0"/>
    <xf numFmtId="0" fontId="10" fillId="51" borderId="0" applyNumberFormat="0" applyBorder="0" applyAlignment="0" applyProtection="0"/>
    <xf numFmtId="0" fontId="31" fillId="0" borderId="87" applyNumberFormat="0" applyFill="0" applyAlignment="0" applyProtection="0"/>
    <xf numFmtId="0" fontId="31" fillId="7" borderId="82" applyNumberFormat="0" applyAlignment="0" applyProtection="0"/>
    <xf numFmtId="4" fontId="32" fillId="63" borderId="88" applyNumberFormat="0" applyProtection="0">
      <alignment horizontal="left" vertical="center" indent="1"/>
    </xf>
    <xf numFmtId="0" fontId="31" fillId="20" borderId="82" applyNumberFormat="0" applyAlignment="0" applyProtection="0"/>
    <xf numFmtId="0" fontId="31" fillId="0" borderId="87" applyNumberFormat="0" applyFill="0" applyAlignment="0" applyProtection="0"/>
    <xf numFmtId="0" fontId="31" fillId="0" borderId="87" applyNumberFormat="0" applyFill="0" applyAlignment="0" applyProtection="0"/>
    <xf numFmtId="0" fontId="61" fillId="0" borderId="84" applyNumberFormat="0" applyFill="0" applyAlignment="0" applyProtection="0"/>
    <xf numFmtId="0" fontId="31" fillId="20" borderId="81" applyNumberFormat="0" applyAlignment="0" applyProtection="0"/>
    <xf numFmtId="0" fontId="31" fillId="0" borderId="87" applyNumberFormat="0" applyFill="0" applyAlignment="0" applyProtection="0"/>
    <xf numFmtId="0" fontId="10" fillId="46" borderId="0" applyNumberFormat="0" applyBorder="0" applyAlignment="0" applyProtection="0"/>
    <xf numFmtId="0" fontId="35" fillId="0" borderId="85">
      <alignment horizontal="left" vertical="center"/>
    </xf>
    <xf numFmtId="0" fontId="31" fillId="20" borderId="82" applyNumberFormat="0" applyAlignment="0" applyProtection="0"/>
    <xf numFmtId="0" fontId="10" fillId="54" borderId="0" applyNumberFormat="0" applyBorder="0" applyAlignment="0" applyProtection="0"/>
    <xf numFmtId="0" fontId="31" fillId="25" borderId="83" applyNumberFormat="0" applyFont="0" applyAlignment="0" applyProtection="0"/>
    <xf numFmtId="0" fontId="31" fillId="20" borderId="82" applyNumberFormat="0" applyAlignment="0" applyProtection="0"/>
    <xf numFmtId="4" fontId="32" fillId="63" borderId="88" applyNumberFormat="0" applyProtection="0">
      <alignment horizontal="left" vertical="center" indent="1"/>
    </xf>
    <xf numFmtId="0" fontId="35" fillId="0" borderId="85">
      <alignment horizontal="left" vertical="center"/>
    </xf>
    <xf numFmtId="0" fontId="31" fillId="20" borderId="82" applyNumberFormat="0" applyAlignment="0" applyProtection="0"/>
    <xf numFmtId="0" fontId="10" fillId="38" borderId="0" applyNumberFormat="0" applyBorder="0" applyAlignment="0" applyProtection="0"/>
    <xf numFmtId="0" fontId="31" fillId="20" borderId="82" applyNumberFormat="0" applyAlignment="0" applyProtection="0"/>
    <xf numFmtId="4" fontId="32" fillId="0" borderId="88" applyNumberFormat="0" applyProtection="0">
      <alignment horizontal="right" vertical="center"/>
    </xf>
    <xf numFmtId="4" fontId="32" fillId="0" borderId="88" applyNumberFormat="0" applyProtection="0">
      <alignment horizontal="right" vertical="center"/>
    </xf>
    <xf numFmtId="0" fontId="10" fillId="54" borderId="0" applyNumberFormat="0" applyBorder="0" applyAlignment="0" applyProtection="0"/>
    <xf numFmtId="0" fontId="31" fillId="25" borderId="83" applyNumberFormat="0" applyFon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7" borderId="82" applyNumberFormat="0" applyAlignment="0" applyProtection="0"/>
    <xf numFmtId="0" fontId="31" fillId="0" borderId="87" applyNumberFormat="0" applyFill="0" applyAlignment="0" applyProtection="0"/>
    <xf numFmtId="0" fontId="31" fillId="25" borderId="83" applyNumberFormat="0" applyFont="0" applyAlignment="0" applyProtection="0"/>
    <xf numFmtId="0" fontId="31" fillId="0" borderId="87" applyNumberFormat="0" applyFill="0" applyAlignment="0" applyProtection="0"/>
    <xf numFmtId="0" fontId="35" fillId="0" borderId="85">
      <alignment horizontal="left" vertical="center"/>
    </xf>
    <xf numFmtId="0" fontId="31" fillId="0" borderId="87" applyNumberFormat="0" applyFill="0" applyAlignment="0" applyProtection="0"/>
    <xf numFmtId="0" fontId="10" fillId="34" borderId="0" applyNumberFormat="0" applyBorder="0" applyAlignment="0" applyProtection="0"/>
    <xf numFmtId="0" fontId="31" fillId="25" borderId="83" applyNumberFormat="0" applyFont="0" applyAlignment="0" applyProtection="0"/>
    <xf numFmtId="0" fontId="31" fillId="0" borderId="87" applyNumberFormat="0" applyFill="0" applyAlignment="0" applyProtection="0"/>
    <xf numFmtId="0" fontId="31" fillId="20" borderId="81" applyNumberFormat="0" applyAlignment="0" applyProtection="0"/>
    <xf numFmtId="9" fontId="10" fillId="0" borderId="0" applyFont="0" applyFill="0" applyBorder="0" applyAlignment="0" applyProtection="0"/>
    <xf numFmtId="0" fontId="31" fillId="20" borderId="82"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20" borderId="82" applyNumberFormat="0" applyAlignment="0" applyProtection="0"/>
    <xf numFmtId="0" fontId="63" fillId="7" borderId="82" applyNumberFormat="0" applyAlignment="0" applyProtection="0"/>
    <xf numFmtId="0" fontId="31" fillId="20" borderId="81" applyNumberFormat="0" applyAlignment="0" applyProtection="0"/>
    <xf numFmtId="0" fontId="10" fillId="46" borderId="0" applyNumberFormat="0" applyBorder="0" applyAlignment="0" applyProtection="0"/>
    <xf numFmtId="0" fontId="31" fillId="0" borderId="87" applyNumberFormat="0" applyFill="0" applyAlignment="0" applyProtection="0"/>
    <xf numFmtId="0" fontId="35" fillId="0" borderId="85">
      <alignment horizontal="left" vertical="center"/>
    </xf>
    <xf numFmtId="4" fontId="32" fillId="0" borderId="88" applyNumberFormat="0" applyProtection="0">
      <alignment horizontal="right" vertical="center"/>
    </xf>
    <xf numFmtId="0" fontId="31" fillId="20" borderId="81" applyNumberFormat="0" applyAlignment="0" applyProtection="0"/>
    <xf numFmtId="4" fontId="32" fillId="63" borderId="88" applyNumberFormat="0" applyProtection="0">
      <alignment horizontal="left" vertical="center" indent="1"/>
    </xf>
    <xf numFmtId="0" fontId="31" fillId="20" borderId="81" applyNumberFormat="0" applyAlignment="0" applyProtection="0"/>
    <xf numFmtId="4" fontId="32" fillId="0" borderId="88" applyNumberFormat="0" applyProtection="0">
      <alignment horizontal="right" vertical="center"/>
    </xf>
    <xf numFmtId="4" fontId="32" fillId="0" borderId="88" applyNumberFormat="0" applyProtection="0">
      <alignment horizontal="right" vertical="center"/>
    </xf>
    <xf numFmtId="0" fontId="31" fillId="0" borderId="87" applyNumberFormat="0" applyFill="0" applyAlignment="0" applyProtection="0"/>
    <xf numFmtId="0" fontId="31" fillId="25" borderId="83" applyNumberFormat="0" applyFont="0" applyAlignment="0" applyProtection="0"/>
    <xf numFmtId="0" fontId="62" fillId="58" borderId="82" applyNumberFormat="0" applyAlignment="0" applyProtection="0"/>
    <xf numFmtId="4" fontId="32" fillId="24" borderId="88" applyNumberFormat="0" applyProtection="0">
      <alignment vertical="center"/>
    </xf>
    <xf numFmtId="0" fontId="31" fillId="20" borderId="81" applyNumberFormat="0" applyAlignment="0" applyProtection="0"/>
    <xf numFmtId="0" fontId="31" fillId="7" borderId="82" applyNumberFormat="0" applyAlignment="0" applyProtection="0"/>
    <xf numFmtId="0" fontId="63" fillId="7" borderId="82" applyNumberFormat="0" applyAlignment="0" applyProtection="0"/>
    <xf numFmtId="0" fontId="31" fillId="25" borderId="83" applyNumberFormat="0" applyFont="0" applyAlignment="0" applyProtection="0"/>
    <xf numFmtId="0" fontId="31" fillId="7" borderId="82" applyNumberFormat="0" applyAlignment="0" applyProtection="0"/>
    <xf numFmtId="0" fontId="31" fillId="0" borderId="87" applyNumberFormat="0" applyFill="0" applyAlignment="0" applyProtection="0"/>
    <xf numFmtId="10" fontId="32" fillId="23" borderId="86" applyNumberFormat="0" applyBorder="0" applyAlignment="0" applyProtection="0"/>
    <xf numFmtId="0" fontId="35" fillId="0" borderId="85">
      <alignment horizontal="left" vertical="center"/>
    </xf>
    <xf numFmtId="0" fontId="10" fillId="42" borderId="0" applyNumberFormat="0" applyBorder="0" applyAlignment="0" applyProtection="0"/>
    <xf numFmtId="0" fontId="31" fillId="0" borderId="87" applyNumberFormat="0" applyFill="0" applyAlignment="0" applyProtection="0"/>
    <xf numFmtId="0" fontId="35" fillId="0" borderId="85">
      <alignment horizontal="left" vertical="center"/>
    </xf>
    <xf numFmtId="4" fontId="32" fillId="0" borderId="88" applyNumberFormat="0" applyProtection="0">
      <alignment horizontal="right" vertical="center"/>
    </xf>
    <xf numFmtId="0" fontId="31" fillId="20" borderId="82" applyNumberFormat="0" applyAlignment="0" applyProtection="0"/>
    <xf numFmtId="0" fontId="63" fillId="7" borderId="82" applyNumberFormat="0" applyAlignment="0" applyProtection="0"/>
    <xf numFmtId="0" fontId="31" fillId="25" borderId="83" applyNumberFormat="0" applyFont="0" applyAlignment="0" applyProtection="0"/>
    <xf numFmtId="0" fontId="63" fillId="7" borderId="82" applyNumberFormat="0" applyAlignment="0" applyProtection="0"/>
    <xf numFmtId="0" fontId="31" fillId="20" borderId="81" applyNumberFormat="0" applyAlignment="0" applyProtection="0"/>
    <xf numFmtId="0" fontId="62" fillId="58" borderId="82" applyNumberFormat="0" applyAlignment="0" applyProtection="0"/>
    <xf numFmtId="0" fontId="63" fillId="7" borderId="82" applyNumberFormat="0" applyAlignment="0" applyProtection="0"/>
    <xf numFmtId="10" fontId="32" fillId="23" borderId="86" applyNumberFormat="0" applyBorder="0" applyAlignment="0" applyProtection="0"/>
    <xf numFmtId="9" fontId="10" fillId="0" borderId="0" applyFont="0" applyFill="0" applyBorder="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2" applyNumberFormat="0" applyAlignment="0" applyProtection="0"/>
    <xf numFmtId="0" fontId="35" fillId="0" borderId="85">
      <alignment horizontal="left" vertical="center"/>
    </xf>
    <xf numFmtId="0" fontId="31" fillId="0" borderId="87" applyNumberFormat="0" applyFill="0" applyAlignment="0" applyProtection="0"/>
    <xf numFmtId="0" fontId="35" fillId="0" borderId="85">
      <alignment horizontal="left" vertical="center"/>
    </xf>
    <xf numFmtId="10" fontId="32" fillId="23" borderId="86" applyNumberFormat="0" applyBorder="0" applyAlignment="0" applyProtection="0"/>
    <xf numFmtId="0" fontId="31" fillId="20" borderId="82" applyNumberFormat="0" applyAlignment="0" applyProtection="0"/>
    <xf numFmtId="0" fontId="31" fillId="20" borderId="81" applyNumberFormat="0" applyAlignment="0" applyProtection="0"/>
    <xf numFmtId="0" fontId="31" fillId="20" borderId="82" applyNumberFormat="0" applyAlignment="0" applyProtection="0"/>
    <xf numFmtId="0" fontId="31" fillId="20" borderId="81" applyNumberFormat="0" applyAlignment="0" applyProtection="0"/>
    <xf numFmtId="0" fontId="31" fillId="20" borderId="81" applyNumberFormat="0" applyAlignment="0" applyProtection="0"/>
    <xf numFmtId="0" fontId="31" fillId="0" borderId="87" applyNumberFormat="0" applyFill="0" applyAlignment="0" applyProtection="0"/>
    <xf numFmtId="0" fontId="35" fillId="0" borderId="85">
      <alignment horizontal="left" vertical="center"/>
    </xf>
    <xf numFmtId="4" fontId="32" fillId="24" borderId="88" applyNumberFormat="0" applyProtection="0">
      <alignment vertical="center"/>
    </xf>
    <xf numFmtId="0" fontId="31" fillId="0" borderId="87" applyNumberFormat="0" applyFill="0" applyAlignment="0" applyProtection="0"/>
    <xf numFmtId="0" fontId="31" fillId="25" borderId="83" applyNumberFormat="0" applyFont="0" applyAlignment="0" applyProtection="0"/>
    <xf numFmtId="0" fontId="10" fillId="51" borderId="0" applyNumberFormat="0" applyBorder="0" applyAlignment="0" applyProtection="0"/>
    <xf numFmtId="10" fontId="32" fillId="23" borderId="86" applyNumberFormat="0" applyBorder="0" applyAlignment="0" applyProtection="0"/>
    <xf numFmtId="0" fontId="31" fillId="20" borderId="82" applyNumberFormat="0" applyAlignment="0" applyProtection="0"/>
    <xf numFmtId="10" fontId="32" fillId="23" borderId="86" applyNumberFormat="0" applyBorder="0" applyAlignment="0" applyProtection="0"/>
    <xf numFmtId="0" fontId="62" fillId="58" borderId="82" applyNumberFormat="0" applyAlignment="0" applyProtection="0"/>
    <xf numFmtId="0" fontId="31" fillId="0" borderId="87" applyNumberFormat="0" applyFill="0" applyAlignment="0" applyProtection="0"/>
    <xf numFmtId="9" fontId="10" fillId="0" borderId="0" applyFont="0" applyFill="0" applyBorder="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31" fillId="20" borderId="82" applyNumberFormat="0" applyAlignment="0" applyProtection="0"/>
    <xf numFmtId="0" fontId="61" fillId="0" borderId="84" applyNumberFormat="0" applyFill="0" applyAlignment="0" applyProtection="0"/>
    <xf numFmtId="0" fontId="31" fillId="25" borderId="83" applyNumberFormat="0" applyFont="0" applyAlignment="0" applyProtection="0"/>
    <xf numFmtId="10" fontId="32" fillId="23" borderId="86" applyNumberFormat="0" applyBorder="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0" fontId="35" fillId="0" borderId="85">
      <alignment horizontal="left" vertical="center"/>
    </xf>
    <xf numFmtId="0" fontId="61" fillId="58" borderId="81" applyNumberFormat="0" applyAlignment="0" applyProtection="0"/>
    <xf numFmtId="4" fontId="32" fillId="24" borderId="88" applyNumberFormat="0" applyProtection="0">
      <alignment vertical="center"/>
    </xf>
    <xf numFmtId="0" fontId="63" fillId="7" borderId="82" applyNumberFormat="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0" fontId="10" fillId="55" borderId="0" applyNumberFormat="0" applyBorder="0" applyAlignment="0" applyProtection="0"/>
    <xf numFmtId="0" fontId="10" fillId="42" borderId="0" applyNumberFormat="0" applyBorder="0" applyAlignment="0" applyProtection="0"/>
    <xf numFmtId="0" fontId="10" fillId="51" borderId="0" applyNumberFormat="0" applyBorder="0" applyAlignment="0" applyProtection="0"/>
    <xf numFmtId="0" fontId="31" fillId="0" borderId="87" applyNumberFormat="0" applyFill="0" applyAlignment="0" applyProtection="0"/>
    <xf numFmtId="0" fontId="31" fillId="20" borderId="82" applyNumberFormat="0" applyAlignment="0" applyProtection="0"/>
    <xf numFmtId="9" fontId="10" fillId="0" borderId="0" applyFont="0" applyFill="0" applyBorder="0" applyAlignment="0" applyProtection="0"/>
    <xf numFmtId="0" fontId="31" fillId="0" borderId="87" applyNumberFormat="0" applyFill="0" applyAlignment="0" applyProtection="0"/>
    <xf numFmtId="0" fontId="35" fillId="0" borderId="85">
      <alignment horizontal="left" vertical="center"/>
    </xf>
    <xf numFmtId="4" fontId="32" fillId="24" borderId="88" applyNumberFormat="0" applyProtection="0">
      <alignment vertical="center"/>
    </xf>
    <xf numFmtId="0" fontId="31" fillId="0" borderId="87" applyNumberFormat="0" applyFill="0" applyAlignment="0" applyProtection="0"/>
    <xf numFmtId="0" fontId="31" fillId="20" borderId="81" applyNumberFormat="0" applyAlignment="0" applyProtection="0"/>
    <xf numFmtId="0" fontId="35" fillId="0" borderId="85">
      <alignment horizontal="left" vertical="center"/>
    </xf>
    <xf numFmtId="0" fontId="31" fillId="20" borderId="81" applyNumberFormat="0" applyAlignment="0" applyProtection="0"/>
    <xf numFmtId="0" fontId="31" fillId="7" borderId="82"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7" borderId="82" applyNumberFormat="0" applyAlignment="0" applyProtection="0"/>
    <xf numFmtId="0" fontId="61" fillId="58" borderId="81" applyNumberFormat="0" applyAlignment="0" applyProtection="0"/>
    <xf numFmtId="0" fontId="31" fillId="20" borderId="81" applyNumberFormat="0" applyAlignment="0" applyProtection="0"/>
    <xf numFmtId="0" fontId="31" fillId="7" borderId="82"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1" fillId="0" borderId="87" applyNumberFormat="0" applyFill="0" applyAlignment="0" applyProtection="0"/>
    <xf numFmtId="0" fontId="31" fillId="20" borderId="81" applyNumberFormat="0" applyAlignment="0" applyProtection="0"/>
    <xf numFmtId="0" fontId="35" fillId="0" borderId="85">
      <alignment horizontal="left" vertical="center"/>
    </xf>
    <xf numFmtId="0" fontId="35" fillId="0" borderId="85">
      <alignment horizontal="left" vertical="center"/>
    </xf>
    <xf numFmtId="0" fontId="31" fillId="25" borderId="83" applyNumberFormat="0" applyFont="0" applyAlignment="0" applyProtection="0"/>
    <xf numFmtId="0" fontId="10" fillId="0" borderId="0"/>
    <xf numFmtId="0" fontId="31" fillId="20" borderId="82" applyNumberFormat="0" applyAlignment="0" applyProtection="0"/>
    <xf numFmtId="170" fontId="10" fillId="0" borderId="0" applyFont="0" applyFill="0" applyBorder="0" applyAlignment="0" applyProtection="0"/>
    <xf numFmtId="10" fontId="32" fillId="23" borderId="86" applyNumberFormat="0" applyBorder="0" applyAlignment="0" applyProtection="0"/>
    <xf numFmtId="0" fontId="31" fillId="20" borderId="81" applyNumberFormat="0" applyAlignment="0" applyProtection="0"/>
    <xf numFmtId="0" fontId="31" fillId="20" borderId="81" applyNumberFormat="0" applyAlignment="0" applyProtection="0"/>
    <xf numFmtId="0" fontId="10" fillId="50" borderId="0" applyNumberFormat="0" applyBorder="0" applyAlignment="0" applyProtection="0"/>
    <xf numFmtId="0" fontId="10" fillId="43" borderId="0"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25" borderId="83" applyNumberFormat="0" applyFont="0" applyAlignment="0" applyProtection="0"/>
    <xf numFmtId="4" fontId="32" fillId="0" borderId="88" applyNumberFormat="0" applyProtection="0">
      <alignment horizontal="right" vertical="center"/>
    </xf>
    <xf numFmtId="0" fontId="62" fillId="58" borderId="82" applyNumberFormat="0" applyAlignment="0" applyProtection="0"/>
    <xf numFmtId="0" fontId="31" fillId="20" borderId="82" applyNumberFormat="0" applyAlignment="0" applyProtection="0"/>
    <xf numFmtId="0" fontId="35" fillId="0" borderId="85">
      <alignment horizontal="left" vertical="center"/>
    </xf>
    <xf numFmtId="0" fontId="10" fillId="0" borderId="0"/>
    <xf numFmtId="0" fontId="10" fillId="54" borderId="0" applyNumberFormat="0" applyBorder="0" applyAlignment="0" applyProtection="0"/>
    <xf numFmtId="0" fontId="61" fillId="58" borderId="81" applyNumberFormat="0" applyAlignment="0" applyProtection="0"/>
    <xf numFmtId="0" fontId="10" fillId="0" borderId="0"/>
    <xf numFmtId="0" fontId="31" fillId="20" borderId="82" applyNumberFormat="0" applyAlignment="0" applyProtection="0"/>
    <xf numFmtId="0" fontId="63"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1" fillId="25" borderId="83" applyNumberFormat="0" applyFont="0" applyAlignment="0" applyProtection="0"/>
    <xf numFmtId="0" fontId="61" fillId="0" borderId="84" applyNumberFormat="0" applyFill="0" applyAlignment="0" applyProtection="0"/>
    <xf numFmtId="0" fontId="31" fillId="7" borderId="82" applyNumberFormat="0" applyAlignment="0" applyProtection="0"/>
    <xf numFmtId="4" fontId="32" fillId="14" borderId="88" applyNumberFormat="0" applyProtection="0">
      <alignment horizontal="left" vertical="center" indent="1"/>
    </xf>
    <xf numFmtId="0" fontId="61" fillId="58" borderId="81" applyNumberFormat="0" applyAlignment="0" applyProtection="0"/>
    <xf numFmtId="0" fontId="31" fillId="20" borderId="81" applyNumberFormat="0" applyAlignment="0" applyProtection="0"/>
    <xf numFmtId="0" fontId="35" fillId="0" borderId="85">
      <alignment horizontal="left" vertical="center"/>
    </xf>
    <xf numFmtId="0" fontId="10" fillId="35" borderId="0" applyNumberFormat="0" applyBorder="0" applyAlignment="0" applyProtection="0"/>
    <xf numFmtId="4" fontId="32" fillId="14" borderId="88" applyNumberFormat="0" applyProtection="0">
      <alignment horizontal="left" vertical="center" indent="1"/>
    </xf>
    <xf numFmtId="0" fontId="10" fillId="50" borderId="0" applyNumberFormat="0" applyBorder="0" applyAlignment="0" applyProtection="0"/>
    <xf numFmtId="0" fontId="31" fillId="20" borderId="81"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10" fillId="39" borderId="0" applyNumberFormat="0" applyBorder="0" applyAlignment="0" applyProtection="0"/>
    <xf numFmtId="0" fontId="31" fillId="20" borderId="82" applyNumberFormat="0" applyAlignment="0" applyProtection="0"/>
    <xf numFmtId="0" fontId="31" fillId="7" borderId="82" applyNumberFormat="0" applyAlignment="0" applyProtection="0"/>
    <xf numFmtId="0" fontId="31" fillId="20" borderId="82" applyNumberFormat="0" applyAlignment="0" applyProtection="0"/>
    <xf numFmtId="0" fontId="31" fillId="20" borderId="82" applyNumberFormat="0" applyAlignment="0" applyProtection="0"/>
    <xf numFmtId="0" fontId="31" fillId="7" borderId="82" applyNumberFormat="0" applyAlignment="0" applyProtection="0"/>
    <xf numFmtId="0" fontId="35" fillId="0" borderId="85">
      <alignment horizontal="left" vertical="center"/>
    </xf>
    <xf numFmtId="4" fontId="32" fillId="14" borderId="88" applyNumberFormat="0" applyProtection="0">
      <alignment horizontal="left" vertical="center" indent="1"/>
    </xf>
    <xf numFmtId="0" fontId="31" fillId="20" borderId="81"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7" borderId="82" applyNumberFormat="0" applyAlignment="0" applyProtection="0"/>
    <xf numFmtId="0" fontId="35" fillId="0" borderId="85">
      <alignment horizontal="left" vertical="center"/>
    </xf>
    <xf numFmtId="10" fontId="32" fillId="23" borderId="86" applyNumberFormat="0" applyBorder="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31" fillId="20" borderId="81" applyNumberFormat="0" applyAlignment="0" applyProtection="0"/>
    <xf numFmtId="10" fontId="32" fillId="23" borderId="86" applyNumberFormat="0" applyBorder="0" applyAlignment="0" applyProtection="0"/>
    <xf numFmtId="0" fontId="31" fillId="20" borderId="81" applyNumberFormat="0" applyAlignment="0" applyProtection="0"/>
    <xf numFmtId="9" fontId="10" fillId="0" borderId="0" applyFont="0" applyFill="0" applyBorder="0" applyAlignment="0" applyProtection="0"/>
    <xf numFmtId="4" fontId="32" fillId="24" borderId="88" applyNumberFormat="0" applyProtection="0">
      <alignment vertical="center"/>
    </xf>
    <xf numFmtId="0" fontId="31" fillId="7" borderId="82" applyNumberFormat="0" applyAlignment="0" applyProtection="0"/>
    <xf numFmtId="0" fontId="31" fillId="20" borderId="81" applyNumberFormat="0" applyAlignment="0" applyProtection="0"/>
    <xf numFmtId="4" fontId="32" fillId="24" borderId="88" applyNumberFormat="0" applyProtection="0">
      <alignment vertical="center"/>
    </xf>
    <xf numFmtId="0" fontId="10" fillId="0" borderId="0"/>
    <xf numFmtId="0" fontId="62" fillId="58" borderId="82" applyNumberFormat="0" applyAlignment="0" applyProtection="0"/>
    <xf numFmtId="0" fontId="31" fillId="20" borderId="82" applyNumberFormat="0" applyAlignment="0" applyProtection="0"/>
    <xf numFmtId="0" fontId="62" fillId="58" borderId="82" applyNumberFormat="0" applyAlignment="0" applyProtection="0"/>
    <xf numFmtId="0" fontId="61" fillId="58" borderId="81" applyNumberFormat="0" applyAlignment="0" applyProtection="0"/>
    <xf numFmtId="0" fontId="62" fillId="58" borderId="82" applyNumberFormat="0" applyAlignment="0" applyProtection="0"/>
    <xf numFmtId="0" fontId="31" fillId="20" borderId="82" applyNumberFormat="0" applyAlignment="0" applyProtection="0"/>
    <xf numFmtId="4" fontId="32" fillId="63" borderId="88" applyNumberFormat="0" applyProtection="0">
      <alignment horizontal="left" vertical="center" indent="1"/>
    </xf>
    <xf numFmtId="0" fontId="31" fillId="25" borderId="83" applyNumberFormat="0" applyFont="0" applyAlignment="0" applyProtection="0"/>
    <xf numFmtId="10" fontId="32" fillId="23" borderId="86" applyNumberFormat="0" applyBorder="0" applyAlignment="0" applyProtection="0"/>
    <xf numFmtId="0" fontId="31" fillId="25" borderId="83" applyNumberFormat="0" applyFont="0" applyAlignment="0" applyProtection="0"/>
    <xf numFmtId="0" fontId="31" fillId="7" borderId="82" applyNumberFormat="0" applyAlignment="0" applyProtection="0"/>
    <xf numFmtId="0" fontId="62" fillId="58" borderId="82" applyNumberFormat="0" applyAlignment="0" applyProtection="0"/>
    <xf numFmtId="0" fontId="31" fillId="20" borderId="82" applyNumberFormat="0" applyAlignment="0" applyProtection="0"/>
    <xf numFmtId="0" fontId="35" fillId="0" borderId="85">
      <alignment horizontal="left" vertical="center"/>
    </xf>
    <xf numFmtId="0" fontId="10" fillId="0" borderId="0"/>
    <xf numFmtId="0" fontId="35" fillId="0" borderId="85">
      <alignment horizontal="left" vertical="center"/>
    </xf>
    <xf numFmtId="10" fontId="32" fillId="23" borderId="86" applyNumberFormat="0" applyBorder="0" applyAlignment="0" applyProtection="0"/>
    <xf numFmtId="4" fontId="32" fillId="14" borderId="88" applyNumberFormat="0" applyProtection="0">
      <alignment horizontal="left" vertical="center" indent="1"/>
    </xf>
    <xf numFmtId="0" fontId="61" fillId="58" borderId="81" applyNumberFormat="0" applyAlignment="0" applyProtection="0"/>
    <xf numFmtId="0" fontId="31" fillId="20" borderId="81" applyNumberFormat="0" applyAlignment="0" applyProtection="0"/>
    <xf numFmtId="0" fontId="35" fillId="0" borderId="85">
      <alignment horizontal="left" vertical="center"/>
    </xf>
    <xf numFmtId="0" fontId="31" fillId="0" borderId="87" applyNumberFormat="0" applyFill="0" applyAlignment="0" applyProtection="0"/>
    <xf numFmtId="0" fontId="61" fillId="58" borderId="81" applyNumberFormat="0" applyAlignment="0" applyProtection="0"/>
    <xf numFmtId="10" fontId="32" fillId="23" borderId="86" applyNumberFormat="0" applyBorder="0" applyAlignment="0" applyProtection="0"/>
    <xf numFmtId="0" fontId="35" fillId="0" borderId="85">
      <alignment horizontal="left" vertical="center"/>
    </xf>
    <xf numFmtId="4" fontId="32" fillId="24" borderId="88" applyNumberFormat="0" applyProtection="0">
      <alignment vertical="center"/>
    </xf>
    <xf numFmtId="4" fontId="32" fillId="0" borderId="88" applyNumberFormat="0" applyProtection="0">
      <alignment horizontal="right" vertical="center"/>
    </xf>
    <xf numFmtId="0" fontId="10" fillId="38" borderId="0" applyNumberFormat="0" applyBorder="0" applyAlignment="0" applyProtection="0"/>
    <xf numFmtId="0" fontId="35" fillId="0" borderId="85">
      <alignment horizontal="left" vertical="center"/>
    </xf>
    <xf numFmtId="0" fontId="35" fillId="0" borderId="85">
      <alignment horizontal="left" vertical="center"/>
    </xf>
    <xf numFmtId="4" fontId="32" fillId="24" borderId="88" applyNumberFormat="0" applyProtection="0">
      <alignment vertical="center"/>
    </xf>
    <xf numFmtId="4" fontId="32" fillId="24" borderId="88" applyNumberFormat="0" applyProtection="0">
      <alignment vertical="center"/>
    </xf>
    <xf numFmtId="10" fontId="32" fillId="23" borderId="86" applyNumberFormat="0" applyBorder="0" applyAlignment="0" applyProtection="0"/>
    <xf numFmtId="0" fontId="31" fillId="20" borderId="81" applyNumberFormat="0" applyAlignment="0" applyProtection="0"/>
    <xf numFmtId="0" fontId="10" fillId="51" borderId="0" applyNumberFormat="0" applyBorder="0" applyAlignment="0" applyProtection="0"/>
    <xf numFmtId="9" fontId="10" fillId="0" borderId="0" applyFont="0" applyFill="0" applyBorder="0" applyAlignment="0" applyProtection="0"/>
    <xf numFmtId="4" fontId="32" fillId="24" borderId="88" applyNumberFormat="0" applyProtection="0">
      <alignment vertical="center"/>
    </xf>
    <xf numFmtId="0" fontId="31" fillId="0" borderId="87" applyNumberFormat="0" applyFill="0" applyAlignment="0" applyProtection="0"/>
    <xf numFmtId="0" fontId="31" fillId="0" borderId="87" applyNumberFormat="0" applyFill="0" applyAlignment="0" applyProtection="0"/>
    <xf numFmtId="10" fontId="32" fillId="23" borderId="86" applyNumberFormat="0" applyBorder="0" applyAlignment="0" applyProtection="0"/>
    <xf numFmtId="0" fontId="31" fillId="0" borderId="87" applyNumberFormat="0" applyFill="0" applyAlignment="0" applyProtection="0"/>
    <xf numFmtId="0" fontId="61" fillId="58" borderId="81" applyNumberFormat="0" applyAlignment="0" applyProtection="0"/>
    <xf numFmtId="0" fontId="31" fillId="20" borderId="81"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63" fillId="7" borderId="82" applyNumberFormat="0" applyAlignment="0" applyProtection="0"/>
    <xf numFmtId="0" fontId="31" fillId="20" borderId="82" applyNumberFormat="0" applyAlignment="0" applyProtection="0"/>
    <xf numFmtId="0" fontId="61" fillId="58" borderId="81" applyNumberFormat="0" applyAlignment="0" applyProtection="0"/>
    <xf numFmtId="0" fontId="31" fillId="25" borderId="83" applyNumberFormat="0" applyFont="0" applyAlignment="0" applyProtection="0"/>
    <xf numFmtId="0" fontId="31" fillId="20" borderId="82"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20" borderId="82" applyNumberFormat="0" applyAlignment="0" applyProtection="0"/>
    <xf numFmtId="4" fontId="32" fillId="24" borderId="88" applyNumberFormat="0" applyProtection="0">
      <alignment vertical="center"/>
    </xf>
    <xf numFmtId="0" fontId="10" fillId="39" borderId="0" applyNumberFormat="0" applyBorder="0" applyAlignment="0" applyProtection="0"/>
    <xf numFmtId="10" fontId="32" fillId="23" borderId="86" applyNumberFormat="0" applyBorder="0" applyAlignment="0" applyProtection="0"/>
    <xf numFmtId="0" fontId="31" fillId="25" borderId="83" applyNumberFormat="0" applyFont="0" applyAlignment="0" applyProtection="0"/>
    <xf numFmtId="10" fontId="32" fillId="23" borderId="86" applyNumberFormat="0" applyBorder="0" applyAlignment="0" applyProtection="0"/>
    <xf numFmtId="0" fontId="31" fillId="25" borderId="83" applyNumberFormat="0" applyFont="0" applyAlignment="0" applyProtection="0"/>
    <xf numFmtId="0" fontId="31"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31" fillId="25" borderId="83" applyNumberFormat="0" applyFont="0" applyAlignment="0" applyProtection="0"/>
    <xf numFmtId="0" fontId="31" fillId="20" borderId="82" applyNumberFormat="0" applyAlignment="0" applyProtection="0"/>
    <xf numFmtId="0" fontId="31" fillId="25" borderId="83" applyNumberFormat="0" applyFont="0" applyAlignment="0" applyProtection="0"/>
    <xf numFmtId="0" fontId="61" fillId="0" borderId="84" applyNumberFormat="0" applyFill="0" applyAlignment="0" applyProtection="0"/>
    <xf numFmtId="0" fontId="62" fillId="58" borderId="82" applyNumberFormat="0" applyAlignment="0" applyProtection="0"/>
    <xf numFmtId="0" fontId="35" fillId="0" borderId="85">
      <alignment horizontal="left" vertical="center"/>
    </xf>
    <xf numFmtId="0" fontId="31" fillId="7" borderId="82" applyNumberFormat="0" applyAlignment="0" applyProtection="0"/>
    <xf numFmtId="0" fontId="10" fillId="47" borderId="0" applyNumberFormat="0" applyBorder="0" applyAlignment="0" applyProtection="0"/>
    <xf numFmtId="0" fontId="31" fillId="20" borderId="81" applyNumberFormat="0" applyAlignment="0" applyProtection="0"/>
    <xf numFmtId="4" fontId="32" fillId="0" borderId="88" applyNumberFormat="0" applyProtection="0">
      <alignment horizontal="right" vertical="center"/>
    </xf>
    <xf numFmtId="4" fontId="32" fillId="14" borderId="88" applyNumberFormat="0" applyProtection="0">
      <alignment horizontal="left" vertical="center" indent="1"/>
    </xf>
    <xf numFmtId="0" fontId="31" fillId="25" borderId="83" applyNumberFormat="0" applyFont="0" applyAlignment="0" applyProtection="0"/>
    <xf numFmtId="0" fontId="31" fillId="25" borderId="83" applyNumberFormat="0" applyFont="0" applyAlignment="0" applyProtection="0"/>
    <xf numFmtId="0" fontId="61" fillId="58" borderId="81" applyNumberFormat="0" applyAlignment="0" applyProtection="0"/>
    <xf numFmtId="0" fontId="10" fillId="47" borderId="0" applyNumberFormat="0" applyBorder="0" applyAlignment="0" applyProtection="0"/>
    <xf numFmtId="0" fontId="61" fillId="58" borderId="81" applyNumberFormat="0" applyAlignment="0" applyProtection="0"/>
    <xf numFmtId="0" fontId="31" fillId="0" borderId="87" applyNumberFormat="0" applyFill="0" applyAlignment="0" applyProtection="0"/>
    <xf numFmtId="10" fontId="32" fillId="23" borderId="86" applyNumberFormat="0" applyBorder="0" applyAlignment="0" applyProtection="0"/>
    <xf numFmtId="0" fontId="62" fillId="58" borderId="82" applyNumberFormat="0" applyAlignment="0" applyProtection="0"/>
    <xf numFmtId="0" fontId="63" fillId="7" borderId="82" applyNumberFormat="0" applyAlignment="0" applyProtection="0"/>
    <xf numFmtId="0" fontId="31" fillId="20" borderId="82" applyNumberFormat="0" applyAlignment="0" applyProtection="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4" fontId="32" fillId="24" borderId="88" applyNumberFormat="0" applyProtection="0">
      <alignment vertical="center"/>
    </xf>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4" fontId="32" fillId="24" borderId="88" applyNumberFormat="0" applyProtection="0">
      <alignment vertical="center"/>
    </xf>
    <xf numFmtId="10" fontId="32" fillId="23" borderId="86" applyNumberFormat="0" applyBorder="0" applyAlignment="0" applyProtection="0"/>
    <xf numFmtId="0" fontId="31" fillId="20" borderId="82" applyNumberFormat="0" applyAlignment="0" applyProtection="0"/>
    <xf numFmtId="10" fontId="32" fillId="23" borderId="86" applyNumberFormat="0" applyBorder="0" applyAlignment="0" applyProtection="0"/>
    <xf numFmtId="0" fontId="31" fillId="25" borderId="83" applyNumberFormat="0" applyFont="0" applyAlignment="0" applyProtection="0"/>
    <xf numFmtId="0" fontId="31" fillId="7" borderId="82" applyNumberFormat="0" applyAlignment="0" applyProtection="0"/>
    <xf numFmtId="10" fontId="32" fillId="23" borderId="86" applyNumberFormat="0" applyBorder="0" applyAlignment="0" applyProtection="0"/>
    <xf numFmtId="0" fontId="61" fillId="0" borderId="84" applyNumberFormat="0" applyFill="0" applyAlignment="0" applyProtection="0"/>
    <xf numFmtId="0" fontId="35" fillId="0" borderId="85">
      <alignment horizontal="left" vertical="center"/>
    </xf>
    <xf numFmtId="0" fontId="62" fillId="58" borderId="82" applyNumberFormat="0" applyAlignment="0" applyProtection="0"/>
    <xf numFmtId="0" fontId="10" fillId="50" borderId="0" applyNumberFormat="0" applyBorder="0" applyAlignment="0" applyProtection="0"/>
    <xf numFmtId="0" fontId="31" fillId="0" borderId="87" applyNumberFormat="0" applyFill="0" applyAlignment="0" applyProtection="0"/>
    <xf numFmtId="10" fontId="32" fillId="23" borderId="86" applyNumberFormat="0" applyBorder="0" applyAlignment="0" applyProtection="0"/>
    <xf numFmtId="0" fontId="31" fillId="20" borderId="81" applyNumberFormat="0" applyAlignment="0" applyProtection="0"/>
    <xf numFmtId="0" fontId="31" fillId="7" borderId="82" applyNumberFormat="0" applyAlignment="0" applyProtection="0"/>
    <xf numFmtId="0" fontId="35" fillId="0" borderId="85">
      <alignment horizontal="left" vertical="center"/>
    </xf>
    <xf numFmtId="0" fontId="31" fillId="7" borderId="82" applyNumberFormat="0" applyAlignment="0" applyProtection="0"/>
    <xf numFmtId="0" fontId="61" fillId="58" borderId="81" applyNumberFormat="0" applyAlignment="0" applyProtection="0"/>
    <xf numFmtId="0" fontId="31" fillId="7"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61" fillId="58" borderId="81" applyNumberFormat="0" applyAlignment="0" applyProtection="0"/>
    <xf numFmtId="0" fontId="61" fillId="58" borderId="81" applyNumberFormat="0" applyAlignment="0" applyProtection="0"/>
    <xf numFmtId="0" fontId="31" fillId="25" borderId="83" applyNumberFormat="0" applyFont="0" applyAlignment="0" applyProtection="0"/>
    <xf numFmtId="0" fontId="31" fillId="25" borderId="83" applyNumberFormat="0" applyFont="0" applyAlignment="0" applyProtection="0"/>
    <xf numFmtId="9" fontId="10" fillId="0" borderId="0" applyFont="0" applyFill="0" applyBorder="0" applyAlignment="0" applyProtection="0"/>
    <xf numFmtId="0" fontId="31" fillId="20" borderId="81" applyNumberFormat="0" applyAlignment="0" applyProtection="0"/>
    <xf numFmtId="0" fontId="35" fillId="0" borderId="85">
      <alignment horizontal="left" vertical="center"/>
    </xf>
    <xf numFmtId="0" fontId="35" fillId="0" borderId="85">
      <alignment horizontal="left" vertical="center"/>
    </xf>
    <xf numFmtId="0" fontId="31" fillId="25" borderId="83" applyNumberFormat="0" applyFont="0" applyAlignment="0" applyProtection="0"/>
    <xf numFmtId="0" fontId="35" fillId="0" borderId="85">
      <alignment horizontal="left" vertical="center"/>
    </xf>
    <xf numFmtId="0" fontId="31" fillId="0" borderId="87" applyNumberFormat="0" applyFill="0" applyAlignment="0" applyProtection="0"/>
    <xf numFmtId="0" fontId="31" fillId="20" borderId="81" applyNumberFormat="0" applyAlignment="0" applyProtection="0"/>
    <xf numFmtId="0" fontId="31" fillId="20" borderId="81" applyNumberFormat="0" applyAlignment="0" applyProtection="0"/>
    <xf numFmtId="0" fontId="31" fillId="20" borderId="82" applyNumberFormat="0" applyAlignment="0" applyProtection="0"/>
    <xf numFmtId="0" fontId="10" fillId="32" borderId="25" applyNumberFormat="0" applyFont="0" applyAlignment="0" applyProtection="0"/>
    <xf numFmtId="0" fontId="62" fillId="58" borderId="82" applyNumberFormat="0" applyAlignment="0" applyProtection="0"/>
    <xf numFmtId="9" fontId="10" fillId="0" borderId="0" applyFont="0" applyFill="0" applyBorder="0" applyAlignment="0" applyProtection="0"/>
    <xf numFmtId="0" fontId="31" fillId="20" borderId="81" applyNumberFormat="0" applyAlignment="0" applyProtection="0"/>
    <xf numFmtId="0" fontId="10" fillId="54" borderId="0"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35" fillId="0" borderId="85">
      <alignment horizontal="left" vertical="center"/>
    </xf>
    <xf numFmtId="0" fontId="31" fillId="20" borderId="81" applyNumberFormat="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25" borderId="83" applyNumberFormat="0" applyFont="0" applyAlignment="0" applyProtection="0"/>
    <xf numFmtId="0" fontId="10" fillId="46" borderId="0"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31" fillId="25" borderId="83" applyNumberFormat="0" applyFont="0" applyAlignment="0" applyProtection="0"/>
    <xf numFmtId="0" fontId="10" fillId="51" borderId="0" applyNumberFormat="0" applyBorder="0" applyAlignment="0" applyProtection="0"/>
    <xf numFmtId="0" fontId="61" fillId="0" borderId="84" applyNumberFormat="0" applyFill="0" applyAlignment="0" applyProtection="0"/>
    <xf numFmtId="0" fontId="31" fillId="25" borderId="83" applyNumberFormat="0" applyFon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1" fillId="20" borderId="82" applyNumberFormat="0" applyAlignment="0" applyProtection="0"/>
    <xf numFmtId="10" fontId="32" fillId="23" borderId="86" applyNumberFormat="0" applyBorder="0" applyAlignment="0" applyProtection="0"/>
    <xf numFmtId="0" fontId="10" fillId="51" borderId="0" applyNumberFormat="0" applyBorder="0" applyAlignment="0" applyProtection="0"/>
    <xf numFmtId="9" fontId="10" fillId="0" borderId="0" applyFont="0" applyFill="0" applyBorder="0" applyAlignment="0" applyProtection="0"/>
    <xf numFmtId="0" fontId="61" fillId="58" borderId="81" applyNumberFormat="0" applyAlignment="0" applyProtection="0"/>
    <xf numFmtId="0" fontId="10" fillId="0" borderId="0"/>
    <xf numFmtId="0" fontId="31" fillId="20" borderId="81" applyNumberFormat="0" applyAlignment="0" applyProtection="0"/>
    <xf numFmtId="0" fontId="31" fillId="20" borderId="82" applyNumberFormat="0" applyAlignment="0" applyProtection="0"/>
    <xf numFmtId="0" fontId="31" fillId="25" borderId="83" applyNumberFormat="0" applyFont="0" applyAlignment="0" applyProtection="0"/>
    <xf numFmtId="0" fontId="35" fillId="0" borderId="85">
      <alignment horizontal="left" vertical="center"/>
    </xf>
    <xf numFmtId="0" fontId="10" fillId="42" borderId="0" applyNumberFormat="0" applyBorder="0" applyAlignment="0" applyProtection="0"/>
    <xf numFmtId="0" fontId="31" fillId="25" borderId="83" applyNumberFormat="0" applyFont="0" applyAlignment="0" applyProtection="0"/>
    <xf numFmtId="0" fontId="31" fillId="0" borderId="87" applyNumberFormat="0" applyFill="0" applyAlignment="0" applyProtection="0"/>
    <xf numFmtId="0" fontId="10" fillId="47" borderId="0" applyNumberFormat="0" applyBorder="0" applyAlignment="0" applyProtection="0"/>
    <xf numFmtId="0" fontId="31" fillId="20" borderId="81" applyNumberFormat="0" applyAlignment="0" applyProtection="0"/>
    <xf numFmtId="0" fontId="31" fillId="0" borderId="87" applyNumberFormat="0" applyFill="0" applyAlignment="0" applyProtection="0"/>
    <xf numFmtId="0" fontId="31" fillId="25" borderId="83" applyNumberFormat="0" applyFont="0" applyAlignment="0" applyProtection="0"/>
    <xf numFmtId="0" fontId="63" fillId="7" borderId="82" applyNumberFormat="0" applyAlignment="0" applyProtection="0"/>
    <xf numFmtId="0" fontId="35" fillId="0" borderId="85">
      <alignment horizontal="left" vertical="center"/>
    </xf>
    <xf numFmtId="0" fontId="10" fillId="38" borderId="0" applyNumberFormat="0" applyBorder="0" applyAlignment="0" applyProtection="0"/>
    <xf numFmtId="0" fontId="10" fillId="51" borderId="0" applyNumberFormat="0" applyBorder="0" applyAlignment="0" applyProtection="0"/>
    <xf numFmtId="0" fontId="31" fillId="7" borderId="82" applyNumberFormat="0" applyAlignment="0" applyProtection="0"/>
    <xf numFmtId="0" fontId="31" fillId="20" borderId="81" applyNumberFormat="0" applyAlignment="0" applyProtection="0"/>
    <xf numFmtId="0" fontId="31" fillId="7" borderId="82" applyNumberFormat="0" applyAlignment="0" applyProtection="0"/>
    <xf numFmtId="0" fontId="31" fillId="20" borderId="81" applyNumberFormat="0" applyAlignment="0" applyProtection="0"/>
    <xf numFmtId="0" fontId="31" fillId="20" borderId="82" applyNumberFormat="0" applyAlignment="0" applyProtection="0"/>
    <xf numFmtId="0" fontId="61" fillId="58" borderId="81" applyNumberFormat="0" applyAlignment="0" applyProtection="0"/>
    <xf numFmtId="0" fontId="31" fillId="7" borderId="82" applyNumberFormat="0" applyAlignment="0" applyProtection="0"/>
    <xf numFmtId="4" fontId="32" fillId="0" borderId="88" applyNumberFormat="0" applyProtection="0">
      <alignment horizontal="right" vertical="center"/>
    </xf>
    <xf numFmtId="0" fontId="31" fillId="20" borderId="81" applyNumberFormat="0" applyAlignment="0" applyProtection="0"/>
    <xf numFmtId="4" fontId="32" fillId="14" borderId="88" applyNumberFormat="0" applyProtection="0">
      <alignment horizontal="left" vertical="center" indent="1"/>
    </xf>
    <xf numFmtId="4" fontId="32" fillId="24" borderId="88" applyNumberFormat="0" applyProtection="0">
      <alignment vertical="center"/>
    </xf>
    <xf numFmtId="0" fontId="10" fillId="35" borderId="0" applyNumberFormat="0" applyBorder="0" applyAlignment="0" applyProtection="0"/>
    <xf numFmtId="0" fontId="31" fillId="25" borderId="83" applyNumberFormat="0" applyFont="0" applyAlignment="0" applyProtection="0"/>
    <xf numFmtId="10" fontId="32" fillId="23" borderId="86" applyNumberFormat="0" applyBorder="0" applyAlignment="0" applyProtection="0"/>
    <xf numFmtId="0" fontId="31" fillId="0" borderId="87" applyNumberFormat="0" applyFill="0" applyAlignment="0" applyProtection="0"/>
    <xf numFmtId="0" fontId="31" fillId="20" borderId="81" applyNumberFormat="0" applyAlignment="0" applyProtection="0"/>
    <xf numFmtId="0" fontId="31" fillId="20" borderId="82" applyNumberFormat="0" applyAlignment="0" applyProtection="0"/>
    <xf numFmtId="0" fontId="10" fillId="34" borderId="0" applyNumberFormat="0" applyBorder="0" applyAlignment="0" applyProtection="0"/>
    <xf numFmtId="0" fontId="31" fillId="20" borderId="81" applyNumberFormat="0" applyAlignment="0" applyProtection="0"/>
    <xf numFmtId="0" fontId="10" fillId="43" borderId="0" applyNumberFormat="0" applyBorder="0" applyAlignment="0" applyProtection="0"/>
    <xf numFmtId="0" fontId="10" fillId="0" borderId="0"/>
    <xf numFmtId="0" fontId="61" fillId="0" borderId="84" applyNumberFormat="0" applyFill="0" applyAlignment="0" applyProtection="0"/>
    <xf numFmtId="0" fontId="10" fillId="38" borderId="0" applyNumberFormat="0" applyBorder="0" applyAlignment="0" applyProtection="0"/>
    <xf numFmtId="0" fontId="31" fillId="20" borderId="81" applyNumberFormat="0" applyAlignment="0" applyProtection="0"/>
    <xf numFmtId="0" fontId="31" fillId="20" borderId="81" applyNumberFormat="0" applyAlignment="0" applyProtection="0"/>
    <xf numFmtId="0" fontId="63" fillId="7" borderId="82" applyNumberFormat="0" applyAlignment="0" applyProtection="0"/>
    <xf numFmtId="0" fontId="31" fillId="25" borderId="83" applyNumberFormat="0" applyFont="0" applyAlignment="0" applyProtection="0"/>
    <xf numFmtId="0" fontId="10" fillId="46" borderId="0" applyNumberFormat="0" applyBorder="0" applyAlignment="0" applyProtection="0"/>
    <xf numFmtId="0" fontId="10" fillId="51" borderId="0" applyNumberFormat="0" applyBorder="0" applyAlignment="0" applyProtection="0"/>
    <xf numFmtId="0" fontId="31" fillId="20" borderId="82" applyNumberFormat="0" applyAlignment="0" applyProtection="0"/>
    <xf numFmtId="4" fontId="32" fillId="63" borderId="88" applyNumberFormat="0" applyProtection="0">
      <alignment horizontal="left" vertical="center" indent="1"/>
    </xf>
    <xf numFmtId="0" fontId="10" fillId="0" borderId="0"/>
    <xf numFmtId="10" fontId="32" fillId="23" borderId="86" applyNumberFormat="0" applyBorder="0" applyAlignment="0" applyProtection="0"/>
    <xf numFmtId="0" fontId="31" fillId="20" borderId="81" applyNumberFormat="0" applyAlignment="0" applyProtection="0"/>
    <xf numFmtId="0" fontId="10" fillId="46" borderId="0" applyNumberFormat="0" applyBorder="0" applyAlignment="0" applyProtection="0"/>
    <xf numFmtId="0" fontId="31" fillId="25" borderId="83" applyNumberFormat="0" applyFont="0" applyAlignment="0" applyProtection="0"/>
    <xf numFmtId="0" fontId="31" fillId="20" borderId="81" applyNumberFormat="0" applyAlignment="0" applyProtection="0"/>
    <xf numFmtId="0" fontId="31" fillId="25" borderId="83" applyNumberFormat="0" applyFont="0" applyAlignment="0" applyProtection="0"/>
    <xf numFmtId="0" fontId="61" fillId="0" borderId="84"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0" borderId="82" applyNumberFormat="0" applyAlignment="0" applyProtection="0"/>
    <xf numFmtId="0" fontId="31" fillId="20" borderId="81" applyNumberFormat="0" applyAlignment="0" applyProtection="0"/>
    <xf numFmtId="0" fontId="61" fillId="0" borderId="84" applyNumberFormat="0" applyFill="0" applyAlignment="0" applyProtection="0"/>
    <xf numFmtId="0" fontId="61" fillId="58" borderId="81" applyNumberFormat="0" applyAlignment="0" applyProtection="0"/>
    <xf numFmtId="0" fontId="35" fillId="0" borderId="85">
      <alignment horizontal="left" vertical="center"/>
    </xf>
    <xf numFmtId="10" fontId="32" fillId="23" borderId="86" applyNumberFormat="0" applyBorder="0" applyAlignment="0" applyProtection="0"/>
    <xf numFmtId="0" fontId="31" fillId="25" borderId="83" applyNumberFormat="0" applyFont="0" applyAlignment="0" applyProtection="0"/>
    <xf numFmtId="0" fontId="31" fillId="20" borderId="81" applyNumberFormat="0" applyAlignment="0" applyProtection="0"/>
    <xf numFmtId="0" fontId="31" fillId="20" borderId="82" applyNumberFormat="0" applyAlignment="0" applyProtection="0"/>
    <xf numFmtId="0" fontId="10" fillId="54" borderId="0" applyNumberFormat="0" applyBorder="0" applyAlignment="0" applyProtection="0"/>
    <xf numFmtId="10" fontId="32" fillId="23" borderId="86" applyNumberFormat="0" applyBorder="0" applyAlignment="0" applyProtection="0"/>
    <xf numFmtId="0" fontId="31" fillId="20" borderId="81" applyNumberFormat="0" applyAlignment="0" applyProtection="0"/>
    <xf numFmtId="0" fontId="31" fillId="0" borderId="87" applyNumberFormat="0" applyFill="0" applyAlignment="0" applyProtection="0"/>
    <xf numFmtId="0" fontId="31" fillId="20" borderId="81" applyNumberFormat="0" applyAlignment="0" applyProtection="0"/>
    <xf numFmtId="0" fontId="31" fillId="20" borderId="81" applyNumberFormat="0" applyAlignment="0" applyProtection="0"/>
    <xf numFmtId="0" fontId="31" fillId="20"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10" fillId="0" borderId="0"/>
    <xf numFmtId="0" fontId="10" fillId="39" borderId="0" applyNumberFormat="0" applyBorder="0" applyAlignment="0" applyProtection="0"/>
    <xf numFmtId="0" fontId="31" fillId="7" borderId="82" applyNumberFormat="0" applyAlignment="0" applyProtection="0"/>
    <xf numFmtId="0" fontId="10" fillId="38" borderId="0" applyNumberFormat="0" applyBorder="0" applyAlignment="0" applyProtection="0"/>
    <xf numFmtId="0" fontId="31" fillId="0" borderId="87" applyNumberFormat="0" applyFill="0" applyAlignment="0" applyProtection="0"/>
    <xf numFmtId="10" fontId="32" fillId="23" borderId="86" applyNumberFormat="0" applyBorder="0" applyAlignment="0" applyProtection="0"/>
    <xf numFmtId="0" fontId="31" fillId="20" borderId="81" applyNumberFormat="0" applyAlignment="0" applyProtection="0"/>
    <xf numFmtId="4" fontId="32" fillId="24" borderId="88" applyNumberFormat="0" applyProtection="0">
      <alignment vertical="center"/>
    </xf>
    <xf numFmtId="10" fontId="32" fillId="23" borderId="86" applyNumberFormat="0" applyBorder="0" applyAlignment="0" applyProtection="0"/>
    <xf numFmtId="0" fontId="61" fillId="0" borderId="84" applyNumberFormat="0" applyFill="0" applyAlignment="0" applyProtection="0"/>
    <xf numFmtId="0" fontId="31" fillId="20" borderId="82" applyNumberFormat="0" applyAlignment="0" applyProtection="0"/>
    <xf numFmtId="0" fontId="10" fillId="0" borderId="0"/>
    <xf numFmtId="0" fontId="31" fillId="20" borderId="82" applyNumberFormat="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4" fontId="32" fillId="24" borderId="88" applyNumberFormat="0" applyProtection="0">
      <alignment vertical="center"/>
    </xf>
    <xf numFmtId="0" fontId="10" fillId="38" borderId="0" applyNumberFormat="0" applyBorder="0" applyAlignment="0" applyProtection="0"/>
    <xf numFmtId="0" fontId="61" fillId="58" borderId="81" applyNumberFormat="0" applyAlignment="0" applyProtection="0"/>
    <xf numFmtId="0" fontId="31" fillId="20"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10" fillId="39" borderId="0" applyNumberFormat="0" applyBorder="0" applyAlignment="0" applyProtection="0"/>
    <xf numFmtId="10" fontId="32" fillId="23" borderId="86" applyNumberFormat="0" applyBorder="0" applyAlignment="0" applyProtection="0"/>
    <xf numFmtId="10" fontId="32" fillId="23" borderId="86" applyNumberFormat="0" applyBorder="0" applyAlignment="0" applyProtection="0"/>
    <xf numFmtId="0" fontId="31" fillId="0" borderId="87" applyNumberFormat="0" applyFill="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10" fillId="35" borderId="0" applyNumberFormat="0" applyBorder="0" applyAlignment="0" applyProtection="0"/>
    <xf numFmtId="0" fontId="31" fillId="20" borderId="81" applyNumberFormat="0" applyAlignment="0" applyProtection="0"/>
    <xf numFmtId="0" fontId="31" fillId="20" borderId="81" applyNumberFormat="0" applyAlignment="0" applyProtection="0"/>
    <xf numFmtId="10" fontId="32" fillId="23" borderId="86" applyNumberFormat="0" applyBorder="0" applyAlignment="0" applyProtection="0"/>
    <xf numFmtId="0" fontId="31" fillId="7" borderId="82" applyNumberFormat="0" applyAlignment="0" applyProtection="0"/>
    <xf numFmtId="0" fontId="61" fillId="58" borderId="81" applyNumberFormat="0" applyAlignment="0" applyProtection="0"/>
    <xf numFmtId="0" fontId="31" fillId="7" borderId="82" applyNumberFormat="0" applyAlignment="0" applyProtection="0"/>
    <xf numFmtId="0" fontId="35" fillId="0" borderId="85">
      <alignment horizontal="left" vertical="center"/>
    </xf>
    <xf numFmtId="0" fontId="63" fillId="7" borderId="82" applyNumberFormat="0" applyAlignment="0" applyProtection="0"/>
    <xf numFmtId="0" fontId="31" fillId="7" borderId="82"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7" borderId="82" applyNumberFormat="0" applyAlignment="0" applyProtection="0"/>
    <xf numFmtId="10" fontId="32" fillId="23" borderId="86" applyNumberFormat="0" applyBorder="0" applyAlignment="0" applyProtection="0"/>
    <xf numFmtId="0" fontId="10" fillId="54" borderId="0" applyNumberFormat="0" applyBorder="0" applyAlignment="0" applyProtection="0"/>
    <xf numFmtId="0" fontId="31" fillId="20" borderId="82" applyNumberFormat="0" applyAlignment="0" applyProtection="0"/>
    <xf numFmtId="0" fontId="31" fillId="20" borderId="81" applyNumberFormat="0" applyAlignment="0" applyProtection="0"/>
    <xf numFmtId="0" fontId="31" fillId="7" borderId="82" applyNumberFormat="0" applyAlignment="0" applyProtection="0"/>
    <xf numFmtId="10" fontId="32" fillId="23" borderId="86" applyNumberFormat="0" applyBorder="0" applyAlignment="0" applyProtection="0"/>
    <xf numFmtId="0" fontId="31" fillId="0" borderId="87" applyNumberFormat="0" applyFill="0" applyAlignment="0" applyProtection="0"/>
    <xf numFmtId="0" fontId="31" fillId="7" borderId="82" applyNumberFormat="0" applyAlignment="0" applyProtection="0"/>
    <xf numFmtId="0" fontId="61" fillId="58" borderId="81"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10" fontId="32" fillId="23" borderId="86" applyNumberFormat="0" applyBorder="0" applyAlignment="0" applyProtection="0"/>
    <xf numFmtId="10" fontId="32" fillId="23" borderId="86" applyNumberFormat="0" applyBorder="0" applyAlignment="0" applyProtection="0"/>
    <xf numFmtId="0" fontId="31" fillId="7" borderId="82" applyNumberFormat="0" applyAlignment="0" applyProtection="0"/>
    <xf numFmtId="0" fontId="61" fillId="0" borderId="84" applyNumberFormat="0" applyFill="0" applyAlignment="0" applyProtection="0"/>
    <xf numFmtId="0" fontId="31" fillId="25" borderId="83" applyNumberFormat="0" applyFont="0" applyAlignment="0" applyProtection="0"/>
    <xf numFmtId="0" fontId="35" fillId="0" borderId="85">
      <alignment horizontal="left" vertical="center"/>
    </xf>
    <xf numFmtId="0" fontId="31" fillId="20" borderId="82" applyNumberFormat="0" applyAlignment="0" applyProtection="0"/>
    <xf numFmtId="0" fontId="35" fillId="0" borderId="85">
      <alignment horizontal="left" vertical="center"/>
    </xf>
    <xf numFmtId="10" fontId="32" fillId="23" borderId="86" applyNumberFormat="0" applyBorder="0" applyAlignment="0" applyProtection="0"/>
    <xf numFmtId="0" fontId="31" fillId="20" borderId="82" applyNumberFormat="0" applyAlignment="0" applyProtection="0"/>
    <xf numFmtId="0" fontId="62" fillId="58" borderId="82" applyNumberFormat="0" applyAlignment="0" applyProtection="0"/>
    <xf numFmtId="10" fontId="32" fillId="23" borderId="86" applyNumberFormat="0" applyBorder="0" applyAlignment="0" applyProtection="0"/>
    <xf numFmtId="0" fontId="63" fillId="7" borderId="82" applyNumberFormat="0" applyAlignment="0" applyProtection="0"/>
    <xf numFmtId="4" fontId="32" fillId="63" borderId="88" applyNumberFormat="0" applyProtection="0">
      <alignment horizontal="left" vertical="center" indent="1"/>
    </xf>
    <xf numFmtId="0" fontId="35" fillId="0" borderId="85">
      <alignment horizontal="left" vertical="center"/>
    </xf>
    <xf numFmtId="0" fontId="10" fillId="55" borderId="0" applyNumberFormat="0" applyBorder="0" applyAlignment="0" applyProtection="0"/>
    <xf numFmtId="0" fontId="10" fillId="35" borderId="0" applyNumberFormat="0" applyBorder="0" applyAlignment="0" applyProtection="0"/>
    <xf numFmtId="0" fontId="62" fillId="58" borderId="82" applyNumberFormat="0" applyAlignment="0" applyProtection="0"/>
    <xf numFmtId="0" fontId="31" fillId="25" borderId="83" applyNumberFormat="0" applyFont="0" applyAlignment="0" applyProtection="0"/>
    <xf numFmtId="0" fontId="35" fillId="0" borderId="85">
      <alignment horizontal="left" vertical="center"/>
    </xf>
    <xf numFmtId="0" fontId="31" fillId="0" borderId="87" applyNumberFormat="0" applyFill="0" applyAlignment="0" applyProtection="0"/>
    <xf numFmtId="0" fontId="10" fillId="43" borderId="0" applyNumberFormat="0" applyBorder="0" applyAlignment="0" applyProtection="0"/>
    <xf numFmtId="0" fontId="31" fillId="20" borderId="81" applyNumberFormat="0" applyAlignment="0" applyProtection="0"/>
    <xf numFmtId="10" fontId="32" fillId="23" borderId="86" applyNumberFormat="0" applyBorder="0" applyAlignment="0" applyProtection="0"/>
    <xf numFmtId="0" fontId="31" fillId="20" borderId="81" applyNumberFormat="0" applyAlignment="0" applyProtection="0"/>
    <xf numFmtId="4" fontId="32" fillId="63" borderId="88" applyNumberFormat="0" applyProtection="0">
      <alignment horizontal="left" vertical="center" indent="1"/>
    </xf>
    <xf numFmtId="0" fontId="35" fillId="0" borderId="85">
      <alignment horizontal="left" vertical="center"/>
    </xf>
    <xf numFmtId="0" fontId="31" fillId="20" borderId="82" applyNumberFormat="0" applyAlignment="0" applyProtection="0"/>
    <xf numFmtId="0" fontId="35" fillId="0" borderId="85">
      <alignment horizontal="left" vertical="center"/>
    </xf>
    <xf numFmtId="10" fontId="32" fillId="23" borderId="86" applyNumberFormat="0" applyBorder="0" applyAlignment="0" applyProtection="0"/>
    <xf numFmtId="0" fontId="31" fillId="20" borderId="81" applyNumberFormat="0" applyAlignment="0" applyProtection="0"/>
    <xf numFmtId="0" fontId="31" fillId="7" borderId="82" applyNumberFormat="0" applyAlignment="0" applyProtection="0"/>
    <xf numFmtId="0" fontId="31" fillId="25" borderId="83" applyNumberFormat="0" applyFont="0" applyAlignment="0" applyProtection="0"/>
    <xf numFmtId="0" fontId="63" fillId="7"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0" borderId="82" applyNumberFormat="0" applyAlignment="0" applyProtection="0"/>
    <xf numFmtId="0" fontId="10" fillId="0" borderId="0"/>
    <xf numFmtId="0" fontId="10" fillId="0" borderId="0"/>
    <xf numFmtId="10" fontId="32" fillId="23" borderId="86" applyNumberFormat="0" applyBorder="0" applyAlignment="0" applyProtection="0"/>
    <xf numFmtId="0" fontId="61" fillId="0" borderId="84" applyNumberFormat="0" applyFill="0" applyAlignment="0" applyProtection="0"/>
    <xf numFmtId="0" fontId="10" fillId="43" borderId="0"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31" fillId="20" borderId="81" applyNumberFormat="0" applyAlignment="0" applyProtection="0"/>
    <xf numFmtId="0" fontId="35" fillId="0" borderId="85">
      <alignment horizontal="left" vertical="center"/>
    </xf>
    <xf numFmtId="0" fontId="63" fillId="7" borderId="82"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31" fillId="20" borderId="81" applyNumberFormat="0" applyAlignment="0" applyProtection="0"/>
    <xf numFmtId="10" fontId="32" fillId="23" borderId="86" applyNumberFormat="0" applyBorder="0" applyAlignment="0" applyProtection="0"/>
    <xf numFmtId="0" fontId="31" fillId="0" borderId="87" applyNumberFormat="0" applyFill="0" applyAlignment="0" applyProtection="0"/>
    <xf numFmtId="0" fontId="31" fillId="7" borderId="82" applyNumberFormat="0" applyAlignment="0" applyProtection="0"/>
    <xf numFmtId="0" fontId="61" fillId="0" borderId="84" applyNumberFormat="0" applyFill="0" applyAlignment="0" applyProtection="0"/>
    <xf numFmtId="0" fontId="35" fillId="0" borderId="85">
      <alignment horizontal="left" vertical="center"/>
    </xf>
    <xf numFmtId="0" fontId="61" fillId="0" borderId="84" applyNumberFormat="0" applyFill="0" applyAlignment="0" applyProtection="0"/>
    <xf numFmtId="0" fontId="31" fillId="25" borderId="83" applyNumberFormat="0" applyFont="0" applyAlignment="0" applyProtection="0"/>
    <xf numFmtId="0" fontId="31" fillId="20" borderId="82" applyNumberFormat="0" applyAlignment="0" applyProtection="0"/>
    <xf numFmtId="10" fontId="32" fillId="23" borderId="86" applyNumberFormat="0" applyBorder="0" applyAlignment="0" applyProtection="0"/>
    <xf numFmtId="0" fontId="31" fillId="20" borderId="82" applyNumberFormat="0" applyAlignment="0" applyProtection="0"/>
    <xf numFmtId="4" fontId="32" fillId="0" borderId="88" applyNumberFormat="0" applyProtection="0">
      <alignment horizontal="right" vertical="center"/>
    </xf>
    <xf numFmtId="0" fontId="61" fillId="58" borderId="81" applyNumberFormat="0" applyAlignment="0" applyProtection="0"/>
    <xf numFmtId="0" fontId="31" fillId="20" borderId="81" applyNumberFormat="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31" fillId="25" borderId="83" applyNumberFormat="0" applyFont="0" applyAlignment="0" applyProtection="0"/>
    <xf numFmtId="0" fontId="31" fillId="20" borderId="81" applyNumberFormat="0" applyAlignment="0" applyProtection="0"/>
    <xf numFmtId="10" fontId="32" fillId="23" borderId="86" applyNumberFormat="0" applyBorder="0" applyAlignment="0" applyProtection="0"/>
    <xf numFmtId="4" fontId="32" fillId="0" borderId="88" applyNumberFormat="0" applyProtection="0">
      <alignment horizontal="right" vertical="center"/>
    </xf>
    <xf numFmtId="0" fontId="31" fillId="20" borderId="81" applyNumberFormat="0" applyAlignment="0" applyProtection="0"/>
    <xf numFmtId="0" fontId="31" fillId="0" borderId="87" applyNumberFormat="0" applyFill="0" applyAlignment="0" applyProtection="0"/>
    <xf numFmtId="0" fontId="31" fillId="7" borderId="82" applyNumberFormat="0" applyAlignment="0" applyProtection="0"/>
    <xf numFmtId="0" fontId="31" fillId="20" borderId="81" applyNumberFormat="0" applyAlignment="0" applyProtection="0"/>
    <xf numFmtId="0" fontId="61" fillId="58" borderId="81" applyNumberFormat="0" applyAlignment="0" applyProtection="0"/>
    <xf numFmtId="0" fontId="63" fillId="7" borderId="82" applyNumberFormat="0" applyAlignment="0" applyProtection="0"/>
    <xf numFmtId="0" fontId="31" fillId="25" borderId="83" applyNumberFormat="0" applyFont="0" applyAlignment="0" applyProtection="0"/>
    <xf numFmtId="0" fontId="31" fillId="7" borderId="82" applyNumberFormat="0" applyAlignment="0" applyProtection="0"/>
    <xf numFmtId="0" fontId="31" fillId="0" borderId="87" applyNumberFormat="0" applyFill="0" applyAlignment="0" applyProtection="0"/>
    <xf numFmtId="0" fontId="61" fillId="58" borderId="81" applyNumberFormat="0" applyAlignment="0" applyProtection="0"/>
    <xf numFmtId="0" fontId="10" fillId="0" borderId="0"/>
    <xf numFmtId="0" fontId="61" fillId="58" borderId="81" applyNumberFormat="0" applyAlignment="0" applyProtection="0"/>
    <xf numFmtId="9" fontId="10" fillId="0" borderId="0" applyFont="0" applyFill="0" applyBorder="0" applyAlignment="0" applyProtection="0"/>
    <xf numFmtId="0" fontId="31" fillId="20" borderId="81" applyNumberFormat="0" applyAlignment="0" applyProtection="0"/>
    <xf numFmtId="0" fontId="31" fillId="20" borderId="81" applyNumberFormat="0" applyAlignment="0" applyProtection="0"/>
    <xf numFmtId="10" fontId="32" fillId="23" borderId="86"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10" fillId="0" borderId="0"/>
    <xf numFmtId="10" fontId="32" fillId="23" borderId="86" applyNumberFormat="0" applyBorder="0" applyAlignment="0" applyProtection="0"/>
    <xf numFmtId="10" fontId="32" fillId="23" borderId="86" applyNumberFormat="0" applyBorder="0" applyAlignment="0" applyProtection="0"/>
    <xf numFmtId="0" fontId="10" fillId="46" borderId="0" applyNumberFormat="0" applyBorder="0" applyAlignment="0" applyProtection="0"/>
    <xf numFmtId="0" fontId="62" fillId="58" borderId="82" applyNumberFormat="0" applyAlignment="0" applyProtection="0"/>
    <xf numFmtId="4" fontId="32" fillId="63" borderId="88" applyNumberFormat="0" applyProtection="0">
      <alignment horizontal="left" vertical="center" indent="1"/>
    </xf>
    <xf numFmtId="0" fontId="61" fillId="58" borderId="81" applyNumberFormat="0" applyAlignment="0" applyProtection="0"/>
    <xf numFmtId="0" fontId="31" fillId="25" borderId="83" applyNumberFormat="0" applyFont="0" applyAlignment="0" applyProtection="0"/>
    <xf numFmtId="10" fontId="32" fillId="23" borderId="86" applyNumberFormat="0" applyBorder="0" applyAlignment="0" applyProtection="0"/>
    <xf numFmtId="0" fontId="61" fillId="58" borderId="81" applyNumberFormat="0" applyAlignment="0" applyProtection="0"/>
    <xf numFmtId="4" fontId="32" fillId="0" borderId="88" applyNumberFormat="0" applyProtection="0">
      <alignment horizontal="right" vertical="center"/>
    </xf>
    <xf numFmtId="0" fontId="61" fillId="0" borderId="84" applyNumberFormat="0" applyFill="0" applyAlignment="0" applyProtection="0"/>
    <xf numFmtId="0" fontId="31" fillId="0" borderId="87" applyNumberFormat="0" applyFill="0" applyAlignment="0" applyProtection="0"/>
    <xf numFmtId="10" fontId="32" fillId="23" borderId="86" applyNumberFormat="0" applyBorder="0" applyAlignment="0" applyProtection="0"/>
    <xf numFmtId="0" fontId="10" fillId="47" borderId="0" applyNumberFormat="0" applyBorder="0" applyAlignment="0" applyProtection="0"/>
    <xf numFmtId="0" fontId="61" fillId="0" borderId="84" applyNumberFormat="0" applyFill="0" applyAlignment="0" applyProtection="0"/>
    <xf numFmtId="0" fontId="31" fillId="7" borderId="82" applyNumberFormat="0" applyAlignment="0" applyProtection="0"/>
    <xf numFmtId="0" fontId="31" fillId="25" borderId="83" applyNumberFormat="0" applyFont="0" applyAlignment="0" applyProtection="0"/>
    <xf numFmtId="4" fontId="32" fillId="0" borderId="88" applyNumberFormat="0" applyProtection="0">
      <alignment horizontal="right" vertical="center"/>
    </xf>
    <xf numFmtId="0" fontId="10" fillId="35" borderId="0" applyNumberFormat="0" applyBorder="0" applyAlignment="0" applyProtection="0"/>
    <xf numFmtId="0" fontId="10" fillId="39" borderId="0" applyNumberFormat="0" applyBorder="0" applyAlignment="0" applyProtection="0"/>
    <xf numFmtId="0" fontId="10" fillId="0" borderId="0"/>
    <xf numFmtId="0" fontId="31" fillId="25" borderId="83" applyNumberFormat="0" applyFont="0" applyAlignment="0" applyProtection="0"/>
    <xf numFmtId="0" fontId="10" fillId="35" borderId="0" applyNumberFormat="0" applyBorder="0" applyAlignment="0" applyProtection="0"/>
    <xf numFmtId="0" fontId="61" fillId="58" borderId="81" applyNumberFormat="0" applyAlignment="0" applyProtection="0"/>
    <xf numFmtId="10" fontId="32" fillId="23" borderId="86" applyNumberFormat="0" applyBorder="0" applyAlignment="0" applyProtection="0"/>
    <xf numFmtId="0" fontId="31" fillId="7" borderId="82" applyNumberFormat="0" applyAlignment="0" applyProtection="0"/>
    <xf numFmtId="0" fontId="61" fillId="0" borderId="84" applyNumberFormat="0" applyFill="0" applyAlignment="0" applyProtection="0"/>
    <xf numFmtId="10" fontId="32" fillId="23" borderId="86" applyNumberFormat="0" applyBorder="0" applyAlignment="0" applyProtection="0"/>
    <xf numFmtId="0" fontId="10" fillId="46" borderId="0" applyNumberFormat="0" applyBorder="0" applyAlignment="0" applyProtection="0"/>
    <xf numFmtId="0" fontId="10" fillId="35" borderId="0" applyNumberFormat="0" applyBorder="0" applyAlignment="0" applyProtection="0"/>
    <xf numFmtId="0" fontId="35" fillId="0" borderId="85">
      <alignment horizontal="left" vertical="center"/>
    </xf>
    <xf numFmtId="0" fontId="31" fillId="25" borderId="83" applyNumberFormat="0" applyFont="0" applyAlignment="0" applyProtection="0"/>
    <xf numFmtId="0" fontId="62" fillId="58" borderId="82" applyNumberFormat="0" applyAlignment="0" applyProtection="0"/>
    <xf numFmtId="0" fontId="31" fillId="0" borderId="87" applyNumberFormat="0" applyFill="0" applyAlignment="0" applyProtection="0"/>
    <xf numFmtId="0" fontId="61" fillId="0" borderId="84" applyNumberFormat="0" applyFill="0" applyAlignment="0" applyProtection="0"/>
    <xf numFmtId="0" fontId="31" fillId="0" borderId="87" applyNumberFormat="0" applyFill="0" applyAlignment="0" applyProtection="0"/>
    <xf numFmtId="0" fontId="35" fillId="0" borderId="85">
      <alignment horizontal="left" vertical="center"/>
    </xf>
    <xf numFmtId="0" fontId="31" fillId="20" borderId="81" applyNumberFormat="0" applyAlignment="0" applyProtection="0"/>
    <xf numFmtId="0" fontId="62" fillId="58" borderId="82" applyNumberFormat="0" applyAlignment="0" applyProtection="0"/>
    <xf numFmtId="4" fontId="32" fillId="14" borderId="88" applyNumberFormat="0" applyProtection="0">
      <alignment horizontal="left" vertical="center" indent="1"/>
    </xf>
    <xf numFmtId="0" fontId="10" fillId="50" borderId="0" applyNumberFormat="0" applyBorder="0" applyAlignment="0" applyProtection="0"/>
    <xf numFmtId="10" fontId="32" fillId="23" borderId="86" applyNumberFormat="0" applyBorder="0" applyAlignment="0" applyProtection="0"/>
    <xf numFmtId="0" fontId="31" fillId="7" borderId="82" applyNumberFormat="0" applyAlignment="0" applyProtection="0"/>
    <xf numFmtId="0" fontId="10" fillId="35" borderId="0" applyNumberFormat="0" applyBorder="0" applyAlignment="0" applyProtection="0"/>
    <xf numFmtId="0" fontId="10" fillId="42" borderId="0" applyNumberFormat="0" applyBorder="0" applyAlignment="0" applyProtection="0"/>
    <xf numFmtId="0" fontId="62" fillId="58" borderId="82" applyNumberFormat="0" applyAlignment="0" applyProtection="0"/>
    <xf numFmtId="10" fontId="32" fillId="23" borderId="86" applyNumberFormat="0" applyBorder="0" applyAlignment="0" applyProtection="0"/>
    <xf numFmtId="0" fontId="61" fillId="58" borderId="81" applyNumberFormat="0" applyAlignment="0" applyProtection="0"/>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31" fillId="20" borderId="82" applyNumberFormat="0" applyAlignment="0" applyProtection="0"/>
    <xf numFmtId="0" fontId="10" fillId="34" borderId="0" applyNumberFormat="0" applyBorder="0" applyAlignment="0" applyProtection="0"/>
    <xf numFmtId="10" fontId="32" fillId="23" borderId="86" applyNumberFormat="0" applyBorder="0" applyAlignment="0" applyProtection="0"/>
    <xf numFmtId="0" fontId="31" fillId="20" borderId="82" applyNumberFormat="0" applyAlignment="0" applyProtection="0"/>
    <xf numFmtId="0" fontId="61" fillId="0" borderId="84" applyNumberFormat="0" applyFill="0" applyAlignment="0" applyProtection="0"/>
    <xf numFmtId="0" fontId="31" fillId="25" borderId="83" applyNumberFormat="0" applyFont="0" applyAlignment="0" applyProtection="0"/>
    <xf numFmtId="0" fontId="31" fillId="7" borderId="82" applyNumberFormat="0" applyAlignment="0" applyProtection="0"/>
    <xf numFmtId="0" fontId="62" fillId="58"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31" fillId="20" borderId="82"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31" fillId="20" borderId="81" applyNumberFormat="0" applyAlignment="0" applyProtection="0"/>
    <xf numFmtId="0" fontId="31" fillId="0" borderId="87" applyNumberFormat="0" applyFill="0" applyAlignment="0" applyProtection="0"/>
    <xf numFmtId="0" fontId="31" fillId="20" borderId="81" applyNumberFormat="0" applyAlignment="0" applyProtection="0"/>
    <xf numFmtId="0" fontId="31" fillId="20" borderId="82" applyNumberFormat="0" applyAlignment="0" applyProtection="0"/>
    <xf numFmtId="10" fontId="32" fillId="23" borderId="86" applyNumberFormat="0" applyBorder="0" applyAlignment="0" applyProtection="0"/>
    <xf numFmtId="0" fontId="10" fillId="39" borderId="0" applyNumberFormat="0" applyBorder="0" applyAlignment="0" applyProtection="0"/>
    <xf numFmtId="0" fontId="31" fillId="7" borderId="82" applyNumberFormat="0" applyAlignment="0" applyProtection="0"/>
    <xf numFmtId="10" fontId="32" fillId="23" borderId="86" applyNumberFormat="0" applyBorder="0" applyAlignment="0" applyProtection="0"/>
    <xf numFmtId="0" fontId="31" fillId="20" borderId="81" applyNumberFormat="0" applyAlignment="0" applyProtection="0"/>
    <xf numFmtId="0" fontId="10" fillId="0" borderId="0"/>
    <xf numFmtId="0" fontId="35" fillId="0" borderId="85">
      <alignment horizontal="left" vertical="center"/>
    </xf>
    <xf numFmtId="0" fontId="61" fillId="58" borderId="81" applyNumberFormat="0" applyAlignment="0" applyProtection="0"/>
    <xf numFmtId="0" fontId="10" fillId="51" borderId="0" applyNumberFormat="0" applyBorder="0" applyAlignment="0" applyProtection="0"/>
    <xf numFmtId="0" fontId="35" fillId="0" borderId="85">
      <alignment horizontal="left" vertical="center"/>
    </xf>
    <xf numFmtId="0" fontId="61" fillId="58" borderId="81" applyNumberFormat="0" applyAlignment="0" applyProtection="0"/>
    <xf numFmtId="0" fontId="10" fillId="43" borderId="0" applyNumberFormat="0" applyBorder="0" applyAlignment="0" applyProtection="0"/>
    <xf numFmtId="0" fontId="31" fillId="25" borderId="83" applyNumberFormat="0" applyFont="0" applyAlignment="0" applyProtection="0"/>
    <xf numFmtId="0" fontId="31" fillId="7" borderId="82" applyNumberFormat="0" applyAlignment="0" applyProtection="0"/>
    <xf numFmtId="0" fontId="61" fillId="0" borderId="84" applyNumberFormat="0" applyFill="0" applyAlignment="0" applyProtection="0"/>
    <xf numFmtId="0" fontId="31" fillId="20" borderId="81"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7" borderId="82" applyNumberFormat="0" applyAlignment="0" applyProtection="0"/>
    <xf numFmtId="0" fontId="31" fillId="20" borderId="82" applyNumberFormat="0" applyAlignment="0" applyProtection="0"/>
    <xf numFmtId="0" fontId="61" fillId="0" borderId="84" applyNumberFormat="0" applyFill="0" applyAlignment="0" applyProtection="0"/>
    <xf numFmtId="0" fontId="31" fillId="20" borderId="81" applyNumberFormat="0" applyAlignment="0" applyProtection="0"/>
    <xf numFmtId="0" fontId="31" fillId="20" borderId="81" applyNumberFormat="0" applyAlignment="0" applyProtection="0"/>
    <xf numFmtId="0" fontId="35" fillId="0" borderId="85">
      <alignment horizontal="left" vertical="center"/>
    </xf>
    <xf numFmtId="0" fontId="31" fillId="25" borderId="83" applyNumberFormat="0" applyFont="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4" fontId="32" fillId="24" borderId="88" applyNumberFormat="0" applyProtection="0">
      <alignment vertical="center"/>
    </xf>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10" fillId="0" borderId="0"/>
    <xf numFmtId="0" fontId="31" fillId="7" borderId="82" applyNumberFormat="0" applyAlignment="0" applyProtection="0"/>
    <xf numFmtId="0" fontId="61" fillId="0" borderId="84" applyNumberFormat="0" applyFill="0" applyAlignment="0" applyProtection="0"/>
    <xf numFmtId="0" fontId="10" fillId="54" borderId="0" applyNumberFormat="0" applyBorder="0" applyAlignment="0" applyProtection="0"/>
    <xf numFmtId="0" fontId="10" fillId="46" borderId="0" applyNumberFormat="0" applyBorder="0" applyAlignment="0" applyProtection="0"/>
    <xf numFmtId="10" fontId="32" fillId="23" borderId="86" applyNumberFormat="0" applyBorder="0" applyAlignment="0" applyProtection="0"/>
    <xf numFmtId="0" fontId="35" fillId="0" borderId="85">
      <alignment horizontal="left" vertical="center"/>
    </xf>
    <xf numFmtId="0" fontId="62" fillId="58" borderId="82" applyNumberFormat="0" applyAlignment="0" applyProtection="0"/>
    <xf numFmtId="0" fontId="31" fillId="0" borderId="87" applyNumberFormat="0" applyFill="0" applyAlignment="0" applyProtection="0"/>
    <xf numFmtId="170" fontId="10" fillId="0" borderId="0" applyFont="0" applyFill="0" applyBorder="0" applyAlignment="0" applyProtection="0"/>
    <xf numFmtId="4" fontId="32" fillId="24" borderId="88" applyNumberFormat="0" applyProtection="0">
      <alignment vertical="center"/>
    </xf>
    <xf numFmtId="0" fontId="35" fillId="0" borderId="85">
      <alignment horizontal="left" vertical="center"/>
    </xf>
    <xf numFmtId="4" fontId="32" fillId="14" borderId="88" applyNumberFormat="0" applyProtection="0">
      <alignment horizontal="left" vertical="center" indent="1"/>
    </xf>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4" fontId="32" fillId="63" borderId="88" applyNumberFormat="0" applyProtection="0">
      <alignment horizontal="left" vertical="center" indent="1"/>
    </xf>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10" fillId="0" borderId="0"/>
    <xf numFmtId="0" fontId="10" fillId="35" borderId="0" applyNumberFormat="0" applyBorder="0" applyAlignment="0" applyProtection="0"/>
    <xf numFmtId="0" fontId="31" fillId="25" borderId="83" applyNumberFormat="0" applyFont="0" applyAlignment="0" applyProtection="0"/>
    <xf numFmtId="4" fontId="32" fillId="0" borderId="88" applyNumberFormat="0" applyProtection="0">
      <alignment horizontal="right" vertical="center"/>
    </xf>
    <xf numFmtId="10" fontId="32" fillId="23" borderId="86" applyNumberFormat="0" applyBorder="0" applyAlignment="0" applyProtection="0"/>
    <xf numFmtId="0" fontId="31" fillId="7" borderId="82" applyNumberFormat="0" applyAlignment="0" applyProtection="0"/>
    <xf numFmtId="4" fontId="32" fillId="63" borderId="88" applyNumberFormat="0" applyProtection="0">
      <alignment horizontal="left" vertical="center" indent="1"/>
    </xf>
    <xf numFmtId="10" fontId="32" fillId="23" borderId="86" applyNumberFormat="0" applyBorder="0" applyAlignment="0" applyProtection="0"/>
    <xf numFmtId="0" fontId="10" fillId="0" borderId="0"/>
    <xf numFmtId="0" fontId="31" fillId="20" borderId="82" applyNumberFormat="0" applyAlignment="0" applyProtection="0"/>
    <xf numFmtId="0" fontId="63" fillId="7" borderId="82" applyNumberFormat="0" applyAlignment="0" applyProtection="0"/>
    <xf numFmtId="0" fontId="31" fillId="20" borderId="82" applyNumberFormat="0" applyAlignment="0" applyProtection="0"/>
    <xf numFmtId="0" fontId="31" fillId="20" borderId="82" applyNumberFormat="0" applyAlignment="0" applyProtection="0"/>
    <xf numFmtId="4" fontId="32" fillId="14" borderId="88" applyNumberFormat="0" applyProtection="0">
      <alignment horizontal="left" vertical="center" indent="1"/>
    </xf>
    <xf numFmtId="0" fontId="31" fillId="20" borderId="82" applyNumberFormat="0" applyAlignment="0" applyProtection="0"/>
    <xf numFmtId="10" fontId="32" fillId="23" borderId="86" applyNumberFormat="0" applyBorder="0" applyAlignment="0" applyProtection="0"/>
    <xf numFmtId="4" fontId="32" fillId="14" borderId="88" applyNumberFormat="0" applyProtection="0">
      <alignment horizontal="left" vertical="center" indent="1"/>
    </xf>
    <xf numFmtId="0" fontId="31" fillId="20" borderId="82" applyNumberFormat="0" applyAlignment="0" applyProtection="0"/>
    <xf numFmtId="10" fontId="32" fillId="23" borderId="86" applyNumberFormat="0" applyBorder="0" applyAlignment="0" applyProtection="0"/>
    <xf numFmtId="0" fontId="10" fillId="39" borderId="0" applyNumberFormat="0" applyBorder="0" applyAlignment="0" applyProtection="0"/>
    <xf numFmtId="0" fontId="61" fillId="58" borderId="81" applyNumberFormat="0" applyAlignment="0" applyProtection="0"/>
    <xf numFmtId="4" fontId="32" fillId="14" borderId="88" applyNumberFormat="0" applyProtection="0">
      <alignment horizontal="left" vertical="center" indent="1"/>
    </xf>
    <xf numFmtId="4" fontId="32" fillId="24" borderId="88" applyNumberFormat="0" applyProtection="0">
      <alignment vertical="center"/>
    </xf>
    <xf numFmtId="10" fontId="32" fillId="23" borderId="86" applyNumberFormat="0" applyBorder="0" applyAlignment="0" applyProtection="0"/>
    <xf numFmtId="0" fontId="10" fillId="47" borderId="0" applyNumberFormat="0" applyBorder="0" applyAlignment="0" applyProtection="0"/>
    <xf numFmtId="4" fontId="32" fillId="63" borderId="88" applyNumberFormat="0" applyProtection="0">
      <alignment horizontal="left" vertical="center" indent="1"/>
    </xf>
    <xf numFmtId="0" fontId="62" fillId="58" borderId="82" applyNumberFormat="0" applyAlignment="0" applyProtection="0"/>
    <xf numFmtId="0" fontId="10" fillId="39" borderId="0" applyNumberFormat="0" applyBorder="0" applyAlignment="0" applyProtection="0"/>
    <xf numFmtId="10" fontId="32" fillId="23" borderId="86" applyNumberFormat="0" applyBorder="0" applyAlignment="0" applyProtection="0"/>
    <xf numFmtId="0" fontId="31" fillId="7" borderId="82" applyNumberFormat="0" applyAlignment="0" applyProtection="0"/>
    <xf numFmtId="0" fontId="31" fillId="20" borderId="82" applyNumberFormat="0" applyAlignment="0" applyProtection="0"/>
    <xf numFmtId="10" fontId="32" fillId="23" borderId="86" applyNumberFormat="0" applyBorder="0" applyAlignment="0" applyProtection="0"/>
    <xf numFmtId="0" fontId="31" fillId="20" borderId="81" applyNumberFormat="0" applyAlignment="0" applyProtection="0"/>
    <xf numFmtId="10" fontId="32" fillId="23" borderId="86" applyNumberFormat="0" applyBorder="0" applyAlignment="0" applyProtection="0"/>
    <xf numFmtId="0" fontId="10" fillId="39" borderId="0" applyNumberFormat="0" applyBorder="0" applyAlignment="0" applyProtection="0"/>
    <xf numFmtId="0" fontId="10" fillId="55" borderId="0" applyNumberFormat="0" applyBorder="0" applyAlignment="0" applyProtection="0"/>
    <xf numFmtId="0" fontId="10" fillId="0" borderId="0"/>
    <xf numFmtId="0" fontId="61" fillId="0" borderId="84" applyNumberFormat="0" applyFill="0" applyAlignment="0" applyProtection="0"/>
    <xf numFmtId="4" fontId="32" fillId="24" borderId="88" applyNumberFormat="0" applyProtection="0">
      <alignment vertical="center"/>
    </xf>
    <xf numFmtId="0" fontId="61" fillId="0" borderId="84" applyNumberFormat="0" applyFill="0" applyAlignment="0" applyProtection="0"/>
    <xf numFmtId="0" fontId="31" fillId="25" borderId="83" applyNumberFormat="0" applyFont="0" applyAlignment="0" applyProtection="0"/>
    <xf numFmtId="0" fontId="10" fillId="47" borderId="0" applyNumberFormat="0" applyBorder="0" applyAlignment="0" applyProtection="0"/>
    <xf numFmtId="0" fontId="31" fillId="7" borderId="82" applyNumberFormat="0" applyAlignment="0" applyProtection="0"/>
    <xf numFmtId="0" fontId="10" fillId="34" borderId="0" applyNumberFormat="0" applyBorder="0" applyAlignment="0" applyProtection="0"/>
    <xf numFmtId="0" fontId="31" fillId="25" borderId="83" applyNumberFormat="0" applyFont="0" applyAlignment="0" applyProtection="0"/>
    <xf numFmtId="10" fontId="32" fillId="23" borderId="86" applyNumberFormat="0" applyBorder="0" applyAlignment="0" applyProtection="0"/>
    <xf numFmtId="9" fontId="10" fillId="0" borderId="0" applyFont="0" applyFill="0" applyBorder="0" applyAlignment="0" applyProtection="0"/>
    <xf numFmtId="0" fontId="10" fillId="43" borderId="0"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31" fillId="25" borderId="83" applyNumberFormat="0" applyFont="0" applyAlignment="0" applyProtection="0"/>
    <xf numFmtId="0" fontId="61" fillId="58" borderId="81" applyNumberFormat="0" applyAlignment="0" applyProtection="0"/>
    <xf numFmtId="0" fontId="10" fillId="42" borderId="0" applyNumberFormat="0" applyBorder="0" applyAlignment="0" applyProtection="0"/>
    <xf numFmtId="0" fontId="31" fillId="20" borderId="81" applyNumberFormat="0" applyAlignment="0" applyProtection="0"/>
    <xf numFmtId="10" fontId="32" fillId="23" borderId="86" applyNumberFormat="0" applyBorder="0" applyAlignment="0" applyProtection="0"/>
    <xf numFmtId="0" fontId="10" fillId="47" borderId="0" applyNumberFormat="0" applyBorder="0" applyAlignment="0" applyProtection="0"/>
    <xf numFmtId="4" fontId="32" fillId="14" borderId="88" applyNumberFormat="0" applyProtection="0">
      <alignment horizontal="left" vertical="center" indent="1"/>
    </xf>
    <xf numFmtId="0" fontId="35" fillId="0" borderId="85">
      <alignment horizontal="left" vertical="center"/>
    </xf>
    <xf numFmtId="10" fontId="32" fillId="23" borderId="86" applyNumberFormat="0" applyBorder="0" applyAlignment="0" applyProtection="0"/>
    <xf numFmtId="0" fontId="31" fillId="20" borderId="81" applyNumberFormat="0" applyAlignment="0" applyProtection="0"/>
    <xf numFmtId="0" fontId="31" fillId="20" borderId="81" applyNumberFormat="0" applyAlignment="0" applyProtection="0"/>
    <xf numFmtId="0" fontId="10" fillId="32" borderId="25" applyNumberFormat="0" applyFont="0" applyAlignment="0" applyProtection="0"/>
    <xf numFmtId="0" fontId="61" fillId="58" borderId="81" applyNumberFormat="0" applyAlignment="0" applyProtection="0"/>
    <xf numFmtId="0" fontId="35" fillId="0" borderId="85">
      <alignment horizontal="left" vertical="center"/>
    </xf>
    <xf numFmtId="0" fontId="31" fillId="20" borderId="81"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31" fillId="25" borderId="83" applyNumberFormat="0" applyFont="0" applyAlignment="0" applyProtection="0"/>
    <xf numFmtId="0" fontId="31" fillId="0" borderId="87" applyNumberFormat="0" applyFill="0" applyAlignment="0" applyProtection="0"/>
    <xf numFmtId="0" fontId="10" fillId="51" borderId="0" applyNumberFormat="0" applyBorder="0" applyAlignment="0" applyProtection="0"/>
    <xf numFmtId="0" fontId="63" fillId="7" borderId="82" applyNumberFormat="0" applyAlignment="0" applyProtection="0"/>
    <xf numFmtId="0" fontId="10" fillId="51" borderId="0" applyNumberFormat="0" applyBorder="0" applyAlignment="0" applyProtection="0"/>
    <xf numFmtId="0" fontId="31" fillId="20" borderId="81" applyNumberFormat="0" applyAlignment="0" applyProtection="0"/>
    <xf numFmtId="0" fontId="10" fillId="0" borderId="0"/>
    <xf numFmtId="0" fontId="10" fillId="46" borderId="0" applyNumberFormat="0" applyBorder="0" applyAlignment="0" applyProtection="0"/>
    <xf numFmtId="0" fontId="10" fillId="50" borderId="0" applyNumberFormat="0" applyBorder="0" applyAlignment="0" applyProtection="0"/>
    <xf numFmtId="0" fontId="35" fillId="0" borderId="85">
      <alignment horizontal="left" vertical="center"/>
    </xf>
    <xf numFmtId="0" fontId="31" fillId="0" borderId="87" applyNumberFormat="0" applyFill="0" applyAlignment="0" applyProtection="0"/>
    <xf numFmtId="0" fontId="31" fillId="7" borderId="82" applyNumberFormat="0" applyAlignment="0" applyProtection="0"/>
    <xf numFmtId="0" fontId="10" fillId="32" borderId="25" applyNumberFormat="0" applyFont="0" applyAlignment="0" applyProtection="0"/>
    <xf numFmtId="0" fontId="35" fillId="0" borderId="85">
      <alignment horizontal="left" vertical="center"/>
    </xf>
    <xf numFmtId="4" fontId="32" fillId="63" borderId="88" applyNumberFormat="0" applyProtection="0">
      <alignment horizontal="left" vertical="center" indent="1"/>
    </xf>
    <xf numFmtId="0" fontId="10" fillId="32" borderId="25" applyNumberFormat="0" applyFont="0" applyAlignment="0" applyProtection="0"/>
    <xf numFmtId="0" fontId="61" fillId="58" borderId="81" applyNumberFormat="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0" borderId="87" applyNumberFormat="0" applyFill="0" applyAlignment="0" applyProtection="0"/>
    <xf numFmtId="10" fontId="32" fillId="23" borderId="86" applyNumberFormat="0" applyBorder="0" applyAlignment="0" applyProtection="0"/>
    <xf numFmtId="0" fontId="31" fillId="0" borderId="87" applyNumberFormat="0" applyFill="0" applyAlignment="0" applyProtection="0"/>
    <xf numFmtId="0" fontId="10" fillId="35" borderId="0" applyNumberFormat="0" applyBorder="0" applyAlignment="0" applyProtection="0"/>
    <xf numFmtId="0" fontId="63" fillId="7" borderId="82" applyNumberFormat="0" applyAlignment="0" applyProtection="0"/>
    <xf numFmtId="0" fontId="31" fillId="20" borderId="81" applyNumberFormat="0" applyAlignment="0" applyProtection="0"/>
    <xf numFmtId="0" fontId="35" fillId="0" borderId="85">
      <alignment horizontal="left" vertical="center"/>
    </xf>
    <xf numFmtId="0" fontId="31" fillId="20" borderId="82" applyNumberFormat="0" applyAlignment="0" applyProtection="0"/>
    <xf numFmtId="0" fontId="62" fillId="58" borderId="82" applyNumberFormat="0" applyAlignment="0" applyProtection="0"/>
    <xf numFmtId="10" fontId="32" fillId="23" borderId="86" applyNumberFormat="0" applyBorder="0" applyAlignment="0" applyProtection="0"/>
    <xf numFmtId="0" fontId="31" fillId="25" borderId="83" applyNumberFormat="0" applyFont="0" applyAlignment="0" applyProtection="0"/>
    <xf numFmtId="0" fontId="10" fillId="38" borderId="0" applyNumberFormat="0" applyBorder="0" applyAlignment="0" applyProtection="0"/>
    <xf numFmtId="0" fontId="31" fillId="20" borderId="81" applyNumberFormat="0" applyAlignment="0" applyProtection="0"/>
    <xf numFmtId="0" fontId="31" fillId="20" borderId="82" applyNumberFormat="0" applyAlignment="0" applyProtection="0"/>
    <xf numFmtId="0" fontId="10" fillId="0" borderId="0"/>
    <xf numFmtId="170" fontId="10" fillId="0" borderId="0" applyFont="0" applyFill="0" applyBorder="0" applyAlignment="0" applyProtection="0"/>
    <xf numFmtId="0" fontId="10" fillId="47" borderId="0" applyNumberFormat="0" applyBorder="0" applyAlignment="0" applyProtection="0"/>
    <xf numFmtId="0" fontId="31" fillId="20" borderId="82" applyNumberFormat="0" applyAlignment="0" applyProtection="0"/>
    <xf numFmtId="10" fontId="32" fillId="23" borderId="86" applyNumberFormat="0" applyBorder="0" applyAlignment="0" applyProtection="0"/>
    <xf numFmtId="0" fontId="10" fillId="35" borderId="0" applyNumberFormat="0" applyBorder="0" applyAlignment="0" applyProtection="0"/>
    <xf numFmtId="0" fontId="10" fillId="47" borderId="0" applyNumberFormat="0" applyBorder="0" applyAlignment="0" applyProtection="0"/>
    <xf numFmtId="0" fontId="31" fillId="0" borderId="87" applyNumberFormat="0" applyFill="0" applyAlignment="0" applyProtection="0"/>
    <xf numFmtId="0" fontId="63"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61" fillId="0" borderId="84" applyNumberFormat="0" applyFill="0" applyAlignment="0" applyProtection="0"/>
    <xf numFmtId="0" fontId="31" fillId="0" borderId="87" applyNumberFormat="0" applyFill="0" applyAlignment="0" applyProtection="0"/>
    <xf numFmtId="0" fontId="63" fillId="7" borderId="82" applyNumberFormat="0" applyAlignment="0" applyProtection="0"/>
    <xf numFmtId="0" fontId="61" fillId="58"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5" fillId="0" borderId="85">
      <alignment horizontal="left" vertical="center"/>
    </xf>
    <xf numFmtId="0" fontId="31" fillId="0" borderId="87" applyNumberFormat="0" applyFill="0" applyAlignment="0" applyProtection="0"/>
    <xf numFmtId="0" fontId="31" fillId="7" borderId="82" applyNumberFormat="0" applyAlignment="0" applyProtection="0"/>
    <xf numFmtId="0" fontId="62" fillId="58" borderId="82" applyNumberFormat="0" applyAlignment="0" applyProtection="0"/>
    <xf numFmtId="0" fontId="31" fillId="20" borderId="81" applyNumberFormat="0" applyAlignment="0" applyProtection="0"/>
    <xf numFmtId="0" fontId="10" fillId="0" borderId="0"/>
    <xf numFmtId="0" fontId="31" fillId="20" borderId="82" applyNumberFormat="0" applyAlignment="0" applyProtection="0"/>
    <xf numFmtId="0" fontId="63" fillId="7" borderId="82" applyNumberFormat="0" applyAlignment="0" applyProtection="0"/>
    <xf numFmtId="0" fontId="62" fillId="58" borderId="82" applyNumberFormat="0" applyAlignment="0" applyProtection="0"/>
    <xf numFmtId="170" fontId="10" fillId="0" borderId="0" applyFont="0" applyFill="0" applyBorder="0" applyAlignment="0" applyProtection="0"/>
    <xf numFmtId="0" fontId="10" fillId="50" borderId="0" applyNumberFormat="0" applyBorder="0" applyAlignment="0" applyProtection="0"/>
    <xf numFmtId="0" fontId="10" fillId="47" borderId="0" applyNumberFormat="0" applyBorder="0" applyAlignment="0" applyProtection="0"/>
    <xf numFmtId="0" fontId="31" fillId="20" borderId="82" applyNumberFormat="0" applyAlignment="0" applyProtection="0"/>
    <xf numFmtId="0" fontId="35" fillId="0" borderId="85">
      <alignment horizontal="left" vertical="center"/>
    </xf>
    <xf numFmtId="0" fontId="31" fillId="20" borderId="81" applyNumberFormat="0" applyAlignment="0" applyProtection="0"/>
    <xf numFmtId="0" fontId="10" fillId="47" borderId="0" applyNumberFormat="0" applyBorder="0" applyAlignment="0" applyProtection="0"/>
    <xf numFmtId="0" fontId="10" fillId="43" borderId="0" applyNumberFormat="0" applyBorder="0" applyAlignment="0" applyProtection="0"/>
    <xf numFmtId="4" fontId="32" fillId="0" borderId="88" applyNumberFormat="0" applyProtection="0">
      <alignment horizontal="right" vertical="center"/>
    </xf>
    <xf numFmtId="0" fontId="10" fillId="51" borderId="0" applyNumberFormat="0" applyBorder="0" applyAlignment="0" applyProtection="0"/>
    <xf numFmtId="0" fontId="10" fillId="46" borderId="0" applyNumberFormat="0" applyBorder="0" applyAlignment="0" applyProtection="0"/>
    <xf numFmtId="0" fontId="10" fillId="54" borderId="0" applyNumberFormat="0" applyBorder="0" applyAlignment="0" applyProtection="0"/>
    <xf numFmtId="0" fontId="10" fillId="43" borderId="0" applyNumberFormat="0" applyBorder="0" applyAlignment="0" applyProtection="0"/>
    <xf numFmtId="9" fontId="10" fillId="0" borderId="0" applyFont="0" applyFill="0" applyBorder="0" applyAlignment="0" applyProtection="0"/>
    <xf numFmtId="0" fontId="10" fillId="34" borderId="0" applyNumberFormat="0" applyBorder="0" applyAlignment="0" applyProtection="0"/>
    <xf numFmtId="0" fontId="10" fillId="47" borderId="0" applyNumberFormat="0" applyBorder="0" applyAlignment="0" applyProtection="0"/>
    <xf numFmtId="0" fontId="35" fillId="0" borderId="85">
      <alignment horizontal="left" vertical="center"/>
    </xf>
    <xf numFmtId="9" fontId="10" fillId="0" borderId="0" applyFont="0" applyFill="0" applyBorder="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10" fillId="35" borderId="0" applyNumberFormat="0" applyBorder="0" applyAlignment="0" applyProtection="0"/>
    <xf numFmtId="0" fontId="35" fillId="0" borderId="85">
      <alignment horizontal="left" vertical="center"/>
    </xf>
    <xf numFmtId="9" fontId="10" fillId="0" borderId="0" applyFont="0" applyFill="0" applyBorder="0" applyAlignment="0" applyProtection="0"/>
    <xf numFmtId="0" fontId="10" fillId="35" borderId="0" applyNumberFormat="0" applyBorder="0" applyAlignment="0" applyProtection="0"/>
    <xf numFmtId="0" fontId="35" fillId="0" borderId="85">
      <alignment horizontal="left" vertical="center"/>
    </xf>
    <xf numFmtId="0" fontId="10" fillId="0" borderId="0"/>
    <xf numFmtId="9" fontId="10" fillId="0" borderId="0" applyFont="0" applyFill="0" applyBorder="0" applyAlignment="0" applyProtection="0"/>
    <xf numFmtId="0" fontId="61" fillId="0" borderId="84" applyNumberFormat="0" applyFill="0" applyAlignment="0" applyProtection="0"/>
    <xf numFmtId="0" fontId="31" fillId="7" borderId="82" applyNumberFormat="0" applyAlignment="0" applyProtection="0"/>
    <xf numFmtId="0" fontId="62" fillId="58" borderId="82" applyNumberFormat="0" applyAlignment="0" applyProtection="0"/>
    <xf numFmtId="0" fontId="31" fillId="20" borderId="82" applyNumberFormat="0" applyAlignment="0" applyProtection="0"/>
    <xf numFmtId="0" fontId="10" fillId="39" borderId="0" applyNumberFormat="0" applyBorder="0" applyAlignment="0" applyProtection="0"/>
    <xf numFmtId="0" fontId="31" fillId="0" borderId="87" applyNumberFormat="0" applyFill="0" applyAlignment="0" applyProtection="0"/>
    <xf numFmtId="0" fontId="10" fillId="54" borderId="0" applyNumberFormat="0" applyBorder="0" applyAlignment="0" applyProtection="0"/>
    <xf numFmtId="0" fontId="31" fillId="7" borderId="82" applyNumberFormat="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31" fillId="20" borderId="81" applyNumberFormat="0" applyAlignment="0" applyProtection="0"/>
    <xf numFmtId="9" fontId="10" fillId="0" borderId="0" applyFont="0" applyFill="0" applyBorder="0" applyAlignment="0" applyProtection="0"/>
    <xf numFmtId="0" fontId="10" fillId="43" borderId="0" applyNumberFormat="0" applyBorder="0" applyAlignment="0" applyProtection="0"/>
    <xf numFmtId="0" fontId="31" fillId="20" borderId="81" applyNumberFormat="0" applyAlignment="0" applyProtection="0"/>
    <xf numFmtId="0" fontId="10" fillId="54" borderId="0" applyNumberFormat="0" applyBorder="0" applyAlignment="0" applyProtection="0"/>
    <xf numFmtId="0" fontId="10" fillId="0" borderId="0"/>
    <xf numFmtId="10" fontId="32" fillId="23" borderId="86" applyNumberFormat="0" applyBorder="0" applyAlignment="0" applyProtection="0"/>
    <xf numFmtId="0" fontId="31" fillId="0" borderId="87" applyNumberFormat="0" applyFill="0" applyAlignment="0" applyProtection="0"/>
    <xf numFmtId="0" fontId="63"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61" fillId="0" borderId="84" applyNumberFormat="0" applyFill="0" applyAlignment="0" applyProtection="0"/>
    <xf numFmtId="0" fontId="31" fillId="0" borderId="87" applyNumberFormat="0" applyFill="0" applyAlignment="0" applyProtection="0"/>
    <xf numFmtId="0" fontId="63" fillId="7" borderId="82" applyNumberFormat="0" applyAlignment="0" applyProtection="0"/>
    <xf numFmtId="0" fontId="61" fillId="58" borderId="81" applyNumberFormat="0" applyAlignment="0" applyProtection="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5" fillId="0" borderId="85">
      <alignment horizontal="left" vertical="center"/>
    </xf>
    <xf numFmtId="0" fontId="31" fillId="0" borderId="87" applyNumberFormat="0" applyFill="0" applyAlignment="0" applyProtection="0"/>
    <xf numFmtId="0" fontId="31" fillId="7" borderId="82" applyNumberFormat="0" applyAlignment="0" applyProtection="0"/>
    <xf numFmtId="0" fontId="62" fillId="58" borderId="82" applyNumberFormat="0" applyAlignment="0" applyProtection="0"/>
    <xf numFmtId="0" fontId="35" fillId="0" borderId="85">
      <alignment horizontal="left" vertical="center"/>
    </xf>
    <xf numFmtId="0" fontId="10" fillId="55" borderId="0" applyNumberFormat="0" applyBorder="0" applyAlignment="0" applyProtection="0"/>
    <xf numFmtId="0" fontId="10" fillId="46" borderId="0" applyNumberFormat="0" applyBorder="0" applyAlignment="0" applyProtection="0"/>
    <xf numFmtId="0" fontId="10" fillId="55" borderId="0" applyNumberFormat="0" applyBorder="0" applyAlignment="0" applyProtection="0"/>
    <xf numFmtId="0" fontId="10" fillId="51" borderId="0" applyNumberFormat="0" applyBorder="0" applyAlignment="0" applyProtection="0"/>
    <xf numFmtId="0" fontId="10" fillId="38" borderId="0" applyNumberFormat="0" applyBorder="0" applyAlignment="0" applyProtection="0"/>
    <xf numFmtId="0" fontId="10" fillId="0" borderId="0"/>
    <xf numFmtId="0" fontId="10" fillId="39" borderId="0" applyNumberFormat="0" applyBorder="0" applyAlignment="0" applyProtection="0"/>
    <xf numFmtId="0" fontId="10" fillId="34" borderId="0" applyNumberFormat="0" applyBorder="0" applyAlignment="0" applyProtection="0"/>
    <xf numFmtId="0" fontId="31" fillId="25" borderId="83" applyNumberFormat="0" applyFont="0" applyAlignment="0" applyProtection="0"/>
    <xf numFmtId="0" fontId="10" fillId="0" borderId="0"/>
    <xf numFmtId="167" fontId="10" fillId="0" borderId="0" applyFont="0" applyFill="0" applyBorder="0" applyAlignment="0" applyProtection="0"/>
    <xf numFmtId="0" fontId="31" fillId="20" borderId="81" applyNumberFormat="0" applyAlignment="0" applyProtection="0"/>
    <xf numFmtId="0" fontId="10" fillId="42" borderId="0" applyNumberFormat="0" applyBorder="0" applyAlignment="0" applyProtection="0"/>
    <xf numFmtId="0" fontId="31" fillId="7" borderId="82" applyNumberFormat="0" applyAlignment="0" applyProtection="0"/>
    <xf numFmtId="0" fontId="35" fillId="0" borderId="85">
      <alignment horizontal="left" vertical="center"/>
    </xf>
    <xf numFmtId="0" fontId="62" fillId="58" borderId="82" applyNumberFormat="0" applyAlignment="0" applyProtection="0"/>
    <xf numFmtId="0" fontId="10" fillId="35" borderId="0" applyNumberFormat="0" applyBorder="0" applyAlignment="0" applyProtection="0"/>
    <xf numFmtId="0" fontId="31" fillId="25" borderId="83" applyNumberFormat="0" applyFont="0" applyAlignment="0" applyProtection="0"/>
    <xf numFmtId="4" fontId="32" fillId="24" borderId="88" applyNumberFormat="0" applyProtection="0">
      <alignment vertical="center"/>
    </xf>
    <xf numFmtId="0" fontId="10" fillId="38" borderId="0" applyNumberFormat="0" applyBorder="0" applyAlignment="0" applyProtection="0"/>
    <xf numFmtId="0" fontId="10" fillId="50" borderId="0" applyNumberFormat="0" applyBorder="0" applyAlignment="0" applyProtection="0"/>
    <xf numFmtId="0" fontId="10" fillId="0" borderId="0"/>
    <xf numFmtId="0" fontId="10" fillId="43" borderId="0" applyNumberFormat="0" applyBorder="0" applyAlignment="0" applyProtection="0"/>
    <xf numFmtId="0" fontId="31" fillId="0" borderId="87" applyNumberFormat="0" applyFill="0" applyAlignment="0" applyProtection="0"/>
    <xf numFmtId="10" fontId="32" fillId="23" borderId="86" applyNumberFormat="0" applyBorder="0" applyAlignment="0" applyProtection="0"/>
    <xf numFmtId="170" fontId="10" fillId="0" borderId="0" applyFont="0" applyFill="0" applyBorder="0" applyAlignment="0" applyProtection="0"/>
    <xf numFmtId="0" fontId="10" fillId="38" borderId="0" applyNumberFormat="0" applyBorder="0" applyAlignment="0" applyProtection="0"/>
    <xf numFmtId="0" fontId="10" fillId="39" borderId="0" applyNumberFormat="0" applyBorder="0" applyAlignment="0" applyProtection="0"/>
    <xf numFmtId="0" fontId="61" fillId="0" borderId="84" applyNumberFormat="0" applyFill="0" applyAlignment="0" applyProtection="0"/>
    <xf numFmtId="0" fontId="10" fillId="42" borderId="0" applyNumberFormat="0" applyBorder="0" applyAlignment="0" applyProtection="0"/>
    <xf numFmtId="0" fontId="31" fillId="20" borderId="81" applyNumberFormat="0" applyAlignment="0" applyProtection="0"/>
    <xf numFmtId="4" fontId="32" fillId="14" borderId="88" applyNumberFormat="0" applyProtection="0">
      <alignment horizontal="left" vertical="center" indent="1"/>
    </xf>
    <xf numFmtId="10" fontId="32" fillId="23" borderId="86" applyNumberFormat="0" applyBorder="0" applyAlignment="0" applyProtection="0"/>
    <xf numFmtId="0" fontId="31" fillId="7" borderId="82" applyNumberFormat="0" applyAlignment="0" applyProtection="0"/>
    <xf numFmtId="0" fontId="31" fillId="0" borderId="87" applyNumberFormat="0" applyFill="0" applyAlignment="0" applyProtection="0"/>
    <xf numFmtId="0" fontId="10" fillId="38" borderId="0" applyNumberFormat="0" applyBorder="0" applyAlignment="0" applyProtection="0"/>
    <xf numFmtId="0" fontId="10" fillId="34" borderId="0" applyNumberFormat="0" applyBorder="0" applyAlignment="0" applyProtection="0"/>
    <xf numFmtId="0" fontId="10" fillId="0" borderId="0"/>
    <xf numFmtId="0" fontId="10" fillId="35" borderId="0" applyNumberFormat="0" applyBorder="0" applyAlignment="0" applyProtection="0"/>
    <xf numFmtId="9" fontId="10" fillId="0" borderId="0" applyFont="0" applyFill="0" applyBorder="0" applyAlignment="0" applyProtection="0"/>
    <xf numFmtId="0" fontId="10" fillId="50" borderId="0" applyNumberFormat="0" applyBorder="0" applyAlignment="0" applyProtection="0"/>
    <xf numFmtId="0" fontId="10" fillId="38" borderId="0" applyNumberFormat="0" applyBorder="0" applyAlignment="0" applyProtection="0"/>
    <xf numFmtId="0" fontId="10" fillId="51" borderId="0" applyNumberFormat="0" applyBorder="0" applyAlignment="0" applyProtection="0"/>
    <xf numFmtId="0" fontId="10" fillId="39" borderId="0" applyNumberFormat="0" applyBorder="0" applyAlignment="0" applyProtection="0"/>
    <xf numFmtId="0" fontId="10" fillId="34" borderId="0" applyNumberFormat="0" applyBorder="0" applyAlignment="0" applyProtection="0"/>
    <xf numFmtId="0" fontId="10" fillId="51"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31" fillId="20" borderId="82" applyNumberFormat="0" applyAlignment="0" applyProtection="0"/>
    <xf numFmtId="0" fontId="31" fillId="25" borderId="83" applyNumberFormat="0" applyFont="0" applyAlignment="0" applyProtection="0"/>
    <xf numFmtId="0" fontId="10" fillId="55" borderId="0" applyNumberFormat="0" applyBorder="0" applyAlignment="0" applyProtection="0"/>
    <xf numFmtId="0" fontId="31" fillId="20" borderId="81" applyNumberFormat="0" applyAlignment="0" applyProtection="0"/>
    <xf numFmtId="0" fontId="10" fillId="54" borderId="0" applyNumberFormat="0" applyBorder="0" applyAlignment="0" applyProtection="0"/>
    <xf numFmtId="0" fontId="35" fillId="0" borderId="85">
      <alignment horizontal="left" vertical="center"/>
    </xf>
    <xf numFmtId="0" fontId="31" fillId="20" borderId="82" applyNumberFormat="0" applyAlignment="0" applyProtection="0"/>
    <xf numFmtId="0" fontId="10" fillId="51" borderId="0" applyNumberFormat="0" applyBorder="0" applyAlignment="0" applyProtection="0"/>
    <xf numFmtId="0" fontId="10" fillId="46" borderId="0" applyNumberFormat="0" applyBorder="0" applyAlignment="0" applyProtection="0"/>
    <xf numFmtId="0" fontId="10" fillId="34" borderId="0" applyNumberFormat="0" applyBorder="0" applyAlignment="0" applyProtection="0"/>
    <xf numFmtId="0" fontId="10" fillId="47" borderId="0" applyNumberFormat="0" applyBorder="0" applyAlignment="0" applyProtection="0"/>
    <xf numFmtId="0" fontId="10" fillId="35" borderId="0" applyNumberFormat="0" applyBorder="0" applyAlignment="0" applyProtection="0"/>
    <xf numFmtId="0" fontId="10" fillId="51" borderId="0" applyNumberFormat="0" applyBorder="0" applyAlignment="0" applyProtection="0"/>
    <xf numFmtId="0" fontId="31" fillId="20" borderId="82" applyNumberFormat="0" applyAlignment="0" applyProtection="0"/>
    <xf numFmtId="0" fontId="10" fillId="39" borderId="0" applyNumberFormat="0" applyBorder="0" applyAlignment="0" applyProtection="0"/>
    <xf numFmtId="0" fontId="10" fillId="34" borderId="0" applyNumberFormat="0" applyBorder="0" applyAlignment="0" applyProtection="0"/>
    <xf numFmtId="0" fontId="10" fillId="51" borderId="0" applyNumberFormat="0" applyBorder="0" applyAlignment="0" applyProtection="0"/>
    <xf numFmtId="0" fontId="10" fillId="35" borderId="0" applyNumberFormat="0" applyBorder="0" applyAlignment="0" applyProtection="0"/>
    <xf numFmtId="0" fontId="10" fillId="46" borderId="0" applyNumberFormat="0" applyBorder="0" applyAlignment="0" applyProtection="0"/>
    <xf numFmtId="0" fontId="31" fillId="0" borderId="87" applyNumberFormat="0" applyFill="0" applyAlignment="0" applyProtection="0"/>
    <xf numFmtId="0" fontId="31" fillId="25" borderId="83" applyNumberFormat="0" applyFont="0" applyAlignment="0" applyProtection="0"/>
    <xf numFmtId="10" fontId="32" fillId="23" borderId="86" applyNumberFormat="0" applyBorder="0" applyAlignment="0" applyProtection="0"/>
    <xf numFmtId="0" fontId="31" fillId="20" borderId="81" applyNumberFormat="0" applyAlignment="0" applyProtection="0"/>
    <xf numFmtId="0" fontId="63" fillId="7" borderId="82" applyNumberFormat="0" applyAlignment="0" applyProtection="0"/>
    <xf numFmtId="0" fontId="31" fillId="20" borderId="82" applyNumberFormat="0" applyAlignment="0" applyProtection="0"/>
    <xf numFmtId="0" fontId="35" fillId="0" borderId="85">
      <alignment horizontal="left" vertical="center"/>
    </xf>
    <xf numFmtId="0" fontId="31" fillId="20" borderId="81" applyNumberFormat="0" applyAlignment="0" applyProtection="0"/>
    <xf numFmtId="4" fontId="32" fillId="14" borderId="88" applyNumberFormat="0" applyProtection="0">
      <alignment horizontal="left" vertical="center" indent="1"/>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61" fillId="0" borderId="84" applyNumberFormat="0" applyFill="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2" applyNumberFormat="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5" borderId="83" applyNumberFormat="0" applyFont="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63" fillId="7" borderId="82"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10" fontId="32" fillId="23" borderId="86" applyNumberFormat="0" applyBorder="0" applyAlignment="0" applyProtection="0"/>
    <xf numFmtId="0" fontId="10" fillId="0" borderId="0"/>
    <xf numFmtId="0" fontId="61" fillId="0" borderId="84" applyNumberFormat="0" applyFill="0" applyAlignment="0" applyProtection="0"/>
    <xf numFmtId="0" fontId="31" fillId="0" borderId="87" applyNumberFormat="0" applyFill="0" applyAlignment="0" applyProtection="0"/>
    <xf numFmtId="0" fontId="63"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61" fillId="0" borderId="84" applyNumberFormat="0" applyFill="0" applyAlignment="0" applyProtection="0"/>
    <xf numFmtId="0" fontId="31" fillId="0" borderId="87" applyNumberFormat="0" applyFill="0" applyAlignment="0" applyProtection="0"/>
    <xf numFmtId="0" fontId="63" fillId="7" borderId="82" applyNumberFormat="0" applyAlignment="0" applyProtection="0"/>
    <xf numFmtId="0" fontId="61" fillId="58" borderId="81" applyNumberFormat="0" applyAlignment="0" applyProtection="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5" fillId="0" borderId="85">
      <alignment horizontal="left" vertical="center"/>
    </xf>
    <xf numFmtId="0" fontId="31" fillId="0" borderId="87" applyNumberFormat="0" applyFill="0" applyAlignment="0" applyProtection="0"/>
    <xf numFmtId="0" fontId="31" fillId="7" borderId="82" applyNumberFormat="0" applyAlignment="0" applyProtection="0"/>
    <xf numFmtId="0" fontId="62" fillId="58" borderId="82" applyNumberFormat="0" applyAlignment="0" applyProtection="0"/>
    <xf numFmtId="0" fontId="10" fillId="0" borderId="0"/>
    <xf numFmtId="0" fontId="31" fillId="20" borderId="74" applyNumberFormat="0" applyAlignment="0" applyProtection="0"/>
    <xf numFmtId="0" fontId="61" fillId="0" borderId="76" applyNumberFormat="0" applyFill="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10" fillId="32" borderId="25" applyNumberFormat="0" applyFont="0" applyAlignment="0" applyProtection="0"/>
    <xf numFmtId="10" fontId="32" fillId="23" borderId="78" applyNumberFormat="0" applyBorder="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0" borderId="73" applyNumberFormat="0" applyAlignment="0" applyProtection="0"/>
    <xf numFmtId="0" fontId="31" fillId="20" borderId="74" applyNumberFormat="0" applyAlignment="0" applyProtection="0"/>
    <xf numFmtId="0" fontId="61" fillId="0" borderId="76" applyNumberFormat="0" applyFill="0" applyAlignment="0" applyProtection="0"/>
    <xf numFmtId="0" fontId="10" fillId="0" borderId="0"/>
    <xf numFmtId="9" fontId="10" fillId="0" borderId="0" applyFont="0" applyFill="0" applyBorder="0" applyAlignment="0" applyProtection="0"/>
    <xf numFmtId="0" fontId="31" fillId="25" borderId="75" applyNumberFormat="0" applyFont="0" applyAlignment="0" applyProtection="0"/>
    <xf numFmtId="0" fontId="31" fillId="7" borderId="74" applyNumberFormat="0" applyAlignment="0" applyProtection="0"/>
    <xf numFmtId="0" fontId="10" fillId="0" borderId="0"/>
    <xf numFmtId="9" fontId="10" fillId="0" borderId="0" applyFont="0" applyFill="0" applyBorder="0" applyAlignment="0" applyProtection="0"/>
    <xf numFmtId="0" fontId="62" fillId="58" borderId="74" applyNumberFormat="0" applyAlignment="0" applyProtection="0"/>
    <xf numFmtId="4" fontId="32" fillId="63" borderId="80" applyNumberFormat="0" applyProtection="0">
      <alignment horizontal="left" vertical="center" indent="1"/>
    </xf>
    <xf numFmtId="4" fontId="32" fillId="0" borderId="80" applyNumberFormat="0" applyProtection="0">
      <alignment horizontal="right" vertical="center"/>
    </xf>
    <xf numFmtId="4" fontId="32" fillId="14" borderId="80" applyNumberFormat="0" applyProtection="0">
      <alignment horizontal="left" vertical="center" indent="1"/>
    </xf>
    <xf numFmtId="4" fontId="32" fillId="14" borderId="80" applyNumberFormat="0" applyProtection="0">
      <alignment horizontal="left" vertical="center" indent="1"/>
    </xf>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4" fontId="32" fillId="24" borderId="80" applyNumberFormat="0" applyProtection="0">
      <alignment vertical="center"/>
    </xf>
    <xf numFmtId="0" fontId="31" fillId="0" borderId="79" applyNumberFormat="0" applyFill="0" applyAlignment="0" applyProtection="0"/>
    <xf numFmtId="0" fontId="31" fillId="25" borderId="75" applyNumberFormat="0" applyFont="0" applyAlignment="0" applyProtection="0"/>
    <xf numFmtId="0" fontId="10" fillId="0" borderId="0"/>
    <xf numFmtId="0" fontId="10" fillId="0" borderId="0"/>
    <xf numFmtId="0" fontId="10" fillId="0" borderId="0"/>
    <xf numFmtId="0" fontId="10" fillId="0" borderId="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3" applyNumberFormat="0" applyAlignment="0" applyProtection="0"/>
    <xf numFmtId="10" fontId="32" fillId="23" borderId="78"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5" borderId="7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4" fontId="32" fillId="0" borderId="88" applyNumberFormat="0" applyProtection="0">
      <alignment horizontal="right" vertical="center"/>
    </xf>
    <xf numFmtId="0" fontId="31" fillId="0" borderId="87" applyNumberFormat="0" applyFill="0" applyAlignment="0" applyProtection="0"/>
    <xf numFmtId="0" fontId="31" fillId="0" borderId="87" applyNumberFormat="0" applyFill="0" applyAlignment="0" applyProtection="0"/>
    <xf numFmtId="0" fontId="31" fillId="20" borderId="82" applyNumberFormat="0" applyAlignment="0" applyProtection="0"/>
    <xf numFmtId="0" fontId="31" fillId="0" borderId="87" applyNumberFormat="0" applyFill="0" applyAlignment="0" applyProtection="0"/>
    <xf numFmtId="0" fontId="35" fillId="0" borderId="85">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2" applyNumberFormat="0" applyAlignment="0" applyProtection="0"/>
    <xf numFmtId="0" fontId="61" fillId="58" borderId="81" applyNumberFormat="0" applyAlignment="0" applyProtection="0"/>
    <xf numFmtId="0" fontId="31" fillId="7" borderId="82"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31" fillId="7" borderId="82" applyNumberFormat="0" applyAlignment="0" applyProtection="0"/>
    <xf numFmtId="0" fontId="10" fillId="0" borderId="0"/>
    <xf numFmtId="0" fontId="10" fillId="0" borderId="0"/>
    <xf numFmtId="0" fontId="31" fillId="0" borderId="87" applyNumberFormat="0" applyFill="0" applyAlignment="0" applyProtection="0"/>
    <xf numFmtId="0" fontId="31" fillId="7" borderId="82" applyNumberFormat="0" applyAlignment="0" applyProtection="0"/>
    <xf numFmtId="0" fontId="31" fillId="7"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10" fillId="0" borderId="0"/>
    <xf numFmtId="9" fontId="10" fillId="0" borderId="0" applyFont="0" applyFill="0" applyBorder="0" applyAlignment="0" applyProtection="0"/>
    <xf numFmtId="4" fontId="32" fillId="14" borderId="88" applyNumberFormat="0" applyProtection="0">
      <alignment horizontal="left" vertical="center" indent="1"/>
    </xf>
    <xf numFmtId="0" fontId="62" fillId="58" borderId="82" applyNumberFormat="0" applyAlignment="0" applyProtection="0"/>
    <xf numFmtId="0" fontId="35" fillId="0" borderId="85">
      <alignment horizontal="left" vertical="center"/>
    </xf>
    <xf numFmtId="0" fontId="31" fillId="20" borderId="81" applyNumberFormat="0" applyAlignment="0" applyProtection="0"/>
    <xf numFmtId="0" fontId="10" fillId="0" borderId="0"/>
    <xf numFmtId="9" fontId="10" fillId="0" borderId="0" applyFont="0" applyFill="0" applyBorder="0" applyAlignment="0" applyProtection="0"/>
    <xf numFmtId="0" fontId="31" fillId="0" borderId="87" applyNumberFormat="0" applyFill="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0" fontId="31" fillId="20" borderId="81" applyNumberFormat="0" applyAlignment="0" applyProtection="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31" fillId="0" borderId="87" applyNumberFormat="0" applyFill="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5" borderId="83" applyNumberFormat="0" applyFont="0" applyAlignment="0" applyProtection="0"/>
    <xf numFmtId="0" fontId="31" fillId="20" borderId="82" applyNumberFormat="0" applyAlignment="0" applyProtection="0"/>
    <xf numFmtId="0" fontId="10" fillId="0" borderId="0"/>
    <xf numFmtId="0" fontId="10" fillId="0" borderId="0"/>
    <xf numFmtId="0" fontId="10" fillId="0" borderId="0"/>
    <xf numFmtId="0" fontId="10" fillId="0" borderId="0"/>
    <xf numFmtId="0" fontId="31" fillId="25" borderId="83" applyNumberFormat="0" applyFont="0" applyAlignment="0" applyProtection="0"/>
    <xf numFmtId="0" fontId="62" fillId="58"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2" applyNumberFormat="0" applyAlignment="0" applyProtection="0"/>
    <xf numFmtId="0" fontId="31" fillId="0" borderId="87" applyNumberFormat="0" applyFill="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10" fillId="0" borderId="0"/>
    <xf numFmtId="0" fontId="10" fillId="0" borderId="0"/>
    <xf numFmtId="0" fontId="31" fillId="25" borderId="83" applyNumberFormat="0" applyFont="0" applyAlignment="0" applyProtection="0"/>
    <xf numFmtId="0" fontId="62" fillId="58" borderId="82" applyNumberFormat="0" applyAlignment="0" applyProtection="0"/>
    <xf numFmtId="0" fontId="31" fillId="25" borderId="83"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7" borderId="82" applyNumberFormat="0" applyAlignment="0" applyProtection="0"/>
    <xf numFmtId="0" fontId="31" fillId="25" borderId="83" applyNumberFormat="0" applyFont="0" applyAlignment="0" applyProtection="0"/>
    <xf numFmtId="0" fontId="61" fillId="58" borderId="81" applyNumberFormat="0" applyAlignment="0" applyProtection="0"/>
    <xf numFmtId="0" fontId="63" fillId="7" borderId="82"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5" borderId="83" applyNumberFormat="0" applyFont="0" applyAlignment="0" applyProtection="0"/>
    <xf numFmtId="0" fontId="31" fillId="20" borderId="81" applyNumberFormat="0" applyAlignment="0" applyProtection="0"/>
    <xf numFmtId="0" fontId="62" fillId="58" borderId="82" applyNumberFormat="0" applyAlignment="0" applyProtection="0"/>
    <xf numFmtId="4" fontId="32" fillId="0" borderId="88" applyNumberFormat="0" applyProtection="0">
      <alignment horizontal="right" vertical="center"/>
    </xf>
    <xf numFmtId="0" fontId="35" fillId="0" borderId="85">
      <alignment horizontal="left" vertical="center"/>
    </xf>
    <xf numFmtId="0" fontId="31" fillId="20" borderId="81" applyNumberFormat="0" applyAlignment="0" applyProtection="0"/>
    <xf numFmtId="0" fontId="63" fillId="7" borderId="82" applyNumberFormat="0" applyAlignment="0" applyProtection="0"/>
    <xf numFmtId="4" fontId="32" fillId="0" borderId="88" applyNumberFormat="0" applyProtection="0">
      <alignment horizontal="right" vertical="center"/>
    </xf>
    <xf numFmtId="0" fontId="31" fillId="0" borderId="87" applyNumberFormat="0" applyFill="0" applyAlignment="0" applyProtection="0"/>
    <xf numFmtId="4" fontId="32" fillId="24" borderId="88" applyNumberFormat="0" applyProtection="0">
      <alignment vertical="center"/>
    </xf>
    <xf numFmtId="0" fontId="31" fillId="20" borderId="81" applyNumberFormat="0" applyAlignment="0" applyProtection="0"/>
    <xf numFmtId="4" fontId="32" fillId="63" borderId="88" applyNumberFormat="0" applyProtection="0">
      <alignment horizontal="left" vertical="center" indent="1"/>
    </xf>
    <xf numFmtId="0" fontId="31" fillId="7" borderId="82" applyNumberFormat="0" applyAlignment="0" applyProtection="0"/>
    <xf numFmtId="0" fontId="31" fillId="20" borderId="82" applyNumberFormat="0" applyAlignment="0" applyProtection="0"/>
    <xf numFmtId="0" fontId="31" fillId="7" borderId="82"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31" fillId="20" borderId="81" applyNumberFormat="0" applyAlignment="0" applyProtection="0"/>
    <xf numFmtId="0" fontId="31" fillId="20" borderId="81" applyNumberFormat="0" applyAlignment="0" applyProtection="0"/>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35" fillId="0" borderId="85">
      <alignment horizontal="left" vertical="center"/>
    </xf>
    <xf numFmtId="4" fontId="32" fillId="63" borderId="88" applyNumberFormat="0" applyProtection="0">
      <alignment horizontal="left" vertical="center" indent="1"/>
    </xf>
    <xf numFmtId="0" fontId="35" fillId="0" borderId="85">
      <alignment horizontal="left" vertical="center"/>
    </xf>
    <xf numFmtId="0" fontId="35" fillId="0" borderId="85">
      <alignment horizontal="left" vertical="center"/>
    </xf>
    <xf numFmtId="0" fontId="31" fillId="20" borderId="81" applyNumberFormat="0" applyAlignment="0" applyProtection="0"/>
    <xf numFmtId="0" fontId="31" fillId="20" borderId="82" applyNumberFormat="0" applyAlignment="0" applyProtection="0"/>
    <xf numFmtId="0" fontId="31" fillId="7"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62" fillId="58"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20" borderId="82" applyNumberFormat="0" applyAlignment="0" applyProtection="0"/>
    <xf numFmtId="0" fontId="35" fillId="0" borderId="85">
      <alignment horizontal="left" vertical="center"/>
    </xf>
    <xf numFmtId="0" fontId="61" fillId="0" borderId="84" applyNumberFormat="0" applyFill="0" applyAlignment="0" applyProtection="0"/>
    <xf numFmtId="0" fontId="61" fillId="58" borderId="81" applyNumberFormat="0" applyAlignment="0" applyProtection="0"/>
    <xf numFmtId="0" fontId="61" fillId="0" borderId="84" applyNumberFormat="0" applyFill="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4" fontId="32" fillId="14" borderId="88" applyNumberFormat="0" applyProtection="0">
      <alignment horizontal="left" vertical="center" indent="1"/>
    </xf>
    <xf numFmtId="4" fontId="32" fillId="24" borderId="88" applyNumberFormat="0" applyProtection="0">
      <alignment vertical="center"/>
    </xf>
    <xf numFmtId="0" fontId="31" fillId="20" borderId="81" applyNumberFormat="0" applyAlignment="0" applyProtection="0"/>
    <xf numFmtId="0" fontId="31" fillId="25" borderId="83" applyNumberFormat="0" applyFont="0" applyAlignment="0" applyProtection="0"/>
    <xf numFmtId="4" fontId="32" fillId="63" borderId="88" applyNumberFormat="0" applyProtection="0">
      <alignment horizontal="left" vertical="center" indent="1"/>
    </xf>
    <xf numFmtId="0" fontId="31" fillId="20" borderId="82" applyNumberFormat="0" applyAlignment="0" applyProtection="0"/>
    <xf numFmtId="0" fontId="31" fillId="20" borderId="82" applyNumberFormat="0" applyAlignment="0" applyProtection="0"/>
    <xf numFmtId="0" fontId="31" fillId="20" borderId="81" applyNumberFormat="0" applyAlignment="0" applyProtection="0"/>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63" fillId="7" borderId="82" applyNumberFormat="0" applyAlignment="0" applyProtection="0"/>
    <xf numFmtId="4" fontId="32" fillId="63" borderId="88" applyNumberFormat="0" applyProtection="0">
      <alignment horizontal="left" vertical="center" indent="1"/>
    </xf>
    <xf numFmtId="0" fontId="62" fillId="58" borderId="82" applyNumberFormat="0" applyAlignment="0" applyProtection="0"/>
    <xf numFmtId="0" fontId="63" fillId="7" borderId="82" applyNumberFormat="0" applyAlignment="0" applyProtection="0"/>
    <xf numFmtId="0" fontId="61" fillId="58" borderId="81" applyNumberFormat="0" applyAlignment="0" applyProtection="0"/>
    <xf numFmtId="0" fontId="61" fillId="58" borderId="81" applyNumberFormat="0" applyAlignment="0" applyProtection="0"/>
    <xf numFmtId="0" fontId="31" fillId="0" borderId="87" applyNumberFormat="0" applyFill="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35" fillId="0" borderId="85">
      <alignment horizontal="left" vertical="center"/>
    </xf>
    <xf numFmtId="0" fontId="63" fillId="7" borderId="82" applyNumberFormat="0" applyAlignment="0" applyProtection="0"/>
    <xf numFmtId="0" fontId="35" fillId="0" borderId="85">
      <alignment horizontal="left" vertical="center"/>
    </xf>
    <xf numFmtId="0" fontId="31" fillId="25" borderId="83" applyNumberFormat="0" applyFont="0" applyAlignment="0" applyProtection="0"/>
    <xf numFmtId="0" fontId="31" fillId="20" borderId="81" applyNumberFormat="0" applyAlignment="0" applyProtection="0"/>
    <xf numFmtId="0" fontId="61" fillId="0" borderId="84" applyNumberFormat="0" applyFill="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7" borderId="82" applyNumberFormat="0" applyAlignment="0" applyProtection="0"/>
    <xf numFmtId="0" fontId="31" fillId="25" borderId="83" applyNumberFormat="0" applyFont="0" applyAlignment="0" applyProtection="0"/>
    <xf numFmtId="0" fontId="61" fillId="58" borderId="81" applyNumberFormat="0" applyAlignment="0" applyProtection="0"/>
    <xf numFmtId="4" fontId="32" fillId="14" borderId="88" applyNumberFormat="0" applyProtection="0">
      <alignment horizontal="left" vertical="center" indent="1"/>
    </xf>
    <xf numFmtId="0" fontId="31" fillId="0" borderId="87" applyNumberFormat="0" applyFill="0" applyAlignment="0" applyProtection="0"/>
    <xf numFmtId="0" fontId="31" fillId="25" borderId="83" applyNumberFormat="0" applyFont="0" applyAlignment="0" applyProtection="0"/>
    <xf numFmtId="4" fontId="32" fillId="24" borderId="88" applyNumberFormat="0" applyProtection="0">
      <alignment vertical="center"/>
    </xf>
    <xf numFmtId="0" fontId="31" fillId="20" borderId="82" applyNumberFormat="0" applyAlignment="0" applyProtection="0"/>
    <xf numFmtId="0" fontId="31" fillId="0" borderId="87" applyNumberFormat="0" applyFill="0" applyAlignment="0" applyProtection="0"/>
    <xf numFmtId="0" fontId="61" fillId="0" borderId="84" applyNumberFormat="0" applyFill="0" applyAlignment="0" applyProtection="0"/>
    <xf numFmtId="4" fontId="32" fillId="0" borderId="88" applyNumberFormat="0" applyProtection="0">
      <alignment horizontal="right" vertical="center"/>
    </xf>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0" borderId="82" applyNumberFormat="0" applyAlignment="0" applyProtection="0"/>
    <xf numFmtId="0" fontId="31" fillId="7" borderId="74"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63" fillId="7" borderId="74" applyNumberFormat="0" applyAlignment="0" applyProtection="0"/>
    <xf numFmtId="0" fontId="31" fillId="0" borderId="87" applyNumberFormat="0" applyFill="0" applyAlignment="0" applyProtection="0"/>
    <xf numFmtId="0" fontId="31" fillId="0" borderId="79" applyNumberFormat="0" applyFill="0" applyAlignment="0" applyProtection="0"/>
    <xf numFmtId="10" fontId="32" fillId="23" borderId="78" applyNumberFormat="0" applyBorder="0" applyAlignment="0" applyProtection="0"/>
    <xf numFmtId="0" fontId="31" fillId="20" borderId="73" applyNumberFormat="0" applyAlignment="0" applyProtection="0"/>
    <xf numFmtId="0" fontId="61" fillId="58" borderId="73" applyNumberFormat="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7" borderId="74" applyNumberFormat="0" applyAlignment="0" applyProtection="0"/>
    <xf numFmtId="0" fontId="31" fillId="20" borderId="74" applyNumberFormat="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0" borderId="79" applyNumberFormat="0" applyFill="0" applyAlignment="0" applyProtection="0"/>
    <xf numFmtId="0" fontId="35" fillId="0" borderId="77">
      <alignment horizontal="left" vertical="center"/>
    </xf>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74" applyNumberFormat="0" applyAlignment="0" applyProtection="0"/>
    <xf numFmtId="0" fontId="31" fillId="20" borderId="81" applyNumberFormat="0" applyAlignment="0" applyProtection="0"/>
    <xf numFmtId="0" fontId="31" fillId="7" borderId="74" applyNumberFormat="0" applyAlignment="0" applyProtection="0"/>
    <xf numFmtId="0" fontId="31" fillId="0" borderId="87" applyNumberFormat="0" applyFill="0" applyAlignment="0" applyProtection="0"/>
    <xf numFmtId="0" fontId="35" fillId="0" borderId="77">
      <alignment horizontal="left" vertical="center"/>
    </xf>
    <xf numFmtId="0" fontId="31" fillId="0" borderId="79" applyNumberFormat="0" applyFill="0" applyAlignment="0" applyProtection="0"/>
    <xf numFmtId="0" fontId="62" fillId="58" borderId="74" applyNumberFormat="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74" applyNumberFormat="0" applyAlignment="0" applyProtection="0"/>
    <xf numFmtId="0" fontId="63" fillId="7" borderId="74" applyNumberFormat="0" applyAlignment="0" applyProtection="0"/>
    <xf numFmtId="0" fontId="31" fillId="20" borderId="82" applyNumberFormat="0" applyAlignment="0" applyProtection="0"/>
    <xf numFmtId="0" fontId="31" fillId="20" borderId="81" applyNumberFormat="0" applyAlignment="0" applyProtection="0"/>
    <xf numFmtId="0" fontId="61" fillId="58" borderId="73" applyNumberFormat="0" applyAlignment="0" applyProtection="0"/>
    <xf numFmtId="0" fontId="31" fillId="25" borderId="83" applyNumberFormat="0" applyFon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0" borderId="73" applyNumberForma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5" borderId="83" applyNumberFormat="0" applyFont="0" applyAlignment="0" applyProtection="0"/>
    <xf numFmtId="0" fontId="62" fillId="58"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31" fillId="25" borderId="83"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7" borderId="82" applyNumberFormat="0" applyAlignment="0" applyProtection="0"/>
    <xf numFmtId="0" fontId="10" fillId="0" borderId="0"/>
    <xf numFmtId="9" fontId="10" fillId="0" borderId="0" applyFont="0" applyFill="0" applyBorder="0" applyAlignment="0" applyProtection="0"/>
    <xf numFmtId="10" fontId="32" fillId="23" borderId="86" applyNumberFormat="0" applyBorder="0" applyAlignment="0" applyProtection="0"/>
    <xf numFmtId="0" fontId="61" fillId="58" borderId="81" applyNumberFormat="0" applyAlignment="0" applyProtection="0"/>
    <xf numFmtId="0" fontId="10" fillId="0" borderId="0"/>
    <xf numFmtId="9" fontId="10" fillId="0" borderId="0" applyFont="0" applyFill="0" applyBorder="0" applyAlignment="0" applyProtection="0"/>
    <xf numFmtId="0" fontId="31" fillId="25" borderId="83" applyNumberFormat="0" applyFont="0" applyAlignment="0" applyProtection="0"/>
    <xf numFmtId="0" fontId="31" fillId="20" borderId="81" applyNumberFormat="0" applyAlignment="0" applyProtection="0"/>
    <xf numFmtId="10" fontId="32" fillId="23" borderId="86" applyNumberFormat="0" applyBorder="0" applyAlignment="0" applyProtection="0"/>
    <xf numFmtId="0" fontId="31" fillId="20" borderId="82" applyNumberFormat="0" applyAlignment="0" applyProtection="0"/>
    <xf numFmtId="0" fontId="31" fillId="0" borderId="87" applyNumberFormat="0" applyFill="0" applyAlignment="0" applyProtection="0"/>
    <xf numFmtId="0" fontId="31" fillId="20" borderId="81"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0" borderId="84" applyNumberFormat="0" applyFill="0" applyAlignment="0" applyProtection="0"/>
    <xf numFmtId="0" fontId="10" fillId="0" borderId="0"/>
    <xf numFmtId="0" fontId="31" fillId="20" borderId="82" applyNumberFormat="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81" applyNumberFormat="0" applyAlignment="0" applyProtection="0"/>
    <xf numFmtId="0" fontId="31" fillId="25" borderId="83" applyNumberFormat="0" applyFont="0" applyAlignment="0" applyProtection="0"/>
    <xf numFmtId="0" fontId="31" fillId="20" borderId="82" applyNumberFormat="0" applyAlignment="0" applyProtection="0"/>
    <xf numFmtId="0" fontId="31" fillId="7" borderId="82" applyNumberFormat="0" applyAlignment="0" applyProtection="0"/>
    <xf numFmtId="0" fontId="35" fillId="0" borderId="85">
      <alignment horizontal="left" vertical="center"/>
    </xf>
    <xf numFmtId="10" fontId="32" fillId="23" borderId="86" applyNumberFormat="0" applyBorder="0" applyAlignment="0" applyProtection="0"/>
    <xf numFmtId="0" fontId="10" fillId="0" borderId="0"/>
    <xf numFmtId="0" fontId="10" fillId="0" borderId="0"/>
    <xf numFmtId="0" fontId="10" fillId="0" borderId="0"/>
    <xf numFmtId="0" fontId="10" fillId="0" borderId="0"/>
    <xf numFmtId="0" fontId="31" fillId="20"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0" borderId="82" applyNumberForma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25" borderId="83"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4" fontId="32" fillId="0" borderId="88" applyNumberFormat="0" applyProtection="0">
      <alignment horizontal="right" vertical="center"/>
    </xf>
    <xf numFmtId="0" fontId="35" fillId="0" borderId="85">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81"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31" fillId="20" borderId="82" applyNumberFormat="0" applyAlignment="0" applyProtection="0"/>
    <xf numFmtId="0" fontId="62" fillId="58" borderId="82" applyNumberFormat="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85">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62" fillId="58" borderId="82"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85">
      <alignment horizontal="left" vertical="center"/>
    </xf>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81"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62" fillId="58" borderId="82" applyNumberFormat="0" applyAlignment="0" applyProtection="0"/>
    <xf numFmtId="0" fontId="35" fillId="0" borderId="85">
      <alignment horizontal="left" vertical="center"/>
    </xf>
    <xf numFmtId="4" fontId="32" fillId="0" borderId="88" applyNumberFormat="0" applyProtection="0">
      <alignment horizontal="right" vertical="center"/>
    </xf>
    <xf numFmtId="4" fontId="32" fillId="14" borderId="88" applyNumberFormat="0" applyProtection="0">
      <alignment horizontal="left" vertical="center" indent="1"/>
    </xf>
    <xf numFmtId="0" fontId="35" fillId="0" borderId="85">
      <alignment horizontal="left" vertical="center"/>
    </xf>
    <xf numFmtId="0" fontId="31" fillId="20" borderId="81" applyNumberFormat="0" applyAlignment="0" applyProtection="0"/>
    <xf numFmtId="0" fontId="35" fillId="0" borderId="85">
      <alignment horizontal="left" vertical="center"/>
    </xf>
    <xf numFmtId="0" fontId="62" fillId="58" borderId="82" applyNumberFormat="0" applyAlignment="0" applyProtection="0"/>
    <xf numFmtId="0" fontId="35" fillId="0" borderId="85">
      <alignment horizontal="left" vertical="center"/>
    </xf>
    <xf numFmtId="0" fontId="61" fillId="0" borderId="84" applyNumberFormat="0" applyFill="0" applyAlignment="0" applyProtection="0"/>
    <xf numFmtId="0" fontId="61" fillId="58" borderId="81" applyNumberFormat="0" applyAlignment="0" applyProtection="0"/>
    <xf numFmtId="0" fontId="61" fillId="0" borderId="84" applyNumberFormat="0" applyFill="0" applyAlignment="0" applyProtection="0"/>
    <xf numFmtId="4" fontId="32" fillId="24" borderId="88" applyNumberFormat="0" applyProtection="0">
      <alignment vertical="center"/>
    </xf>
    <xf numFmtId="4" fontId="32" fillId="14" borderId="88" applyNumberFormat="0" applyProtection="0">
      <alignment horizontal="left" vertical="center" indent="1"/>
    </xf>
    <xf numFmtId="10" fontId="32" fillId="23" borderId="86" applyNumberFormat="0" applyBorder="0" applyAlignment="0" applyProtection="0"/>
    <xf numFmtId="4" fontId="32" fillId="24" borderId="88" applyNumberFormat="0" applyProtection="0">
      <alignment vertical="center"/>
    </xf>
    <xf numFmtId="4" fontId="32" fillId="63" borderId="88" applyNumberFormat="0" applyProtection="0">
      <alignment horizontal="left" vertical="center" indent="1"/>
    </xf>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63" fillId="7" borderId="82" applyNumberFormat="0" applyAlignment="0" applyProtection="0"/>
    <xf numFmtId="4" fontId="32" fillId="63" borderId="88" applyNumberFormat="0" applyProtection="0">
      <alignment horizontal="left" vertical="center" indent="1"/>
    </xf>
    <xf numFmtId="0" fontId="63" fillId="7" borderId="82" applyNumberFormat="0" applyAlignment="0" applyProtection="0"/>
    <xf numFmtId="4" fontId="32" fillId="14" borderId="88" applyNumberFormat="0" applyProtection="0">
      <alignment horizontal="left" vertical="center" indent="1"/>
    </xf>
    <xf numFmtId="0" fontId="61" fillId="0" borderId="84" applyNumberFormat="0" applyFill="0" applyAlignment="0" applyProtection="0"/>
    <xf numFmtId="0" fontId="35" fillId="0" borderId="85">
      <alignment horizontal="left" vertical="center"/>
    </xf>
    <xf numFmtId="0" fontId="63" fillId="7" borderId="82" applyNumberFormat="0" applyAlignment="0" applyProtection="0"/>
    <xf numFmtId="0" fontId="61" fillId="58" borderId="81"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0" borderId="87" applyNumberFormat="0" applyFill="0" applyAlignment="0" applyProtection="0"/>
    <xf numFmtId="0" fontId="63"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5" fillId="0" borderId="85">
      <alignment horizontal="left" vertical="center"/>
    </xf>
    <xf numFmtId="10" fontId="32" fillId="23" borderId="86" applyNumberFormat="0" applyBorder="0" applyAlignment="0" applyProtection="0"/>
    <xf numFmtId="0" fontId="61" fillId="0" borderId="84" applyNumberFormat="0" applyFill="0" applyAlignment="0" applyProtection="0"/>
    <xf numFmtId="0" fontId="31" fillId="0" borderId="87" applyNumberFormat="0" applyFill="0" applyAlignment="0" applyProtection="0"/>
    <xf numFmtId="0" fontId="63" fillId="7" borderId="82" applyNumberFormat="0" applyAlignment="0" applyProtection="0"/>
    <xf numFmtId="0" fontId="61" fillId="58" borderId="81" applyNumberFormat="0" applyAlignment="0" applyProtection="0"/>
    <xf numFmtId="0" fontId="10" fillId="0" borderId="0"/>
    <xf numFmtId="0" fontId="31" fillId="7" borderId="82" applyNumberFormat="0" applyAlignment="0" applyProtection="0"/>
    <xf numFmtId="0" fontId="31" fillId="20" borderId="81" applyNumberFormat="0" applyAlignment="0" applyProtection="0"/>
    <xf numFmtId="10" fontId="32" fillId="23" borderId="86" applyNumberFormat="0" applyBorder="0" applyAlignment="0" applyProtection="0"/>
    <xf numFmtId="0" fontId="35" fillId="0" borderId="85">
      <alignment horizontal="left" vertical="center"/>
    </xf>
    <xf numFmtId="0" fontId="35" fillId="0" borderId="85">
      <alignment horizontal="left" vertical="center"/>
    </xf>
    <xf numFmtId="0" fontId="31" fillId="0" borderId="87" applyNumberFormat="0" applyFill="0" applyAlignment="0" applyProtection="0"/>
    <xf numFmtId="0" fontId="31" fillId="7" borderId="82" applyNumberFormat="0" applyAlignment="0" applyProtection="0"/>
    <xf numFmtId="0" fontId="62" fillId="58" borderId="82"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167" fontId="10" fillId="0" borderId="0" applyFont="0" applyFill="0" applyBorder="0" applyAlignment="0" applyProtection="0"/>
    <xf numFmtId="10" fontId="32" fillId="23" borderId="86"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86" applyNumberFormat="0" applyBorder="0" applyAlignment="0" applyProtection="0"/>
    <xf numFmtId="0" fontId="10" fillId="0" borderId="0"/>
    <xf numFmtId="9" fontId="10" fillId="0" borderId="0" applyFont="0" applyFill="0" applyBorder="0" applyAlignment="0" applyProtection="0"/>
    <xf numFmtId="10" fontId="32" fillId="23" borderId="86" applyNumberFormat="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10" fontId="32" fillId="23" borderId="86"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10" fontId="32" fillId="23" borderId="86" applyNumberFormat="0" applyBorder="0" applyAlignment="0" applyProtection="0"/>
    <xf numFmtId="10" fontId="32" fillId="23" borderId="86" applyNumberFormat="0" applyBorder="0" applyAlignment="0" applyProtection="0"/>
    <xf numFmtId="10" fontId="32" fillId="23" borderId="86"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7"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31" fillId="20" borderId="82" applyNumberFormat="0" applyAlignment="0" applyProtection="0"/>
    <xf numFmtId="0" fontId="31" fillId="20" borderId="81" applyNumberFormat="0" applyAlignment="0" applyProtection="0"/>
    <xf numFmtId="0" fontId="31" fillId="25" borderId="83" applyNumberFormat="0" applyFont="0" applyAlignment="0" applyProtection="0"/>
    <xf numFmtId="0" fontId="31" fillId="7" borderId="82" applyNumberFormat="0" applyAlignment="0" applyProtection="0"/>
    <xf numFmtId="0" fontId="31" fillId="20" borderId="82" applyNumberFormat="0" applyAlignment="0" applyProtection="0"/>
    <xf numFmtId="0" fontId="31" fillId="25" borderId="83" applyNumberFormat="0" applyFont="0" applyAlignment="0" applyProtection="0"/>
    <xf numFmtId="0" fontId="31" fillId="20" borderId="81" applyNumberFormat="0" applyAlignment="0" applyProtection="0"/>
    <xf numFmtId="0" fontId="31" fillId="0" borderId="87" applyNumberFormat="0" applyFill="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4" fontId="32" fillId="14" borderId="80" applyNumberFormat="0" applyProtection="0">
      <alignment horizontal="left" vertical="center" indent="1"/>
    </xf>
    <xf numFmtId="4" fontId="32" fillId="14" borderId="80" applyNumberFormat="0" applyProtection="0">
      <alignment horizontal="left" vertical="center" indent="1"/>
    </xf>
    <xf numFmtId="4" fontId="32" fillId="0" borderId="80" applyNumberFormat="0" applyProtection="0">
      <alignment horizontal="right" vertical="center"/>
    </xf>
    <xf numFmtId="4" fontId="32" fillId="63" borderId="80" applyNumberFormat="0" applyProtection="0">
      <alignment horizontal="left" vertical="center" indent="1"/>
    </xf>
    <xf numFmtId="4" fontId="32" fillId="24" borderId="80" applyNumberFormat="0" applyProtection="0">
      <alignment vertical="center"/>
    </xf>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35" fillId="0" borderId="77">
      <alignment horizontal="left" vertical="center"/>
    </xf>
    <xf numFmtId="0" fontId="31" fillId="7" borderId="74" applyNumberFormat="0" applyAlignment="0" applyProtection="0"/>
    <xf numFmtId="0" fontId="31" fillId="0" borderId="79" applyNumberFormat="0" applyFill="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4" fontId="32" fillId="0" borderId="80" applyNumberFormat="0" applyProtection="0">
      <alignment horizontal="right" vertical="center"/>
    </xf>
    <xf numFmtId="0" fontId="35" fillId="0" borderId="77">
      <alignment horizontal="left" vertical="center"/>
    </xf>
    <xf numFmtId="0" fontId="31" fillId="20" borderId="73" applyNumberFormat="0" applyAlignment="0" applyProtection="0"/>
    <xf numFmtId="0" fontId="63" fillId="7" borderId="74" applyNumberFormat="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0" borderId="79" applyNumberFormat="0" applyFill="0" applyAlignment="0" applyProtection="0"/>
    <xf numFmtId="4" fontId="32" fillId="24" borderId="80" applyNumberFormat="0" applyProtection="0">
      <alignment vertical="center"/>
    </xf>
    <xf numFmtId="0" fontId="31" fillId="20" borderId="73" applyNumberFormat="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35" fillId="0" borderId="77">
      <alignment horizontal="left" vertical="center"/>
    </xf>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4" fontId="32" fillId="0" borderId="80" applyNumberFormat="0" applyProtection="0">
      <alignment horizontal="right" vertical="center"/>
    </xf>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0" fontId="31" fillId="7" borderId="74" applyNumberFormat="0" applyAlignment="0" applyProtection="0"/>
    <xf numFmtId="10" fontId="32" fillId="23" borderId="78" applyNumberFormat="0" applyBorder="0" applyAlignment="0" applyProtection="0"/>
    <xf numFmtId="0" fontId="61" fillId="58" borderId="73"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5" fillId="0" borderId="77">
      <alignment horizontal="left" vertical="center"/>
    </xf>
    <xf numFmtId="0" fontId="61" fillId="58"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62" fillId="58" borderId="74"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10" fontId="32" fillId="23" borderId="78" applyNumberFormat="0" applyBorder="0" applyAlignment="0" applyProtection="0"/>
    <xf numFmtId="0" fontId="61" fillId="58" borderId="73"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10" fontId="32" fillId="23" borderId="78" applyNumberFormat="0" applyBorder="0" applyAlignment="0" applyProtection="0"/>
    <xf numFmtId="4" fontId="32" fillId="24" borderId="80" applyNumberFormat="0" applyProtection="0">
      <alignment vertical="center"/>
    </xf>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31" fillId="0" borderId="79" applyNumberFormat="0" applyFill="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61" fillId="0" borderId="76"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61" fillId="58" borderId="73" applyNumberFormat="0" applyAlignment="0" applyProtection="0"/>
    <xf numFmtId="0" fontId="31" fillId="7"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4" fontId="32" fillId="14" borderId="80" applyNumberFormat="0" applyProtection="0">
      <alignment horizontal="left" vertical="center" indent="1"/>
    </xf>
    <xf numFmtId="4" fontId="32" fillId="63" borderId="80" applyNumberFormat="0" applyProtection="0">
      <alignment horizontal="left" vertical="center" indent="1"/>
    </xf>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5" borderId="75" applyNumberFormat="0" applyFont="0" applyAlignment="0" applyProtection="0"/>
    <xf numFmtId="0" fontId="61" fillId="0" borderId="76" applyNumberFormat="0" applyFill="0" applyAlignment="0" applyProtection="0"/>
    <xf numFmtId="0" fontId="35" fillId="0" borderId="77">
      <alignment horizontal="left" vertical="center"/>
    </xf>
    <xf numFmtId="0" fontId="31" fillId="20" borderId="74" applyNumberFormat="0" applyAlignment="0" applyProtection="0"/>
    <xf numFmtId="0" fontId="31" fillId="0" borderId="79" applyNumberFormat="0" applyFill="0" applyAlignment="0" applyProtection="0"/>
    <xf numFmtId="0" fontId="61" fillId="58" borderId="73" applyNumberForma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0" fontId="31" fillId="20" borderId="74" applyNumberFormat="0" applyAlignment="0" applyProtection="0"/>
    <xf numFmtId="0" fontId="35" fillId="0" borderId="77">
      <alignment horizontal="left" vertical="center"/>
    </xf>
    <xf numFmtId="0" fontId="31" fillId="20" borderId="74" applyNumberFormat="0" applyAlignment="0" applyProtection="0"/>
    <xf numFmtId="4" fontId="32" fillId="0" borderId="80" applyNumberFormat="0" applyProtection="0">
      <alignment horizontal="right" vertical="center"/>
    </xf>
    <xf numFmtId="0" fontId="31" fillId="20" borderId="73" applyNumberFormat="0" applyAlignment="0" applyProtection="0"/>
    <xf numFmtId="4" fontId="32" fillId="24" borderId="80" applyNumberFormat="0" applyProtection="0">
      <alignment vertical="center"/>
    </xf>
    <xf numFmtId="0" fontId="62" fillId="58" borderId="74" applyNumberForma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20" borderId="74" applyNumberFormat="0" applyAlignment="0" applyProtection="0"/>
    <xf numFmtId="0" fontId="61" fillId="0" borderId="76" applyNumberFormat="0" applyFill="0" applyAlignment="0" applyProtection="0"/>
    <xf numFmtId="0" fontId="62" fillId="58" borderId="74" applyNumberFormat="0" applyAlignment="0" applyProtection="0"/>
    <xf numFmtId="0" fontId="31" fillId="0" borderId="79" applyNumberFormat="0" applyFill="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7" borderId="74" applyNumberFormat="0" applyAlignment="0" applyProtection="0"/>
    <xf numFmtId="0" fontId="62" fillId="58" borderId="74" applyNumberFormat="0" applyAlignment="0" applyProtection="0"/>
    <xf numFmtId="0" fontId="10" fillId="32" borderId="25" applyNumberFormat="0" applyFont="0" applyAlignment="0" applyProtection="0"/>
    <xf numFmtId="0" fontId="31" fillId="25" borderId="7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10" fillId="0" borderId="0"/>
    <xf numFmtId="0" fontId="10" fillId="0" borderId="0"/>
    <xf numFmtId="0" fontId="35" fillId="0" borderId="77">
      <alignment horizontal="left" vertical="center"/>
    </xf>
    <xf numFmtId="4" fontId="32" fillId="24" borderId="80" applyNumberFormat="0" applyProtection="0">
      <alignment vertical="center"/>
    </xf>
    <xf numFmtId="0" fontId="31" fillId="20" borderId="73" applyNumberFormat="0" applyAlignment="0" applyProtection="0"/>
    <xf numFmtId="0" fontId="31" fillId="7" borderId="74" applyNumberFormat="0" applyAlignment="0" applyProtection="0"/>
    <xf numFmtId="0" fontId="63" fillId="7" borderId="74" applyNumberForma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61" fillId="58" borderId="73" applyNumberFormat="0" applyAlignment="0" applyProtection="0"/>
    <xf numFmtId="0" fontId="62" fillId="58" borderId="74" applyNumberFormat="0" applyAlignment="0" applyProtection="0"/>
    <xf numFmtId="0" fontId="31" fillId="20" borderId="74" applyNumberFormat="0" applyAlignment="0" applyProtection="0"/>
    <xf numFmtId="0" fontId="63" fillId="7" borderId="74" applyNumberFormat="0" applyAlignment="0" applyProtection="0"/>
    <xf numFmtId="0" fontId="31" fillId="7" borderId="74"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10" fillId="0" borderId="0"/>
    <xf numFmtId="0" fontId="31" fillId="25" borderId="75" applyNumberFormat="0" applyFont="0" applyAlignment="0" applyProtection="0"/>
    <xf numFmtId="9" fontId="10" fillId="0" borderId="0" applyFont="0" applyFill="0" applyBorder="0" applyAlignment="0" applyProtection="0"/>
    <xf numFmtId="0" fontId="31" fillId="20" borderId="73"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31" fillId="7" borderId="74" applyNumberFormat="0" applyAlignment="0" applyProtection="0"/>
    <xf numFmtId="0" fontId="31" fillId="7" borderId="74" applyNumberFormat="0" applyAlignment="0" applyProtection="0"/>
    <xf numFmtId="0" fontId="35" fillId="0" borderId="77">
      <alignment horizontal="left" vertical="center"/>
    </xf>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10" fontId="32" fillId="23" borderId="78" applyNumberFormat="0" applyBorder="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4" fontId="32" fillId="0" borderId="80" applyNumberFormat="0" applyProtection="0">
      <alignment horizontal="right" vertical="center"/>
    </xf>
    <xf numFmtId="0" fontId="31" fillId="7" borderId="74" applyNumberFormat="0" applyAlignment="0" applyProtection="0"/>
    <xf numFmtId="10" fontId="32" fillId="23" borderId="78" applyNumberFormat="0" applyBorder="0" applyAlignment="0" applyProtection="0"/>
    <xf numFmtId="0" fontId="10" fillId="0" borderId="0"/>
    <xf numFmtId="9" fontId="10" fillId="0" borderId="0" applyFont="0" applyFill="0" applyBorder="0" applyAlignment="0" applyProtection="0"/>
    <xf numFmtId="0" fontId="31" fillId="20" borderId="73"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4" fontId="32" fillId="63" borderId="80" applyNumberFormat="0" applyProtection="0">
      <alignment horizontal="left" vertical="center" indent="1"/>
    </xf>
    <xf numFmtId="0" fontId="31" fillId="7" borderId="74" applyNumberFormat="0" applyAlignment="0" applyProtection="0"/>
    <xf numFmtId="0" fontId="31" fillId="20" borderId="74" applyNumberFormat="0" applyAlignment="0" applyProtection="0"/>
    <xf numFmtId="0" fontId="63" fillId="7" borderId="74" applyNumberFormat="0" applyAlignment="0" applyProtection="0"/>
    <xf numFmtId="0" fontId="31" fillId="20" borderId="73" applyNumberFormat="0" applyAlignment="0" applyProtection="0"/>
    <xf numFmtId="4" fontId="32" fillId="24" borderId="80" applyNumberFormat="0" applyProtection="0">
      <alignment vertical="center"/>
    </xf>
    <xf numFmtId="0" fontId="61" fillId="0" borderId="76" applyNumberFormat="0" applyFill="0" applyAlignment="0" applyProtection="0"/>
    <xf numFmtId="0" fontId="61" fillId="58"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25" borderId="75" applyNumberFormat="0" applyFon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4" fontId="32" fillId="63" borderId="80" applyNumberFormat="0" applyProtection="0">
      <alignment horizontal="left" vertical="center" indent="1"/>
    </xf>
    <xf numFmtId="0" fontId="61" fillId="58" borderId="73" applyNumberFormat="0" applyAlignment="0" applyProtection="0"/>
    <xf numFmtId="0" fontId="31" fillId="20" borderId="73"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1" fillId="25" borderId="75" applyNumberFormat="0" applyFont="0" applyAlignment="0" applyProtection="0"/>
    <xf numFmtId="0" fontId="61" fillId="0" borderId="76" applyNumberFormat="0" applyFill="0" applyAlignment="0" applyProtection="0"/>
    <xf numFmtId="0" fontId="10" fillId="0" borderId="0"/>
    <xf numFmtId="0" fontId="35" fillId="0" borderId="77">
      <alignment horizontal="left" vertical="center"/>
    </xf>
    <xf numFmtId="9" fontId="10" fillId="0" borderId="0" applyFont="0" applyFill="0" applyBorder="0" applyAlignment="0" applyProtection="0"/>
    <xf numFmtId="0" fontId="31" fillId="20" borderId="74" applyNumberFormat="0" applyAlignment="0" applyProtection="0"/>
    <xf numFmtId="0" fontId="10" fillId="0" borderId="0"/>
    <xf numFmtId="9" fontId="10" fillId="0" borderId="0" applyFont="0" applyFill="0" applyBorder="0" applyAlignment="0" applyProtection="0"/>
    <xf numFmtId="0" fontId="31" fillId="7" borderId="74" applyNumberFormat="0" applyAlignment="0" applyProtection="0"/>
    <xf numFmtId="0" fontId="31" fillId="20" borderId="73"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5" borderId="75" applyNumberFormat="0" applyFont="0" applyAlignment="0" applyProtection="0"/>
    <xf numFmtId="0" fontId="31" fillId="0" borderId="79" applyNumberFormat="0" applyFill="0" applyAlignment="0" applyProtection="0"/>
    <xf numFmtId="0" fontId="61" fillId="58" borderId="73" applyNumberFormat="0" applyAlignment="0" applyProtection="0"/>
    <xf numFmtId="0" fontId="61" fillId="58"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35" fillId="0" borderId="77">
      <alignment horizontal="left" vertical="center"/>
    </xf>
    <xf numFmtId="0" fontId="31" fillId="20"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63" fillId="7" borderId="74" applyNumberFormat="0" applyAlignment="0" applyProtection="0"/>
    <xf numFmtId="0" fontId="62" fillId="58" borderId="74" applyNumberFormat="0" applyAlignment="0" applyProtection="0"/>
    <xf numFmtId="0" fontId="31" fillId="20" borderId="74"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62" fillId="58" borderId="74" applyNumberFormat="0" applyAlignment="0" applyProtection="0"/>
    <xf numFmtId="0" fontId="10" fillId="0" borderId="0"/>
    <xf numFmtId="0" fontId="10" fillId="0" borderId="0"/>
    <xf numFmtId="0" fontId="10" fillId="0" borderId="0"/>
    <xf numFmtId="0" fontId="10" fillId="0" borderId="0"/>
    <xf numFmtId="0" fontId="31" fillId="20" borderId="74" applyNumberFormat="0" applyAlignment="0" applyProtection="0"/>
    <xf numFmtId="0" fontId="62" fillId="58" borderId="74" applyNumberFormat="0" applyAlignment="0" applyProtection="0"/>
    <xf numFmtId="0" fontId="62" fillId="58" borderId="74" applyNumberFormat="0" applyAlignment="0" applyProtection="0"/>
    <xf numFmtId="0" fontId="31" fillId="25" borderId="75" applyNumberFormat="0" applyFont="0" applyAlignment="0" applyProtection="0"/>
    <xf numFmtId="0" fontId="62" fillId="58"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7" borderId="74" applyNumberFormat="0" applyAlignment="0" applyProtection="0"/>
    <xf numFmtId="4" fontId="32" fillId="0" borderId="80" applyNumberFormat="0" applyProtection="0">
      <alignment horizontal="right" vertical="center"/>
    </xf>
    <xf numFmtId="0" fontId="62" fillId="58" borderId="74" applyNumberFormat="0" applyAlignment="0" applyProtection="0"/>
    <xf numFmtId="0" fontId="62" fillId="58"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0" fontId="10" fillId="32" borderId="25" applyNumberFormat="0" applyFont="0" applyAlignment="0" applyProtection="0"/>
    <xf numFmtId="0" fontId="31" fillId="20" borderId="74" applyNumberForma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1" fillId="20" borderId="74" applyNumberFormat="0" applyAlignment="0" applyProtection="0"/>
    <xf numFmtId="0" fontId="10" fillId="0" borderId="0"/>
    <xf numFmtId="0" fontId="10" fillId="0" borderId="0"/>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3" applyNumberForma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5" fillId="0" borderId="77">
      <alignment horizontal="left" vertical="center"/>
    </xf>
    <xf numFmtId="0" fontId="10" fillId="34" borderId="0" applyNumberFormat="0" applyBorder="0" applyAlignment="0" applyProtection="0"/>
    <xf numFmtId="0" fontId="10" fillId="35" borderId="0" applyNumberFormat="0" applyBorder="0" applyAlignment="0" applyProtection="0"/>
    <xf numFmtId="0" fontId="31" fillId="0" borderId="79" applyNumberFormat="0" applyFill="0" applyAlignment="0" applyProtection="0"/>
    <xf numFmtId="0" fontId="31" fillId="0" borderId="79" applyNumberFormat="0" applyFill="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31" fillId="25" borderId="75" applyNumberFormat="0" applyFont="0" applyAlignment="0" applyProtection="0"/>
    <xf numFmtId="0" fontId="61" fillId="58" borderId="73" applyNumberFormat="0" applyAlignment="0" applyProtection="0"/>
    <xf numFmtId="0" fontId="10" fillId="50" borderId="0" applyNumberFormat="0" applyBorder="0" applyAlignment="0" applyProtection="0"/>
    <xf numFmtId="0" fontId="10" fillId="51" borderId="0" applyNumberFormat="0" applyBorder="0" applyAlignment="0" applyProtection="0"/>
    <xf numFmtId="0" fontId="31" fillId="20" borderId="73" applyNumberFormat="0" applyAlignment="0" applyProtection="0"/>
    <xf numFmtId="0" fontId="31" fillId="20" borderId="74" applyNumberFormat="0" applyAlignment="0" applyProtection="0"/>
    <xf numFmtId="0" fontId="10" fillId="54" borderId="0" applyNumberFormat="0" applyBorder="0" applyAlignment="0" applyProtection="0"/>
    <xf numFmtId="0" fontId="10" fillId="55" borderId="0" applyNumberFormat="0" applyBorder="0" applyAlignment="0" applyProtection="0"/>
    <xf numFmtId="0" fontId="31" fillId="0" borderId="79" applyNumberFormat="0" applyFill="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0" applyNumberFormat="0" applyProtection="0">
      <alignment horizontal="left" vertical="center" indent="1"/>
    </xf>
    <xf numFmtId="4" fontId="32" fillId="14" borderId="80" applyNumberFormat="0" applyProtection="0">
      <alignment horizontal="left" vertical="center" indent="1"/>
    </xf>
    <xf numFmtId="4" fontId="32" fillId="0" borderId="80" applyNumberFormat="0" applyProtection="0">
      <alignment horizontal="right" vertical="center"/>
    </xf>
    <xf numFmtId="4" fontId="32" fillId="63" borderId="80" applyNumberFormat="0" applyProtection="0">
      <alignment horizontal="left" vertical="center" indent="1"/>
    </xf>
    <xf numFmtId="4" fontId="32" fillId="24" borderId="80"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73" applyNumberFormat="0" applyAlignment="0" applyProtection="0"/>
    <xf numFmtId="0" fontId="62" fillId="58" borderId="74" applyNumberFormat="0" applyAlignment="0" applyProtection="0"/>
    <xf numFmtId="0" fontId="31" fillId="20" borderId="74" applyNumberFormat="0" applyAlignment="0" applyProtection="0"/>
    <xf numFmtId="0" fontId="63" fillId="7" borderId="74" applyNumberFormat="0" applyAlignment="0" applyProtection="0"/>
    <xf numFmtId="0" fontId="31" fillId="7" borderId="74"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0" applyNumberFormat="0" applyProtection="0">
      <alignment horizontal="left" vertical="center" indent="1"/>
    </xf>
    <xf numFmtId="4" fontId="32" fillId="14" borderId="80" applyNumberFormat="0" applyProtection="0">
      <alignment horizontal="left" vertical="center" indent="1"/>
    </xf>
    <xf numFmtId="4" fontId="32" fillId="0" borderId="80" applyNumberFormat="0" applyProtection="0">
      <alignment horizontal="right" vertical="center"/>
    </xf>
    <xf numFmtId="4" fontId="32" fillId="63" borderId="80" applyNumberFormat="0" applyProtection="0">
      <alignment horizontal="left" vertical="center" indent="1"/>
    </xf>
    <xf numFmtId="4" fontId="32" fillId="24" borderId="80"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0" borderId="79" applyNumberFormat="0" applyFill="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31" fillId="7" borderId="74" applyNumberFormat="0" applyAlignment="0" applyProtection="0"/>
    <xf numFmtId="0" fontId="10" fillId="0" borderId="0"/>
    <xf numFmtId="0" fontId="10" fillId="0" borderId="0"/>
    <xf numFmtId="0" fontId="31" fillId="0" borderId="79" applyNumberFormat="0" applyFill="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10" fillId="0" borderId="0"/>
    <xf numFmtId="9" fontId="10" fillId="0" borderId="0" applyFont="0" applyFill="0" applyBorder="0" applyAlignment="0" applyProtection="0"/>
    <xf numFmtId="4" fontId="32" fillId="14" borderId="80" applyNumberFormat="0" applyProtection="0">
      <alignment horizontal="left" vertical="center" indent="1"/>
    </xf>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0" fontId="10" fillId="0" borderId="0"/>
    <xf numFmtId="9" fontId="10" fillId="0" borderId="0" applyFont="0" applyFill="0" applyBorder="0" applyAlignment="0" applyProtection="0"/>
    <xf numFmtId="0" fontId="31" fillId="0" borderId="79" applyNumberFormat="0" applyFill="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31" fillId="0" borderId="79" applyNumberFormat="0" applyFill="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5" borderId="75" applyNumberFormat="0" applyFont="0" applyAlignment="0" applyProtection="0"/>
    <xf numFmtId="0" fontId="31" fillId="20" borderId="74" applyNumberFormat="0" applyAlignment="0" applyProtection="0"/>
    <xf numFmtId="0" fontId="10" fillId="0" borderId="0"/>
    <xf numFmtId="0" fontId="10" fillId="0" borderId="0"/>
    <xf numFmtId="0" fontId="10" fillId="0" borderId="0"/>
    <xf numFmtId="0" fontId="10" fillId="0" borderId="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4" fontId="32" fillId="0" borderId="80" applyNumberFormat="0" applyProtection="0">
      <alignment horizontal="right" vertical="center"/>
    </xf>
    <xf numFmtId="0" fontId="35" fillId="0" borderId="77">
      <alignment horizontal="left" vertical="center"/>
    </xf>
    <xf numFmtId="0" fontId="31" fillId="20" borderId="73" applyNumberFormat="0" applyAlignment="0" applyProtection="0"/>
    <xf numFmtId="0" fontId="63" fillId="7" borderId="74" applyNumberFormat="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0" borderId="79" applyNumberFormat="0" applyFill="0" applyAlignment="0" applyProtection="0"/>
    <xf numFmtId="4" fontId="32" fillId="24" borderId="80" applyNumberFormat="0" applyProtection="0">
      <alignment vertical="center"/>
    </xf>
    <xf numFmtId="0" fontId="31" fillId="20" borderId="73" applyNumberFormat="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35" fillId="0" borderId="77">
      <alignment horizontal="left" vertical="center"/>
    </xf>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4" fontId="32" fillId="0" borderId="80" applyNumberFormat="0" applyProtection="0">
      <alignment horizontal="right" vertical="center"/>
    </xf>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4" fontId="32" fillId="24" borderId="80" applyNumberFormat="0" applyProtection="0">
      <alignment vertical="center"/>
    </xf>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4" fontId="32" fillId="0" borderId="80" applyNumberFormat="0" applyProtection="0">
      <alignment horizontal="right" vertical="center"/>
    </xf>
    <xf numFmtId="0" fontId="61" fillId="58" borderId="73" applyNumberFormat="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1" fillId="20" borderId="74" applyNumberFormat="0" applyAlignment="0" applyProtection="0"/>
    <xf numFmtId="0" fontId="31" fillId="25" borderId="75" applyNumberFormat="0" applyFont="0" applyAlignment="0" applyProtection="0"/>
    <xf numFmtId="0" fontId="35" fillId="0" borderId="77">
      <alignment horizontal="left" vertical="center"/>
    </xf>
    <xf numFmtId="0" fontId="62" fillId="58" borderId="74" applyNumberFormat="0" applyAlignment="0" applyProtection="0"/>
    <xf numFmtId="0" fontId="61" fillId="58" borderId="73" applyNumberFormat="0" applyAlignment="0" applyProtection="0"/>
    <xf numFmtId="0" fontId="31" fillId="20"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0" borderId="80" applyNumberFormat="0" applyProtection="0">
      <alignment horizontal="right" vertical="center"/>
    </xf>
    <xf numFmtId="4" fontId="32" fillId="14" borderId="80" applyNumberFormat="0" applyProtection="0">
      <alignment horizontal="left" vertical="center" indent="1"/>
    </xf>
    <xf numFmtId="0" fontId="31" fillId="7" borderId="74" applyNumberFormat="0" applyAlignment="0" applyProtection="0"/>
    <xf numFmtId="0" fontId="31" fillId="25" borderId="75" applyNumberFormat="0" applyFont="0" applyAlignment="0" applyProtection="0"/>
    <xf numFmtId="0" fontId="31" fillId="7" borderId="74" applyNumberFormat="0" applyAlignment="0" applyProtection="0"/>
    <xf numFmtId="4" fontId="32" fillId="24" borderId="80" applyNumberFormat="0" applyProtection="0">
      <alignment vertical="center"/>
    </xf>
    <xf numFmtId="0" fontId="31" fillId="25" borderId="75" applyNumberFormat="0" applyFont="0" applyAlignment="0" applyProtection="0"/>
    <xf numFmtId="0" fontId="31" fillId="0" borderId="79" applyNumberFormat="0" applyFill="0" applyAlignment="0" applyProtection="0"/>
    <xf numFmtId="0" fontId="31" fillId="20" borderId="73" applyNumberFormat="0" applyAlignment="0" applyProtection="0"/>
    <xf numFmtId="0" fontId="63" fillId="7" borderId="74" applyNumberFormat="0" applyAlignment="0" applyProtection="0"/>
    <xf numFmtId="4" fontId="32" fillId="24" borderId="80" applyNumberFormat="0" applyProtection="0">
      <alignment vertical="center"/>
    </xf>
    <xf numFmtId="0" fontId="31" fillId="7" borderId="74" applyNumberFormat="0" applyAlignment="0" applyProtection="0"/>
    <xf numFmtId="0" fontId="31" fillId="20"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20" borderId="73"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62" fillId="58" borderId="74" applyNumberFormat="0" applyAlignment="0" applyProtection="0"/>
    <xf numFmtId="0" fontId="31" fillId="20" borderId="74" applyNumberFormat="0" applyAlignment="0" applyProtection="0"/>
    <xf numFmtId="0" fontId="31" fillId="20" borderId="73" applyNumberFormat="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2" fillId="58" borderId="74" applyNumberFormat="0" applyAlignment="0" applyProtection="0"/>
    <xf numFmtId="0" fontId="31" fillId="25" borderId="75" applyNumberFormat="0" applyFont="0" applyAlignment="0" applyProtection="0"/>
    <xf numFmtId="0" fontId="61" fillId="0" borderId="76" applyNumberFormat="0" applyFill="0" applyAlignment="0" applyProtection="0"/>
    <xf numFmtId="0" fontId="35" fillId="0" borderId="77">
      <alignment horizontal="left" vertical="center"/>
    </xf>
    <xf numFmtId="0" fontId="31" fillId="0" borderId="79" applyNumberFormat="0" applyFill="0" applyAlignment="0" applyProtection="0"/>
    <xf numFmtId="10" fontId="32" fillId="23" borderId="78" applyNumberFormat="0" applyBorder="0" applyAlignment="0" applyProtection="0"/>
    <xf numFmtId="0" fontId="31" fillId="20"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61" fillId="58" borderId="73" applyNumberFormat="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10" fillId="0" borderId="0"/>
    <xf numFmtId="0" fontId="31" fillId="0" borderId="79" applyNumberFormat="0" applyFill="0" applyAlignment="0" applyProtection="0"/>
    <xf numFmtId="4" fontId="32" fillId="14" borderId="80" applyNumberFormat="0" applyProtection="0">
      <alignment horizontal="left" vertical="center" indent="1"/>
    </xf>
    <xf numFmtId="4" fontId="32" fillId="0" borderId="80" applyNumberFormat="0" applyProtection="0">
      <alignment horizontal="right" vertical="center"/>
    </xf>
    <xf numFmtId="0" fontId="61" fillId="0" borderId="76" applyNumberFormat="0" applyFill="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61" fillId="58" borderId="73"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61" fillId="58" borderId="73" applyNumberFormat="0" applyAlignment="0" applyProtection="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1" fillId="20" borderId="74" applyNumberFormat="0" applyAlignment="0" applyProtection="0"/>
    <xf numFmtId="0" fontId="63" fillId="7" borderId="74"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0" borderId="79" applyNumberFormat="0" applyFill="0" applyAlignment="0" applyProtection="0"/>
    <xf numFmtId="10" fontId="32" fillId="23" borderId="78" applyNumberFormat="0" applyBorder="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61" fillId="0" borderId="76"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31" fillId="20" borderId="73"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4" fontId="32" fillId="0" borderId="80" applyNumberFormat="0" applyProtection="0">
      <alignment horizontal="right" vertical="center"/>
    </xf>
    <xf numFmtId="0" fontId="31" fillId="20" borderId="73"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3"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61" fillId="58" borderId="73" applyNumberFormat="0" applyAlignment="0" applyProtection="0"/>
    <xf numFmtId="0" fontId="31" fillId="25" borderId="75" applyNumberFormat="0" applyFont="0" applyAlignment="0" applyProtection="0"/>
    <xf numFmtId="0" fontId="63" fillId="7" borderId="74" applyNumberFormat="0" applyAlignment="0" applyProtection="0"/>
    <xf numFmtId="0" fontId="61" fillId="0" borderId="76" applyNumberFormat="0" applyFill="0" applyAlignment="0" applyProtection="0"/>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0" borderId="74" applyNumberFormat="0" applyAlignment="0" applyProtection="0"/>
    <xf numFmtId="0" fontId="62" fillId="58"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31" fillId="20"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31" fillId="25" borderId="7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7" borderId="74" applyNumberFormat="0" applyAlignment="0" applyProtection="0"/>
    <xf numFmtId="0" fontId="10" fillId="0" borderId="0"/>
    <xf numFmtId="9" fontId="10" fillId="0" borderId="0" applyFont="0" applyFill="0" applyBorder="0" applyAlignment="0" applyProtection="0"/>
    <xf numFmtId="10" fontId="32" fillId="23" borderId="78" applyNumberFormat="0" applyBorder="0" applyAlignment="0" applyProtection="0"/>
    <xf numFmtId="0" fontId="61" fillId="58" borderId="73" applyNumberFormat="0" applyAlignment="0" applyProtection="0"/>
    <xf numFmtId="0" fontId="10" fillId="0" borderId="0"/>
    <xf numFmtId="9" fontId="10" fillId="0" borderId="0" applyFont="0" applyFill="0" applyBorder="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0" borderId="76" applyNumberFormat="0" applyFill="0" applyAlignment="0" applyProtection="0"/>
    <xf numFmtId="0" fontId="10" fillId="0" borderId="0"/>
    <xf numFmtId="0" fontId="31" fillId="20" borderId="74" applyNumberFormat="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10" fontId="32" fillId="23" borderId="78" applyNumberFormat="0" applyBorder="0" applyAlignment="0" applyProtection="0"/>
    <xf numFmtId="0" fontId="10" fillId="0" borderId="0"/>
    <xf numFmtId="0" fontId="10" fillId="0" borderId="0"/>
    <xf numFmtId="0" fontId="10" fillId="0" borderId="0"/>
    <xf numFmtId="0" fontId="10" fillId="0" borderId="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0" borderId="74" applyNumberForma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25" borderId="7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73"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78" applyNumberFormat="0" applyBorder="0" applyAlignment="0" applyProtection="0"/>
    <xf numFmtId="0" fontId="10" fillId="0" borderId="0"/>
    <xf numFmtId="9" fontId="10" fillId="0" borderId="0" applyFont="0" applyFill="0" applyBorder="0" applyAlignment="0" applyProtection="0"/>
    <xf numFmtId="0" fontId="31" fillId="20" borderId="74" applyNumberFormat="0" applyAlignment="0" applyProtection="0"/>
    <xf numFmtId="0" fontId="62" fillId="58" borderId="74" applyNumberFormat="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62" fillId="58"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10" fontId="32" fillId="23" borderId="78" applyNumberFormat="0" applyBorder="0" applyAlignment="0" applyProtection="0"/>
    <xf numFmtId="4" fontId="32" fillId="24" borderId="80" applyNumberFormat="0" applyProtection="0">
      <alignment vertical="center"/>
    </xf>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0" borderId="79" applyNumberFormat="0" applyFill="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61" fillId="0" borderId="76"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61" fillId="58" borderId="73" applyNumberFormat="0" applyAlignment="0" applyProtection="0"/>
    <xf numFmtId="0" fontId="10" fillId="0" borderId="0"/>
    <xf numFmtId="0" fontId="31" fillId="7"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167" fontId="10" fillId="0" borderId="0" applyFont="0" applyFill="0" applyBorder="0" applyAlignment="0" applyProtection="0"/>
    <xf numFmtId="10" fontId="32" fillId="23" borderId="78"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78" applyNumberFormat="0" applyBorder="0" applyAlignment="0" applyProtection="0"/>
    <xf numFmtId="0" fontId="10" fillId="0" borderId="0"/>
    <xf numFmtId="9" fontId="10" fillId="0" borderId="0" applyFont="0" applyFill="0" applyBorder="0" applyAlignment="0" applyProtection="0"/>
    <xf numFmtId="10" fontId="32" fillId="23" borderId="78" applyNumberFormat="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10" fontId="32" fillId="23" borderId="78"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7" borderId="74" applyNumberFormat="0" applyAlignment="0" applyProtection="0"/>
    <xf numFmtId="0" fontId="62" fillId="58" borderId="74" applyNumberFormat="0" applyAlignment="0" applyProtection="0"/>
    <xf numFmtId="0" fontId="31" fillId="20" borderId="74" applyNumberFormat="0" applyAlignment="0" applyProtection="0"/>
    <xf numFmtId="0" fontId="63" fillId="7" borderId="74" applyNumberFormat="0" applyAlignment="0" applyProtection="0"/>
    <xf numFmtId="0" fontId="31" fillId="7" borderId="74"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0" borderId="79" applyNumberFormat="0" applyFill="0" applyAlignment="0" applyProtection="0"/>
    <xf numFmtId="0" fontId="31" fillId="25" borderId="75" applyNumberFormat="0" applyFont="0" applyAlignment="0" applyProtection="0"/>
    <xf numFmtId="0" fontId="31" fillId="25" borderId="75" applyNumberFormat="0" applyFont="0" applyAlignment="0" applyProtection="0"/>
    <xf numFmtId="0" fontId="35" fillId="0" borderId="77">
      <alignment horizontal="left" vertical="center"/>
    </xf>
    <xf numFmtId="0" fontId="31" fillId="0" borderId="79"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31" fillId="20" borderId="73" applyNumberFormat="0" applyAlignment="0" applyProtection="0"/>
    <xf numFmtId="0" fontId="35" fillId="0" borderId="77">
      <alignment horizontal="left" vertical="center"/>
    </xf>
    <xf numFmtId="4" fontId="32" fillId="14" borderId="80" applyNumberFormat="0" applyProtection="0">
      <alignment horizontal="left" vertical="center" indent="1"/>
    </xf>
    <xf numFmtId="0" fontId="31" fillId="25" borderId="75" applyNumberFormat="0" applyFont="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3" applyNumberFormat="0" applyAlignment="0" applyProtection="0"/>
    <xf numFmtId="0" fontId="31" fillId="20" borderId="73" applyNumberFormat="0" applyAlignment="0" applyProtection="0"/>
    <xf numFmtId="0" fontId="62" fillId="58" borderId="74" applyNumberFormat="0" applyAlignment="0" applyProtection="0"/>
    <xf numFmtId="0" fontId="31" fillId="7" borderId="74" applyNumberFormat="0" applyAlignment="0" applyProtection="0"/>
    <xf numFmtId="0" fontId="61" fillId="58" borderId="73" applyNumberFormat="0" applyAlignment="0" applyProtection="0"/>
    <xf numFmtId="4" fontId="32" fillId="24" borderId="80" applyNumberFormat="0" applyProtection="0">
      <alignment vertical="center"/>
    </xf>
    <xf numFmtId="0" fontId="61" fillId="58" borderId="73" applyNumberFormat="0" applyAlignment="0" applyProtection="0"/>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3" applyNumberFormat="0" applyAlignment="0" applyProtection="0"/>
    <xf numFmtId="0" fontId="35" fillId="0" borderId="77">
      <alignment horizontal="left" vertical="center"/>
    </xf>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31" fillId="20" borderId="73"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7" borderId="74" applyNumberFormat="0" applyAlignment="0" applyProtection="0"/>
    <xf numFmtId="0" fontId="31" fillId="20"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0" fontId="31" fillId="20" borderId="73" applyNumberFormat="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31" fillId="0" borderId="79" applyNumberFormat="0" applyFill="0" applyAlignment="0" applyProtection="0"/>
    <xf numFmtId="4" fontId="32" fillId="63" borderId="80" applyNumberFormat="0" applyProtection="0">
      <alignment horizontal="left" vertical="center" indent="1"/>
    </xf>
    <xf numFmtId="0" fontId="31" fillId="20" borderId="73"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14" borderId="80" applyNumberFormat="0" applyProtection="0">
      <alignment horizontal="left" vertical="center" indent="1"/>
    </xf>
    <xf numFmtId="4" fontId="32" fillId="0" borderId="80" applyNumberFormat="0" applyProtection="0">
      <alignment horizontal="right" vertical="center"/>
    </xf>
    <xf numFmtId="4" fontId="32" fillId="63" borderId="80" applyNumberFormat="0" applyProtection="0">
      <alignment horizontal="left" vertical="center" indent="1"/>
    </xf>
    <xf numFmtId="4" fontId="32" fillId="24" borderId="80" applyNumberFormat="0" applyProtection="0">
      <alignment vertical="center"/>
    </xf>
    <xf numFmtId="0" fontId="31" fillId="0" borderId="79" applyNumberFormat="0" applyFill="0" applyAlignment="0" applyProtection="0"/>
    <xf numFmtId="0" fontId="63" fillId="7" borderId="74" applyNumberForma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0" fontId="31" fillId="20" borderId="74" applyNumberFormat="0" applyAlignment="0" applyProtection="0"/>
    <xf numFmtId="0" fontId="35" fillId="0" borderId="77">
      <alignment horizontal="left" vertical="center"/>
    </xf>
    <xf numFmtId="0" fontId="62" fillId="58" borderId="74" applyNumberFormat="0" applyAlignment="0" applyProtection="0"/>
    <xf numFmtId="4" fontId="32" fillId="63" borderId="80" applyNumberFormat="0" applyProtection="0">
      <alignment horizontal="left" vertical="center" indent="1"/>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5" fillId="0" borderId="77">
      <alignment horizontal="left" vertical="center"/>
    </xf>
    <xf numFmtId="0" fontId="31" fillId="20" borderId="73" applyNumberFormat="0" applyAlignment="0" applyProtection="0"/>
    <xf numFmtId="0" fontId="31" fillId="7" borderId="74" applyNumberFormat="0" applyAlignment="0" applyProtection="0"/>
    <xf numFmtId="0" fontId="61" fillId="0" borderId="76" applyNumberFormat="0" applyFill="0" applyAlignment="0" applyProtection="0"/>
    <xf numFmtId="0" fontId="35" fillId="0" borderId="77">
      <alignment horizontal="left" vertical="center"/>
    </xf>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61" fillId="58"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7"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5" fillId="0" borderId="77">
      <alignment horizontal="left" vertical="center"/>
    </xf>
    <xf numFmtId="4" fontId="32" fillId="24" borderId="80" applyNumberFormat="0" applyProtection="0">
      <alignment vertical="center"/>
    </xf>
    <xf numFmtId="0" fontId="31" fillId="20" borderId="74" applyNumberFormat="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61" fillId="58" borderId="73" applyNumberFormat="0" applyAlignment="0" applyProtection="0"/>
    <xf numFmtId="0" fontId="31" fillId="25" borderId="75" applyNumberFormat="0" applyFont="0" applyAlignment="0" applyProtection="0"/>
    <xf numFmtId="0" fontId="63"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5" fillId="0" borderId="77">
      <alignment horizontal="left" vertical="center"/>
    </xf>
    <xf numFmtId="0" fontId="31" fillId="25" borderId="75" applyNumberFormat="0" applyFont="0" applyAlignment="0" applyProtection="0"/>
    <xf numFmtId="0" fontId="31" fillId="20" borderId="74" applyNumberFormat="0" applyAlignment="0" applyProtection="0"/>
    <xf numFmtId="0" fontId="62" fillId="58" borderId="74" applyNumberFormat="0" applyAlignment="0" applyProtection="0"/>
    <xf numFmtId="0" fontId="61" fillId="0" borderId="76" applyNumberFormat="0" applyFill="0" applyAlignment="0" applyProtection="0"/>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5" fillId="0" borderId="77">
      <alignment horizontal="left" vertical="center"/>
    </xf>
    <xf numFmtId="0" fontId="31" fillId="25" borderId="75" applyNumberFormat="0" applyFont="0" applyAlignment="0" applyProtection="0"/>
    <xf numFmtId="0" fontId="31" fillId="7" borderId="74" applyNumberFormat="0" applyAlignment="0" applyProtection="0"/>
    <xf numFmtId="0" fontId="61" fillId="0" borderId="76" applyNumberFormat="0" applyFill="0" applyAlignment="0" applyProtection="0"/>
    <xf numFmtId="0" fontId="31" fillId="25" borderId="75" applyNumberFormat="0" applyFont="0" applyAlignment="0" applyProtection="0"/>
    <xf numFmtId="0" fontId="35" fillId="0" borderId="77">
      <alignment horizontal="left" vertical="center"/>
    </xf>
    <xf numFmtId="0" fontId="31" fillId="20" borderId="73" applyNumberFormat="0" applyAlignment="0" applyProtection="0"/>
    <xf numFmtId="4" fontId="32" fillId="0" borderId="80" applyNumberFormat="0" applyProtection="0">
      <alignment horizontal="right" vertical="center"/>
    </xf>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25" borderId="75" applyNumberFormat="0" applyFont="0" applyAlignment="0" applyProtection="0"/>
    <xf numFmtId="10" fontId="32" fillId="23" borderId="78" applyNumberFormat="0" applyBorder="0" applyAlignment="0" applyProtection="0"/>
    <xf numFmtId="10" fontId="32" fillId="23" borderId="78" applyNumberFormat="0" applyBorder="0" applyAlignment="0" applyProtection="0"/>
    <xf numFmtId="0" fontId="61" fillId="0" borderId="76" applyNumberFormat="0" applyFill="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31" fillId="0" borderId="79" applyNumberFormat="0" applyFill="0" applyAlignment="0" applyProtection="0"/>
    <xf numFmtId="0" fontId="31" fillId="20" borderId="73" applyNumberFormat="0" applyAlignment="0" applyProtection="0"/>
    <xf numFmtId="10" fontId="32" fillId="23" borderId="78" applyNumberFormat="0" applyBorder="0" applyAlignment="0" applyProtection="0"/>
    <xf numFmtId="0" fontId="31" fillId="7" borderId="74" applyNumberFormat="0" applyAlignment="0" applyProtection="0"/>
    <xf numFmtId="0" fontId="35" fillId="0" borderId="77">
      <alignment horizontal="left" vertical="center"/>
    </xf>
    <xf numFmtId="0" fontId="31" fillId="7"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14" borderId="80" applyNumberFormat="0" applyProtection="0">
      <alignment horizontal="left" vertical="center" indent="1"/>
    </xf>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5" fillId="0" borderId="77">
      <alignment horizontal="left" vertical="center"/>
    </xf>
    <xf numFmtId="0" fontId="31" fillId="0" borderId="79" applyNumberFormat="0" applyFill="0" applyAlignment="0" applyProtection="0"/>
    <xf numFmtId="0" fontId="61" fillId="58" borderId="73" applyNumberFormat="0" applyAlignment="0" applyProtection="0"/>
    <xf numFmtId="0" fontId="63" fillId="7" borderId="74" applyNumberFormat="0" applyAlignment="0" applyProtection="0"/>
    <xf numFmtId="0" fontId="31" fillId="20" borderId="74" applyNumberFormat="0" applyAlignment="0" applyProtection="0"/>
    <xf numFmtId="0" fontId="61" fillId="58" borderId="73" applyNumberFormat="0" applyAlignment="0" applyProtection="0"/>
    <xf numFmtId="0" fontId="31" fillId="25" borderId="75" applyNumberFormat="0" applyFont="0" applyAlignment="0" applyProtection="0"/>
    <xf numFmtId="0" fontId="61" fillId="58"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7"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61" fillId="58" borderId="73" applyNumberFormat="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4" applyNumberFormat="0" applyAlignment="0" applyProtection="0"/>
    <xf numFmtId="0" fontId="63" fillId="7" borderId="74"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0" fontId="35" fillId="0" borderId="77">
      <alignment horizontal="left" vertical="center"/>
    </xf>
    <xf numFmtId="10" fontId="32" fillId="23" borderId="78" applyNumberFormat="0" applyBorder="0" applyAlignment="0" applyProtection="0"/>
    <xf numFmtId="0" fontId="35" fillId="0" borderId="77">
      <alignment horizontal="left" vertical="center"/>
    </xf>
    <xf numFmtId="0" fontId="61" fillId="58"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61" fillId="58" borderId="73" applyNumberFormat="0" applyAlignment="0" applyProtection="0"/>
    <xf numFmtId="0" fontId="31" fillId="7" borderId="74" applyNumberFormat="0" applyAlignment="0" applyProtection="0"/>
    <xf numFmtId="4" fontId="32" fillId="63" borderId="80" applyNumberFormat="0" applyProtection="0">
      <alignment horizontal="left" vertical="center" indent="1"/>
    </xf>
    <xf numFmtId="0" fontId="31" fillId="20" borderId="74" applyNumberFormat="0" applyAlignment="0" applyProtection="0"/>
    <xf numFmtId="4" fontId="32" fillId="14" borderId="80" applyNumberFormat="0" applyProtection="0">
      <alignment horizontal="left" vertical="center" indent="1"/>
    </xf>
    <xf numFmtId="0" fontId="35" fillId="0" borderId="77">
      <alignment horizontal="left" vertical="center"/>
    </xf>
    <xf numFmtId="4" fontId="32" fillId="14" borderId="80" applyNumberFormat="0" applyProtection="0">
      <alignment horizontal="left" vertical="center" indent="1"/>
    </xf>
    <xf numFmtId="0" fontId="31" fillId="7" borderId="74" applyNumberFormat="0" applyAlignment="0" applyProtection="0"/>
    <xf numFmtId="4" fontId="32" fillId="0" borderId="80" applyNumberFormat="0" applyProtection="0">
      <alignment horizontal="right" vertical="center"/>
    </xf>
    <xf numFmtId="0" fontId="31" fillId="20" borderId="74" applyNumberFormat="0" applyAlignment="0" applyProtection="0"/>
    <xf numFmtId="0" fontId="35" fillId="0" borderId="77">
      <alignment horizontal="left" vertical="center"/>
    </xf>
    <xf numFmtId="0" fontId="31" fillId="20" borderId="74" applyNumberFormat="0" applyAlignment="0" applyProtection="0"/>
    <xf numFmtId="0" fontId="31" fillId="20" borderId="73" applyNumberFormat="0" applyAlignment="0" applyProtection="0"/>
    <xf numFmtId="4" fontId="32" fillId="0" borderId="80" applyNumberFormat="0" applyProtection="0">
      <alignment horizontal="right" vertical="center"/>
    </xf>
    <xf numFmtId="0" fontId="31" fillId="7" borderId="74"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63"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4" fontId="32" fillId="24" borderId="80" applyNumberFormat="0" applyProtection="0">
      <alignment vertical="center"/>
    </xf>
    <xf numFmtId="0" fontId="31" fillId="25" borderId="75" applyNumberFormat="0" applyFont="0" applyAlignment="0" applyProtection="0"/>
    <xf numFmtId="10" fontId="32" fillId="23" borderId="78" applyNumberFormat="0" applyBorder="0" applyAlignment="0" applyProtection="0"/>
    <xf numFmtId="0" fontId="62" fillId="58"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25" borderId="75" applyNumberFormat="0" applyFont="0" applyAlignment="0" applyProtection="0"/>
    <xf numFmtId="0" fontId="63" fillId="7" borderId="74" applyNumberFormat="0" applyAlignment="0" applyProtection="0"/>
    <xf numFmtId="0" fontId="61" fillId="58" borderId="73" applyNumberFormat="0" applyAlignment="0" applyProtection="0"/>
    <xf numFmtId="0" fontId="35" fillId="0" borderId="77">
      <alignment horizontal="left" vertical="center"/>
    </xf>
    <xf numFmtId="0" fontId="31" fillId="7" borderId="74" applyNumberFormat="0" applyAlignment="0" applyProtection="0"/>
    <xf numFmtId="0" fontId="61" fillId="58" borderId="73" applyNumberFormat="0" applyAlignment="0" applyProtection="0"/>
    <xf numFmtId="0" fontId="61" fillId="0" borderId="76" applyNumberFormat="0" applyFill="0" applyAlignment="0" applyProtection="0"/>
    <xf numFmtId="0" fontId="31" fillId="25" borderId="75" applyNumberFormat="0" applyFont="0" applyAlignment="0" applyProtection="0"/>
    <xf numFmtId="0" fontId="31" fillId="0" borderId="79" applyNumberFormat="0" applyFill="0" applyAlignment="0" applyProtection="0"/>
    <xf numFmtId="10" fontId="32" fillId="23" borderId="78" applyNumberFormat="0" applyBorder="0" applyAlignment="0" applyProtection="0"/>
    <xf numFmtId="0" fontId="63" fillId="7" borderId="74" applyNumberFormat="0" applyAlignment="0" applyProtection="0"/>
    <xf numFmtId="0" fontId="31" fillId="20" borderId="73" applyNumberFormat="0" applyAlignment="0" applyProtection="0"/>
    <xf numFmtId="0" fontId="31" fillId="20" borderId="74" applyNumberFormat="0" applyAlignment="0" applyProtection="0"/>
    <xf numFmtId="0" fontId="63" fillId="7" borderId="74" applyNumberFormat="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0" borderId="80" applyNumberFormat="0" applyProtection="0">
      <alignment horizontal="right" vertical="center"/>
    </xf>
    <xf numFmtId="0" fontId="31" fillId="20" borderId="73" applyNumberFormat="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4" fontId="32" fillId="24" borderId="80" applyNumberFormat="0" applyProtection="0">
      <alignment vertical="center"/>
    </xf>
    <xf numFmtId="0" fontId="35" fillId="0" borderId="77">
      <alignment horizontal="left" vertical="center"/>
    </xf>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5" borderId="75" applyNumberFormat="0" applyFont="0" applyAlignment="0" applyProtection="0"/>
    <xf numFmtId="0" fontId="63" fillId="7" borderId="74" applyNumberFormat="0" applyAlignment="0" applyProtection="0"/>
    <xf numFmtId="0" fontId="63" fillId="7" borderId="74" applyNumberFormat="0" applyAlignment="0" applyProtection="0"/>
    <xf numFmtId="0" fontId="61" fillId="58" borderId="73"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61" fillId="0" borderId="76" applyNumberFormat="0" applyFill="0" applyAlignment="0" applyProtection="0"/>
    <xf numFmtId="0" fontId="31" fillId="20" borderId="73" applyNumberFormat="0" applyAlignment="0" applyProtection="0"/>
    <xf numFmtId="0" fontId="35" fillId="0" borderId="77">
      <alignment horizontal="left" vertical="center"/>
    </xf>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7" borderId="74" applyNumberFormat="0" applyAlignment="0" applyProtection="0"/>
    <xf numFmtId="0" fontId="31" fillId="7" borderId="74" applyNumberFormat="0" applyAlignment="0" applyProtection="0"/>
    <xf numFmtId="0" fontId="31" fillId="20" borderId="74" applyNumberFormat="0" applyAlignment="0" applyProtection="0"/>
    <xf numFmtId="4" fontId="32" fillId="14" borderId="80" applyNumberFormat="0" applyProtection="0">
      <alignment horizontal="left" vertical="center" indent="1"/>
    </xf>
    <xf numFmtId="4" fontId="32" fillId="63" borderId="80" applyNumberFormat="0" applyProtection="0">
      <alignment horizontal="left" vertical="center" indent="1"/>
    </xf>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0" fontId="61" fillId="58" borderId="73" applyNumberFormat="0" applyAlignment="0" applyProtection="0"/>
    <xf numFmtId="0" fontId="31" fillId="20" borderId="74" applyNumberFormat="0" applyAlignment="0" applyProtection="0"/>
    <xf numFmtId="4" fontId="32" fillId="24" borderId="80" applyNumberFormat="0" applyProtection="0">
      <alignment vertical="center"/>
    </xf>
    <xf numFmtId="0" fontId="61" fillId="0" borderId="76" applyNumberFormat="0" applyFill="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63" fillId="7" borderId="74" applyNumberFormat="0" applyAlignment="0" applyProtection="0"/>
    <xf numFmtId="0" fontId="35" fillId="0" borderId="77">
      <alignment horizontal="left" vertical="center"/>
    </xf>
    <xf numFmtId="4" fontId="32" fillId="24" borderId="80" applyNumberFormat="0" applyProtection="0">
      <alignment vertical="center"/>
    </xf>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5" fillId="0" borderId="77">
      <alignment horizontal="left" vertical="center"/>
    </xf>
    <xf numFmtId="0" fontId="31" fillId="25" borderId="75" applyNumberFormat="0" applyFont="0" applyAlignment="0" applyProtection="0"/>
    <xf numFmtId="10" fontId="32" fillId="23" borderId="78" applyNumberFormat="0" applyBorder="0" applyAlignment="0" applyProtection="0"/>
    <xf numFmtId="0" fontId="31" fillId="7" borderId="74" applyNumberFormat="0" applyAlignment="0" applyProtection="0"/>
    <xf numFmtId="0" fontId="35" fillId="0" borderId="77">
      <alignment horizontal="left" vertical="center"/>
    </xf>
    <xf numFmtId="0" fontId="31" fillId="25" borderId="75" applyNumberFormat="0" applyFont="0" applyAlignment="0" applyProtection="0"/>
    <xf numFmtId="0" fontId="31" fillId="20" borderId="74" applyNumberFormat="0" applyAlignment="0" applyProtection="0"/>
    <xf numFmtId="0" fontId="63"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0" fontId="61" fillId="0" borderId="76" applyNumberFormat="0" applyFill="0" applyAlignment="0" applyProtection="0"/>
    <xf numFmtId="0" fontId="61" fillId="58" borderId="73" applyNumberFormat="0" applyAlignment="0" applyProtection="0"/>
    <xf numFmtId="0" fontId="35" fillId="0" borderId="77">
      <alignment horizontal="left" vertical="center"/>
    </xf>
    <xf numFmtId="4" fontId="32" fillId="14" borderId="80" applyNumberFormat="0" applyProtection="0">
      <alignment horizontal="left" vertical="center" indent="1"/>
    </xf>
    <xf numFmtId="0" fontId="31" fillId="20" borderId="73"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0" borderId="73"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0" borderId="73" applyNumberFormat="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5" fillId="0" borderId="77">
      <alignment horizontal="left" vertical="center"/>
    </xf>
    <xf numFmtId="0" fontId="31" fillId="0" borderId="79" applyNumberFormat="0" applyFill="0" applyAlignment="0" applyProtection="0"/>
    <xf numFmtId="10" fontId="32" fillId="23" borderId="78" applyNumberFormat="0" applyBorder="0" applyAlignment="0" applyProtection="0"/>
    <xf numFmtId="0" fontId="31" fillId="0" borderId="79" applyNumberFormat="0" applyFill="0" applyAlignment="0" applyProtection="0"/>
    <xf numFmtId="0" fontId="31" fillId="0" borderId="79" applyNumberFormat="0" applyFill="0" applyAlignment="0" applyProtection="0"/>
    <xf numFmtId="0" fontId="31" fillId="7" borderId="74" applyNumberFormat="0" applyAlignment="0" applyProtection="0"/>
    <xf numFmtId="0" fontId="63" fillId="7"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7" borderId="74" applyNumberFormat="0" applyAlignment="0" applyProtection="0"/>
    <xf numFmtId="0" fontId="31" fillId="7" borderId="74" applyNumberFormat="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61" fillId="0" borderId="76" applyNumberFormat="0" applyFill="0" applyAlignment="0" applyProtection="0"/>
    <xf numFmtId="0" fontId="31" fillId="25" borderId="75" applyNumberFormat="0" applyFont="0" applyAlignment="0" applyProtection="0"/>
    <xf numFmtId="0" fontId="31" fillId="0" borderId="79" applyNumberFormat="0" applyFill="0" applyAlignment="0" applyProtection="0"/>
    <xf numFmtId="0" fontId="35" fillId="0" borderId="77">
      <alignment horizontal="left" vertical="center"/>
    </xf>
    <xf numFmtId="4" fontId="32" fillId="0" borderId="80" applyNumberFormat="0" applyProtection="0">
      <alignment horizontal="right" vertical="center"/>
    </xf>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31" fillId="20" borderId="74"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4" fontId="32" fillId="24" borderId="80" applyNumberFormat="0" applyProtection="0">
      <alignment vertical="center"/>
    </xf>
    <xf numFmtId="0" fontId="31" fillId="7"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5" borderId="75" applyNumberFormat="0" applyFont="0" applyAlignment="0" applyProtection="0"/>
    <xf numFmtId="0" fontId="35" fillId="0" borderId="77">
      <alignment horizontal="left" vertical="center"/>
    </xf>
    <xf numFmtId="4" fontId="32" fillId="0" borderId="80" applyNumberFormat="0" applyProtection="0">
      <alignment horizontal="right" vertical="center"/>
    </xf>
    <xf numFmtId="0" fontId="31" fillId="25" borderId="75" applyNumberFormat="0" applyFont="0" applyAlignment="0" applyProtection="0"/>
    <xf numFmtId="0" fontId="31" fillId="25" borderId="75" applyNumberFormat="0" applyFont="0" applyAlignment="0" applyProtection="0"/>
    <xf numFmtId="0" fontId="31" fillId="7" borderId="74" applyNumberFormat="0" applyAlignment="0" applyProtection="0"/>
    <xf numFmtId="0" fontId="31" fillId="20" borderId="73" applyNumberFormat="0" applyAlignment="0" applyProtection="0"/>
    <xf numFmtId="4" fontId="32" fillId="0" borderId="80" applyNumberFormat="0" applyProtection="0">
      <alignment horizontal="right" vertical="center"/>
    </xf>
    <xf numFmtId="0" fontId="31" fillId="25" borderId="75" applyNumberFormat="0" applyFon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4" fontId="32" fillId="0" borderId="80" applyNumberFormat="0" applyProtection="0">
      <alignment horizontal="right" vertical="center"/>
    </xf>
    <xf numFmtId="0" fontId="35" fillId="0" borderId="77">
      <alignment horizontal="left" vertical="center"/>
    </xf>
    <xf numFmtId="0" fontId="31" fillId="20" borderId="73" applyNumberFormat="0" applyAlignment="0" applyProtection="0"/>
    <xf numFmtId="0" fontId="63" fillId="7" borderId="74" applyNumberFormat="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0" borderId="79" applyNumberFormat="0" applyFill="0" applyAlignment="0" applyProtection="0"/>
    <xf numFmtId="4" fontId="32" fillId="24" borderId="80" applyNumberFormat="0" applyProtection="0">
      <alignment vertical="center"/>
    </xf>
    <xf numFmtId="0" fontId="31" fillId="20" borderId="73" applyNumberFormat="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35" fillId="0" borderId="77">
      <alignment horizontal="left" vertical="center"/>
    </xf>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4" fontId="32" fillId="0" borderId="80" applyNumberFormat="0" applyProtection="0">
      <alignment horizontal="right" vertical="center"/>
    </xf>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7" borderId="74" applyNumberFormat="0" applyAlignment="0" applyProtection="0"/>
    <xf numFmtId="0" fontId="31" fillId="20" borderId="74" applyNumberFormat="0" applyAlignment="0" applyProtection="0"/>
    <xf numFmtId="0" fontId="63" fillId="7" borderId="74"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0" fontId="31" fillId="0" borderId="79" applyNumberFormat="0" applyFill="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5" fillId="0" borderId="77">
      <alignment horizontal="left" vertical="center"/>
    </xf>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63"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62" fillId="58" borderId="74" applyNumberForma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1" fillId="20" borderId="73" applyNumberFormat="0" applyAlignment="0" applyProtection="0"/>
    <xf numFmtId="0" fontId="35" fillId="0" borderId="77">
      <alignment horizontal="left" vertical="center"/>
    </xf>
    <xf numFmtId="4" fontId="32" fillId="24" borderId="80" applyNumberFormat="0" applyProtection="0">
      <alignment vertical="center"/>
    </xf>
    <xf numFmtId="0" fontId="31" fillId="25" borderId="75" applyNumberFormat="0" applyFon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4" fontId="32" fillId="0" borderId="80" applyNumberFormat="0" applyProtection="0">
      <alignment horizontal="right" vertical="center"/>
    </xf>
    <xf numFmtId="0" fontId="61" fillId="0" borderId="76" applyNumberFormat="0" applyFill="0" applyAlignment="0" applyProtection="0"/>
    <xf numFmtId="0" fontId="35" fillId="0" borderId="77">
      <alignment horizontal="left" vertical="center"/>
    </xf>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5" fillId="0" borderId="77">
      <alignment horizontal="left" vertical="center"/>
    </xf>
    <xf numFmtId="0" fontId="61" fillId="0" borderId="76" applyNumberFormat="0" applyFill="0" applyAlignment="0" applyProtection="0"/>
    <xf numFmtId="0" fontId="31" fillId="20" borderId="74" applyNumberFormat="0" applyAlignment="0" applyProtection="0"/>
    <xf numFmtId="0" fontId="63"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61" fillId="0" borderId="76" applyNumberFormat="0" applyFill="0" applyAlignment="0" applyProtection="0"/>
    <xf numFmtId="0" fontId="31" fillId="7" borderId="74"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7" borderId="74" applyNumberFormat="0" applyAlignment="0" applyProtection="0"/>
    <xf numFmtId="4" fontId="32" fillId="24" borderId="80" applyNumberFormat="0" applyProtection="0">
      <alignment vertical="center"/>
    </xf>
    <xf numFmtId="0" fontId="62" fillId="58" borderId="74"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0" fontId="31" fillId="7" borderId="74" applyNumberFormat="0" applyAlignment="0" applyProtection="0"/>
    <xf numFmtId="0" fontId="62" fillId="58"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63" fillId="7"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0" fontId="35" fillId="0" borderId="77">
      <alignment horizontal="left" vertical="center"/>
    </xf>
    <xf numFmtId="0" fontId="61" fillId="58" borderId="73" applyNumberFormat="0" applyAlignment="0" applyProtection="0"/>
    <xf numFmtId="0" fontId="31" fillId="20" borderId="73" applyNumberFormat="0" applyAlignment="0" applyProtection="0"/>
    <xf numFmtId="0" fontId="63" fillId="7" borderId="74" applyNumberFormat="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63" fillId="7" borderId="74" applyNumberFormat="0" applyAlignment="0" applyProtection="0"/>
    <xf numFmtId="10" fontId="32" fillId="23" borderId="78" applyNumberFormat="0" applyBorder="0" applyAlignment="0" applyProtection="0"/>
    <xf numFmtId="0" fontId="61" fillId="0" borderId="76" applyNumberFormat="0" applyFill="0" applyAlignment="0" applyProtection="0"/>
    <xf numFmtId="0" fontId="61" fillId="58" borderId="73" applyNumberFormat="0" applyAlignment="0" applyProtection="0"/>
    <xf numFmtId="0" fontId="31" fillId="20" borderId="73" applyNumberFormat="0" applyAlignment="0" applyProtection="0"/>
    <xf numFmtId="0" fontId="31" fillId="20" borderId="74" applyNumberFormat="0" applyAlignment="0" applyProtection="0"/>
    <xf numFmtId="0" fontId="61" fillId="58" borderId="73" applyNumberFormat="0" applyAlignment="0" applyProtection="0"/>
    <xf numFmtId="10" fontId="32" fillId="23" borderId="78" applyNumberFormat="0" applyBorder="0" applyAlignment="0" applyProtection="0"/>
    <xf numFmtId="10" fontId="32" fillId="23" borderId="26" applyNumberFormat="0" applyBorder="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0" borderId="79" applyNumberFormat="0" applyFill="0" applyAlignment="0" applyProtection="0"/>
    <xf numFmtId="0" fontId="35" fillId="0" borderId="77">
      <alignment horizontal="left" vertical="center"/>
    </xf>
    <xf numFmtId="0" fontId="61" fillId="58" borderId="73" applyNumberFormat="0" applyAlignment="0" applyProtection="0"/>
    <xf numFmtId="0" fontId="35" fillId="0" borderId="77">
      <alignment horizontal="left" vertical="center"/>
    </xf>
    <xf numFmtId="0" fontId="61" fillId="58" borderId="73" applyNumberFormat="0" applyAlignment="0" applyProtection="0"/>
    <xf numFmtId="0" fontId="31" fillId="20" borderId="73" applyNumberFormat="0" applyAlignment="0" applyProtection="0"/>
    <xf numFmtId="0" fontId="62" fillId="58"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4" applyNumberFormat="0" applyAlignment="0" applyProtection="0"/>
    <xf numFmtId="0" fontId="63" fillId="7"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0" fontId="31" fillId="7" borderId="74" applyNumberFormat="0" applyAlignment="0" applyProtection="0"/>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62" fillId="58"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0" borderId="73"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62" fillId="58"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62" fillId="58"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61" fillId="0" borderId="76" applyNumberFormat="0" applyFill="0" applyAlignment="0" applyProtection="0"/>
    <xf numFmtId="0" fontId="63"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63" fillId="7" borderId="74" applyNumberFormat="0" applyAlignment="0" applyProtection="0"/>
    <xf numFmtId="0" fontId="31" fillId="20" borderId="73" applyNumberFormat="0" applyAlignment="0" applyProtection="0"/>
    <xf numFmtId="0" fontId="31" fillId="20" borderId="73" applyNumberFormat="0" applyAlignment="0" applyProtection="0"/>
    <xf numFmtId="0" fontId="62" fillId="58" borderId="74" applyNumberFormat="0" applyAlignment="0" applyProtection="0"/>
    <xf numFmtId="0" fontId="31" fillId="20" borderId="73" applyNumberFormat="0" applyAlignment="0" applyProtection="0"/>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5" borderId="75" applyNumberFormat="0" applyFont="0" applyAlignment="0" applyProtection="0"/>
    <xf numFmtId="0" fontId="31" fillId="7" borderId="74" applyNumberFormat="0" applyAlignment="0" applyProtection="0"/>
    <xf numFmtId="0" fontId="31" fillId="7" borderId="74" applyNumberFormat="0" applyAlignment="0" applyProtection="0"/>
    <xf numFmtId="0" fontId="31" fillId="20" borderId="74" applyNumberFormat="0" applyAlignment="0" applyProtection="0"/>
    <xf numFmtId="0" fontId="35" fillId="0" borderId="77">
      <alignment horizontal="left" vertical="center"/>
    </xf>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61" fillId="0" borderId="76" applyNumberFormat="0" applyFill="0" applyAlignment="0" applyProtection="0"/>
    <xf numFmtId="0" fontId="31" fillId="0" borderId="79" applyNumberFormat="0" applyFill="0" applyAlignment="0" applyProtection="0"/>
    <xf numFmtId="4" fontId="32" fillId="0" borderId="80" applyNumberFormat="0" applyProtection="0">
      <alignment horizontal="right" vertical="center"/>
    </xf>
    <xf numFmtId="0" fontId="35" fillId="0" borderId="77">
      <alignment horizontal="left" vertical="center"/>
    </xf>
    <xf numFmtId="0" fontId="35" fillId="0" borderId="77">
      <alignment horizontal="left" vertical="center"/>
    </xf>
    <xf numFmtId="0" fontId="31" fillId="25" borderId="75" applyNumberFormat="0" applyFont="0" applyAlignment="0" applyProtection="0"/>
    <xf numFmtId="0" fontId="61" fillId="0" borderId="76" applyNumberFormat="0" applyFill="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31" fillId="20" borderId="74" applyNumberFormat="0" applyAlignment="0" applyProtection="0"/>
    <xf numFmtId="0" fontId="61" fillId="58"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61" fillId="58"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0" fontId="31" fillId="0" borderId="79"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0" borderId="74" applyNumberFormat="0" applyAlignment="0" applyProtection="0"/>
    <xf numFmtId="0" fontId="35" fillId="0" borderId="77">
      <alignment horizontal="left" vertical="center"/>
    </xf>
    <xf numFmtId="0" fontId="35" fillId="0" borderId="77">
      <alignment horizontal="left" vertical="center"/>
    </xf>
    <xf numFmtId="0" fontId="63" fillId="7" borderId="74" applyNumberFormat="0" applyAlignment="0" applyProtection="0"/>
    <xf numFmtId="0" fontId="31" fillId="20" borderId="74"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4" fontId="32" fillId="14" borderId="80" applyNumberFormat="0" applyProtection="0">
      <alignment horizontal="left" vertical="center" indent="1"/>
    </xf>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0" fontId="35" fillId="0" borderId="77">
      <alignment horizontal="left" vertical="center"/>
    </xf>
    <xf numFmtId="0" fontId="62" fillId="58"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31" fillId="0" borderId="79"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0" fontId="63" fillId="7" borderId="74" applyNumberFormat="0" applyAlignment="0" applyProtection="0"/>
    <xf numFmtId="0" fontId="31" fillId="20"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0" fontId="31" fillId="25" borderId="75" applyNumberFormat="0" applyFont="0" applyAlignment="0" applyProtection="0"/>
    <xf numFmtId="4" fontId="32" fillId="0" borderId="80" applyNumberFormat="0" applyProtection="0">
      <alignment horizontal="right" vertical="center"/>
    </xf>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4" fontId="32" fillId="24" borderId="80" applyNumberFormat="0" applyProtection="0">
      <alignment vertical="center"/>
    </xf>
    <xf numFmtId="0" fontId="31" fillId="20" borderId="74" applyNumberFormat="0" applyAlignment="0" applyProtection="0"/>
    <xf numFmtId="0" fontId="61" fillId="0" borderId="76" applyNumberFormat="0" applyFill="0" applyAlignment="0" applyProtection="0"/>
    <xf numFmtId="10" fontId="32" fillId="23" borderId="78" applyNumberFormat="0" applyBorder="0" applyAlignment="0" applyProtection="0"/>
    <xf numFmtId="0" fontId="31" fillId="20"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3"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7" borderId="74" applyNumberFormat="0" applyAlignment="0" applyProtection="0"/>
    <xf numFmtId="0" fontId="31" fillId="7"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0" fontId="62" fillId="58" borderId="74" applyNumberFormat="0" applyAlignment="0" applyProtection="0"/>
    <xf numFmtId="0" fontId="31" fillId="20" borderId="73" applyNumberFormat="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7" borderId="74" applyNumberFormat="0" applyAlignment="0" applyProtection="0"/>
    <xf numFmtId="0" fontId="31" fillId="20" borderId="73" applyNumberFormat="0" applyAlignment="0" applyProtection="0"/>
    <xf numFmtId="0" fontId="31" fillId="20" borderId="74" applyNumberFormat="0" applyAlignment="0" applyProtection="0"/>
    <xf numFmtId="0" fontId="63" fillId="7" borderId="74"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4" applyNumberFormat="0" applyAlignment="0" applyProtection="0"/>
    <xf numFmtId="0" fontId="63" fillId="7" borderId="74" applyNumberFormat="0" applyAlignment="0" applyProtection="0"/>
    <xf numFmtId="0" fontId="31" fillId="20" borderId="74" applyNumberFormat="0" applyAlignment="0" applyProtection="0"/>
    <xf numFmtId="0" fontId="62" fillId="58" borderId="74" applyNumberFormat="0" applyAlignment="0" applyProtection="0"/>
    <xf numFmtId="0" fontId="31" fillId="20" borderId="73" applyNumberFormat="0" applyAlignment="0" applyProtection="0"/>
    <xf numFmtId="4" fontId="32" fillId="14" borderId="80" applyNumberFormat="0" applyProtection="0">
      <alignment horizontal="left" vertical="center" indent="1"/>
    </xf>
    <xf numFmtId="0" fontId="35" fillId="0" borderId="77">
      <alignment horizontal="left" vertical="center"/>
    </xf>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61" fillId="0" borderId="76"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62" fillId="58"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4" applyNumberFormat="0" applyAlignment="0" applyProtection="0"/>
    <xf numFmtId="0" fontId="62" fillId="58"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4" fontId="32" fillId="24" borderId="80" applyNumberFormat="0" applyProtection="0">
      <alignment vertical="center"/>
    </xf>
    <xf numFmtId="0" fontId="31" fillId="25" borderId="75" applyNumberFormat="0" applyFont="0" applyAlignment="0" applyProtection="0"/>
    <xf numFmtId="0" fontId="62" fillId="58" borderId="74" applyNumberFormat="0" applyAlignment="0" applyProtection="0"/>
    <xf numFmtId="0" fontId="31" fillId="20" borderId="74" applyNumberFormat="0" applyAlignment="0" applyProtection="0"/>
    <xf numFmtId="0" fontId="61" fillId="0" borderId="76" applyNumberFormat="0" applyFill="0" applyAlignment="0" applyProtection="0"/>
    <xf numFmtId="0" fontId="31" fillId="20" borderId="73" applyNumberFormat="0" applyAlignment="0" applyProtection="0"/>
    <xf numFmtId="0" fontId="62" fillId="58"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1" fillId="7" borderId="74" applyNumberFormat="0" applyAlignment="0" applyProtection="0"/>
    <xf numFmtId="10" fontId="32" fillId="23" borderId="78" applyNumberFormat="0" applyBorder="0" applyAlignment="0" applyProtection="0"/>
    <xf numFmtId="0" fontId="61" fillId="58" borderId="73"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3" applyNumberFormat="0" applyAlignment="0" applyProtection="0"/>
    <xf numFmtId="0" fontId="62" fillId="58" borderId="74" applyNumberForma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0" fontId="61" fillId="0" borderId="76" applyNumberFormat="0" applyFill="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61" fillId="58" borderId="73" applyNumberFormat="0" applyAlignment="0" applyProtection="0"/>
    <xf numFmtId="0" fontId="31" fillId="20" borderId="74" applyNumberFormat="0" applyAlignment="0" applyProtection="0"/>
    <xf numFmtId="0" fontId="31" fillId="20" borderId="73" applyNumberFormat="0" applyAlignment="0" applyProtection="0"/>
    <xf numFmtId="10" fontId="32" fillId="23" borderId="26" applyNumberFormat="0" applyBorder="0" applyAlignment="0" applyProtection="0"/>
    <xf numFmtId="0" fontId="31" fillId="0" borderId="79" applyNumberFormat="0" applyFill="0" applyAlignment="0" applyProtection="0"/>
    <xf numFmtId="0" fontId="31" fillId="20" borderId="73"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5" fillId="0" borderId="77">
      <alignment horizontal="left" vertical="center"/>
    </xf>
    <xf numFmtId="0" fontId="31" fillId="7"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0" borderId="74" applyNumberFormat="0" applyAlignment="0" applyProtection="0"/>
    <xf numFmtId="0" fontId="62" fillId="58" borderId="74" applyNumberFormat="0" applyAlignment="0" applyProtection="0"/>
    <xf numFmtId="0" fontId="63" fillId="7"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0" fontId="35" fillId="0" borderId="77">
      <alignment horizontal="left" vertical="center"/>
    </xf>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61" fillId="0" borderId="76" applyNumberFormat="0" applyFill="0" applyAlignment="0" applyProtection="0"/>
    <xf numFmtId="0" fontId="61" fillId="58"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0" fontId="63" fillId="7" borderId="74" applyNumberFormat="0" applyAlignment="0" applyProtection="0"/>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4" fontId="32" fillId="24" borderId="80" applyNumberFormat="0" applyProtection="0">
      <alignment vertical="center"/>
    </xf>
    <xf numFmtId="0" fontId="31" fillId="20" borderId="73" applyNumberFormat="0" applyAlignment="0" applyProtection="0"/>
    <xf numFmtId="0" fontId="31" fillId="20" borderId="74" applyNumberFormat="0" applyAlignment="0" applyProtection="0"/>
    <xf numFmtId="0" fontId="62" fillId="58" borderId="74"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35" fillId="0" borderId="77">
      <alignment horizontal="left" vertical="center"/>
    </xf>
    <xf numFmtId="0" fontId="31" fillId="25" borderId="75" applyNumberFormat="0" applyFont="0" applyAlignment="0" applyProtection="0"/>
    <xf numFmtId="10" fontId="32" fillId="23" borderId="78" applyNumberFormat="0" applyBorder="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7" borderId="74" applyNumberFormat="0" applyAlignment="0" applyProtection="0"/>
    <xf numFmtId="0" fontId="35" fillId="0" borderId="77">
      <alignment horizontal="left" vertical="center"/>
    </xf>
    <xf numFmtId="0" fontId="31" fillId="20" borderId="74" applyNumberFormat="0" applyAlignment="0" applyProtection="0"/>
    <xf numFmtId="0" fontId="61" fillId="58" borderId="73" applyNumberFormat="0" applyAlignment="0" applyProtection="0"/>
    <xf numFmtId="0" fontId="31" fillId="0" borderId="79" applyNumberFormat="0" applyFill="0" applyAlignment="0" applyProtection="0"/>
    <xf numFmtId="4" fontId="32" fillId="24" borderId="80" applyNumberFormat="0" applyProtection="0">
      <alignment vertical="center"/>
    </xf>
    <xf numFmtId="0" fontId="62" fillId="58" borderId="74" applyNumberFormat="0" applyAlignment="0" applyProtection="0"/>
    <xf numFmtId="0" fontId="31" fillId="0" borderId="79" applyNumberFormat="0" applyFill="0" applyAlignment="0" applyProtection="0"/>
    <xf numFmtId="0" fontId="31" fillId="20" borderId="73"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63" fillId="7"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7" borderId="74" applyNumberFormat="0" applyAlignment="0" applyProtection="0"/>
    <xf numFmtId="0" fontId="61" fillId="0" borderId="76" applyNumberFormat="0" applyFill="0" applyAlignment="0" applyProtection="0"/>
    <xf numFmtId="10" fontId="32" fillId="23" borderId="78" applyNumberFormat="0" applyBorder="0" applyAlignment="0" applyProtection="0"/>
    <xf numFmtId="0" fontId="31" fillId="0" borderId="79" applyNumberFormat="0" applyFill="0" applyAlignment="0" applyProtection="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7" borderId="74" applyNumberFormat="0" applyAlignment="0" applyProtection="0"/>
    <xf numFmtId="10" fontId="32" fillId="23" borderId="78" applyNumberFormat="0" applyBorder="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4" fontId="32" fillId="63" borderId="80" applyNumberFormat="0" applyProtection="0">
      <alignment horizontal="left" vertical="center" indent="1"/>
    </xf>
    <xf numFmtId="0" fontId="31" fillId="20" borderId="74" applyNumberFormat="0" applyAlignment="0" applyProtection="0"/>
    <xf numFmtId="0" fontId="63" fillId="7" borderId="74" applyNumberFormat="0" applyAlignment="0" applyProtection="0"/>
    <xf numFmtId="0" fontId="62" fillId="58" borderId="74"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62" fillId="58"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1" fillId="20" borderId="74" applyNumberFormat="0" applyAlignment="0" applyProtection="0"/>
    <xf numFmtId="4" fontId="32" fillId="14" borderId="80" applyNumberFormat="0" applyProtection="0">
      <alignment horizontal="left" vertical="center" indent="1"/>
    </xf>
    <xf numFmtId="0" fontId="35" fillId="0" borderId="77">
      <alignment horizontal="left" vertical="center"/>
    </xf>
    <xf numFmtId="10" fontId="32" fillId="23" borderId="26" applyNumberFormat="0" applyBorder="0" applyAlignment="0" applyProtection="0"/>
    <xf numFmtId="0" fontId="31" fillId="20" borderId="74" applyNumberFormat="0" applyAlignment="0" applyProtection="0"/>
    <xf numFmtId="10" fontId="32" fillId="23" borderId="26" applyNumberFormat="0" applyBorder="0" applyAlignment="0" applyProtection="0"/>
    <xf numFmtId="0" fontId="61" fillId="58" borderId="73"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4" fontId="32" fillId="14" borderId="80" applyNumberFormat="0" applyProtection="0">
      <alignment horizontal="left" vertical="center" indent="1"/>
    </xf>
    <xf numFmtId="4" fontId="32" fillId="14" borderId="80" applyNumberFormat="0" applyProtection="0">
      <alignment horizontal="left" vertical="center" indent="1"/>
    </xf>
    <xf numFmtId="0" fontId="61" fillId="58" borderId="73" applyNumberFormat="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1" fillId="0" borderId="76" applyNumberFormat="0" applyFill="0" applyAlignment="0" applyProtection="0"/>
    <xf numFmtId="0" fontId="31" fillId="20" borderId="73"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0" fontId="63" fillId="7"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0" fontId="31" fillId="20" borderId="73" applyNumberForma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4" fontId="32" fillId="0" borderId="80" applyNumberFormat="0" applyProtection="0">
      <alignment horizontal="right" vertical="center"/>
    </xf>
    <xf numFmtId="0" fontId="31" fillId="7" borderId="74" applyNumberFormat="0" applyAlignment="0" applyProtection="0"/>
    <xf numFmtId="0" fontId="31" fillId="20" borderId="74" applyNumberFormat="0" applyAlignment="0" applyProtection="0"/>
    <xf numFmtId="0" fontId="31" fillId="20" borderId="74" applyNumberFormat="0" applyAlignment="0" applyProtection="0"/>
    <xf numFmtId="4" fontId="32" fillId="14" borderId="80" applyNumberFormat="0" applyProtection="0">
      <alignment horizontal="left" vertical="center" indent="1"/>
    </xf>
    <xf numFmtId="0" fontId="31" fillId="7" borderId="74" applyNumberForma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0" borderId="73" applyNumberFormat="0" applyAlignment="0" applyProtection="0"/>
    <xf numFmtId="0" fontId="61" fillId="0" borderId="76" applyNumberFormat="0" applyFill="0" applyAlignment="0" applyProtection="0"/>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61" fillId="58" borderId="73" applyNumberFormat="0" applyAlignment="0" applyProtection="0"/>
    <xf numFmtId="4" fontId="32" fillId="0" borderId="80" applyNumberFormat="0" applyProtection="0">
      <alignment horizontal="right" vertical="center"/>
    </xf>
    <xf numFmtId="0" fontId="31" fillId="7" borderId="74" applyNumberFormat="0" applyAlignment="0" applyProtection="0"/>
    <xf numFmtId="4" fontId="32" fillId="24" borderId="80" applyNumberFormat="0" applyProtection="0">
      <alignment vertical="center"/>
    </xf>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5" fillId="0" borderId="77">
      <alignment horizontal="left" vertical="center"/>
    </xf>
    <xf numFmtId="0" fontId="31" fillId="0" borderId="79" applyNumberFormat="0" applyFill="0" applyAlignment="0" applyProtection="0"/>
    <xf numFmtId="0" fontId="31" fillId="20" borderId="73" applyNumberFormat="0" applyAlignment="0" applyProtection="0"/>
    <xf numFmtId="0" fontId="31" fillId="20" borderId="73" applyNumberFormat="0" applyAlignment="0" applyProtection="0"/>
    <xf numFmtId="0" fontId="31" fillId="7"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0" borderId="74" applyNumberFormat="0" applyAlignment="0" applyProtection="0"/>
    <xf numFmtId="0" fontId="31" fillId="20" borderId="74" applyNumberFormat="0" applyAlignment="0" applyProtection="0"/>
    <xf numFmtId="0" fontId="35" fillId="0" borderId="77">
      <alignment horizontal="left" vertical="center"/>
    </xf>
    <xf numFmtId="0" fontId="31" fillId="7"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20"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31" fillId="7" borderId="74" applyNumberFormat="0" applyAlignment="0" applyProtection="0"/>
    <xf numFmtId="0" fontId="63" fillId="7"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0" fontId="61" fillId="58"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61" fillId="58" borderId="73" applyNumberFormat="0" applyAlignment="0" applyProtection="0"/>
    <xf numFmtId="0" fontId="62" fillId="58" borderId="74"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0" fontId="61" fillId="58" borderId="73" applyNumberFormat="0" applyAlignment="0" applyProtection="0"/>
    <xf numFmtId="0" fontId="62" fillId="58" borderId="74" applyNumberFormat="0" applyAlignment="0" applyProtection="0"/>
    <xf numFmtId="0" fontId="35" fillId="0" borderId="77">
      <alignment horizontal="left" vertical="center"/>
    </xf>
    <xf numFmtId="10" fontId="32" fillId="23" borderId="78" applyNumberFormat="0" applyBorder="0" applyAlignment="0" applyProtection="0"/>
    <xf numFmtId="10" fontId="32" fillId="23" borderId="78" applyNumberFormat="0" applyBorder="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5" fillId="0" borderId="77">
      <alignment horizontal="left" vertical="center"/>
    </xf>
    <xf numFmtId="0" fontId="35" fillId="0" borderId="77">
      <alignment horizontal="left" vertical="center"/>
    </xf>
    <xf numFmtId="0" fontId="61" fillId="58" borderId="73" applyNumberFormat="0" applyAlignment="0" applyProtection="0"/>
    <xf numFmtId="0" fontId="31" fillId="25" borderId="75" applyNumberFormat="0" applyFont="0" applyAlignment="0" applyProtection="0"/>
    <xf numFmtId="4" fontId="32" fillId="24" borderId="80" applyNumberFormat="0" applyProtection="0">
      <alignment vertical="center"/>
    </xf>
    <xf numFmtId="0" fontId="61" fillId="58" borderId="73" applyNumberFormat="0" applyAlignment="0" applyProtection="0"/>
    <xf numFmtId="0" fontId="31" fillId="25" borderId="75" applyNumberFormat="0" applyFont="0" applyAlignment="0" applyProtection="0"/>
    <xf numFmtId="0" fontId="61" fillId="58"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10" fontId="32" fillId="23" borderId="78" applyNumberFormat="0" applyBorder="0" applyAlignment="0" applyProtection="0"/>
    <xf numFmtId="0" fontId="62" fillId="58" borderId="74" applyNumberFormat="0" applyAlignment="0" applyProtection="0"/>
    <xf numFmtId="0" fontId="61" fillId="58" borderId="73" applyNumberFormat="0" applyAlignment="0" applyProtection="0"/>
    <xf numFmtId="0" fontId="31" fillId="20" borderId="74" applyNumberForma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5" fillId="0" borderId="77">
      <alignment horizontal="left" vertical="center"/>
    </xf>
    <xf numFmtId="4" fontId="32" fillId="63"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3" applyNumberFormat="0" applyAlignment="0" applyProtection="0"/>
    <xf numFmtId="0" fontId="63" fillId="7" borderId="74" applyNumberFormat="0" applyAlignment="0" applyProtection="0"/>
    <xf numFmtId="0" fontId="31" fillId="0" borderId="79"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61" fillId="58"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7" borderId="74" applyNumberFormat="0" applyAlignment="0" applyProtection="0"/>
    <xf numFmtId="0" fontId="61" fillId="0" borderId="76" applyNumberFormat="0" applyFill="0" applyAlignment="0" applyProtection="0"/>
    <xf numFmtId="0" fontId="31" fillId="25" borderId="75" applyNumberFormat="0" applyFont="0" applyAlignment="0" applyProtection="0"/>
    <xf numFmtId="0" fontId="35" fillId="0" borderId="77">
      <alignment horizontal="left" vertical="center"/>
    </xf>
    <xf numFmtId="0" fontId="31" fillId="25" borderId="75" applyNumberFormat="0" applyFon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4" fontId="32" fillId="63" borderId="80" applyNumberFormat="0" applyProtection="0">
      <alignment horizontal="left" vertical="center" indent="1"/>
    </xf>
    <xf numFmtId="0" fontId="61" fillId="0" borderId="76" applyNumberFormat="0" applyFill="0" applyAlignment="0" applyProtection="0"/>
    <xf numFmtId="0" fontId="31" fillId="20" borderId="73" applyNumberFormat="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63" fillId="7"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63" fillId="7"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31" fillId="25" borderId="75" applyNumberFormat="0" applyFont="0" applyAlignment="0" applyProtection="0"/>
    <xf numFmtId="0" fontId="31" fillId="20" borderId="74" applyNumberFormat="0" applyAlignment="0" applyProtection="0"/>
    <xf numFmtId="0" fontId="61" fillId="58" borderId="73" applyNumberFormat="0" applyAlignment="0" applyProtection="0"/>
    <xf numFmtId="0" fontId="31" fillId="20" borderId="73"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61" fillId="0" borderId="76" applyNumberFormat="0" applyFill="0" applyAlignment="0" applyProtection="0"/>
    <xf numFmtId="10" fontId="32" fillId="23" borderId="78" applyNumberFormat="0" applyBorder="0" applyAlignment="0" applyProtection="0"/>
    <xf numFmtId="0" fontId="35" fillId="0" borderId="77">
      <alignment horizontal="left" vertical="center"/>
    </xf>
    <xf numFmtId="0" fontId="61" fillId="0" borderId="76" applyNumberFormat="0" applyFill="0" applyAlignment="0" applyProtection="0"/>
    <xf numFmtId="0" fontId="62" fillId="58" borderId="74"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61" fillId="0" borderId="76" applyNumberFormat="0" applyFill="0" applyAlignment="0" applyProtection="0"/>
    <xf numFmtId="0" fontId="31" fillId="7" borderId="74" applyNumberFormat="0" applyAlignment="0" applyProtection="0"/>
    <xf numFmtId="0" fontId="31" fillId="20" borderId="73" applyNumberFormat="0" applyAlignment="0" applyProtection="0"/>
    <xf numFmtId="4" fontId="32" fillId="14" borderId="80" applyNumberFormat="0" applyProtection="0">
      <alignment horizontal="left" vertical="center" indent="1"/>
    </xf>
    <xf numFmtId="0" fontId="31" fillId="20" borderId="73" applyNumberFormat="0" applyAlignment="0" applyProtection="0"/>
    <xf numFmtId="0" fontId="61" fillId="58" borderId="73" applyNumberFormat="0" applyAlignment="0" applyProtection="0"/>
    <xf numFmtId="4" fontId="32" fillId="0" borderId="80" applyNumberFormat="0" applyProtection="0">
      <alignment horizontal="right" vertical="center"/>
    </xf>
    <xf numFmtId="0" fontId="35" fillId="0" borderId="77">
      <alignment horizontal="left" vertical="center"/>
    </xf>
    <xf numFmtId="0" fontId="31" fillId="25" borderId="75" applyNumberFormat="0" applyFont="0" applyAlignment="0" applyProtection="0"/>
    <xf numFmtId="0" fontId="31" fillId="25" borderId="75" applyNumberFormat="0" applyFont="0" applyAlignment="0" applyProtection="0"/>
    <xf numFmtId="0" fontId="61" fillId="0" borderId="76" applyNumberFormat="0" applyFill="0" applyAlignment="0" applyProtection="0"/>
    <xf numFmtId="0" fontId="31" fillId="25" borderId="75" applyNumberFormat="0" applyFont="0" applyAlignment="0" applyProtection="0"/>
    <xf numFmtId="0" fontId="31" fillId="0" borderId="79" applyNumberFormat="0" applyFill="0" applyAlignment="0" applyProtection="0"/>
    <xf numFmtId="0" fontId="35" fillId="0" borderId="77">
      <alignment horizontal="left" vertical="center"/>
    </xf>
    <xf numFmtId="0" fontId="62" fillId="58" borderId="74"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4" fontId="32" fillId="14" borderId="80" applyNumberFormat="0" applyProtection="0">
      <alignment horizontal="left" vertical="center" indent="1"/>
    </xf>
    <xf numFmtId="0" fontId="62" fillId="58" borderId="74"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7" borderId="74" applyNumberFormat="0" applyAlignment="0" applyProtection="0"/>
    <xf numFmtId="0" fontId="31" fillId="7" borderId="74" applyNumberFormat="0" applyAlignment="0" applyProtection="0"/>
    <xf numFmtId="0" fontId="31" fillId="20" borderId="73" applyNumberFormat="0" applyAlignment="0" applyProtection="0"/>
    <xf numFmtId="4" fontId="32" fillId="0" borderId="80" applyNumberFormat="0" applyProtection="0">
      <alignment horizontal="right" vertical="center"/>
    </xf>
    <xf numFmtId="0" fontId="61" fillId="58" borderId="73" applyNumberFormat="0" applyAlignment="0" applyProtection="0"/>
    <xf numFmtId="0" fontId="31" fillId="20" borderId="74" applyNumberFormat="0" applyAlignment="0" applyProtection="0"/>
    <xf numFmtId="0" fontId="31" fillId="25" borderId="75" applyNumberFormat="0" applyFont="0" applyAlignment="0" applyProtection="0"/>
    <xf numFmtId="0" fontId="63" fillId="7" borderId="74" applyNumberFormat="0" applyAlignment="0" applyProtection="0"/>
    <xf numFmtId="4" fontId="32" fillId="0" borderId="80" applyNumberFormat="0" applyProtection="0">
      <alignment horizontal="right" vertical="center"/>
    </xf>
    <xf numFmtId="0" fontId="31" fillId="20" borderId="73"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0" borderId="79" applyNumberFormat="0" applyFill="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61" fillId="0" borderId="76" applyNumberFormat="0" applyFill="0" applyAlignment="0" applyProtection="0"/>
    <xf numFmtId="0" fontId="31" fillId="20" borderId="73" applyNumberFormat="0" applyAlignment="0" applyProtection="0"/>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4" applyNumberFormat="0" applyAlignment="0" applyProtection="0"/>
    <xf numFmtId="0" fontId="31" fillId="20" borderId="73" applyNumberFormat="0" applyAlignment="0" applyProtection="0"/>
    <xf numFmtId="0" fontId="62" fillId="58" borderId="74" applyNumberFormat="0" applyAlignment="0" applyProtection="0"/>
    <xf numFmtId="0" fontId="31" fillId="25" borderId="75" applyNumberFormat="0" applyFont="0" applyAlignment="0" applyProtection="0"/>
    <xf numFmtId="0" fontId="35" fillId="0" borderId="77">
      <alignment horizontal="left" vertical="center"/>
    </xf>
    <xf numFmtId="0" fontId="31" fillId="25" borderId="75" applyNumberFormat="0" applyFon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7" borderId="74" applyNumberFormat="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4" applyNumberFormat="0" applyAlignment="0" applyProtection="0"/>
    <xf numFmtId="10" fontId="32" fillId="23" borderId="26" applyNumberFormat="0" applyBorder="0" applyAlignment="0" applyProtection="0"/>
    <xf numFmtId="0" fontId="31" fillId="0" borderId="79" applyNumberFormat="0" applyFill="0" applyAlignment="0" applyProtection="0"/>
    <xf numFmtId="4" fontId="32" fillId="24" borderId="80" applyNumberFormat="0" applyProtection="0">
      <alignment vertical="center"/>
    </xf>
    <xf numFmtId="0" fontId="31" fillId="0" borderId="79" applyNumberFormat="0" applyFill="0" applyAlignment="0" applyProtection="0"/>
    <xf numFmtId="0" fontId="62" fillId="58"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20" borderId="73" applyNumberFormat="0" applyAlignment="0" applyProtection="0"/>
    <xf numFmtId="0" fontId="31" fillId="0" borderId="79" applyNumberFormat="0" applyFill="0" applyAlignment="0" applyProtection="0"/>
    <xf numFmtId="0" fontId="35" fillId="0" borderId="77">
      <alignment horizontal="left" vertical="center"/>
    </xf>
    <xf numFmtId="0" fontId="61" fillId="0" borderId="76" applyNumberFormat="0" applyFill="0" applyAlignment="0" applyProtection="0"/>
    <xf numFmtId="0" fontId="31" fillId="0" borderId="79" applyNumberFormat="0" applyFill="0" applyAlignment="0" applyProtection="0"/>
    <xf numFmtId="0" fontId="61" fillId="0" borderId="76" applyNumberFormat="0" applyFill="0" applyAlignment="0" applyProtection="0"/>
    <xf numFmtId="0" fontId="62" fillId="58" borderId="74" applyNumberFormat="0" applyAlignment="0" applyProtection="0"/>
    <xf numFmtId="0" fontId="35" fillId="0" borderId="77">
      <alignment horizontal="left" vertical="center"/>
    </xf>
    <xf numFmtId="0" fontId="31" fillId="25" borderId="75" applyNumberFormat="0" applyFont="0" applyAlignment="0" applyProtection="0"/>
    <xf numFmtId="0" fontId="31" fillId="0" borderId="79" applyNumberFormat="0" applyFill="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4" fontId="32" fillId="63" borderId="80" applyNumberFormat="0" applyProtection="0">
      <alignment horizontal="left" vertical="center" indent="1"/>
    </xf>
    <xf numFmtId="0" fontId="31" fillId="25" borderId="75" applyNumberFormat="0" applyFont="0" applyAlignment="0" applyProtection="0"/>
    <xf numFmtId="0" fontId="61" fillId="58" borderId="73" applyNumberFormat="0" applyAlignment="0" applyProtection="0"/>
    <xf numFmtId="0" fontId="31" fillId="7"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7"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4" fontId="32" fillId="24" borderId="80" applyNumberFormat="0" applyProtection="0">
      <alignment vertical="center"/>
    </xf>
    <xf numFmtId="0" fontId="62" fillId="58"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0" borderId="79" applyNumberFormat="0" applyFill="0" applyAlignment="0" applyProtection="0"/>
    <xf numFmtId="0" fontId="63" fillId="7" borderId="74" applyNumberFormat="0" applyAlignment="0" applyProtection="0"/>
    <xf numFmtId="4" fontId="32" fillId="0" borderId="80" applyNumberFormat="0" applyProtection="0">
      <alignment horizontal="right" vertical="center"/>
    </xf>
    <xf numFmtId="0" fontId="31" fillId="7" borderId="74" applyNumberFormat="0" applyAlignment="0" applyProtection="0"/>
    <xf numFmtId="0" fontId="61" fillId="58" borderId="73" applyNumberFormat="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4" fontId="32" fillId="24" borderId="80" applyNumberFormat="0" applyProtection="0">
      <alignment vertical="center"/>
    </xf>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5" fillId="0" borderId="77">
      <alignment horizontal="left" vertical="center"/>
    </xf>
    <xf numFmtId="0" fontId="31" fillId="7" borderId="74"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20" borderId="74" applyNumberFormat="0" applyAlignment="0" applyProtection="0"/>
    <xf numFmtId="0" fontId="31" fillId="25" borderId="75" applyNumberFormat="0" applyFon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4" fontId="32" fillId="63" borderId="80" applyNumberFormat="0" applyProtection="0">
      <alignment horizontal="left" vertical="center" indent="1"/>
    </xf>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62" fillId="58" borderId="74" applyNumberFormat="0" applyAlignment="0" applyProtection="0"/>
    <xf numFmtId="0" fontId="31" fillId="20" borderId="74" applyNumberFormat="0" applyAlignment="0" applyProtection="0"/>
    <xf numFmtId="0" fontId="62" fillId="58" borderId="74"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61" fillId="58" borderId="73"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10" fontId="32" fillId="23" borderId="78" applyNumberFormat="0" applyBorder="0" applyAlignment="0" applyProtection="0"/>
    <xf numFmtId="4" fontId="32" fillId="24" borderId="80" applyNumberFormat="0" applyProtection="0">
      <alignment vertical="center"/>
    </xf>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31" fillId="0" borderId="79" applyNumberFormat="0" applyFill="0" applyAlignment="0" applyProtection="0"/>
    <xf numFmtId="10" fontId="32" fillId="23" borderId="78" applyNumberFormat="0" applyBorder="0" applyAlignment="0" applyProtection="0"/>
    <xf numFmtId="0" fontId="61" fillId="0" borderId="76" applyNumberFormat="0" applyFill="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61" fillId="58" borderId="73" applyNumberFormat="0" applyAlignment="0" applyProtection="0"/>
    <xf numFmtId="4" fontId="32" fillId="0" borderId="80" applyNumberFormat="0" applyProtection="0">
      <alignment horizontal="right" vertical="center"/>
    </xf>
    <xf numFmtId="0" fontId="31" fillId="20" borderId="73"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58" borderId="73"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5" fillId="0" borderId="77">
      <alignment horizontal="left" vertical="center"/>
    </xf>
    <xf numFmtId="0" fontId="31" fillId="20" borderId="74"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31" fillId="20" borderId="74" applyNumberFormat="0" applyAlignment="0" applyProtection="0"/>
    <xf numFmtId="0" fontId="31" fillId="20" borderId="74" applyNumberFormat="0" applyAlignment="0" applyProtection="0"/>
    <xf numFmtId="10" fontId="32" fillId="23" borderId="78" applyNumberFormat="0" applyBorder="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10" fontId="32" fillId="23" borderId="78" applyNumberFormat="0" applyBorder="0" applyAlignment="0" applyProtection="0"/>
    <xf numFmtId="0" fontId="31" fillId="25" borderId="75" applyNumberFormat="0" applyFon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5" borderId="75" applyNumberFormat="0" applyFont="0" applyAlignment="0" applyProtection="0"/>
    <xf numFmtId="4" fontId="32" fillId="63" borderId="80" applyNumberFormat="0" applyProtection="0">
      <alignment horizontal="left" vertical="center" indent="1"/>
    </xf>
    <xf numFmtId="0" fontId="61" fillId="0" borderId="76" applyNumberFormat="0" applyFill="0" applyAlignment="0" applyProtection="0"/>
    <xf numFmtId="0" fontId="31" fillId="0" borderId="79" applyNumberFormat="0" applyFill="0" applyAlignment="0" applyProtection="0"/>
    <xf numFmtId="10" fontId="32" fillId="23" borderId="78" applyNumberFormat="0" applyBorder="0" applyAlignment="0" applyProtection="0"/>
    <xf numFmtId="0" fontId="63" fillId="7" borderId="74" applyNumberFormat="0" applyAlignment="0" applyProtection="0"/>
    <xf numFmtId="0" fontId="31" fillId="7" borderId="74" applyNumberFormat="0" applyAlignment="0" applyProtection="0"/>
    <xf numFmtId="0" fontId="62" fillId="58" borderId="74" applyNumberFormat="0" applyAlignment="0" applyProtection="0"/>
    <xf numFmtId="0" fontId="63" fillId="7" borderId="74" applyNumberFormat="0" applyAlignment="0" applyProtection="0"/>
    <xf numFmtId="4" fontId="32" fillId="24" borderId="80" applyNumberFormat="0" applyProtection="0">
      <alignment vertical="center"/>
    </xf>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61" fillId="58" borderId="73" applyNumberFormat="0" applyAlignment="0" applyProtection="0"/>
    <xf numFmtId="0" fontId="35" fillId="0" borderId="77">
      <alignment horizontal="left" vertical="center"/>
    </xf>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4" fontId="32" fillId="24" borderId="80" applyNumberFormat="0" applyProtection="0">
      <alignment vertical="center"/>
    </xf>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63" fillId="7"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5" fillId="0" borderId="77">
      <alignment horizontal="left" vertical="center"/>
    </xf>
    <xf numFmtId="0" fontId="31" fillId="7" borderId="74" applyNumberFormat="0" applyAlignment="0" applyProtection="0"/>
    <xf numFmtId="0" fontId="31" fillId="7" borderId="74" applyNumberFormat="0" applyAlignment="0" applyProtection="0"/>
    <xf numFmtId="0" fontId="35" fillId="0" borderId="77">
      <alignment horizontal="left" vertical="center"/>
    </xf>
    <xf numFmtId="0" fontId="61" fillId="58" borderId="73" applyNumberFormat="0" applyAlignment="0" applyProtection="0"/>
    <xf numFmtId="0" fontId="31" fillId="7" borderId="74" applyNumberFormat="0" applyAlignment="0" applyProtection="0"/>
    <xf numFmtId="4" fontId="32" fillId="24" borderId="80" applyNumberFormat="0" applyProtection="0">
      <alignment vertical="center"/>
    </xf>
    <xf numFmtId="0" fontId="63" fillId="7"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0" fontId="63" fillId="7" borderId="74" applyNumberFormat="0" applyAlignment="0" applyProtection="0"/>
    <xf numFmtId="0" fontId="31" fillId="20" borderId="74" applyNumberFormat="0" applyAlignment="0" applyProtection="0"/>
    <xf numFmtId="0" fontId="31" fillId="0" borderId="79" applyNumberFormat="0" applyFill="0" applyAlignment="0" applyProtection="0"/>
    <xf numFmtId="4" fontId="32" fillId="0" borderId="80" applyNumberFormat="0" applyProtection="0">
      <alignment horizontal="right" vertical="center"/>
    </xf>
    <xf numFmtId="0" fontId="61" fillId="58" borderId="73" applyNumberFormat="0" applyAlignment="0" applyProtection="0"/>
    <xf numFmtId="10" fontId="32" fillId="23" borderId="26" applyNumberFormat="0" applyBorder="0" applyAlignment="0" applyProtection="0"/>
    <xf numFmtId="0" fontId="61" fillId="0" borderId="76" applyNumberFormat="0" applyFill="0" applyAlignment="0" applyProtection="0"/>
    <xf numFmtId="0" fontId="31" fillId="20" borderId="74" applyNumberFormat="0" applyAlignment="0" applyProtection="0"/>
    <xf numFmtId="0" fontId="61" fillId="58"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4" fontId="32" fillId="0" borderId="80" applyNumberFormat="0" applyProtection="0">
      <alignment horizontal="right" vertical="center"/>
    </xf>
    <xf numFmtId="0" fontId="31" fillId="0" borderId="79" applyNumberFormat="0" applyFill="0" applyAlignment="0" applyProtection="0"/>
    <xf numFmtId="0" fontId="63" fillId="7" borderId="74" applyNumberFormat="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10" fontId="32" fillId="23" borderId="78" applyNumberFormat="0" applyBorder="0" applyAlignment="0" applyProtection="0"/>
    <xf numFmtId="0" fontId="31" fillId="25" borderId="75" applyNumberFormat="0" applyFont="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4" applyNumberFormat="0" applyAlignment="0" applyProtection="0"/>
    <xf numFmtId="4" fontId="32" fillId="24" borderId="80" applyNumberFormat="0" applyProtection="0">
      <alignment vertical="center"/>
    </xf>
    <xf numFmtId="10" fontId="32" fillId="23" borderId="78" applyNumberFormat="0" applyBorder="0" applyAlignment="0" applyProtection="0"/>
    <xf numFmtId="0" fontId="31" fillId="0" borderId="79" applyNumberFormat="0" applyFill="0" applyAlignment="0" applyProtection="0"/>
    <xf numFmtId="0" fontId="35" fillId="0" borderId="77">
      <alignment horizontal="left" vertical="center"/>
    </xf>
    <xf numFmtId="0" fontId="31" fillId="0" borderId="79" applyNumberFormat="0" applyFill="0" applyAlignment="0" applyProtection="0"/>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61" fillId="0" borderId="76" applyNumberFormat="0" applyFill="0" applyAlignment="0" applyProtection="0"/>
    <xf numFmtId="0" fontId="31" fillId="20" borderId="73" applyNumberFormat="0" applyAlignment="0" applyProtection="0"/>
    <xf numFmtId="0" fontId="31" fillId="20" borderId="74" applyNumberFormat="0" applyAlignment="0" applyProtection="0"/>
    <xf numFmtId="0" fontId="61" fillId="58" borderId="73" applyNumberForma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5" fillId="0" borderId="77">
      <alignment horizontal="left" vertical="center"/>
    </xf>
    <xf numFmtId="0" fontId="35" fillId="0" borderId="77">
      <alignment horizontal="left" vertical="center"/>
    </xf>
    <xf numFmtId="0" fontId="61" fillId="0" borderId="76"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4" applyNumberFormat="0" applyAlignment="0" applyProtection="0"/>
    <xf numFmtId="0" fontId="31" fillId="20" borderId="73" applyNumberFormat="0" applyAlignment="0" applyProtection="0"/>
    <xf numFmtId="4" fontId="32" fillId="0" borderId="80" applyNumberFormat="0" applyProtection="0">
      <alignment horizontal="right" vertical="center"/>
    </xf>
    <xf numFmtId="0" fontId="31" fillId="0" borderId="79" applyNumberFormat="0" applyFill="0" applyAlignment="0" applyProtection="0"/>
    <xf numFmtId="0" fontId="35" fillId="0" borderId="77">
      <alignment horizontal="left" vertical="center"/>
    </xf>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1" fillId="0" borderId="79" applyNumberFormat="0" applyFill="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63"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4" applyNumberFormat="0" applyAlignment="0" applyProtection="0"/>
    <xf numFmtId="0" fontId="35" fillId="0" borderId="77">
      <alignment horizontal="left" vertical="center"/>
    </xf>
    <xf numFmtId="0" fontId="31" fillId="25" borderId="75" applyNumberFormat="0" applyFont="0" applyAlignment="0" applyProtection="0"/>
    <xf numFmtId="0" fontId="35" fillId="0" borderId="77">
      <alignment horizontal="left" vertical="center"/>
    </xf>
    <xf numFmtId="0" fontId="31" fillId="20" borderId="74" applyNumberFormat="0" applyAlignment="0" applyProtection="0"/>
    <xf numFmtId="0" fontId="31" fillId="0" borderId="79" applyNumberFormat="0" applyFill="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61" fillId="0" borderId="76"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61" fillId="58"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0" fontId="31" fillId="25" borderId="75" applyNumberFormat="0" applyFont="0" applyAlignment="0" applyProtection="0"/>
    <xf numFmtId="0" fontId="31" fillId="7" borderId="74" applyNumberFormat="0" applyAlignment="0" applyProtection="0"/>
    <xf numFmtId="4" fontId="32" fillId="0" borderId="80" applyNumberFormat="0" applyProtection="0">
      <alignment horizontal="right" vertical="center"/>
    </xf>
    <xf numFmtId="0" fontId="31" fillId="25" borderId="75" applyNumberFormat="0" applyFon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0" borderId="79" applyNumberFormat="0" applyFill="0" applyAlignment="0" applyProtection="0"/>
    <xf numFmtId="0" fontId="31" fillId="20" borderId="73" applyNumberFormat="0" applyAlignment="0" applyProtection="0"/>
    <xf numFmtId="0" fontId="61" fillId="0" borderId="76" applyNumberFormat="0" applyFill="0" applyAlignment="0" applyProtection="0"/>
    <xf numFmtId="0" fontId="31" fillId="7"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0" borderId="73" applyNumberFormat="0" applyAlignment="0" applyProtection="0"/>
    <xf numFmtId="0" fontId="31" fillId="20" borderId="73"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35" fillId="0" borderId="77">
      <alignment horizontal="left" vertical="center"/>
    </xf>
    <xf numFmtId="0" fontId="31" fillId="7" borderId="74" applyNumberFormat="0" applyAlignment="0" applyProtection="0"/>
    <xf numFmtId="0" fontId="35" fillId="0" borderId="77">
      <alignment horizontal="left" vertical="center"/>
    </xf>
    <xf numFmtId="0" fontId="31" fillId="20" borderId="73" applyNumberFormat="0" applyAlignment="0" applyProtection="0"/>
    <xf numFmtId="0" fontId="35" fillId="0" borderId="77">
      <alignment horizontal="left" vertical="center"/>
    </xf>
    <xf numFmtId="0" fontId="31" fillId="20" borderId="74" applyNumberFormat="0" applyAlignment="0" applyProtection="0"/>
    <xf numFmtId="0" fontId="61" fillId="58" borderId="73" applyNumberFormat="0" applyAlignment="0" applyProtection="0"/>
    <xf numFmtId="4" fontId="32" fillId="14" borderId="80" applyNumberFormat="0" applyProtection="0">
      <alignment horizontal="left" vertical="center" indent="1"/>
    </xf>
    <xf numFmtId="4" fontId="32" fillId="63" borderId="80" applyNumberFormat="0" applyProtection="0">
      <alignment horizontal="left" vertical="center" indent="1"/>
    </xf>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61" fillId="58"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4" fontId="32" fillId="0" borderId="80" applyNumberFormat="0" applyProtection="0">
      <alignment horizontal="right" vertical="center"/>
    </xf>
    <xf numFmtId="0" fontId="35" fillId="0" borderId="77">
      <alignment horizontal="left" vertical="center"/>
    </xf>
    <xf numFmtId="0" fontId="62" fillId="58" borderId="74" applyNumberFormat="0" applyAlignment="0" applyProtection="0"/>
    <xf numFmtId="4" fontId="32" fillId="63" borderId="80" applyNumberFormat="0" applyProtection="0">
      <alignment horizontal="left" vertical="center" indent="1"/>
    </xf>
    <xf numFmtId="0" fontId="31" fillId="20" borderId="73" applyNumberFormat="0" applyAlignment="0" applyProtection="0"/>
    <xf numFmtId="4" fontId="32" fillId="0" borderId="80" applyNumberFormat="0" applyProtection="0">
      <alignment horizontal="right" vertical="center"/>
    </xf>
    <xf numFmtId="0" fontId="31" fillId="20" borderId="74" applyNumberFormat="0" applyAlignment="0" applyProtection="0"/>
    <xf numFmtId="0" fontId="31" fillId="20" borderId="73"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1" fillId="20" borderId="74" applyNumberFormat="0" applyAlignment="0" applyProtection="0"/>
    <xf numFmtId="0" fontId="31" fillId="7" borderId="74" applyNumberFormat="0" applyAlignment="0" applyProtection="0"/>
    <xf numFmtId="0" fontId="31" fillId="20" borderId="74" applyNumberFormat="0" applyAlignment="0" applyProtection="0"/>
    <xf numFmtId="0" fontId="31" fillId="20" borderId="74" applyNumberFormat="0" applyAlignment="0" applyProtection="0"/>
    <xf numFmtId="4" fontId="32" fillId="24" borderId="80" applyNumberFormat="0" applyProtection="0">
      <alignment vertical="center"/>
    </xf>
    <xf numFmtId="0" fontId="31" fillId="20"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4" fontId="32" fillId="0" borderId="80" applyNumberFormat="0" applyProtection="0">
      <alignment horizontal="right" vertical="center"/>
    </xf>
    <xf numFmtId="0" fontId="31" fillId="20" borderId="74" applyNumberFormat="0" applyAlignment="0" applyProtection="0"/>
    <xf numFmtId="0" fontId="35" fillId="0" borderId="77">
      <alignment horizontal="left" vertical="center"/>
    </xf>
    <xf numFmtId="0" fontId="31" fillId="20" borderId="73" applyNumberFormat="0" applyAlignment="0" applyProtection="0"/>
    <xf numFmtId="0" fontId="31" fillId="7"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62" fillId="58"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62" fillId="58" borderId="74" applyNumberFormat="0" applyAlignment="0" applyProtection="0"/>
    <xf numFmtId="4" fontId="32" fillId="63"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0" fontId="35" fillId="0" borderId="77">
      <alignment horizontal="left" vertical="center"/>
    </xf>
    <xf numFmtId="0" fontId="31" fillId="0" borderId="79"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0" fontId="63" fillId="7"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7" borderId="74" applyNumberFormat="0" applyAlignment="0" applyProtection="0"/>
    <xf numFmtId="0" fontId="31" fillId="20" borderId="73"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4" fontId="32" fillId="0" borderId="80" applyNumberFormat="0" applyProtection="0">
      <alignment horizontal="right" vertical="center"/>
    </xf>
    <xf numFmtId="4" fontId="32" fillId="14" borderId="80" applyNumberFormat="0" applyProtection="0">
      <alignment horizontal="left" vertical="center" indent="1"/>
    </xf>
    <xf numFmtId="0" fontId="31" fillId="0" borderId="79" applyNumberFormat="0" applyFill="0" applyAlignment="0" applyProtection="0"/>
    <xf numFmtId="0" fontId="31" fillId="7" borderId="74" applyNumberFormat="0" applyAlignment="0" applyProtection="0"/>
    <xf numFmtId="0" fontId="63" fillId="7"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4" fontId="32" fillId="63" borderId="80" applyNumberFormat="0" applyProtection="0">
      <alignment horizontal="left" vertical="center" indent="1"/>
    </xf>
    <xf numFmtId="4" fontId="32" fillId="14"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63" fillId="7" borderId="74" applyNumberFormat="0" applyAlignment="0" applyProtection="0"/>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0" fontId="63" fillId="7"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0" borderId="79" applyNumberFormat="0" applyFill="0" applyAlignment="0" applyProtection="0"/>
    <xf numFmtId="10" fontId="32" fillId="23" borderId="78" applyNumberFormat="0" applyBorder="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10" fontId="32" fillId="23" borderId="26"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10" fontId="32" fillId="23" borderId="78" applyNumberFormat="0" applyBorder="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0" borderId="79" applyNumberFormat="0" applyFill="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0" borderId="79" applyNumberFormat="0" applyFill="0" applyAlignment="0" applyProtection="0"/>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63" fillId="7" borderId="74" applyNumberFormat="0" applyAlignment="0" applyProtection="0"/>
    <xf numFmtId="0" fontId="62" fillId="58"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61" fillId="0" borderId="76" applyNumberFormat="0" applyFill="0" applyAlignment="0" applyProtection="0"/>
    <xf numFmtId="0" fontId="35" fillId="0" borderId="77">
      <alignment horizontal="left" vertical="center"/>
    </xf>
    <xf numFmtId="4" fontId="32" fillId="14" borderId="80" applyNumberFormat="0" applyProtection="0">
      <alignment horizontal="left" vertical="center" indent="1"/>
    </xf>
    <xf numFmtId="0" fontId="31" fillId="20" borderId="73" applyNumberFormat="0" applyAlignment="0" applyProtection="0"/>
    <xf numFmtId="4" fontId="32" fillId="0" borderId="80" applyNumberFormat="0" applyProtection="0">
      <alignment horizontal="right" vertical="center"/>
    </xf>
    <xf numFmtId="4" fontId="32" fillId="63" borderId="80" applyNumberFormat="0" applyProtection="0">
      <alignment horizontal="left" vertical="center" indent="1"/>
    </xf>
    <xf numFmtId="0" fontId="31" fillId="7" borderId="74"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0" borderId="79" applyNumberFormat="0" applyFill="0" applyAlignment="0" applyProtection="0"/>
    <xf numFmtId="0" fontId="62" fillId="58" borderId="74" applyNumberFormat="0" applyAlignment="0" applyProtection="0"/>
    <xf numFmtId="0" fontId="31" fillId="25" borderId="75" applyNumberFormat="0" applyFont="0" applyAlignment="0" applyProtection="0"/>
    <xf numFmtId="0" fontId="31" fillId="20" borderId="73"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5" borderId="75" applyNumberFormat="0" applyFont="0" applyAlignment="0" applyProtection="0"/>
    <xf numFmtId="0" fontId="63" fillId="7"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63" fillId="7" borderId="74" applyNumberFormat="0" applyAlignment="0" applyProtection="0"/>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0" fontId="63" fillId="7" borderId="74"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3"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0" fontId="31" fillId="25" borderId="75" applyNumberFormat="0" applyFon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7" borderId="74" applyNumberFormat="0" applyAlignment="0" applyProtection="0"/>
    <xf numFmtId="0" fontId="31" fillId="20" borderId="73" applyNumberFormat="0" applyAlignment="0" applyProtection="0"/>
    <xf numFmtId="0" fontId="31" fillId="7" borderId="74" applyNumberFormat="0" applyAlignment="0" applyProtection="0"/>
    <xf numFmtId="0" fontId="31" fillId="0" borderId="79" applyNumberFormat="0" applyFill="0" applyAlignment="0" applyProtection="0"/>
    <xf numFmtId="0" fontId="31" fillId="7" borderId="74" applyNumberFormat="0" applyAlignment="0" applyProtection="0"/>
    <xf numFmtId="0" fontId="61" fillId="0" borderId="76" applyNumberFormat="0" applyFill="0" applyAlignment="0" applyProtection="0"/>
    <xf numFmtId="0" fontId="31" fillId="20" borderId="73"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0" fontId="31" fillId="0" borderId="79" applyNumberFormat="0" applyFill="0" applyAlignment="0" applyProtection="0"/>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63" fillId="7" borderId="74"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61" fillId="58" borderId="73" applyNumberFormat="0" applyAlignment="0" applyProtection="0"/>
    <xf numFmtId="0" fontId="31" fillId="20" borderId="73" applyNumberFormat="0" applyAlignment="0" applyProtection="0"/>
    <xf numFmtId="0" fontId="31" fillId="0" borderId="79" applyNumberFormat="0" applyFill="0" applyAlignment="0" applyProtection="0"/>
    <xf numFmtId="0" fontId="35" fillId="0" borderId="77">
      <alignment horizontal="left" vertical="center"/>
    </xf>
    <xf numFmtId="4" fontId="32" fillId="0" borderId="80" applyNumberFormat="0" applyProtection="0">
      <alignment horizontal="right" vertical="center"/>
    </xf>
    <xf numFmtId="0" fontId="31" fillId="20" borderId="73" applyNumberFormat="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61" fillId="58" borderId="73" applyNumberFormat="0" applyAlignment="0" applyProtection="0"/>
    <xf numFmtId="0" fontId="31" fillId="20" borderId="74" applyNumberFormat="0" applyAlignment="0" applyProtection="0"/>
    <xf numFmtId="0" fontId="31" fillId="7" borderId="74" applyNumberFormat="0" applyAlignment="0" applyProtection="0"/>
    <xf numFmtId="0" fontId="31" fillId="7" borderId="74" applyNumberFormat="0" applyAlignment="0" applyProtection="0"/>
    <xf numFmtId="4" fontId="32" fillId="24" borderId="80" applyNumberFormat="0" applyProtection="0">
      <alignment vertical="center"/>
    </xf>
    <xf numFmtId="0" fontId="31" fillId="20"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5" fillId="0" borderId="77">
      <alignment horizontal="left" vertical="center"/>
    </xf>
    <xf numFmtId="0" fontId="31" fillId="20" borderId="73" applyNumberFormat="0" applyAlignment="0" applyProtection="0"/>
    <xf numFmtId="4" fontId="32" fillId="24" borderId="80" applyNumberFormat="0" applyProtection="0">
      <alignment vertical="center"/>
    </xf>
    <xf numFmtId="0" fontId="31" fillId="7" borderId="74" applyNumberFormat="0" applyAlignment="0" applyProtection="0"/>
    <xf numFmtId="0" fontId="35" fillId="0" borderId="77">
      <alignment horizontal="left" vertical="center"/>
    </xf>
    <xf numFmtId="0" fontId="62" fillId="58"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0" fontId="62" fillId="58" borderId="74" applyNumberFormat="0" applyAlignment="0" applyProtection="0"/>
    <xf numFmtId="0" fontId="31" fillId="20" borderId="73" applyNumberFormat="0" applyAlignment="0" applyProtection="0"/>
    <xf numFmtId="0" fontId="61" fillId="58"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4" fontId="32" fillId="63" borderId="80" applyNumberFormat="0" applyProtection="0">
      <alignment horizontal="left" vertical="center" indent="1"/>
    </xf>
    <xf numFmtId="0" fontId="35" fillId="0" borderId="77">
      <alignment horizontal="left" vertical="center"/>
    </xf>
    <xf numFmtId="0" fontId="31" fillId="25" borderId="75" applyNumberFormat="0" applyFont="0" applyAlignment="0" applyProtection="0"/>
    <xf numFmtId="0" fontId="31" fillId="0" borderId="79" applyNumberFormat="0" applyFill="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63" fillId="7" borderId="74" applyNumberFormat="0" applyAlignment="0" applyProtection="0"/>
    <xf numFmtId="0" fontId="61" fillId="0" borderId="76" applyNumberFormat="0" applyFill="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0" borderId="79" applyNumberFormat="0" applyFill="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7" borderId="74" applyNumberFormat="0" applyAlignment="0" applyProtection="0"/>
    <xf numFmtId="4" fontId="32" fillId="63" borderId="80" applyNumberFormat="0" applyProtection="0">
      <alignment horizontal="left" vertical="center" indent="1"/>
    </xf>
    <xf numFmtId="0" fontId="31" fillId="25" borderId="75" applyNumberFormat="0" applyFont="0" applyAlignment="0" applyProtection="0"/>
    <xf numFmtId="10" fontId="32" fillId="23" borderId="78" applyNumberFormat="0" applyBorder="0" applyAlignment="0" applyProtection="0"/>
    <xf numFmtId="0" fontId="31" fillId="7" borderId="74" applyNumberFormat="0" applyAlignment="0" applyProtection="0"/>
    <xf numFmtId="0" fontId="31" fillId="20" borderId="73" applyNumberFormat="0" applyAlignment="0" applyProtection="0"/>
    <xf numFmtId="0" fontId="35" fillId="0" borderId="77">
      <alignment horizontal="left" vertical="center"/>
    </xf>
    <xf numFmtId="4" fontId="32" fillId="0" borderId="80" applyNumberFormat="0" applyProtection="0">
      <alignment horizontal="right" vertical="center"/>
    </xf>
    <xf numFmtId="0" fontId="31" fillId="20" borderId="74" applyNumberFormat="0" applyAlignment="0" applyProtection="0"/>
    <xf numFmtId="4" fontId="32" fillId="14" borderId="80" applyNumberFormat="0" applyProtection="0">
      <alignment horizontal="left" vertical="center" indent="1"/>
    </xf>
    <xf numFmtId="0" fontId="31" fillId="20" borderId="73" applyNumberFormat="0" applyAlignment="0" applyProtection="0"/>
    <xf numFmtId="0" fontId="61" fillId="58" borderId="73" applyNumberFormat="0" applyAlignment="0" applyProtection="0"/>
    <xf numFmtId="4" fontId="32" fillId="24" borderId="80" applyNumberFormat="0" applyProtection="0">
      <alignment vertical="center"/>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4" fontId="32" fillId="24" borderId="80" applyNumberFormat="0" applyProtection="0">
      <alignment vertical="center"/>
    </xf>
    <xf numFmtId="10" fontId="32" fillId="23" borderId="78" applyNumberFormat="0" applyBorder="0" applyAlignment="0" applyProtection="0"/>
    <xf numFmtId="0" fontId="61" fillId="0" borderId="76" applyNumberFormat="0" applyFill="0" applyAlignment="0" applyProtection="0"/>
    <xf numFmtId="10" fontId="32" fillId="23" borderId="78" applyNumberFormat="0" applyBorder="0" applyAlignment="0" applyProtection="0"/>
    <xf numFmtId="0" fontId="31" fillId="20" borderId="73"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3" applyNumberFormat="0" applyAlignment="0" applyProtection="0"/>
    <xf numFmtId="10" fontId="32" fillId="23" borderId="78" applyNumberFormat="0" applyBorder="0" applyAlignment="0" applyProtection="0"/>
    <xf numFmtId="0" fontId="31" fillId="25" borderId="75" applyNumberFormat="0" applyFont="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1" fillId="7" borderId="74"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7" borderId="74"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63" fillId="7" borderId="74" applyNumberFormat="0" applyAlignment="0" applyProtection="0"/>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61" fillId="0" borderId="76" applyNumberFormat="0" applyFill="0" applyAlignment="0" applyProtection="0"/>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4" applyNumberFormat="0" applyAlignment="0" applyProtection="0"/>
    <xf numFmtId="0" fontId="31" fillId="20" borderId="73" applyNumberFormat="0" applyAlignment="0" applyProtection="0"/>
    <xf numFmtId="0" fontId="61" fillId="0" borderId="76"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3" applyNumberFormat="0" applyAlignment="0" applyProtection="0"/>
    <xf numFmtId="0" fontId="63" fillId="7" borderId="74" applyNumberFormat="0" applyAlignment="0" applyProtection="0"/>
    <xf numFmtId="0" fontId="61" fillId="0" borderId="76" applyNumberFormat="0" applyFill="0" applyAlignment="0" applyProtection="0"/>
    <xf numFmtId="0" fontId="31" fillId="20" borderId="73" applyNumberFormat="0" applyAlignment="0" applyProtection="0"/>
    <xf numFmtId="4" fontId="32" fillId="63"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35" fillId="0" borderId="77">
      <alignment horizontal="left" vertical="center"/>
    </xf>
    <xf numFmtId="0" fontId="31" fillId="0" borderId="79" applyNumberFormat="0" applyFill="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7" borderId="74" applyNumberFormat="0" applyAlignment="0" applyProtection="0"/>
    <xf numFmtId="0" fontId="61" fillId="58"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4" fontId="32" fillId="63" borderId="80" applyNumberFormat="0" applyProtection="0">
      <alignment horizontal="left" vertical="center" indent="1"/>
    </xf>
    <xf numFmtId="4" fontId="32" fillId="0" borderId="80" applyNumberFormat="0" applyProtection="0">
      <alignment horizontal="right" vertical="center"/>
    </xf>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5" fillId="0" borderId="77">
      <alignment horizontal="left" vertical="center"/>
    </xf>
    <xf numFmtId="0" fontId="63" fillId="7" borderId="74" applyNumberFormat="0" applyAlignment="0" applyProtection="0"/>
    <xf numFmtId="0" fontId="31" fillId="7" borderId="74" applyNumberFormat="0" applyAlignment="0" applyProtection="0"/>
    <xf numFmtId="0" fontId="63" fillId="7" borderId="74" applyNumberFormat="0" applyAlignment="0" applyProtection="0"/>
    <xf numFmtId="0" fontId="61" fillId="0" borderId="76" applyNumberFormat="0" applyFill="0" applyAlignment="0" applyProtection="0"/>
    <xf numFmtId="0" fontId="31" fillId="20" borderId="73"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5" fillId="0" borderId="77">
      <alignment horizontal="left" vertical="center"/>
    </xf>
    <xf numFmtId="0" fontId="31" fillId="25" borderId="75" applyNumberFormat="0" applyFont="0" applyAlignment="0" applyProtection="0"/>
    <xf numFmtId="0" fontId="31" fillId="20" borderId="74" applyNumberFormat="0" applyAlignment="0" applyProtection="0"/>
    <xf numFmtId="0" fontId="31" fillId="20" borderId="74" applyNumberFormat="0" applyAlignment="0" applyProtection="0"/>
    <xf numFmtId="0" fontId="35" fillId="0" borderId="77">
      <alignment horizontal="left" vertical="center"/>
    </xf>
    <xf numFmtId="0" fontId="62" fillId="58"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63" fillId="7"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61" fillId="58" borderId="73"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3" applyNumberFormat="0" applyAlignment="0" applyProtection="0"/>
    <xf numFmtId="4" fontId="32" fillId="14" borderId="80" applyNumberFormat="0" applyProtection="0">
      <alignment horizontal="left" vertical="center" indent="1"/>
    </xf>
    <xf numFmtId="0" fontId="31" fillId="20" borderId="73" applyNumberFormat="0" applyAlignment="0" applyProtection="0"/>
    <xf numFmtId="4" fontId="32" fillId="24" borderId="80" applyNumberFormat="0" applyProtection="0">
      <alignment vertical="center"/>
    </xf>
    <xf numFmtId="0" fontId="31" fillId="7" borderId="74" applyNumberFormat="0" applyAlignment="0" applyProtection="0"/>
    <xf numFmtId="0" fontId="62" fillId="58"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62" fillId="58" borderId="74" applyNumberFormat="0" applyAlignment="0" applyProtection="0"/>
    <xf numFmtId="0" fontId="62" fillId="58" borderId="74" applyNumberFormat="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4" fontId="32" fillId="0" borderId="80" applyNumberFormat="0" applyProtection="0">
      <alignment horizontal="right" vertical="center"/>
    </xf>
    <xf numFmtId="0" fontId="31" fillId="20" borderId="73" applyNumberFormat="0" applyAlignment="0" applyProtection="0"/>
    <xf numFmtId="10" fontId="32" fillId="23" borderId="78" applyNumberFormat="0" applyBorder="0" applyAlignment="0" applyProtection="0"/>
    <xf numFmtId="0" fontId="61" fillId="0" borderId="76" applyNumberFormat="0" applyFill="0" applyAlignment="0" applyProtection="0"/>
    <xf numFmtId="0" fontId="63" fillId="7" borderId="74" applyNumberFormat="0" applyAlignment="0" applyProtection="0"/>
    <xf numFmtId="0" fontId="31" fillId="7" borderId="74" applyNumberFormat="0" applyAlignment="0" applyProtection="0"/>
    <xf numFmtId="4" fontId="32" fillId="24" borderId="80" applyNumberFormat="0" applyProtection="0">
      <alignment vertical="center"/>
    </xf>
    <xf numFmtId="0" fontId="31" fillId="20" borderId="73" applyNumberForma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5" borderId="75" applyNumberFormat="0" applyFont="0" applyAlignment="0" applyProtection="0"/>
    <xf numFmtId="0" fontId="61" fillId="0" borderId="76" applyNumberFormat="0" applyFill="0" applyAlignment="0" applyProtection="0"/>
    <xf numFmtId="10" fontId="32" fillId="23" borderId="78" applyNumberFormat="0" applyBorder="0" applyAlignment="0" applyProtection="0"/>
    <xf numFmtId="0" fontId="31" fillId="20" borderId="73" applyNumberFormat="0" applyAlignment="0" applyProtection="0"/>
    <xf numFmtId="0" fontId="61" fillId="0" borderId="76" applyNumberFormat="0" applyFill="0" applyAlignment="0" applyProtection="0"/>
    <xf numFmtId="0" fontId="35" fillId="0" borderId="77">
      <alignment horizontal="left" vertical="center"/>
    </xf>
    <xf numFmtId="0" fontId="31" fillId="7" borderId="74" applyNumberFormat="0" applyAlignment="0" applyProtection="0"/>
    <xf numFmtId="4" fontId="32" fillId="24" borderId="80" applyNumberFormat="0" applyProtection="0">
      <alignment vertical="center"/>
    </xf>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0" fontId="31" fillId="7" borderId="74" applyNumberFormat="0" applyAlignment="0" applyProtection="0"/>
    <xf numFmtId="0" fontId="31" fillId="20" borderId="73" applyNumberFormat="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61" fillId="58" borderId="73" applyNumberFormat="0" applyAlignment="0" applyProtection="0"/>
    <xf numFmtId="0" fontId="31" fillId="20" borderId="74" applyNumberFormat="0" applyAlignment="0" applyProtection="0"/>
    <xf numFmtId="0" fontId="31" fillId="20" borderId="73" applyNumberFormat="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62" fillId="58" borderId="74" applyNumberFormat="0" applyAlignment="0" applyProtection="0"/>
    <xf numFmtId="10" fontId="32" fillId="23" borderId="78" applyNumberFormat="0" applyBorder="0" applyAlignment="0" applyProtection="0"/>
    <xf numFmtId="0" fontId="31" fillId="0" borderId="79" applyNumberFormat="0" applyFill="0" applyAlignment="0" applyProtection="0"/>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0" borderId="73" applyNumberFormat="0" applyAlignment="0" applyProtection="0"/>
    <xf numFmtId="0" fontId="35" fillId="0" borderId="77">
      <alignment horizontal="left" vertical="center"/>
    </xf>
    <xf numFmtId="0" fontId="61" fillId="0" borderId="76" applyNumberFormat="0" applyFill="0" applyAlignment="0" applyProtection="0"/>
    <xf numFmtId="0" fontId="31" fillId="0" borderId="79" applyNumberFormat="0" applyFill="0" applyAlignment="0" applyProtection="0"/>
    <xf numFmtId="4" fontId="32" fillId="63" borderId="80" applyNumberFormat="0" applyProtection="0">
      <alignment horizontal="left" vertical="center" indent="1"/>
    </xf>
    <xf numFmtId="4" fontId="32" fillId="63" borderId="80" applyNumberFormat="0" applyProtection="0">
      <alignment horizontal="left" vertical="center" indent="1"/>
    </xf>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35" fillId="0" borderId="77">
      <alignment horizontal="left" vertical="center"/>
    </xf>
    <xf numFmtId="0" fontId="61" fillId="0" borderId="76" applyNumberFormat="0" applyFill="0" applyAlignment="0" applyProtection="0"/>
    <xf numFmtId="0" fontId="31" fillId="20" borderId="73" applyNumberFormat="0" applyAlignment="0" applyProtection="0"/>
    <xf numFmtId="0" fontId="31" fillId="20" borderId="74" applyNumberFormat="0" applyAlignment="0" applyProtection="0"/>
    <xf numFmtId="0" fontId="31" fillId="20" borderId="74" applyNumberFormat="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63" fillId="7" borderId="74" applyNumberFormat="0" applyAlignment="0" applyProtection="0"/>
    <xf numFmtId="0" fontId="31" fillId="20" borderId="73" applyNumberFormat="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24" borderId="80" applyNumberFormat="0" applyProtection="0">
      <alignment vertical="center"/>
    </xf>
    <xf numFmtId="0" fontId="62" fillId="58" borderId="74"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3" applyNumberFormat="0" applyAlignment="0" applyProtection="0"/>
    <xf numFmtId="0" fontId="61" fillId="58" borderId="73" applyNumberFormat="0" applyAlignment="0" applyProtection="0"/>
    <xf numFmtId="0" fontId="31" fillId="0" borderId="79" applyNumberFormat="0" applyFill="0" applyAlignment="0" applyProtection="0"/>
    <xf numFmtId="0" fontId="61" fillId="58" borderId="73" applyNumberFormat="0" applyAlignment="0" applyProtection="0"/>
    <xf numFmtId="0" fontId="31" fillId="0" borderId="79" applyNumberFormat="0" applyFill="0" applyAlignment="0" applyProtection="0"/>
    <xf numFmtId="0" fontId="35" fillId="0" borderId="77">
      <alignment horizontal="left" vertical="center"/>
    </xf>
    <xf numFmtId="0" fontId="31" fillId="0" borderId="79" applyNumberFormat="0" applyFill="0" applyAlignment="0" applyProtection="0"/>
    <xf numFmtId="4" fontId="32" fillId="0" borderId="80" applyNumberFormat="0" applyProtection="0">
      <alignment horizontal="right" vertical="center"/>
    </xf>
    <xf numFmtId="4" fontId="32" fillId="0" borderId="80" applyNumberFormat="0" applyProtection="0">
      <alignment horizontal="right" vertical="center"/>
    </xf>
    <xf numFmtId="0" fontId="31" fillId="20"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5" fillId="0" borderId="77">
      <alignment horizontal="left" vertical="center"/>
    </xf>
    <xf numFmtId="0" fontId="31" fillId="7" borderId="74" applyNumberFormat="0" applyAlignment="0" applyProtection="0"/>
    <xf numFmtId="0" fontId="31" fillId="0" borderId="79" applyNumberFormat="0" applyFill="0" applyAlignment="0" applyProtection="0"/>
    <xf numFmtId="4" fontId="32" fillId="63" borderId="80" applyNumberFormat="0" applyProtection="0">
      <alignment horizontal="left" vertical="center" indent="1"/>
    </xf>
    <xf numFmtId="0" fontId="31" fillId="7" borderId="74" applyNumberFormat="0" applyAlignment="0" applyProtection="0"/>
    <xf numFmtId="0" fontId="31" fillId="25" borderId="75" applyNumberFormat="0" applyFont="0" applyAlignment="0" applyProtection="0"/>
    <xf numFmtId="4" fontId="32" fillId="24" borderId="80" applyNumberFormat="0" applyProtection="0">
      <alignment vertical="center"/>
    </xf>
    <xf numFmtId="4" fontId="32" fillId="63" borderId="80" applyNumberFormat="0" applyProtection="0">
      <alignment horizontal="left" vertical="center" indent="1"/>
    </xf>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4" fontId="32" fillId="63" borderId="80" applyNumberFormat="0" applyProtection="0">
      <alignment horizontal="left" vertical="center" indent="1"/>
    </xf>
    <xf numFmtId="0" fontId="31" fillId="20" borderId="73"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1" fillId="0" borderId="79" applyNumberFormat="0" applyFill="0" applyAlignment="0" applyProtection="0"/>
    <xf numFmtId="0" fontId="31" fillId="20" borderId="74" applyNumberFormat="0" applyAlignment="0" applyProtection="0"/>
    <xf numFmtId="4" fontId="32" fillId="14" borderId="80" applyNumberFormat="0" applyProtection="0">
      <alignment horizontal="left" vertical="center" indent="1"/>
    </xf>
    <xf numFmtId="0" fontId="31" fillId="7" borderId="74"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0" fontId="31" fillId="25" borderId="75" applyNumberFormat="0" applyFont="0" applyAlignment="0" applyProtection="0"/>
    <xf numFmtId="0" fontId="63" fillId="7" borderId="74" applyNumberFormat="0" applyAlignment="0" applyProtection="0"/>
    <xf numFmtId="0" fontId="35" fillId="0" borderId="77">
      <alignment horizontal="left" vertical="center"/>
    </xf>
    <xf numFmtId="0" fontId="31" fillId="20" borderId="73"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5" fillId="0" borderId="77">
      <alignment horizontal="left" vertical="center"/>
    </xf>
    <xf numFmtId="4" fontId="32" fillId="63" borderId="80" applyNumberFormat="0" applyProtection="0">
      <alignment horizontal="left" vertical="center" indent="1"/>
    </xf>
    <xf numFmtId="0" fontId="62" fillId="58" borderId="74"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63" fillId="7" borderId="74" applyNumberFormat="0" applyAlignment="0" applyProtection="0"/>
    <xf numFmtId="0" fontId="61" fillId="0" borderId="76" applyNumberFormat="0" applyFill="0" applyAlignment="0" applyProtection="0"/>
    <xf numFmtId="4" fontId="32" fillId="14" borderId="80" applyNumberFormat="0" applyProtection="0">
      <alignment horizontal="left" vertical="center" indent="1"/>
    </xf>
    <xf numFmtId="0" fontId="61" fillId="0" borderId="76" applyNumberFormat="0" applyFill="0" applyAlignment="0" applyProtection="0"/>
    <xf numFmtId="10" fontId="32" fillId="23" borderId="78" applyNumberFormat="0" applyBorder="0" applyAlignment="0" applyProtection="0"/>
    <xf numFmtId="0" fontId="31" fillId="7" borderId="74"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7" borderId="74" applyNumberFormat="0" applyAlignment="0" applyProtection="0"/>
    <xf numFmtId="0" fontId="61" fillId="0" borderId="76" applyNumberFormat="0" applyFill="0" applyAlignment="0" applyProtection="0"/>
    <xf numFmtId="0" fontId="61" fillId="58" borderId="73" applyNumberFormat="0" applyAlignment="0" applyProtection="0"/>
    <xf numFmtId="0" fontId="31" fillId="7" borderId="74" applyNumberFormat="0" applyAlignment="0" applyProtection="0"/>
    <xf numFmtId="0" fontId="61" fillId="58" borderId="73" applyNumberFormat="0" applyAlignment="0" applyProtection="0"/>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5" fillId="0" borderId="77">
      <alignment horizontal="left" vertical="center"/>
    </xf>
    <xf numFmtId="0" fontId="62" fillId="58" borderId="74" applyNumberForma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31" fillId="25" borderId="75" applyNumberFormat="0" applyFont="0" applyAlignment="0" applyProtection="0"/>
    <xf numFmtId="0" fontId="35" fillId="0" borderId="77">
      <alignment horizontal="left" vertical="center"/>
    </xf>
    <xf numFmtId="0" fontId="31" fillId="20" borderId="74" applyNumberFormat="0" applyAlignment="0" applyProtection="0"/>
    <xf numFmtId="0" fontId="61" fillId="0" borderId="76" applyNumberFormat="0" applyFill="0" applyAlignment="0" applyProtection="0"/>
    <xf numFmtId="0" fontId="35" fillId="0" borderId="77">
      <alignment horizontal="left" vertical="center"/>
    </xf>
    <xf numFmtId="0" fontId="62" fillId="58" borderId="74" applyNumberFormat="0" applyAlignment="0" applyProtection="0"/>
    <xf numFmtId="0" fontId="31" fillId="20" borderId="74" applyNumberFormat="0" applyAlignment="0" applyProtection="0"/>
    <xf numFmtId="4" fontId="32" fillId="0" borderId="80" applyNumberFormat="0" applyProtection="0">
      <alignment horizontal="right" vertical="center"/>
    </xf>
    <xf numFmtId="0" fontId="31" fillId="0" borderId="79" applyNumberFormat="0" applyFill="0" applyAlignment="0" applyProtection="0"/>
    <xf numFmtId="0" fontId="61" fillId="0" borderId="76" applyNumberFormat="0" applyFill="0" applyAlignment="0" applyProtection="0"/>
    <xf numFmtId="0" fontId="31" fillId="0" borderId="79" applyNumberFormat="0" applyFill="0" applyAlignment="0" applyProtection="0"/>
    <xf numFmtId="0" fontId="31" fillId="20" borderId="73" applyNumberFormat="0" applyAlignment="0" applyProtection="0"/>
    <xf numFmtId="0" fontId="31" fillId="20" borderId="73" applyNumberFormat="0" applyAlignment="0" applyProtection="0"/>
    <xf numFmtId="0" fontId="31" fillId="7" borderId="74" applyNumberFormat="0" applyAlignment="0" applyProtection="0"/>
    <xf numFmtId="0" fontId="31" fillId="20" borderId="73" applyNumberFormat="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0" borderId="74" applyNumberFormat="0" applyAlignment="0" applyProtection="0"/>
    <xf numFmtId="0" fontId="61" fillId="0" borderId="76" applyNumberFormat="0" applyFill="0" applyAlignment="0" applyProtection="0"/>
    <xf numFmtId="0" fontId="63" fillId="7" borderId="74" applyNumberFormat="0" applyAlignment="0" applyProtection="0"/>
    <xf numFmtId="0" fontId="31" fillId="20" borderId="73" applyNumberFormat="0" applyAlignment="0" applyProtection="0"/>
    <xf numFmtId="0" fontId="62" fillId="58" borderId="74" applyNumberFormat="0" applyAlignment="0" applyProtection="0"/>
    <xf numFmtId="0" fontId="31" fillId="20" borderId="74" applyNumberFormat="0" applyAlignment="0" applyProtection="0"/>
    <xf numFmtId="0" fontId="31" fillId="7" borderId="74" applyNumberFormat="0" applyAlignment="0" applyProtection="0"/>
    <xf numFmtId="4" fontId="32" fillId="14" borderId="80" applyNumberFormat="0" applyProtection="0">
      <alignment horizontal="left" vertical="center" indent="1"/>
    </xf>
    <xf numFmtId="0" fontId="35" fillId="0" borderId="77">
      <alignment horizontal="left" vertical="center"/>
    </xf>
    <xf numFmtId="0" fontId="35" fillId="0" borderId="77">
      <alignment horizontal="left" vertical="center"/>
    </xf>
    <xf numFmtId="0" fontId="31" fillId="25" borderId="75" applyNumberFormat="0" applyFont="0" applyAlignment="0" applyProtection="0"/>
    <xf numFmtId="0" fontId="31" fillId="0" borderId="79" applyNumberFormat="0" applyFill="0" applyAlignment="0" applyProtection="0"/>
    <xf numFmtId="0" fontId="31" fillId="20" borderId="73" applyNumberFormat="0" applyAlignment="0" applyProtection="0"/>
    <xf numFmtId="0" fontId="61" fillId="0" borderId="76" applyNumberFormat="0" applyFill="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4" fontId="32" fillId="14" borderId="80" applyNumberFormat="0" applyProtection="0">
      <alignment horizontal="left" vertical="center" indent="1"/>
    </xf>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4" fontId="32" fillId="0" borderId="80" applyNumberFormat="0" applyProtection="0">
      <alignment horizontal="right" vertical="center"/>
    </xf>
    <xf numFmtId="10" fontId="32" fillId="23" borderId="78" applyNumberFormat="0" applyBorder="0" applyAlignment="0" applyProtection="0"/>
    <xf numFmtId="10" fontId="32" fillId="23" borderId="78" applyNumberFormat="0" applyBorder="0" applyAlignment="0" applyProtection="0"/>
    <xf numFmtId="0" fontId="31" fillId="20" borderId="73" applyNumberFormat="0" applyAlignment="0" applyProtection="0"/>
    <xf numFmtId="0" fontId="61" fillId="58" borderId="73"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4" fontId="32" fillId="24" borderId="80" applyNumberFormat="0" applyProtection="0">
      <alignment vertical="center"/>
    </xf>
    <xf numFmtId="0" fontId="35" fillId="0" borderId="77">
      <alignment horizontal="left" vertical="center"/>
    </xf>
    <xf numFmtId="0" fontId="31" fillId="0" borderId="79" applyNumberFormat="0" applyFill="0" applyAlignment="0" applyProtection="0"/>
    <xf numFmtId="0" fontId="31" fillId="20" borderId="74" applyNumberFormat="0" applyAlignment="0" applyProtection="0"/>
    <xf numFmtId="0" fontId="31" fillId="25" borderId="75" applyNumberFormat="0" applyFont="0" applyAlignment="0" applyProtection="0"/>
    <xf numFmtId="0" fontId="31" fillId="0" borderId="79" applyNumberFormat="0" applyFill="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4" applyNumberFormat="0" applyAlignment="0" applyProtection="0"/>
    <xf numFmtId="4" fontId="32" fillId="0" borderId="80" applyNumberFormat="0" applyProtection="0">
      <alignment horizontal="right" vertical="center"/>
    </xf>
    <xf numFmtId="0" fontId="31" fillId="20" borderId="74" applyNumberFormat="0" applyAlignment="0" applyProtection="0"/>
    <xf numFmtId="0" fontId="31" fillId="25" borderId="75" applyNumberFormat="0" applyFont="0" applyAlignment="0" applyProtection="0"/>
    <xf numFmtId="0" fontId="63" fillId="7" borderId="74" applyNumberFormat="0" applyAlignment="0" applyProtection="0"/>
    <xf numFmtId="0" fontId="31" fillId="20" borderId="74" applyNumberFormat="0" applyAlignment="0" applyProtection="0"/>
    <xf numFmtId="0" fontId="61" fillId="58" borderId="73" applyNumberFormat="0" applyAlignment="0" applyProtection="0"/>
    <xf numFmtId="0" fontId="61" fillId="0" borderId="76" applyNumberFormat="0" applyFill="0" applyAlignment="0" applyProtection="0"/>
    <xf numFmtId="0" fontId="35" fillId="0" borderId="77">
      <alignment horizontal="left" vertical="center"/>
    </xf>
    <xf numFmtId="4" fontId="32" fillId="0" borderId="80" applyNumberFormat="0" applyProtection="0">
      <alignment horizontal="right" vertical="center"/>
    </xf>
    <xf numFmtId="0" fontId="31" fillId="7" borderId="74" applyNumberFormat="0" applyAlignment="0" applyProtection="0"/>
    <xf numFmtId="0" fontId="62" fillId="58" borderId="74" applyNumberFormat="0" applyAlignment="0" applyProtection="0"/>
    <xf numFmtId="0" fontId="31" fillId="7" borderId="74"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4" fontId="32" fillId="14" borderId="80" applyNumberFormat="0" applyProtection="0">
      <alignment horizontal="left" vertical="center" indent="1"/>
    </xf>
    <xf numFmtId="0" fontId="31" fillId="20" borderId="73" applyNumberFormat="0" applyAlignment="0" applyProtection="0"/>
    <xf numFmtId="4" fontId="32" fillId="0" borderId="80" applyNumberFormat="0" applyProtection="0">
      <alignment horizontal="right" vertical="center"/>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0" fontId="31" fillId="7" borderId="74" applyNumberFormat="0" applyAlignment="0" applyProtection="0"/>
    <xf numFmtId="0" fontId="31" fillId="20" borderId="74" applyNumberFormat="0" applyAlignment="0" applyProtection="0"/>
    <xf numFmtId="0" fontId="63" fillId="7"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5" borderId="75" applyNumberFormat="0" applyFont="0" applyAlignment="0" applyProtection="0"/>
    <xf numFmtId="0" fontId="31" fillId="0" borderId="79" applyNumberFormat="0" applyFill="0" applyAlignment="0" applyProtection="0"/>
    <xf numFmtId="0" fontId="61" fillId="0" borderId="76" applyNumberFormat="0" applyFill="0" applyAlignment="0" applyProtection="0"/>
    <xf numFmtId="0" fontId="62" fillId="58" borderId="74" applyNumberFormat="0" applyAlignment="0" applyProtection="0"/>
    <xf numFmtId="4" fontId="32" fillId="24" borderId="80" applyNumberFormat="0" applyProtection="0">
      <alignment vertical="center"/>
    </xf>
    <xf numFmtId="0" fontId="31" fillId="20"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0" fontId="31" fillId="25" borderId="75" applyNumberFormat="0" applyFont="0" applyAlignment="0" applyProtection="0"/>
    <xf numFmtId="0" fontId="35" fillId="0" borderId="77">
      <alignment horizontal="left" vertical="center"/>
    </xf>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5" borderId="75" applyNumberFormat="0" applyFon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61" fillId="58" borderId="73" applyNumberFormat="0" applyAlignment="0" applyProtection="0"/>
    <xf numFmtId="4" fontId="32" fillId="14" borderId="80" applyNumberFormat="0" applyProtection="0">
      <alignment horizontal="left" vertical="center" indent="1"/>
    </xf>
    <xf numFmtId="0" fontId="31" fillId="20" borderId="74" applyNumberFormat="0" applyAlignment="0" applyProtection="0"/>
    <xf numFmtId="0" fontId="61" fillId="0" borderId="76"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20" borderId="73"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61" fillId="58" borderId="73" applyNumberFormat="0" applyAlignment="0" applyProtection="0"/>
    <xf numFmtId="0" fontId="62" fillId="58" borderId="74" applyNumberFormat="0" applyAlignment="0" applyProtection="0"/>
    <xf numFmtId="0" fontId="31" fillId="20" borderId="74" applyNumberFormat="0" applyAlignment="0" applyProtection="0"/>
    <xf numFmtId="0" fontId="63" fillId="7" borderId="74" applyNumberFormat="0" applyAlignment="0" applyProtection="0"/>
    <xf numFmtId="0" fontId="31" fillId="7" borderId="74"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10" fillId="0" borderId="0"/>
    <xf numFmtId="0" fontId="31" fillId="25" borderId="75" applyNumberFormat="0" applyFont="0" applyAlignment="0" applyProtection="0"/>
    <xf numFmtId="9" fontId="10" fillId="0" borderId="0" applyFont="0" applyFill="0" applyBorder="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10" fontId="32" fillId="23" borderId="78" applyNumberFormat="0" applyBorder="0" applyAlignment="0" applyProtection="0"/>
    <xf numFmtId="0" fontId="10" fillId="0" borderId="0"/>
    <xf numFmtId="9" fontId="10" fillId="0" borderId="0" applyFont="0" applyFill="0" applyBorder="0" applyAlignment="0" applyProtection="0"/>
    <xf numFmtId="0" fontId="31" fillId="20" borderId="73" applyNumberFormat="0" applyAlignment="0" applyProtection="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10" fontId="32" fillId="23" borderId="78" applyNumberFormat="0" applyBorder="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0" applyNumberFormat="0" applyProtection="0">
      <alignment horizontal="left" vertical="center" indent="1"/>
    </xf>
    <xf numFmtId="4" fontId="32" fillId="14" borderId="80" applyNumberFormat="0" applyProtection="0">
      <alignment horizontal="left" vertical="center" indent="1"/>
    </xf>
    <xf numFmtId="4" fontId="32" fillId="0" borderId="80" applyNumberFormat="0" applyProtection="0">
      <alignment horizontal="right" vertical="center"/>
    </xf>
    <xf numFmtId="4" fontId="32" fillId="63" borderId="80" applyNumberFormat="0" applyProtection="0">
      <alignment horizontal="left" vertical="center" indent="1"/>
    </xf>
    <xf numFmtId="4" fontId="32" fillId="24" borderId="80"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73" applyNumberFormat="0" applyAlignment="0" applyProtection="0"/>
    <xf numFmtId="0" fontId="62" fillId="58" borderId="74" applyNumberFormat="0" applyAlignment="0" applyProtection="0"/>
    <xf numFmtId="0" fontId="31" fillId="20" borderId="74" applyNumberFormat="0" applyAlignment="0" applyProtection="0"/>
    <xf numFmtId="0" fontId="63" fillId="7" borderId="74" applyNumberFormat="0" applyAlignment="0" applyProtection="0"/>
    <xf numFmtId="0" fontId="31" fillId="7" borderId="74"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10" fontId="32" fillId="23" borderId="78" applyNumberFormat="0" applyBorder="0" applyAlignment="0" applyProtection="0"/>
    <xf numFmtId="0" fontId="31" fillId="20" borderId="73"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5" fillId="0" borderId="77">
      <alignment horizontal="left" vertical="center"/>
    </xf>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0" applyNumberFormat="0" applyProtection="0">
      <alignment horizontal="left" vertical="center" indent="1"/>
    </xf>
    <xf numFmtId="4" fontId="32" fillId="14" borderId="80" applyNumberFormat="0" applyProtection="0">
      <alignment horizontal="left" vertical="center" indent="1"/>
    </xf>
    <xf numFmtId="4" fontId="32" fillId="0" borderId="80" applyNumberFormat="0" applyProtection="0">
      <alignment horizontal="right" vertical="center"/>
    </xf>
    <xf numFmtId="4" fontId="32" fillId="63" borderId="80" applyNumberFormat="0" applyProtection="0">
      <alignment horizontal="left" vertical="center" indent="1"/>
    </xf>
    <xf numFmtId="4" fontId="32" fillId="24" borderId="80" applyNumberFormat="0" applyProtection="0">
      <alignmen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31" fillId="7" borderId="74" applyNumberFormat="0" applyAlignment="0" applyProtection="0"/>
    <xf numFmtId="0" fontId="10" fillId="0" borderId="0"/>
    <xf numFmtId="0" fontId="10" fillId="0" borderId="0"/>
    <xf numFmtId="0" fontId="31" fillId="0" borderId="79" applyNumberFormat="0" applyFill="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10" fillId="0" borderId="0"/>
    <xf numFmtId="9" fontId="10" fillId="0" borderId="0" applyFont="0" applyFill="0" applyBorder="0" applyAlignment="0" applyProtection="0"/>
    <xf numFmtId="4" fontId="32" fillId="14" borderId="80" applyNumberFormat="0" applyProtection="0">
      <alignment horizontal="left" vertical="center" indent="1"/>
    </xf>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0" fontId="10" fillId="0" borderId="0"/>
    <xf numFmtId="9" fontId="10" fillId="0" borderId="0" applyFont="0" applyFill="0" applyBorder="0" applyAlignment="0" applyProtection="0"/>
    <xf numFmtId="0" fontId="31" fillId="0" borderId="79" applyNumberFormat="0" applyFill="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31" fillId="0" borderId="79" applyNumberFormat="0" applyFill="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5" borderId="75" applyNumberFormat="0" applyFont="0" applyAlignment="0" applyProtection="0"/>
    <xf numFmtId="0" fontId="31" fillId="20" borderId="74" applyNumberFormat="0" applyAlignment="0" applyProtection="0"/>
    <xf numFmtId="0" fontId="10" fillId="0" borderId="0"/>
    <xf numFmtId="0" fontId="10" fillId="0" borderId="0"/>
    <xf numFmtId="0" fontId="10" fillId="0" borderId="0"/>
    <xf numFmtId="0" fontId="10" fillId="0" borderId="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4" fontId="32" fillId="0" borderId="80" applyNumberFormat="0" applyProtection="0">
      <alignment horizontal="right" vertical="center"/>
    </xf>
    <xf numFmtId="0" fontId="35" fillId="0" borderId="77">
      <alignment horizontal="left" vertical="center"/>
    </xf>
    <xf numFmtId="0" fontId="31" fillId="20" borderId="73" applyNumberFormat="0" applyAlignment="0" applyProtection="0"/>
    <xf numFmtId="0" fontId="63" fillId="7" borderId="74" applyNumberFormat="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0" borderId="79" applyNumberFormat="0" applyFill="0" applyAlignment="0" applyProtection="0"/>
    <xf numFmtId="4" fontId="32" fillId="24" borderId="80" applyNumberFormat="0" applyProtection="0">
      <alignment vertical="center"/>
    </xf>
    <xf numFmtId="0" fontId="31" fillId="20" borderId="73" applyNumberFormat="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35" fillId="0" borderId="77">
      <alignment horizontal="left" vertical="center"/>
    </xf>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4" fontId="32" fillId="0" borderId="80" applyNumberFormat="0" applyProtection="0">
      <alignment horizontal="right" vertical="center"/>
    </xf>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31" fillId="25" borderId="7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7" borderId="74" applyNumberFormat="0" applyAlignment="0" applyProtection="0"/>
    <xf numFmtId="0" fontId="10" fillId="0" borderId="0"/>
    <xf numFmtId="9" fontId="10" fillId="0" borderId="0" applyFont="0" applyFill="0" applyBorder="0" applyAlignment="0" applyProtection="0"/>
    <xf numFmtId="10" fontId="32" fillId="23" borderId="78" applyNumberFormat="0" applyBorder="0" applyAlignment="0" applyProtection="0"/>
    <xf numFmtId="0" fontId="61" fillId="58" borderId="73" applyNumberFormat="0" applyAlignment="0" applyProtection="0"/>
    <xf numFmtId="0" fontId="10" fillId="0" borderId="0"/>
    <xf numFmtId="9" fontId="10" fillId="0" borderId="0" applyFont="0" applyFill="0" applyBorder="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0" borderId="76" applyNumberFormat="0" applyFill="0" applyAlignment="0" applyProtection="0"/>
    <xf numFmtId="0" fontId="10" fillId="0" borderId="0"/>
    <xf numFmtId="0" fontId="31" fillId="20" borderId="74" applyNumberFormat="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10" fontId="32" fillId="23" borderId="78" applyNumberFormat="0" applyBorder="0" applyAlignment="0" applyProtection="0"/>
    <xf numFmtId="0" fontId="10" fillId="0" borderId="0"/>
    <xf numFmtId="0" fontId="10" fillId="0" borderId="0"/>
    <xf numFmtId="0" fontId="10" fillId="0" borderId="0"/>
    <xf numFmtId="0" fontId="10" fillId="0" borderId="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31" fillId="20" borderId="74" applyNumberForma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25" borderId="7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73"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78" applyNumberFormat="0" applyBorder="0" applyAlignment="0" applyProtection="0"/>
    <xf numFmtId="0" fontId="10" fillId="0" borderId="0"/>
    <xf numFmtId="9" fontId="10" fillId="0" borderId="0" applyFont="0" applyFill="0" applyBorder="0" applyAlignment="0" applyProtection="0"/>
    <xf numFmtId="0" fontId="31" fillId="20" borderId="74" applyNumberFormat="0" applyAlignment="0" applyProtection="0"/>
    <xf numFmtId="0" fontId="62" fillId="58" borderId="74" applyNumberFormat="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62" fillId="58"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10" fontId="32" fillId="23" borderId="78" applyNumberFormat="0" applyBorder="0" applyAlignment="0" applyProtection="0"/>
    <xf numFmtId="4" fontId="32" fillId="24" borderId="80" applyNumberFormat="0" applyProtection="0">
      <alignment vertical="center"/>
    </xf>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0" borderId="79" applyNumberFormat="0" applyFill="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61" fillId="0" borderId="76"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61" fillId="58" borderId="73" applyNumberFormat="0" applyAlignment="0" applyProtection="0"/>
    <xf numFmtId="0" fontId="10" fillId="0" borderId="0"/>
    <xf numFmtId="0" fontId="31" fillId="7"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167"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31" fillId="0" borderId="79" applyNumberFormat="0" applyFill="0" applyAlignment="0" applyProtection="0"/>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73"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31" fillId="7" borderId="74" applyNumberFormat="0" applyAlignment="0" applyProtection="0"/>
    <xf numFmtId="0" fontId="10" fillId="0" borderId="0"/>
    <xf numFmtId="9" fontId="10" fillId="0" borderId="0" applyFont="0" applyFill="0" applyBorder="0" applyAlignment="0" applyProtection="0"/>
    <xf numFmtId="0" fontId="62" fillId="58" borderId="74" applyNumberFormat="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31" fillId="20" borderId="73" applyNumberFormat="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10" fontId="32" fillId="23" borderId="78" applyNumberFormat="0" applyBorder="0" applyAlignment="0" applyProtection="0"/>
    <xf numFmtId="0" fontId="62" fillId="58" borderId="74" applyNumberFormat="0" applyAlignment="0" applyProtection="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62" fillId="58" borderId="74" applyNumberFormat="0" applyAlignment="0" applyProtection="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5" fillId="0" borderId="77">
      <alignment horizontal="left" vertical="center"/>
    </xf>
    <xf numFmtId="0" fontId="31" fillId="20" borderId="74" applyNumberForma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0" fontId="63" fillId="7" borderId="74" applyNumberFormat="0" applyAlignment="0" applyProtection="0"/>
    <xf numFmtId="0" fontId="61" fillId="0" borderId="76" applyNumberFormat="0" applyFill="0" applyAlignment="0" applyProtection="0"/>
    <xf numFmtId="0" fontId="63" fillId="7" borderId="74" applyNumberFormat="0" applyAlignment="0" applyProtection="0"/>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10" fontId="32" fillId="23" borderId="78" applyNumberFormat="0" applyBorder="0" applyAlignment="0" applyProtection="0"/>
    <xf numFmtId="10" fontId="32" fillId="23" borderId="78" applyNumberFormat="0" applyBorder="0" applyAlignment="0" applyProtection="0"/>
    <xf numFmtId="0" fontId="31" fillId="7" borderId="74" applyNumberFormat="0" applyAlignment="0" applyProtection="0"/>
    <xf numFmtId="10" fontId="32" fillId="23" borderId="78" applyNumberFormat="0" applyBorder="0" applyAlignment="0" applyProtection="0"/>
    <xf numFmtId="0" fontId="61" fillId="58"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73"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78" applyNumberFormat="0" applyBorder="0" applyAlignment="0" applyProtection="0"/>
    <xf numFmtId="0" fontId="10" fillId="0" borderId="0"/>
    <xf numFmtId="9" fontId="10" fillId="0" borderId="0" applyFont="0" applyFill="0" applyBorder="0" applyAlignment="0" applyProtection="0"/>
    <xf numFmtId="0" fontId="62" fillId="58" borderId="74" applyNumberFormat="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62" fillId="58"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0" fontId="63" fillId="7" borderId="74" applyNumberFormat="0" applyAlignment="0" applyProtection="0"/>
    <xf numFmtId="0" fontId="61" fillId="0" borderId="76" applyNumberFormat="0" applyFill="0" applyAlignment="0" applyProtection="0"/>
    <xf numFmtId="0" fontId="63" fillId="7" borderId="74" applyNumberFormat="0" applyAlignment="0" applyProtection="0"/>
    <xf numFmtId="0" fontId="63" fillId="7" borderId="74"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167"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0" borderId="0"/>
    <xf numFmtId="0" fontId="10" fillId="0" borderId="0"/>
    <xf numFmtId="0" fontId="31" fillId="7" borderId="74" applyNumberFormat="0" applyAlignment="0" applyProtection="0"/>
    <xf numFmtId="0" fontId="31" fillId="0" borderId="79" applyNumberFormat="0" applyFill="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4" fontId="32" fillId="0" borderId="80" applyNumberFormat="0" applyProtection="0">
      <alignment horizontal="right" vertical="center"/>
    </xf>
    <xf numFmtId="0" fontId="31" fillId="20" borderId="74" applyNumberFormat="0" applyAlignment="0" applyProtection="0"/>
    <xf numFmtId="0" fontId="35" fillId="0" borderId="77">
      <alignment horizontal="left" vertical="center"/>
    </xf>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 fontId="32" fillId="14" borderId="80" applyNumberFormat="0" applyProtection="0">
      <alignment horizontal="left" vertical="center" indent="1"/>
    </xf>
    <xf numFmtId="0" fontId="10" fillId="0" borderId="0"/>
    <xf numFmtId="9" fontId="10" fillId="0" borderId="0" applyFont="0" applyFill="0" applyBorder="0" applyAlignment="0" applyProtection="0"/>
    <xf numFmtId="0" fontId="35" fillId="0" borderId="77">
      <alignment horizontal="left" vertical="center"/>
    </xf>
    <xf numFmtId="0" fontId="31" fillId="20" borderId="73" applyNumberFormat="0" applyAlignment="0" applyProtection="0"/>
    <xf numFmtId="0" fontId="10" fillId="0" borderId="0"/>
    <xf numFmtId="9" fontId="10" fillId="0" borderId="0" applyFont="0" applyFill="0" applyBorder="0" applyAlignment="0" applyProtection="0"/>
    <xf numFmtId="4" fontId="32" fillId="63" borderId="80" applyNumberFormat="0" applyProtection="0">
      <alignment horizontal="left" vertical="center" indent="1"/>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1" fillId="7" borderId="74" applyNumberFormat="0" applyAlignment="0" applyProtection="0"/>
    <xf numFmtId="0" fontId="10" fillId="0" borderId="0"/>
    <xf numFmtId="0" fontId="62" fillId="58" borderId="74" applyNumberFormat="0" applyAlignment="0" applyProtection="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3" fillId="7" borderId="74" applyNumberFormat="0" applyAlignment="0" applyProtection="0"/>
    <xf numFmtId="0" fontId="31" fillId="20" borderId="74" applyNumberFormat="0" applyAlignment="0" applyProtection="0"/>
    <xf numFmtId="0" fontId="62" fillId="58" borderId="74" applyNumberFormat="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7" borderId="74" applyNumberFormat="0" applyAlignment="0" applyProtection="0"/>
    <xf numFmtId="0" fontId="10" fillId="0" borderId="0"/>
    <xf numFmtId="0" fontId="10" fillId="0" borderId="0"/>
    <xf numFmtId="0" fontId="10" fillId="0" borderId="0"/>
    <xf numFmtId="0" fontId="10" fillId="0" borderId="0"/>
    <xf numFmtId="0" fontId="31" fillId="20" borderId="74" applyNumberFormat="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4" fontId="32" fillId="14" borderId="80" applyNumberFormat="0" applyProtection="0">
      <alignment horizontal="left" vertical="center" indent="1"/>
    </xf>
    <xf numFmtId="10" fontId="32" fillId="23" borderId="78"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0" borderId="79"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31" fillId="0" borderId="79" applyNumberFormat="0" applyFill="0" applyAlignment="0" applyProtection="0"/>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73"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31" fillId="25" borderId="75" applyNumberFormat="0" applyFont="0" applyAlignment="0" applyProtection="0"/>
    <xf numFmtId="0" fontId="10" fillId="0" borderId="0"/>
    <xf numFmtId="0" fontId="10" fillId="0" borderId="0"/>
    <xf numFmtId="10" fontId="32" fillId="23" borderId="78" applyNumberFormat="0" applyBorder="0" applyAlignment="0" applyProtection="0"/>
    <xf numFmtId="0" fontId="31" fillId="7" borderId="74" applyNumberFormat="0" applyAlignment="0" applyProtection="0"/>
    <xf numFmtId="0" fontId="10" fillId="0" borderId="0"/>
    <xf numFmtId="9" fontId="10" fillId="0" borderId="0" applyFont="0" applyFill="0" applyBorder="0" applyAlignment="0" applyProtection="0"/>
    <xf numFmtId="0" fontId="31" fillId="20" borderId="74" applyNumberFormat="0" applyAlignment="0" applyProtection="0"/>
    <xf numFmtId="0" fontId="62" fillId="58" borderId="74" applyNumberFormat="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31" fillId="20" borderId="73" applyNumberFormat="0" applyAlignment="0" applyProtection="0"/>
    <xf numFmtId="0" fontId="31" fillId="20"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10" fontId="32" fillId="23" borderId="78" applyNumberFormat="0" applyBorder="0" applyAlignment="0" applyProtection="0"/>
    <xf numFmtId="0" fontId="62" fillId="58" borderId="74" applyNumberFormat="0" applyAlignment="0" applyProtection="0"/>
    <xf numFmtId="0" fontId="31" fillId="25" borderId="75" applyNumberFormat="0" applyFon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62" fillId="58" borderId="74" applyNumberFormat="0" applyAlignment="0" applyProtection="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5" fillId="0" borderId="77">
      <alignment horizontal="left" vertical="center"/>
    </xf>
    <xf numFmtId="0" fontId="31" fillId="20" borderId="74" applyNumberForma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0" fontId="31" fillId="20" borderId="73"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3" applyNumberFormat="0" applyAlignment="0" applyProtection="0"/>
    <xf numFmtId="0" fontId="63" fillId="7" borderId="74" applyNumberFormat="0" applyAlignment="0" applyProtection="0"/>
    <xf numFmtId="0" fontId="61" fillId="0" borderId="76" applyNumberFormat="0" applyFill="0" applyAlignment="0" applyProtection="0"/>
    <xf numFmtId="0" fontId="63" fillId="7" borderId="74" applyNumberFormat="0" applyAlignment="0" applyProtection="0"/>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10" fontId="32" fillId="23" borderId="78" applyNumberFormat="0" applyBorder="0" applyAlignment="0" applyProtection="0"/>
    <xf numFmtId="10" fontId="32" fillId="23" borderId="78" applyNumberFormat="0" applyBorder="0" applyAlignment="0" applyProtection="0"/>
    <xf numFmtId="0" fontId="31" fillId="7" borderId="74" applyNumberFormat="0" applyAlignment="0" applyProtection="0"/>
    <xf numFmtId="10" fontId="32" fillId="23" borderId="78" applyNumberFormat="0" applyBorder="0" applyAlignment="0" applyProtection="0"/>
    <xf numFmtId="0" fontId="61" fillId="58"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5" borderId="75" applyNumberFormat="0" applyFont="0" applyAlignment="0" applyProtection="0"/>
    <xf numFmtId="10" fontId="32" fillId="23" borderId="78" applyNumberFormat="0" applyBorder="0" applyAlignment="0" applyProtection="0"/>
    <xf numFmtId="0" fontId="61" fillId="0" borderId="76" applyNumberFormat="0" applyFill="0" applyAlignment="0" applyProtection="0"/>
    <xf numFmtId="4" fontId="32" fillId="63" borderId="80" applyNumberFormat="0" applyProtection="0">
      <alignment horizontal="left" vertical="center" indent="1"/>
    </xf>
    <xf numFmtId="4" fontId="32" fillId="24" borderId="80" applyNumberFormat="0" applyProtection="0">
      <alignment vertical="center"/>
    </xf>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0" borderId="79" applyNumberFormat="0" applyFill="0" applyAlignment="0" applyProtection="0"/>
    <xf numFmtId="0" fontId="31" fillId="25" borderId="75" applyNumberFormat="0" applyFon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0" borderId="74" applyNumberFormat="0" applyAlignment="0" applyProtection="0"/>
    <xf numFmtId="0" fontId="61" fillId="0" borderId="76" applyNumberFormat="0" applyFill="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31" fillId="20" borderId="73" applyNumberFormat="0" applyAlignment="0" applyProtection="0"/>
    <xf numFmtId="0" fontId="31" fillId="20" borderId="73" applyNumberFormat="0" applyAlignment="0" applyProtection="0"/>
    <xf numFmtId="0" fontId="35" fillId="0" borderId="77">
      <alignment horizontal="left" vertical="center"/>
    </xf>
    <xf numFmtId="4" fontId="32" fillId="24" borderId="80" applyNumberFormat="0" applyProtection="0">
      <alignment vertical="center"/>
    </xf>
    <xf numFmtId="0" fontId="31" fillId="20" borderId="73" applyNumberFormat="0" applyAlignment="0" applyProtection="0"/>
    <xf numFmtId="0" fontId="35" fillId="0" borderId="77">
      <alignment horizontal="left" vertical="center"/>
    </xf>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4" applyNumberFormat="0" applyAlignment="0" applyProtection="0"/>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4" fontId="32" fillId="0" borderId="80" applyNumberFormat="0" applyProtection="0">
      <alignment horizontal="right" vertical="center"/>
    </xf>
    <xf numFmtId="0" fontId="63" fillId="7" borderId="74" applyNumberFormat="0" applyAlignment="0" applyProtection="0"/>
    <xf numFmtId="0" fontId="61" fillId="58" borderId="73" applyNumberForma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35" fillId="0" borderId="77">
      <alignment horizontal="left" vertical="center"/>
    </xf>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61" fillId="58" borderId="73" applyNumberFormat="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10" fontId="32" fillId="23" borderId="78" applyNumberFormat="0" applyBorder="0" applyAlignment="0" applyProtection="0"/>
    <xf numFmtId="0" fontId="10" fillId="0" borderId="0"/>
    <xf numFmtId="9" fontId="10" fillId="0" borderId="0" applyFont="0" applyFill="0" applyBorder="0" applyAlignment="0" applyProtection="0"/>
    <xf numFmtId="0" fontId="62" fillId="58" borderId="74" applyNumberFormat="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35" fillId="0" borderId="77">
      <alignment horizontal="left" vertical="center"/>
    </xf>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62" fillId="58" borderId="74" applyNumberFormat="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35" fillId="0" borderId="77">
      <alignment horizontal="left" vertical="center"/>
    </xf>
    <xf numFmtId="0" fontId="10" fillId="0" borderId="0"/>
    <xf numFmtId="0" fontId="10" fillId="0" borderId="0"/>
    <xf numFmtId="10" fontId="32" fillId="23" borderId="78"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67" fontId="10" fillId="0" borderId="0" applyFont="0" applyFill="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0" fontId="63" fillId="7" borderId="74" applyNumberFormat="0" applyAlignment="0" applyProtection="0"/>
    <xf numFmtId="0" fontId="61" fillId="0" borderId="76" applyNumberFormat="0" applyFill="0" applyAlignment="0" applyProtection="0"/>
    <xf numFmtId="0" fontId="63" fillId="7" borderId="74" applyNumberFormat="0" applyAlignment="0" applyProtection="0"/>
    <xf numFmtId="0" fontId="63" fillId="7" borderId="74" applyNumberFormat="0" applyAlignment="0" applyProtection="0"/>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167" fontId="10" fillId="0" borderId="0" applyFont="0" applyFill="0" applyBorder="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31" fillId="25" borderId="75" applyNumberFormat="0" applyFont="0" applyAlignment="0" applyProtection="0"/>
    <xf numFmtId="0" fontId="10" fillId="0" borderId="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167"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0" fontId="31" fillId="20" borderId="73" applyNumberFormat="0" applyAlignment="0" applyProtection="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0" fontId="10" fillId="32" borderId="25" applyNumberFormat="0" applyFont="0" applyAlignment="0" applyProtection="0"/>
    <xf numFmtId="0" fontId="10" fillId="0" borderId="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0" borderId="0"/>
    <xf numFmtId="0" fontId="10" fillId="32" borderId="25" applyNumberFormat="0" applyFont="0" applyAlignment="0" applyProtection="0"/>
    <xf numFmtId="0" fontId="10" fillId="32" borderId="25" applyNumberFormat="0" applyFont="0" applyAlignment="0" applyProtection="0"/>
    <xf numFmtId="0" fontId="10" fillId="34" borderId="0" applyNumberFormat="0" applyBorder="0" applyAlignment="0" applyProtection="0"/>
    <xf numFmtId="0" fontId="10" fillId="35"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0" fontId="10" fillId="46" borderId="0" applyNumberFormat="0" applyBorder="0" applyAlignment="0" applyProtection="0"/>
    <xf numFmtId="0" fontId="10" fillId="47" borderId="0" applyNumberFormat="0" applyBorder="0" applyAlignment="0" applyProtection="0"/>
    <xf numFmtId="0" fontId="10" fillId="50" borderId="0" applyNumberFormat="0" applyBorder="0" applyAlignment="0" applyProtection="0"/>
    <xf numFmtId="0" fontId="10" fillId="51"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0" borderId="0"/>
    <xf numFmtId="0" fontId="10" fillId="0" borderId="0"/>
    <xf numFmtId="0" fontId="10" fillId="0" borderId="0"/>
    <xf numFmtId="0" fontId="10" fillId="0" borderId="0"/>
    <xf numFmtId="0" fontId="10" fillId="34" borderId="0" applyNumberFormat="0" applyBorder="0" applyAlignment="0" applyProtection="0"/>
    <xf numFmtId="0" fontId="10" fillId="38" borderId="0" applyNumberFormat="0" applyBorder="0" applyAlignment="0" applyProtection="0"/>
    <xf numFmtId="0" fontId="10" fillId="42" borderId="0" applyNumberFormat="0" applyBorder="0" applyAlignment="0" applyProtection="0"/>
    <xf numFmtId="0" fontId="10" fillId="46" borderId="0" applyNumberFormat="0" applyBorder="0" applyAlignment="0" applyProtection="0"/>
    <xf numFmtId="0" fontId="10" fillId="50" borderId="0" applyNumberFormat="0" applyBorder="0" applyAlignment="0" applyProtection="0"/>
    <xf numFmtId="0" fontId="10" fillId="54" borderId="0" applyNumberFormat="0" applyBorder="0" applyAlignment="0" applyProtection="0"/>
    <xf numFmtId="0" fontId="10" fillId="35" borderId="0" applyNumberFormat="0" applyBorder="0" applyAlignment="0" applyProtection="0"/>
    <xf numFmtId="0" fontId="10" fillId="39"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32" borderId="25" applyNumberFormat="0" applyFont="0" applyAlignment="0" applyProtection="0"/>
    <xf numFmtId="0" fontId="10" fillId="0" borderId="0"/>
    <xf numFmtId="170"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9" fontId="10" fillId="0" borderId="0" applyFont="0" applyFill="0" applyBorder="0" applyAlignment="0" applyProtection="0"/>
    <xf numFmtId="0" fontId="10" fillId="0" borderId="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1" fillId="0" borderId="79" applyNumberFormat="0" applyFill="0" applyAlignment="0" applyProtection="0"/>
    <xf numFmtId="0" fontId="31" fillId="0" borderId="79" applyNumberFormat="0" applyFill="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0" fontId="31" fillId="20" borderId="74" applyNumberFormat="0" applyAlignment="0" applyProtection="0"/>
    <xf numFmtId="0" fontId="61" fillId="58" borderId="73" applyNumberFormat="0" applyAlignment="0" applyProtection="0"/>
    <xf numFmtId="0" fontId="31" fillId="7" borderId="74" applyNumberFormat="0" applyAlignment="0" applyProtection="0"/>
    <xf numFmtId="0" fontId="35" fillId="0" borderId="77">
      <alignment horizontal="left" vertical="center"/>
    </xf>
    <xf numFmtId="0" fontId="31" fillId="7" borderId="74" applyNumberFormat="0" applyAlignment="0" applyProtection="0"/>
    <xf numFmtId="0" fontId="31" fillId="0" borderId="79" applyNumberFormat="0" applyFill="0" applyAlignment="0" applyProtection="0"/>
    <xf numFmtId="0" fontId="31" fillId="7" borderId="74" applyNumberFormat="0" applyAlignment="0" applyProtection="0"/>
    <xf numFmtId="10" fontId="32" fillId="23" borderId="78" applyNumberFormat="0" applyBorder="0" applyAlignment="0" applyProtection="0"/>
    <xf numFmtId="0" fontId="31" fillId="7" borderId="74" applyNumberFormat="0" applyAlignment="0" applyProtection="0"/>
    <xf numFmtId="0" fontId="31" fillId="7" borderId="74"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62" fillId="58" borderId="74" applyNumberFormat="0" applyAlignment="0" applyProtection="0"/>
    <xf numFmtId="0" fontId="35" fillId="0" borderId="77">
      <alignment horizontal="left" vertical="center"/>
    </xf>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31" fillId="0" borderId="79" applyNumberFormat="0" applyFill="0" applyAlignment="0" applyProtection="0"/>
    <xf numFmtId="0" fontId="31" fillId="25" borderId="75" applyNumberFormat="0" applyFont="0" applyAlignment="0" applyProtection="0"/>
    <xf numFmtId="0" fontId="31" fillId="20" borderId="74" applyNumberFormat="0" applyAlignment="0" applyProtection="0"/>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0" borderId="79" applyNumberFormat="0" applyFill="0" applyAlignment="0" applyProtection="0"/>
    <xf numFmtId="0" fontId="35" fillId="0" borderId="77">
      <alignment horizontal="left" vertical="center"/>
    </xf>
    <xf numFmtId="10" fontId="32" fillId="23" borderId="78" applyNumberFormat="0" applyBorder="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31" fillId="7" borderId="74" applyNumberFormat="0" applyAlignment="0" applyProtection="0"/>
    <xf numFmtId="0" fontId="31" fillId="25" borderId="75" applyNumberFormat="0" applyFont="0" applyAlignment="0" applyProtection="0"/>
    <xf numFmtId="0" fontId="61" fillId="58" borderId="73" applyNumberFormat="0" applyAlignment="0" applyProtection="0"/>
    <xf numFmtId="0" fontId="63" fillId="7" borderId="74" applyNumberFormat="0" applyAlignment="0" applyProtection="0"/>
    <xf numFmtId="0" fontId="31" fillId="7" borderId="74" applyNumberFormat="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5" borderId="75" applyNumberFormat="0" applyFont="0" applyAlignment="0" applyProtection="0"/>
    <xf numFmtId="0" fontId="31" fillId="20" borderId="73" applyNumberFormat="0" applyAlignment="0" applyProtection="0"/>
    <xf numFmtId="0" fontId="62" fillId="58" borderId="74" applyNumberFormat="0" applyAlignment="0" applyProtection="0"/>
    <xf numFmtId="4" fontId="32" fillId="0" borderId="80" applyNumberFormat="0" applyProtection="0">
      <alignment horizontal="right" vertical="center"/>
    </xf>
    <xf numFmtId="0" fontId="35" fillId="0" borderId="77">
      <alignment horizontal="left" vertical="center"/>
    </xf>
    <xf numFmtId="0" fontId="31" fillId="20" borderId="73" applyNumberFormat="0" applyAlignment="0" applyProtection="0"/>
    <xf numFmtId="0" fontId="63" fillId="7" borderId="74" applyNumberFormat="0" applyAlignment="0" applyProtection="0"/>
    <xf numFmtId="4" fontId="32" fillId="0" borderId="80" applyNumberFormat="0" applyProtection="0">
      <alignment horizontal="right" vertical="center"/>
    </xf>
    <xf numFmtId="10" fontId="32" fillId="23" borderId="78" applyNumberFormat="0" applyBorder="0" applyAlignment="0" applyProtection="0"/>
    <xf numFmtId="0" fontId="31" fillId="0" borderId="79" applyNumberFormat="0" applyFill="0" applyAlignment="0" applyProtection="0"/>
    <xf numFmtId="4" fontId="32" fillId="24" borderId="80" applyNumberFormat="0" applyProtection="0">
      <alignment vertical="center"/>
    </xf>
    <xf numFmtId="0" fontId="31" fillId="20" borderId="73" applyNumberFormat="0" applyAlignment="0" applyProtection="0"/>
    <xf numFmtId="4" fontId="32" fillId="63" borderId="80" applyNumberFormat="0" applyProtection="0">
      <alignment horizontal="left" vertical="center" indent="1"/>
    </xf>
    <xf numFmtId="10" fontId="32" fillId="23" borderId="78" applyNumberFormat="0" applyBorder="0" applyAlignment="0" applyProtection="0"/>
    <xf numFmtId="0" fontId="31" fillId="7" borderId="74" applyNumberFormat="0" applyAlignment="0" applyProtection="0"/>
    <xf numFmtId="0" fontId="31" fillId="20" borderId="74" applyNumberFormat="0" applyAlignment="0" applyProtection="0"/>
    <xf numFmtId="0" fontId="31" fillId="7" borderId="74"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3" applyNumberFormat="0" applyAlignment="0" applyProtection="0"/>
    <xf numFmtId="0" fontId="31" fillId="20" borderId="74"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20" borderId="73" applyNumberFormat="0" applyAlignment="0" applyProtection="0"/>
    <xf numFmtId="0" fontId="35" fillId="0" borderId="77">
      <alignment horizontal="left" vertical="center"/>
    </xf>
    <xf numFmtId="4" fontId="32" fillId="63" borderId="80" applyNumberFormat="0" applyProtection="0">
      <alignment horizontal="left" vertical="center" indent="1"/>
    </xf>
    <xf numFmtId="0" fontId="35" fillId="0" borderId="77">
      <alignment horizontal="left" vertical="center"/>
    </xf>
    <xf numFmtId="0" fontId="35" fillId="0" borderId="77">
      <alignment horizontal="left" vertical="center"/>
    </xf>
    <xf numFmtId="0" fontId="31" fillId="20" borderId="73" applyNumberFormat="0" applyAlignment="0" applyProtection="0"/>
    <xf numFmtId="0" fontId="31" fillId="20" borderId="74" applyNumberFormat="0" applyAlignment="0" applyProtection="0"/>
    <xf numFmtId="0" fontId="31" fillId="7"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62" fillId="58"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20"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4" fontId="32" fillId="14" borderId="80" applyNumberFormat="0" applyProtection="0">
      <alignment horizontal="left" vertical="center" indent="1"/>
    </xf>
    <xf numFmtId="4" fontId="32" fillId="24" borderId="80" applyNumberFormat="0" applyProtection="0">
      <alignment vertical="center"/>
    </xf>
    <xf numFmtId="0" fontId="31" fillId="20" borderId="73" applyNumberFormat="0" applyAlignment="0" applyProtection="0"/>
    <xf numFmtId="0" fontId="31" fillId="25" borderId="75" applyNumberFormat="0" applyFont="0" applyAlignment="0" applyProtection="0"/>
    <xf numFmtId="4" fontId="32" fillId="63" borderId="80" applyNumberFormat="0" applyProtection="0">
      <alignment horizontal="left" vertical="center" indent="1"/>
    </xf>
    <xf numFmtId="0" fontId="31" fillId="20" borderId="74" applyNumberFormat="0" applyAlignment="0" applyProtection="0"/>
    <xf numFmtId="0" fontId="31" fillId="20" borderId="74" applyNumberFormat="0" applyAlignment="0" applyProtection="0"/>
    <xf numFmtId="0" fontId="31" fillId="20" borderId="73" applyNumberFormat="0" applyAlignment="0" applyProtection="0"/>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2" fillId="58" borderId="74" applyNumberFormat="0" applyAlignment="0" applyProtection="0"/>
    <xf numFmtId="0" fontId="63" fillId="7" borderId="74" applyNumberFormat="0" applyAlignment="0" applyProtection="0"/>
    <xf numFmtId="0" fontId="61" fillId="58" borderId="73" applyNumberFormat="0" applyAlignment="0" applyProtection="0"/>
    <xf numFmtId="0" fontId="61" fillId="58" borderId="73" applyNumberFormat="0" applyAlignment="0" applyProtection="0"/>
    <xf numFmtId="0" fontId="31" fillId="0" borderId="79" applyNumberFormat="0" applyFill="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0" fontId="35" fillId="0" borderId="77">
      <alignment horizontal="left" vertical="center"/>
    </xf>
    <xf numFmtId="0" fontId="31" fillId="25" borderId="75" applyNumberFormat="0" applyFont="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5" borderId="75" applyNumberFormat="0" applyFont="0" applyAlignment="0" applyProtection="0"/>
    <xf numFmtId="0" fontId="31" fillId="20" borderId="73" applyNumberFormat="0" applyAlignment="0" applyProtection="0"/>
    <xf numFmtId="0" fontId="31" fillId="7"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0" fontId="61" fillId="58" borderId="73" applyNumberFormat="0" applyAlignment="0" applyProtection="0"/>
    <xf numFmtId="4" fontId="32" fillId="14" borderId="80" applyNumberFormat="0" applyProtection="0">
      <alignment horizontal="left" vertical="center" indent="1"/>
    </xf>
    <xf numFmtId="0" fontId="31" fillId="0" borderId="79" applyNumberFormat="0" applyFill="0" applyAlignment="0" applyProtection="0"/>
    <xf numFmtId="0" fontId="31" fillId="25" borderId="75" applyNumberFormat="0" applyFont="0" applyAlignment="0" applyProtection="0"/>
    <xf numFmtId="4" fontId="32" fillId="24" borderId="80" applyNumberFormat="0" applyProtection="0">
      <alignment vertical="center"/>
    </xf>
    <xf numFmtId="0" fontId="31" fillId="20" borderId="74" applyNumberFormat="0" applyAlignment="0" applyProtection="0"/>
    <xf numFmtId="0" fontId="31" fillId="0" borderId="79" applyNumberFormat="0" applyFill="0" applyAlignment="0" applyProtection="0"/>
    <xf numFmtId="0" fontId="61" fillId="0" borderId="76" applyNumberFormat="0" applyFill="0" applyAlignment="0" applyProtection="0"/>
    <xf numFmtId="4" fontId="32" fillId="0" borderId="80" applyNumberFormat="0" applyProtection="0">
      <alignment horizontal="right" vertical="center"/>
    </xf>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5" borderId="75" applyNumberFormat="0" applyFont="0" applyAlignment="0" applyProtection="0"/>
    <xf numFmtId="0" fontId="62" fillId="58" borderId="74" applyNumberFormat="0" applyAlignment="0" applyProtection="0"/>
    <xf numFmtId="0" fontId="31" fillId="25" borderId="75" applyNumberFormat="0" applyFont="0" applyAlignment="0" applyProtection="0"/>
    <xf numFmtId="0" fontId="31" fillId="7" borderId="74" applyNumberFormat="0" applyAlignment="0" applyProtection="0"/>
    <xf numFmtId="10" fontId="32" fillId="23" borderId="78" applyNumberFormat="0" applyBorder="0" applyAlignment="0" applyProtection="0"/>
    <xf numFmtId="0" fontId="61" fillId="58" borderId="73" applyNumberFormat="0" applyAlignment="0" applyProtection="0"/>
    <xf numFmtId="0" fontId="31" fillId="25" borderId="75" applyNumberFormat="0" applyFont="0" applyAlignment="0" applyProtection="0"/>
    <xf numFmtId="0" fontId="31" fillId="20"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31" fillId="0" borderId="79" applyNumberFormat="0" applyFill="0" applyAlignment="0" applyProtection="0"/>
    <xf numFmtId="0" fontId="31" fillId="20" borderId="73" applyNumberFormat="0" applyAlignment="0" applyProtection="0"/>
    <xf numFmtId="0" fontId="61" fillId="0" borderId="76"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20" borderId="74" applyNumberFormat="0" applyAlignment="0" applyProtection="0"/>
    <xf numFmtId="0" fontId="31" fillId="7" borderId="74" applyNumberFormat="0" applyAlignment="0" applyProtection="0"/>
    <xf numFmtId="0" fontId="35" fillId="0" borderId="77">
      <alignment horizontal="left" vertical="center"/>
    </xf>
    <xf numFmtId="10" fontId="32" fillId="23" borderId="78" applyNumberFormat="0" applyBorder="0" applyAlignment="0" applyProtection="0"/>
    <xf numFmtId="0" fontId="31" fillId="20" borderId="74" applyNumberFormat="0" applyAlignment="0" applyProtection="0"/>
    <xf numFmtId="0" fontId="31" fillId="20" borderId="74" applyNumberFormat="0" applyAlignment="0" applyProtection="0"/>
    <xf numFmtId="0" fontId="31" fillId="25" borderId="75" applyNumberFormat="0" applyFont="0" applyAlignment="0" applyProtection="0"/>
    <xf numFmtId="10" fontId="32" fillId="23" borderId="78" applyNumberFormat="0" applyBorder="0" applyAlignment="0" applyProtection="0"/>
    <xf numFmtId="10" fontId="32" fillId="23" borderId="78" applyNumberFormat="0" applyBorder="0" applyAlignment="0" applyProtection="0"/>
    <xf numFmtId="4" fontId="32" fillId="0" borderId="80" applyNumberFormat="0" applyProtection="0">
      <alignment horizontal="right" vertical="center"/>
    </xf>
    <xf numFmtId="0" fontId="35" fillId="0" borderId="77">
      <alignment horizontal="left" vertical="center"/>
    </xf>
    <xf numFmtId="0" fontId="61" fillId="58" borderId="73" applyNumberFormat="0" applyAlignment="0" applyProtection="0"/>
    <xf numFmtId="10" fontId="32" fillId="23" borderId="78" applyNumberFormat="0" applyBorder="0" applyAlignment="0" applyProtection="0"/>
    <xf numFmtId="0" fontId="31" fillId="20" borderId="74" applyNumberFormat="0" applyAlignment="0" applyProtection="0"/>
    <xf numFmtId="0" fontId="62" fillId="58" borderId="74"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10" fontId="32" fillId="23" borderId="78" applyNumberFormat="0" applyBorder="0" applyAlignment="0" applyProtection="0"/>
    <xf numFmtId="0" fontId="61" fillId="58" borderId="73"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0" fontId="62" fillId="58" borderId="74" applyNumberFormat="0" applyAlignment="0" applyProtection="0"/>
    <xf numFmtId="0" fontId="35" fillId="0" borderId="77">
      <alignment horizontal="left" vertical="center"/>
    </xf>
    <xf numFmtId="4" fontId="32" fillId="0" borderId="80" applyNumberFormat="0" applyProtection="0">
      <alignment horizontal="right" vertical="center"/>
    </xf>
    <xf numFmtId="10" fontId="32" fillId="23" borderId="78" applyNumberFormat="0" applyBorder="0" applyAlignment="0" applyProtection="0"/>
    <xf numFmtId="4" fontId="32" fillId="14" borderId="80" applyNumberFormat="0" applyProtection="0">
      <alignment horizontal="left" vertical="center" indent="1"/>
    </xf>
    <xf numFmtId="0" fontId="35" fillId="0" borderId="77">
      <alignment horizontal="left" vertical="center"/>
    </xf>
    <xf numFmtId="0" fontId="31" fillId="20" borderId="73" applyNumberFormat="0" applyAlignment="0" applyProtection="0"/>
    <xf numFmtId="0" fontId="35" fillId="0" borderId="77">
      <alignment horizontal="left" vertical="center"/>
    </xf>
    <xf numFmtId="0" fontId="62" fillId="58" borderId="74" applyNumberFormat="0" applyAlignment="0" applyProtection="0"/>
    <xf numFmtId="0" fontId="35" fillId="0" borderId="77">
      <alignment horizontal="left" vertical="center"/>
    </xf>
    <xf numFmtId="0" fontId="61" fillId="0" borderId="76" applyNumberFormat="0" applyFill="0" applyAlignment="0" applyProtection="0"/>
    <xf numFmtId="10" fontId="32" fillId="23" borderId="78" applyNumberFormat="0" applyBorder="0" applyAlignment="0" applyProtection="0"/>
    <xf numFmtId="0" fontId="61" fillId="58" borderId="73" applyNumberFormat="0" applyAlignment="0" applyProtection="0"/>
    <xf numFmtId="0" fontId="61" fillId="0" borderId="76" applyNumberFormat="0" applyFill="0" applyAlignment="0" applyProtection="0"/>
    <xf numFmtId="4" fontId="32" fillId="24" borderId="80" applyNumberFormat="0" applyProtection="0">
      <alignment vertical="center"/>
    </xf>
    <xf numFmtId="4" fontId="32" fillId="14" borderId="80" applyNumberFormat="0" applyProtection="0">
      <alignment horizontal="left" vertical="center" indent="1"/>
    </xf>
    <xf numFmtId="10" fontId="32" fillId="23" borderId="78" applyNumberFormat="0" applyBorder="0" applyAlignment="0" applyProtection="0"/>
    <xf numFmtId="4" fontId="32" fillId="24" borderId="80" applyNumberFormat="0" applyProtection="0">
      <alignment vertical="center"/>
    </xf>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63" fillId="7" borderId="74" applyNumberFormat="0" applyAlignment="0" applyProtection="0"/>
    <xf numFmtId="4" fontId="32" fillId="63" borderId="80" applyNumberFormat="0" applyProtection="0">
      <alignment horizontal="left" vertical="center" indent="1"/>
    </xf>
    <xf numFmtId="0" fontId="63" fillId="7" borderId="74" applyNumberFormat="0" applyAlignment="0" applyProtection="0"/>
    <xf numFmtId="4" fontId="32" fillId="14" borderId="80" applyNumberFormat="0" applyProtection="0">
      <alignment horizontal="left" vertical="center" indent="1"/>
    </xf>
    <xf numFmtId="0" fontId="61" fillId="0" borderId="76" applyNumberFormat="0" applyFill="0" applyAlignment="0" applyProtection="0"/>
    <xf numFmtId="0" fontId="35" fillId="0" borderId="77">
      <alignment horizontal="left" vertical="center"/>
    </xf>
    <xf numFmtId="10" fontId="32" fillId="23" borderId="78" applyNumberFormat="0" applyBorder="0" applyAlignment="0" applyProtection="0"/>
    <xf numFmtId="0" fontId="63" fillId="7"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61" fillId="58" borderId="73" applyNumberFormat="0" applyAlignment="0" applyProtection="0"/>
    <xf numFmtId="0" fontId="31" fillId="0" borderId="79" applyNumberFormat="0" applyFill="0" applyAlignment="0" applyProtection="0"/>
    <xf numFmtId="0" fontId="63"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5" fillId="0" borderId="77">
      <alignment horizontal="left" vertical="center"/>
    </xf>
    <xf numFmtId="10" fontId="32" fillId="23" borderId="78" applyNumberFormat="0" applyBorder="0" applyAlignment="0" applyProtection="0"/>
    <xf numFmtId="0" fontId="61" fillId="0" borderId="76" applyNumberFormat="0" applyFill="0" applyAlignment="0" applyProtection="0"/>
    <xf numFmtId="0" fontId="31" fillId="0" borderId="79" applyNumberFormat="0" applyFill="0" applyAlignment="0" applyProtection="0"/>
    <xf numFmtId="0" fontId="63" fillId="7" borderId="74" applyNumberFormat="0" applyAlignment="0" applyProtection="0"/>
    <xf numFmtId="0" fontId="61" fillId="58" borderId="73" applyNumberFormat="0" applyAlignment="0" applyProtection="0"/>
    <xf numFmtId="0" fontId="31" fillId="7" borderId="74" applyNumberFormat="0" applyAlignment="0" applyProtection="0"/>
    <xf numFmtId="0" fontId="31" fillId="20" borderId="73" applyNumberFormat="0" applyAlignment="0" applyProtection="0"/>
    <xf numFmtId="10" fontId="32" fillId="23" borderId="78" applyNumberFormat="0" applyBorder="0" applyAlignment="0" applyProtection="0"/>
    <xf numFmtId="0" fontId="35" fillId="0" borderId="77">
      <alignment horizontal="left" vertical="center"/>
    </xf>
    <xf numFmtId="0" fontId="35" fillId="0" borderId="77">
      <alignment horizontal="left" vertical="center"/>
    </xf>
    <xf numFmtId="0" fontId="31" fillId="0" borderId="79" applyNumberFormat="0" applyFill="0" applyAlignment="0" applyProtection="0"/>
    <xf numFmtId="0" fontId="31" fillId="7" borderId="74" applyNumberFormat="0" applyAlignment="0" applyProtection="0"/>
    <xf numFmtId="0" fontId="62" fillId="58" borderId="74" applyNumberFormat="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10" fontId="32" fillId="23" borderId="78" applyNumberFormat="0" applyBorder="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7"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31" fillId="20" borderId="74" applyNumberFormat="0" applyAlignment="0" applyProtection="0"/>
    <xf numFmtId="0" fontId="31" fillId="20" borderId="73" applyNumberFormat="0" applyAlignment="0" applyProtection="0"/>
    <xf numFmtId="0" fontId="31" fillId="25" borderId="75" applyNumberFormat="0" applyFont="0" applyAlignment="0" applyProtection="0"/>
    <xf numFmtId="0" fontId="31" fillId="7" borderId="74" applyNumberFormat="0" applyAlignment="0" applyProtection="0"/>
    <xf numFmtId="0" fontId="31" fillId="20" borderId="74" applyNumberFormat="0" applyAlignment="0" applyProtection="0"/>
    <xf numFmtId="0" fontId="31" fillId="25" borderId="75" applyNumberFormat="0" applyFont="0" applyAlignment="0" applyProtection="0"/>
    <xf numFmtId="0" fontId="31" fillId="20" borderId="73" applyNumberFormat="0" applyAlignment="0" applyProtection="0"/>
    <xf numFmtId="0" fontId="31" fillId="0" borderId="79" applyNumberFormat="0" applyFill="0" applyAlignment="0" applyProtection="0"/>
    <xf numFmtId="0" fontId="10" fillId="0" borderId="0"/>
    <xf numFmtId="0" fontId="9" fillId="0" borderId="0"/>
    <xf numFmtId="0" fontId="8" fillId="0" borderId="0"/>
    <xf numFmtId="0" fontId="7" fillId="0" borderId="0"/>
    <xf numFmtId="0" fontId="95" fillId="0" borderId="89" applyNumberFormat="0" applyFill="0" applyAlignment="0" applyProtection="0"/>
    <xf numFmtId="0" fontId="7" fillId="34" borderId="0" applyNumberFormat="0" applyBorder="0" applyAlignment="0" applyProtection="0"/>
    <xf numFmtId="0" fontId="7" fillId="35"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0" fontId="7" fillId="0" borderId="0"/>
    <xf numFmtId="0" fontId="7" fillId="0" borderId="0"/>
    <xf numFmtId="0" fontId="7" fillId="0" borderId="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0" fontId="7" fillId="32" borderId="25" applyNumberFormat="0" applyFont="0" applyAlignment="0" applyProtection="0"/>
    <xf numFmtId="0" fontId="7" fillId="0" borderId="0"/>
    <xf numFmtId="0" fontId="7" fillId="32" borderId="25" applyNumberFormat="0" applyFont="0" applyAlignment="0" applyProtection="0"/>
    <xf numFmtId="0" fontId="7" fillId="34" borderId="0" applyNumberFormat="0" applyBorder="0" applyAlignment="0" applyProtection="0"/>
    <xf numFmtId="0" fontId="7" fillId="35"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0" fontId="7" fillId="0" borderId="0"/>
    <xf numFmtId="0" fontId="7" fillId="0" borderId="0"/>
    <xf numFmtId="0" fontId="7" fillId="0" borderId="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0" fontId="7" fillId="0" borderId="0"/>
    <xf numFmtId="0" fontId="7" fillId="0" borderId="0"/>
    <xf numFmtId="0" fontId="7" fillId="0" borderId="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0" fontId="7" fillId="0" borderId="0"/>
    <xf numFmtId="0" fontId="7" fillId="0" borderId="0"/>
    <xf numFmtId="0" fontId="7" fillId="0" borderId="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34" borderId="0" applyNumberFormat="0" applyBorder="0" applyAlignment="0" applyProtection="0"/>
    <xf numFmtId="0" fontId="7" fillId="35"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0" borderId="0"/>
    <xf numFmtId="0" fontId="7" fillId="32" borderId="25" applyNumberFormat="0" applyFont="0" applyAlignment="0" applyProtection="0"/>
    <xf numFmtId="0" fontId="7" fillId="32" borderId="25" applyNumberFormat="0" applyFont="0" applyAlignment="0" applyProtection="0"/>
    <xf numFmtId="0" fontId="7" fillId="34" borderId="0" applyNumberFormat="0" applyBorder="0" applyAlignment="0" applyProtection="0"/>
    <xf numFmtId="0" fontId="7" fillId="35" borderId="0" applyNumberFormat="0" applyBorder="0" applyAlignment="0" applyProtection="0"/>
    <xf numFmtId="0" fontId="7" fillId="38" borderId="0" applyNumberFormat="0" applyBorder="0" applyAlignment="0" applyProtection="0"/>
    <xf numFmtId="0" fontId="7" fillId="39" borderId="0" applyNumberFormat="0" applyBorder="0" applyAlignment="0" applyProtection="0"/>
    <xf numFmtId="0" fontId="7" fillId="42" borderId="0" applyNumberFormat="0" applyBorder="0" applyAlignment="0" applyProtection="0"/>
    <xf numFmtId="0" fontId="7" fillId="43" borderId="0" applyNumberFormat="0" applyBorder="0" applyAlignment="0" applyProtection="0"/>
    <xf numFmtId="0" fontId="7" fillId="46" borderId="0" applyNumberFormat="0" applyBorder="0" applyAlignment="0" applyProtection="0"/>
    <xf numFmtId="0" fontId="7" fillId="47"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4" borderId="0" applyNumberFormat="0" applyBorder="0" applyAlignment="0" applyProtection="0"/>
    <xf numFmtId="0" fontId="7" fillId="55" borderId="0" applyNumberFormat="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0" borderId="0"/>
    <xf numFmtId="0" fontId="7" fillId="0" borderId="0"/>
    <xf numFmtId="0" fontId="7" fillId="0" borderId="0"/>
    <xf numFmtId="0" fontId="7" fillId="0" borderId="0"/>
    <xf numFmtId="0" fontId="7" fillId="34" borderId="0" applyNumberFormat="0" applyBorder="0" applyAlignment="0" applyProtection="0"/>
    <xf numFmtId="0" fontId="7" fillId="38" borderId="0" applyNumberFormat="0" applyBorder="0" applyAlignment="0" applyProtection="0"/>
    <xf numFmtId="0" fontId="7" fillId="42" borderId="0" applyNumberFormat="0" applyBorder="0" applyAlignment="0" applyProtection="0"/>
    <xf numFmtId="0" fontId="7" fillId="46" borderId="0" applyNumberFormat="0" applyBorder="0" applyAlignment="0" applyProtection="0"/>
    <xf numFmtId="0" fontId="7" fillId="50" borderId="0" applyNumberFormat="0" applyBorder="0" applyAlignment="0" applyProtection="0"/>
    <xf numFmtId="0" fontId="7" fillId="54"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32" borderId="25" applyNumberFormat="0" applyFont="0" applyAlignment="0" applyProtection="0"/>
    <xf numFmtId="0" fontId="7" fillId="0" borderId="0"/>
    <xf numFmtId="170"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7" fontId="7" fillId="0" borderId="0" applyFont="0" applyFill="0" applyBorder="0" applyAlignment="0" applyProtection="0"/>
    <xf numFmtId="9" fontId="7" fillId="0" borderId="0" applyFont="0" applyFill="0" applyBorder="0" applyAlignment="0" applyProtection="0"/>
    <xf numFmtId="0" fontId="7" fillId="0" borderId="0"/>
    <xf numFmtId="0" fontId="31" fillId="0" borderId="0" applyNumberFormat="0" applyFill="0" applyBorder="0" applyAlignment="0" applyProtection="0"/>
    <xf numFmtId="0" fontId="31" fillId="0" borderId="87"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98" fillId="0" borderId="0"/>
    <xf numFmtId="0" fontId="31" fillId="0" borderId="0" applyNumberFormat="0" applyFill="0" applyBorder="0" applyAlignment="0" applyProtection="0"/>
    <xf numFmtId="0" fontId="31" fillId="0" borderId="0"/>
    <xf numFmtId="0" fontId="98" fillId="0" borderId="0"/>
    <xf numFmtId="0" fontId="43" fillId="0" borderId="0" applyNumberFormat="0" applyFill="0" applyBorder="0" applyAlignment="0" applyProtection="0"/>
    <xf numFmtId="0" fontId="44" fillId="0" borderId="18" applyNumberFormat="0" applyFill="0" applyAlignment="0" applyProtection="0"/>
    <xf numFmtId="0" fontId="45" fillId="0" borderId="19" applyNumberFormat="0" applyFill="0" applyAlignment="0" applyProtection="0"/>
    <xf numFmtId="0" fontId="46" fillId="0" borderId="20" applyNumberFormat="0" applyFill="0" applyAlignment="0" applyProtection="0"/>
    <xf numFmtId="0" fontId="46" fillId="0" borderId="0" applyNumberFormat="0" applyFill="0" applyBorder="0" applyAlignment="0" applyProtection="0"/>
    <xf numFmtId="0" fontId="47" fillId="27" borderId="0" applyNumberFormat="0" applyBorder="0" applyAlignment="0" applyProtection="0"/>
    <xf numFmtId="0" fontId="48" fillId="28" borderId="0" applyNumberFormat="0" applyBorder="0" applyAlignment="0" applyProtection="0"/>
    <xf numFmtId="0" fontId="52" fillId="0" borderId="23" applyNumberFormat="0" applyFill="0" applyAlignment="0" applyProtection="0"/>
    <xf numFmtId="0" fontId="53" fillId="31" borderId="24" applyNumberFormat="0" applyAlignment="0" applyProtection="0"/>
    <xf numFmtId="0" fontId="55" fillId="33" borderId="0" applyNumberFormat="0" applyBorder="0" applyAlignment="0" applyProtection="0"/>
    <xf numFmtId="0" fontId="55" fillId="37" borderId="0" applyNumberFormat="0" applyBorder="0" applyAlignment="0" applyProtection="0"/>
    <xf numFmtId="0" fontId="55" fillId="41" borderId="0" applyNumberFormat="0" applyBorder="0" applyAlignment="0" applyProtection="0"/>
    <xf numFmtId="0" fontId="55" fillId="45" borderId="0" applyNumberFormat="0" applyBorder="0" applyAlignment="0" applyProtection="0"/>
    <xf numFmtId="0" fontId="55" fillId="49" borderId="0" applyNumberFormat="0" applyBorder="0" applyAlignment="0" applyProtection="0"/>
    <xf numFmtId="0" fontId="55" fillId="53" borderId="0" applyNumberFormat="0" applyBorder="0" applyAlignment="0" applyProtection="0"/>
    <xf numFmtId="0" fontId="6" fillId="0" borderId="0"/>
    <xf numFmtId="0" fontId="6" fillId="34"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6" fillId="54" borderId="0" applyNumberFormat="0" applyBorder="0" applyAlignment="0" applyProtection="0"/>
    <xf numFmtId="0" fontId="6" fillId="55" borderId="0" applyNumberFormat="0" applyBorder="0" applyAlignment="0" applyProtection="0"/>
    <xf numFmtId="0" fontId="31" fillId="0" borderId="87" applyNumberFormat="0" applyFill="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55" fillId="36" borderId="0" applyNumberFormat="0" applyBorder="0" applyAlignment="0" applyProtection="0"/>
    <xf numFmtId="0" fontId="55" fillId="40" borderId="0" applyNumberFormat="0" applyBorder="0" applyAlignment="0" applyProtection="0"/>
    <xf numFmtId="0" fontId="55" fillId="44" borderId="0" applyNumberFormat="0" applyBorder="0" applyAlignment="0" applyProtection="0"/>
    <xf numFmtId="0" fontId="55" fillId="48" borderId="0" applyNumberFormat="0" applyBorder="0" applyAlignment="0" applyProtection="0"/>
    <xf numFmtId="0" fontId="55" fillId="52" borderId="0" applyNumberFormat="0" applyBorder="0" applyAlignment="0" applyProtection="0"/>
    <xf numFmtId="0" fontId="55" fillId="56" borderId="0" applyNumberFormat="0" applyBorder="0" applyAlignment="0" applyProtection="0"/>
    <xf numFmtId="0" fontId="51" fillId="30" borderId="21" applyNumberFormat="0" applyAlignment="0" applyProtection="0"/>
    <xf numFmtId="0" fontId="54" fillId="0" borderId="0" applyNumberFormat="0" applyFill="0" applyBorder="0" applyAlignment="0" applyProtection="0"/>
    <xf numFmtId="0" fontId="49" fillId="29" borderId="21" applyNumberFormat="0" applyAlignment="0" applyProtection="0"/>
    <xf numFmtId="0" fontId="6" fillId="32" borderId="25" applyNumberFormat="0" applyFont="0" applyAlignment="0" applyProtection="0"/>
    <xf numFmtId="0" fontId="50" fillId="30" borderId="22" applyNumberFormat="0" applyAlignment="0" applyProtection="0"/>
    <xf numFmtId="0" fontId="42" fillId="0" borderId="0" applyNumberFormat="0" applyFill="0" applyBorder="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0" fontId="6" fillId="0" borderId="0"/>
    <xf numFmtId="0" fontId="6" fillId="0" borderId="0"/>
    <xf numFmtId="0" fontId="6"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32" borderId="25" applyNumberFormat="0" applyFont="0" applyAlignment="0" applyProtection="0"/>
    <xf numFmtId="0" fontId="6" fillId="0" borderId="0"/>
    <xf numFmtId="0" fontId="6" fillId="32" borderId="25" applyNumberFormat="0" applyFont="0" applyAlignment="0" applyProtection="0"/>
    <xf numFmtId="0" fontId="6" fillId="34"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6" fillId="54" borderId="0" applyNumberFormat="0" applyBorder="0" applyAlignment="0" applyProtection="0"/>
    <xf numFmtId="0" fontId="6" fillId="55" borderId="0" applyNumberFormat="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0" fontId="6" fillId="0" borderId="0"/>
    <xf numFmtId="0" fontId="6" fillId="0" borderId="0"/>
    <xf numFmtId="0" fontId="6"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0" fontId="6" fillId="0" borderId="0"/>
    <xf numFmtId="0" fontId="6" fillId="0" borderId="0"/>
    <xf numFmtId="0" fontId="6"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0" fontId="6" fillId="0" borderId="0"/>
    <xf numFmtId="0" fontId="6" fillId="0" borderId="0"/>
    <xf numFmtId="0" fontId="6"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34"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6" fillId="54" borderId="0" applyNumberFormat="0" applyBorder="0" applyAlignment="0" applyProtection="0"/>
    <xf numFmtId="0" fontId="6" fillId="55" borderId="0" applyNumberFormat="0" applyBorder="0" applyAlignment="0" applyProtection="0"/>
    <xf numFmtId="0" fontId="6" fillId="0" borderId="0"/>
    <xf numFmtId="0" fontId="6" fillId="32" borderId="25" applyNumberFormat="0" applyFont="0" applyAlignment="0" applyProtection="0"/>
    <xf numFmtId="0" fontId="6" fillId="32" borderId="25" applyNumberFormat="0" applyFont="0" applyAlignment="0" applyProtection="0"/>
    <xf numFmtId="0" fontId="6" fillId="34" borderId="0" applyNumberFormat="0" applyBorder="0" applyAlignment="0" applyProtection="0"/>
    <xf numFmtId="0" fontId="6" fillId="35"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6" fillId="54" borderId="0" applyNumberFormat="0" applyBorder="0" applyAlignment="0" applyProtection="0"/>
    <xf numFmtId="0" fontId="6" fillId="55" borderId="0" applyNumberFormat="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0" borderId="0"/>
    <xf numFmtId="0" fontId="6" fillId="0" borderId="0"/>
    <xf numFmtId="0" fontId="6" fillId="0" borderId="0"/>
    <xf numFmtId="0" fontId="6" fillId="0" borderId="0"/>
    <xf numFmtId="0" fontId="6" fillId="34" borderId="0" applyNumberFormat="0" applyBorder="0" applyAlignment="0" applyProtection="0"/>
    <xf numFmtId="0" fontId="6" fillId="38" borderId="0" applyNumberFormat="0" applyBorder="0" applyAlignment="0" applyProtection="0"/>
    <xf numFmtId="0" fontId="6" fillId="42" borderId="0" applyNumberFormat="0" applyBorder="0" applyAlignment="0" applyProtection="0"/>
    <xf numFmtId="0" fontId="6" fillId="46" borderId="0" applyNumberFormat="0" applyBorder="0" applyAlignment="0" applyProtection="0"/>
    <xf numFmtId="0" fontId="6" fillId="50" borderId="0" applyNumberFormat="0" applyBorder="0" applyAlignment="0" applyProtection="0"/>
    <xf numFmtId="0" fontId="6" fillId="54" borderId="0" applyNumberFormat="0" applyBorder="0" applyAlignment="0" applyProtection="0"/>
    <xf numFmtId="0" fontId="6" fillId="35" borderId="0" applyNumberFormat="0" applyBorder="0" applyAlignment="0" applyProtection="0"/>
    <xf numFmtId="0" fontId="6" fillId="39" borderId="0" applyNumberFormat="0" applyBorder="0" applyAlignment="0" applyProtection="0"/>
    <xf numFmtId="0" fontId="6" fillId="43" borderId="0" applyNumberFormat="0" applyBorder="0" applyAlignment="0" applyProtection="0"/>
    <xf numFmtId="0" fontId="6" fillId="47" borderId="0" applyNumberFormat="0" applyBorder="0" applyAlignment="0" applyProtection="0"/>
    <xf numFmtId="0" fontId="6" fillId="51" borderId="0" applyNumberFormat="0" applyBorder="0" applyAlignment="0" applyProtection="0"/>
    <xf numFmtId="0" fontId="6" fillId="55" borderId="0" applyNumberFormat="0" applyBorder="0" applyAlignment="0" applyProtection="0"/>
    <xf numFmtId="0" fontId="6" fillId="32" borderId="25" applyNumberFormat="0" applyFont="0" applyAlignment="0" applyProtection="0"/>
    <xf numFmtId="0" fontId="6" fillId="0" borderId="0"/>
    <xf numFmtId="170"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7" fontId="6" fillId="0" borderId="0" applyFont="0" applyFill="0" applyBorder="0" applyAlignment="0" applyProtection="0"/>
    <xf numFmtId="9" fontId="6" fillId="0" borderId="0" applyFont="0" applyFill="0" applyBorder="0" applyAlignment="0" applyProtection="0"/>
    <xf numFmtId="0" fontId="6" fillId="0" borderId="0"/>
    <xf numFmtId="0" fontId="31" fillId="0" borderId="0"/>
    <xf numFmtId="0" fontId="6" fillId="0" borderId="0"/>
    <xf numFmtId="0" fontId="47" fillId="27" borderId="0" applyNumberFormat="0" applyBorder="0" applyAlignment="0" applyProtection="0"/>
    <xf numFmtId="0" fontId="44" fillId="0" borderId="18" applyNumberFormat="0" applyFill="0" applyAlignment="0" applyProtection="0"/>
    <xf numFmtId="0" fontId="45" fillId="0" borderId="19" applyNumberFormat="0" applyFill="0" applyAlignment="0" applyProtection="0"/>
    <xf numFmtId="0" fontId="46" fillId="0" borderId="20" applyNumberFormat="0" applyFill="0" applyAlignment="0" applyProtection="0"/>
    <xf numFmtId="0" fontId="46" fillId="0" borderId="0" applyNumberFormat="0" applyFill="0" applyBorder="0" applyAlignment="0" applyProtection="0"/>
    <xf numFmtId="0" fontId="48" fillId="28" borderId="0" applyNumberFormat="0" applyBorder="0" applyAlignment="0" applyProtection="0"/>
    <xf numFmtId="0" fontId="59" fillId="57" borderId="0" applyNumberFormat="0" applyBorder="0" applyAlignment="0" applyProtection="0"/>
    <xf numFmtId="0" fontId="49" fillId="29" borderId="21" applyNumberFormat="0" applyAlignment="0" applyProtection="0"/>
    <xf numFmtId="0" fontId="50" fillId="30" borderId="22" applyNumberFormat="0" applyAlignment="0" applyProtection="0"/>
    <xf numFmtId="0" fontId="51" fillId="30" borderId="21" applyNumberFormat="0" applyAlignment="0" applyProtection="0"/>
    <xf numFmtId="0" fontId="52" fillId="0" borderId="23" applyNumberFormat="0" applyFill="0" applyAlignment="0" applyProtection="0"/>
    <xf numFmtId="0" fontId="53" fillId="31" borderId="24" applyNumberFormat="0" applyAlignment="0" applyProtection="0"/>
    <xf numFmtId="0" fontId="42" fillId="0" borderId="0" applyNumberFormat="0" applyFill="0" applyBorder="0" applyAlignment="0" applyProtection="0"/>
    <xf numFmtId="0" fontId="54" fillId="0" borderId="0" applyNumberFormat="0" applyFill="0" applyBorder="0" applyAlignment="0" applyProtection="0"/>
    <xf numFmtId="0" fontId="55"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55" fillId="36" borderId="0" applyNumberFormat="0" applyBorder="0" applyAlignment="0" applyProtection="0"/>
    <xf numFmtId="0" fontId="55"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55" fillId="40" borderId="0" applyNumberFormat="0" applyBorder="0" applyAlignment="0" applyProtection="0"/>
    <xf numFmtId="0" fontId="55"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55" fillId="44" borderId="0" applyNumberFormat="0" applyBorder="0" applyAlignment="0" applyProtection="0"/>
    <xf numFmtId="0" fontId="55" fillId="45" borderId="0" applyNumberFormat="0" applyBorder="0" applyAlignment="0" applyProtection="0"/>
    <xf numFmtId="0" fontId="6" fillId="46" borderId="0" applyNumberFormat="0" applyBorder="0" applyAlignment="0" applyProtection="0"/>
    <xf numFmtId="0" fontId="6" fillId="47" borderId="0" applyNumberFormat="0" applyBorder="0" applyAlignment="0" applyProtection="0"/>
    <xf numFmtId="0" fontId="55" fillId="48" borderId="0" applyNumberFormat="0" applyBorder="0" applyAlignment="0" applyProtection="0"/>
    <xf numFmtId="0" fontId="55"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55" fillId="52" borderId="0" applyNumberFormat="0" applyBorder="0" applyAlignment="0" applyProtection="0"/>
    <xf numFmtId="0" fontId="55" fillId="53" borderId="0" applyNumberFormat="0" applyBorder="0" applyAlignment="0" applyProtection="0"/>
    <xf numFmtId="0" fontId="6" fillId="54" borderId="0" applyNumberFormat="0" applyBorder="0" applyAlignment="0" applyProtection="0"/>
    <xf numFmtId="0" fontId="6" fillId="55" borderId="0" applyNumberFormat="0" applyBorder="0" applyAlignment="0" applyProtection="0"/>
    <xf numFmtId="0" fontId="55" fillId="56" borderId="0" applyNumberFormat="0" applyBorder="0" applyAlignment="0" applyProtection="0"/>
    <xf numFmtId="0" fontId="6" fillId="0" borderId="0"/>
    <xf numFmtId="0" fontId="31" fillId="0" borderId="0"/>
    <xf numFmtId="0" fontId="5" fillId="0" borderId="0"/>
    <xf numFmtId="0" fontId="5" fillId="0" borderId="0"/>
    <xf numFmtId="0" fontId="4" fillId="0" borderId="0"/>
    <xf numFmtId="0" fontId="32" fillId="66" borderId="0"/>
    <xf numFmtId="0" fontId="105" fillId="67" borderId="0" applyNumberFormat="0" applyBorder="0" applyAlignment="0" applyProtection="0"/>
    <xf numFmtId="0" fontId="106" fillId="68" borderId="0" applyNumberFormat="0" applyBorder="0" applyAlignment="0" applyProtection="0"/>
    <xf numFmtId="0" fontId="106" fillId="69"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6" fillId="72" borderId="0" applyNumberFormat="0" applyBorder="0" applyAlignment="0" applyProtection="0"/>
    <xf numFmtId="0" fontId="106" fillId="73" borderId="0" applyNumberFormat="0" applyBorder="0" applyAlignment="0" applyProtection="0"/>
    <xf numFmtId="0" fontId="105" fillId="74" borderId="0" applyNumberFormat="0" applyBorder="0" applyAlignment="0" applyProtection="0"/>
    <xf numFmtId="0" fontId="105" fillId="75" borderId="0" applyNumberFormat="0" applyBorder="0" applyAlignment="0" applyProtection="0"/>
    <xf numFmtId="0" fontId="106" fillId="76" borderId="0" applyNumberFormat="0" applyBorder="0" applyAlignment="0" applyProtection="0"/>
    <xf numFmtId="0" fontId="106" fillId="77" borderId="0" applyNumberFormat="0" applyBorder="0" applyAlignment="0" applyProtection="0"/>
    <xf numFmtId="0" fontId="105" fillId="78" borderId="0" applyNumberFormat="0" applyBorder="0" applyAlignment="0" applyProtection="0"/>
    <xf numFmtId="0" fontId="105" fillId="79" borderId="0" applyNumberFormat="0" applyBorder="0" applyAlignment="0" applyProtection="0"/>
    <xf numFmtId="0" fontId="106" fillId="72" borderId="0" applyNumberFormat="0" applyBorder="0" applyAlignment="0" applyProtection="0"/>
    <xf numFmtId="0" fontId="106" fillId="80" borderId="0" applyNumberFormat="0" applyBorder="0" applyAlignment="0" applyProtection="0"/>
    <xf numFmtId="0" fontId="105" fillId="73" borderId="0" applyNumberFormat="0" applyBorder="0" applyAlignment="0" applyProtection="0"/>
    <xf numFmtId="0" fontId="105" fillId="70" borderId="0" applyNumberFormat="0" applyBorder="0" applyAlignment="0" applyProtection="0"/>
    <xf numFmtId="0" fontId="106" fillId="81" borderId="0" applyNumberFormat="0" applyBorder="0" applyAlignment="0" applyProtection="0"/>
    <xf numFmtId="0" fontId="106" fillId="82" borderId="0" applyNumberFormat="0" applyBorder="0" applyAlignment="0" applyProtection="0"/>
    <xf numFmtId="0" fontId="105" fillId="70" borderId="0" applyNumberFormat="0" applyBorder="0" applyAlignment="0" applyProtection="0"/>
    <xf numFmtId="0" fontId="105" fillId="83" borderId="0" applyNumberFormat="0" applyBorder="0" applyAlignment="0" applyProtection="0"/>
    <xf numFmtId="0" fontId="106" fillId="84" borderId="0" applyNumberFormat="0" applyBorder="0" applyAlignment="0" applyProtection="0"/>
    <xf numFmtId="0" fontId="106" fillId="85" borderId="0" applyNumberFormat="0" applyBorder="0" applyAlignment="0" applyProtection="0"/>
    <xf numFmtId="0" fontId="105" fillId="86" borderId="0" applyNumberFormat="0" applyBorder="0" applyAlignment="0" applyProtection="0"/>
    <xf numFmtId="0" fontId="107" fillId="84" borderId="0" applyNumberFormat="0" applyBorder="0" applyAlignment="0" applyProtection="0"/>
    <xf numFmtId="0" fontId="108" fillId="87" borderId="88" applyNumberFormat="0" applyAlignment="0" applyProtection="0"/>
    <xf numFmtId="0" fontId="109" fillId="79" borderId="3" applyNumberFormat="0" applyAlignment="0" applyProtection="0"/>
    <xf numFmtId="0" fontId="110" fillId="88" borderId="0" applyNumberFormat="0" applyBorder="0" applyAlignment="0" applyProtection="0"/>
    <xf numFmtId="0" fontId="110" fillId="89" borderId="0" applyNumberFormat="0" applyBorder="0" applyAlignment="0" applyProtection="0"/>
    <xf numFmtId="0" fontId="110" fillId="90" borderId="0" applyNumberFormat="0" applyBorder="0" applyAlignment="0" applyProtection="0"/>
    <xf numFmtId="0" fontId="106" fillId="77" borderId="0" applyNumberFormat="0" applyBorder="0" applyAlignment="0" applyProtection="0"/>
    <xf numFmtId="0" fontId="111" fillId="0" borderId="91" applyNumberFormat="0" applyFill="0" applyAlignment="0" applyProtection="0"/>
    <xf numFmtId="0" fontId="112" fillId="0" borderId="92" applyNumberFormat="0" applyFill="0" applyAlignment="0" applyProtection="0"/>
    <xf numFmtId="0" fontId="113" fillId="0" borderId="93" applyNumberFormat="0" applyFill="0" applyAlignment="0" applyProtection="0"/>
    <xf numFmtId="0" fontId="113" fillId="0" borderId="0" applyNumberFormat="0" applyFill="0" applyBorder="0" applyAlignment="0" applyProtection="0"/>
    <xf numFmtId="0" fontId="114" fillId="85" borderId="88" applyNumberFormat="0" applyAlignment="0" applyProtection="0"/>
    <xf numFmtId="0" fontId="115" fillId="0" borderId="94" applyNumberFormat="0" applyFill="0" applyAlignment="0" applyProtection="0"/>
    <xf numFmtId="0" fontId="115" fillId="85" borderId="0" applyNumberFormat="0" applyBorder="0" applyAlignment="0" applyProtection="0"/>
    <xf numFmtId="0" fontId="32" fillId="84" borderId="88" applyNumberFormat="0" applyFont="0" applyAlignment="0" applyProtection="0"/>
    <xf numFmtId="0" fontId="116" fillId="87" borderId="81" applyNumberFormat="0" applyAlignment="0" applyProtection="0"/>
    <xf numFmtId="4" fontId="119" fillId="63" borderId="88" applyNumberFormat="0" applyProtection="0">
      <alignment vertical="center"/>
    </xf>
    <xf numFmtId="0" fontId="102" fillId="24" borderId="95" applyNumberFormat="0" applyProtection="0">
      <alignment horizontal="left" vertical="top" indent="1"/>
    </xf>
    <xf numFmtId="4" fontId="32" fillId="3" borderId="88" applyNumberFormat="0" applyProtection="0">
      <alignment horizontal="right" vertical="center"/>
    </xf>
    <xf numFmtId="4" fontId="32" fillId="91" borderId="88" applyNumberFormat="0" applyProtection="0">
      <alignment horizontal="right" vertical="center"/>
    </xf>
    <xf numFmtId="4" fontId="32" fillId="17" borderId="96" applyNumberFormat="0" applyProtection="0">
      <alignment horizontal="right" vertical="center"/>
    </xf>
    <xf numFmtId="4" fontId="32" fillId="11" borderId="88" applyNumberFormat="0" applyProtection="0">
      <alignment horizontal="right" vertical="center"/>
    </xf>
    <xf numFmtId="4" fontId="32" fillId="15" borderId="88" applyNumberFormat="0" applyProtection="0">
      <alignment horizontal="right" vertical="center"/>
    </xf>
    <xf numFmtId="4" fontId="32" fillId="19" borderId="88" applyNumberFormat="0" applyProtection="0">
      <alignment horizontal="right" vertical="center"/>
    </xf>
    <xf numFmtId="4" fontId="32" fillId="18" borderId="88" applyNumberFormat="0" applyProtection="0">
      <alignment horizontal="right" vertical="center"/>
    </xf>
    <xf numFmtId="4" fontId="32" fillId="92" borderId="88" applyNumberFormat="0" applyProtection="0">
      <alignment horizontal="right" vertical="center"/>
    </xf>
    <xf numFmtId="4" fontId="32" fillId="10" borderId="88" applyNumberFormat="0" applyProtection="0">
      <alignment horizontal="right" vertical="center"/>
    </xf>
    <xf numFmtId="4" fontId="32" fillId="93" borderId="96" applyNumberFormat="0" applyProtection="0">
      <alignment horizontal="left" vertical="center" indent="1"/>
    </xf>
    <xf numFmtId="4" fontId="31" fillId="59" borderId="96" applyNumberFormat="0" applyProtection="0">
      <alignment horizontal="left" vertical="center" indent="1"/>
    </xf>
    <xf numFmtId="4" fontId="31" fillId="59" borderId="96" applyNumberFormat="0" applyProtection="0">
      <alignment horizontal="left" vertical="center" indent="1"/>
    </xf>
    <xf numFmtId="4" fontId="32" fillId="94" borderId="88" applyNumberFormat="0" applyProtection="0">
      <alignment horizontal="right" vertical="center"/>
    </xf>
    <xf numFmtId="4" fontId="32" fillId="95" borderId="96" applyNumberFormat="0" applyProtection="0">
      <alignment horizontal="left" vertical="center" indent="1"/>
    </xf>
    <xf numFmtId="4" fontId="32" fillId="94" borderId="96" applyNumberFormat="0" applyProtection="0">
      <alignment horizontal="left" vertical="center" indent="1"/>
    </xf>
    <xf numFmtId="0" fontId="32" fillId="20" borderId="88" applyNumberFormat="0" applyProtection="0">
      <alignment horizontal="left" vertical="center" indent="1"/>
    </xf>
    <xf numFmtId="0" fontId="32" fillId="59" borderId="95" applyNumberFormat="0" applyProtection="0">
      <alignment horizontal="left" vertical="top" indent="1"/>
    </xf>
    <xf numFmtId="0" fontId="32" fillId="96" borderId="88" applyNumberFormat="0" applyProtection="0">
      <alignment horizontal="left" vertical="center" indent="1"/>
    </xf>
    <xf numFmtId="0" fontId="32" fillId="94" borderId="95" applyNumberFormat="0" applyProtection="0">
      <alignment horizontal="left" vertical="top" indent="1"/>
    </xf>
    <xf numFmtId="0" fontId="32" fillId="8" borderId="88" applyNumberFormat="0" applyProtection="0">
      <alignment horizontal="left" vertical="center" indent="1"/>
    </xf>
    <xf numFmtId="0" fontId="32" fillId="8" borderId="95" applyNumberFormat="0" applyProtection="0">
      <alignment horizontal="left" vertical="top" indent="1"/>
    </xf>
    <xf numFmtId="0" fontId="32" fillId="95" borderId="88" applyNumberFormat="0" applyProtection="0">
      <alignment horizontal="left" vertical="center" indent="1"/>
    </xf>
    <xf numFmtId="0" fontId="32" fillId="95" borderId="95" applyNumberFormat="0" applyProtection="0">
      <alignment horizontal="left" vertical="top" indent="1"/>
    </xf>
    <xf numFmtId="0" fontId="32" fillId="97" borderId="97" applyNumberFormat="0">
      <protection locked="0"/>
    </xf>
    <xf numFmtId="0" fontId="36" fillId="59" borderId="98" applyBorder="0"/>
    <xf numFmtId="4" fontId="101" fillId="25" borderId="95" applyNumberFormat="0" applyProtection="0">
      <alignment vertical="center"/>
    </xf>
    <xf numFmtId="4" fontId="119" fillId="23" borderId="86" applyNumberFormat="0" applyProtection="0">
      <alignment vertical="center"/>
    </xf>
    <xf numFmtId="4" fontId="101" fillId="20" borderId="95" applyNumberFormat="0" applyProtection="0">
      <alignment horizontal="left" vertical="center" indent="1"/>
    </xf>
    <xf numFmtId="0" fontId="101" fillId="25" borderId="95" applyNumberFormat="0" applyProtection="0">
      <alignment horizontal="left" vertical="top" indent="1"/>
    </xf>
    <xf numFmtId="4" fontId="119" fillId="26" borderId="88" applyNumberFormat="0" applyProtection="0">
      <alignment horizontal="right" vertical="center"/>
    </xf>
    <xf numFmtId="0" fontId="101" fillId="94" borderId="95" applyNumberFormat="0" applyProtection="0">
      <alignment horizontal="left" vertical="top" indent="1"/>
    </xf>
    <xf numFmtId="4" fontId="103" fillId="98" borderId="96" applyNumberFormat="0" applyProtection="0">
      <alignment horizontal="left" vertical="center" indent="1"/>
    </xf>
    <xf numFmtId="0" fontId="32" fillId="99" borderId="86"/>
    <xf numFmtId="4" fontId="104" fillId="97" borderId="88" applyNumberFormat="0" applyProtection="0">
      <alignment horizontal="right" vertical="center"/>
    </xf>
    <xf numFmtId="0" fontId="117" fillId="0" borderId="0" applyNumberFormat="0" applyFill="0" applyBorder="0" applyAlignment="0" applyProtection="0"/>
    <xf numFmtId="0" fontId="110" fillId="0" borderId="99" applyNumberFormat="0" applyFill="0" applyAlignment="0" applyProtection="0"/>
    <xf numFmtId="0" fontId="118" fillId="0" borderId="0" applyNumberFormat="0" applyFill="0" applyBorder="0" applyAlignment="0" applyProtection="0"/>
    <xf numFmtId="0" fontId="32" fillId="66" borderId="0"/>
    <xf numFmtId="0" fontId="32" fillId="66" borderId="0"/>
    <xf numFmtId="0" fontId="32" fillId="66" borderId="0"/>
    <xf numFmtId="0" fontId="32" fillId="84" borderId="88" applyNumberFormat="0" applyFont="0" applyAlignment="0" applyProtection="0"/>
    <xf numFmtId="4" fontId="32" fillId="3" borderId="88" applyNumberFormat="0" applyProtection="0">
      <alignment horizontal="right" vertical="center"/>
    </xf>
    <xf numFmtId="4" fontId="32" fillId="91" borderId="88" applyNumberFormat="0" applyProtection="0">
      <alignment horizontal="right" vertical="center"/>
    </xf>
    <xf numFmtId="4" fontId="32" fillId="17" borderId="96" applyNumberFormat="0" applyProtection="0">
      <alignment horizontal="right" vertical="center"/>
    </xf>
    <xf numFmtId="4" fontId="32" fillId="11" borderId="88" applyNumberFormat="0" applyProtection="0">
      <alignment horizontal="right" vertical="center"/>
    </xf>
    <xf numFmtId="4" fontId="32" fillId="15" borderId="88" applyNumberFormat="0" applyProtection="0">
      <alignment horizontal="right" vertical="center"/>
    </xf>
    <xf numFmtId="4" fontId="32" fillId="19" borderId="88" applyNumberFormat="0" applyProtection="0">
      <alignment horizontal="right" vertical="center"/>
    </xf>
    <xf numFmtId="4" fontId="32" fillId="18" borderId="88" applyNumberFormat="0" applyProtection="0">
      <alignment horizontal="right" vertical="center"/>
    </xf>
    <xf numFmtId="4" fontId="32" fillId="92" borderId="88" applyNumberFormat="0" applyProtection="0">
      <alignment horizontal="right" vertical="center"/>
    </xf>
    <xf numFmtId="4" fontId="32" fillId="10" borderId="88" applyNumberFormat="0" applyProtection="0">
      <alignment horizontal="right" vertical="center"/>
    </xf>
    <xf numFmtId="4" fontId="32" fillId="93" borderId="96" applyNumberFormat="0" applyProtection="0">
      <alignment horizontal="left" vertical="center" indent="1"/>
    </xf>
    <xf numFmtId="4" fontId="32" fillId="94" borderId="88" applyNumberFormat="0" applyProtection="0">
      <alignment horizontal="right" vertical="center"/>
    </xf>
    <xf numFmtId="4" fontId="32" fillId="95" borderId="96" applyNumberFormat="0" applyProtection="0">
      <alignment horizontal="left" vertical="center" indent="1"/>
    </xf>
    <xf numFmtId="4" fontId="32" fillId="94" borderId="96" applyNumberFormat="0" applyProtection="0">
      <alignment horizontal="left" vertical="center" indent="1"/>
    </xf>
    <xf numFmtId="0" fontId="32" fillId="20" borderId="88" applyNumberFormat="0" applyProtection="0">
      <alignment horizontal="left" vertical="center" indent="1"/>
    </xf>
    <xf numFmtId="0" fontId="32" fillId="59" borderId="95" applyNumberFormat="0" applyProtection="0">
      <alignment horizontal="left" vertical="top" indent="1"/>
    </xf>
    <xf numFmtId="0" fontId="32" fillId="96" borderId="88" applyNumberFormat="0" applyProtection="0">
      <alignment horizontal="left" vertical="center" indent="1"/>
    </xf>
    <xf numFmtId="0" fontId="32" fillId="94" borderId="95" applyNumberFormat="0" applyProtection="0">
      <alignment horizontal="left" vertical="top" indent="1"/>
    </xf>
    <xf numFmtId="0" fontId="32" fillId="8" borderId="88" applyNumberFormat="0" applyProtection="0">
      <alignment horizontal="left" vertical="center" indent="1"/>
    </xf>
    <xf numFmtId="0" fontId="32" fillId="8" borderId="95" applyNumberFormat="0" applyProtection="0">
      <alignment horizontal="left" vertical="top" indent="1"/>
    </xf>
    <xf numFmtId="0" fontId="32" fillId="95" borderId="88" applyNumberFormat="0" applyProtection="0">
      <alignment horizontal="left" vertical="center" indent="1"/>
    </xf>
    <xf numFmtId="0" fontId="32" fillId="95" borderId="95" applyNumberFormat="0" applyProtection="0">
      <alignment horizontal="left" vertical="top" indent="1"/>
    </xf>
    <xf numFmtId="0" fontId="32" fillId="97" borderId="97" applyNumberFormat="0">
      <protection locked="0"/>
    </xf>
    <xf numFmtId="0" fontId="32" fillId="99" borderId="86"/>
    <xf numFmtId="0" fontId="32" fillId="66" borderId="0"/>
    <xf numFmtId="0" fontId="120" fillId="66" borderId="0"/>
    <xf numFmtId="0" fontId="121" fillId="66" borderId="0" applyNumberFormat="0" applyFill="0" applyBorder="0" applyAlignment="0" applyProtection="0"/>
    <xf numFmtId="9" fontId="122" fillId="0" borderId="0" applyFont="0" applyFill="0" applyBorder="0" applyAlignment="0" applyProtection="0"/>
    <xf numFmtId="0" fontId="3" fillId="0" borderId="0"/>
    <xf numFmtId="167" fontId="138" fillId="0" borderId="0" applyFont="0" applyFill="0" applyBorder="0" applyAlignment="0" applyProtection="0"/>
    <xf numFmtId="0" fontId="2" fillId="0" borderId="0"/>
    <xf numFmtId="167" fontId="2" fillId="0" borderId="0" applyFont="0" applyFill="0" applyBorder="0" applyAlignment="0" applyProtection="0"/>
    <xf numFmtId="9" fontId="2" fillId="0" borderId="0" applyFont="0" applyFill="0" applyBorder="0" applyAlignment="0" applyProtection="0"/>
  </cellStyleXfs>
  <cellXfs count="220">
    <xf numFmtId="0" fontId="0" fillId="0" borderId="0" xfId="0"/>
    <xf numFmtId="0" fontId="33" fillId="64" borderId="16" xfId="1102" applyFont="1" applyFill="1" applyBorder="1" applyAlignment="1">
      <alignment horizontal="center"/>
    </xf>
    <xf numFmtId="0" fontId="31" fillId="0" borderId="0" xfId="0" applyFont="1" applyAlignment="1">
      <alignment horizontal="center" vertical="center"/>
    </xf>
    <xf numFmtId="171" fontId="33" fillId="64" borderId="104" xfId="0" quotePrefix="1" applyNumberFormat="1" applyFont="1" applyFill="1" applyBorder="1" applyAlignment="1">
      <alignment horizontal="center" vertical="center"/>
    </xf>
    <xf numFmtId="0" fontId="31" fillId="64" borderId="13" xfId="0" applyFont="1" applyFill="1" applyBorder="1" applyAlignment="1">
      <alignment horizontal="center" vertical="center"/>
    </xf>
    <xf numFmtId="0" fontId="95" fillId="64" borderId="107" xfId="0" applyFont="1" applyFill="1" applyBorder="1" applyAlignment="1">
      <alignment horizontal="center" vertical="center" wrapText="1"/>
    </xf>
    <xf numFmtId="0" fontId="95" fillId="64" borderId="13" xfId="0" applyFont="1" applyFill="1" applyBorder="1" applyAlignment="1">
      <alignment horizontal="center" vertical="center" wrapText="1"/>
    </xf>
    <xf numFmtId="175" fontId="33" fillId="61" borderId="14" xfId="0" applyNumberFormat="1" applyFont="1" applyFill="1" applyBorder="1" applyAlignment="1">
      <alignment horizontal="center" vertical="center"/>
    </xf>
    <xf numFmtId="175" fontId="37" fillId="61" borderId="90" xfId="0" applyNumberFormat="1" applyFont="1" applyFill="1" applyBorder="1" applyAlignment="1">
      <alignment horizontal="center" vertical="center"/>
    </xf>
    <xf numFmtId="175" fontId="33" fillId="60" borderId="90" xfId="0" applyNumberFormat="1" applyFont="1" applyFill="1" applyBorder="1" applyAlignment="1">
      <alignment horizontal="center" vertical="center"/>
    </xf>
    <xf numFmtId="175" fontId="37" fillId="61" borderId="14" xfId="0" applyNumberFormat="1" applyFont="1" applyFill="1" applyBorder="1" applyAlignment="1">
      <alignment horizontal="center" vertical="center"/>
    </xf>
    <xf numFmtId="9" fontId="94" fillId="61" borderId="65" xfId="0" applyNumberFormat="1" applyFont="1" applyFill="1" applyBorder="1" applyAlignment="1">
      <alignment horizontal="center" vertical="center"/>
    </xf>
    <xf numFmtId="175" fontId="37" fillId="61" borderId="12" xfId="0" applyNumberFormat="1" applyFont="1" applyFill="1" applyBorder="1" applyAlignment="1">
      <alignment horizontal="center" vertical="center"/>
    </xf>
    <xf numFmtId="175" fontId="99" fillId="62" borderId="65" xfId="0" applyNumberFormat="1" applyFont="1" applyFill="1" applyBorder="1" applyAlignment="1" applyProtection="1">
      <alignment horizontal="center" vertical="center"/>
      <protection locked="0"/>
    </xf>
    <xf numFmtId="175" fontId="99" fillId="62" borderId="15" xfId="0" applyNumberFormat="1" applyFont="1" applyFill="1" applyBorder="1" applyAlignment="1" applyProtection="1">
      <alignment horizontal="center" vertical="center"/>
      <protection locked="0"/>
    </xf>
    <xf numFmtId="9" fontId="37" fillId="0" borderId="17" xfId="57489" applyFont="1" applyBorder="1" applyAlignment="1" applyProtection="1">
      <alignment horizontal="center" vertical="center"/>
      <protection locked="0"/>
    </xf>
    <xf numFmtId="9" fontId="37" fillId="0" borderId="17" xfId="57489" applyFont="1" applyBorder="1" applyAlignment="1" applyProtection="1">
      <alignment horizontal="center" vertical="center"/>
    </xf>
    <xf numFmtId="172" fontId="33" fillId="0" borderId="17" xfId="0" applyNumberFormat="1" applyFont="1" applyBorder="1" applyAlignment="1">
      <alignment horizontal="center" vertical="center"/>
    </xf>
    <xf numFmtId="172" fontId="33" fillId="0" borderId="15" xfId="0" applyNumberFormat="1" applyFont="1" applyBorder="1" applyAlignment="1">
      <alignment horizontal="center" vertical="center"/>
    </xf>
    <xf numFmtId="0" fontId="31" fillId="0" borderId="106" xfId="0" applyFont="1" applyBorder="1" applyAlignment="1" applyProtection="1">
      <alignment horizontal="center" vertical="center"/>
      <protection locked="0"/>
    </xf>
    <xf numFmtId="0" fontId="31" fillId="0" borderId="39" xfId="0" applyFont="1" applyBorder="1" applyAlignment="1" applyProtection="1">
      <alignment horizontal="center" vertical="center"/>
      <protection locked="0"/>
    </xf>
    <xf numFmtId="49" fontId="123" fillId="0" borderId="0" xfId="0" applyNumberFormat="1" applyFont="1" applyProtection="1">
      <protection locked="0"/>
    </xf>
    <xf numFmtId="0" fontId="123" fillId="0" borderId="0" xfId="0" applyFont="1" applyProtection="1">
      <protection locked="0"/>
    </xf>
    <xf numFmtId="175" fontId="31" fillId="100" borderId="103" xfId="1102" applyNumberFormat="1" applyFill="1" applyBorder="1" applyAlignment="1" applyProtection="1">
      <alignment horizontal="center" vertical="center"/>
      <protection locked="0"/>
    </xf>
    <xf numFmtId="0" fontId="31" fillId="0" borderId="0" xfId="0" applyFont="1"/>
    <xf numFmtId="0" fontId="0" fillId="0" borderId="0" xfId="0" applyAlignment="1" applyProtection="1">
      <alignment horizontal="center" vertical="center"/>
      <protection locked="0"/>
    </xf>
    <xf numFmtId="0" fontId="31" fillId="0" borderId="0" xfId="0" quotePrefix="1" applyFont="1" applyAlignment="1" applyProtection="1">
      <alignment horizontal="center" vertical="center"/>
      <protection locked="0"/>
    </xf>
    <xf numFmtId="0" fontId="123" fillId="0" borderId="0" xfId="0" applyFont="1"/>
    <xf numFmtId="0" fontId="124" fillId="0" borderId="0" xfId="1102" applyFont="1" applyAlignment="1">
      <alignment horizontal="center"/>
    </xf>
    <xf numFmtId="0" fontId="31" fillId="64" borderId="108" xfId="0" applyFont="1" applyFill="1" applyBorder="1" applyAlignment="1">
      <alignment horizontal="center"/>
    </xf>
    <xf numFmtId="171" fontId="33" fillId="64" borderId="16" xfId="1102" applyNumberFormat="1" applyFont="1" applyFill="1" applyBorder="1" applyAlignment="1">
      <alignment horizontal="center"/>
    </xf>
    <xf numFmtId="0" fontId="33" fillId="64" borderId="104" xfId="1102" applyFont="1" applyFill="1" applyBorder="1" applyAlignment="1">
      <alignment horizontal="center"/>
    </xf>
    <xf numFmtId="175" fontId="31" fillId="100" borderId="15" xfId="1102" applyNumberFormat="1" applyFill="1" applyBorder="1" applyAlignment="1" applyProtection="1">
      <alignment horizontal="center" vertical="center"/>
      <protection locked="0"/>
    </xf>
    <xf numFmtId="172" fontId="37" fillId="0" borderId="41" xfId="0" applyNumberFormat="1" applyFont="1" applyBorder="1" applyAlignment="1">
      <alignment horizontal="center" vertical="center"/>
    </xf>
    <xf numFmtId="0" fontId="124" fillId="0" borderId="110" xfId="1102" applyFont="1" applyBorder="1" applyAlignment="1">
      <alignment horizontal="center"/>
    </xf>
    <xf numFmtId="0" fontId="100" fillId="0" borderId="110" xfId="1102" applyFont="1" applyBorder="1" applyAlignment="1">
      <alignment horizontal="center"/>
    </xf>
    <xf numFmtId="0" fontId="100" fillId="0" borderId="105" xfId="1102" applyFont="1" applyBorder="1" applyAlignment="1">
      <alignment horizontal="center"/>
    </xf>
    <xf numFmtId="0" fontId="124" fillId="0" borderId="105" xfId="1102" applyFont="1" applyBorder="1" applyAlignment="1">
      <alignment horizontal="center"/>
    </xf>
    <xf numFmtId="0" fontId="31" fillId="64" borderId="111" xfId="0" applyFont="1" applyFill="1" applyBorder="1" applyAlignment="1">
      <alignment horizontal="center"/>
    </xf>
    <xf numFmtId="172" fontId="37" fillId="0" borderId="65" xfId="0" applyNumberFormat="1" applyFont="1" applyBorder="1" applyAlignment="1">
      <alignment horizontal="center" vertical="center"/>
    </xf>
    <xf numFmtId="14" fontId="0" fillId="0" borderId="0" xfId="0" applyNumberFormat="1"/>
    <xf numFmtId="0" fontId="125" fillId="0" borderId="0" xfId="0" applyFont="1"/>
    <xf numFmtId="0" fontId="33" fillId="60" borderId="86" xfId="0" applyFont="1" applyFill="1" applyBorder="1" applyAlignment="1">
      <alignment horizontal="center" vertical="center"/>
    </xf>
    <xf numFmtId="0" fontId="33" fillId="0" borderId="86" xfId="0" applyFont="1" applyBorder="1" applyAlignment="1">
      <alignment horizontal="center" vertical="center"/>
    </xf>
    <xf numFmtId="0" fontId="123" fillId="0" borderId="86" xfId="0" applyFont="1" applyBorder="1" applyAlignment="1">
      <alignment horizontal="center" vertical="center"/>
    </xf>
    <xf numFmtId="0" fontId="0" fillId="0" borderId="86" xfId="0" applyBorder="1"/>
    <xf numFmtId="2" fontId="123" fillId="0" borderId="0" xfId="0" applyNumberFormat="1" applyFont="1" applyProtection="1">
      <protection locked="0"/>
    </xf>
    <xf numFmtId="2" fontId="0" fillId="0" borderId="0" xfId="0" applyNumberFormat="1"/>
    <xf numFmtId="2" fontId="0" fillId="0" borderId="0" xfId="0" applyNumberFormat="1" applyProtection="1">
      <protection locked="0"/>
    </xf>
    <xf numFmtId="2" fontId="123" fillId="0" borderId="0" xfId="0" applyNumberFormat="1" applyFont="1"/>
    <xf numFmtId="2" fontId="0" fillId="0" borderId="0" xfId="0" applyNumberFormat="1" applyAlignment="1">
      <alignment horizontal="center" vertical="center"/>
    </xf>
    <xf numFmtId="172" fontId="33" fillId="64" borderId="113" xfId="0" applyNumberFormat="1" applyFont="1" applyFill="1" applyBorder="1" applyAlignment="1">
      <alignment horizontal="center" vertical="center" wrapText="1"/>
    </xf>
    <xf numFmtId="0" fontId="33" fillId="64" borderId="16" xfId="1102" applyFont="1" applyFill="1" applyBorder="1" applyAlignment="1">
      <alignment horizontal="center" vertical="center"/>
    </xf>
    <xf numFmtId="175" fontId="31" fillId="100" borderId="112" xfId="1102" applyNumberFormat="1" applyFill="1" applyBorder="1" applyAlignment="1">
      <alignment horizontal="center" vertical="center"/>
    </xf>
    <xf numFmtId="175" fontId="31" fillId="100" borderId="103" xfId="1102" applyNumberFormat="1" applyFill="1" applyBorder="1" applyAlignment="1">
      <alignment horizontal="center" vertical="center"/>
    </xf>
    <xf numFmtId="9" fontId="33" fillId="64" borderId="115" xfId="2795" applyFont="1" applyFill="1" applyBorder="1" applyAlignment="1">
      <alignment horizontal="center" vertical="center" wrapText="1"/>
    </xf>
    <xf numFmtId="175" fontId="31" fillId="100" borderId="108" xfId="1102" applyNumberFormat="1" applyFill="1" applyBorder="1" applyAlignment="1">
      <alignment horizontal="center" vertical="center"/>
    </xf>
    <xf numFmtId="175" fontId="31" fillId="100" borderId="16" xfId="1102" applyNumberFormat="1" applyFill="1" applyBorder="1" applyAlignment="1">
      <alignment horizontal="center" vertical="center"/>
    </xf>
    <xf numFmtId="175" fontId="31" fillId="100" borderId="107" xfId="1102" applyNumberFormat="1" applyFill="1" applyBorder="1" applyAlignment="1">
      <alignment horizontal="center" vertical="center"/>
    </xf>
    <xf numFmtId="0" fontId="33" fillId="64" borderId="104" xfId="1102" applyFont="1" applyFill="1" applyBorder="1" applyAlignment="1">
      <alignment horizontal="center" vertical="center"/>
    </xf>
    <xf numFmtId="175" fontId="31" fillId="100" borderId="101" xfId="1102" applyNumberFormat="1" applyFill="1" applyBorder="1" applyAlignment="1">
      <alignment horizontal="center" vertical="center"/>
    </xf>
    <xf numFmtId="0" fontId="58" fillId="102" borderId="86" xfId="0" applyFont="1" applyFill="1" applyBorder="1" applyAlignment="1">
      <alignment horizontal="center" vertical="center" wrapText="1"/>
    </xf>
    <xf numFmtId="0" fontId="31" fillId="0" borderId="111" xfId="0" applyFont="1" applyBorder="1" applyAlignment="1">
      <alignment horizontal="center" vertical="center"/>
    </xf>
    <xf numFmtId="0" fontId="100" fillId="0" borderId="111" xfId="0" applyFont="1" applyBorder="1" applyAlignment="1">
      <alignment horizontal="center" vertical="center"/>
    </xf>
    <xf numFmtId="0" fontId="100" fillId="0" borderId="100" xfId="0" applyFont="1" applyBorder="1" applyAlignment="1">
      <alignment horizontal="center" vertical="center"/>
    </xf>
    <xf numFmtId="0" fontId="31" fillId="0" borderId="0" xfId="1100"/>
    <xf numFmtId="0" fontId="33" fillId="0" borderId="0" xfId="1100" applyFont="1"/>
    <xf numFmtId="0" fontId="31" fillId="0" borderId="0" xfId="1100" applyAlignment="1">
      <alignment wrapText="1"/>
    </xf>
    <xf numFmtId="0" fontId="31" fillId="0" borderId="0" xfId="1100" quotePrefix="1"/>
    <xf numFmtId="0" fontId="33" fillId="0" borderId="0" xfId="1100" applyFont="1" applyAlignment="1">
      <alignment horizontal="right"/>
    </xf>
    <xf numFmtId="0" fontId="31" fillId="0" borderId="0" xfId="1100" applyAlignment="1">
      <alignment horizontal="right"/>
    </xf>
    <xf numFmtId="16" fontId="33" fillId="0" borderId="0" xfId="1100" quotePrefix="1" applyNumberFormat="1" applyFont="1" applyAlignment="1">
      <alignment horizontal="right" vertical="center"/>
    </xf>
    <xf numFmtId="0" fontId="33" fillId="104" borderId="86" xfId="0" applyFont="1" applyFill="1" applyBorder="1" applyAlignment="1">
      <alignment horizontal="center" vertical="center"/>
    </xf>
    <xf numFmtId="172" fontId="37" fillId="0" borderId="16" xfId="0" applyNumberFormat="1" applyFont="1" applyBorder="1" applyAlignment="1">
      <alignment horizontal="center" vertical="center" wrapText="1"/>
    </xf>
    <xf numFmtId="0" fontId="95" fillId="0" borderId="108" xfId="0" applyFont="1" applyBorder="1" applyAlignment="1">
      <alignment horizontal="center" vertical="center" wrapText="1"/>
    </xf>
    <xf numFmtId="172" fontId="37" fillId="0" borderId="16" xfId="0" applyNumberFormat="1" applyFont="1" applyBorder="1" applyAlignment="1">
      <alignment horizontal="center" vertical="center"/>
    </xf>
    <xf numFmtId="175" fontId="99" fillId="105" borderId="107" xfId="0" applyNumberFormat="1" applyFont="1" applyFill="1" applyBorder="1" applyAlignment="1" applyProtection="1">
      <alignment horizontal="center" vertical="center"/>
      <protection locked="0"/>
    </xf>
    <xf numFmtId="175" fontId="99" fillId="105" borderId="118" xfId="0" applyNumberFormat="1" applyFont="1" applyFill="1" applyBorder="1" applyAlignment="1" applyProtection="1">
      <alignment horizontal="center" vertical="center"/>
      <protection locked="0"/>
    </xf>
    <xf numFmtId="0" fontId="33" fillId="0" borderId="0" xfId="0" applyFont="1" applyAlignment="1">
      <alignment horizontal="center" vertical="center"/>
    </xf>
    <xf numFmtId="0" fontId="31" fillId="0" borderId="0" xfId="0" applyFont="1" applyAlignment="1">
      <alignment horizontal="center" vertical="center" wrapText="1"/>
    </xf>
    <xf numFmtId="175" fontId="99" fillId="60" borderId="100" xfId="0" applyNumberFormat="1" applyFont="1" applyFill="1" applyBorder="1" applyAlignment="1">
      <alignment horizontal="center" vertical="center"/>
    </xf>
    <xf numFmtId="172" fontId="37" fillId="0" borderId="104" xfId="0" applyNumberFormat="1" applyFont="1" applyBorder="1" applyAlignment="1">
      <alignment horizontal="center" vertical="center" wrapText="1"/>
    </xf>
    <xf numFmtId="172" fontId="37" fillId="0" borderId="15" xfId="0" applyNumberFormat="1" applyFont="1" applyBorder="1" applyAlignment="1">
      <alignment horizontal="center" vertical="center" wrapText="1"/>
    </xf>
    <xf numFmtId="175" fontId="33" fillId="0" borderId="16" xfId="0" applyNumberFormat="1" applyFont="1" applyBorder="1" applyAlignment="1">
      <alignment horizontal="center" vertical="center"/>
    </xf>
    <xf numFmtId="175" fontId="128" fillId="105" borderId="117" xfId="0" applyNumberFormat="1" applyFont="1" applyFill="1" applyBorder="1" applyAlignment="1" applyProtection="1">
      <alignment horizontal="center" vertical="center"/>
      <protection locked="0"/>
    </xf>
    <xf numFmtId="0" fontId="58" fillId="102" borderId="119" xfId="0" applyFont="1" applyFill="1" applyBorder="1" applyAlignment="1">
      <alignment horizontal="center" vertical="center" wrapText="1"/>
    </xf>
    <xf numFmtId="0" fontId="58" fillId="0" borderId="0" xfId="0" applyFont="1" applyAlignment="1">
      <alignment horizontal="center" vertical="center" wrapText="1"/>
    </xf>
    <xf numFmtId="0" fontId="0" fillId="0" borderId="86" xfId="0" applyBorder="1" applyAlignment="1">
      <alignment vertical="center"/>
    </xf>
    <xf numFmtId="0" fontId="129" fillId="0" borderId="0" xfId="1100" applyFont="1"/>
    <xf numFmtId="0" fontId="130" fillId="0" borderId="0" xfId="1100" applyFont="1"/>
    <xf numFmtId="0" fontId="42" fillId="0" borderId="0" xfId="1100" applyFont="1"/>
    <xf numFmtId="0" fontId="31" fillId="0" borderId="0" xfId="1100" applyAlignment="1">
      <alignment horizontal="left" vertical="top" wrapText="1"/>
    </xf>
    <xf numFmtId="0" fontId="126" fillId="0" borderId="0" xfId="1100" applyFont="1" applyAlignment="1">
      <alignment horizontal="left" wrapText="1"/>
    </xf>
    <xf numFmtId="0" fontId="0" fillId="0" borderId="86" xfId="0" applyBorder="1" applyAlignment="1">
      <alignment horizontal="center" vertical="center"/>
    </xf>
    <xf numFmtId="0" fontId="31" fillId="0" borderId="119" xfId="0" applyFont="1" applyBorder="1" applyAlignment="1">
      <alignment horizontal="center" vertical="center"/>
    </xf>
    <xf numFmtId="172" fontId="33" fillId="0" borderId="104" xfId="0" applyNumberFormat="1" applyFont="1" applyBorder="1" applyAlignment="1">
      <alignment horizontal="center" vertical="center"/>
    </xf>
    <xf numFmtId="172" fontId="37" fillId="0" borderId="120" xfId="0" applyNumberFormat="1" applyFont="1" applyBorder="1" applyAlignment="1">
      <alignment horizontal="center" vertical="center"/>
    </xf>
    <xf numFmtId="175" fontId="33" fillId="60" borderId="122" xfId="0" applyNumberFormat="1" applyFont="1" applyFill="1" applyBorder="1" applyAlignment="1">
      <alignment horizontal="center" vertical="center"/>
    </xf>
    <xf numFmtId="2" fontId="0" fillId="0" borderId="86" xfId="0" applyNumberFormat="1" applyBorder="1"/>
    <xf numFmtId="17" fontId="131" fillId="106" borderId="0" xfId="0" applyNumberFormat="1" applyFont="1" applyFill="1" applyAlignment="1" applyProtection="1">
      <alignment horizontal="center" vertical="center"/>
      <protection locked="0"/>
    </xf>
    <xf numFmtId="14" fontId="33" fillId="106" borderId="86" xfId="0" applyNumberFormat="1" applyFont="1" applyFill="1" applyBorder="1" applyAlignment="1">
      <alignment horizontal="center"/>
    </xf>
    <xf numFmtId="0" fontId="132" fillId="101" borderId="102" xfId="0" applyFont="1" applyFill="1" applyBorder="1" applyAlignment="1">
      <alignment horizontal="left" vertical="center" wrapText="1"/>
    </xf>
    <xf numFmtId="0" fontId="132" fillId="101" borderId="101" xfId="0" applyFont="1" applyFill="1" applyBorder="1" applyAlignment="1">
      <alignment horizontal="left" vertical="center" wrapText="1"/>
    </xf>
    <xf numFmtId="0" fontId="132" fillId="0" borderId="101" xfId="0" applyFont="1" applyBorder="1" applyAlignment="1">
      <alignment horizontal="left" vertical="center" wrapText="1"/>
    </xf>
    <xf numFmtId="0" fontId="132" fillId="101" borderId="121" xfId="0" applyFont="1" applyFill="1" applyBorder="1" applyAlignment="1">
      <alignment horizontal="left" vertical="center" wrapText="1"/>
    </xf>
    <xf numFmtId="0" fontId="132" fillId="101" borderId="15" xfId="0" applyFont="1" applyFill="1" applyBorder="1" applyAlignment="1">
      <alignment horizontal="left" vertical="center" wrapText="1"/>
    </xf>
    <xf numFmtId="0" fontId="132" fillId="101" borderId="109" xfId="0" applyFont="1" applyFill="1" applyBorder="1" applyAlignment="1">
      <alignment horizontal="left" vertical="center" wrapText="1"/>
    </xf>
    <xf numFmtId="0" fontId="132" fillId="101" borderId="103" xfId="0" applyFont="1" applyFill="1" applyBorder="1" applyAlignment="1">
      <alignment horizontal="left" vertical="center" wrapText="1"/>
    </xf>
    <xf numFmtId="0" fontId="132" fillId="101" borderId="108" xfId="0" applyFont="1" applyFill="1" applyBorder="1" applyAlignment="1">
      <alignment horizontal="left" vertical="center" wrapText="1"/>
    </xf>
    <xf numFmtId="0" fontId="126" fillId="101" borderId="102" xfId="0" applyFont="1" applyFill="1" applyBorder="1" applyAlignment="1">
      <alignment horizontal="left" vertical="center" wrapText="1"/>
    </xf>
    <xf numFmtId="0" fontId="126" fillId="101" borderId="101" xfId="0" applyFont="1" applyFill="1" applyBorder="1" applyAlignment="1">
      <alignment horizontal="left" vertical="center" wrapText="1"/>
    </xf>
    <xf numFmtId="0" fontId="126" fillId="101" borderId="103" xfId="0" applyFont="1" applyFill="1" applyBorder="1" applyAlignment="1">
      <alignment horizontal="left" vertical="center" wrapText="1"/>
    </xf>
    <xf numFmtId="0" fontId="31" fillId="0" borderId="110" xfId="0" applyFont="1" applyBorder="1"/>
    <xf numFmtId="0" fontId="33" fillId="64" borderId="36" xfId="0" applyFont="1" applyFill="1" applyBorder="1" applyAlignment="1">
      <alignment horizontal="left" vertical="center" wrapText="1" indent="1"/>
    </xf>
    <xf numFmtId="0" fontId="134" fillId="0" borderId="0" xfId="0" applyFont="1" applyAlignment="1">
      <alignment horizontal="left" vertical="center" indent="1"/>
    </xf>
    <xf numFmtId="0" fontId="135" fillId="60" borderId="16" xfId="0" applyFont="1" applyFill="1" applyBorder="1" applyAlignment="1">
      <alignment horizontal="left" vertical="center" indent="1"/>
    </xf>
    <xf numFmtId="172" fontId="135" fillId="64" borderId="16" xfId="0" applyNumberFormat="1" applyFont="1" applyFill="1" applyBorder="1" applyAlignment="1">
      <alignment horizontal="left" vertical="center" indent="1"/>
    </xf>
    <xf numFmtId="0" fontId="135" fillId="64" borderId="114" xfId="0" applyFont="1" applyFill="1" applyBorder="1" applyAlignment="1">
      <alignment horizontal="left" vertical="center" wrapText="1" indent="1"/>
    </xf>
    <xf numFmtId="0" fontId="135" fillId="64" borderId="38" xfId="0" applyFont="1" applyFill="1" applyBorder="1" applyAlignment="1">
      <alignment horizontal="left" vertical="center" wrapText="1" indent="1"/>
    </xf>
    <xf numFmtId="0" fontId="136" fillId="60" borderId="16" xfId="0" applyFont="1" applyFill="1" applyBorder="1" applyAlignment="1">
      <alignment horizontal="left" vertical="center" wrapText="1" indent="1"/>
    </xf>
    <xf numFmtId="0" fontId="136" fillId="60" borderId="17" xfId="0" applyFont="1" applyFill="1" applyBorder="1" applyAlignment="1">
      <alignment horizontal="left" vertical="center" wrapText="1" indent="1"/>
    </xf>
    <xf numFmtId="0" fontId="135" fillId="64" borderId="36" xfId="0" applyFont="1" applyFill="1" applyBorder="1" applyAlignment="1">
      <alignment horizontal="left" vertical="center" wrapText="1" indent="1"/>
    </xf>
    <xf numFmtId="0" fontId="135" fillId="64" borderId="108" xfId="0" applyFont="1" applyFill="1" applyBorder="1" applyAlignment="1">
      <alignment horizontal="left" vertical="center"/>
    </xf>
    <xf numFmtId="0" fontId="134" fillId="0" borderId="0" xfId="0" applyFont="1" applyAlignment="1">
      <alignment horizontal="left" vertical="center"/>
    </xf>
    <xf numFmtId="0" fontId="134" fillId="64" borderId="111" xfId="0" applyFont="1" applyFill="1" applyBorder="1" applyAlignment="1">
      <alignment horizontal="left" vertical="center"/>
    </xf>
    <xf numFmtId="0" fontId="134" fillId="0" borderId="110" xfId="0" applyFont="1" applyBorder="1" applyAlignment="1">
      <alignment horizontal="left" vertical="center"/>
    </xf>
    <xf numFmtId="0" fontId="134" fillId="64" borderId="108" xfId="0" applyFont="1" applyFill="1" applyBorder="1" applyAlignment="1">
      <alignment horizontal="left" vertical="center"/>
    </xf>
    <xf numFmtId="0" fontId="137" fillId="0" borderId="110" xfId="1102" applyFont="1" applyBorder="1" applyAlignment="1">
      <alignment horizontal="left" vertical="center"/>
    </xf>
    <xf numFmtId="0" fontId="95" fillId="64" borderId="41" xfId="0" applyFont="1" applyFill="1" applyBorder="1" applyAlignment="1">
      <alignment horizontal="left" vertical="center" wrapText="1" indent="1"/>
    </xf>
    <xf numFmtId="0" fontId="95" fillId="64" borderId="17" xfId="0" applyFont="1" applyFill="1" applyBorder="1" applyAlignment="1">
      <alignment horizontal="left" vertical="center" wrapText="1" indent="1"/>
    </xf>
    <xf numFmtId="0" fontId="95" fillId="64" borderId="120" xfId="0" applyFont="1" applyFill="1" applyBorder="1" applyAlignment="1">
      <alignment horizontal="left" vertical="center" wrapText="1" indent="1"/>
    </xf>
    <xf numFmtId="0" fontId="95" fillId="64" borderId="103" xfId="0" applyFont="1" applyFill="1" applyBorder="1" applyAlignment="1">
      <alignment horizontal="left" vertical="center" wrapText="1" indent="1"/>
    </xf>
    <xf numFmtId="0" fontId="95" fillId="64" borderId="104" xfId="0" applyFont="1" applyFill="1" applyBorder="1" applyAlignment="1">
      <alignment horizontal="left" vertical="center" wrapText="1" indent="1"/>
    </xf>
    <xf numFmtId="0" fontId="95" fillId="64" borderId="15" xfId="0" applyFont="1" applyFill="1" applyBorder="1" applyAlignment="1">
      <alignment horizontal="left" vertical="center" wrapText="1" indent="1"/>
    </xf>
    <xf numFmtId="0" fontId="95" fillId="64" borderId="108" xfId="0" applyFont="1" applyFill="1" applyBorder="1" applyAlignment="1">
      <alignment horizontal="left" vertical="center" wrapText="1" indent="1"/>
    </xf>
    <xf numFmtId="0" fontId="33" fillId="64" borderId="116" xfId="0" applyFont="1" applyFill="1" applyBorder="1" applyAlignment="1">
      <alignment horizontal="left" vertical="center" wrapText="1" indent="1"/>
    </xf>
    <xf numFmtId="0" fontId="33" fillId="64" borderId="15" xfId="0" applyFont="1" applyFill="1" applyBorder="1" applyAlignment="1">
      <alignment horizontal="left" vertical="center" wrapText="1" indent="1"/>
    </xf>
    <xf numFmtId="172" fontId="134" fillId="64" borderId="106" xfId="0" applyNumberFormat="1" applyFont="1" applyFill="1" applyBorder="1" applyAlignment="1">
      <alignment horizontal="left" vertical="center" wrapText="1"/>
    </xf>
    <xf numFmtId="172" fontId="134" fillId="64" borderId="39" xfId="0" applyNumberFormat="1" applyFont="1" applyFill="1" applyBorder="1" applyAlignment="1">
      <alignment horizontal="left" vertical="center" wrapText="1"/>
    </xf>
    <xf numFmtId="172" fontId="134" fillId="64" borderId="37" xfId="0" applyNumberFormat="1" applyFont="1" applyFill="1" applyBorder="1" applyAlignment="1">
      <alignment horizontal="left" vertical="center" wrapText="1"/>
    </xf>
    <xf numFmtId="9" fontId="31" fillId="64" borderId="115" xfId="2795" applyFont="1" applyFill="1" applyBorder="1" applyAlignment="1">
      <alignment horizontal="center" vertical="center" wrapText="1"/>
    </xf>
    <xf numFmtId="0" fontId="31" fillId="64" borderId="108" xfId="0" applyFont="1" applyFill="1" applyBorder="1" applyAlignment="1">
      <alignment horizontal="center" vertical="center" wrapText="1"/>
    </xf>
    <xf numFmtId="9" fontId="94" fillId="107" borderId="65" xfId="0" applyNumberFormat="1" applyFont="1" applyFill="1" applyBorder="1" applyAlignment="1">
      <alignment horizontal="center" vertical="center"/>
    </xf>
    <xf numFmtId="0" fontId="33" fillId="64" borderId="124" xfId="0" applyFont="1" applyFill="1" applyBorder="1" applyAlignment="1">
      <alignment horizontal="left" vertical="center" wrapText="1" indent="1"/>
    </xf>
    <xf numFmtId="0" fontId="126" fillId="101" borderId="124" xfId="0" applyFont="1" applyFill="1" applyBorder="1" applyAlignment="1">
      <alignment horizontal="left" vertical="center" wrapText="1"/>
    </xf>
    <xf numFmtId="172" fontId="33" fillId="0" borderId="13" xfId="0" applyNumberFormat="1" applyFont="1" applyBorder="1" applyAlignment="1">
      <alignment horizontal="center" vertical="center"/>
    </xf>
    <xf numFmtId="9" fontId="94" fillId="61" borderId="117" xfId="0" applyNumberFormat="1" applyFont="1" applyFill="1" applyBorder="1" applyAlignment="1">
      <alignment horizontal="center" vertical="center"/>
    </xf>
    <xf numFmtId="9" fontId="94" fillId="107" borderId="117" xfId="0" applyNumberFormat="1" applyFont="1" applyFill="1" applyBorder="1" applyAlignment="1">
      <alignment horizontal="center" vertical="center"/>
    </xf>
    <xf numFmtId="176" fontId="0" fillId="0" borderId="0" xfId="57491" applyNumberFormat="1" applyFont="1"/>
    <xf numFmtId="0" fontId="2" fillId="0" borderId="0" xfId="57492"/>
    <xf numFmtId="0" fontId="140" fillId="0" borderId="125" xfId="57492" applyFont="1" applyBorder="1"/>
    <xf numFmtId="0" fontId="140" fillId="0" borderId="126" xfId="57492" applyFont="1" applyBorder="1" applyAlignment="1">
      <alignment horizontal="center"/>
    </xf>
    <xf numFmtId="0" fontId="140" fillId="0" borderId="127" xfId="57492" applyFont="1" applyBorder="1" applyAlignment="1">
      <alignment horizontal="center"/>
    </xf>
    <xf numFmtId="0" fontId="2" fillId="0" borderId="116" xfId="57492" applyBorder="1" applyAlignment="1">
      <alignment horizontal="center"/>
    </xf>
    <xf numFmtId="176" fontId="140" fillId="0" borderId="128" xfId="57492" applyNumberFormat="1" applyFont="1" applyBorder="1" applyAlignment="1">
      <alignment horizontal="center"/>
    </xf>
    <xf numFmtId="176" fontId="2" fillId="0" borderId="128" xfId="57492" applyNumberFormat="1" applyBorder="1" applyAlignment="1">
      <alignment horizontal="center"/>
    </xf>
    <xf numFmtId="176" fontId="0" fillId="0" borderId="128" xfId="57493" applyNumberFormat="1" applyFont="1" applyBorder="1"/>
    <xf numFmtId="0" fontId="2" fillId="0" borderId="128" xfId="57492" applyBorder="1"/>
    <xf numFmtId="0" fontId="2" fillId="0" borderId="129" xfId="57492" applyBorder="1"/>
    <xf numFmtId="0" fontId="2" fillId="0" borderId="36" xfId="57492" applyBorder="1" applyAlignment="1">
      <alignment horizontal="center"/>
    </xf>
    <xf numFmtId="176" fontId="140" fillId="0" borderId="86" xfId="57492" applyNumberFormat="1" applyFont="1" applyBorder="1" applyAlignment="1">
      <alignment horizontal="center"/>
    </xf>
    <xf numFmtId="176" fontId="2" fillId="0" borderId="86" xfId="57492" applyNumberFormat="1" applyBorder="1" applyAlignment="1">
      <alignment horizontal="center"/>
    </xf>
    <xf numFmtId="176" fontId="0" fillId="0" borderId="86" xfId="57493" applyNumberFormat="1" applyFont="1" applyBorder="1"/>
    <xf numFmtId="0" fontId="2" fillId="0" borderId="86" xfId="57492" applyBorder="1"/>
    <xf numFmtId="0" fontId="2" fillId="0" borderId="37" xfId="57492" applyBorder="1"/>
    <xf numFmtId="0" fontId="2" fillId="0" borderId="130" xfId="57492" applyBorder="1" applyAlignment="1">
      <alignment horizontal="center"/>
    </xf>
    <xf numFmtId="176" fontId="140" fillId="0" borderId="131" xfId="57492" applyNumberFormat="1" applyFont="1" applyBorder="1" applyAlignment="1">
      <alignment horizontal="center"/>
    </xf>
    <xf numFmtId="176" fontId="2" fillId="0" borderId="131" xfId="57492" applyNumberFormat="1" applyBorder="1" applyAlignment="1">
      <alignment horizontal="center"/>
    </xf>
    <xf numFmtId="176" fontId="0" fillId="0" borderId="131" xfId="57493" applyNumberFormat="1" applyFont="1" applyBorder="1"/>
    <xf numFmtId="0" fontId="2" fillId="0" borderId="131" xfId="57492" applyBorder="1"/>
    <xf numFmtId="0" fontId="2" fillId="0" borderId="132" xfId="57492" applyBorder="1"/>
    <xf numFmtId="0" fontId="140" fillId="0" borderId="133" xfId="57492" applyFont="1" applyBorder="1"/>
    <xf numFmtId="176" fontId="140" fillId="0" borderId="134" xfId="57493" applyNumberFormat="1" applyFont="1" applyBorder="1"/>
    <xf numFmtId="176" fontId="140" fillId="0" borderId="135" xfId="57493" applyNumberFormat="1" applyFont="1" applyBorder="1"/>
    <xf numFmtId="177" fontId="0" fillId="108" borderId="126" xfId="57494" applyNumberFormat="1" applyFont="1" applyFill="1" applyBorder="1"/>
    <xf numFmtId="0" fontId="2" fillId="108" borderId="126" xfId="57492" applyFill="1" applyBorder="1"/>
    <xf numFmtId="0" fontId="2" fillId="108" borderId="127" xfId="57492" applyFill="1" applyBorder="1"/>
    <xf numFmtId="0" fontId="2" fillId="0" borderId="0" xfId="57492" applyAlignment="1">
      <alignment horizontal="center"/>
    </xf>
    <xf numFmtId="176" fontId="0" fillId="0" borderId="129" xfId="57493" applyNumberFormat="1" applyFont="1" applyBorder="1"/>
    <xf numFmtId="176" fontId="0" fillId="0" borderId="37" xfId="57493" applyNumberFormat="1" applyFont="1" applyBorder="1"/>
    <xf numFmtId="176" fontId="0" fillId="0" borderId="132" xfId="57493" applyNumberFormat="1" applyFont="1" applyBorder="1"/>
    <xf numFmtId="176" fontId="140" fillId="0" borderId="126" xfId="57493" applyNumberFormat="1" applyFont="1" applyBorder="1"/>
    <xf numFmtId="176" fontId="140" fillId="0" borderId="127" xfId="57493" applyNumberFormat="1" applyFont="1" applyBorder="1"/>
    <xf numFmtId="176" fontId="0" fillId="0" borderId="0" xfId="57493" applyNumberFormat="1" applyFont="1"/>
    <xf numFmtId="176" fontId="2" fillId="0" borderId="128" xfId="57492" applyNumberFormat="1" applyBorder="1"/>
    <xf numFmtId="167" fontId="2" fillId="0" borderId="128" xfId="57492" applyNumberFormat="1" applyBorder="1"/>
    <xf numFmtId="167" fontId="2" fillId="0" borderId="86" xfId="57492" applyNumberFormat="1" applyBorder="1"/>
    <xf numFmtId="0" fontId="1" fillId="0" borderId="0" xfId="57492" applyFont="1"/>
    <xf numFmtId="176" fontId="0" fillId="0" borderId="0" xfId="0" applyNumberFormat="1"/>
    <xf numFmtId="176" fontId="2" fillId="0" borderId="0" xfId="57491" applyNumberFormat="1" applyFont="1"/>
    <xf numFmtId="176" fontId="1" fillId="0" borderId="0" xfId="57491" applyNumberFormat="1" applyFont="1"/>
    <xf numFmtId="0" fontId="0" fillId="0" borderId="0" xfId="0" applyAlignment="1">
      <alignment wrapText="1"/>
    </xf>
    <xf numFmtId="49" fontId="123" fillId="0" borderId="86" xfId="0" applyNumberFormat="1" applyFont="1" applyBorder="1" applyProtection="1">
      <protection locked="0"/>
    </xf>
    <xf numFmtId="2" fontId="123" fillId="0" borderId="86" xfId="0" applyNumberFormat="1" applyFont="1" applyBorder="1" applyProtection="1">
      <protection locked="0"/>
    </xf>
    <xf numFmtId="2" fontId="123" fillId="0" borderId="86" xfId="0" applyNumberFormat="1" applyFont="1" applyBorder="1"/>
    <xf numFmtId="2" fontId="0" fillId="0" borderId="86" xfId="0" applyNumberFormat="1" applyBorder="1" applyAlignment="1">
      <alignment horizontal="center" vertical="center"/>
    </xf>
    <xf numFmtId="2" fontId="0" fillId="0" borderId="86" xfId="0" applyNumberFormat="1" applyBorder="1" applyProtection="1">
      <protection locked="0"/>
    </xf>
    <xf numFmtId="9" fontId="0" fillId="0" borderId="0" xfId="0" applyNumberFormat="1"/>
    <xf numFmtId="9" fontId="0" fillId="0" borderId="136" xfId="0" applyNumberFormat="1" applyBorder="1"/>
    <xf numFmtId="0" fontId="33" fillId="0" borderId="136" xfId="0" applyFont="1" applyBorder="1"/>
    <xf numFmtId="17" fontId="33" fillId="0" borderId="136" xfId="0" applyNumberFormat="1" applyFont="1" applyBorder="1" applyAlignment="1">
      <alignment horizontal="center" vertical="center"/>
    </xf>
    <xf numFmtId="176" fontId="0" fillId="0" borderId="136" xfId="57491" applyNumberFormat="1" applyFont="1" applyBorder="1"/>
    <xf numFmtId="0" fontId="31" fillId="0" borderId="0" xfId="1100" applyAlignment="1">
      <alignment horizontal="left" vertical="center" wrapText="1"/>
    </xf>
    <xf numFmtId="0" fontId="31" fillId="0" borderId="0" xfId="1100" applyAlignment="1">
      <alignment horizontal="left" wrapText="1"/>
    </xf>
    <xf numFmtId="0" fontId="31" fillId="0" borderId="0" xfId="1100" applyAlignment="1">
      <alignment horizontal="left" vertical="top" wrapText="1"/>
    </xf>
    <xf numFmtId="0" fontId="126" fillId="0" borderId="0" xfId="1100" applyFont="1" applyAlignment="1">
      <alignment horizontal="left" wrapText="1"/>
    </xf>
    <xf numFmtId="0" fontId="33" fillId="103" borderId="0" xfId="0" applyFont="1" applyFill="1" applyAlignment="1">
      <alignment horizontal="center" vertical="center"/>
    </xf>
    <xf numFmtId="0" fontId="33" fillId="103" borderId="123" xfId="0" applyFont="1" applyFill="1" applyBorder="1" applyAlignment="1">
      <alignment horizontal="center" vertical="center"/>
    </xf>
    <xf numFmtId="0" fontId="0" fillId="0" borderId="86" xfId="0" applyBorder="1" applyAlignment="1">
      <alignment horizontal="center" vertical="center"/>
    </xf>
    <xf numFmtId="0" fontId="33" fillId="64" borderId="104" xfId="0" applyFont="1" applyFill="1" applyBorder="1" applyAlignment="1">
      <alignment horizontal="left" vertical="center" wrapText="1" indent="1"/>
    </xf>
    <xf numFmtId="0" fontId="33" fillId="64" borderId="13" xfId="0" applyFont="1" applyFill="1" applyBorder="1" applyAlignment="1">
      <alignment horizontal="left" vertical="center" wrapText="1" indent="1"/>
    </xf>
    <xf numFmtId="0" fontId="33" fillId="64" borderId="104" xfId="0" applyFont="1" applyFill="1" applyBorder="1" applyAlignment="1">
      <alignment horizontal="center" vertical="center"/>
    </xf>
    <xf numFmtId="0" fontId="33" fillId="64" borderId="13" xfId="0" applyFont="1" applyFill="1" applyBorder="1" applyAlignment="1">
      <alignment horizontal="center" vertical="center"/>
    </xf>
    <xf numFmtId="0" fontId="33" fillId="64" borderId="104" xfId="0" applyFont="1" applyFill="1" applyBorder="1" applyAlignment="1">
      <alignment horizontal="center" vertical="center" wrapText="1"/>
    </xf>
    <xf numFmtId="0" fontId="33" fillId="64" borderId="13" xfId="0" applyFont="1" applyFill="1" applyBorder="1" applyAlignment="1">
      <alignment horizontal="center" vertical="center" wrapText="1"/>
    </xf>
    <xf numFmtId="0" fontId="31" fillId="65" borderId="108" xfId="0" applyFont="1" applyFill="1" applyBorder="1" applyAlignment="1">
      <alignment horizontal="center" vertical="center"/>
    </xf>
    <xf numFmtId="0" fontId="31" fillId="65" borderId="100" xfId="0" applyFont="1" applyFill="1" applyBorder="1" applyAlignment="1">
      <alignment horizontal="center" vertical="center"/>
    </xf>
    <xf numFmtId="0" fontId="139" fillId="0" borderId="0" xfId="57492" applyFont="1" applyAlignment="1">
      <alignment horizontal="center"/>
    </xf>
    <xf numFmtId="0" fontId="2" fillId="108" borderId="125" xfId="57492" applyFill="1" applyBorder="1" applyAlignment="1">
      <alignment horizontal="center"/>
    </xf>
    <xf numFmtId="0" fontId="2" fillId="108" borderId="126" xfId="57492" applyFill="1" applyBorder="1" applyAlignment="1">
      <alignment horizontal="center"/>
    </xf>
  </cellXfs>
  <cellStyles count="57495">
    <cellStyle name="_Bham" xfId="1" xr:uid="{00000000-0005-0000-0000-000000000000}"/>
    <cellStyle name="_Bham 2" xfId="2581" xr:uid="{00000000-0005-0000-0000-000001000000}"/>
    <cellStyle name="_Bham 3" xfId="2370" xr:uid="{00000000-0005-0000-0000-000002000000}"/>
    <cellStyle name="_Bham2" xfId="2" xr:uid="{00000000-0005-0000-0000-000003000000}"/>
    <cellStyle name="_Bham2 2" xfId="2582" xr:uid="{00000000-0005-0000-0000-000004000000}"/>
    <cellStyle name="_Bham2 3" xfId="2371" xr:uid="{00000000-0005-0000-0000-000005000000}"/>
    <cellStyle name="_Elbeuf" xfId="3" xr:uid="{00000000-0005-0000-0000-000006000000}"/>
    <cellStyle name="_Elbeuf 2" xfId="2583" xr:uid="{00000000-0005-0000-0000-000007000000}"/>
    <cellStyle name="_Elbeuf 3" xfId="2372" xr:uid="{00000000-0005-0000-0000-000008000000}"/>
    <cellStyle name="_Elbeuf_ChungLi" xfId="90" xr:uid="{00000000-0005-0000-0000-000009000000}"/>
    <cellStyle name="_Elbeuf_ChungLi 2" xfId="138" xr:uid="{00000000-0005-0000-0000-00000A000000}"/>
    <cellStyle name="_Elbeuf_ChungLi 2 2" xfId="2680" xr:uid="{00000000-0005-0000-0000-00000B000000}"/>
    <cellStyle name="_Elbeuf_ChungLi 2 3" xfId="2469" xr:uid="{00000000-0005-0000-0000-00000C000000}"/>
    <cellStyle name="_Elbeuf_ChungLi 3" xfId="2650" xr:uid="{00000000-0005-0000-0000-00000D000000}"/>
    <cellStyle name="_Elbeuf_ChungLi 4" xfId="2439" xr:uid="{00000000-0005-0000-0000-00000E000000}"/>
    <cellStyle name="_Elbeuf_ChungLi_Bham" xfId="341" xr:uid="{00000000-0005-0000-0000-00000F000000}"/>
    <cellStyle name="_Elbeuf_ChungLi_Bham 2" xfId="2753" xr:uid="{00000000-0005-0000-0000-000010000000}"/>
    <cellStyle name="_Elbeuf_ChungLi_Bham 3" xfId="2542" xr:uid="{00000000-0005-0000-0000-000011000000}"/>
    <cellStyle name="_Elbeuf_ChungLi_ChungLi" xfId="91" xr:uid="{00000000-0005-0000-0000-000012000000}"/>
    <cellStyle name="_Elbeuf_ChungLi_ChungLi 2" xfId="2651" xr:uid="{00000000-0005-0000-0000-000013000000}"/>
    <cellStyle name="_Elbeuf_ChungLi_ChungLi 3" xfId="2440" xr:uid="{00000000-0005-0000-0000-000014000000}"/>
    <cellStyle name="_Elbeuf_ChungLi_Consolidated Data" xfId="92" xr:uid="{00000000-0005-0000-0000-000015000000}"/>
    <cellStyle name="_Elbeuf_ChungLi_Consolidated Data 2" xfId="2652" xr:uid="{00000000-0005-0000-0000-000016000000}"/>
    <cellStyle name="_Elbeuf_ChungLi_Consolidated Data 3" xfId="2441" xr:uid="{00000000-0005-0000-0000-000017000000}"/>
    <cellStyle name="_Elbeuf_ChungLi_Vilafranca" xfId="223" xr:uid="{00000000-0005-0000-0000-000018000000}"/>
    <cellStyle name="_Elbeuf_ChungLi_Vilafranca 2" xfId="2724" xr:uid="{00000000-0005-0000-0000-000019000000}"/>
    <cellStyle name="_Elbeuf_ChungLi_Vilafranca 3" xfId="2513" xr:uid="{00000000-0005-0000-0000-00001A000000}"/>
    <cellStyle name="_Elbeuf_Consolidated Data" xfId="93" xr:uid="{00000000-0005-0000-0000-00001B000000}"/>
    <cellStyle name="_Elbeuf_Consolidated Data 2" xfId="139" xr:uid="{00000000-0005-0000-0000-00001C000000}"/>
    <cellStyle name="_Elbeuf_Consolidated Data 2 2" xfId="2681" xr:uid="{00000000-0005-0000-0000-00001D000000}"/>
    <cellStyle name="_Elbeuf_Consolidated Data 2 3" xfId="2470" xr:uid="{00000000-0005-0000-0000-00001E000000}"/>
    <cellStyle name="_Elbeuf_Consolidated Data 3" xfId="2653" xr:uid="{00000000-0005-0000-0000-00001F000000}"/>
    <cellStyle name="_Elbeuf_Consolidated Data 4" xfId="2442" xr:uid="{00000000-0005-0000-0000-000020000000}"/>
    <cellStyle name="_Elbeuf_Consolidated Data_1" xfId="94" xr:uid="{00000000-0005-0000-0000-000021000000}"/>
    <cellStyle name="_Elbeuf_Consolidated Data_1 2" xfId="140" xr:uid="{00000000-0005-0000-0000-000022000000}"/>
    <cellStyle name="_Elbeuf_Consolidated Data_1 2 2" xfId="2682" xr:uid="{00000000-0005-0000-0000-000023000000}"/>
    <cellStyle name="_Elbeuf_Consolidated Data_1 2 3" xfId="2471" xr:uid="{00000000-0005-0000-0000-000024000000}"/>
    <cellStyle name="_Elbeuf_Consolidated Data_1 3" xfId="2654" xr:uid="{00000000-0005-0000-0000-000025000000}"/>
    <cellStyle name="_Elbeuf_Consolidated Data_1 4" xfId="2443" xr:uid="{00000000-0005-0000-0000-000026000000}"/>
    <cellStyle name="_Elbeuf_Consolidated Data_1_Bham" xfId="343" xr:uid="{00000000-0005-0000-0000-000027000000}"/>
    <cellStyle name="_Elbeuf_Consolidated Data_1_Bham 2" xfId="2755" xr:uid="{00000000-0005-0000-0000-000028000000}"/>
    <cellStyle name="_Elbeuf_Consolidated Data_1_Bham 3" xfId="2544" xr:uid="{00000000-0005-0000-0000-000029000000}"/>
    <cellStyle name="_Elbeuf_Consolidated Data_1_Consolidated Data" xfId="95" xr:uid="{00000000-0005-0000-0000-00002A000000}"/>
    <cellStyle name="_Elbeuf_Consolidated Data_1_Consolidated Data 2" xfId="2655" xr:uid="{00000000-0005-0000-0000-00002B000000}"/>
    <cellStyle name="_Elbeuf_Consolidated Data_1_Consolidated Data 3" xfId="2444" xr:uid="{00000000-0005-0000-0000-00002C000000}"/>
    <cellStyle name="_Elbeuf_Consolidated Data_1_Vilafranca" xfId="225" xr:uid="{00000000-0005-0000-0000-00002D000000}"/>
    <cellStyle name="_Elbeuf_Consolidated Data_1_Vilafranca 2" xfId="2726" xr:uid="{00000000-0005-0000-0000-00002E000000}"/>
    <cellStyle name="_Elbeuf_Consolidated Data_1_Vilafranca 3" xfId="2515" xr:uid="{00000000-0005-0000-0000-00002F000000}"/>
    <cellStyle name="_Elbeuf_Consolidated Data_2" xfId="96" xr:uid="{00000000-0005-0000-0000-000030000000}"/>
    <cellStyle name="_Elbeuf_Consolidated Data_2 2" xfId="141" xr:uid="{00000000-0005-0000-0000-000031000000}"/>
    <cellStyle name="_Elbeuf_Consolidated Data_2 2 2" xfId="2683" xr:uid="{00000000-0005-0000-0000-000032000000}"/>
    <cellStyle name="_Elbeuf_Consolidated Data_2 2 3" xfId="2472" xr:uid="{00000000-0005-0000-0000-000033000000}"/>
    <cellStyle name="_Elbeuf_Consolidated Data_2 3" xfId="2656" xr:uid="{00000000-0005-0000-0000-000034000000}"/>
    <cellStyle name="_Elbeuf_Consolidated Data_2 4" xfId="2445" xr:uid="{00000000-0005-0000-0000-000035000000}"/>
    <cellStyle name="_Elbeuf_Consolidated Data_2_Bham" xfId="344" xr:uid="{00000000-0005-0000-0000-000036000000}"/>
    <cellStyle name="_Elbeuf_Consolidated Data_2_Bham 2" xfId="2756" xr:uid="{00000000-0005-0000-0000-000037000000}"/>
    <cellStyle name="_Elbeuf_Consolidated Data_2_Bham 3" xfId="2545" xr:uid="{00000000-0005-0000-0000-000038000000}"/>
    <cellStyle name="_Elbeuf_Consolidated Data_2_Consolidated Data" xfId="97" xr:uid="{00000000-0005-0000-0000-000039000000}"/>
    <cellStyle name="_Elbeuf_Consolidated Data_2_Consolidated Data 2" xfId="2657" xr:uid="{00000000-0005-0000-0000-00003A000000}"/>
    <cellStyle name="_Elbeuf_Consolidated Data_2_Consolidated Data 3" xfId="2446" xr:uid="{00000000-0005-0000-0000-00003B000000}"/>
    <cellStyle name="_Elbeuf_Consolidated Data_2_Vilafranca" xfId="226" xr:uid="{00000000-0005-0000-0000-00003C000000}"/>
    <cellStyle name="_Elbeuf_Consolidated Data_2_Vilafranca 2" xfId="2727" xr:uid="{00000000-0005-0000-0000-00003D000000}"/>
    <cellStyle name="_Elbeuf_Consolidated Data_2_Vilafranca 3" xfId="2516" xr:uid="{00000000-0005-0000-0000-00003E000000}"/>
    <cellStyle name="_Elbeuf_Consolidated Data_3" xfId="98" xr:uid="{00000000-0005-0000-0000-00003F000000}"/>
    <cellStyle name="_Elbeuf_Consolidated Data_3 2" xfId="142" xr:uid="{00000000-0005-0000-0000-000040000000}"/>
    <cellStyle name="_Elbeuf_Consolidated Data_3 2 2" xfId="2684" xr:uid="{00000000-0005-0000-0000-000041000000}"/>
    <cellStyle name="_Elbeuf_Consolidated Data_3 2 3" xfId="2473" xr:uid="{00000000-0005-0000-0000-000042000000}"/>
    <cellStyle name="_Elbeuf_Consolidated Data_3 3" xfId="2658" xr:uid="{00000000-0005-0000-0000-000043000000}"/>
    <cellStyle name="_Elbeuf_Consolidated Data_3 4" xfId="2447" xr:uid="{00000000-0005-0000-0000-000044000000}"/>
    <cellStyle name="_Elbeuf_Consolidated Data_3_Bham" xfId="345" xr:uid="{00000000-0005-0000-0000-000045000000}"/>
    <cellStyle name="_Elbeuf_Consolidated Data_3_Bham 2" xfId="2757" xr:uid="{00000000-0005-0000-0000-000046000000}"/>
    <cellStyle name="_Elbeuf_Consolidated Data_3_Bham 3" xfId="2546" xr:uid="{00000000-0005-0000-0000-000047000000}"/>
    <cellStyle name="_Elbeuf_Consolidated Data_3_Consolidated Data" xfId="99" xr:uid="{00000000-0005-0000-0000-000048000000}"/>
    <cellStyle name="_Elbeuf_Consolidated Data_3_Consolidated Data 2" xfId="2659" xr:uid="{00000000-0005-0000-0000-000049000000}"/>
    <cellStyle name="_Elbeuf_Consolidated Data_3_Consolidated Data 3" xfId="2448" xr:uid="{00000000-0005-0000-0000-00004A000000}"/>
    <cellStyle name="_Elbeuf_Consolidated Data_3_Vilafranca" xfId="227" xr:uid="{00000000-0005-0000-0000-00004B000000}"/>
    <cellStyle name="_Elbeuf_Consolidated Data_3_Vilafranca 2" xfId="2728" xr:uid="{00000000-0005-0000-0000-00004C000000}"/>
    <cellStyle name="_Elbeuf_Consolidated Data_3_Vilafranca 3" xfId="2517" xr:uid="{00000000-0005-0000-0000-00004D000000}"/>
    <cellStyle name="_Elbeuf_Consolidated Data_4" xfId="334" xr:uid="{00000000-0005-0000-0000-00004E000000}"/>
    <cellStyle name="_Elbeuf_Consolidated Data_4 2" xfId="2751" xr:uid="{00000000-0005-0000-0000-00004F000000}"/>
    <cellStyle name="_Elbeuf_Consolidated Data_4 3" xfId="2540" xr:uid="{00000000-0005-0000-0000-000050000000}"/>
    <cellStyle name="_Elbeuf_Consolidated Data_4_Bham" xfId="346" xr:uid="{00000000-0005-0000-0000-000051000000}"/>
    <cellStyle name="_Elbeuf_Consolidated Data_4_Bham 2" xfId="2758" xr:uid="{00000000-0005-0000-0000-000052000000}"/>
    <cellStyle name="_Elbeuf_Consolidated Data_4_Bham 3" xfId="2547" xr:uid="{00000000-0005-0000-0000-000053000000}"/>
    <cellStyle name="_Elbeuf_Consolidated Data_4_Consolidated Data" xfId="401" xr:uid="{00000000-0005-0000-0000-000054000000}"/>
    <cellStyle name="_Elbeuf_Consolidated Data_4_Consolidated Data 2" xfId="2763" xr:uid="{00000000-0005-0000-0000-000055000000}"/>
    <cellStyle name="_Elbeuf_Consolidated Data_4_Consolidated Data 3" xfId="2552" xr:uid="{00000000-0005-0000-0000-000056000000}"/>
    <cellStyle name="_Elbeuf_Consolidated Data_4_Vilafranca" xfId="402" xr:uid="{00000000-0005-0000-0000-000057000000}"/>
    <cellStyle name="_Elbeuf_Consolidated Data_4_Vilafranca 2" xfId="2764" xr:uid="{00000000-0005-0000-0000-000058000000}"/>
    <cellStyle name="_Elbeuf_Consolidated Data_4_Vilafranca 3" xfId="2553" xr:uid="{00000000-0005-0000-0000-000059000000}"/>
    <cellStyle name="_Elbeuf_Consolidated Data_5" xfId="403" xr:uid="{00000000-0005-0000-0000-00005A000000}"/>
    <cellStyle name="_Elbeuf_Consolidated Data_5 2" xfId="2765" xr:uid="{00000000-0005-0000-0000-00005B000000}"/>
    <cellStyle name="_Elbeuf_Consolidated Data_5 3" xfId="2554" xr:uid="{00000000-0005-0000-0000-00005C000000}"/>
    <cellStyle name="_Elbeuf_Consolidated Data_Bham" xfId="342" xr:uid="{00000000-0005-0000-0000-00005D000000}"/>
    <cellStyle name="_Elbeuf_Consolidated Data_Bham 2" xfId="2754" xr:uid="{00000000-0005-0000-0000-00005E000000}"/>
    <cellStyle name="_Elbeuf_Consolidated Data_Bham 3" xfId="2543" xr:uid="{00000000-0005-0000-0000-00005F000000}"/>
    <cellStyle name="_Elbeuf_Consolidated Data_Consolidated Data" xfId="100" xr:uid="{00000000-0005-0000-0000-000060000000}"/>
    <cellStyle name="_Elbeuf_Consolidated Data_Consolidated Data 2" xfId="2660" xr:uid="{00000000-0005-0000-0000-000061000000}"/>
    <cellStyle name="_Elbeuf_Consolidated Data_Consolidated Data 3" xfId="2449" xr:uid="{00000000-0005-0000-0000-000062000000}"/>
    <cellStyle name="_Elbeuf_Consolidated Data_Vilafranca" xfId="224" xr:uid="{00000000-0005-0000-0000-000063000000}"/>
    <cellStyle name="_Elbeuf_Consolidated Data_Vilafranca 2" xfId="2725" xr:uid="{00000000-0005-0000-0000-000064000000}"/>
    <cellStyle name="_Elbeuf_Consolidated Data_Vilafranca 3" xfId="2514" xr:uid="{00000000-0005-0000-0000-000065000000}"/>
    <cellStyle name="_Elbeuf_Guangzhou" xfId="101" xr:uid="{00000000-0005-0000-0000-000066000000}"/>
    <cellStyle name="_Elbeuf_Guangzhou 2" xfId="143" xr:uid="{00000000-0005-0000-0000-000067000000}"/>
    <cellStyle name="_Elbeuf_Guangzhou 2 2" xfId="2685" xr:uid="{00000000-0005-0000-0000-000068000000}"/>
    <cellStyle name="_Elbeuf_Guangzhou 2 3" xfId="2474" xr:uid="{00000000-0005-0000-0000-000069000000}"/>
    <cellStyle name="_Elbeuf_Guangzhou 3" xfId="2661" xr:uid="{00000000-0005-0000-0000-00006A000000}"/>
    <cellStyle name="_Elbeuf_Guangzhou 4" xfId="2450" xr:uid="{00000000-0005-0000-0000-00006B000000}"/>
    <cellStyle name="_Elbeuf_Guangzhou_Bham" xfId="347" xr:uid="{00000000-0005-0000-0000-00006C000000}"/>
    <cellStyle name="_Elbeuf_Guangzhou_Bham 2" xfId="2759" xr:uid="{00000000-0005-0000-0000-00006D000000}"/>
    <cellStyle name="_Elbeuf_Guangzhou_Bham 3" xfId="2548" xr:uid="{00000000-0005-0000-0000-00006E000000}"/>
    <cellStyle name="_Elbeuf_Guangzhou_ChungLi" xfId="102" xr:uid="{00000000-0005-0000-0000-00006F000000}"/>
    <cellStyle name="_Elbeuf_Guangzhou_ChungLi 2" xfId="2662" xr:uid="{00000000-0005-0000-0000-000070000000}"/>
    <cellStyle name="_Elbeuf_Guangzhou_ChungLi 3" xfId="2451" xr:uid="{00000000-0005-0000-0000-000071000000}"/>
    <cellStyle name="_Elbeuf_Guangzhou_Consolidated Data" xfId="103" xr:uid="{00000000-0005-0000-0000-000072000000}"/>
    <cellStyle name="_Elbeuf_Guangzhou_Consolidated Data 2" xfId="2663" xr:uid="{00000000-0005-0000-0000-000073000000}"/>
    <cellStyle name="_Elbeuf_Guangzhou_Consolidated Data 3" xfId="2452" xr:uid="{00000000-0005-0000-0000-000074000000}"/>
    <cellStyle name="_Elbeuf_Guangzhou_Vilafranca" xfId="228" xr:uid="{00000000-0005-0000-0000-000075000000}"/>
    <cellStyle name="_Elbeuf_Guangzhou_Vilafranca 2" xfId="2729" xr:uid="{00000000-0005-0000-0000-000076000000}"/>
    <cellStyle name="_Elbeuf_Guangzhou_Vilafranca 3" xfId="2518" xr:uid="{00000000-0005-0000-0000-000077000000}"/>
    <cellStyle name="_Elbeuf_Hilden" xfId="104" xr:uid="{00000000-0005-0000-0000-000078000000}"/>
    <cellStyle name="_Elbeuf_Hilden 2" xfId="144" xr:uid="{00000000-0005-0000-0000-000079000000}"/>
    <cellStyle name="_Elbeuf_Hilden 2 2" xfId="2686" xr:uid="{00000000-0005-0000-0000-00007A000000}"/>
    <cellStyle name="_Elbeuf_Hilden 2 3" xfId="2475" xr:uid="{00000000-0005-0000-0000-00007B000000}"/>
    <cellStyle name="_Elbeuf_Hilden 3" xfId="2664" xr:uid="{00000000-0005-0000-0000-00007C000000}"/>
    <cellStyle name="_Elbeuf_Hilden 4" xfId="2453" xr:uid="{00000000-0005-0000-0000-00007D000000}"/>
    <cellStyle name="_Elbeuf_Hilden_Bham" xfId="348" xr:uid="{00000000-0005-0000-0000-00007E000000}"/>
    <cellStyle name="_Elbeuf_Hilden_Bham 2" xfId="2760" xr:uid="{00000000-0005-0000-0000-00007F000000}"/>
    <cellStyle name="_Elbeuf_Hilden_Bham 3" xfId="2549" xr:uid="{00000000-0005-0000-0000-000080000000}"/>
    <cellStyle name="_Elbeuf_Hilden_ChungLi" xfId="105" xr:uid="{00000000-0005-0000-0000-000081000000}"/>
    <cellStyle name="_Elbeuf_Hilden_ChungLi 2" xfId="2665" xr:uid="{00000000-0005-0000-0000-000082000000}"/>
    <cellStyle name="_Elbeuf_Hilden_ChungLi 3" xfId="2454" xr:uid="{00000000-0005-0000-0000-000083000000}"/>
    <cellStyle name="_Elbeuf_Hilden_Consolidated Data" xfId="106" xr:uid="{00000000-0005-0000-0000-000084000000}"/>
    <cellStyle name="_Elbeuf_Hilden_Consolidated Data 2" xfId="2666" xr:uid="{00000000-0005-0000-0000-000085000000}"/>
    <cellStyle name="_Elbeuf_Hilden_Consolidated Data 3" xfId="2455" xr:uid="{00000000-0005-0000-0000-000086000000}"/>
    <cellStyle name="_Elbeuf_Hilden_Vilafranca" xfId="229" xr:uid="{00000000-0005-0000-0000-000087000000}"/>
    <cellStyle name="_Elbeuf_Hilden_Vilafranca 2" xfId="2730" xr:uid="{00000000-0005-0000-0000-000088000000}"/>
    <cellStyle name="_Elbeuf_Hilden_Vilafranca 3" xfId="2519" xr:uid="{00000000-0005-0000-0000-000089000000}"/>
    <cellStyle name="_Elbeuf_Hull" xfId="107" xr:uid="{00000000-0005-0000-0000-00008A000000}"/>
    <cellStyle name="_Elbeuf_Hull 2" xfId="145" xr:uid="{00000000-0005-0000-0000-00008B000000}"/>
    <cellStyle name="_Elbeuf_Hull 2 2" xfId="2687" xr:uid="{00000000-0005-0000-0000-00008C000000}"/>
    <cellStyle name="_Elbeuf_Hull 2 3" xfId="2476" xr:uid="{00000000-0005-0000-0000-00008D000000}"/>
    <cellStyle name="_Elbeuf_Hull 3" xfId="2667" xr:uid="{00000000-0005-0000-0000-00008E000000}"/>
    <cellStyle name="_Elbeuf_Hull 4" xfId="2456" xr:uid="{00000000-0005-0000-0000-00008F000000}"/>
    <cellStyle name="_Elbeuf_Hull_Bham" xfId="349" xr:uid="{00000000-0005-0000-0000-000090000000}"/>
    <cellStyle name="_Elbeuf_Hull_Bham 2" xfId="2761" xr:uid="{00000000-0005-0000-0000-000091000000}"/>
    <cellStyle name="_Elbeuf_Hull_Bham 3" xfId="2550" xr:uid="{00000000-0005-0000-0000-000092000000}"/>
    <cellStyle name="_Elbeuf_Hull_ChungLi" xfId="108" xr:uid="{00000000-0005-0000-0000-000093000000}"/>
    <cellStyle name="_Elbeuf_Hull_ChungLi 2" xfId="2668" xr:uid="{00000000-0005-0000-0000-000094000000}"/>
    <cellStyle name="_Elbeuf_Hull_ChungLi 3" xfId="2457" xr:uid="{00000000-0005-0000-0000-000095000000}"/>
    <cellStyle name="_Elbeuf_Hull_Consolidated Data" xfId="109" xr:uid="{00000000-0005-0000-0000-000096000000}"/>
    <cellStyle name="_Elbeuf_Hull_Consolidated Data 2" xfId="2669" xr:uid="{00000000-0005-0000-0000-000097000000}"/>
    <cellStyle name="_Elbeuf_Hull_Consolidated Data 3" xfId="2458" xr:uid="{00000000-0005-0000-0000-000098000000}"/>
    <cellStyle name="_Elbeuf_Hull_Vilafranca" xfId="230" xr:uid="{00000000-0005-0000-0000-000099000000}"/>
    <cellStyle name="_Elbeuf_Hull_Vilafranca 2" xfId="2731" xr:uid="{00000000-0005-0000-0000-00009A000000}"/>
    <cellStyle name="_Elbeuf_Hull_Vilafranca 3" xfId="2520" xr:uid="{00000000-0005-0000-0000-00009B000000}"/>
    <cellStyle name="_Elbeuf2" xfId="4" xr:uid="{00000000-0005-0000-0000-00009C000000}"/>
    <cellStyle name="_Elbeuf2 2" xfId="2584" xr:uid="{00000000-0005-0000-0000-00009D000000}"/>
    <cellStyle name="_Elbeuf2 3" xfId="2373" xr:uid="{00000000-0005-0000-0000-00009E000000}"/>
    <cellStyle name="_Euro Adj" xfId="5" xr:uid="{00000000-0005-0000-0000-00009F000000}"/>
    <cellStyle name="_Euro Adj 2" xfId="2585" xr:uid="{00000000-0005-0000-0000-0000A0000000}"/>
    <cellStyle name="_Euro Adj 3" xfId="2374" xr:uid="{00000000-0005-0000-0000-0000A1000000}"/>
    <cellStyle name="_Europe" xfId="6" xr:uid="{00000000-0005-0000-0000-0000A2000000}"/>
    <cellStyle name="_Europe 2" xfId="2586" xr:uid="{00000000-0005-0000-0000-0000A3000000}"/>
    <cellStyle name="_Europe 3" xfId="2375" xr:uid="{00000000-0005-0000-0000-0000A4000000}"/>
    <cellStyle name="_Hilden" xfId="7" xr:uid="{00000000-0005-0000-0000-0000A5000000}"/>
    <cellStyle name="_Hilden 2" xfId="2587" xr:uid="{00000000-0005-0000-0000-0000A6000000}"/>
    <cellStyle name="_Hilden 3" xfId="2376" xr:uid="{00000000-0005-0000-0000-0000A7000000}"/>
    <cellStyle name="_Hilden2" xfId="8" xr:uid="{00000000-0005-0000-0000-0000A8000000}"/>
    <cellStyle name="_Hilden2 2" xfId="2588" xr:uid="{00000000-0005-0000-0000-0000A9000000}"/>
    <cellStyle name="_Hilden2 3" xfId="2377" xr:uid="{00000000-0005-0000-0000-0000AA000000}"/>
    <cellStyle name="_Hull" xfId="9" xr:uid="{00000000-0005-0000-0000-0000AB000000}"/>
    <cellStyle name="_Hull 2" xfId="2589" xr:uid="{00000000-0005-0000-0000-0000AC000000}"/>
    <cellStyle name="_Hull 3" xfId="2378" xr:uid="{00000000-0005-0000-0000-0000AD000000}"/>
    <cellStyle name="_Hull2" xfId="10" xr:uid="{00000000-0005-0000-0000-0000AE000000}"/>
    <cellStyle name="_Hull2 2" xfId="2590" xr:uid="{00000000-0005-0000-0000-0000AF000000}"/>
    <cellStyle name="_Hull2 3" xfId="2379" xr:uid="{00000000-0005-0000-0000-0000B0000000}"/>
    <cellStyle name="_UK" xfId="11" xr:uid="{00000000-0005-0000-0000-0000B1000000}"/>
    <cellStyle name="_UK 2" xfId="2591" xr:uid="{00000000-0005-0000-0000-0000B2000000}"/>
    <cellStyle name="_UK 3" xfId="2380" xr:uid="{00000000-0005-0000-0000-0000B3000000}"/>
    <cellStyle name="_Vilafranca" xfId="12" xr:uid="{00000000-0005-0000-0000-0000B4000000}"/>
    <cellStyle name="_Vilafranca 2" xfId="2592" xr:uid="{00000000-0005-0000-0000-0000B5000000}"/>
    <cellStyle name="_Vilafranca 3" xfId="2381" xr:uid="{00000000-0005-0000-0000-0000B6000000}"/>
    <cellStyle name="_Vilafranca2" xfId="13" xr:uid="{00000000-0005-0000-0000-0000B7000000}"/>
    <cellStyle name="_Vilafranca2 2" xfId="2593" xr:uid="{00000000-0005-0000-0000-0000B8000000}"/>
    <cellStyle name="_Vilafranca2 3" xfId="2382" xr:uid="{00000000-0005-0000-0000-0000B9000000}"/>
    <cellStyle name="20 % - Akzent1 10" xfId="4710" xr:uid="{00000000-0005-0000-0000-0000BA000000}"/>
    <cellStyle name="20 % - Akzent1 10 2" xfId="9474" xr:uid="{00000000-0005-0000-0000-0000BB000000}"/>
    <cellStyle name="20 % - Akzent1 10 2 2" xfId="55240" xr:uid="{00000000-0005-0000-0000-0000BC000000}"/>
    <cellStyle name="20 % - Akzent1 10 2 3" xfId="23335" xr:uid="{00000000-0005-0000-0000-0000BD000000}"/>
    <cellStyle name="20 % - Akzent1 10 3" xfId="32810" xr:uid="{00000000-0005-0000-0000-0000BE000000}"/>
    <cellStyle name="20 % - Akzent1 10 3 2" xfId="50549" xr:uid="{00000000-0005-0000-0000-0000BF000000}"/>
    <cellStyle name="20 % - Akzent1 10 4" xfId="38389" xr:uid="{00000000-0005-0000-0000-0000C0000000}"/>
    <cellStyle name="20 % - Akzent1 10 5" xfId="45849" xr:uid="{00000000-0005-0000-0000-0000C1000000}"/>
    <cellStyle name="20 % - Akzent1 10 6" xfId="15409" xr:uid="{00000000-0005-0000-0000-0000C2000000}"/>
    <cellStyle name="20 % - Akzent1 11" xfId="4724" xr:uid="{00000000-0005-0000-0000-0000C3000000}"/>
    <cellStyle name="20 % - Akzent1 11 2" xfId="9487" xr:uid="{00000000-0005-0000-0000-0000C4000000}"/>
    <cellStyle name="20 % - Akzent1 11 2 2" xfId="55253" xr:uid="{00000000-0005-0000-0000-0000C5000000}"/>
    <cellStyle name="20 % - Akzent1 11 2 3" xfId="32823" xr:uid="{00000000-0005-0000-0000-0000C6000000}"/>
    <cellStyle name="20 % - Akzent1 11 3" xfId="38402" xr:uid="{00000000-0005-0000-0000-0000C7000000}"/>
    <cellStyle name="20 % - Akzent1 11 3 2" xfId="50562" xr:uid="{00000000-0005-0000-0000-0000C8000000}"/>
    <cellStyle name="20 % - Akzent1 11 4" xfId="45862" xr:uid="{00000000-0005-0000-0000-0000C9000000}"/>
    <cellStyle name="20 % - Akzent1 11 5" xfId="19295" xr:uid="{00000000-0005-0000-0000-0000CA000000}"/>
    <cellStyle name="20 % - Akzent1 12" xfId="5217" xr:uid="{00000000-0005-0000-0000-0000CB000000}"/>
    <cellStyle name="20 % - Akzent1 12 2" xfId="9909" xr:uid="{00000000-0005-0000-0000-0000CC000000}"/>
    <cellStyle name="20 % - Akzent1 12 2 2" xfId="55675" xr:uid="{00000000-0005-0000-0000-0000CD000000}"/>
    <cellStyle name="20 % - Akzent1 12 2 3" xfId="38892" xr:uid="{00000000-0005-0000-0000-0000CE000000}"/>
    <cellStyle name="20 % - Akzent1 12 3" xfId="50983" xr:uid="{00000000-0005-0000-0000-0000CF000000}"/>
    <cellStyle name="20 % - Akzent1 12 4" xfId="46345" xr:uid="{00000000-0005-0000-0000-0000D0000000}"/>
    <cellStyle name="20 % - Akzent1 12 5" xfId="33313" xr:uid="{00000000-0005-0000-0000-0000D1000000}"/>
    <cellStyle name="20 % - Akzent1 13" xfId="5732" xr:uid="{00000000-0005-0000-0000-0000D2000000}"/>
    <cellStyle name="20 % - Akzent1 13 2" xfId="51498" xr:uid="{00000000-0005-0000-0000-0000D3000000}"/>
    <cellStyle name="20 % - Akzent1 13 3" xfId="28966" xr:uid="{00000000-0005-0000-0000-0000D4000000}"/>
    <cellStyle name="20 % - Akzent1 14" xfId="10704" xr:uid="{00000000-0005-0000-0000-0000D5000000}"/>
    <cellStyle name="20 % - Akzent1 14 2" xfId="46837" xr:uid="{00000000-0005-0000-0000-0000D6000000}"/>
    <cellStyle name="20 % - Akzent1 14 3" xfId="34362" xr:uid="{00000000-0005-0000-0000-0000D7000000}"/>
    <cellStyle name="20 % - Akzent1 15" xfId="41969" xr:uid="{00000000-0005-0000-0000-0000D8000000}"/>
    <cellStyle name="20 % - Akzent1 16" xfId="11131" xr:uid="{00000000-0005-0000-0000-0000D9000000}"/>
    <cellStyle name="20 % - Akzent1 17" xfId="56472" xr:uid="{00000000-0005-0000-0000-0000DA000000}"/>
    <cellStyle name="20 % - Akzent1 18" xfId="56903" xr:uid="{00000000-0005-0000-0000-0000DB000000}"/>
    <cellStyle name="20 % - Akzent1 2" xfId="469" xr:uid="{00000000-0005-0000-0000-0000DC000000}"/>
    <cellStyle name="20 % - Akzent1 2 10" xfId="10793" xr:uid="{00000000-0005-0000-0000-0000DD000000}"/>
    <cellStyle name="20 % - Akzent1 2 10 2" xfId="46853" xr:uid="{00000000-0005-0000-0000-0000DE000000}"/>
    <cellStyle name="20 % - Akzent1 2 10 3" xfId="34385" xr:uid="{00000000-0005-0000-0000-0000DF000000}"/>
    <cellStyle name="20 % - Akzent1 2 11" xfId="41985" xr:uid="{00000000-0005-0000-0000-0000E0000000}"/>
    <cellStyle name="20 % - Akzent1 2 12" xfId="11207" xr:uid="{00000000-0005-0000-0000-0000E1000000}"/>
    <cellStyle name="20 % - Akzent1 2 13" xfId="56548" xr:uid="{00000000-0005-0000-0000-0000E2000000}"/>
    <cellStyle name="20 % - Akzent1 2 14" xfId="57003" xr:uid="{00000000-0005-0000-0000-0000E3000000}"/>
    <cellStyle name="20 % - Akzent1 2 2" xfId="1006" xr:uid="{00000000-0005-0000-0000-0000E4000000}"/>
    <cellStyle name="20 % - Akzent1 2 2 10" xfId="11863" xr:uid="{00000000-0005-0000-0000-0000E5000000}"/>
    <cellStyle name="20 % - Akzent1 2 2 11" xfId="56791" xr:uid="{00000000-0005-0000-0000-0000E6000000}"/>
    <cellStyle name="20 % - Akzent1 2 2 12" xfId="57246" xr:uid="{00000000-0005-0000-0000-0000E7000000}"/>
    <cellStyle name="20 % - Akzent1 2 2 2" xfId="1743" xr:uid="{00000000-0005-0000-0000-0000E8000000}"/>
    <cellStyle name="20 % - Akzent1 2 2 2 2" xfId="4116" xr:uid="{00000000-0005-0000-0000-0000E9000000}"/>
    <cellStyle name="20 % - Akzent1 2 2 2 2 2" xfId="8907" xr:uid="{00000000-0005-0000-0000-0000EA000000}"/>
    <cellStyle name="20 % - Akzent1 2 2 2 2 2 2" xfId="28326" xr:uid="{00000000-0005-0000-0000-0000EB000000}"/>
    <cellStyle name="20 % - Akzent1 2 2 2 2 2 3" xfId="54673" xr:uid="{00000000-0005-0000-0000-0000EC000000}"/>
    <cellStyle name="20 % - Akzent1 2 2 2 2 2 4" xfId="18449" xr:uid="{00000000-0005-0000-0000-0000ED000000}"/>
    <cellStyle name="20 % - Akzent1 2 2 2 2 3" xfId="22741" xr:uid="{00000000-0005-0000-0000-0000EE000000}"/>
    <cellStyle name="20 % - Akzent1 2 2 2 2 3 2" xfId="49984" xr:uid="{00000000-0005-0000-0000-0000EF000000}"/>
    <cellStyle name="20 % - Akzent1 2 2 2 2 4" xfId="32224" xr:uid="{00000000-0005-0000-0000-0000F0000000}"/>
    <cellStyle name="20 % - Akzent1 2 2 2 2 5" xfId="37795" xr:uid="{00000000-0005-0000-0000-0000F1000000}"/>
    <cellStyle name="20 % - Akzent1 2 2 2 2 6" xfId="45255" xr:uid="{00000000-0005-0000-0000-0000F2000000}"/>
    <cellStyle name="20 % - Akzent1 2 2 2 2 7" xfId="14737" xr:uid="{00000000-0005-0000-0000-0000F3000000}"/>
    <cellStyle name="20 % - Akzent1 2 2 2 3" xfId="6956" xr:uid="{00000000-0005-0000-0000-0000F4000000}"/>
    <cellStyle name="20 % - Akzent1 2 2 2 3 2" xfId="26516" xr:uid="{00000000-0005-0000-0000-0000F5000000}"/>
    <cellStyle name="20 % - Akzent1 2 2 2 3 3" xfId="52722" xr:uid="{00000000-0005-0000-0000-0000F6000000}"/>
    <cellStyle name="20 % - Akzent1 2 2 2 3 4" xfId="16606" xr:uid="{00000000-0005-0000-0000-0000F7000000}"/>
    <cellStyle name="20 % - Akzent1 2 2 2 4" xfId="20582" xr:uid="{00000000-0005-0000-0000-0000F8000000}"/>
    <cellStyle name="20 % - Akzent1 2 2 2 4 2" xfId="48058" xr:uid="{00000000-0005-0000-0000-0000F9000000}"/>
    <cellStyle name="20 % - Akzent1 2 2 2 5" xfId="30207" xr:uid="{00000000-0005-0000-0000-0000FA000000}"/>
    <cellStyle name="20 % - Akzent1 2 2 2 6" xfId="35653" xr:uid="{00000000-0005-0000-0000-0000FB000000}"/>
    <cellStyle name="20 % - Akzent1 2 2 2 7" xfId="43248" xr:uid="{00000000-0005-0000-0000-0000FC000000}"/>
    <cellStyle name="20 % - Akzent1 2 2 2 8" xfId="13276" xr:uid="{00000000-0005-0000-0000-0000FD000000}"/>
    <cellStyle name="20 % - Akzent1 2 2 3" xfId="2283" xr:uid="{00000000-0005-0000-0000-0000FE000000}"/>
    <cellStyle name="20 % - Akzent1 2 2 3 2" xfId="4588" xr:uid="{00000000-0005-0000-0000-0000FF000000}"/>
    <cellStyle name="20 % - Akzent1 2 2 3 2 2" xfId="9369" xr:uid="{00000000-0005-0000-0000-000000010000}"/>
    <cellStyle name="20 % - Akzent1 2 2 3 2 2 2" xfId="28762" xr:uid="{00000000-0005-0000-0000-000001010000}"/>
    <cellStyle name="20 % - Akzent1 2 2 3 2 2 3" xfId="55135" xr:uid="{00000000-0005-0000-0000-000002010000}"/>
    <cellStyle name="20 % - Akzent1 2 2 3 2 2 4" xfId="18921" xr:uid="{00000000-0005-0000-0000-000003010000}"/>
    <cellStyle name="20 % - Akzent1 2 2 3 2 3" xfId="23213" xr:uid="{00000000-0005-0000-0000-000004010000}"/>
    <cellStyle name="20 % - Akzent1 2 2 3 2 3 2" xfId="50445" xr:uid="{00000000-0005-0000-0000-000005010000}"/>
    <cellStyle name="20 % - Akzent1 2 2 3 2 4" xfId="32688" xr:uid="{00000000-0005-0000-0000-000006010000}"/>
    <cellStyle name="20 % - Akzent1 2 2 3 2 5" xfId="38267" xr:uid="{00000000-0005-0000-0000-000007010000}"/>
    <cellStyle name="20 % - Akzent1 2 2 3 2 6" xfId="45727" xr:uid="{00000000-0005-0000-0000-000008010000}"/>
    <cellStyle name="20 % - Akzent1 2 2 3 2 7" xfId="15173" xr:uid="{00000000-0005-0000-0000-000009010000}"/>
    <cellStyle name="20 % - Akzent1 2 2 3 3" xfId="7448" xr:uid="{00000000-0005-0000-0000-00000A010000}"/>
    <cellStyle name="20 % - Akzent1 2 2 3 3 2" xfId="26952" xr:uid="{00000000-0005-0000-0000-00000B010000}"/>
    <cellStyle name="20 % - Akzent1 2 2 3 3 3" xfId="53214" xr:uid="{00000000-0005-0000-0000-00000C010000}"/>
    <cellStyle name="20 % - Akzent1 2 2 3 3 4" xfId="17042" xr:uid="{00000000-0005-0000-0000-00000D010000}"/>
    <cellStyle name="20 % - Akzent1 2 2 3 4" xfId="21120" xr:uid="{00000000-0005-0000-0000-00000E010000}"/>
    <cellStyle name="20 % - Akzent1 2 2 3 4 2" xfId="48550" xr:uid="{00000000-0005-0000-0000-00000F010000}"/>
    <cellStyle name="20 % - Akzent1 2 2 3 5" xfId="30734" xr:uid="{00000000-0005-0000-0000-000010010000}"/>
    <cellStyle name="20 % - Akzent1 2 2 3 6" xfId="36193" xr:uid="{00000000-0005-0000-0000-000011010000}"/>
    <cellStyle name="20 % - Akzent1 2 2 3 7" xfId="43786" xr:uid="{00000000-0005-0000-0000-000012010000}"/>
    <cellStyle name="20 % - Akzent1 2 2 3 8" xfId="12556" xr:uid="{00000000-0005-0000-0000-000013010000}"/>
    <cellStyle name="20 % - Akzent1 2 2 4" xfId="3424" xr:uid="{00000000-0005-0000-0000-000014010000}"/>
    <cellStyle name="20 % - Akzent1 2 2 4 2" xfId="8216" xr:uid="{00000000-0005-0000-0000-000015010000}"/>
    <cellStyle name="20 % - Akzent1 2 2 4 2 2" xfId="27646" xr:uid="{00000000-0005-0000-0000-000016010000}"/>
    <cellStyle name="20 % - Akzent1 2 2 4 2 3" xfId="53982" xr:uid="{00000000-0005-0000-0000-000017010000}"/>
    <cellStyle name="20 % - Akzent1 2 2 4 2 4" xfId="17757" xr:uid="{00000000-0005-0000-0000-000018010000}"/>
    <cellStyle name="20 % - Akzent1 2 2 4 3" xfId="22049" xr:uid="{00000000-0005-0000-0000-000019010000}"/>
    <cellStyle name="20 % - Akzent1 2 2 4 3 2" xfId="49294" xr:uid="{00000000-0005-0000-0000-00001A010000}"/>
    <cellStyle name="20 % - Akzent1 2 2 4 4" xfId="31536" xr:uid="{00000000-0005-0000-0000-00001B010000}"/>
    <cellStyle name="20 % - Akzent1 2 2 4 5" xfId="37103" xr:uid="{00000000-0005-0000-0000-00001C010000}"/>
    <cellStyle name="20 % - Akzent1 2 2 4 6" xfId="44563" xr:uid="{00000000-0005-0000-0000-00001D010000}"/>
    <cellStyle name="20 % - Akzent1 2 2 4 7" xfId="14058" xr:uid="{00000000-0005-0000-0000-00001E010000}"/>
    <cellStyle name="20 % - Akzent1 2 2 5" xfId="5063" xr:uid="{00000000-0005-0000-0000-00001F010000}"/>
    <cellStyle name="20 % - Akzent1 2 2 5 2" xfId="9819" xr:uid="{00000000-0005-0000-0000-000020010000}"/>
    <cellStyle name="20 % - Akzent1 2 2 5 2 2" xfId="55585" xr:uid="{00000000-0005-0000-0000-000021010000}"/>
    <cellStyle name="20 % - Akzent1 2 2 5 2 3" xfId="25837" xr:uid="{00000000-0005-0000-0000-000022010000}"/>
    <cellStyle name="20 % - Akzent1 2 2 5 3" xfId="33162" xr:uid="{00000000-0005-0000-0000-000023010000}"/>
    <cellStyle name="20 % - Akzent1 2 2 5 3 2" xfId="50894" xr:uid="{00000000-0005-0000-0000-000024010000}"/>
    <cellStyle name="20 % - Akzent1 2 2 5 4" xfId="38741" xr:uid="{00000000-0005-0000-0000-000025010000}"/>
    <cellStyle name="20 % - Akzent1 2 2 5 5" xfId="46194" xr:uid="{00000000-0005-0000-0000-000026010000}"/>
    <cellStyle name="20 % - Akzent1 2 2 5 6" xfId="15927" xr:uid="{00000000-0005-0000-0000-000027010000}"/>
    <cellStyle name="20 % - Akzent1 2 2 6" xfId="5548" xr:uid="{00000000-0005-0000-0000-000028010000}"/>
    <cellStyle name="20 % - Akzent1 2 2 6 2" xfId="10240" xr:uid="{00000000-0005-0000-0000-000029010000}"/>
    <cellStyle name="20 % - Akzent1 2 2 6 2 2" xfId="56006" xr:uid="{00000000-0005-0000-0000-00002A010000}"/>
    <cellStyle name="20 % - Akzent1 2 2 6 2 3" xfId="33644" xr:uid="{00000000-0005-0000-0000-00002B010000}"/>
    <cellStyle name="20 % - Akzent1 2 2 6 3" xfId="39223" xr:uid="{00000000-0005-0000-0000-00002C010000}"/>
    <cellStyle name="20 % - Akzent1 2 2 6 3 2" xfId="51314" xr:uid="{00000000-0005-0000-0000-00002D010000}"/>
    <cellStyle name="20 % - Akzent1 2 2 6 4" xfId="46676" xr:uid="{00000000-0005-0000-0000-00002E010000}"/>
    <cellStyle name="20 % - Akzent1 2 2 6 5" xfId="19851" xr:uid="{00000000-0005-0000-0000-00002F010000}"/>
    <cellStyle name="20 % - Akzent1 2 2 7" xfId="6251" xr:uid="{00000000-0005-0000-0000-000030010000}"/>
    <cellStyle name="20 % - Akzent1 2 2 7 2" xfId="52017" xr:uid="{00000000-0005-0000-0000-000031010000}"/>
    <cellStyle name="20 % - Akzent1 2 2 7 3" xfId="29485" xr:uid="{00000000-0005-0000-0000-000032010000}"/>
    <cellStyle name="20 % - Akzent1 2 2 8" xfId="11036" xr:uid="{00000000-0005-0000-0000-000033010000}"/>
    <cellStyle name="20 % - Akzent1 2 2 8 2" xfId="47355" xr:uid="{00000000-0005-0000-0000-000034010000}"/>
    <cellStyle name="20 % - Akzent1 2 2 8 3" xfId="34920" xr:uid="{00000000-0005-0000-0000-000035010000}"/>
    <cellStyle name="20 % - Akzent1 2 2 9" xfId="42519" xr:uid="{00000000-0005-0000-0000-000036010000}"/>
    <cellStyle name="20 % - Akzent1 2 3" xfId="758" xr:uid="{00000000-0005-0000-0000-000037010000}"/>
    <cellStyle name="20 % - Akzent1 2 3 10" xfId="11615" xr:uid="{00000000-0005-0000-0000-000038010000}"/>
    <cellStyle name="20 % - Akzent1 2 3 2" xfId="1500" xr:uid="{00000000-0005-0000-0000-000039010000}"/>
    <cellStyle name="20 % - Akzent1 2 3 2 2" xfId="3873" xr:uid="{00000000-0005-0000-0000-00003A010000}"/>
    <cellStyle name="20 % - Akzent1 2 3 2 2 2" xfId="8664" xr:uid="{00000000-0005-0000-0000-00003B010000}"/>
    <cellStyle name="20 % - Akzent1 2 3 2 2 2 2" xfId="28083" xr:uid="{00000000-0005-0000-0000-00003C010000}"/>
    <cellStyle name="20 % - Akzent1 2 3 2 2 2 3" xfId="54430" xr:uid="{00000000-0005-0000-0000-00003D010000}"/>
    <cellStyle name="20 % - Akzent1 2 3 2 2 2 4" xfId="18206" xr:uid="{00000000-0005-0000-0000-00003E010000}"/>
    <cellStyle name="20 % - Akzent1 2 3 2 2 3" xfId="22498" xr:uid="{00000000-0005-0000-0000-00003F010000}"/>
    <cellStyle name="20 % - Akzent1 2 3 2 2 3 2" xfId="49741" xr:uid="{00000000-0005-0000-0000-000040010000}"/>
    <cellStyle name="20 % - Akzent1 2 3 2 2 4" xfId="31981" xr:uid="{00000000-0005-0000-0000-000041010000}"/>
    <cellStyle name="20 % - Akzent1 2 3 2 2 5" xfId="37552" xr:uid="{00000000-0005-0000-0000-000042010000}"/>
    <cellStyle name="20 % - Akzent1 2 3 2 2 6" xfId="45012" xr:uid="{00000000-0005-0000-0000-000043010000}"/>
    <cellStyle name="20 % - Akzent1 2 3 2 2 7" xfId="14494" xr:uid="{00000000-0005-0000-0000-000044010000}"/>
    <cellStyle name="20 % - Akzent1 2 3 2 3" xfId="6713" xr:uid="{00000000-0005-0000-0000-000045010000}"/>
    <cellStyle name="20 % - Akzent1 2 3 2 3 2" xfId="26273" xr:uid="{00000000-0005-0000-0000-000046010000}"/>
    <cellStyle name="20 % - Akzent1 2 3 2 3 3" xfId="52479" xr:uid="{00000000-0005-0000-0000-000047010000}"/>
    <cellStyle name="20 % - Akzent1 2 3 2 3 4" xfId="16363" xr:uid="{00000000-0005-0000-0000-000048010000}"/>
    <cellStyle name="20 % - Akzent1 2 3 2 4" xfId="20339" xr:uid="{00000000-0005-0000-0000-000049010000}"/>
    <cellStyle name="20 % - Akzent1 2 3 2 4 2" xfId="47815" xr:uid="{00000000-0005-0000-0000-00004A010000}"/>
    <cellStyle name="20 % - Akzent1 2 3 2 5" xfId="29964" xr:uid="{00000000-0005-0000-0000-00004B010000}"/>
    <cellStyle name="20 % - Akzent1 2 3 2 6" xfId="35410" xr:uid="{00000000-0005-0000-0000-00004C010000}"/>
    <cellStyle name="20 % - Akzent1 2 3 2 7" xfId="43005" xr:uid="{00000000-0005-0000-0000-00004D010000}"/>
    <cellStyle name="20 % - Akzent1 2 3 2 8" xfId="13033" xr:uid="{00000000-0005-0000-0000-00004E010000}"/>
    <cellStyle name="20 % - Akzent1 2 3 3" xfId="3181" xr:uid="{00000000-0005-0000-0000-00004F010000}"/>
    <cellStyle name="20 % - Akzent1 2 3 3 2" xfId="7973" xr:uid="{00000000-0005-0000-0000-000050010000}"/>
    <cellStyle name="20 % - Akzent1 2 3 3 2 2" xfId="27403" xr:uid="{00000000-0005-0000-0000-000051010000}"/>
    <cellStyle name="20 % - Akzent1 2 3 3 2 3" xfId="53739" xr:uid="{00000000-0005-0000-0000-000052010000}"/>
    <cellStyle name="20 % - Akzent1 2 3 3 2 4" xfId="17514" xr:uid="{00000000-0005-0000-0000-000053010000}"/>
    <cellStyle name="20 % - Akzent1 2 3 3 3" xfId="21806" xr:uid="{00000000-0005-0000-0000-000054010000}"/>
    <cellStyle name="20 % - Akzent1 2 3 3 3 2" xfId="49051" xr:uid="{00000000-0005-0000-0000-000055010000}"/>
    <cellStyle name="20 % - Akzent1 2 3 3 4" xfId="31293" xr:uid="{00000000-0005-0000-0000-000056010000}"/>
    <cellStyle name="20 % - Akzent1 2 3 3 5" xfId="36860" xr:uid="{00000000-0005-0000-0000-000057010000}"/>
    <cellStyle name="20 % - Akzent1 2 3 3 6" xfId="44320" xr:uid="{00000000-0005-0000-0000-000058010000}"/>
    <cellStyle name="20 % - Akzent1 2 3 3 7" xfId="12313" xr:uid="{00000000-0005-0000-0000-000059010000}"/>
    <cellStyle name="20 % - Akzent1 2 3 4" xfId="6008" xr:uid="{00000000-0005-0000-0000-00005A010000}"/>
    <cellStyle name="20 % - Akzent1 2 3 4 2" xfId="19181" xr:uid="{00000000-0005-0000-0000-00005B010000}"/>
    <cellStyle name="20 % - Akzent1 2 3 4 3" xfId="51774" xr:uid="{00000000-0005-0000-0000-00005C010000}"/>
    <cellStyle name="20 % - Akzent1 2 3 4 4" xfId="13815" xr:uid="{00000000-0005-0000-0000-00005D010000}"/>
    <cellStyle name="20 % - Akzent1 2 3 5" xfId="15684" xr:uid="{00000000-0005-0000-0000-00005E010000}"/>
    <cellStyle name="20 % - Akzent1 2 3 5 2" xfId="25594" xr:uid="{00000000-0005-0000-0000-00005F010000}"/>
    <cellStyle name="20 % - Akzent1 2 3 5 3" xfId="47112" xr:uid="{00000000-0005-0000-0000-000060010000}"/>
    <cellStyle name="20 % - Akzent1 2 3 6" xfId="19603" xr:uid="{00000000-0005-0000-0000-000061010000}"/>
    <cellStyle name="20 % - Akzent1 2 3 7" xfId="29242" xr:uid="{00000000-0005-0000-0000-000062010000}"/>
    <cellStyle name="20 % - Akzent1 2 3 8" xfId="34672" xr:uid="{00000000-0005-0000-0000-000063010000}"/>
    <cellStyle name="20 % - Akzent1 2 3 9" xfId="42271" xr:uid="{00000000-0005-0000-0000-000064010000}"/>
    <cellStyle name="20 % - Akzent1 2 4" xfId="1237" xr:uid="{00000000-0005-0000-0000-000065010000}"/>
    <cellStyle name="20 % - Akzent1 2 4 2" xfId="3613" xr:uid="{00000000-0005-0000-0000-000066010000}"/>
    <cellStyle name="20 % - Akzent1 2 4 2 2" xfId="8404" xr:uid="{00000000-0005-0000-0000-000067010000}"/>
    <cellStyle name="20 % - Akzent1 2 4 2 2 2" xfId="27824" xr:uid="{00000000-0005-0000-0000-000068010000}"/>
    <cellStyle name="20 % - Akzent1 2 4 2 2 3" xfId="54170" xr:uid="{00000000-0005-0000-0000-000069010000}"/>
    <cellStyle name="20 % - Akzent1 2 4 2 2 4" xfId="17946" xr:uid="{00000000-0005-0000-0000-00006A010000}"/>
    <cellStyle name="20 % - Akzent1 2 4 2 3" xfId="22238" xr:uid="{00000000-0005-0000-0000-00006B010000}"/>
    <cellStyle name="20 % - Akzent1 2 4 2 3 2" xfId="49481" xr:uid="{00000000-0005-0000-0000-00006C010000}"/>
    <cellStyle name="20 % - Akzent1 2 4 2 4" xfId="31721" xr:uid="{00000000-0005-0000-0000-00006D010000}"/>
    <cellStyle name="20 % - Akzent1 2 4 2 5" xfId="37292" xr:uid="{00000000-0005-0000-0000-00006E010000}"/>
    <cellStyle name="20 % - Akzent1 2 4 2 6" xfId="44752" xr:uid="{00000000-0005-0000-0000-00006F010000}"/>
    <cellStyle name="20 % - Akzent1 2 4 2 7" xfId="12771" xr:uid="{00000000-0005-0000-0000-000070010000}"/>
    <cellStyle name="20 % - Akzent1 2 4 3" xfId="6451" xr:uid="{00000000-0005-0000-0000-000071010000}"/>
    <cellStyle name="20 % - Akzent1 2 4 3 2" xfId="23351" xr:uid="{00000000-0005-0000-0000-000072010000}"/>
    <cellStyle name="20 % - Akzent1 2 4 3 3" xfId="52217" xr:uid="{00000000-0005-0000-0000-000073010000}"/>
    <cellStyle name="20 % - Akzent1 2 4 3 4" xfId="14235" xr:uid="{00000000-0005-0000-0000-000074010000}"/>
    <cellStyle name="20 % - Akzent1 2 4 4" xfId="16104" xr:uid="{00000000-0005-0000-0000-000075010000}"/>
    <cellStyle name="20 % - Akzent1 2 4 4 2" xfId="26014" xr:uid="{00000000-0005-0000-0000-000076010000}"/>
    <cellStyle name="20 % - Akzent1 2 4 4 3" xfId="47553" xr:uid="{00000000-0005-0000-0000-000077010000}"/>
    <cellStyle name="20 % - Akzent1 2 4 5" xfId="20076" xr:uid="{00000000-0005-0000-0000-000078010000}"/>
    <cellStyle name="20 % - Akzent1 2 4 6" xfId="29701" xr:uid="{00000000-0005-0000-0000-000079010000}"/>
    <cellStyle name="20 % - Akzent1 2 4 7" xfId="35147" xr:uid="{00000000-0005-0000-0000-00007A010000}"/>
    <cellStyle name="20 % - Akzent1 2 4 8" xfId="42742" xr:uid="{00000000-0005-0000-0000-00007B010000}"/>
    <cellStyle name="20 % - Akzent1 2 4 9" xfId="11329" xr:uid="{00000000-0005-0000-0000-00007C010000}"/>
    <cellStyle name="20 % - Akzent1 2 5" xfId="2040" xr:uid="{00000000-0005-0000-0000-00007D010000}"/>
    <cellStyle name="20 % - Akzent1 2 5 2" xfId="4345" xr:uid="{00000000-0005-0000-0000-00007E010000}"/>
    <cellStyle name="20 % - Akzent1 2 5 2 2" xfId="9126" xr:uid="{00000000-0005-0000-0000-00007F010000}"/>
    <cellStyle name="20 % - Akzent1 2 5 2 2 2" xfId="28519" xr:uid="{00000000-0005-0000-0000-000080010000}"/>
    <cellStyle name="20 % - Akzent1 2 5 2 2 3" xfId="54892" xr:uid="{00000000-0005-0000-0000-000081010000}"/>
    <cellStyle name="20 % - Akzent1 2 5 2 2 4" xfId="18678" xr:uid="{00000000-0005-0000-0000-000082010000}"/>
    <cellStyle name="20 % - Akzent1 2 5 2 3" xfId="22970" xr:uid="{00000000-0005-0000-0000-000083010000}"/>
    <cellStyle name="20 % - Akzent1 2 5 2 3 2" xfId="50202" xr:uid="{00000000-0005-0000-0000-000084010000}"/>
    <cellStyle name="20 % - Akzent1 2 5 2 4" xfId="32445" xr:uid="{00000000-0005-0000-0000-000085010000}"/>
    <cellStyle name="20 % - Akzent1 2 5 2 5" xfId="38024" xr:uid="{00000000-0005-0000-0000-000086010000}"/>
    <cellStyle name="20 % - Akzent1 2 5 2 6" xfId="45484" xr:uid="{00000000-0005-0000-0000-000087010000}"/>
    <cellStyle name="20 % - Akzent1 2 5 2 7" xfId="14930" xr:uid="{00000000-0005-0000-0000-000088010000}"/>
    <cellStyle name="20 % - Akzent1 2 5 3" xfId="7205" xr:uid="{00000000-0005-0000-0000-000089010000}"/>
    <cellStyle name="20 % - Akzent1 2 5 3 2" xfId="26709" xr:uid="{00000000-0005-0000-0000-00008A010000}"/>
    <cellStyle name="20 % - Akzent1 2 5 3 3" xfId="52971" xr:uid="{00000000-0005-0000-0000-00008B010000}"/>
    <cellStyle name="20 % - Akzent1 2 5 3 4" xfId="16799" xr:uid="{00000000-0005-0000-0000-00008C010000}"/>
    <cellStyle name="20 % - Akzent1 2 5 4" xfId="20877" xr:uid="{00000000-0005-0000-0000-00008D010000}"/>
    <cellStyle name="20 % - Akzent1 2 5 4 2" xfId="48307" xr:uid="{00000000-0005-0000-0000-00008E010000}"/>
    <cellStyle name="20 % - Akzent1 2 5 5" xfId="30491" xr:uid="{00000000-0005-0000-0000-00008F010000}"/>
    <cellStyle name="20 % - Akzent1 2 5 6" xfId="35950" xr:uid="{00000000-0005-0000-0000-000090010000}"/>
    <cellStyle name="20 % - Akzent1 2 5 7" xfId="43543" xr:uid="{00000000-0005-0000-0000-000091010000}"/>
    <cellStyle name="20 % - Akzent1 2 5 8" xfId="12054" xr:uid="{00000000-0005-0000-0000-000092010000}"/>
    <cellStyle name="20 % - Akzent1 2 6" xfId="2921" xr:uid="{00000000-0005-0000-0000-000093010000}"/>
    <cellStyle name="20 % - Akzent1 2 6 2" xfId="7714" xr:uid="{00000000-0005-0000-0000-000094010000}"/>
    <cellStyle name="20 % - Akzent1 2 6 2 2" xfId="27144" xr:uid="{00000000-0005-0000-0000-000095010000}"/>
    <cellStyle name="20 % - Akzent1 2 6 2 3" xfId="53480" xr:uid="{00000000-0005-0000-0000-000096010000}"/>
    <cellStyle name="20 % - Akzent1 2 6 2 4" xfId="17254" xr:uid="{00000000-0005-0000-0000-000097010000}"/>
    <cellStyle name="20 % - Akzent1 2 6 3" xfId="21546" xr:uid="{00000000-0005-0000-0000-000098010000}"/>
    <cellStyle name="20 % - Akzent1 2 6 3 2" xfId="48792" xr:uid="{00000000-0005-0000-0000-000099010000}"/>
    <cellStyle name="20 % - Akzent1 2 6 4" xfId="31033" xr:uid="{00000000-0005-0000-0000-00009A010000}"/>
    <cellStyle name="20 % - Akzent1 2 6 5" xfId="36600" xr:uid="{00000000-0005-0000-0000-00009B010000}"/>
    <cellStyle name="20 % - Akzent1 2 6 6" xfId="44060" xr:uid="{00000000-0005-0000-0000-00009C010000}"/>
    <cellStyle name="20 % - Akzent1 2 6 7" xfId="13556" xr:uid="{00000000-0005-0000-0000-00009D010000}"/>
    <cellStyle name="20 % - Akzent1 2 7" xfId="4820" xr:uid="{00000000-0005-0000-0000-00009E010000}"/>
    <cellStyle name="20 % - Akzent1 2 7 2" xfId="9576" xr:uid="{00000000-0005-0000-0000-00009F010000}"/>
    <cellStyle name="20 % - Akzent1 2 7 2 2" xfId="55342" xr:uid="{00000000-0005-0000-0000-0000A0010000}"/>
    <cellStyle name="20 % - Akzent1 2 7 2 3" xfId="25335" xr:uid="{00000000-0005-0000-0000-0000A1010000}"/>
    <cellStyle name="20 % - Akzent1 2 7 3" xfId="32919" xr:uid="{00000000-0005-0000-0000-0000A2010000}"/>
    <cellStyle name="20 % - Akzent1 2 7 3 2" xfId="50651" xr:uid="{00000000-0005-0000-0000-0000A3010000}"/>
    <cellStyle name="20 % - Akzent1 2 7 4" xfId="38498" xr:uid="{00000000-0005-0000-0000-0000A4010000}"/>
    <cellStyle name="20 % - Akzent1 2 7 5" xfId="45951" xr:uid="{00000000-0005-0000-0000-0000A5010000}"/>
    <cellStyle name="20 % - Akzent1 2 7 6" xfId="15425" xr:uid="{00000000-0005-0000-0000-0000A6010000}"/>
    <cellStyle name="20 % - Akzent1 2 8" xfId="5305" xr:uid="{00000000-0005-0000-0000-0000A7010000}"/>
    <cellStyle name="20 % - Akzent1 2 8 2" xfId="9997" xr:uid="{00000000-0005-0000-0000-0000A8010000}"/>
    <cellStyle name="20 % - Akzent1 2 8 2 2" xfId="55763" xr:uid="{00000000-0005-0000-0000-0000A9010000}"/>
    <cellStyle name="20 % - Akzent1 2 8 2 3" xfId="33401" xr:uid="{00000000-0005-0000-0000-0000AA010000}"/>
    <cellStyle name="20 % - Akzent1 2 8 3" xfId="38980" xr:uid="{00000000-0005-0000-0000-0000AB010000}"/>
    <cellStyle name="20 % - Akzent1 2 8 3 2" xfId="51071" xr:uid="{00000000-0005-0000-0000-0000AC010000}"/>
    <cellStyle name="20 % - Akzent1 2 8 4" xfId="46433" xr:uid="{00000000-0005-0000-0000-0000AD010000}"/>
    <cellStyle name="20 % - Akzent1 2 8 5" xfId="19316" xr:uid="{00000000-0005-0000-0000-0000AE010000}"/>
    <cellStyle name="20 % - Akzent1 2 9" xfId="5748" xr:uid="{00000000-0005-0000-0000-0000AF010000}"/>
    <cellStyle name="20 % - Akzent1 2 9 2" xfId="51514" xr:uid="{00000000-0005-0000-0000-0000B0010000}"/>
    <cellStyle name="20 % - Akzent1 2 9 3" xfId="28982" xr:uid="{00000000-0005-0000-0000-0000B1010000}"/>
    <cellStyle name="20 % - Akzent1 3" xfId="632" xr:uid="{00000000-0005-0000-0000-0000B2010000}"/>
    <cellStyle name="20 % - Akzent1 3 10" xfId="42148" xr:uid="{00000000-0005-0000-0000-0000B3010000}"/>
    <cellStyle name="20 % - Akzent1 3 11" xfId="11492" xr:uid="{00000000-0005-0000-0000-0000B4010000}"/>
    <cellStyle name="20 % - Akzent1 3 12" xfId="56776" xr:uid="{00000000-0005-0000-0000-0000B5010000}"/>
    <cellStyle name="20 % - Akzent1 3 13" xfId="57231" xr:uid="{00000000-0005-0000-0000-0000B6010000}"/>
    <cellStyle name="20 % - Akzent1 3 2" xfId="991" xr:uid="{00000000-0005-0000-0000-0000B7010000}"/>
    <cellStyle name="20 % - Akzent1 3 2 10" xfId="11848" xr:uid="{00000000-0005-0000-0000-0000B8010000}"/>
    <cellStyle name="20 % - Akzent1 3 2 2" xfId="1728" xr:uid="{00000000-0005-0000-0000-0000B9010000}"/>
    <cellStyle name="20 % - Akzent1 3 2 2 2" xfId="4101" xr:uid="{00000000-0005-0000-0000-0000BA010000}"/>
    <cellStyle name="20 % - Akzent1 3 2 2 2 2" xfId="8892" xr:uid="{00000000-0005-0000-0000-0000BB010000}"/>
    <cellStyle name="20 % - Akzent1 3 2 2 2 2 2" xfId="28311" xr:uid="{00000000-0005-0000-0000-0000BC010000}"/>
    <cellStyle name="20 % - Akzent1 3 2 2 2 2 3" xfId="54658" xr:uid="{00000000-0005-0000-0000-0000BD010000}"/>
    <cellStyle name="20 % - Akzent1 3 2 2 2 2 4" xfId="18434" xr:uid="{00000000-0005-0000-0000-0000BE010000}"/>
    <cellStyle name="20 % - Akzent1 3 2 2 2 3" xfId="22726" xr:uid="{00000000-0005-0000-0000-0000BF010000}"/>
    <cellStyle name="20 % - Akzent1 3 2 2 2 3 2" xfId="49969" xr:uid="{00000000-0005-0000-0000-0000C0010000}"/>
    <cellStyle name="20 % - Akzent1 3 2 2 2 4" xfId="32209" xr:uid="{00000000-0005-0000-0000-0000C1010000}"/>
    <cellStyle name="20 % - Akzent1 3 2 2 2 5" xfId="37780" xr:uid="{00000000-0005-0000-0000-0000C2010000}"/>
    <cellStyle name="20 % - Akzent1 3 2 2 2 6" xfId="45240" xr:uid="{00000000-0005-0000-0000-0000C3010000}"/>
    <cellStyle name="20 % - Akzent1 3 2 2 2 7" xfId="14722" xr:uid="{00000000-0005-0000-0000-0000C4010000}"/>
    <cellStyle name="20 % - Akzent1 3 2 2 3" xfId="6941" xr:uid="{00000000-0005-0000-0000-0000C5010000}"/>
    <cellStyle name="20 % - Akzent1 3 2 2 3 2" xfId="26501" xr:uid="{00000000-0005-0000-0000-0000C6010000}"/>
    <cellStyle name="20 % - Akzent1 3 2 2 3 3" xfId="52707" xr:uid="{00000000-0005-0000-0000-0000C7010000}"/>
    <cellStyle name="20 % - Akzent1 3 2 2 3 4" xfId="16591" xr:uid="{00000000-0005-0000-0000-0000C8010000}"/>
    <cellStyle name="20 % - Akzent1 3 2 2 4" xfId="20567" xr:uid="{00000000-0005-0000-0000-0000C9010000}"/>
    <cellStyle name="20 % - Akzent1 3 2 2 4 2" xfId="48043" xr:uid="{00000000-0005-0000-0000-0000CA010000}"/>
    <cellStyle name="20 % - Akzent1 3 2 2 5" xfId="30192" xr:uid="{00000000-0005-0000-0000-0000CB010000}"/>
    <cellStyle name="20 % - Akzent1 3 2 2 6" xfId="35638" xr:uid="{00000000-0005-0000-0000-0000CC010000}"/>
    <cellStyle name="20 % - Akzent1 3 2 2 7" xfId="43233" xr:uid="{00000000-0005-0000-0000-0000CD010000}"/>
    <cellStyle name="20 % - Akzent1 3 2 2 8" xfId="13261" xr:uid="{00000000-0005-0000-0000-0000CE010000}"/>
    <cellStyle name="20 % - Akzent1 3 2 3" xfId="3409" xr:uid="{00000000-0005-0000-0000-0000CF010000}"/>
    <cellStyle name="20 % - Akzent1 3 2 3 2" xfId="8201" xr:uid="{00000000-0005-0000-0000-0000D0010000}"/>
    <cellStyle name="20 % - Akzent1 3 2 3 2 2" xfId="27631" xr:uid="{00000000-0005-0000-0000-0000D1010000}"/>
    <cellStyle name="20 % - Akzent1 3 2 3 2 3" xfId="53967" xr:uid="{00000000-0005-0000-0000-0000D2010000}"/>
    <cellStyle name="20 % - Akzent1 3 2 3 2 4" xfId="17742" xr:uid="{00000000-0005-0000-0000-0000D3010000}"/>
    <cellStyle name="20 % - Akzent1 3 2 3 3" xfId="22034" xr:uid="{00000000-0005-0000-0000-0000D4010000}"/>
    <cellStyle name="20 % - Akzent1 3 2 3 3 2" xfId="49279" xr:uid="{00000000-0005-0000-0000-0000D5010000}"/>
    <cellStyle name="20 % - Akzent1 3 2 3 4" xfId="31521" xr:uid="{00000000-0005-0000-0000-0000D6010000}"/>
    <cellStyle name="20 % - Akzent1 3 2 3 5" xfId="37088" xr:uid="{00000000-0005-0000-0000-0000D7010000}"/>
    <cellStyle name="20 % - Akzent1 3 2 3 6" xfId="44548" xr:uid="{00000000-0005-0000-0000-0000D8010000}"/>
    <cellStyle name="20 % - Akzent1 3 2 3 7" xfId="12541" xr:uid="{00000000-0005-0000-0000-0000D9010000}"/>
    <cellStyle name="20 % - Akzent1 3 2 4" xfId="6236" xr:uid="{00000000-0005-0000-0000-0000DA010000}"/>
    <cellStyle name="20 % - Akzent1 3 2 4 2" xfId="25031" xr:uid="{00000000-0005-0000-0000-0000DB010000}"/>
    <cellStyle name="20 % - Akzent1 3 2 4 3" xfId="52002" xr:uid="{00000000-0005-0000-0000-0000DC010000}"/>
    <cellStyle name="20 % - Akzent1 3 2 4 4" xfId="14043" xr:uid="{00000000-0005-0000-0000-0000DD010000}"/>
    <cellStyle name="20 % - Akzent1 3 2 5" xfId="15912" xr:uid="{00000000-0005-0000-0000-0000DE010000}"/>
    <cellStyle name="20 % - Akzent1 3 2 5 2" xfId="25822" xr:uid="{00000000-0005-0000-0000-0000DF010000}"/>
    <cellStyle name="20 % - Akzent1 3 2 5 3" xfId="47340" xr:uid="{00000000-0005-0000-0000-0000E0010000}"/>
    <cellStyle name="20 % - Akzent1 3 2 6" xfId="19836" xr:uid="{00000000-0005-0000-0000-0000E1010000}"/>
    <cellStyle name="20 % - Akzent1 3 2 7" xfId="29470" xr:uid="{00000000-0005-0000-0000-0000E2010000}"/>
    <cellStyle name="20 % - Akzent1 3 2 8" xfId="34905" xr:uid="{00000000-0005-0000-0000-0000E3010000}"/>
    <cellStyle name="20 % - Akzent1 3 2 9" xfId="42504" xr:uid="{00000000-0005-0000-0000-0000E4010000}"/>
    <cellStyle name="20 % - Akzent1 3 3" xfId="1395" xr:uid="{00000000-0005-0000-0000-0000E5010000}"/>
    <cellStyle name="20 % - Akzent1 3 3 2" xfId="3771" xr:uid="{00000000-0005-0000-0000-0000E6010000}"/>
    <cellStyle name="20 % - Akzent1 3 3 2 2" xfId="8562" xr:uid="{00000000-0005-0000-0000-0000E7010000}"/>
    <cellStyle name="20 % - Akzent1 3 3 2 2 2" xfId="27982" xr:uid="{00000000-0005-0000-0000-0000E8010000}"/>
    <cellStyle name="20 % - Akzent1 3 3 2 2 3" xfId="54328" xr:uid="{00000000-0005-0000-0000-0000E9010000}"/>
    <cellStyle name="20 % - Akzent1 3 3 2 2 4" xfId="18104" xr:uid="{00000000-0005-0000-0000-0000EA010000}"/>
    <cellStyle name="20 % - Akzent1 3 3 2 3" xfId="22396" xr:uid="{00000000-0005-0000-0000-0000EB010000}"/>
    <cellStyle name="20 % - Akzent1 3 3 2 3 2" xfId="49639" xr:uid="{00000000-0005-0000-0000-0000EC010000}"/>
    <cellStyle name="20 % - Akzent1 3 3 2 4" xfId="31879" xr:uid="{00000000-0005-0000-0000-0000ED010000}"/>
    <cellStyle name="20 % - Akzent1 3 3 2 5" xfId="37450" xr:uid="{00000000-0005-0000-0000-0000EE010000}"/>
    <cellStyle name="20 % - Akzent1 3 3 2 6" xfId="44910" xr:uid="{00000000-0005-0000-0000-0000EF010000}"/>
    <cellStyle name="20 % - Akzent1 3 3 2 7" xfId="14393" xr:uid="{00000000-0005-0000-0000-0000F0010000}"/>
    <cellStyle name="20 % - Akzent1 3 3 3" xfId="6609" xr:uid="{00000000-0005-0000-0000-0000F1010000}"/>
    <cellStyle name="20 % - Akzent1 3 3 3 2" xfId="26172" xr:uid="{00000000-0005-0000-0000-0000F2010000}"/>
    <cellStyle name="20 % - Akzent1 3 3 3 3" xfId="52375" xr:uid="{00000000-0005-0000-0000-0000F3010000}"/>
    <cellStyle name="20 % - Akzent1 3 3 3 4" xfId="16262" xr:uid="{00000000-0005-0000-0000-0000F4010000}"/>
    <cellStyle name="20 % - Akzent1 3 3 4" xfId="20234" xr:uid="{00000000-0005-0000-0000-0000F5010000}"/>
    <cellStyle name="20 % - Akzent1 3 3 4 2" xfId="47711" xr:uid="{00000000-0005-0000-0000-0000F6010000}"/>
    <cellStyle name="20 % - Akzent1 3 3 5" xfId="29859" xr:uid="{00000000-0005-0000-0000-0000F7010000}"/>
    <cellStyle name="20 % - Akzent1 3 3 6" xfId="35305" xr:uid="{00000000-0005-0000-0000-0000F8010000}"/>
    <cellStyle name="20 % - Akzent1 3 3 7" xfId="42900" xr:uid="{00000000-0005-0000-0000-0000F9010000}"/>
    <cellStyle name="20 % - Akzent1 3 3 8" xfId="12929" xr:uid="{00000000-0005-0000-0000-0000FA010000}"/>
    <cellStyle name="20 % - Akzent1 3 4" xfId="2268" xr:uid="{00000000-0005-0000-0000-0000FB010000}"/>
    <cellStyle name="20 % - Akzent1 3 4 2" xfId="4573" xr:uid="{00000000-0005-0000-0000-0000FC010000}"/>
    <cellStyle name="20 % - Akzent1 3 4 2 2" xfId="9354" xr:uid="{00000000-0005-0000-0000-0000FD010000}"/>
    <cellStyle name="20 % - Akzent1 3 4 2 2 2" xfId="28747" xr:uid="{00000000-0005-0000-0000-0000FE010000}"/>
    <cellStyle name="20 % - Akzent1 3 4 2 2 3" xfId="55120" xr:uid="{00000000-0005-0000-0000-0000FF010000}"/>
    <cellStyle name="20 % - Akzent1 3 4 2 2 4" xfId="18906" xr:uid="{00000000-0005-0000-0000-000000020000}"/>
    <cellStyle name="20 % - Akzent1 3 4 2 3" xfId="23198" xr:uid="{00000000-0005-0000-0000-000001020000}"/>
    <cellStyle name="20 % - Akzent1 3 4 2 3 2" xfId="50430" xr:uid="{00000000-0005-0000-0000-000002020000}"/>
    <cellStyle name="20 % - Akzent1 3 4 2 4" xfId="32673" xr:uid="{00000000-0005-0000-0000-000003020000}"/>
    <cellStyle name="20 % - Akzent1 3 4 2 5" xfId="38252" xr:uid="{00000000-0005-0000-0000-000004020000}"/>
    <cellStyle name="20 % - Akzent1 3 4 2 6" xfId="45712" xr:uid="{00000000-0005-0000-0000-000005020000}"/>
    <cellStyle name="20 % - Akzent1 3 4 2 7" xfId="15158" xr:uid="{00000000-0005-0000-0000-000006020000}"/>
    <cellStyle name="20 % - Akzent1 3 4 3" xfId="7433" xr:uid="{00000000-0005-0000-0000-000007020000}"/>
    <cellStyle name="20 % - Akzent1 3 4 3 2" xfId="26937" xr:uid="{00000000-0005-0000-0000-000008020000}"/>
    <cellStyle name="20 % - Akzent1 3 4 3 3" xfId="53199" xr:uid="{00000000-0005-0000-0000-000009020000}"/>
    <cellStyle name="20 % - Akzent1 3 4 3 4" xfId="17027" xr:uid="{00000000-0005-0000-0000-00000A020000}"/>
    <cellStyle name="20 % - Akzent1 3 4 4" xfId="21105" xr:uid="{00000000-0005-0000-0000-00000B020000}"/>
    <cellStyle name="20 % - Akzent1 3 4 4 2" xfId="48535" xr:uid="{00000000-0005-0000-0000-00000C020000}"/>
    <cellStyle name="20 % - Akzent1 3 4 5" xfId="30719" xr:uid="{00000000-0005-0000-0000-00000D020000}"/>
    <cellStyle name="20 % - Akzent1 3 4 6" xfId="36178" xr:uid="{00000000-0005-0000-0000-00000E020000}"/>
    <cellStyle name="20 % - Akzent1 3 4 7" xfId="43771" xr:uid="{00000000-0005-0000-0000-00000F020000}"/>
    <cellStyle name="20 % - Akzent1 3 4 8" xfId="12212" xr:uid="{00000000-0005-0000-0000-000010020000}"/>
    <cellStyle name="20 % - Akzent1 3 5" xfId="3079" xr:uid="{00000000-0005-0000-0000-000011020000}"/>
    <cellStyle name="20 % - Akzent1 3 5 2" xfId="7872" xr:uid="{00000000-0005-0000-0000-000012020000}"/>
    <cellStyle name="20 % - Akzent1 3 5 2 2" xfId="27302" xr:uid="{00000000-0005-0000-0000-000013020000}"/>
    <cellStyle name="20 % - Akzent1 3 5 2 3" xfId="53638" xr:uid="{00000000-0005-0000-0000-000014020000}"/>
    <cellStyle name="20 % - Akzent1 3 5 2 4" xfId="17412" xr:uid="{00000000-0005-0000-0000-000015020000}"/>
    <cellStyle name="20 % - Akzent1 3 5 3" xfId="21704" xr:uid="{00000000-0005-0000-0000-000016020000}"/>
    <cellStyle name="20 % - Akzent1 3 5 3 2" xfId="48950" xr:uid="{00000000-0005-0000-0000-000017020000}"/>
    <cellStyle name="20 % - Akzent1 3 5 4" xfId="31191" xr:uid="{00000000-0005-0000-0000-000018020000}"/>
    <cellStyle name="20 % - Akzent1 3 5 5" xfId="36758" xr:uid="{00000000-0005-0000-0000-000019020000}"/>
    <cellStyle name="20 % - Akzent1 3 5 6" xfId="44218" xr:uid="{00000000-0005-0000-0000-00001A020000}"/>
    <cellStyle name="20 % - Akzent1 3 5 7" xfId="13714" xr:uid="{00000000-0005-0000-0000-00001B020000}"/>
    <cellStyle name="20 % - Akzent1 3 6" xfId="5048" xr:uid="{00000000-0005-0000-0000-00001C020000}"/>
    <cellStyle name="20 % - Akzent1 3 6 2" xfId="9804" xr:uid="{00000000-0005-0000-0000-00001D020000}"/>
    <cellStyle name="20 % - Akzent1 3 6 2 2" xfId="55570" xr:uid="{00000000-0005-0000-0000-00001E020000}"/>
    <cellStyle name="20 % - Akzent1 3 6 2 3" xfId="25493" xr:uid="{00000000-0005-0000-0000-00001F020000}"/>
    <cellStyle name="20 % - Akzent1 3 6 3" xfId="33147" xr:uid="{00000000-0005-0000-0000-000020020000}"/>
    <cellStyle name="20 % - Akzent1 3 6 3 2" xfId="50879" xr:uid="{00000000-0005-0000-0000-000021020000}"/>
    <cellStyle name="20 % - Akzent1 3 6 4" xfId="38726" xr:uid="{00000000-0005-0000-0000-000022020000}"/>
    <cellStyle name="20 % - Akzent1 3 6 5" xfId="46179" xr:uid="{00000000-0005-0000-0000-000023020000}"/>
    <cellStyle name="20 % - Akzent1 3 6 6" xfId="15583" xr:uid="{00000000-0005-0000-0000-000024020000}"/>
    <cellStyle name="20 % - Akzent1 3 7" xfId="5533" xr:uid="{00000000-0005-0000-0000-000025020000}"/>
    <cellStyle name="20 % - Akzent1 3 7 2" xfId="10225" xr:uid="{00000000-0005-0000-0000-000026020000}"/>
    <cellStyle name="20 % - Akzent1 3 7 2 2" xfId="55991" xr:uid="{00000000-0005-0000-0000-000027020000}"/>
    <cellStyle name="20 % - Akzent1 3 7 2 3" xfId="33629" xr:uid="{00000000-0005-0000-0000-000028020000}"/>
    <cellStyle name="20 % - Akzent1 3 7 3" xfId="39208" xr:uid="{00000000-0005-0000-0000-000029020000}"/>
    <cellStyle name="20 % - Akzent1 3 7 3 2" xfId="51299" xr:uid="{00000000-0005-0000-0000-00002A020000}"/>
    <cellStyle name="20 % - Akzent1 3 7 4" xfId="46661" xr:uid="{00000000-0005-0000-0000-00002B020000}"/>
    <cellStyle name="20 % - Akzent1 3 7 5" xfId="19479" xr:uid="{00000000-0005-0000-0000-00002C020000}"/>
    <cellStyle name="20 % - Akzent1 3 8" xfId="5906" xr:uid="{00000000-0005-0000-0000-00002D020000}"/>
    <cellStyle name="20 % - Akzent1 3 8 2" xfId="51672" xr:uid="{00000000-0005-0000-0000-00002E020000}"/>
    <cellStyle name="20 % - Akzent1 3 8 3" xfId="29140" xr:uid="{00000000-0005-0000-0000-00002F020000}"/>
    <cellStyle name="20 % - Akzent1 3 9" xfId="11021" xr:uid="{00000000-0005-0000-0000-000030020000}"/>
    <cellStyle name="20 % - Akzent1 3 9 2" xfId="47011" xr:uid="{00000000-0005-0000-0000-000031020000}"/>
    <cellStyle name="20 % - Akzent1 3 9 3" xfId="34548" xr:uid="{00000000-0005-0000-0000-000032020000}"/>
    <cellStyle name="20 % - Akzent1 4" xfId="645" xr:uid="{00000000-0005-0000-0000-000033020000}"/>
    <cellStyle name="20 % - Akzent1 4 10" xfId="11505" xr:uid="{00000000-0005-0000-0000-000034020000}"/>
    <cellStyle name="20 % - Akzent1 4 11" xfId="57351" xr:uid="{00000000-0005-0000-0000-000035020000}"/>
    <cellStyle name="20 % - Akzent1 4 2" xfId="1408" xr:uid="{00000000-0005-0000-0000-000036020000}"/>
    <cellStyle name="20 % - Akzent1 4 2 2" xfId="3784" xr:uid="{00000000-0005-0000-0000-000037020000}"/>
    <cellStyle name="20 % - Akzent1 4 2 2 2" xfId="8575" xr:uid="{00000000-0005-0000-0000-000038020000}"/>
    <cellStyle name="20 % - Akzent1 4 2 2 2 2" xfId="27995" xr:uid="{00000000-0005-0000-0000-000039020000}"/>
    <cellStyle name="20 % - Akzent1 4 2 2 2 3" xfId="54341" xr:uid="{00000000-0005-0000-0000-00003A020000}"/>
    <cellStyle name="20 % - Akzent1 4 2 2 2 4" xfId="18117" xr:uid="{00000000-0005-0000-0000-00003B020000}"/>
    <cellStyle name="20 % - Akzent1 4 2 2 3" xfId="22409" xr:uid="{00000000-0005-0000-0000-00003C020000}"/>
    <cellStyle name="20 % - Akzent1 4 2 2 3 2" xfId="49652" xr:uid="{00000000-0005-0000-0000-00003D020000}"/>
    <cellStyle name="20 % - Akzent1 4 2 2 4" xfId="31892" xr:uid="{00000000-0005-0000-0000-00003E020000}"/>
    <cellStyle name="20 % - Akzent1 4 2 2 5" xfId="37463" xr:uid="{00000000-0005-0000-0000-00003F020000}"/>
    <cellStyle name="20 % - Akzent1 4 2 2 6" xfId="44923" xr:uid="{00000000-0005-0000-0000-000040020000}"/>
    <cellStyle name="20 % - Akzent1 4 2 2 7" xfId="14406" xr:uid="{00000000-0005-0000-0000-000041020000}"/>
    <cellStyle name="20 % - Akzent1 4 2 3" xfId="6622" xr:uid="{00000000-0005-0000-0000-000042020000}"/>
    <cellStyle name="20 % - Akzent1 4 2 3 2" xfId="26185" xr:uid="{00000000-0005-0000-0000-000043020000}"/>
    <cellStyle name="20 % - Akzent1 4 2 3 3" xfId="52388" xr:uid="{00000000-0005-0000-0000-000044020000}"/>
    <cellStyle name="20 % - Akzent1 4 2 3 4" xfId="16275" xr:uid="{00000000-0005-0000-0000-000045020000}"/>
    <cellStyle name="20 % - Akzent1 4 2 4" xfId="20247" xr:uid="{00000000-0005-0000-0000-000046020000}"/>
    <cellStyle name="20 % - Akzent1 4 2 4 2" xfId="47724" xr:uid="{00000000-0005-0000-0000-000047020000}"/>
    <cellStyle name="20 % - Akzent1 4 2 5" xfId="29872" xr:uid="{00000000-0005-0000-0000-000048020000}"/>
    <cellStyle name="20 % - Akzent1 4 2 6" xfId="35318" xr:uid="{00000000-0005-0000-0000-000049020000}"/>
    <cellStyle name="20 % - Akzent1 4 2 7" xfId="42913" xr:uid="{00000000-0005-0000-0000-00004A020000}"/>
    <cellStyle name="20 % - Akzent1 4 2 8" xfId="12942" xr:uid="{00000000-0005-0000-0000-00004B020000}"/>
    <cellStyle name="20 % - Akzent1 4 3" xfId="3092" xr:uid="{00000000-0005-0000-0000-00004C020000}"/>
    <cellStyle name="20 % - Akzent1 4 3 2" xfId="7885" xr:uid="{00000000-0005-0000-0000-00004D020000}"/>
    <cellStyle name="20 % - Akzent1 4 3 2 2" xfId="27315" xr:uid="{00000000-0005-0000-0000-00004E020000}"/>
    <cellStyle name="20 % - Akzent1 4 3 2 3" xfId="53651" xr:uid="{00000000-0005-0000-0000-00004F020000}"/>
    <cellStyle name="20 % - Akzent1 4 3 2 4" xfId="17425" xr:uid="{00000000-0005-0000-0000-000050020000}"/>
    <cellStyle name="20 % - Akzent1 4 3 3" xfId="21717" xr:uid="{00000000-0005-0000-0000-000051020000}"/>
    <cellStyle name="20 % - Akzent1 4 3 3 2" xfId="48963" xr:uid="{00000000-0005-0000-0000-000052020000}"/>
    <cellStyle name="20 % - Akzent1 4 3 4" xfId="31204" xr:uid="{00000000-0005-0000-0000-000053020000}"/>
    <cellStyle name="20 % - Akzent1 4 3 5" xfId="36771" xr:uid="{00000000-0005-0000-0000-000054020000}"/>
    <cellStyle name="20 % - Akzent1 4 3 6" xfId="44231" xr:uid="{00000000-0005-0000-0000-000055020000}"/>
    <cellStyle name="20 % - Akzent1 4 3 7" xfId="12225" xr:uid="{00000000-0005-0000-0000-000056020000}"/>
    <cellStyle name="20 % - Akzent1 4 4" xfId="5919" xr:uid="{00000000-0005-0000-0000-000057020000}"/>
    <cellStyle name="20 % - Akzent1 4 4 2" xfId="25190" xr:uid="{00000000-0005-0000-0000-000058020000}"/>
    <cellStyle name="20 % - Akzent1 4 4 3" xfId="51685" xr:uid="{00000000-0005-0000-0000-000059020000}"/>
    <cellStyle name="20 % - Akzent1 4 4 4" xfId="13727" xr:uid="{00000000-0005-0000-0000-00005A020000}"/>
    <cellStyle name="20 % - Akzent1 4 5" xfId="15596" xr:uid="{00000000-0005-0000-0000-00005B020000}"/>
    <cellStyle name="20 % - Akzent1 4 5 2" xfId="25506" xr:uid="{00000000-0005-0000-0000-00005C020000}"/>
    <cellStyle name="20 % - Akzent1 4 5 3" xfId="47024" xr:uid="{00000000-0005-0000-0000-00005D020000}"/>
    <cellStyle name="20 % - Akzent1 4 6" xfId="19492" xr:uid="{00000000-0005-0000-0000-00005E020000}"/>
    <cellStyle name="20 % - Akzent1 4 7" xfId="29153" xr:uid="{00000000-0005-0000-0000-00005F020000}"/>
    <cellStyle name="20 % - Akzent1 4 8" xfId="34561" xr:uid="{00000000-0005-0000-0000-000060020000}"/>
    <cellStyle name="20 % - Akzent1 4 9" xfId="42161" xr:uid="{00000000-0005-0000-0000-000061020000}"/>
    <cellStyle name="20 % - Akzent1 5" xfId="1221" xr:uid="{00000000-0005-0000-0000-000062020000}"/>
    <cellStyle name="20 % - Akzent1 5 2" xfId="3597" xr:uid="{00000000-0005-0000-0000-000063020000}"/>
    <cellStyle name="20 % - Akzent1 5 2 2" xfId="8388" xr:uid="{00000000-0005-0000-0000-000064020000}"/>
    <cellStyle name="20 % - Akzent1 5 2 2 2" xfId="27808" xr:uid="{00000000-0005-0000-0000-000065020000}"/>
    <cellStyle name="20 % - Akzent1 5 2 2 3" xfId="54154" xr:uid="{00000000-0005-0000-0000-000066020000}"/>
    <cellStyle name="20 % - Akzent1 5 2 2 4" xfId="17930" xr:uid="{00000000-0005-0000-0000-000067020000}"/>
    <cellStyle name="20 % - Akzent1 5 2 3" xfId="22222" xr:uid="{00000000-0005-0000-0000-000068020000}"/>
    <cellStyle name="20 % - Akzent1 5 2 3 2" xfId="49465" xr:uid="{00000000-0005-0000-0000-000069020000}"/>
    <cellStyle name="20 % - Akzent1 5 2 4" xfId="31705" xr:uid="{00000000-0005-0000-0000-00006A020000}"/>
    <cellStyle name="20 % - Akzent1 5 2 5" xfId="37276" xr:uid="{00000000-0005-0000-0000-00006B020000}"/>
    <cellStyle name="20 % - Akzent1 5 2 6" xfId="44736" xr:uid="{00000000-0005-0000-0000-00006C020000}"/>
    <cellStyle name="20 % - Akzent1 5 2 7" xfId="12755" xr:uid="{00000000-0005-0000-0000-00006D020000}"/>
    <cellStyle name="20 % - Akzent1 5 3" xfId="6435" xr:uid="{00000000-0005-0000-0000-00006E020000}"/>
    <cellStyle name="20 % - Akzent1 5 3 2" xfId="24159" xr:uid="{00000000-0005-0000-0000-00006F020000}"/>
    <cellStyle name="20 % - Akzent1 5 3 3" xfId="52201" xr:uid="{00000000-0005-0000-0000-000070020000}"/>
    <cellStyle name="20 % - Akzent1 5 3 4" xfId="14219" xr:uid="{00000000-0005-0000-0000-000071020000}"/>
    <cellStyle name="20 % - Akzent1 5 4" xfId="16088" xr:uid="{00000000-0005-0000-0000-000072020000}"/>
    <cellStyle name="20 % - Akzent1 5 4 2" xfId="25998" xr:uid="{00000000-0005-0000-0000-000073020000}"/>
    <cellStyle name="20 % - Akzent1 5 4 3" xfId="47537" xr:uid="{00000000-0005-0000-0000-000074020000}"/>
    <cellStyle name="20 % - Akzent1 5 5" xfId="20060" xr:uid="{00000000-0005-0000-0000-000075020000}"/>
    <cellStyle name="20 % - Akzent1 5 6" xfId="29685" xr:uid="{00000000-0005-0000-0000-000076020000}"/>
    <cellStyle name="20 % - Akzent1 5 7" xfId="35131" xr:uid="{00000000-0005-0000-0000-000077020000}"/>
    <cellStyle name="20 % - Akzent1 5 8" xfId="42726" xr:uid="{00000000-0005-0000-0000-000078020000}"/>
    <cellStyle name="20 % - Akzent1 5 9" xfId="11313" xr:uid="{00000000-0005-0000-0000-000079020000}"/>
    <cellStyle name="20 % - Akzent1 6" xfId="1936" xr:uid="{00000000-0005-0000-0000-00007A020000}"/>
    <cellStyle name="20 % - Akzent1 6 2" xfId="4243" xr:uid="{00000000-0005-0000-0000-00007B020000}"/>
    <cellStyle name="20 % - Akzent1 6 2 2" xfId="9024" xr:uid="{00000000-0005-0000-0000-00007C020000}"/>
    <cellStyle name="20 % - Akzent1 6 2 2 2" xfId="28418" xr:uid="{00000000-0005-0000-0000-00007D020000}"/>
    <cellStyle name="20 % - Akzent1 6 2 2 3" xfId="54790" xr:uid="{00000000-0005-0000-0000-00007E020000}"/>
    <cellStyle name="20 % - Akzent1 6 2 2 4" xfId="18576" xr:uid="{00000000-0005-0000-0000-00007F020000}"/>
    <cellStyle name="20 % - Akzent1 6 2 3" xfId="22868" xr:uid="{00000000-0005-0000-0000-000080020000}"/>
    <cellStyle name="20 % - Akzent1 6 2 3 2" xfId="50100" xr:uid="{00000000-0005-0000-0000-000081020000}"/>
    <cellStyle name="20 % - Akzent1 6 2 4" xfId="32343" xr:uid="{00000000-0005-0000-0000-000082020000}"/>
    <cellStyle name="20 % - Akzent1 6 2 5" xfId="37922" xr:uid="{00000000-0005-0000-0000-000083020000}"/>
    <cellStyle name="20 % - Akzent1 6 2 6" xfId="45382" xr:uid="{00000000-0005-0000-0000-000084020000}"/>
    <cellStyle name="20 % - Akzent1 6 2 7" xfId="13456" xr:uid="{00000000-0005-0000-0000-000085020000}"/>
    <cellStyle name="20 % - Akzent1 6 3" xfId="7103" xr:uid="{00000000-0005-0000-0000-000086020000}"/>
    <cellStyle name="20 % - Akzent1 6 3 2" xfId="23377" xr:uid="{00000000-0005-0000-0000-000087020000}"/>
    <cellStyle name="20 % - Akzent1 6 3 3" xfId="52869" xr:uid="{00000000-0005-0000-0000-000088020000}"/>
    <cellStyle name="20 % - Akzent1 6 3 4" xfId="14828" xr:uid="{00000000-0005-0000-0000-000089020000}"/>
    <cellStyle name="20 % - Akzent1 6 4" xfId="16697" xr:uid="{00000000-0005-0000-0000-00008A020000}"/>
    <cellStyle name="20 % - Akzent1 6 4 2" xfId="26607" xr:uid="{00000000-0005-0000-0000-00008B020000}"/>
    <cellStyle name="20 % - Akzent1 6 4 3" xfId="48205" xr:uid="{00000000-0005-0000-0000-00008C020000}"/>
    <cellStyle name="20 % - Akzent1 6 5" xfId="20775" xr:uid="{00000000-0005-0000-0000-00008D020000}"/>
    <cellStyle name="20 % - Akzent1 6 6" xfId="30389" xr:uid="{00000000-0005-0000-0000-00008E020000}"/>
    <cellStyle name="20 % - Akzent1 6 7" xfId="35846" xr:uid="{00000000-0005-0000-0000-00008F020000}"/>
    <cellStyle name="20 % - Akzent1 6 8" xfId="43441" xr:uid="{00000000-0005-0000-0000-000090020000}"/>
    <cellStyle name="20 % - Akzent1 6 9" xfId="11954" xr:uid="{00000000-0005-0000-0000-000091020000}"/>
    <cellStyle name="20 % - Akzent1 7" xfId="1950" xr:uid="{00000000-0005-0000-0000-000092020000}"/>
    <cellStyle name="20 % - Akzent1 7 2" xfId="4257" xr:uid="{00000000-0005-0000-0000-000093020000}"/>
    <cellStyle name="20 % - Akzent1 7 2 2" xfId="9038" xr:uid="{00000000-0005-0000-0000-000094020000}"/>
    <cellStyle name="20 % - Akzent1 7 2 2 2" xfId="28431" xr:uid="{00000000-0005-0000-0000-000095020000}"/>
    <cellStyle name="20 % - Akzent1 7 2 2 3" xfId="54804" xr:uid="{00000000-0005-0000-0000-000096020000}"/>
    <cellStyle name="20 % - Akzent1 7 2 2 4" xfId="18590" xr:uid="{00000000-0005-0000-0000-000097020000}"/>
    <cellStyle name="20 % - Akzent1 7 2 3" xfId="22882" xr:uid="{00000000-0005-0000-0000-000098020000}"/>
    <cellStyle name="20 % - Akzent1 7 2 3 2" xfId="50114" xr:uid="{00000000-0005-0000-0000-000099020000}"/>
    <cellStyle name="20 % - Akzent1 7 2 4" xfId="32357" xr:uid="{00000000-0005-0000-0000-00009A020000}"/>
    <cellStyle name="20 % - Akzent1 7 2 5" xfId="37936" xr:uid="{00000000-0005-0000-0000-00009B020000}"/>
    <cellStyle name="20 % - Akzent1 7 2 6" xfId="45396" xr:uid="{00000000-0005-0000-0000-00009C020000}"/>
    <cellStyle name="20 % - Akzent1 7 2 7" xfId="14842" xr:uid="{00000000-0005-0000-0000-00009D020000}"/>
    <cellStyle name="20 % - Akzent1 7 3" xfId="7117" xr:uid="{00000000-0005-0000-0000-00009E020000}"/>
    <cellStyle name="20 % - Akzent1 7 3 2" xfId="26621" xr:uid="{00000000-0005-0000-0000-00009F020000}"/>
    <cellStyle name="20 % - Akzent1 7 3 3" xfId="52883" xr:uid="{00000000-0005-0000-0000-0000A0020000}"/>
    <cellStyle name="20 % - Akzent1 7 3 4" xfId="16711" xr:uid="{00000000-0005-0000-0000-0000A1020000}"/>
    <cellStyle name="20 % - Akzent1 7 4" xfId="20789" xr:uid="{00000000-0005-0000-0000-0000A2020000}"/>
    <cellStyle name="20 % - Akzent1 7 4 2" xfId="48219" xr:uid="{00000000-0005-0000-0000-0000A3020000}"/>
    <cellStyle name="20 % - Akzent1 7 5" xfId="30403" xr:uid="{00000000-0005-0000-0000-0000A4020000}"/>
    <cellStyle name="20 % - Akzent1 7 6" xfId="35860" xr:uid="{00000000-0005-0000-0000-0000A5020000}"/>
    <cellStyle name="20 % - Akzent1 7 7" xfId="43455" xr:uid="{00000000-0005-0000-0000-0000A6020000}"/>
    <cellStyle name="20 % - Akzent1 7 8" xfId="12038" xr:uid="{00000000-0005-0000-0000-0000A7020000}"/>
    <cellStyle name="20 % - Akzent1 8" xfId="2799" xr:uid="{00000000-0005-0000-0000-0000A8020000}"/>
    <cellStyle name="20 % - Akzent1 8 2" xfId="4696" xr:uid="{00000000-0005-0000-0000-0000A9020000}"/>
    <cellStyle name="20 % - Akzent1 8 2 2" xfId="9460" xr:uid="{00000000-0005-0000-0000-0000AA020000}"/>
    <cellStyle name="20 % - Akzent1 8 2 2 2" xfId="55226" xr:uid="{00000000-0005-0000-0000-0000AB020000}"/>
    <cellStyle name="20 % - Akzent1 8 2 2 3" xfId="23321" xr:uid="{00000000-0005-0000-0000-0000AC020000}"/>
    <cellStyle name="20 % - Akzent1 8 2 3" xfId="32796" xr:uid="{00000000-0005-0000-0000-0000AD020000}"/>
    <cellStyle name="20 % - Akzent1 8 2 3 2" xfId="50535" xr:uid="{00000000-0005-0000-0000-0000AE020000}"/>
    <cellStyle name="20 % - Akzent1 8 2 4" xfId="38375" xr:uid="{00000000-0005-0000-0000-0000AF020000}"/>
    <cellStyle name="20 % - Akzent1 8 2 5" xfId="45835" xr:uid="{00000000-0005-0000-0000-0000B0020000}"/>
    <cellStyle name="20 % - Akzent1 8 2 6" xfId="19029" xr:uid="{00000000-0005-0000-0000-0000B1020000}"/>
    <cellStyle name="20 % - Akzent1 8 3" xfId="7614" xr:uid="{00000000-0005-0000-0000-0000B2020000}"/>
    <cellStyle name="20 % - Akzent1 8 3 2" xfId="27042" xr:uid="{00000000-0005-0000-0000-0000B3020000}"/>
    <cellStyle name="20 % - Akzent1 8 3 3" xfId="53380" xr:uid="{00000000-0005-0000-0000-0000B4020000}"/>
    <cellStyle name="20 % - Akzent1 8 3 4" xfId="17132" xr:uid="{00000000-0005-0000-0000-0000B5020000}"/>
    <cellStyle name="20 % - Akzent1 8 4" xfId="21424" xr:uid="{00000000-0005-0000-0000-0000B6020000}"/>
    <cellStyle name="20 % - Akzent1 8 4 2" xfId="48692" xr:uid="{00000000-0005-0000-0000-0000B7020000}"/>
    <cellStyle name="20 % - Akzent1 8 5" xfId="30911" xr:uid="{00000000-0005-0000-0000-0000B8020000}"/>
    <cellStyle name="20 % - Akzent1 8 6" xfId="36478" xr:uid="{00000000-0005-0000-0000-0000B9020000}"/>
    <cellStyle name="20 % - Akzent1 8 7" xfId="43938" xr:uid="{00000000-0005-0000-0000-0000BA020000}"/>
    <cellStyle name="20 % - Akzent1 8 8" xfId="13540" xr:uid="{00000000-0005-0000-0000-0000BB020000}"/>
    <cellStyle name="20 % - Akzent1 9" xfId="2905" xr:uid="{00000000-0005-0000-0000-0000BC020000}"/>
    <cellStyle name="20 % - Akzent1 9 2" xfId="7698" xr:uid="{00000000-0005-0000-0000-0000BD020000}"/>
    <cellStyle name="20 % - Akzent1 9 2 2" xfId="27128" xr:uid="{00000000-0005-0000-0000-0000BE020000}"/>
    <cellStyle name="20 % - Akzent1 9 2 3" xfId="53464" xr:uid="{00000000-0005-0000-0000-0000BF020000}"/>
    <cellStyle name="20 % - Akzent1 9 2 4" xfId="17238" xr:uid="{00000000-0005-0000-0000-0000C0020000}"/>
    <cellStyle name="20 % - Akzent1 9 3" xfId="21530" xr:uid="{00000000-0005-0000-0000-0000C1020000}"/>
    <cellStyle name="20 % - Akzent1 9 3 2" xfId="48776" xr:uid="{00000000-0005-0000-0000-0000C2020000}"/>
    <cellStyle name="20 % - Akzent1 9 4" xfId="31017" xr:uid="{00000000-0005-0000-0000-0000C3020000}"/>
    <cellStyle name="20 % - Akzent1 9 5" xfId="36584" xr:uid="{00000000-0005-0000-0000-0000C4020000}"/>
    <cellStyle name="20 % - Akzent1 9 6" xfId="44044" xr:uid="{00000000-0005-0000-0000-0000C5020000}"/>
    <cellStyle name="20 % - Akzent1 9 7" xfId="15325" xr:uid="{00000000-0005-0000-0000-0000C6020000}"/>
    <cellStyle name="20 % - Akzent2 10" xfId="4712" xr:uid="{00000000-0005-0000-0000-0000C7020000}"/>
    <cellStyle name="20 % - Akzent2 10 2" xfId="9476" xr:uid="{00000000-0005-0000-0000-0000C8020000}"/>
    <cellStyle name="20 % - Akzent2 10 2 2" xfId="55242" xr:uid="{00000000-0005-0000-0000-0000C9020000}"/>
    <cellStyle name="20 % - Akzent2 10 2 3" xfId="23337" xr:uid="{00000000-0005-0000-0000-0000CA020000}"/>
    <cellStyle name="20 % - Akzent2 10 3" xfId="32812" xr:uid="{00000000-0005-0000-0000-0000CB020000}"/>
    <cellStyle name="20 % - Akzent2 10 3 2" xfId="50551" xr:uid="{00000000-0005-0000-0000-0000CC020000}"/>
    <cellStyle name="20 % - Akzent2 10 4" xfId="38391" xr:uid="{00000000-0005-0000-0000-0000CD020000}"/>
    <cellStyle name="20 % - Akzent2 10 5" xfId="45851" xr:uid="{00000000-0005-0000-0000-0000CE020000}"/>
    <cellStyle name="20 % - Akzent2 10 6" xfId="15411" xr:uid="{00000000-0005-0000-0000-0000CF020000}"/>
    <cellStyle name="20 % - Akzent2 11" xfId="4726" xr:uid="{00000000-0005-0000-0000-0000D0020000}"/>
    <cellStyle name="20 % - Akzent2 11 2" xfId="9489" xr:uid="{00000000-0005-0000-0000-0000D1020000}"/>
    <cellStyle name="20 % - Akzent2 11 2 2" xfId="55255" xr:uid="{00000000-0005-0000-0000-0000D2020000}"/>
    <cellStyle name="20 % - Akzent2 11 2 3" xfId="32825" xr:uid="{00000000-0005-0000-0000-0000D3020000}"/>
    <cellStyle name="20 % - Akzent2 11 3" xfId="38404" xr:uid="{00000000-0005-0000-0000-0000D4020000}"/>
    <cellStyle name="20 % - Akzent2 11 3 2" xfId="50564" xr:uid="{00000000-0005-0000-0000-0000D5020000}"/>
    <cellStyle name="20 % - Akzent2 11 4" xfId="45864" xr:uid="{00000000-0005-0000-0000-0000D6020000}"/>
    <cellStyle name="20 % - Akzent2 11 5" xfId="19298" xr:uid="{00000000-0005-0000-0000-0000D7020000}"/>
    <cellStyle name="20 % - Akzent2 12" xfId="5219" xr:uid="{00000000-0005-0000-0000-0000D8020000}"/>
    <cellStyle name="20 % - Akzent2 12 2" xfId="9911" xr:uid="{00000000-0005-0000-0000-0000D9020000}"/>
    <cellStyle name="20 % - Akzent2 12 2 2" xfId="55677" xr:uid="{00000000-0005-0000-0000-0000DA020000}"/>
    <cellStyle name="20 % - Akzent2 12 2 3" xfId="38894" xr:uid="{00000000-0005-0000-0000-0000DB020000}"/>
    <cellStyle name="20 % - Akzent2 12 3" xfId="50985" xr:uid="{00000000-0005-0000-0000-0000DC020000}"/>
    <cellStyle name="20 % - Akzent2 12 4" xfId="46347" xr:uid="{00000000-0005-0000-0000-0000DD020000}"/>
    <cellStyle name="20 % - Akzent2 12 5" xfId="33315" xr:uid="{00000000-0005-0000-0000-0000DE020000}"/>
    <cellStyle name="20 % - Akzent2 13" xfId="5734" xr:uid="{00000000-0005-0000-0000-0000DF020000}"/>
    <cellStyle name="20 % - Akzent2 13 2" xfId="51500" xr:uid="{00000000-0005-0000-0000-0000E0020000}"/>
    <cellStyle name="20 % - Akzent2 13 3" xfId="28968" xr:uid="{00000000-0005-0000-0000-0000E1020000}"/>
    <cellStyle name="20 % - Akzent2 14" xfId="10706" xr:uid="{00000000-0005-0000-0000-0000E2020000}"/>
    <cellStyle name="20 % - Akzent2 14 2" xfId="46839" xr:uid="{00000000-0005-0000-0000-0000E3020000}"/>
    <cellStyle name="20 % - Akzent2 14 3" xfId="34366" xr:uid="{00000000-0005-0000-0000-0000E4020000}"/>
    <cellStyle name="20 % - Akzent2 15" xfId="41971" xr:uid="{00000000-0005-0000-0000-0000E5020000}"/>
    <cellStyle name="20 % - Akzent2 16" xfId="11132" xr:uid="{00000000-0005-0000-0000-0000E6020000}"/>
    <cellStyle name="20 % - Akzent2 17" xfId="56474" xr:uid="{00000000-0005-0000-0000-0000E7020000}"/>
    <cellStyle name="20 % - Akzent2 18" xfId="56905" xr:uid="{00000000-0005-0000-0000-0000E8020000}"/>
    <cellStyle name="20 % - Akzent2 2" xfId="471" xr:uid="{00000000-0005-0000-0000-0000E9020000}"/>
    <cellStyle name="20 % - Akzent2 2 10" xfId="10795" xr:uid="{00000000-0005-0000-0000-0000EA020000}"/>
    <cellStyle name="20 % - Akzent2 2 10 2" xfId="46855" xr:uid="{00000000-0005-0000-0000-0000EB020000}"/>
    <cellStyle name="20 % - Akzent2 2 10 3" xfId="34387" xr:uid="{00000000-0005-0000-0000-0000EC020000}"/>
    <cellStyle name="20 % - Akzent2 2 11" xfId="41987" xr:uid="{00000000-0005-0000-0000-0000ED020000}"/>
    <cellStyle name="20 % - Akzent2 2 12" xfId="11209" xr:uid="{00000000-0005-0000-0000-0000EE020000}"/>
    <cellStyle name="20 % - Akzent2 2 13" xfId="56550" xr:uid="{00000000-0005-0000-0000-0000EF020000}"/>
    <cellStyle name="20 % - Akzent2 2 14" xfId="57005" xr:uid="{00000000-0005-0000-0000-0000F0020000}"/>
    <cellStyle name="20 % - Akzent2 2 2" xfId="1008" xr:uid="{00000000-0005-0000-0000-0000F1020000}"/>
    <cellStyle name="20 % - Akzent2 2 2 10" xfId="11865" xr:uid="{00000000-0005-0000-0000-0000F2020000}"/>
    <cellStyle name="20 % - Akzent2 2 2 11" xfId="56793" xr:uid="{00000000-0005-0000-0000-0000F3020000}"/>
    <cellStyle name="20 % - Akzent2 2 2 12" xfId="57248" xr:uid="{00000000-0005-0000-0000-0000F4020000}"/>
    <cellStyle name="20 % - Akzent2 2 2 2" xfId="1745" xr:uid="{00000000-0005-0000-0000-0000F5020000}"/>
    <cellStyle name="20 % - Akzent2 2 2 2 2" xfId="4118" xr:uid="{00000000-0005-0000-0000-0000F6020000}"/>
    <cellStyle name="20 % - Akzent2 2 2 2 2 2" xfId="8909" xr:uid="{00000000-0005-0000-0000-0000F7020000}"/>
    <cellStyle name="20 % - Akzent2 2 2 2 2 2 2" xfId="28328" xr:uid="{00000000-0005-0000-0000-0000F8020000}"/>
    <cellStyle name="20 % - Akzent2 2 2 2 2 2 3" xfId="54675" xr:uid="{00000000-0005-0000-0000-0000F9020000}"/>
    <cellStyle name="20 % - Akzent2 2 2 2 2 2 4" xfId="18451" xr:uid="{00000000-0005-0000-0000-0000FA020000}"/>
    <cellStyle name="20 % - Akzent2 2 2 2 2 3" xfId="22743" xr:uid="{00000000-0005-0000-0000-0000FB020000}"/>
    <cellStyle name="20 % - Akzent2 2 2 2 2 3 2" xfId="49986" xr:uid="{00000000-0005-0000-0000-0000FC020000}"/>
    <cellStyle name="20 % - Akzent2 2 2 2 2 4" xfId="32226" xr:uid="{00000000-0005-0000-0000-0000FD020000}"/>
    <cellStyle name="20 % - Akzent2 2 2 2 2 5" xfId="37797" xr:uid="{00000000-0005-0000-0000-0000FE020000}"/>
    <cellStyle name="20 % - Akzent2 2 2 2 2 6" xfId="45257" xr:uid="{00000000-0005-0000-0000-0000FF020000}"/>
    <cellStyle name="20 % - Akzent2 2 2 2 2 7" xfId="14739" xr:uid="{00000000-0005-0000-0000-000000030000}"/>
    <cellStyle name="20 % - Akzent2 2 2 2 3" xfId="6958" xr:uid="{00000000-0005-0000-0000-000001030000}"/>
    <cellStyle name="20 % - Akzent2 2 2 2 3 2" xfId="26518" xr:uid="{00000000-0005-0000-0000-000002030000}"/>
    <cellStyle name="20 % - Akzent2 2 2 2 3 3" xfId="52724" xr:uid="{00000000-0005-0000-0000-000003030000}"/>
    <cellStyle name="20 % - Akzent2 2 2 2 3 4" xfId="16608" xr:uid="{00000000-0005-0000-0000-000004030000}"/>
    <cellStyle name="20 % - Akzent2 2 2 2 4" xfId="20584" xr:uid="{00000000-0005-0000-0000-000005030000}"/>
    <cellStyle name="20 % - Akzent2 2 2 2 4 2" xfId="48060" xr:uid="{00000000-0005-0000-0000-000006030000}"/>
    <cellStyle name="20 % - Akzent2 2 2 2 5" xfId="30209" xr:uid="{00000000-0005-0000-0000-000007030000}"/>
    <cellStyle name="20 % - Akzent2 2 2 2 6" xfId="35655" xr:uid="{00000000-0005-0000-0000-000008030000}"/>
    <cellStyle name="20 % - Akzent2 2 2 2 7" xfId="43250" xr:uid="{00000000-0005-0000-0000-000009030000}"/>
    <cellStyle name="20 % - Akzent2 2 2 2 8" xfId="13278" xr:uid="{00000000-0005-0000-0000-00000A030000}"/>
    <cellStyle name="20 % - Akzent2 2 2 3" xfId="2285" xr:uid="{00000000-0005-0000-0000-00000B030000}"/>
    <cellStyle name="20 % - Akzent2 2 2 3 2" xfId="4590" xr:uid="{00000000-0005-0000-0000-00000C030000}"/>
    <cellStyle name="20 % - Akzent2 2 2 3 2 2" xfId="9371" xr:uid="{00000000-0005-0000-0000-00000D030000}"/>
    <cellStyle name="20 % - Akzent2 2 2 3 2 2 2" xfId="28764" xr:uid="{00000000-0005-0000-0000-00000E030000}"/>
    <cellStyle name="20 % - Akzent2 2 2 3 2 2 3" xfId="55137" xr:uid="{00000000-0005-0000-0000-00000F030000}"/>
    <cellStyle name="20 % - Akzent2 2 2 3 2 2 4" xfId="18923" xr:uid="{00000000-0005-0000-0000-000010030000}"/>
    <cellStyle name="20 % - Akzent2 2 2 3 2 3" xfId="23215" xr:uid="{00000000-0005-0000-0000-000011030000}"/>
    <cellStyle name="20 % - Akzent2 2 2 3 2 3 2" xfId="50447" xr:uid="{00000000-0005-0000-0000-000012030000}"/>
    <cellStyle name="20 % - Akzent2 2 2 3 2 4" xfId="32690" xr:uid="{00000000-0005-0000-0000-000013030000}"/>
    <cellStyle name="20 % - Akzent2 2 2 3 2 5" xfId="38269" xr:uid="{00000000-0005-0000-0000-000014030000}"/>
    <cellStyle name="20 % - Akzent2 2 2 3 2 6" xfId="45729" xr:uid="{00000000-0005-0000-0000-000015030000}"/>
    <cellStyle name="20 % - Akzent2 2 2 3 2 7" xfId="15175" xr:uid="{00000000-0005-0000-0000-000016030000}"/>
    <cellStyle name="20 % - Akzent2 2 2 3 3" xfId="7450" xr:uid="{00000000-0005-0000-0000-000017030000}"/>
    <cellStyle name="20 % - Akzent2 2 2 3 3 2" xfId="26954" xr:uid="{00000000-0005-0000-0000-000018030000}"/>
    <cellStyle name="20 % - Akzent2 2 2 3 3 3" xfId="53216" xr:uid="{00000000-0005-0000-0000-000019030000}"/>
    <cellStyle name="20 % - Akzent2 2 2 3 3 4" xfId="17044" xr:uid="{00000000-0005-0000-0000-00001A030000}"/>
    <cellStyle name="20 % - Akzent2 2 2 3 4" xfId="21122" xr:uid="{00000000-0005-0000-0000-00001B030000}"/>
    <cellStyle name="20 % - Akzent2 2 2 3 4 2" xfId="48552" xr:uid="{00000000-0005-0000-0000-00001C030000}"/>
    <cellStyle name="20 % - Akzent2 2 2 3 5" xfId="30736" xr:uid="{00000000-0005-0000-0000-00001D030000}"/>
    <cellStyle name="20 % - Akzent2 2 2 3 6" xfId="36195" xr:uid="{00000000-0005-0000-0000-00001E030000}"/>
    <cellStyle name="20 % - Akzent2 2 2 3 7" xfId="43788" xr:uid="{00000000-0005-0000-0000-00001F030000}"/>
    <cellStyle name="20 % - Akzent2 2 2 3 8" xfId="12558" xr:uid="{00000000-0005-0000-0000-000020030000}"/>
    <cellStyle name="20 % - Akzent2 2 2 4" xfId="3426" xr:uid="{00000000-0005-0000-0000-000021030000}"/>
    <cellStyle name="20 % - Akzent2 2 2 4 2" xfId="8218" xr:uid="{00000000-0005-0000-0000-000022030000}"/>
    <cellStyle name="20 % - Akzent2 2 2 4 2 2" xfId="27648" xr:uid="{00000000-0005-0000-0000-000023030000}"/>
    <cellStyle name="20 % - Akzent2 2 2 4 2 3" xfId="53984" xr:uid="{00000000-0005-0000-0000-000024030000}"/>
    <cellStyle name="20 % - Akzent2 2 2 4 2 4" xfId="17759" xr:uid="{00000000-0005-0000-0000-000025030000}"/>
    <cellStyle name="20 % - Akzent2 2 2 4 3" xfId="22051" xr:uid="{00000000-0005-0000-0000-000026030000}"/>
    <cellStyle name="20 % - Akzent2 2 2 4 3 2" xfId="49296" xr:uid="{00000000-0005-0000-0000-000027030000}"/>
    <cellStyle name="20 % - Akzent2 2 2 4 4" xfId="31538" xr:uid="{00000000-0005-0000-0000-000028030000}"/>
    <cellStyle name="20 % - Akzent2 2 2 4 5" xfId="37105" xr:uid="{00000000-0005-0000-0000-000029030000}"/>
    <cellStyle name="20 % - Akzent2 2 2 4 6" xfId="44565" xr:uid="{00000000-0005-0000-0000-00002A030000}"/>
    <cellStyle name="20 % - Akzent2 2 2 4 7" xfId="14060" xr:uid="{00000000-0005-0000-0000-00002B030000}"/>
    <cellStyle name="20 % - Akzent2 2 2 5" xfId="5065" xr:uid="{00000000-0005-0000-0000-00002C030000}"/>
    <cellStyle name="20 % - Akzent2 2 2 5 2" xfId="9821" xr:uid="{00000000-0005-0000-0000-00002D030000}"/>
    <cellStyle name="20 % - Akzent2 2 2 5 2 2" xfId="55587" xr:uid="{00000000-0005-0000-0000-00002E030000}"/>
    <cellStyle name="20 % - Akzent2 2 2 5 2 3" xfId="25839" xr:uid="{00000000-0005-0000-0000-00002F030000}"/>
    <cellStyle name="20 % - Akzent2 2 2 5 3" xfId="33164" xr:uid="{00000000-0005-0000-0000-000030030000}"/>
    <cellStyle name="20 % - Akzent2 2 2 5 3 2" xfId="50896" xr:uid="{00000000-0005-0000-0000-000031030000}"/>
    <cellStyle name="20 % - Akzent2 2 2 5 4" xfId="38743" xr:uid="{00000000-0005-0000-0000-000032030000}"/>
    <cellStyle name="20 % - Akzent2 2 2 5 5" xfId="46196" xr:uid="{00000000-0005-0000-0000-000033030000}"/>
    <cellStyle name="20 % - Akzent2 2 2 5 6" xfId="15929" xr:uid="{00000000-0005-0000-0000-000034030000}"/>
    <cellStyle name="20 % - Akzent2 2 2 6" xfId="5550" xr:uid="{00000000-0005-0000-0000-000035030000}"/>
    <cellStyle name="20 % - Akzent2 2 2 6 2" xfId="10242" xr:uid="{00000000-0005-0000-0000-000036030000}"/>
    <cellStyle name="20 % - Akzent2 2 2 6 2 2" xfId="56008" xr:uid="{00000000-0005-0000-0000-000037030000}"/>
    <cellStyle name="20 % - Akzent2 2 2 6 2 3" xfId="33646" xr:uid="{00000000-0005-0000-0000-000038030000}"/>
    <cellStyle name="20 % - Akzent2 2 2 6 3" xfId="39225" xr:uid="{00000000-0005-0000-0000-000039030000}"/>
    <cellStyle name="20 % - Akzent2 2 2 6 3 2" xfId="51316" xr:uid="{00000000-0005-0000-0000-00003A030000}"/>
    <cellStyle name="20 % - Akzent2 2 2 6 4" xfId="46678" xr:uid="{00000000-0005-0000-0000-00003B030000}"/>
    <cellStyle name="20 % - Akzent2 2 2 6 5" xfId="19853" xr:uid="{00000000-0005-0000-0000-00003C030000}"/>
    <cellStyle name="20 % - Akzent2 2 2 7" xfId="6253" xr:uid="{00000000-0005-0000-0000-00003D030000}"/>
    <cellStyle name="20 % - Akzent2 2 2 7 2" xfId="52019" xr:uid="{00000000-0005-0000-0000-00003E030000}"/>
    <cellStyle name="20 % - Akzent2 2 2 7 3" xfId="29487" xr:uid="{00000000-0005-0000-0000-00003F030000}"/>
    <cellStyle name="20 % - Akzent2 2 2 8" xfId="11038" xr:uid="{00000000-0005-0000-0000-000040030000}"/>
    <cellStyle name="20 % - Akzent2 2 2 8 2" xfId="47357" xr:uid="{00000000-0005-0000-0000-000041030000}"/>
    <cellStyle name="20 % - Akzent2 2 2 8 3" xfId="34922" xr:uid="{00000000-0005-0000-0000-000042030000}"/>
    <cellStyle name="20 % - Akzent2 2 2 9" xfId="42521" xr:uid="{00000000-0005-0000-0000-000043030000}"/>
    <cellStyle name="20 % - Akzent2 2 3" xfId="760" xr:uid="{00000000-0005-0000-0000-000044030000}"/>
    <cellStyle name="20 % - Akzent2 2 3 10" xfId="11617" xr:uid="{00000000-0005-0000-0000-000045030000}"/>
    <cellStyle name="20 % - Akzent2 2 3 2" xfId="1502" xr:uid="{00000000-0005-0000-0000-000046030000}"/>
    <cellStyle name="20 % - Akzent2 2 3 2 2" xfId="3875" xr:uid="{00000000-0005-0000-0000-000047030000}"/>
    <cellStyle name="20 % - Akzent2 2 3 2 2 2" xfId="8666" xr:uid="{00000000-0005-0000-0000-000048030000}"/>
    <cellStyle name="20 % - Akzent2 2 3 2 2 2 2" xfId="28085" xr:uid="{00000000-0005-0000-0000-000049030000}"/>
    <cellStyle name="20 % - Akzent2 2 3 2 2 2 3" xfId="54432" xr:uid="{00000000-0005-0000-0000-00004A030000}"/>
    <cellStyle name="20 % - Akzent2 2 3 2 2 2 4" xfId="18208" xr:uid="{00000000-0005-0000-0000-00004B030000}"/>
    <cellStyle name="20 % - Akzent2 2 3 2 2 3" xfId="22500" xr:uid="{00000000-0005-0000-0000-00004C030000}"/>
    <cellStyle name="20 % - Akzent2 2 3 2 2 3 2" xfId="49743" xr:uid="{00000000-0005-0000-0000-00004D030000}"/>
    <cellStyle name="20 % - Akzent2 2 3 2 2 4" xfId="31983" xr:uid="{00000000-0005-0000-0000-00004E030000}"/>
    <cellStyle name="20 % - Akzent2 2 3 2 2 5" xfId="37554" xr:uid="{00000000-0005-0000-0000-00004F030000}"/>
    <cellStyle name="20 % - Akzent2 2 3 2 2 6" xfId="45014" xr:uid="{00000000-0005-0000-0000-000050030000}"/>
    <cellStyle name="20 % - Akzent2 2 3 2 2 7" xfId="14496" xr:uid="{00000000-0005-0000-0000-000051030000}"/>
    <cellStyle name="20 % - Akzent2 2 3 2 3" xfId="6715" xr:uid="{00000000-0005-0000-0000-000052030000}"/>
    <cellStyle name="20 % - Akzent2 2 3 2 3 2" xfId="26275" xr:uid="{00000000-0005-0000-0000-000053030000}"/>
    <cellStyle name="20 % - Akzent2 2 3 2 3 3" xfId="52481" xr:uid="{00000000-0005-0000-0000-000054030000}"/>
    <cellStyle name="20 % - Akzent2 2 3 2 3 4" xfId="16365" xr:uid="{00000000-0005-0000-0000-000055030000}"/>
    <cellStyle name="20 % - Akzent2 2 3 2 4" xfId="20341" xr:uid="{00000000-0005-0000-0000-000056030000}"/>
    <cellStyle name="20 % - Akzent2 2 3 2 4 2" xfId="47817" xr:uid="{00000000-0005-0000-0000-000057030000}"/>
    <cellStyle name="20 % - Akzent2 2 3 2 5" xfId="29966" xr:uid="{00000000-0005-0000-0000-000058030000}"/>
    <cellStyle name="20 % - Akzent2 2 3 2 6" xfId="35412" xr:uid="{00000000-0005-0000-0000-000059030000}"/>
    <cellStyle name="20 % - Akzent2 2 3 2 7" xfId="43007" xr:uid="{00000000-0005-0000-0000-00005A030000}"/>
    <cellStyle name="20 % - Akzent2 2 3 2 8" xfId="13035" xr:uid="{00000000-0005-0000-0000-00005B030000}"/>
    <cellStyle name="20 % - Akzent2 2 3 3" xfId="3183" xr:uid="{00000000-0005-0000-0000-00005C030000}"/>
    <cellStyle name="20 % - Akzent2 2 3 3 2" xfId="7975" xr:uid="{00000000-0005-0000-0000-00005D030000}"/>
    <cellStyle name="20 % - Akzent2 2 3 3 2 2" xfId="27405" xr:uid="{00000000-0005-0000-0000-00005E030000}"/>
    <cellStyle name="20 % - Akzent2 2 3 3 2 3" xfId="53741" xr:uid="{00000000-0005-0000-0000-00005F030000}"/>
    <cellStyle name="20 % - Akzent2 2 3 3 2 4" xfId="17516" xr:uid="{00000000-0005-0000-0000-000060030000}"/>
    <cellStyle name="20 % - Akzent2 2 3 3 3" xfId="21808" xr:uid="{00000000-0005-0000-0000-000061030000}"/>
    <cellStyle name="20 % - Akzent2 2 3 3 3 2" xfId="49053" xr:uid="{00000000-0005-0000-0000-000062030000}"/>
    <cellStyle name="20 % - Akzent2 2 3 3 4" xfId="31295" xr:uid="{00000000-0005-0000-0000-000063030000}"/>
    <cellStyle name="20 % - Akzent2 2 3 3 5" xfId="36862" xr:uid="{00000000-0005-0000-0000-000064030000}"/>
    <cellStyle name="20 % - Akzent2 2 3 3 6" xfId="44322" xr:uid="{00000000-0005-0000-0000-000065030000}"/>
    <cellStyle name="20 % - Akzent2 2 3 3 7" xfId="12315" xr:uid="{00000000-0005-0000-0000-000066030000}"/>
    <cellStyle name="20 % - Akzent2 2 3 4" xfId="6010" xr:uid="{00000000-0005-0000-0000-000067030000}"/>
    <cellStyle name="20 % - Akzent2 2 3 4 2" xfId="23525" xr:uid="{00000000-0005-0000-0000-000068030000}"/>
    <cellStyle name="20 % - Akzent2 2 3 4 3" xfId="51776" xr:uid="{00000000-0005-0000-0000-000069030000}"/>
    <cellStyle name="20 % - Akzent2 2 3 4 4" xfId="13817" xr:uid="{00000000-0005-0000-0000-00006A030000}"/>
    <cellStyle name="20 % - Akzent2 2 3 5" xfId="15686" xr:uid="{00000000-0005-0000-0000-00006B030000}"/>
    <cellStyle name="20 % - Akzent2 2 3 5 2" xfId="25596" xr:uid="{00000000-0005-0000-0000-00006C030000}"/>
    <cellStyle name="20 % - Akzent2 2 3 5 3" xfId="47114" xr:uid="{00000000-0005-0000-0000-00006D030000}"/>
    <cellStyle name="20 % - Akzent2 2 3 6" xfId="19605" xr:uid="{00000000-0005-0000-0000-00006E030000}"/>
    <cellStyle name="20 % - Akzent2 2 3 7" xfId="29244" xr:uid="{00000000-0005-0000-0000-00006F030000}"/>
    <cellStyle name="20 % - Akzent2 2 3 8" xfId="34674" xr:uid="{00000000-0005-0000-0000-000070030000}"/>
    <cellStyle name="20 % - Akzent2 2 3 9" xfId="42273" xr:uid="{00000000-0005-0000-0000-000071030000}"/>
    <cellStyle name="20 % - Akzent2 2 4" xfId="1239" xr:uid="{00000000-0005-0000-0000-000072030000}"/>
    <cellStyle name="20 % - Akzent2 2 4 2" xfId="3615" xr:uid="{00000000-0005-0000-0000-000073030000}"/>
    <cellStyle name="20 % - Akzent2 2 4 2 2" xfId="8406" xr:uid="{00000000-0005-0000-0000-000074030000}"/>
    <cellStyle name="20 % - Akzent2 2 4 2 2 2" xfId="27826" xr:uid="{00000000-0005-0000-0000-000075030000}"/>
    <cellStyle name="20 % - Akzent2 2 4 2 2 3" xfId="54172" xr:uid="{00000000-0005-0000-0000-000076030000}"/>
    <cellStyle name="20 % - Akzent2 2 4 2 2 4" xfId="17948" xr:uid="{00000000-0005-0000-0000-000077030000}"/>
    <cellStyle name="20 % - Akzent2 2 4 2 3" xfId="22240" xr:uid="{00000000-0005-0000-0000-000078030000}"/>
    <cellStyle name="20 % - Akzent2 2 4 2 3 2" xfId="49483" xr:uid="{00000000-0005-0000-0000-000079030000}"/>
    <cellStyle name="20 % - Akzent2 2 4 2 4" xfId="31723" xr:uid="{00000000-0005-0000-0000-00007A030000}"/>
    <cellStyle name="20 % - Akzent2 2 4 2 5" xfId="37294" xr:uid="{00000000-0005-0000-0000-00007B030000}"/>
    <cellStyle name="20 % - Akzent2 2 4 2 6" xfId="44754" xr:uid="{00000000-0005-0000-0000-00007C030000}"/>
    <cellStyle name="20 % - Akzent2 2 4 2 7" xfId="12773" xr:uid="{00000000-0005-0000-0000-00007D030000}"/>
    <cellStyle name="20 % - Akzent2 2 4 3" xfId="6453" xr:uid="{00000000-0005-0000-0000-00007E030000}"/>
    <cellStyle name="20 % - Akzent2 2 4 3 2" xfId="19210" xr:uid="{00000000-0005-0000-0000-00007F030000}"/>
    <cellStyle name="20 % - Akzent2 2 4 3 3" xfId="52219" xr:uid="{00000000-0005-0000-0000-000080030000}"/>
    <cellStyle name="20 % - Akzent2 2 4 3 4" xfId="14237" xr:uid="{00000000-0005-0000-0000-000081030000}"/>
    <cellStyle name="20 % - Akzent2 2 4 4" xfId="16106" xr:uid="{00000000-0005-0000-0000-000082030000}"/>
    <cellStyle name="20 % - Akzent2 2 4 4 2" xfId="26016" xr:uid="{00000000-0005-0000-0000-000083030000}"/>
    <cellStyle name="20 % - Akzent2 2 4 4 3" xfId="47555" xr:uid="{00000000-0005-0000-0000-000084030000}"/>
    <cellStyle name="20 % - Akzent2 2 4 5" xfId="20078" xr:uid="{00000000-0005-0000-0000-000085030000}"/>
    <cellStyle name="20 % - Akzent2 2 4 6" xfId="29703" xr:uid="{00000000-0005-0000-0000-000086030000}"/>
    <cellStyle name="20 % - Akzent2 2 4 7" xfId="35149" xr:uid="{00000000-0005-0000-0000-000087030000}"/>
    <cellStyle name="20 % - Akzent2 2 4 8" xfId="42744" xr:uid="{00000000-0005-0000-0000-000088030000}"/>
    <cellStyle name="20 % - Akzent2 2 4 9" xfId="11331" xr:uid="{00000000-0005-0000-0000-000089030000}"/>
    <cellStyle name="20 % - Akzent2 2 5" xfId="2042" xr:uid="{00000000-0005-0000-0000-00008A030000}"/>
    <cellStyle name="20 % - Akzent2 2 5 2" xfId="4347" xr:uid="{00000000-0005-0000-0000-00008B030000}"/>
    <cellStyle name="20 % - Akzent2 2 5 2 2" xfId="9128" xr:uid="{00000000-0005-0000-0000-00008C030000}"/>
    <cellStyle name="20 % - Akzent2 2 5 2 2 2" xfId="28521" xr:uid="{00000000-0005-0000-0000-00008D030000}"/>
    <cellStyle name="20 % - Akzent2 2 5 2 2 3" xfId="54894" xr:uid="{00000000-0005-0000-0000-00008E030000}"/>
    <cellStyle name="20 % - Akzent2 2 5 2 2 4" xfId="18680" xr:uid="{00000000-0005-0000-0000-00008F030000}"/>
    <cellStyle name="20 % - Akzent2 2 5 2 3" xfId="22972" xr:uid="{00000000-0005-0000-0000-000090030000}"/>
    <cellStyle name="20 % - Akzent2 2 5 2 3 2" xfId="50204" xr:uid="{00000000-0005-0000-0000-000091030000}"/>
    <cellStyle name="20 % - Akzent2 2 5 2 4" xfId="32447" xr:uid="{00000000-0005-0000-0000-000092030000}"/>
    <cellStyle name="20 % - Akzent2 2 5 2 5" xfId="38026" xr:uid="{00000000-0005-0000-0000-000093030000}"/>
    <cellStyle name="20 % - Akzent2 2 5 2 6" xfId="45486" xr:uid="{00000000-0005-0000-0000-000094030000}"/>
    <cellStyle name="20 % - Akzent2 2 5 2 7" xfId="14932" xr:uid="{00000000-0005-0000-0000-000095030000}"/>
    <cellStyle name="20 % - Akzent2 2 5 3" xfId="7207" xr:uid="{00000000-0005-0000-0000-000096030000}"/>
    <cellStyle name="20 % - Akzent2 2 5 3 2" xfId="26711" xr:uid="{00000000-0005-0000-0000-000097030000}"/>
    <cellStyle name="20 % - Akzent2 2 5 3 3" xfId="52973" xr:uid="{00000000-0005-0000-0000-000098030000}"/>
    <cellStyle name="20 % - Akzent2 2 5 3 4" xfId="16801" xr:uid="{00000000-0005-0000-0000-000099030000}"/>
    <cellStyle name="20 % - Akzent2 2 5 4" xfId="20879" xr:uid="{00000000-0005-0000-0000-00009A030000}"/>
    <cellStyle name="20 % - Akzent2 2 5 4 2" xfId="48309" xr:uid="{00000000-0005-0000-0000-00009B030000}"/>
    <cellStyle name="20 % - Akzent2 2 5 5" xfId="30493" xr:uid="{00000000-0005-0000-0000-00009C030000}"/>
    <cellStyle name="20 % - Akzent2 2 5 6" xfId="35952" xr:uid="{00000000-0005-0000-0000-00009D030000}"/>
    <cellStyle name="20 % - Akzent2 2 5 7" xfId="43545" xr:uid="{00000000-0005-0000-0000-00009E030000}"/>
    <cellStyle name="20 % - Akzent2 2 5 8" xfId="12056" xr:uid="{00000000-0005-0000-0000-00009F030000}"/>
    <cellStyle name="20 % - Akzent2 2 6" xfId="2923" xr:uid="{00000000-0005-0000-0000-0000A0030000}"/>
    <cellStyle name="20 % - Akzent2 2 6 2" xfId="7716" xr:uid="{00000000-0005-0000-0000-0000A1030000}"/>
    <cellStyle name="20 % - Akzent2 2 6 2 2" xfId="27146" xr:uid="{00000000-0005-0000-0000-0000A2030000}"/>
    <cellStyle name="20 % - Akzent2 2 6 2 3" xfId="53482" xr:uid="{00000000-0005-0000-0000-0000A3030000}"/>
    <cellStyle name="20 % - Akzent2 2 6 2 4" xfId="17256" xr:uid="{00000000-0005-0000-0000-0000A4030000}"/>
    <cellStyle name="20 % - Akzent2 2 6 3" xfId="21548" xr:uid="{00000000-0005-0000-0000-0000A5030000}"/>
    <cellStyle name="20 % - Akzent2 2 6 3 2" xfId="48794" xr:uid="{00000000-0005-0000-0000-0000A6030000}"/>
    <cellStyle name="20 % - Akzent2 2 6 4" xfId="31035" xr:uid="{00000000-0005-0000-0000-0000A7030000}"/>
    <cellStyle name="20 % - Akzent2 2 6 5" xfId="36602" xr:uid="{00000000-0005-0000-0000-0000A8030000}"/>
    <cellStyle name="20 % - Akzent2 2 6 6" xfId="44062" xr:uid="{00000000-0005-0000-0000-0000A9030000}"/>
    <cellStyle name="20 % - Akzent2 2 6 7" xfId="13558" xr:uid="{00000000-0005-0000-0000-0000AA030000}"/>
    <cellStyle name="20 % - Akzent2 2 7" xfId="4822" xr:uid="{00000000-0005-0000-0000-0000AB030000}"/>
    <cellStyle name="20 % - Akzent2 2 7 2" xfId="9578" xr:uid="{00000000-0005-0000-0000-0000AC030000}"/>
    <cellStyle name="20 % - Akzent2 2 7 2 2" xfId="55344" xr:uid="{00000000-0005-0000-0000-0000AD030000}"/>
    <cellStyle name="20 % - Akzent2 2 7 2 3" xfId="25337" xr:uid="{00000000-0005-0000-0000-0000AE030000}"/>
    <cellStyle name="20 % - Akzent2 2 7 3" xfId="32921" xr:uid="{00000000-0005-0000-0000-0000AF030000}"/>
    <cellStyle name="20 % - Akzent2 2 7 3 2" xfId="50653" xr:uid="{00000000-0005-0000-0000-0000B0030000}"/>
    <cellStyle name="20 % - Akzent2 2 7 4" xfId="38500" xr:uid="{00000000-0005-0000-0000-0000B1030000}"/>
    <cellStyle name="20 % - Akzent2 2 7 5" xfId="45953" xr:uid="{00000000-0005-0000-0000-0000B2030000}"/>
    <cellStyle name="20 % - Akzent2 2 7 6" xfId="15427" xr:uid="{00000000-0005-0000-0000-0000B3030000}"/>
    <cellStyle name="20 % - Akzent2 2 8" xfId="5307" xr:uid="{00000000-0005-0000-0000-0000B4030000}"/>
    <cellStyle name="20 % - Akzent2 2 8 2" xfId="9999" xr:uid="{00000000-0005-0000-0000-0000B5030000}"/>
    <cellStyle name="20 % - Akzent2 2 8 2 2" xfId="55765" xr:uid="{00000000-0005-0000-0000-0000B6030000}"/>
    <cellStyle name="20 % - Akzent2 2 8 2 3" xfId="33403" xr:uid="{00000000-0005-0000-0000-0000B7030000}"/>
    <cellStyle name="20 % - Akzent2 2 8 3" xfId="38982" xr:uid="{00000000-0005-0000-0000-0000B8030000}"/>
    <cellStyle name="20 % - Akzent2 2 8 3 2" xfId="51073" xr:uid="{00000000-0005-0000-0000-0000B9030000}"/>
    <cellStyle name="20 % - Akzent2 2 8 4" xfId="46435" xr:uid="{00000000-0005-0000-0000-0000BA030000}"/>
    <cellStyle name="20 % - Akzent2 2 8 5" xfId="19318" xr:uid="{00000000-0005-0000-0000-0000BB030000}"/>
    <cellStyle name="20 % - Akzent2 2 9" xfId="5750" xr:uid="{00000000-0005-0000-0000-0000BC030000}"/>
    <cellStyle name="20 % - Akzent2 2 9 2" xfId="51516" xr:uid="{00000000-0005-0000-0000-0000BD030000}"/>
    <cellStyle name="20 % - Akzent2 2 9 3" xfId="28984" xr:uid="{00000000-0005-0000-0000-0000BE030000}"/>
    <cellStyle name="20 % - Akzent2 3" xfId="634" xr:uid="{00000000-0005-0000-0000-0000BF030000}"/>
    <cellStyle name="20 % - Akzent2 3 10" xfId="42150" xr:uid="{00000000-0005-0000-0000-0000C0030000}"/>
    <cellStyle name="20 % - Akzent2 3 11" xfId="11494" xr:uid="{00000000-0005-0000-0000-0000C1030000}"/>
    <cellStyle name="20 % - Akzent2 3 12" xfId="56778" xr:uid="{00000000-0005-0000-0000-0000C2030000}"/>
    <cellStyle name="20 % - Akzent2 3 13" xfId="57233" xr:uid="{00000000-0005-0000-0000-0000C3030000}"/>
    <cellStyle name="20 % - Akzent2 3 2" xfId="993" xr:uid="{00000000-0005-0000-0000-0000C4030000}"/>
    <cellStyle name="20 % - Akzent2 3 2 10" xfId="11850" xr:uid="{00000000-0005-0000-0000-0000C5030000}"/>
    <cellStyle name="20 % - Akzent2 3 2 2" xfId="1730" xr:uid="{00000000-0005-0000-0000-0000C6030000}"/>
    <cellStyle name="20 % - Akzent2 3 2 2 2" xfId="4103" xr:uid="{00000000-0005-0000-0000-0000C7030000}"/>
    <cellStyle name="20 % - Akzent2 3 2 2 2 2" xfId="8894" xr:uid="{00000000-0005-0000-0000-0000C8030000}"/>
    <cellStyle name="20 % - Akzent2 3 2 2 2 2 2" xfId="28313" xr:uid="{00000000-0005-0000-0000-0000C9030000}"/>
    <cellStyle name="20 % - Akzent2 3 2 2 2 2 3" xfId="54660" xr:uid="{00000000-0005-0000-0000-0000CA030000}"/>
    <cellStyle name="20 % - Akzent2 3 2 2 2 2 4" xfId="18436" xr:uid="{00000000-0005-0000-0000-0000CB030000}"/>
    <cellStyle name="20 % - Akzent2 3 2 2 2 3" xfId="22728" xr:uid="{00000000-0005-0000-0000-0000CC030000}"/>
    <cellStyle name="20 % - Akzent2 3 2 2 2 3 2" xfId="49971" xr:uid="{00000000-0005-0000-0000-0000CD030000}"/>
    <cellStyle name="20 % - Akzent2 3 2 2 2 4" xfId="32211" xr:uid="{00000000-0005-0000-0000-0000CE030000}"/>
    <cellStyle name="20 % - Akzent2 3 2 2 2 5" xfId="37782" xr:uid="{00000000-0005-0000-0000-0000CF030000}"/>
    <cellStyle name="20 % - Akzent2 3 2 2 2 6" xfId="45242" xr:uid="{00000000-0005-0000-0000-0000D0030000}"/>
    <cellStyle name="20 % - Akzent2 3 2 2 2 7" xfId="14724" xr:uid="{00000000-0005-0000-0000-0000D1030000}"/>
    <cellStyle name="20 % - Akzent2 3 2 2 3" xfId="6943" xr:uid="{00000000-0005-0000-0000-0000D2030000}"/>
    <cellStyle name="20 % - Akzent2 3 2 2 3 2" xfId="26503" xr:uid="{00000000-0005-0000-0000-0000D3030000}"/>
    <cellStyle name="20 % - Akzent2 3 2 2 3 3" xfId="52709" xr:uid="{00000000-0005-0000-0000-0000D4030000}"/>
    <cellStyle name="20 % - Akzent2 3 2 2 3 4" xfId="16593" xr:uid="{00000000-0005-0000-0000-0000D5030000}"/>
    <cellStyle name="20 % - Akzent2 3 2 2 4" xfId="20569" xr:uid="{00000000-0005-0000-0000-0000D6030000}"/>
    <cellStyle name="20 % - Akzent2 3 2 2 4 2" xfId="48045" xr:uid="{00000000-0005-0000-0000-0000D7030000}"/>
    <cellStyle name="20 % - Akzent2 3 2 2 5" xfId="30194" xr:uid="{00000000-0005-0000-0000-0000D8030000}"/>
    <cellStyle name="20 % - Akzent2 3 2 2 6" xfId="35640" xr:uid="{00000000-0005-0000-0000-0000D9030000}"/>
    <cellStyle name="20 % - Akzent2 3 2 2 7" xfId="43235" xr:uid="{00000000-0005-0000-0000-0000DA030000}"/>
    <cellStyle name="20 % - Akzent2 3 2 2 8" xfId="13263" xr:uid="{00000000-0005-0000-0000-0000DB030000}"/>
    <cellStyle name="20 % - Akzent2 3 2 3" xfId="3411" xr:uid="{00000000-0005-0000-0000-0000DC030000}"/>
    <cellStyle name="20 % - Akzent2 3 2 3 2" xfId="8203" xr:uid="{00000000-0005-0000-0000-0000DD030000}"/>
    <cellStyle name="20 % - Akzent2 3 2 3 2 2" xfId="27633" xr:uid="{00000000-0005-0000-0000-0000DE030000}"/>
    <cellStyle name="20 % - Akzent2 3 2 3 2 3" xfId="53969" xr:uid="{00000000-0005-0000-0000-0000DF030000}"/>
    <cellStyle name="20 % - Akzent2 3 2 3 2 4" xfId="17744" xr:uid="{00000000-0005-0000-0000-0000E0030000}"/>
    <cellStyle name="20 % - Akzent2 3 2 3 3" xfId="22036" xr:uid="{00000000-0005-0000-0000-0000E1030000}"/>
    <cellStyle name="20 % - Akzent2 3 2 3 3 2" xfId="49281" xr:uid="{00000000-0005-0000-0000-0000E2030000}"/>
    <cellStyle name="20 % - Akzent2 3 2 3 4" xfId="31523" xr:uid="{00000000-0005-0000-0000-0000E3030000}"/>
    <cellStyle name="20 % - Akzent2 3 2 3 5" xfId="37090" xr:uid="{00000000-0005-0000-0000-0000E4030000}"/>
    <cellStyle name="20 % - Akzent2 3 2 3 6" xfId="44550" xr:uid="{00000000-0005-0000-0000-0000E5030000}"/>
    <cellStyle name="20 % - Akzent2 3 2 3 7" xfId="12543" xr:uid="{00000000-0005-0000-0000-0000E6030000}"/>
    <cellStyle name="20 % - Akzent2 3 2 4" xfId="6238" xr:uid="{00000000-0005-0000-0000-0000E7030000}"/>
    <cellStyle name="20 % - Akzent2 3 2 4 2" xfId="25209" xr:uid="{00000000-0005-0000-0000-0000E8030000}"/>
    <cellStyle name="20 % - Akzent2 3 2 4 3" xfId="52004" xr:uid="{00000000-0005-0000-0000-0000E9030000}"/>
    <cellStyle name="20 % - Akzent2 3 2 4 4" xfId="14045" xr:uid="{00000000-0005-0000-0000-0000EA030000}"/>
    <cellStyle name="20 % - Akzent2 3 2 5" xfId="15914" xr:uid="{00000000-0005-0000-0000-0000EB030000}"/>
    <cellStyle name="20 % - Akzent2 3 2 5 2" xfId="25824" xr:uid="{00000000-0005-0000-0000-0000EC030000}"/>
    <cellStyle name="20 % - Akzent2 3 2 5 3" xfId="47342" xr:uid="{00000000-0005-0000-0000-0000ED030000}"/>
    <cellStyle name="20 % - Akzent2 3 2 6" xfId="19838" xr:uid="{00000000-0005-0000-0000-0000EE030000}"/>
    <cellStyle name="20 % - Akzent2 3 2 7" xfId="29472" xr:uid="{00000000-0005-0000-0000-0000EF030000}"/>
    <cellStyle name="20 % - Akzent2 3 2 8" xfId="34907" xr:uid="{00000000-0005-0000-0000-0000F0030000}"/>
    <cellStyle name="20 % - Akzent2 3 2 9" xfId="42506" xr:uid="{00000000-0005-0000-0000-0000F1030000}"/>
    <cellStyle name="20 % - Akzent2 3 3" xfId="1397" xr:uid="{00000000-0005-0000-0000-0000F2030000}"/>
    <cellStyle name="20 % - Akzent2 3 3 2" xfId="3773" xr:uid="{00000000-0005-0000-0000-0000F3030000}"/>
    <cellStyle name="20 % - Akzent2 3 3 2 2" xfId="8564" xr:uid="{00000000-0005-0000-0000-0000F4030000}"/>
    <cellStyle name="20 % - Akzent2 3 3 2 2 2" xfId="27984" xr:uid="{00000000-0005-0000-0000-0000F5030000}"/>
    <cellStyle name="20 % - Akzent2 3 3 2 2 3" xfId="54330" xr:uid="{00000000-0005-0000-0000-0000F6030000}"/>
    <cellStyle name="20 % - Akzent2 3 3 2 2 4" xfId="18106" xr:uid="{00000000-0005-0000-0000-0000F7030000}"/>
    <cellStyle name="20 % - Akzent2 3 3 2 3" xfId="22398" xr:uid="{00000000-0005-0000-0000-0000F8030000}"/>
    <cellStyle name="20 % - Akzent2 3 3 2 3 2" xfId="49641" xr:uid="{00000000-0005-0000-0000-0000F9030000}"/>
    <cellStyle name="20 % - Akzent2 3 3 2 4" xfId="31881" xr:uid="{00000000-0005-0000-0000-0000FA030000}"/>
    <cellStyle name="20 % - Akzent2 3 3 2 5" xfId="37452" xr:uid="{00000000-0005-0000-0000-0000FB030000}"/>
    <cellStyle name="20 % - Akzent2 3 3 2 6" xfId="44912" xr:uid="{00000000-0005-0000-0000-0000FC030000}"/>
    <cellStyle name="20 % - Akzent2 3 3 2 7" xfId="14395" xr:uid="{00000000-0005-0000-0000-0000FD030000}"/>
    <cellStyle name="20 % - Akzent2 3 3 3" xfId="6611" xr:uid="{00000000-0005-0000-0000-0000FE030000}"/>
    <cellStyle name="20 % - Akzent2 3 3 3 2" xfId="26174" xr:uid="{00000000-0005-0000-0000-0000FF030000}"/>
    <cellStyle name="20 % - Akzent2 3 3 3 3" xfId="52377" xr:uid="{00000000-0005-0000-0000-000000040000}"/>
    <cellStyle name="20 % - Akzent2 3 3 3 4" xfId="16264" xr:uid="{00000000-0005-0000-0000-000001040000}"/>
    <cellStyle name="20 % - Akzent2 3 3 4" xfId="20236" xr:uid="{00000000-0005-0000-0000-000002040000}"/>
    <cellStyle name="20 % - Akzent2 3 3 4 2" xfId="47713" xr:uid="{00000000-0005-0000-0000-000003040000}"/>
    <cellStyle name="20 % - Akzent2 3 3 5" xfId="29861" xr:uid="{00000000-0005-0000-0000-000004040000}"/>
    <cellStyle name="20 % - Akzent2 3 3 6" xfId="35307" xr:uid="{00000000-0005-0000-0000-000005040000}"/>
    <cellStyle name="20 % - Akzent2 3 3 7" xfId="42902" xr:uid="{00000000-0005-0000-0000-000006040000}"/>
    <cellStyle name="20 % - Akzent2 3 3 8" xfId="12931" xr:uid="{00000000-0005-0000-0000-000007040000}"/>
    <cellStyle name="20 % - Akzent2 3 4" xfId="2270" xr:uid="{00000000-0005-0000-0000-000008040000}"/>
    <cellStyle name="20 % - Akzent2 3 4 2" xfId="4575" xr:uid="{00000000-0005-0000-0000-000009040000}"/>
    <cellStyle name="20 % - Akzent2 3 4 2 2" xfId="9356" xr:uid="{00000000-0005-0000-0000-00000A040000}"/>
    <cellStyle name="20 % - Akzent2 3 4 2 2 2" xfId="28749" xr:uid="{00000000-0005-0000-0000-00000B040000}"/>
    <cellStyle name="20 % - Akzent2 3 4 2 2 3" xfId="55122" xr:uid="{00000000-0005-0000-0000-00000C040000}"/>
    <cellStyle name="20 % - Akzent2 3 4 2 2 4" xfId="18908" xr:uid="{00000000-0005-0000-0000-00000D040000}"/>
    <cellStyle name="20 % - Akzent2 3 4 2 3" xfId="23200" xr:uid="{00000000-0005-0000-0000-00000E040000}"/>
    <cellStyle name="20 % - Akzent2 3 4 2 3 2" xfId="50432" xr:uid="{00000000-0005-0000-0000-00000F040000}"/>
    <cellStyle name="20 % - Akzent2 3 4 2 4" xfId="32675" xr:uid="{00000000-0005-0000-0000-000010040000}"/>
    <cellStyle name="20 % - Akzent2 3 4 2 5" xfId="38254" xr:uid="{00000000-0005-0000-0000-000011040000}"/>
    <cellStyle name="20 % - Akzent2 3 4 2 6" xfId="45714" xr:uid="{00000000-0005-0000-0000-000012040000}"/>
    <cellStyle name="20 % - Akzent2 3 4 2 7" xfId="15160" xr:uid="{00000000-0005-0000-0000-000013040000}"/>
    <cellStyle name="20 % - Akzent2 3 4 3" xfId="7435" xr:uid="{00000000-0005-0000-0000-000014040000}"/>
    <cellStyle name="20 % - Akzent2 3 4 3 2" xfId="26939" xr:uid="{00000000-0005-0000-0000-000015040000}"/>
    <cellStyle name="20 % - Akzent2 3 4 3 3" xfId="53201" xr:uid="{00000000-0005-0000-0000-000016040000}"/>
    <cellStyle name="20 % - Akzent2 3 4 3 4" xfId="17029" xr:uid="{00000000-0005-0000-0000-000017040000}"/>
    <cellStyle name="20 % - Akzent2 3 4 4" xfId="21107" xr:uid="{00000000-0005-0000-0000-000018040000}"/>
    <cellStyle name="20 % - Akzent2 3 4 4 2" xfId="48537" xr:uid="{00000000-0005-0000-0000-000019040000}"/>
    <cellStyle name="20 % - Akzent2 3 4 5" xfId="30721" xr:uid="{00000000-0005-0000-0000-00001A040000}"/>
    <cellStyle name="20 % - Akzent2 3 4 6" xfId="36180" xr:uid="{00000000-0005-0000-0000-00001B040000}"/>
    <cellStyle name="20 % - Akzent2 3 4 7" xfId="43773" xr:uid="{00000000-0005-0000-0000-00001C040000}"/>
    <cellStyle name="20 % - Akzent2 3 4 8" xfId="12214" xr:uid="{00000000-0005-0000-0000-00001D040000}"/>
    <cellStyle name="20 % - Akzent2 3 5" xfId="3081" xr:uid="{00000000-0005-0000-0000-00001E040000}"/>
    <cellStyle name="20 % - Akzent2 3 5 2" xfId="7874" xr:uid="{00000000-0005-0000-0000-00001F040000}"/>
    <cellStyle name="20 % - Akzent2 3 5 2 2" xfId="27304" xr:uid="{00000000-0005-0000-0000-000020040000}"/>
    <cellStyle name="20 % - Akzent2 3 5 2 3" xfId="53640" xr:uid="{00000000-0005-0000-0000-000021040000}"/>
    <cellStyle name="20 % - Akzent2 3 5 2 4" xfId="17414" xr:uid="{00000000-0005-0000-0000-000022040000}"/>
    <cellStyle name="20 % - Akzent2 3 5 3" xfId="21706" xr:uid="{00000000-0005-0000-0000-000023040000}"/>
    <cellStyle name="20 % - Akzent2 3 5 3 2" xfId="48952" xr:uid="{00000000-0005-0000-0000-000024040000}"/>
    <cellStyle name="20 % - Akzent2 3 5 4" xfId="31193" xr:uid="{00000000-0005-0000-0000-000025040000}"/>
    <cellStyle name="20 % - Akzent2 3 5 5" xfId="36760" xr:uid="{00000000-0005-0000-0000-000026040000}"/>
    <cellStyle name="20 % - Akzent2 3 5 6" xfId="44220" xr:uid="{00000000-0005-0000-0000-000027040000}"/>
    <cellStyle name="20 % - Akzent2 3 5 7" xfId="13716" xr:uid="{00000000-0005-0000-0000-000028040000}"/>
    <cellStyle name="20 % - Akzent2 3 6" xfId="5050" xr:uid="{00000000-0005-0000-0000-000029040000}"/>
    <cellStyle name="20 % - Akzent2 3 6 2" xfId="9806" xr:uid="{00000000-0005-0000-0000-00002A040000}"/>
    <cellStyle name="20 % - Akzent2 3 6 2 2" xfId="55572" xr:uid="{00000000-0005-0000-0000-00002B040000}"/>
    <cellStyle name="20 % - Akzent2 3 6 2 3" xfId="25495" xr:uid="{00000000-0005-0000-0000-00002C040000}"/>
    <cellStyle name="20 % - Akzent2 3 6 3" xfId="33149" xr:uid="{00000000-0005-0000-0000-00002D040000}"/>
    <cellStyle name="20 % - Akzent2 3 6 3 2" xfId="50881" xr:uid="{00000000-0005-0000-0000-00002E040000}"/>
    <cellStyle name="20 % - Akzent2 3 6 4" xfId="38728" xr:uid="{00000000-0005-0000-0000-00002F040000}"/>
    <cellStyle name="20 % - Akzent2 3 6 5" xfId="46181" xr:uid="{00000000-0005-0000-0000-000030040000}"/>
    <cellStyle name="20 % - Akzent2 3 6 6" xfId="15585" xr:uid="{00000000-0005-0000-0000-000031040000}"/>
    <cellStyle name="20 % - Akzent2 3 7" xfId="5535" xr:uid="{00000000-0005-0000-0000-000032040000}"/>
    <cellStyle name="20 % - Akzent2 3 7 2" xfId="10227" xr:uid="{00000000-0005-0000-0000-000033040000}"/>
    <cellStyle name="20 % - Akzent2 3 7 2 2" xfId="55993" xr:uid="{00000000-0005-0000-0000-000034040000}"/>
    <cellStyle name="20 % - Akzent2 3 7 2 3" xfId="33631" xr:uid="{00000000-0005-0000-0000-000035040000}"/>
    <cellStyle name="20 % - Akzent2 3 7 3" xfId="39210" xr:uid="{00000000-0005-0000-0000-000036040000}"/>
    <cellStyle name="20 % - Akzent2 3 7 3 2" xfId="51301" xr:uid="{00000000-0005-0000-0000-000037040000}"/>
    <cellStyle name="20 % - Akzent2 3 7 4" xfId="46663" xr:uid="{00000000-0005-0000-0000-000038040000}"/>
    <cellStyle name="20 % - Akzent2 3 7 5" xfId="19481" xr:uid="{00000000-0005-0000-0000-000039040000}"/>
    <cellStyle name="20 % - Akzent2 3 8" xfId="5908" xr:uid="{00000000-0005-0000-0000-00003A040000}"/>
    <cellStyle name="20 % - Akzent2 3 8 2" xfId="51674" xr:uid="{00000000-0005-0000-0000-00003B040000}"/>
    <cellStyle name="20 % - Akzent2 3 8 3" xfId="29142" xr:uid="{00000000-0005-0000-0000-00003C040000}"/>
    <cellStyle name="20 % - Akzent2 3 9" xfId="11023" xr:uid="{00000000-0005-0000-0000-00003D040000}"/>
    <cellStyle name="20 % - Akzent2 3 9 2" xfId="47013" xr:uid="{00000000-0005-0000-0000-00003E040000}"/>
    <cellStyle name="20 % - Akzent2 3 9 3" xfId="34550" xr:uid="{00000000-0005-0000-0000-00003F040000}"/>
    <cellStyle name="20 % - Akzent2 4" xfId="647" xr:uid="{00000000-0005-0000-0000-000040040000}"/>
    <cellStyle name="20 % - Akzent2 4 10" xfId="11507" xr:uid="{00000000-0005-0000-0000-000041040000}"/>
    <cellStyle name="20 % - Akzent2 4 11" xfId="57355" xr:uid="{00000000-0005-0000-0000-000042040000}"/>
    <cellStyle name="20 % - Akzent2 4 2" xfId="1410" xr:uid="{00000000-0005-0000-0000-000043040000}"/>
    <cellStyle name="20 % - Akzent2 4 2 2" xfId="3786" xr:uid="{00000000-0005-0000-0000-000044040000}"/>
    <cellStyle name="20 % - Akzent2 4 2 2 2" xfId="8577" xr:uid="{00000000-0005-0000-0000-000045040000}"/>
    <cellStyle name="20 % - Akzent2 4 2 2 2 2" xfId="27997" xr:uid="{00000000-0005-0000-0000-000046040000}"/>
    <cellStyle name="20 % - Akzent2 4 2 2 2 3" xfId="54343" xr:uid="{00000000-0005-0000-0000-000047040000}"/>
    <cellStyle name="20 % - Akzent2 4 2 2 2 4" xfId="18119" xr:uid="{00000000-0005-0000-0000-000048040000}"/>
    <cellStyle name="20 % - Akzent2 4 2 2 3" xfId="22411" xr:uid="{00000000-0005-0000-0000-000049040000}"/>
    <cellStyle name="20 % - Akzent2 4 2 2 3 2" xfId="49654" xr:uid="{00000000-0005-0000-0000-00004A040000}"/>
    <cellStyle name="20 % - Akzent2 4 2 2 4" xfId="31894" xr:uid="{00000000-0005-0000-0000-00004B040000}"/>
    <cellStyle name="20 % - Akzent2 4 2 2 5" xfId="37465" xr:uid="{00000000-0005-0000-0000-00004C040000}"/>
    <cellStyle name="20 % - Akzent2 4 2 2 6" xfId="44925" xr:uid="{00000000-0005-0000-0000-00004D040000}"/>
    <cellStyle name="20 % - Akzent2 4 2 2 7" xfId="14408" xr:uid="{00000000-0005-0000-0000-00004E040000}"/>
    <cellStyle name="20 % - Akzent2 4 2 3" xfId="6624" xr:uid="{00000000-0005-0000-0000-00004F040000}"/>
    <cellStyle name="20 % - Akzent2 4 2 3 2" xfId="26187" xr:uid="{00000000-0005-0000-0000-000050040000}"/>
    <cellStyle name="20 % - Akzent2 4 2 3 3" xfId="52390" xr:uid="{00000000-0005-0000-0000-000051040000}"/>
    <cellStyle name="20 % - Akzent2 4 2 3 4" xfId="16277" xr:uid="{00000000-0005-0000-0000-000052040000}"/>
    <cellStyle name="20 % - Akzent2 4 2 4" xfId="20249" xr:uid="{00000000-0005-0000-0000-000053040000}"/>
    <cellStyle name="20 % - Akzent2 4 2 4 2" xfId="47726" xr:uid="{00000000-0005-0000-0000-000054040000}"/>
    <cellStyle name="20 % - Akzent2 4 2 5" xfId="29874" xr:uid="{00000000-0005-0000-0000-000055040000}"/>
    <cellStyle name="20 % - Akzent2 4 2 6" xfId="35320" xr:uid="{00000000-0005-0000-0000-000056040000}"/>
    <cellStyle name="20 % - Akzent2 4 2 7" xfId="42915" xr:uid="{00000000-0005-0000-0000-000057040000}"/>
    <cellStyle name="20 % - Akzent2 4 2 8" xfId="12944" xr:uid="{00000000-0005-0000-0000-000058040000}"/>
    <cellStyle name="20 % - Akzent2 4 3" xfId="3094" xr:uid="{00000000-0005-0000-0000-000059040000}"/>
    <cellStyle name="20 % - Akzent2 4 3 2" xfId="7887" xr:uid="{00000000-0005-0000-0000-00005A040000}"/>
    <cellStyle name="20 % - Akzent2 4 3 2 2" xfId="27317" xr:uid="{00000000-0005-0000-0000-00005B040000}"/>
    <cellStyle name="20 % - Akzent2 4 3 2 3" xfId="53653" xr:uid="{00000000-0005-0000-0000-00005C040000}"/>
    <cellStyle name="20 % - Akzent2 4 3 2 4" xfId="17427" xr:uid="{00000000-0005-0000-0000-00005D040000}"/>
    <cellStyle name="20 % - Akzent2 4 3 3" xfId="21719" xr:uid="{00000000-0005-0000-0000-00005E040000}"/>
    <cellStyle name="20 % - Akzent2 4 3 3 2" xfId="48965" xr:uid="{00000000-0005-0000-0000-00005F040000}"/>
    <cellStyle name="20 % - Akzent2 4 3 4" xfId="31206" xr:uid="{00000000-0005-0000-0000-000060040000}"/>
    <cellStyle name="20 % - Akzent2 4 3 5" xfId="36773" xr:uid="{00000000-0005-0000-0000-000061040000}"/>
    <cellStyle name="20 % - Akzent2 4 3 6" xfId="44233" xr:uid="{00000000-0005-0000-0000-000062040000}"/>
    <cellStyle name="20 % - Akzent2 4 3 7" xfId="12227" xr:uid="{00000000-0005-0000-0000-000063040000}"/>
    <cellStyle name="20 % - Akzent2 4 4" xfId="5921" xr:uid="{00000000-0005-0000-0000-000064040000}"/>
    <cellStyle name="20 % - Akzent2 4 4 2" xfId="24073" xr:uid="{00000000-0005-0000-0000-000065040000}"/>
    <cellStyle name="20 % - Akzent2 4 4 3" xfId="51687" xr:uid="{00000000-0005-0000-0000-000066040000}"/>
    <cellStyle name="20 % - Akzent2 4 4 4" xfId="13729" xr:uid="{00000000-0005-0000-0000-000067040000}"/>
    <cellStyle name="20 % - Akzent2 4 5" xfId="15598" xr:uid="{00000000-0005-0000-0000-000068040000}"/>
    <cellStyle name="20 % - Akzent2 4 5 2" xfId="25508" xr:uid="{00000000-0005-0000-0000-000069040000}"/>
    <cellStyle name="20 % - Akzent2 4 5 3" xfId="47026" xr:uid="{00000000-0005-0000-0000-00006A040000}"/>
    <cellStyle name="20 % - Akzent2 4 6" xfId="19494" xr:uid="{00000000-0005-0000-0000-00006B040000}"/>
    <cellStyle name="20 % - Akzent2 4 7" xfId="29155" xr:uid="{00000000-0005-0000-0000-00006C040000}"/>
    <cellStyle name="20 % - Akzent2 4 8" xfId="34563" xr:uid="{00000000-0005-0000-0000-00006D040000}"/>
    <cellStyle name="20 % - Akzent2 4 9" xfId="42163" xr:uid="{00000000-0005-0000-0000-00006E040000}"/>
    <cellStyle name="20 % - Akzent2 5" xfId="1223" xr:uid="{00000000-0005-0000-0000-00006F040000}"/>
    <cellStyle name="20 % - Akzent2 5 2" xfId="3599" xr:uid="{00000000-0005-0000-0000-000070040000}"/>
    <cellStyle name="20 % - Akzent2 5 2 2" xfId="8390" xr:uid="{00000000-0005-0000-0000-000071040000}"/>
    <cellStyle name="20 % - Akzent2 5 2 2 2" xfId="27810" xr:uid="{00000000-0005-0000-0000-000072040000}"/>
    <cellStyle name="20 % - Akzent2 5 2 2 3" xfId="54156" xr:uid="{00000000-0005-0000-0000-000073040000}"/>
    <cellStyle name="20 % - Akzent2 5 2 2 4" xfId="17932" xr:uid="{00000000-0005-0000-0000-000074040000}"/>
    <cellStyle name="20 % - Akzent2 5 2 3" xfId="22224" xr:uid="{00000000-0005-0000-0000-000075040000}"/>
    <cellStyle name="20 % - Akzent2 5 2 3 2" xfId="49467" xr:uid="{00000000-0005-0000-0000-000076040000}"/>
    <cellStyle name="20 % - Akzent2 5 2 4" xfId="31707" xr:uid="{00000000-0005-0000-0000-000077040000}"/>
    <cellStyle name="20 % - Akzent2 5 2 5" xfId="37278" xr:uid="{00000000-0005-0000-0000-000078040000}"/>
    <cellStyle name="20 % - Akzent2 5 2 6" xfId="44738" xr:uid="{00000000-0005-0000-0000-000079040000}"/>
    <cellStyle name="20 % - Akzent2 5 2 7" xfId="12757" xr:uid="{00000000-0005-0000-0000-00007A040000}"/>
    <cellStyle name="20 % - Akzent2 5 3" xfId="6437" xr:uid="{00000000-0005-0000-0000-00007B040000}"/>
    <cellStyle name="20 % - Akzent2 5 3 2" xfId="25202" xr:uid="{00000000-0005-0000-0000-00007C040000}"/>
    <cellStyle name="20 % - Akzent2 5 3 3" xfId="52203" xr:uid="{00000000-0005-0000-0000-00007D040000}"/>
    <cellStyle name="20 % - Akzent2 5 3 4" xfId="14221" xr:uid="{00000000-0005-0000-0000-00007E040000}"/>
    <cellStyle name="20 % - Akzent2 5 4" xfId="16090" xr:uid="{00000000-0005-0000-0000-00007F040000}"/>
    <cellStyle name="20 % - Akzent2 5 4 2" xfId="26000" xr:uid="{00000000-0005-0000-0000-000080040000}"/>
    <cellStyle name="20 % - Akzent2 5 4 3" xfId="47539" xr:uid="{00000000-0005-0000-0000-000081040000}"/>
    <cellStyle name="20 % - Akzent2 5 5" xfId="20062" xr:uid="{00000000-0005-0000-0000-000082040000}"/>
    <cellStyle name="20 % - Akzent2 5 6" xfId="29687" xr:uid="{00000000-0005-0000-0000-000083040000}"/>
    <cellStyle name="20 % - Akzent2 5 7" xfId="35133" xr:uid="{00000000-0005-0000-0000-000084040000}"/>
    <cellStyle name="20 % - Akzent2 5 8" xfId="42728" xr:uid="{00000000-0005-0000-0000-000085040000}"/>
    <cellStyle name="20 % - Akzent2 5 9" xfId="11315" xr:uid="{00000000-0005-0000-0000-000086040000}"/>
    <cellStyle name="20 % - Akzent2 6" xfId="1938" xr:uid="{00000000-0005-0000-0000-000087040000}"/>
    <cellStyle name="20 % - Akzent2 6 2" xfId="4245" xr:uid="{00000000-0005-0000-0000-000088040000}"/>
    <cellStyle name="20 % - Akzent2 6 2 2" xfId="9026" xr:uid="{00000000-0005-0000-0000-000089040000}"/>
    <cellStyle name="20 % - Akzent2 6 2 2 2" xfId="28420" xr:uid="{00000000-0005-0000-0000-00008A040000}"/>
    <cellStyle name="20 % - Akzent2 6 2 2 3" xfId="54792" xr:uid="{00000000-0005-0000-0000-00008B040000}"/>
    <cellStyle name="20 % - Akzent2 6 2 2 4" xfId="18578" xr:uid="{00000000-0005-0000-0000-00008C040000}"/>
    <cellStyle name="20 % - Akzent2 6 2 3" xfId="22870" xr:uid="{00000000-0005-0000-0000-00008D040000}"/>
    <cellStyle name="20 % - Akzent2 6 2 3 2" xfId="50102" xr:uid="{00000000-0005-0000-0000-00008E040000}"/>
    <cellStyle name="20 % - Akzent2 6 2 4" xfId="32345" xr:uid="{00000000-0005-0000-0000-00008F040000}"/>
    <cellStyle name="20 % - Akzent2 6 2 5" xfId="37924" xr:uid="{00000000-0005-0000-0000-000090040000}"/>
    <cellStyle name="20 % - Akzent2 6 2 6" xfId="45384" xr:uid="{00000000-0005-0000-0000-000091040000}"/>
    <cellStyle name="20 % - Akzent2 6 2 7" xfId="13458" xr:uid="{00000000-0005-0000-0000-000092040000}"/>
    <cellStyle name="20 % - Akzent2 6 3" xfId="7105" xr:uid="{00000000-0005-0000-0000-000093040000}"/>
    <cellStyle name="20 % - Akzent2 6 3 2" xfId="19135" xr:uid="{00000000-0005-0000-0000-000094040000}"/>
    <cellStyle name="20 % - Akzent2 6 3 3" xfId="52871" xr:uid="{00000000-0005-0000-0000-000095040000}"/>
    <cellStyle name="20 % - Akzent2 6 3 4" xfId="14830" xr:uid="{00000000-0005-0000-0000-000096040000}"/>
    <cellStyle name="20 % - Akzent2 6 4" xfId="16699" xr:uid="{00000000-0005-0000-0000-000097040000}"/>
    <cellStyle name="20 % - Akzent2 6 4 2" xfId="26609" xr:uid="{00000000-0005-0000-0000-000098040000}"/>
    <cellStyle name="20 % - Akzent2 6 4 3" xfId="48207" xr:uid="{00000000-0005-0000-0000-000099040000}"/>
    <cellStyle name="20 % - Akzent2 6 5" xfId="20777" xr:uid="{00000000-0005-0000-0000-00009A040000}"/>
    <cellStyle name="20 % - Akzent2 6 6" xfId="30391" xr:uid="{00000000-0005-0000-0000-00009B040000}"/>
    <cellStyle name="20 % - Akzent2 6 7" xfId="35848" xr:uid="{00000000-0005-0000-0000-00009C040000}"/>
    <cellStyle name="20 % - Akzent2 6 8" xfId="43443" xr:uid="{00000000-0005-0000-0000-00009D040000}"/>
    <cellStyle name="20 % - Akzent2 6 9" xfId="11956" xr:uid="{00000000-0005-0000-0000-00009E040000}"/>
    <cellStyle name="20 % - Akzent2 7" xfId="1952" xr:uid="{00000000-0005-0000-0000-00009F040000}"/>
    <cellStyle name="20 % - Akzent2 7 2" xfId="4259" xr:uid="{00000000-0005-0000-0000-0000A0040000}"/>
    <cellStyle name="20 % - Akzent2 7 2 2" xfId="9040" xr:uid="{00000000-0005-0000-0000-0000A1040000}"/>
    <cellStyle name="20 % - Akzent2 7 2 2 2" xfId="28433" xr:uid="{00000000-0005-0000-0000-0000A2040000}"/>
    <cellStyle name="20 % - Akzent2 7 2 2 3" xfId="54806" xr:uid="{00000000-0005-0000-0000-0000A3040000}"/>
    <cellStyle name="20 % - Akzent2 7 2 2 4" xfId="18592" xr:uid="{00000000-0005-0000-0000-0000A4040000}"/>
    <cellStyle name="20 % - Akzent2 7 2 3" xfId="22884" xr:uid="{00000000-0005-0000-0000-0000A5040000}"/>
    <cellStyle name="20 % - Akzent2 7 2 3 2" xfId="50116" xr:uid="{00000000-0005-0000-0000-0000A6040000}"/>
    <cellStyle name="20 % - Akzent2 7 2 4" xfId="32359" xr:uid="{00000000-0005-0000-0000-0000A7040000}"/>
    <cellStyle name="20 % - Akzent2 7 2 5" xfId="37938" xr:uid="{00000000-0005-0000-0000-0000A8040000}"/>
    <cellStyle name="20 % - Akzent2 7 2 6" xfId="45398" xr:uid="{00000000-0005-0000-0000-0000A9040000}"/>
    <cellStyle name="20 % - Akzent2 7 2 7" xfId="14844" xr:uid="{00000000-0005-0000-0000-0000AA040000}"/>
    <cellStyle name="20 % - Akzent2 7 3" xfId="7119" xr:uid="{00000000-0005-0000-0000-0000AB040000}"/>
    <cellStyle name="20 % - Akzent2 7 3 2" xfId="26623" xr:uid="{00000000-0005-0000-0000-0000AC040000}"/>
    <cellStyle name="20 % - Akzent2 7 3 3" xfId="52885" xr:uid="{00000000-0005-0000-0000-0000AD040000}"/>
    <cellStyle name="20 % - Akzent2 7 3 4" xfId="16713" xr:uid="{00000000-0005-0000-0000-0000AE040000}"/>
    <cellStyle name="20 % - Akzent2 7 4" xfId="20791" xr:uid="{00000000-0005-0000-0000-0000AF040000}"/>
    <cellStyle name="20 % - Akzent2 7 4 2" xfId="48221" xr:uid="{00000000-0005-0000-0000-0000B0040000}"/>
    <cellStyle name="20 % - Akzent2 7 5" xfId="30405" xr:uid="{00000000-0005-0000-0000-0000B1040000}"/>
    <cellStyle name="20 % - Akzent2 7 6" xfId="35862" xr:uid="{00000000-0005-0000-0000-0000B2040000}"/>
    <cellStyle name="20 % - Akzent2 7 7" xfId="43457" xr:uid="{00000000-0005-0000-0000-0000B3040000}"/>
    <cellStyle name="20 % - Akzent2 7 8" xfId="12040" xr:uid="{00000000-0005-0000-0000-0000B4040000}"/>
    <cellStyle name="20 % - Akzent2 8" xfId="2801" xr:uid="{00000000-0005-0000-0000-0000B5040000}"/>
    <cellStyle name="20 % - Akzent2 8 2" xfId="4698" xr:uid="{00000000-0005-0000-0000-0000B6040000}"/>
    <cellStyle name="20 % - Akzent2 8 2 2" xfId="9462" xr:uid="{00000000-0005-0000-0000-0000B7040000}"/>
    <cellStyle name="20 % - Akzent2 8 2 2 2" xfId="55228" xr:uid="{00000000-0005-0000-0000-0000B8040000}"/>
    <cellStyle name="20 % - Akzent2 8 2 2 3" xfId="23323" xr:uid="{00000000-0005-0000-0000-0000B9040000}"/>
    <cellStyle name="20 % - Akzent2 8 2 3" xfId="32798" xr:uid="{00000000-0005-0000-0000-0000BA040000}"/>
    <cellStyle name="20 % - Akzent2 8 2 3 2" xfId="50537" xr:uid="{00000000-0005-0000-0000-0000BB040000}"/>
    <cellStyle name="20 % - Akzent2 8 2 4" xfId="38377" xr:uid="{00000000-0005-0000-0000-0000BC040000}"/>
    <cellStyle name="20 % - Akzent2 8 2 5" xfId="45837" xr:uid="{00000000-0005-0000-0000-0000BD040000}"/>
    <cellStyle name="20 % - Akzent2 8 2 6" xfId="19031" xr:uid="{00000000-0005-0000-0000-0000BE040000}"/>
    <cellStyle name="20 % - Akzent2 8 3" xfId="7616" xr:uid="{00000000-0005-0000-0000-0000BF040000}"/>
    <cellStyle name="20 % - Akzent2 8 3 2" xfId="27044" xr:uid="{00000000-0005-0000-0000-0000C0040000}"/>
    <cellStyle name="20 % - Akzent2 8 3 3" xfId="53382" xr:uid="{00000000-0005-0000-0000-0000C1040000}"/>
    <cellStyle name="20 % - Akzent2 8 3 4" xfId="17134" xr:uid="{00000000-0005-0000-0000-0000C2040000}"/>
    <cellStyle name="20 % - Akzent2 8 4" xfId="21426" xr:uid="{00000000-0005-0000-0000-0000C3040000}"/>
    <cellStyle name="20 % - Akzent2 8 4 2" xfId="48694" xr:uid="{00000000-0005-0000-0000-0000C4040000}"/>
    <cellStyle name="20 % - Akzent2 8 5" xfId="30913" xr:uid="{00000000-0005-0000-0000-0000C5040000}"/>
    <cellStyle name="20 % - Akzent2 8 6" xfId="36480" xr:uid="{00000000-0005-0000-0000-0000C6040000}"/>
    <cellStyle name="20 % - Akzent2 8 7" xfId="43940" xr:uid="{00000000-0005-0000-0000-0000C7040000}"/>
    <cellStyle name="20 % - Akzent2 8 8" xfId="13542" xr:uid="{00000000-0005-0000-0000-0000C8040000}"/>
    <cellStyle name="20 % - Akzent2 9" xfId="2907" xr:uid="{00000000-0005-0000-0000-0000C9040000}"/>
    <cellStyle name="20 % - Akzent2 9 2" xfId="7700" xr:uid="{00000000-0005-0000-0000-0000CA040000}"/>
    <cellStyle name="20 % - Akzent2 9 2 2" xfId="27130" xr:uid="{00000000-0005-0000-0000-0000CB040000}"/>
    <cellStyle name="20 % - Akzent2 9 2 3" xfId="53466" xr:uid="{00000000-0005-0000-0000-0000CC040000}"/>
    <cellStyle name="20 % - Akzent2 9 2 4" xfId="17240" xr:uid="{00000000-0005-0000-0000-0000CD040000}"/>
    <cellStyle name="20 % - Akzent2 9 3" xfId="21532" xr:uid="{00000000-0005-0000-0000-0000CE040000}"/>
    <cellStyle name="20 % - Akzent2 9 3 2" xfId="48778" xr:uid="{00000000-0005-0000-0000-0000CF040000}"/>
    <cellStyle name="20 % - Akzent2 9 4" xfId="31019" xr:uid="{00000000-0005-0000-0000-0000D0040000}"/>
    <cellStyle name="20 % - Akzent2 9 5" xfId="36586" xr:uid="{00000000-0005-0000-0000-0000D1040000}"/>
    <cellStyle name="20 % - Akzent2 9 6" xfId="44046" xr:uid="{00000000-0005-0000-0000-0000D2040000}"/>
    <cellStyle name="20 % - Akzent2 9 7" xfId="15327" xr:uid="{00000000-0005-0000-0000-0000D3040000}"/>
    <cellStyle name="20 % - Akzent3 10" xfId="4714" xr:uid="{00000000-0005-0000-0000-0000D4040000}"/>
    <cellStyle name="20 % - Akzent3 10 2" xfId="9478" xr:uid="{00000000-0005-0000-0000-0000D5040000}"/>
    <cellStyle name="20 % - Akzent3 10 2 2" xfId="55244" xr:uid="{00000000-0005-0000-0000-0000D6040000}"/>
    <cellStyle name="20 % - Akzent3 10 2 3" xfId="23339" xr:uid="{00000000-0005-0000-0000-0000D7040000}"/>
    <cellStyle name="20 % - Akzent3 10 3" xfId="32814" xr:uid="{00000000-0005-0000-0000-0000D8040000}"/>
    <cellStyle name="20 % - Akzent3 10 3 2" xfId="50553" xr:uid="{00000000-0005-0000-0000-0000D9040000}"/>
    <cellStyle name="20 % - Akzent3 10 4" xfId="38393" xr:uid="{00000000-0005-0000-0000-0000DA040000}"/>
    <cellStyle name="20 % - Akzent3 10 5" xfId="45853" xr:uid="{00000000-0005-0000-0000-0000DB040000}"/>
    <cellStyle name="20 % - Akzent3 10 6" xfId="15413" xr:uid="{00000000-0005-0000-0000-0000DC040000}"/>
    <cellStyle name="20 % - Akzent3 11" xfId="4728" xr:uid="{00000000-0005-0000-0000-0000DD040000}"/>
    <cellStyle name="20 % - Akzent3 11 2" xfId="9491" xr:uid="{00000000-0005-0000-0000-0000DE040000}"/>
    <cellStyle name="20 % - Akzent3 11 2 2" xfId="55257" xr:uid="{00000000-0005-0000-0000-0000DF040000}"/>
    <cellStyle name="20 % - Akzent3 11 2 3" xfId="32827" xr:uid="{00000000-0005-0000-0000-0000E0040000}"/>
    <cellStyle name="20 % - Akzent3 11 3" xfId="38406" xr:uid="{00000000-0005-0000-0000-0000E1040000}"/>
    <cellStyle name="20 % - Akzent3 11 3 2" xfId="50566" xr:uid="{00000000-0005-0000-0000-0000E2040000}"/>
    <cellStyle name="20 % - Akzent3 11 4" xfId="45866" xr:uid="{00000000-0005-0000-0000-0000E3040000}"/>
    <cellStyle name="20 % - Akzent3 11 5" xfId="19301" xr:uid="{00000000-0005-0000-0000-0000E4040000}"/>
    <cellStyle name="20 % - Akzent3 12" xfId="5221" xr:uid="{00000000-0005-0000-0000-0000E5040000}"/>
    <cellStyle name="20 % - Akzent3 12 2" xfId="9913" xr:uid="{00000000-0005-0000-0000-0000E6040000}"/>
    <cellStyle name="20 % - Akzent3 12 2 2" xfId="55679" xr:uid="{00000000-0005-0000-0000-0000E7040000}"/>
    <cellStyle name="20 % - Akzent3 12 2 3" xfId="38896" xr:uid="{00000000-0005-0000-0000-0000E8040000}"/>
    <cellStyle name="20 % - Akzent3 12 3" xfId="50987" xr:uid="{00000000-0005-0000-0000-0000E9040000}"/>
    <cellStyle name="20 % - Akzent3 12 4" xfId="46349" xr:uid="{00000000-0005-0000-0000-0000EA040000}"/>
    <cellStyle name="20 % - Akzent3 12 5" xfId="33317" xr:uid="{00000000-0005-0000-0000-0000EB040000}"/>
    <cellStyle name="20 % - Akzent3 13" xfId="5736" xr:uid="{00000000-0005-0000-0000-0000EC040000}"/>
    <cellStyle name="20 % - Akzent3 13 2" xfId="51502" xr:uid="{00000000-0005-0000-0000-0000ED040000}"/>
    <cellStyle name="20 % - Akzent3 13 3" xfId="28970" xr:uid="{00000000-0005-0000-0000-0000EE040000}"/>
    <cellStyle name="20 % - Akzent3 14" xfId="10708" xr:uid="{00000000-0005-0000-0000-0000EF040000}"/>
    <cellStyle name="20 % - Akzent3 14 2" xfId="46841" xr:uid="{00000000-0005-0000-0000-0000F0040000}"/>
    <cellStyle name="20 % - Akzent3 14 3" xfId="34368" xr:uid="{00000000-0005-0000-0000-0000F1040000}"/>
    <cellStyle name="20 % - Akzent3 15" xfId="41973" xr:uid="{00000000-0005-0000-0000-0000F2040000}"/>
    <cellStyle name="20 % - Akzent3 16" xfId="11133" xr:uid="{00000000-0005-0000-0000-0000F3040000}"/>
    <cellStyle name="20 % - Akzent3 17" xfId="56476" xr:uid="{00000000-0005-0000-0000-0000F4040000}"/>
    <cellStyle name="20 % - Akzent3 18" xfId="56907" xr:uid="{00000000-0005-0000-0000-0000F5040000}"/>
    <cellStyle name="20 % - Akzent3 2" xfId="473" xr:uid="{00000000-0005-0000-0000-0000F6040000}"/>
    <cellStyle name="20 % - Akzent3 2 10" xfId="10797" xr:uid="{00000000-0005-0000-0000-0000F7040000}"/>
    <cellStyle name="20 % - Akzent3 2 10 2" xfId="46857" xr:uid="{00000000-0005-0000-0000-0000F8040000}"/>
    <cellStyle name="20 % - Akzent3 2 10 3" xfId="34389" xr:uid="{00000000-0005-0000-0000-0000F9040000}"/>
    <cellStyle name="20 % - Akzent3 2 11" xfId="41989" xr:uid="{00000000-0005-0000-0000-0000FA040000}"/>
    <cellStyle name="20 % - Akzent3 2 12" xfId="11211" xr:uid="{00000000-0005-0000-0000-0000FB040000}"/>
    <cellStyle name="20 % - Akzent3 2 13" xfId="56552" xr:uid="{00000000-0005-0000-0000-0000FC040000}"/>
    <cellStyle name="20 % - Akzent3 2 14" xfId="57007" xr:uid="{00000000-0005-0000-0000-0000FD040000}"/>
    <cellStyle name="20 % - Akzent3 2 2" xfId="1010" xr:uid="{00000000-0005-0000-0000-0000FE040000}"/>
    <cellStyle name="20 % - Akzent3 2 2 10" xfId="11867" xr:uid="{00000000-0005-0000-0000-0000FF040000}"/>
    <cellStyle name="20 % - Akzent3 2 2 11" xfId="56795" xr:uid="{00000000-0005-0000-0000-000000050000}"/>
    <cellStyle name="20 % - Akzent3 2 2 12" xfId="57250" xr:uid="{00000000-0005-0000-0000-000001050000}"/>
    <cellStyle name="20 % - Akzent3 2 2 2" xfId="1747" xr:uid="{00000000-0005-0000-0000-000002050000}"/>
    <cellStyle name="20 % - Akzent3 2 2 2 2" xfId="4120" xr:uid="{00000000-0005-0000-0000-000003050000}"/>
    <cellStyle name="20 % - Akzent3 2 2 2 2 2" xfId="8911" xr:uid="{00000000-0005-0000-0000-000004050000}"/>
    <cellStyle name="20 % - Akzent3 2 2 2 2 2 2" xfId="28330" xr:uid="{00000000-0005-0000-0000-000005050000}"/>
    <cellStyle name="20 % - Akzent3 2 2 2 2 2 3" xfId="54677" xr:uid="{00000000-0005-0000-0000-000006050000}"/>
    <cellStyle name="20 % - Akzent3 2 2 2 2 2 4" xfId="18453" xr:uid="{00000000-0005-0000-0000-000007050000}"/>
    <cellStyle name="20 % - Akzent3 2 2 2 2 3" xfId="22745" xr:uid="{00000000-0005-0000-0000-000008050000}"/>
    <cellStyle name="20 % - Akzent3 2 2 2 2 3 2" xfId="49988" xr:uid="{00000000-0005-0000-0000-000009050000}"/>
    <cellStyle name="20 % - Akzent3 2 2 2 2 4" xfId="32228" xr:uid="{00000000-0005-0000-0000-00000A050000}"/>
    <cellStyle name="20 % - Akzent3 2 2 2 2 5" xfId="37799" xr:uid="{00000000-0005-0000-0000-00000B050000}"/>
    <cellStyle name="20 % - Akzent3 2 2 2 2 6" xfId="45259" xr:uid="{00000000-0005-0000-0000-00000C050000}"/>
    <cellStyle name="20 % - Akzent3 2 2 2 2 7" xfId="14741" xr:uid="{00000000-0005-0000-0000-00000D050000}"/>
    <cellStyle name="20 % - Akzent3 2 2 2 3" xfId="6960" xr:uid="{00000000-0005-0000-0000-00000E050000}"/>
    <cellStyle name="20 % - Akzent3 2 2 2 3 2" xfId="26520" xr:uid="{00000000-0005-0000-0000-00000F050000}"/>
    <cellStyle name="20 % - Akzent3 2 2 2 3 3" xfId="52726" xr:uid="{00000000-0005-0000-0000-000010050000}"/>
    <cellStyle name="20 % - Akzent3 2 2 2 3 4" xfId="16610" xr:uid="{00000000-0005-0000-0000-000011050000}"/>
    <cellStyle name="20 % - Akzent3 2 2 2 4" xfId="20586" xr:uid="{00000000-0005-0000-0000-000012050000}"/>
    <cellStyle name="20 % - Akzent3 2 2 2 4 2" xfId="48062" xr:uid="{00000000-0005-0000-0000-000013050000}"/>
    <cellStyle name="20 % - Akzent3 2 2 2 5" xfId="30211" xr:uid="{00000000-0005-0000-0000-000014050000}"/>
    <cellStyle name="20 % - Akzent3 2 2 2 6" xfId="35657" xr:uid="{00000000-0005-0000-0000-000015050000}"/>
    <cellStyle name="20 % - Akzent3 2 2 2 7" xfId="43252" xr:uid="{00000000-0005-0000-0000-000016050000}"/>
    <cellStyle name="20 % - Akzent3 2 2 2 8" xfId="13280" xr:uid="{00000000-0005-0000-0000-000017050000}"/>
    <cellStyle name="20 % - Akzent3 2 2 3" xfId="2287" xr:uid="{00000000-0005-0000-0000-000018050000}"/>
    <cellStyle name="20 % - Akzent3 2 2 3 2" xfId="4592" xr:uid="{00000000-0005-0000-0000-000019050000}"/>
    <cellStyle name="20 % - Akzent3 2 2 3 2 2" xfId="9373" xr:uid="{00000000-0005-0000-0000-00001A050000}"/>
    <cellStyle name="20 % - Akzent3 2 2 3 2 2 2" xfId="28766" xr:uid="{00000000-0005-0000-0000-00001B050000}"/>
    <cellStyle name="20 % - Akzent3 2 2 3 2 2 3" xfId="55139" xr:uid="{00000000-0005-0000-0000-00001C050000}"/>
    <cellStyle name="20 % - Akzent3 2 2 3 2 2 4" xfId="18925" xr:uid="{00000000-0005-0000-0000-00001D050000}"/>
    <cellStyle name="20 % - Akzent3 2 2 3 2 3" xfId="23217" xr:uid="{00000000-0005-0000-0000-00001E050000}"/>
    <cellStyle name="20 % - Akzent3 2 2 3 2 3 2" xfId="50449" xr:uid="{00000000-0005-0000-0000-00001F050000}"/>
    <cellStyle name="20 % - Akzent3 2 2 3 2 4" xfId="32692" xr:uid="{00000000-0005-0000-0000-000020050000}"/>
    <cellStyle name="20 % - Akzent3 2 2 3 2 5" xfId="38271" xr:uid="{00000000-0005-0000-0000-000021050000}"/>
    <cellStyle name="20 % - Akzent3 2 2 3 2 6" xfId="45731" xr:uid="{00000000-0005-0000-0000-000022050000}"/>
    <cellStyle name="20 % - Akzent3 2 2 3 2 7" xfId="15177" xr:uid="{00000000-0005-0000-0000-000023050000}"/>
    <cellStyle name="20 % - Akzent3 2 2 3 3" xfId="7452" xr:uid="{00000000-0005-0000-0000-000024050000}"/>
    <cellStyle name="20 % - Akzent3 2 2 3 3 2" xfId="26956" xr:uid="{00000000-0005-0000-0000-000025050000}"/>
    <cellStyle name="20 % - Akzent3 2 2 3 3 3" xfId="53218" xr:uid="{00000000-0005-0000-0000-000026050000}"/>
    <cellStyle name="20 % - Akzent3 2 2 3 3 4" xfId="17046" xr:uid="{00000000-0005-0000-0000-000027050000}"/>
    <cellStyle name="20 % - Akzent3 2 2 3 4" xfId="21124" xr:uid="{00000000-0005-0000-0000-000028050000}"/>
    <cellStyle name="20 % - Akzent3 2 2 3 4 2" xfId="48554" xr:uid="{00000000-0005-0000-0000-000029050000}"/>
    <cellStyle name="20 % - Akzent3 2 2 3 5" xfId="30738" xr:uid="{00000000-0005-0000-0000-00002A050000}"/>
    <cellStyle name="20 % - Akzent3 2 2 3 6" xfId="36197" xr:uid="{00000000-0005-0000-0000-00002B050000}"/>
    <cellStyle name="20 % - Akzent3 2 2 3 7" xfId="43790" xr:uid="{00000000-0005-0000-0000-00002C050000}"/>
    <cellStyle name="20 % - Akzent3 2 2 3 8" xfId="12560" xr:uid="{00000000-0005-0000-0000-00002D050000}"/>
    <cellStyle name="20 % - Akzent3 2 2 4" xfId="3428" xr:uid="{00000000-0005-0000-0000-00002E050000}"/>
    <cellStyle name="20 % - Akzent3 2 2 4 2" xfId="8220" xr:uid="{00000000-0005-0000-0000-00002F050000}"/>
    <cellStyle name="20 % - Akzent3 2 2 4 2 2" xfId="27650" xr:uid="{00000000-0005-0000-0000-000030050000}"/>
    <cellStyle name="20 % - Akzent3 2 2 4 2 3" xfId="53986" xr:uid="{00000000-0005-0000-0000-000031050000}"/>
    <cellStyle name="20 % - Akzent3 2 2 4 2 4" xfId="17761" xr:uid="{00000000-0005-0000-0000-000032050000}"/>
    <cellStyle name="20 % - Akzent3 2 2 4 3" xfId="22053" xr:uid="{00000000-0005-0000-0000-000033050000}"/>
    <cellStyle name="20 % - Akzent3 2 2 4 3 2" xfId="49298" xr:uid="{00000000-0005-0000-0000-000034050000}"/>
    <cellStyle name="20 % - Akzent3 2 2 4 4" xfId="31540" xr:uid="{00000000-0005-0000-0000-000035050000}"/>
    <cellStyle name="20 % - Akzent3 2 2 4 5" xfId="37107" xr:uid="{00000000-0005-0000-0000-000036050000}"/>
    <cellStyle name="20 % - Akzent3 2 2 4 6" xfId="44567" xr:uid="{00000000-0005-0000-0000-000037050000}"/>
    <cellStyle name="20 % - Akzent3 2 2 4 7" xfId="14062" xr:uid="{00000000-0005-0000-0000-000038050000}"/>
    <cellStyle name="20 % - Akzent3 2 2 5" xfId="5067" xr:uid="{00000000-0005-0000-0000-000039050000}"/>
    <cellStyle name="20 % - Akzent3 2 2 5 2" xfId="9823" xr:uid="{00000000-0005-0000-0000-00003A050000}"/>
    <cellStyle name="20 % - Akzent3 2 2 5 2 2" xfId="55589" xr:uid="{00000000-0005-0000-0000-00003B050000}"/>
    <cellStyle name="20 % - Akzent3 2 2 5 2 3" xfId="25841" xr:uid="{00000000-0005-0000-0000-00003C050000}"/>
    <cellStyle name="20 % - Akzent3 2 2 5 3" xfId="33166" xr:uid="{00000000-0005-0000-0000-00003D050000}"/>
    <cellStyle name="20 % - Akzent3 2 2 5 3 2" xfId="50898" xr:uid="{00000000-0005-0000-0000-00003E050000}"/>
    <cellStyle name="20 % - Akzent3 2 2 5 4" xfId="38745" xr:uid="{00000000-0005-0000-0000-00003F050000}"/>
    <cellStyle name="20 % - Akzent3 2 2 5 5" xfId="46198" xr:uid="{00000000-0005-0000-0000-000040050000}"/>
    <cellStyle name="20 % - Akzent3 2 2 5 6" xfId="15931" xr:uid="{00000000-0005-0000-0000-000041050000}"/>
    <cellStyle name="20 % - Akzent3 2 2 6" xfId="5552" xr:uid="{00000000-0005-0000-0000-000042050000}"/>
    <cellStyle name="20 % - Akzent3 2 2 6 2" xfId="10244" xr:uid="{00000000-0005-0000-0000-000043050000}"/>
    <cellStyle name="20 % - Akzent3 2 2 6 2 2" xfId="56010" xr:uid="{00000000-0005-0000-0000-000044050000}"/>
    <cellStyle name="20 % - Akzent3 2 2 6 2 3" xfId="33648" xr:uid="{00000000-0005-0000-0000-000045050000}"/>
    <cellStyle name="20 % - Akzent3 2 2 6 3" xfId="39227" xr:uid="{00000000-0005-0000-0000-000046050000}"/>
    <cellStyle name="20 % - Akzent3 2 2 6 3 2" xfId="51318" xr:uid="{00000000-0005-0000-0000-000047050000}"/>
    <cellStyle name="20 % - Akzent3 2 2 6 4" xfId="46680" xr:uid="{00000000-0005-0000-0000-000048050000}"/>
    <cellStyle name="20 % - Akzent3 2 2 6 5" xfId="19855" xr:uid="{00000000-0005-0000-0000-000049050000}"/>
    <cellStyle name="20 % - Akzent3 2 2 7" xfId="6255" xr:uid="{00000000-0005-0000-0000-00004A050000}"/>
    <cellStyle name="20 % - Akzent3 2 2 7 2" xfId="52021" xr:uid="{00000000-0005-0000-0000-00004B050000}"/>
    <cellStyle name="20 % - Akzent3 2 2 7 3" xfId="29489" xr:uid="{00000000-0005-0000-0000-00004C050000}"/>
    <cellStyle name="20 % - Akzent3 2 2 8" xfId="11040" xr:uid="{00000000-0005-0000-0000-00004D050000}"/>
    <cellStyle name="20 % - Akzent3 2 2 8 2" xfId="47359" xr:uid="{00000000-0005-0000-0000-00004E050000}"/>
    <cellStyle name="20 % - Akzent3 2 2 8 3" xfId="34924" xr:uid="{00000000-0005-0000-0000-00004F050000}"/>
    <cellStyle name="20 % - Akzent3 2 2 9" xfId="42523" xr:uid="{00000000-0005-0000-0000-000050050000}"/>
    <cellStyle name="20 % - Akzent3 2 3" xfId="762" xr:uid="{00000000-0005-0000-0000-000051050000}"/>
    <cellStyle name="20 % - Akzent3 2 3 10" xfId="11619" xr:uid="{00000000-0005-0000-0000-000052050000}"/>
    <cellStyle name="20 % - Akzent3 2 3 2" xfId="1504" xr:uid="{00000000-0005-0000-0000-000053050000}"/>
    <cellStyle name="20 % - Akzent3 2 3 2 2" xfId="3877" xr:uid="{00000000-0005-0000-0000-000054050000}"/>
    <cellStyle name="20 % - Akzent3 2 3 2 2 2" xfId="8668" xr:uid="{00000000-0005-0000-0000-000055050000}"/>
    <cellStyle name="20 % - Akzent3 2 3 2 2 2 2" xfId="28087" xr:uid="{00000000-0005-0000-0000-000056050000}"/>
    <cellStyle name="20 % - Akzent3 2 3 2 2 2 3" xfId="54434" xr:uid="{00000000-0005-0000-0000-000057050000}"/>
    <cellStyle name="20 % - Akzent3 2 3 2 2 2 4" xfId="18210" xr:uid="{00000000-0005-0000-0000-000058050000}"/>
    <cellStyle name="20 % - Akzent3 2 3 2 2 3" xfId="22502" xr:uid="{00000000-0005-0000-0000-000059050000}"/>
    <cellStyle name="20 % - Akzent3 2 3 2 2 3 2" xfId="49745" xr:uid="{00000000-0005-0000-0000-00005A050000}"/>
    <cellStyle name="20 % - Akzent3 2 3 2 2 4" xfId="31985" xr:uid="{00000000-0005-0000-0000-00005B050000}"/>
    <cellStyle name="20 % - Akzent3 2 3 2 2 5" xfId="37556" xr:uid="{00000000-0005-0000-0000-00005C050000}"/>
    <cellStyle name="20 % - Akzent3 2 3 2 2 6" xfId="45016" xr:uid="{00000000-0005-0000-0000-00005D050000}"/>
    <cellStyle name="20 % - Akzent3 2 3 2 2 7" xfId="14498" xr:uid="{00000000-0005-0000-0000-00005E050000}"/>
    <cellStyle name="20 % - Akzent3 2 3 2 3" xfId="6717" xr:uid="{00000000-0005-0000-0000-00005F050000}"/>
    <cellStyle name="20 % - Akzent3 2 3 2 3 2" xfId="26277" xr:uid="{00000000-0005-0000-0000-000060050000}"/>
    <cellStyle name="20 % - Akzent3 2 3 2 3 3" xfId="52483" xr:uid="{00000000-0005-0000-0000-000061050000}"/>
    <cellStyle name="20 % - Akzent3 2 3 2 3 4" xfId="16367" xr:uid="{00000000-0005-0000-0000-000062050000}"/>
    <cellStyle name="20 % - Akzent3 2 3 2 4" xfId="20343" xr:uid="{00000000-0005-0000-0000-000063050000}"/>
    <cellStyle name="20 % - Akzent3 2 3 2 4 2" xfId="47819" xr:uid="{00000000-0005-0000-0000-000064050000}"/>
    <cellStyle name="20 % - Akzent3 2 3 2 5" xfId="29968" xr:uid="{00000000-0005-0000-0000-000065050000}"/>
    <cellStyle name="20 % - Akzent3 2 3 2 6" xfId="35414" xr:uid="{00000000-0005-0000-0000-000066050000}"/>
    <cellStyle name="20 % - Akzent3 2 3 2 7" xfId="43009" xr:uid="{00000000-0005-0000-0000-000067050000}"/>
    <cellStyle name="20 % - Akzent3 2 3 2 8" xfId="13037" xr:uid="{00000000-0005-0000-0000-000068050000}"/>
    <cellStyle name="20 % - Akzent3 2 3 3" xfId="3185" xr:uid="{00000000-0005-0000-0000-000069050000}"/>
    <cellStyle name="20 % - Akzent3 2 3 3 2" xfId="7977" xr:uid="{00000000-0005-0000-0000-00006A050000}"/>
    <cellStyle name="20 % - Akzent3 2 3 3 2 2" xfId="27407" xr:uid="{00000000-0005-0000-0000-00006B050000}"/>
    <cellStyle name="20 % - Akzent3 2 3 3 2 3" xfId="53743" xr:uid="{00000000-0005-0000-0000-00006C050000}"/>
    <cellStyle name="20 % - Akzent3 2 3 3 2 4" xfId="17518" xr:uid="{00000000-0005-0000-0000-00006D050000}"/>
    <cellStyle name="20 % - Akzent3 2 3 3 3" xfId="21810" xr:uid="{00000000-0005-0000-0000-00006E050000}"/>
    <cellStyle name="20 % - Akzent3 2 3 3 3 2" xfId="49055" xr:uid="{00000000-0005-0000-0000-00006F050000}"/>
    <cellStyle name="20 % - Akzent3 2 3 3 4" xfId="31297" xr:uid="{00000000-0005-0000-0000-000070050000}"/>
    <cellStyle name="20 % - Akzent3 2 3 3 5" xfId="36864" xr:uid="{00000000-0005-0000-0000-000071050000}"/>
    <cellStyle name="20 % - Akzent3 2 3 3 6" xfId="44324" xr:uid="{00000000-0005-0000-0000-000072050000}"/>
    <cellStyle name="20 % - Akzent3 2 3 3 7" xfId="12317" xr:uid="{00000000-0005-0000-0000-000073050000}"/>
    <cellStyle name="20 % - Akzent3 2 3 4" xfId="6012" xr:uid="{00000000-0005-0000-0000-000074050000}"/>
    <cellStyle name="20 % - Akzent3 2 3 4 2" xfId="19139" xr:uid="{00000000-0005-0000-0000-000075050000}"/>
    <cellStyle name="20 % - Akzent3 2 3 4 3" xfId="51778" xr:uid="{00000000-0005-0000-0000-000076050000}"/>
    <cellStyle name="20 % - Akzent3 2 3 4 4" xfId="13819" xr:uid="{00000000-0005-0000-0000-000077050000}"/>
    <cellStyle name="20 % - Akzent3 2 3 5" xfId="15688" xr:uid="{00000000-0005-0000-0000-000078050000}"/>
    <cellStyle name="20 % - Akzent3 2 3 5 2" xfId="25598" xr:uid="{00000000-0005-0000-0000-000079050000}"/>
    <cellStyle name="20 % - Akzent3 2 3 5 3" xfId="47116" xr:uid="{00000000-0005-0000-0000-00007A050000}"/>
    <cellStyle name="20 % - Akzent3 2 3 6" xfId="19607" xr:uid="{00000000-0005-0000-0000-00007B050000}"/>
    <cellStyle name="20 % - Akzent3 2 3 7" xfId="29246" xr:uid="{00000000-0005-0000-0000-00007C050000}"/>
    <cellStyle name="20 % - Akzent3 2 3 8" xfId="34676" xr:uid="{00000000-0005-0000-0000-00007D050000}"/>
    <cellStyle name="20 % - Akzent3 2 3 9" xfId="42275" xr:uid="{00000000-0005-0000-0000-00007E050000}"/>
    <cellStyle name="20 % - Akzent3 2 4" xfId="1241" xr:uid="{00000000-0005-0000-0000-00007F050000}"/>
    <cellStyle name="20 % - Akzent3 2 4 2" xfId="3617" xr:uid="{00000000-0005-0000-0000-000080050000}"/>
    <cellStyle name="20 % - Akzent3 2 4 2 2" xfId="8408" xr:uid="{00000000-0005-0000-0000-000081050000}"/>
    <cellStyle name="20 % - Akzent3 2 4 2 2 2" xfId="27828" xr:uid="{00000000-0005-0000-0000-000082050000}"/>
    <cellStyle name="20 % - Akzent3 2 4 2 2 3" xfId="54174" xr:uid="{00000000-0005-0000-0000-000083050000}"/>
    <cellStyle name="20 % - Akzent3 2 4 2 2 4" xfId="17950" xr:uid="{00000000-0005-0000-0000-000084050000}"/>
    <cellStyle name="20 % - Akzent3 2 4 2 3" xfId="22242" xr:uid="{00000000-0005-0000-0000-000085050000}"/>
    <cellStyle name="20 % - Akzent3 2 4 2 3 2" xfId="49485" xr:uid="{00000000-0005-0000-0000-000086050000}"/>
    <cellStyle name="20 % - Akzent3 2 4 2 4" xfId="31725" xr:uid="{00000000-0005-0000-0000-000087050000}"/>
    <cellStyle name="20 % - Akzent3 2 4 2 5" xfId="37296" xr:uid="{00000000-0005-0000-0000-000088050000}"/>
    <cellStyle name="20 % - Akzent3 2 4 2 6" xfId="44756" xr:uid="{00000000-0005-0000-0000-000089050000}"/>
    <cellStyle name="20 % - Akzent3 2 4 2 7" xfId="12775" xr:uid="{00000000-0005-0000-0000-00008A050000}"/>
    <cellStyle name="20 % - Akzent3 2 4 3" xfId="6455" xr:uid="{00000000-0005-0000-0000-00008B050000}"/>
    <cellStyle name="20 % - Akzent3 2 4 3 2" xfId="25040" xr:uid="{00000000-0005-0000-0000-00008C050000}"/>
    <cellStyle name="20 % - Akzent3 2 4 3 3" xfId="52221" xr:uid="{00000000-0005-0000-0000-00008D050000}"/>
    <cellStyle name="20 % - Akzent3 2 4 3 4" xfId="14239" xr:uid="{00000000-0005-0000-0000-00008E050000}"/>
    <cellStyle name="20 % - Akzent3 2 4 4" xfId="16108" xr:uid="{00000000-0005-0000-0000-00008F050000}"/>
    <cellStyle name="20 % - Akzent3 2 4 4 2" xfId="26018" xr:uid="{00000000-0005-0000-0000-000090050000}"/>
    <cellStyle name="20 % - Akzent3 2 4 4 3" xfId="47557" xr:uid="{00000000-0005-0000-0000-000091050000}"/>
    <cellStyle name="20 % - Akzent3 2 4 5" xfId="20080" xr:uid="{00000000-0005-0000-0000-000092050000}"/>
    <cellStyle name="20 % - Akzent3 2 4 6" xfId="29705" xr:uid="{00000000-0005-0000-0000-000093050000}"/>
    <cellStyle name="20 % - Akzent3 2 4 7" xfId="35151" xr:uid="{00000000-0005-0000-0000-000094050000}"/>
    <cellStyle name="20 % - Akzent3 2 4 8" xfId="42746" xr:uid="{00000000-0005-0000-0000-000095050000}"/>
    <cellStyle name="20 % - Akzent3 2 4 9" xfId="11333" xr:uid="{00000000-0005-0000-0000-000096050000}"/>
    <cellStyle name="20 % - Akzent3 2 5" xfId="2044" xr:uid="{00000000-0005-0000-0000-000097050000}"/>
    <cellStyle name="20 % - Akzent3 2 5 2" xfId="4349" xr:uid="{00000000-0005-0000-0000-000098050000}"/>
    <cellStyle name="20 % - Akzent3 2 5 2 2" xfId="9130" xr:uid="{00000000-0005-0000-0000-000099050000}"/>
    <cellStyle name="20 % - Akzent3 2 5 2 2 2" xfId="28523" xr:uid="{00000000-0005-0000-0000-00009A050000}"/>
    <cellStyle name="20 % - Akzent3 2 5 2 2 3" xfId="54896" xr:uid="{00000000-0005-0000-0000-00009B050000}"/>
    <cellStyle name="20 % - Akzent3 2 5 2 2 4" xfId="18682" xr:uid="{00000000-0005-0000-0000-00009C050000}"/>
    <cellStyle name="20 % - Akzent3 2 5 2 3" xfId="22974" xr:uid="{00000000-0005-0000-0000-00009D050000}"/>
    <cellStyle name="20 % - Akzent3 2 5 2 3 2" xfId="50206" xr:uid="{00000000-0005-0000-0000-00009E050000}"/>
    <cellStyle name="20 % - Akzent3 2 5 2 4" xfId="32449" xr:uid="{00000000-0005-0000-0000-00009F050000}"/>
    <cellStyle name="20 % - Akzent3 2 5 2 5" xfId="38028" xr:uid="{00000000-0005-0000-0000-0000A0050000}"/>
    <cellStyle name="20 % - Akzent3 2 5 2 6" xfId="45488" xr:uid="{00000000-0005-0000-0000-0000A1050000}"/>
    <cellStyle name="20 % - Akzent3 2 5 2 7" xfId="14934" xr:uid="{00000000-0005-0000-0000-0000A2050000}"/>
    <cellStyle name="20 % - Akzent3 2 5 3" xfId="7209" xr:uid="{00000000-0005-0000-0000-0000A3050000}"/>
    <cellStyle name="20 % - Akzent3 2 5 3 2" xfId="26713" xr:uid="{00000000-0005-0000-0000-0000A4050000}"/>
    <cellStyle name="20 % - Akzent3 2 5 3 3" xfId="52975" xr:uid="{00000000-0005-0000-0000-0000A5050000}"/>
    <cellStyle name="20 % - Akzent3 2 5 3 4" xfId="16803" xr:uid="{00000000-0005-0000-0000-0000A6050000}"/>
    <cellStyle name="20 % - Akzent3 2 5 4" xfId="20881" xr:uid="{00000000-0005-0000-0000-0000A7050000}"/>
    <cellStyle name="20 % - Akzent3 2 5 4 2" xfId="48311" xr:uid="{00000000-0005-0000-0000-0000A8050000}"/>
    <cellStyle name="20 % - Akzent3 2 5 5" xfId="30495" xr:uid="{00000000-0005-0000-0000-0000A9050000}"/>
    <cellStyle name="20 % - Akzent3 2 5 6" xfId="35954" xr:uid="{00000000-0005-0000-0000-0000AA050000}"/>
    <cellStyle name="20 % - Akzent3 2 5 7" xfId="43547" xr:uid="{00000000-0005-0000-0000-0000AB050000}"/>
    <cellStyle name="20 % - Akzent3 2 5 8" xfId="12058" xr:uid="{00000000-0005-0000-0000-0000AC050000}"/>
    <cellStyle name="20 % - Akzent3 2 6" xfId="2925" xr:uid="{00000000-0005-0000-0000-0000AD050000}"/>
    <cellStyle name="20 % - Akzent3 2 6 2" xfId="7718" xr:uid="{00000000-0005-0000-0000-0000AE050000}"/>
    <cellStyle name="20 % - Akzent3 2 6 2 2" xfId="27148" xr:uid="{00000000-0005-0000-0000-0000AF050000}"/>
    <cellStyle name="20 % - Akzent3 2 6 2 3" xfId="53484" xr:uid="{00000000-0005-0000-0000-0000B0050000}"/>
    <cellStyle name="20 % - Akzent3 2 6 2 4" xfId="17258" xr:uid="{00000000-0005-0000-0000-0000B1050000}"/>
    <cellStyle name="20 % - Akzent3 2 6 3" xfId="21550" xr:uid="{00000000-0005-0000-0000-0000B2050000}"/>
    <cellStyle name="20 % - Akzent3 2 6 3 2" xfId="48796" xr:uid="{00000000-0005-0000-0000-0000B3050000}"/>
    <cellStyle name="20 % - Akzent3 2 6 4" xfId="31037" xr:uid="{00000000-0005-0000-0000-0000B4050000}"/>
    <cellStyle name="20 % - Akzent3 2 6 5" xfId="36604" xr:uid="{00000000-0005-0000-0000-0000B5050000}"/>
    <cellStyle name="20 % - Akzent3 2 6 6" xfId="44064" xr:uid="{00000000-0005-0000-0000-0000B6050000}"/>
    <cellStyle name="20 % - Akzent3 2 6 7" xfId="13560" xr:uid="{00000000-0005-0000-0000-0000B7050000}"/>
    <cellStyle name="20 % - Akzent3 2 7" xfId="4824" xr:uid="{00000000-0005-0000-0000-0000B8050000}"/>
    <cellStyle name="20 % - Akzent3 2 7 2" xfId="9580" xr:uid="{00000000-0005-0000-0000-0000B9050000}"/>
    <cellStyle name="20 % - Akzent3 2 7 2 2" xfId="55346" xr:uid="{00000000-0005-0000-0000-0000BA050000}"/>
    <cellStyle name="20 % - Akzent3 2 7 2 3" xfId="25339" xr:uid="{00000000-0005-0000-0000-0000BB050000}"/>
    <cellStyle name="20 % - Akzent3 2 7 3" xfId="32923" xr:uid="{00000000-0005-0000-0000-0000BC050000}"/>
    <cellStyle name="20 % - Akzent3 2 7 3 2" xfId="50655" xr:uid="{00000000-0005-0000-0000-0000BD050000}"/>
    <cellStyle name="20 % - Akzent3 2 7 4" xfId="38502" xr:uid="{00000000-0005-0000-0000-0000BE050000}"/>
    <cellStyle name="20 % - Akzent3 2 7 5" xfId="45955" xr:uid="{00000000-0005-0000-0000-0000BF050000}"/>
    <cellStyle name="20 % - Akzent3 2 7 6" xfId="15429" xr:uid="{00000000-0005-0000-0000-0000C0050000}"/>
    <cellStyle name="20 % - Akzent3 2 8" xfId="5309" xr:uid="{00000000-0005-0000-0000-0000C1050000}"/>
    <cellStyle name="20 % - Akzent3 2 8 2" xfId="10001" xr:uid="{00000000-0005-0000-0000-0000C2050000}"/>
    <cellStyle name="20 % - Akzent3 2 8 2 2" xfId="55767" xr:uid="{00000000-0005-0000-0000-0000C3050000}"/>
    <cellStyle name="20 % - Akzent3 2 8 2 3" xfId="33405" xr:uid="{00000000-0005-0000-0000-0000C4050000}"/>
    <cellStyle name="20 % - Akzent3 2 8 3" xfId="38984" xr:uid="{00000000-0005-0000-0000-0000C5050000}"/>
    <cellStyle name="20 % - Akzent3 2 8 3 2" xfId="51075" xr:uid="{00000000-0005-0000-0000-0000C6050000}"/>
    <cellStyle name="20 % - Akzent3 2 8 4" xfId="46437" xr:uid="{00000000-0005-0000-0000-0000C7050000}"/>
    <cellStyle name="20 % - Akzent3 2 8 5" xfId="19320" xr:uid="{00000000-0005-0000-0000-0000C8050000}"/>
    <cellStyle name="20 % - Akzent3 2 9" xfId="5752" xr:uid="{00000000-0005-0000-0000-0000C9050000}"/>
    <cellStyle name="20 % - Akzent3 2 9 2" xfId="51518" xr:uid="{00000000-0005-0000-0000-0000CA050000}"/>
    <cellStyle name="20 % - Akzent3 2 9 3" xfId="28986" xr:uid="{00000000-0005-0000-0000-0000CB050000}"/>
    <cellStyle name="20 % - Akzent3 3" xfId="636" xr:uid="{00000000-0005-0000-0000-0000CC050000}"/>
    <cellStyle name="20 % - Akzent3 3 10" xfId="42152" xr:uid="{00000000-0005-0000-0000-0000CD050000}"/>
    <cellStyle name="20 % - Akzent3 3 11" xfId="11496" xr:uid="{00000000-0005-0000-0000-0000CE050000}"/>
    <cellStyle name="20 % - Akzent3 3 12" xfId="56780" xr:uid="{00000000-0005-0000-0000-0000CF050000}"/>
    <cellStyle name="20 % - Akzent3 3 13" xfId="57235" xr:uid="{00000000-0005-0000-0000-0000D0050000}"/>
    <cellStyle name="20 % - Akzent3 3 2" xfId="995" xr:uid="{00000000-0005-0000-0000-0000D1050000}"/>
    <cellStyle name="20 % - Akzent3 3 2 10" xfId="11852" xr:uid="{00000000-0005-0000-0000-0000D2050000}"/>
    <cellStyle name="20 % - Akzent3 3 2 2" xfId="1732" xr:uid="{00000000-0005-0000-0000-0000D3050000}"/>
    <cellStyle name="20 % - Akzent3 3 2 2 2" xfId="4105" xr:uid="{00000000-0005-0000-0000-0000D4050000}"/>
    <cellStyle name="20 % - Akzent3 3 2 2 2 2" xfId="8896" xr:uid="{00000000-0005-0000-0000-0000D5050000}"/>
    <cellStyle name="20 % - Akzent3 3 2 2 2 2 2" xfId="28315" xr:uid="{00000000-0005-0000-0000-0000D6050000}"/>
    <cellStyle name="20 % - Akzent3 3 2 2 2 2 3" xfId="54662" xr:uid="{00000000-0005-0000-0000-0000D7050000}"/>
    <cellStyle name="20 % - Akzent3 3 2 2 2 2 4" xfId="18438" xr:uid="{00000000-0005-0000-0000-0000D8050000}"/>
    <cellStyle name="20 % - Akzent3 3 2 2 2 3" xfId="22730" xr:uid="{00000000-0005-0000-0000-0000D9050000}"/>
    <cellStyle name="20 % - Akzent3 3 2 2 2 3 2" xfId="49973" xr:uid="{00000000-0005-0000-0000-0000DA050000}"/>
    <cellStyle name="20 % - Akzent3 3 2 2 2 4" xfId="32213" xr:uid="{00000000-0005-0000-0000-0000DB050000}"/>
    <cellStyle name="20 % - Akzent3 3 2 2 2 5" xfId="37784" xr:uid="{00000000-0005-0000-0000-0000DC050000}"/>
    <cellStyle name="20 % - Akzent3 3 2 2 2 6" xfId="45244" xr:uid="{00000000-0005-0000-0000-0000DD050000}"/>
    <cellStyle name="20 % - Akzent3 3 2 2 2 7" xfId="14726" xr:uid="{00000000-0005-0000-0000-0000DE050000}"/>
    <cellStyle name="20 % - Akzent3 3 2 2 3" xfId="6945" xr:uid="{00000000-0005-0000-0000-0000DF050000}"/>
    <cellStyle name="20 % - Akzent3 3 2 2 3 2" xfId="26505" xr:uid="{00000000-0005-0000-0000-0000E0050000}"/>
    <cellStyle name="20 % - Akzent3 3 2 2 3 3" xfId="52711" xr:uid="{00000000-0005-0000-0000-0000E1050000}"/>
    <cellStyle name="20 % - Akzent3 3 2 2 3 4" xfId="16595" xr:uid="{00000000-0005-0000-0000-0000E2050000}"/>
    <cellStyle name="20 % - Akzent3 3 2 2 4" xfId="20571" xr:uid="{00000000-0005-0000-0000-0000E3050000}"/>
    <cellStyle name="20 % - Akzent3 3 2 2 4 2" xfId="48047" xr:uid="{00000000-0005-0000-0000-0000E4050000}"/>
    <cellStyle name="20 % - Akzent3 3 2 2 5" xfId="30196" xr:uid="{00000000-0005-0000-0000-0000E5050000}"/>
    <cellStyle name="20 % - Akzent3 3 2 2 6" xfId="35642" xr:uid="{00000000-0005-0000-0000-0000E6050000}"/>
    <cellStyle name="20 % - Akzent3 3 2 2 7" xfId="43237" xr:uid="{00000000-0005-0000-0000-0000E7050000}"/>
    <cellStyle name="20 % - Akzent3 3 2 2 8" xfId="13265" xr:uid="{00000000-0005-0000-0000-0000E8050000}"/>
    <cellStyle name="20 % - Akzent3 3 2 3" xfId="3413" xr:uid="{00000000-0005-0000-0000-0000E9050000}"/>
    <cellStyle name="20 % - Akzent3 3 2 3 2" xfId="8205" xr:uid="{00000000-0005-0000-0000-0000EA050000}"/>
    <cellStyle name="20 % - Akzent3 3 2 3 2 2" xfId="27635" xr:uid="{00000000-0005-0000-0000-0000EB050000}"/>
    <cellStyle name="20 % - Akzent3 3 2 3 2 3" xfId="53971" xr:uid="{00000000-0005-0000-0000-0000EC050000}"/>
    <cellStyle name="20 % - Akzent3 3 2 3 2 4" xfId="17746" xr:uid="{00000000-0005-0000-0000-0000ED050000}"/>
    <cellStyle name="20 % - Akzent3 3 2 3 3" xfId="22038" xr:uid="{00000000-0005-0000-0000-0000EE050000}"/>
    <cellStyle name="20 % - Akzent3 3 2 3 3 2" xfId="49283" xr:uid="{00000000-0005-0000-0000-0000EF050000}"/>
    <cellStyle name="20 % - Akzent3 3 2 3 4" xfId="31525" xr:uid="{00000000-0005-0000-0000-0000F0050000}"/>
    <cellStyle name="20 % - Akzent3 3 2 3 5" xfId="37092" xr:uid="{00000000-0005-0000-0000-0000F1050000}"/>
    <cellStyle name="20 % - Akzent3 3 2 3 6" xfId="44552" xr:uid="{00000000-0005-0000-0000-0000F2050000}"/>
    <cellStyle name="20 % - Akzent3 3 2 3 7" xfId="12545" xr:uid="{00000000-0005-0000-0000-0000F3050000}"/>
    <cellStyle name="20 % - Akzent3 3 2 4" xfId="6240" xr:uid="{00000000-0005-0000-0000-0000F4050000}"/>
    <cellStyle name="20 % - Akzent3 3 2 4 2" xfId="23847" xr:uid="{00000000-0005-0000-0000-0000F5050000}"/>
    <cellStyle name="20 % - Akzent3 3 2 4 3" xfId="52006" xr:uid="{00000000-0005-0000-0000-0000F6050000}"/>
    <cellStyle name="20 % - Akzent3 3 2 4 4" xfId="14047" xr:uid="{00000000-0005-0000-0000-0000F7050000}"/>
    <cellStyle name="20 % - Akzent3 3 2 5" xfId="15916" xr:uid="{00000000-0005-0000-0000-0000F8050000}"/>
    <cellStyle name="20 % - Akzent3 3 2 5 2" xfId="25826" xr:uid="{00000000-0005-0000-0000-0000F9050000}"/>
    <cellStyle name="20 % - Akzent3 3 2 5 3" xfId="47344" xr:uid="{00000000-0005-0000-0000-0000FA050000}"/>
    <cellStyle name="20 % - Akzent3 3 2 6" xfId="19840" xr:uid="{00000000-0005-0000-0000-0000FB050000}"/>
    <cellStyle name="20 % - Akzent3 3 2 7" xfId="29474" xr:uid="{00000000-0005-0000-0000-0000FC050000}"/>
    <cellStyle name="20 % - Akzent3 3 2 8" xfId="34909" xr:uid="{00000000-0005-0000-0000-0000FD050000}"/>
    <cellStyle name="20 % - Akzent3 3 2 9" xfId="42508" xr:uid="{00000000-0005-0000-0000-0000FE050000}"/>
    <cellStyle name="20 % - Akzent3 3 3" xfId="1399" xr:uid="{00000000-0005-0000-0000-0000FF050000}"/>
    <cellStyle name="20 % - Akzent3 3 3 2" xfId="3775" xr:uid="{00000000-0005-0000-0000-000000060000}"/>
    <cellStyle name="20 % - Akzent3 3 3 2 2" xfId="8566" xr:uid="{00000000-0005-0000-0000-000001060000}"/>
    <cellStyle name="20 % - Akzent3 3 3 2 2 2" xfId="27986" xr:uid="{00000000-0005-0000-0000-000002060000}"/>
    <cellStyle name="20 % - Akzent3 3 3 2 2 3" xfId="54332" xr:uid="{00000000-0005-0000-0000-000003060000}"/>
    <cellStyle name="20 % - Akzent3 3 3 2 2 4" xfId="18108" xr:uid="{00000000-0005-0000-0000-000004060000}"/>
    <cellStyle name="20 % - Akzent3 3 3 2 3" xfId="22400" xr:uid="{00000000-0005-0000-0000-000005060000}"/>
    <cellStyle name="20 % - Akzent3 3 3 2 3 2" xfId="49643" xr:uid="{00000000-0005-0000-0000-000006060000}"/>
    <cellStyle name="20 % - Akzent3 3 3 2 4" xfId="31883" xr:uid="{00000000-0005-0000-0000-000007060000}"/>
    <cellStyle name="20 % - Akzent3 3 3 2 5" xfId="37454" xr:uid="{00000000-0005-0000-0000-000008060000}"/>
    <cellStyle name="20 % - Akzent3 3 3 2 6" xfId="44914" xr:uid="{00000000-0005-0000-0000-000009060000}"/>
    <cellStyle name="20 % - Akzent3 3 3 2 7" xfId="14397" xr:uid="{00000000-0005-0000-0000-00000A060000}"/>
    <cellStyle name="20 % - Akzent3 3 3 3" xfId="6613" xr:uid="{00000000-0005-0000-0000-00000B060000}"/>
    <cellStyle name="20 % - Akzent3 3 3 3 2" xfId="26176" xr:uid="{00000000-0005-0000-0000-00000C060000}"/>
    <cellStyle name="20 % - Akzent3 3 3 3 3" xfId="52379" xr:uid="{00000000-0005-0000-0000-00000D060000}"/>
    <cellStyle name="20 % - Akzent3 3 3 3 4" xfId="16266" xr:uid="{00000000-0005-0000-0000-00000E060000}"/>
    <cellStyle name="20 % - Akzent3 3 3 4" xfId="20238" xr:uid="{00000000-0005-0000-0000-00000F060000}"/>
    <cellStyle name="20 % - Akzent3 3 3 4 2" xfId="47715" xr:uid="{00000000-0005-0000-0000-000010060000}"/>
    <cellStyle name="20 % - Akzent3 3 3 5" xfId="29863" xr:uid="{00000000-0005-0000-0000-000011060000}"/>
    <cellStyle name="20 % - Akzent3 3 3 6" xfId="35309" xr:uid="{00000000-0005-0000-0000-000012060000}"/>
    <cellStyle name="20 % - Akzent3 3 3 7" xfId="42904" xr:uid="{00000000-0005-0000-0000-000013060000}"/>
    <cellStyle name="20 % - Akzent3 3 3 8" xfId="12933" xr:uid="{00000000-0005-0000-0000-000014060000}"/>
    <cellStyle name="20 % - Akzent3 3 4" xfId="2272" xr:uid="{00000000-0005-0000-0000-000015060000}"/>
    <cellStyle name="20 % - Akzent3 3 4 2" xfId="4577" xr:uid="{00000000-0005-0000-0000-000016060000}"/>
    <cellStyle name="20 % - Akzent3 3 4 2 2" xfId="9358" xr:uid="{00000000-0005-0000-0000-000017060000}"/>
    <cellStyle name="20 % - Akzent3 3 4 2 2 2" xfId="28751" xr:uid="{00000000-0005-0000-0000-000018060000}"/>
    <cellStyle name="20 % - Akzent3 3 4 2 2 3" xfId="55124" xr:uid="{00000000-0005-0000-0000-000019060000}"/>
    <cellStyle name="20 % - Akzent3 3 4 2 2 4" xfId="18910" xr:uid="{00000000-0005-0000-0000-00001A060000}"/>
    <cellStyle name="20 % - Akzent3 3 4 2 3" xfId="23202" xr:uid="{00000000-0005-0000-0000-00001B060000}"/>
    <cellStyle name="20 % - Akzent3 3 4 2 3 2" xfId="50434" xr:uid="{00000000-0005-0000-0000-00001C060000}"/>
    <cellStyle name="20 % - Akzent3 3 4 2 4" xfId="32677" xr:uid="{00000000-0005-0000-0000-00001D060000}"/>
    <cellStyle name="20 % - Akzent3 3 4 2 5" xfId="38256" xr:uid="{00000000-0005-0000-0000-00001E060000}"/>
    <cellStyle name="20 % - Akzent3 3 4 2 6" xfId="45716" xr:uid="{00000000-0005-0000-0000-00001F060000}"/>
    <cellStyle name="20 % - Akzent3 3 4 2 7" xfId="15162" xr:uid="{00000000-0005-0000-0000-000020060000}"/>
    <cellStyle name="20 % - Akzent3 3 4 3" xfId="7437" xr:uid="{00000000-0005-0000-0000-000021060000}"/>
    <cellStyle name="20 % - Akzent3 3 4 3 2" xfId="26941" xr:uid="{00000000-0005-0000-0000-000022060000}"/>
    <cellStyle name="20 % - Akzent3 3 4 3 3" xfId="53203" xr:uid="{00000000-0005-0000-0000-000023060000}"/>
    <cellStyle name="20 % - Akzent3 3 4 3 4" xfId="17031" xr:uid="{00000000-0005-0000-0000-000024060000}"/>
    <cellStyle name="20 % - Akzent3 3 4 4" xfId="21109" xr:uid="{00000000-0005-0000-0000-000025060000}"/>
    <cellStyle name="20 % - Akzent3 3 4 4 2" xfId="48539" xr:uid="{00000000-0005-0000-0000-000026060000}"/>
    <cellStyle name="20 % - Akzent3 3 4 5" xfId="30723" xr:uid="{00000000-0005-0000-0000-000027060000}"/>
    <cellStyle name="20 % - Akzent3 3 4 6" xfId="36182" xr:uid="{00000000-0005-0000-0000-000028060000}"/>
    <cellStyle name="20 % - Akzent3 3 4 7" xfId="43775" xr:uid="{00000000-0005-0000-0000-000029060000}"/>
    <cellStyle name="20 % - Akzent3 3 4 8" xfId="12216" xr:uid="{00000000-0005-0000-0000-00002A060000}"/>
    <cellStyle name="20 % - Akzent3 3 5" xfId="3083" xr:uid="{00000000-0005-0000-0000-00002B060000}"/>
    <cellStyle name="20 % - Akzent3 3 5 2" xfId="7876" xr:uid="{00000000-0005-0000-0000-00002C060000}"/>
    <cellStyle name="20 % - Akzent3 3 5 2 2" xfId="27306" xr:uid="{00000000-0005-0000-0000-00002D060000}"/>
    <cellStyle name="20 % - Akzent3 3 5 2 3" xfId="53642" xr:uid="{00000000-0005-0000-0000-00002E060000}"/>
    <cellStyle name="20 % - Akzent3 3 5 2 4" xfId="17416" xr:uid="{00000000-0005-0000-0000-00002F060000}"/>
    <cellStyle name="20 % - Akzent3 3 5 3" xfId="21708" xr:uid="{00000000-0005-0000-0000-000030060000}"/>
    <cellStyle name="20 % - Akzent3 3 5 3 2" xfId="48954" xr:uid="{00000000-0005-0000-0000-000031060000}"/>
    <cellStyle name="20 % - Akzent3 3 5 4" xfId="31195" xr:uid="{00000000-0005-0000-0000-000032060000}"/>
    <cellStyle name="20 % - Akzent3 3 5 5" xfId="36762" xr:uid="{00000000-0005-0000-0000-000033060000}"/>
    <cellStyle name="20 % - Akzent3 3 5 6" xfId="44222" xr:uid="{00000000-0005-0000-0000-000034060000}"/>
    <cellStyle name="20 % - Akzent3 3 5 7" xfId="13718" xr:uid="{00000000-0005-0000-0000-000035060000}"/>
    <cellStyle name="20 % - Akzent3 3 6" xfId="5052" xr:uid="{00000000-0005-0000-0000-000036060000}"/>
    <cellStyle name="20 % - Akzent3 3 6 2" xfId="9808" xr:uid="{00000000-0005-0000-0000-000037060000}"/>
    <cellStyle name="20 % - Akzent3 3 6 2 2" xfId="55574" xr:uid="{00000000-0005-0000-0000-000038060000}"/>
    <cellStyle name="20 % - Akzent3 3 6 2 3" xfId="25497" xr:uid="{00000000-0005-0000-0000-000039060000}"/>
    <cellStyle name="20 % - Akzent3 3 6 3" xfId="33151" xr:uid="{00000000-0005-0000-0000-00003A060000}"/>
    <cellStyle name="20 % - Akzent3 3 6 3 2" xfId="50883" xr:uid="{00000000-0005-0000-0000-00003B060000}"/>
    <cellStyle name="20 % - Akzent3 3 6 4" xfId="38730" xr:uid="{00000000-0005-0000-0000-00003C060000}"/>
    <cellStyle name="20 % - Akzent3 3 6 5" xfId="46183" xr:uid="{00000000-0005-0000-0000-00003D060000}"/>
    <cellStyle name="20 % - Akzent3 3 6 6" xfId="15587" xr:uid="{00000000-0005-0000-0000-00003E060000}"/>
    <cellStyle name="20 % - Akzent3 3 7" xfId="5537" xr:uid="{00000000-0005-0000-0000-00003F060000}"/>
    <cellStyle name="20 % - Akzent3 3 7 2" xfId="10229" xr:uid="{00000000-0005-0000-0000-000040060000}"/>
    <cellStyle name="20 % - Akzent3 3 7 2 2" xfId="55995" xr:uid="{00000000-0005-0000-0000-000041060000}"/>
    <cellStyle name="20 % - Akzent3 3 7 2 3" xfId="33633" xr:uid="{00000000-0005-0000-0000-000042060000}"/>
    <cellStyle name="20 % - Akzent3 3 7 3" xfId="39212" xr:uid="{00000000-0005-0000-0000-000043060000}"/>
    <cellStyle name="20 % - Akzent3 3 7 3 2" xfId="51303" xr:uid="{00000000-0005-0000-0000-000044060000}"/>
    <cellStyle name="20 % - Akzent3 3 7 4" xfId="46665" xr:uid="{00000000-0005-0000-0000-000045060000}"/>
    <cellStyle name="20 % - Akzent3 3 7 5" xfId="19483" xr:uid="{00000000-0005-0000-0000-000046060000}"/>
    <cellStyle name="20 % - Akzent3 3 8" xfId="5910" xr:uid="{00000000-0005-0000-0000-000047060000}"/>
    <cellStyle name="20 % - Akzent3 3 8 2" xfId="51676" xr:uid="{00000000-0005-0000-0000-000048060000}"/>
    <cellStyle name="20 % - Akzent3 3 8 3" xfId="29144" xr:uid="{00000000-0005-0000-0000-000049060000}"/>
    <cellStyle name="20 % - Akzent3 3 9" xfId="11025" xr:uid="{00000000-0005-0000-0000-00004A060000}"/>
    <cellStyle name="20 % - Akzent3 3 9 2" xfId="47015" xr:uid="{00000000-0005-0000-0000-00004B060000}"/>
    <cellStyle name="20 % - Akzent3 3 9 3" xfId="34552" xr:uid="{00000000-0005-0000-0000-00004C060000}"/>
    <cellStyle name="20 % - Akzent3 4" xfId="649" xr:uid="{00000000-0005-0000-0000-00004D060000}"/>
    <cellStyle name="20 % - Akzent3 4 10" xfId="11509" xr:uid="{00000000-0005-0000-0000-00004E060000}"/>
    <cellStyle name="20 % - Akzent3 4 11" xfId="57359" xr:uid="{00000000-0005-0000-0000-00004F060000}"/>
    <cellStyle name="20 % - Akzent3 4 2" xfId="1412" xr:uid="{00000000-0005-0000-0000-000050060000}"/>
    <cellStyle name="20 % - Akzent3 4 2 2" xfId="3788" xr:uid="{00000000-0005-0000-0000-000051060000}"/>
    <cellStyle name="20 % - Akzent3 4 2 2 2" xfId="8579" xr:uid="{00000000-0005-0000-0000-000052060000}"/>
    <cellStyle name="20 % - Akzent3 4 2 2 2 2" xfId="27999" xr:uid="{00000000-0005-0000-0000-000053060000}"/>
    <cellStyle name="20 % - Akzent3 4 2 2 2 3" xfId="54345" xr:uid="{00000000-0005-0000-0000-000054060000}"/>
    <cellStyle name="20 % - Akzent3 4 2 2 2 4" xfId="18121" xr:uid="{00000000-0005-0000-0000-000055060000}"/>
    <cellStyle name="20 % - Akzent3 4 2 2 3" xfId="22413" xr:uid="{00000000-0005-0000-0000-000056060000}"/>
    <cellStyle name="20 % - Akzent3 4 2 2 3 2" xfId="49656" xr:uid="{00000000-0005-0000-0000-000057060000}"/>
    <cellStyle name="20 % - Akzent3 4 2 2 4" xfId="31896" xr:uid="{00000000-0005-0000-0000-000058060000}"/>
    <cellStyle name="20 % - Akzent3 4 2 2 5" xfId="37467" xr:uid="{00000000-0005-0000-0000-000059060000}"/>
    <cellStyle name="20 % - Akzent3 4 2 2 6" xfId="44927" xr:uid="{00000000-0005-0000-0000-00005A060000}"/>
    <cellStyle name="20 % - Akzent3 4 2 2 7" xfId="14410" xr:uid="{00000000-0005-0000-0000-00005B060000}"/>
    <cellStyle name="20 % - Akzent3 4 2 3" xfId="6626" xr:uid="{00000000-0005-0000-0000-00005C060000}"/>
    <cellStyle name="20 % - Akzent3 4 2 3 2" xfId="26189" xr:uid="{00000000-0005-0000-0000-00005D060000}"/>
    <cellStyle name="20 % - Akzent3 4 2 3 3" xfId="52392" xr:uid="{00000000-0005-0000-0000-00005E060000}"/>
    <cellStyle name="20 % - Akzent3 4 2 3 4" xfId="16279" xr:uid="{00000000-0005-0000-0000-00005F060000}"/>
    <cellStyle name="20 % - Akzent3 4 2 4" xfId="20251" xr:uid="{00000000-0005-0000-0000-000060060000}"/>
    <cellStyle name="20 % - Akzent3 4 2 4 2" xfId="47728" xr:uid="{00000000-0005-0000-0000-000061060000}"/>
    <cellStyle name="20 % - Akzent3 4 2 5" xfId="29876" xr:uid="{00000000-0005-0000-0000-000062060000}"/>
    <cellStyle name="20 % - Akzent3 4 2 6" xfId="35322" xr:uid="{00000000-0005-0000-0000-000063060000}"/>
    <cellStyle name="20 % - Akzent3 4 2 7" xfId="42917" xr:uid="{00000000-0005-0000-0000-000064060000}"/>
    <cellStyle name="20 % - Akzent3 4 2 8" xfId="12946" xr:uid="{00000000-0005-0000-0000-000065060000}"/>
    <cellStyle name="20 % - Akzent3 4 3" xfId="3096" xr:uid="{00000000-0005-0000-0000-000066060000}"/>
    <cellStyle name="20 % - Akzent3 4 3 2" xfId="7889" xr:uid="{00000000-0005-0000-0000-000067060000}"/>
    <cellStyle name="20 % - Akzent3 4 3 2 2" xfId="27319" xr:uid="{00000000-0005-0000-0000-000068060000}"/>
    <cellStyle name="20 % - Akzent3 4 3 2 3" xfId="53655" xr:uid="{00000000-0005-0000-0000-000069060000}"/>
    <cellStyle name="20 % - Akzent3 4 3 2 4" xfId="17429" xr:uid="{00000000-0005-0000-0000-00006A060000}"/>
    <cellStyle name="20 % - Akzent3 4 3 3" xfId="21721" xr:uid="{00000000-0005-0000-0000-00006B060000}"/>
    <cellStyle name="20 % - Akzent3 4 3 3 2" xfId="48967" xr:uid="{00000000-0005-0000-0000-00006C060000}"/>
    <cellStyle name="20 % - Akzent3 4 3 4" xfId="31208" xr:uid="{00000000-0005-0000-0000-00006D060000}"/>
    <cellStyle name="20 % - Akzent3 4 3 5" xfId="36775" xr:uid="{00000000-0005-0000-0000-00006E060000}"/>
    <cellStyle name="20 % - Akzent3 4 3 6" xfId="44235" xr:uid="{00000000-0005-0000-0000-00006F060000}"/>
    <cellStyle name="20 % - Akzent3 4 3 7" xfId="12229" xr:uid="{00000000-0005-0000-0000-000070060000}"/>
    <cellStyle name="20 % - Akzent3 4 4" xfId="5923" xr:uid="{00000000-0005-0000-0000-000071060000}"/>
    <cellStyle name="20 % - Akzent3 4 4 2" xfId="23904" xr:uid="{00000000-0005-0000-0000-000072060000}"/>
    <cellStyle name="20 % - Akzent3 4 4 3" xfId="51689" xr:uid="{00000000-0005-0000-0000-000073060000}"/>
    <cellStyle name="20 % - Akzent3 4 4 4" xfId="13731" xr:uid="{00000000-0005-0000-0000-000074060000}"/>
    <cellStyle name="20 % - Akzent3 4 5" xfId="15600" xr:uid="{00000000-0005-0000-0000-000075060000}"/>
    <cellStyle name="20 % - Akzent3 4 5 2" xfId="25510" xr:uid="{00000000-0005-0000-0000-000076060000}"/>
    <cellStyle name="20 % - Akzent3 4 5 3" xfId="47028" xr:uid="{00000000-0005-0000-0000-000077060000}"/>
    <cellStyle name="20 % - Akzent3 4 6" xfId="19496" xr:uid="{00000000-0005-0000-0000-000078060000}"/>
    <cellStyle name="20 % - Akzent3 4 7" xfId="29157" xr:uid="{00000000-0005-0000-0000-000079060000}"/>
    <cellStyle name="20 % - Akzent3 4 8" xfId="34565" xr:uid="{00000000-0005-0000-0000-00007A060000}"/>
    <cellStyle name="20 % - Akzent3 4 9" xfId="42165" xr:uid="{00000000-0005-0000-0000-00007B060000}"/>
    <cellStyle name="20 % - Akzent3 5" xfId="1225" xr:uid="{00000000-0005-0000-0000-00007C060000}"/>
    <cellStyle name="20 % - Akzent3 5 2" xfId="3601" xr:uid="{00000000-0005-0000-0000-00007D060000}"/>
    <cellStyle name="20 % - Akzent3 5 2 2" xfId="8392" xr:uid="{00000000-0005-0000-0000-00007E060000}"/>
    <cellStyle name="20 % - Akzent3 5 2 2 2" xfId="27812" xr:uid="{00000000-0005-0000-0000-00007F060000}"/>
    <cellStyle name="20 % - Akzent3 5 2 2 3" xfId="54158" xr:uid="{00000000-0005-0000-0000-000080060000}"/>
    <cellStyle name="20 % - Akzent3 5 2 2 4" xfId="17934" xr:uid="{00000000-0005-0000-0000-000081060000}"/>
    <cellStyle name="20 % - Akzent3 5 2 3" xfId="22226" xr:uid="{00000000-0005-0000-0000-000082060000}"/>
    <cellStyle name="20 % - Akzent3 5 2 3 2" xfId="49469" xr:uid="{00000000-0005-0000-0000-000083060000}"/>
    <cellStyle name="20 % - Akzent3 5 2 4" xfId="31709" xr:uid="{00000000-0005-0000-0000-000084060000}"/>
    <cellStyle name="20 % - Akzent3 5 2 5" xfId="37280" xr:uid="{00000000-0005-0000-0000-000085060000}"/>
    <cellStyle name="20 % - Akzent3 5 2 6" xfId="44740" xr:uid="{00000000-0005-0000-0000-000086060000}"/>
    <cellStyle name="20 % - Akzent3 5 2 7" xfId="12759" xr:uid="{00000000-0005-0000-0000-000087060000}"/>
    <cellStyle name="20 % - Akzent3 5 3" xfId="6439" xr:uid="{00000000-0005-0000-0000-000088060000}"/>
    <cellStyle name="20 % - Akzent3 5 3 2" xfId="24392" xr:uid="{00000000-0005-0000-0000-000089060000}"/>
    <cellStyle name="20 % - Akzent3 5 3 3" xfId="52205" xr:uid="{00000000-0005-0000-0000-00008A060000}"/>
    <cellStyle name="20 % - Akzent3 5 3 4" xfId="14223" xr:uid="{00000000-0005-0000-0000-00008B060000}"/>
    <cellStyle name="20 % - Akzent3 5 4" xfId="16092" xr:uid="{00000000-0005-0000-0000-00008C060000}"/>
    <cellStyle name="20 % - Akzent3 5 4 2" xfId="26002" xr:uid="{00000000-0005-0000-0000-00008D060000}"/>
    <cellStyle name="20 % - Akzent3 5 4 3" xfId="47541" xr:uid="{00000000-0005-0000-0000-00008E060000}"/>
    <cellStyle name="20 % - Akzent3 5 5" xfId="20064" xr:uid="{00000000-0005-0000-0000-00008F060000}"/>
    <cellStyle name="20 % - Akzent3 5 6" xfId="29689" xr:uid="{00000000-0005-0000-0000-000090060000}"/>
    <cellStyle name="20 % - Akzent3 5 7" xfId="35135" xr:uid="{00000000-0005-0000-0000-000091060000}"/>
    <cellStyle name="20 % - Akzent3 5 8" xfId="42730" xr:uid="{00000000-0005-0000-0000-000092060000}"/>
    <cellStyle name="20 % - Akzent3 5 9" xfId="11317" xr:uid="{00000000-0005-0000-0000-000093060000}"/>
    <cellStyle name="20 % - Akzent3 6" xfId="1940" xr:uid="{00000000-0005-0000-0000-000094060000}"/>
    <cellStyle name="20 % - Akzent3 6 2" xfId="4247" xr:uid="{00000000-0005-0000-0000-000095060000}"/>
    <cellStyle name="20 % - Akzent3 6 2 2" xfId="9028" xr:uid="{00000000-0005-0000-0000-000096060000}"/>
    <cellStyle name="20 % - Akzent3 6 2 2 2" xfId="28422" xr:uid="{00000000-0005-0000-0000-000097060000}"/>
    <cellStyle name="20 % - Akzent3 6 2 2 3" xfId="54794" xr:uid="{00000000-0005-0000-0000-000098060000}"/>
    <cellStyle name="20 % - Akzent3 6 2 2 4" xfId="18580" xr:uid="{00000000-0005-0000-0000-000099060000}"/>
    <cellStyle name="20 % - Akzent3 6 2 3" xfId="22872" xr:uid="{00000000-0005-0000-0000-00009A060000}"/>
    <cellStyle name="20 % - Akzent3 6 2 3 2" xfId="50104" xr:uid="{00000000-0005-0000-0000-00009B060000}"/>
    <cellStyle name="20 % - Akzent3 6 2 4" xfId="32347" xr:uid="{00000000-0005-0000-0000-00009C060000}"/>
    <cellStyle name="20 % - Akzent3 6 2 5" xfId="37926" xr:uid="{00000000-0005-0000-0000-00009D060000}"/>
    <cellStyle name="20 % - Akzent3 6 2 6" xfId="45386" xr:uid="{00000000-0005-0000-0000-00009E060000}"/>
    <cellStyle name="20 % - Akzent3 6 2 7" xfId="13460" xr:uid="{00000000-0005-0000-0000-00009F060000}"/>
    <cellStyle name="20 % - Akzent3 6 3" xfId="7107" xr:uid="{00000000-0005-0000-0000-0000A0060000}"/>
    <cellStyle name="20 % - Akzent3 6 3 2" xfId="21245" xr:uid="{00000000-0005-0000-0000-0000A1060000}"/>
    <cellStyle name="20 % - Akzent3 6 3 3" xfId="52873" xr:uid="{00000000-0005-0000-0000-0000A2060000}"/>
    <cellStyle name="20 % - Akzent3 6 3 4" xfId="14832" xr:uid="{00000000-0005-0000-0000-0000A3060000}"/>
    <cellStyle name="20 % - Akzent3 6 4" xfId="16701" xr:uid="{00000000-0005-0000-0000-0000A4060000}"/>
    <cellStyle name="20 % - Akzent3 6 4 2" xfId="26611" xr:uid="{00000000-0005-0000-0000-0000A5060000}"/>
    <cellStyle name="20 % - Akzent3 6 4 3" xfId="48209" xr:uid="{00000000-0005-0000-0000-0000A6060000}"/>
    <cellStyle name="20 % - Akzent3 6 5" xfId="20779" xr:uid="{00000000-0005-0000-0000-0000A7060000}"/>
    <cellStyle name="20 % - Akzent3 6 6" xfId="30393" xr:uid="{00000000-0005-0000-0000-0000A8060000}"/>
    <cellStyle name="20 % - Akzent3 6 7" xfId="35850" xr:uid="{00000000-0005-0000-0000-0000A9060000}"/>
    <cellStyle name="20 % - Akzent3 6 8" xfId="43445" xr:uid="{00000000-0005-0000-0000-0000AA060000}"/>
    <cellStyle name="20 % - Akzent3 6 9" xfId="11958" xr:uid="{00000000-0005-0000-0000-0000AB060000}"/>
    <cellStyle name="20 % - Akzent3 7" xfId="1954" xr:uid="{00000000-0005-0000-0000-0000AC060000}"/>
    <cellStyle name="20 % - Akzent3 7 2" xfId="4261" xr:uid="{00000000-0005-0000-0000-0000AD060000}"/>
    <cellStyle name="20 % - Akzent3 7 2 2" xfId="9042" xr:uid="{00000000-0005-0000-0000-0000AE060000}"/>
    <cellStyle name="20 % - Akzent3 7 2 2 2" xfId="28435" xr:uid="{00000000-0005-0000-0000-0000AF060000}"/>
    <cellStyle name="20 % - Akzent3 7 2 2 3" xfId="54808" xr:uid="{00000000-0005-0000-0000-0000B0060000}"/>
    <cellStyle name="20 % - Akzent3 7 2 2 4" xfId="18594" xr:uid="{00000000-0005-0000-0000-0000B1060000}"/>
    <cellStyle name="20 % - Akzent3 7 2 3" xfId="22886" xr:uid="{00000000-0005-0000-0000-0000B2060000}"/>
    <cellStyle name="20 % - Akzent3 7 2 3 2" xfId="50118" xr:uid="{00000000-0005-0000-0000-0000B3060000}"/>
    <cellStyle name="20 % - Akzent3 7 2 4" xfId="32361" xr:uid="{00000000-0005-0000-0000-0000B4060000}"/>
    <cellStyle name="20 % - Akzent3 7 2 5" xfId="37940" xr:uid="{00000000-0005-0000-0000-0000B5060000}"/>
    <cellStyle name="20 % - Akzent3 7 2 6" xfId="45400" xr:uid="{00000000-0005-0000-0000-0000B6060000}"/>
    <cellStyle name="20 % - Akzent3 7 2 7" xfId="14846" xr:uid="{00000000-0005-0000-0000-0000B7060000}"/>
    <cellStyle name="20 % - Akzent3 7 3" xfId="7121" xr:uid="{00000000-0005-0000-0000-0000B8060000}"/>
    <cellStyle name="20 % - Akzent3 7 3 2" xfId="26625" xr:uid="{00000000-0005-0000-0000-0000B9060000}"/>
    <cellStyle name="20 % - Akzent3 7 3 3" xfId="52887" xr:uid="{00000000-0005-0000-0000-0000BA060000}"/>
    <cellStyle name="20 % - Akzent3 7 3 4" xfId="16715" xr:uid="{00000000-0005-0000-0000-0000BB060000}"/>
    <cellStyle name="20 % - Akzent3 7 4" xfId="20793" xr:uid="{00000000-0005-0000-0000-0000BC060000}"/>
    <cellStyle name="20 % - Akzent3 7 4 2" xfId="48223" xr:uid="{00000000-0005-0000-0000-0000BD060000}"/>
    <cellStyle name="20 % - Akzent3 7 5" xfId="30407" xr:uid="{00000000-0005-0000-0000-0000BE060000}"/>
    <cellStyle name="20 % - Akzent3 7 6" xfId="35864" xr:uid="{00000000-0005-0000-0000-0000BF060000}"/>
    <cellStyle name="20 % - Akzent3 7 7" xfId="43459" xr:uid="{00000000-0005-0000-0000-0000C0060000}"/>
    <cellStyle name="20 % - Akzent3 7 8" xfId="12042" xr:uid="{00000000-0005-0000-0000-0000C1060000}"/>
    <cellStyle name="20 % - Akzent3 8" xfId="2803" xr:uid="{00000000-0005-0000-0000-0000C2060000}"/>
    <cellStyle name="20 % - Akzent3 8 2" xfId="4700" xr:uid="{00000000-0005-0000-0000-0000C3060000}"/>
    <cellStyle name="20 % - Akzent3 8 2 2" xfId="9464" xr:uid="{00000000-0005-0000-0000-0000C4060000}"/>
    <cellStyle name="20 % - Akzent3 8 2 2 2" xfId="55230" xr:uid="{00000000-0005-0000-0000-0000C5060000}"/>
    <cellStyle name="20 % - Akzent3 8 2 2 3" xfId="23325" xr:uid="{00000000-0005-0000-0000-0000C6060000}"/>
    <cellStyle name="20 % - Akzent3 8 2 3" xfId="32800" xr:uid="{00000000-0005-0000-0000-0000C7060000}"/>
    <cellStyle name="20 % - Akzent3 8 2 3 2" xfId="50539" xr:uid="{00000000-0005-0000-0000-0000C8060000}"/>
    <cellStyle name="20 % - Akzent3 8 2 4" xfId="38379" xr:uid="{00000000-0005-0000-0000-0000C9060000}"/>
    <cellStyle name="20 % - Akzent3 8 2 5" xfId="45839" xr:uid="{00000000-0005-0000-0000-0000CA060000}"/>
    <cellStyle name="20 % - Akzent3 8 2 6" xfId="19033" xr:uid="{00000000-0005-0000-0000-0000CB060000}"/>
    <cellStyle name="20 % - Akzent3 8 3" xfId="7618" xr:uid="{00000000-0005-0000-0000-0000CC060000}"/>
    <cellStyle name="20 % - Akzent3 8 3 2" xfId="27046" xr:uid="{00000000-0005-0000-0000-0000CD060000}"/>
    <cellStyle name="20 % - Akzent3 8 3 3" xfId="53384" xr:uid="{00000000-0005-0000-0000-0000CE060000}"/>
    <cellStyle name="20 % - Akzent3 8 3 4" xfId="17136" xr:uid="{00000000-0005-0000-0000-0000CF060000}"/>
    <cellStyle name="20 % - Akzent3 8 4" xfId="21428" xr:uid="{00000000-0005-0000-0000-0000D0060000}"/>
    <cellStyle name="20 % - Akzent3 8 4 2" xfId="48696" xr:uid="{00000000-0005-0000-0000-0000D1060000}"/>
    <cellStyle name="20 % - Akzent3 8 5" xfId="30915" xr:uid="{00000000-0005-0000-0000-0000D2060000}"/>
    <cellStyle name="20 % - Akzent3 8 6" xfId="36482" xr:uid="{00000000-0005-0000-0000-0000D3060000}"/>
    <cellStyle name="20 % - Akzent3 8 7" xfId="43942" xr:uid="{00000000-0005-0000-0000-0000D4060000}"/>
    <cellStyle name="20 % - Akzent3 8 8" xfId="13544" xr:uid="{00000000-0005-0000-0000-0000D5060000}"/>
    <cellStyle name="20 % - Akzent3 9" xfId="2909" xr:uid="{00000000-0005-0000-0000-0000D6060000}"/>
    <cellStyle name="20 % - Akzent3 9 2" xfId="7702" xr:uid="{00000000-0005-0000-0000-0000D7060000}"/>
    <cellStyle name="20 % - Akzent3 9 2 2" xfId="27132" xr:uid="{00000000-0005-0000-0000-0000D8060000}"/>
    <cellStyle name="20 % - Akzent3 9 2 3" xfId="53468" xr:uid="{00000000-0005-0000-0000-0000D9060000}"/>
    <cellStyle name="20 % - Akzent3 9 2 4" xfId="17242" xr:uid="{00000000-0005-0000-0000-0000DA060000}"/>
    <cellStyle name="20 % - Akzent3 9 3" xfId="21534" xr:uid="{00000000-0005-0000-0000-0000DB060000}"/>
    <cellStyle name="20 % - Akzent3 9 3 2" xfId="48780" xr:uid="{00000000-0005-0000-0000-0000DC060000}"/>
    <cellStyle name="20 % - Akzent3 9 4" xfId="31021" xr:uid="{00000000-0005-0000-0000-0000DD060000}"/>
    <cellStyle name="20 % - Akzent3 9 5" xfId="36588" xr:uid="{00000000-0005-0000-0000-0000DE060000}"/>
    <cellStyle name="20 % - Akzent3 9 6" xfId="44048" xr:uid="{00000000-0005-0000-0000-0000DF060000}"/>
    <cellStyle name="20 % - Akzent3 9 7" xfId="15329" xr:uid="{00000000-0005-0000-0000-0000E0060000}"/>
    <cellStyle name="20 % - Akzent4 10" xfId="4716" xr:uid="{00000000-0005-0000-0000-0000E1060000}"/>
    <cellStyle name="20 % - Akzent4 10 2" xfId="9480" xr:uid="{00000000-0005-0000-0000-0000E2060000}"/>
    <cellStyle name="20 % - Akzent4 10 2 2" xfId="55246" xr:uid="{00000000-0005-0000-0000-0000E3060000}"/>
    <cellStyle name="20 % - Akzent4 10 2 3" xfId="23341" xr:uid="{00000000-0005-0000-0000-0000E4060000}"/>
    <cellStyle name="20 % - Akzent4 10 3" xfId="32816" xr:uid="{00000000-0005-0000-0000-0000E5060000}"/>
    <cellStyle name="20 % - Akzent4 10 3 2" xfId="50555" xr:uid="{00000000-0005-0000-0000-0000E6060000}"/>
    <cellStyle name="20 % - Akzent4 10 4" xfId="38395" xr:uid="{00000000-0005-0000-0000-0000E7060000}"/>
    <cellStyle name="20 % - Akzent4 10 5" xfId="45855" xr:uid="{00000000-0005-0000-0000-0000E8060000}"/>
    <cellStyle name="20 % - Akzent4 10 6" xfId="15415" xr:uid="{00000000-0005-0000-0000-0000E9060000}"/>
    <cellStyle name="20 % - Akzent4 11" xfId="4730" xr:uid="{00000000-0005-0000-0000-0000EA060000}"/>
    <cellStyle name="20 % - Akzent4 11 2" xfId="9493" xr:uid="{00000000-0005-0000-0000-0000EB060000}"/>
    <cellStyle name="20 % - Akzent4 11 2 2" xfId="55259" xr:uid="{00000000-0005-0000-0000-0000EC060000}"/>
    <cellStyle name="20 % - Akzent4 11 2 3" xfId="32829" xr:uid="{00000000-0005-0000-0000-0000ED060000}"/>
    <cellStyle name="20 % - Akzent4 11 3" xfId="38408" xr:uid="{00000000-0005-0000-0000-0000EE060000}"/>
    <cellStyle name="20 % - Akzent4 11 3 2" xfId="50568" xr:uid="{00000000-0005-0000-0000-0000EF060000}"/>
    <cellStyle name="20 % - Akzent4 11 4" xfId="45868" xr:uid="{00000000-0005-0000-0000-0000F0060000}"/>
    <cellStyle name="20 % - Akzent4 11 5" xfId="19303" xr:uid="{00000000-0005-0000-0000-0000F1060000}"/>
    <cellStyle name="20 % - Akzent4 12" xfId="5223" xr:uid="{00000000-0005-0000-0000-0000F2060000}"/>
    <cellStyle name="20 % - Akzent4 12 2" xfId="9915" xr:uid="{00000000-0005-0000-0000-0000F3060000}"/>
    <cellStyle name="20 % - Akzent4 12 2 2" xfId="55681" xr:uid="{00000000-0005-0000-0000-0000F4060000}"/>
    <cellStyle name="20 % - Akzent4 12 2 3" xfId="38898" xr:uid="{00000000-0005-0000-0000-0000F5060000}"/>
    <cellStyle name="20 % - Akzent4 12 3" xfId="50989" xr:uid="{00000000-0005-0000-0000-0000F6060000}"/>
    <cellStyle name="20 % - Akzent4 12 4" xfId="46351" xr:uid="{00000000-0005-0000-0000-0000F7060000}"/>
    <cellStyle name="20 % - Akzent4 12 5" xfId="33319" xr:uid="{00000000-0005-0000-0000-0000F8060000}"/>
    <cellStyle name="20 % - Akzent4 13" xfId="5738" xr:uid="{00000000-0005-0000-0000-0000F9060000}"/>
    <cellStyle name="20 % - Akzent4 13 2" xfId="51504" xr:uid="{00000000-0005-0000-0000-0000FA060000}"/>
    <cellStyle name="20 % - Akzent4 13 3" xfId="28972" xr:uid="{00000000-0005-0000-0000-0000FB060000}"/>
    <cellStyle name="20 % - Akzent4 14" xfId="10710" xr:uid="{00000000-0005-0000-0000-0000FC060000}"/>
    <cellStyle name="20 % - Akzent4 14 2" xfId="46843" xr:uid="{00000000-0005-0000-0000-0000FD060000}"/>
    <cellStyle name="20 % - Akzent4 14 3" xfId="34370" xr:uid="{00000000-0005-0000-0000-0000FE060000}"/>
    <cellStyle name="20 % - Akzent4 15" xfId="41975" xr:uid="{00000000-0005-0000-0000-0000FF060000}"/>
    <cellStyle name="20 % - Akzent4 16" xfId="11134" xr:uid="{00000000-0005-0000-0000-000000070000}"/>
    <cellStyle name="20 % - Akzent4 17" xfId="56478" xr:uid="{00000000-0005-0000-0000-000001070000}"/>
    <cellStyle name="20 % - Akzent4 18" xfId="56909" xr:uid="{00000000-0005-0000-0000-000002070000}"/>
    <cellStyle name="20 % - Akzent4 2" xfId="475" xr:uid="{00000000-0005-0000-0000-000003070000}"/>
    <cellStyle name="20 % - Akzent4 2 10" xfId="10799" xr:uid="{00000000-0005-0000-0000-000004070000}"/>
    <cellStyle name="20 % - Akzent4 2 10 2" xfId="46859" xr:uid="{00000000-0005-0000-0000-000005070000}"/>
    <cellStyle name="20 % - Akzent4 2 10 3" xfId="34391" xr:uid="{00000000-0005-0000-0000-000006070000}"/>
    <cellStyle name="20 % - Akzent4 2 11" xfId="41991" xr:uid="{00000000-0005-0000-0000-000007070000}"/>
    <cellStyle name="20 % - Akzent4 2 12" xfId="11213" xr:uid="{00000000-0005-0000-0000-000008070000}"/>
    <cellStyle name="20 % - Akzent4 2 13" xfId="56554" xr:uid="{00000000-0005-0000-0000-000009070000}"/>
    <cellStyle name="20 % - Akzent4 2 14" xfId="57009" xr:uid="{00000000-0005-0000-0000-00000A070000}"/>
    <cellStyle name="20 % - Akzent4 2 2" xfId="1012" xr:uid="{00000000-0005-0000-0000-00000B070000}"/>
    <cellStyle name="20 % - Akzent4 2 2 10" xfId="11869" xr:uid="{00000000-0005-0000-0000-00000C070000}"/>
    <cellStyle name="20 % - Akzent4 2 2 11" xfId="56797" xr:uid="{00000000-0005-0000-0000-00000D070000}"/>
    <cellStyle name="20 % - Akzent4 2 2 12" xfId="57252" xr:uid="{00000000-0005-0000-0000-00000E070000}"/>
    <cellStyle name="20 % - Akzent4 2 2 2" xfId="1749" xr:uid="{00000000-0005-0000-0000-00000F070000}"/>
    <cellStyle name="20 % - Akzent4 2 2 2 2" xfId="4122" xr:uid="{00000000-0005-0000-0000-000010070000}"/>
    <cellStyle name="20 % - Akzent4 2 2 2 2 2" xfId="8913" xr:uid="{00000000-0005-0000-0000-000011070000}"/>
    <cellStyle name="20 % - Akzent4 2 2 2 2 2 2" xfId="28332" xr:uid="{00000000-0005-0000-0000-000012070000}"/>
    <cellStyle name="20 % - Akzent4 2 2 2 2 2 3" xfId="54679" xr:uid="{00000000-0005-0000-0000-000013070000}"/>
    <cellStyle name="20 % - Akzent4 2 2 2 2 2 4" xfId="18455" xr:uid="{00000000-0005-0000-0000-000014070000}"/>
    <cellStyle name="20 % - Akzent4 2 2 2 2 3" xfId="22747" xr:uid="{00000000-0005-0000-0000-000015070000}"/>
    <cellStyle name="20 % - Akzent4 2 2 2 2 3 2" xfId="49990" xr:uid="{00000000-0005-0000-0000-000016070000}"/>
    <cellStyle name="20 % - Akzent4 2 2 2 2 4" xfId="32230" xr:uid="{00000000-0005-0000-0000-000017070000}"/>
    <cellStyle name="20 % - Akzent4 2 2 2 2 5" xfId="37801" xr:uid="{00000000-0005-0000-0000-000018070000}"/>
    <cellStyle name="20 % - Akzent4 2 2 2 2 6" xfId="45261" xr:uid="{00000000-0005-0000-0000-000019070000}"/>
    <cellStyle name="20 % - Akzent4 2 2 2 2 7" xfId="14743" xr:uid="{00000000-0005-0000-0000-00001A070000}"/>
    <cellStyle name="20 % - Akzent4 2 2 2 3" xfId="6962" xr:uid="{00000000-0005-0000-0000-00001B070000}"/>
    <cellStyle name="20 % - Akzent4 2 2 2 3 2" xfId="26522" xr:uid="{00000000-0005-0000-0000-00001C070000}"/>
    <cellStyle name="20 % - Akzent4 2 2 2 3 3" xfId="52728" xr:uid="{00000000-0005-0000-0000-00001D070000}"/>
    <cellStyle name="20 % - Akzent4 2 2 2 3 4" xfId="16612" xr:uid="{00000000-0005-0000-0000-00001E070000}"/>
    <cellStyle name="20 % - Akzent4 2 2 2 4" xfId="20588" xr:uid="{00000000-0005-0000-0000-00001F070000}"/>
    <cellStyle name="20 % - Akzent4 2 2 2 4 2" xfId="48064" xr:uid="{00000000-0005-0000-0000-000020070000}"/>
    <cellStyle name="20 % - Akzent4 2 2 2 5" xfId="30213" xr:uid="{00000000-0005-0000-0000-000021070000}"/>
    <cellStyle name="20 % - Akzent4 2 2 2 6" xfId="35659" xr:uid="{00000000-0005-0000-0000-000022070000}"/>
    <cellStyle name="20 % - Akzent4 2 2 2 7" xfId="43254" xr:uid="{00000000-0005-0000-0000-000023070000}"/>
    <cellStyle name="20 % - Akzent4 2 2 2 8" xfId="13282" xr:uid="{00000000-0005-0000-0000-000024070000}"/>
    <cellStyle name="20 % - Akzent4 2 2 3" xfId="2289" xr:uid="{00000000-0005-0000-0000-000025070000}"/>
    <cellStyle name="20 % - Akzent4 2 2 3 2" xfId="4594" xr:uid="{00000000-0005-0000-0000-000026070000}"/>
    <cellStyle name="20 % - Akzent4 2 2 3 2 2" xfId="9375" xr:uid="{00000000-0005-0000-0000-000027070000}"/>
    <cellStyle name="20 % - Akzent4 2 2 3 2 2 2" xfId="28768" xr:uid="{00000000-0005-0000-0000-000028070000}"/>
    <cellStyle name="20 % - Akzent4 2 2 3 2 2 3" xfId="55141" xr:uid="{00000000-0005-0000-0000-000029070000}"/>
    <cellStyle name="20 % - Akzent4 2 2 3 2 2 4" xfId="18927" xr:uid="{00000000-0005-0000-0000-00002A070000}"/>
    <cellStyle name="20 % - Akzent4 2 2 3 2 3" xfId="23219" xr:uid="{00000000-0005-0000-0000-00002B070000}"/>
    <cellStyle name="20 % - Akzent4 2 2 3 2 3 2" xfId="50451" xr:uid="{00000000-0005-0000-0000-00002C070000}"/>
    <cellStyle name="20 % - Akzent4 2 2 3 2 4" xfId="32694" xr:uid="{00000000-0005-0000-0000-00002D070000}"/>
    <cellStyle name="20 % - Akzent4 2 2 3 2 5" xfId="38273" xr:uid="{00000000-0005-0000-0000-00002E070000}"/>
    <cellStyle name="20 % - Akzent4 2 2 3 2 6" xfId="45733" xr:uid="{00000000-0005-0000-0000-00002F070000}"/>
    <cellStyle name="20 % - Akzent4 2 2 3 2 7" xfId="15179" xr:uid="{00000000-0005-0000-0000-000030070000}"/>
    <cellStyle name="20 % - Akzent4 2 2 3 3" xfId="7454" xr:uid="{00000000-0005-0000-0000-000031070000}"/>
    <cellStyle name="20 % - Akzent4 2 2 3 3 2" xfId="26958" xr:uid="{00000000-0005-0000-0000-000032070000}"/>
    <cellStyle name="20 % - Akzent4 2 2 3 3 3" xfId="53220" xr:uid="{00000000-0005-0000-0000-000033070000}"/>
    <cellStyle name="20 % - Akzent4 2 2 3 3 4" xfId="17048" xr:uid="{00000000-0005-0000-0000-000034070000}"/>
    <cellStyle name="20 % - Akzent4 2 2 3 4" xfId="21126" xr:uid="{00000000-0005-0000-0000-000035070000}"/>
    <cellStyle name="20 % - Akzent4 2 2 3 4 2" xfId="48556" xr:uid="{00000000-0005-0000-0000-000036070000}"/>
    <cellStyle name="20 % - Akzent4 2 2 3 5" xfId="30740" xr:uid="{00000000-0005-0000-0000-000037070000}"/>
    <cellStyle name="20 % - Akzent4 2 2 3 6" xfId="36199" xr:uid="{00000000-0005-0000-0000-000038070000}"/>
    <cellStyle name="20 % - Akzent4 2 2 3 7" xfId="43792" xr:uid="{00000000-0005-0000-0000-000039070000}"/>
    <cellStyle name="20 % - Akzent4 2 2 3 8" xfId="12562" xr:uid="{00000000-0005-0000-0000-00003A070000}"/>
    <cellStyle name="20 % - Akzent4 2 2 4" xfId="3430" xr:uid="{00000000-0005-0000-0000-00003B070000}"/>
    <cellStyle name="20 % - Akzent4 2 2 4 2" xfId="8222" xr:uid="{00000000-0005-0000-0000-00003C070000}"/>
    <cellStyle name="20 % - Akzent4 2 2 4 2 2" xfId="27652" xr:uid="{00000000-0005-0000-0000-00003D070000}"/>
    <cellStyle name="20 % - Akzent4 2 2 4 2 3" xfId="53988" xr:uid="{00000000-0005-0000-0000-00003E070000}"/>
    <cellStyle name="20 % - Akzent4 2 2 4 2 4" xfId="17763" xr:uid="{00000000-0005-0000-0000-00003F070000}"/>
    <cellStyle name="20 % - Akzent4 2 2 4 3" xfId="22055" xr:uid="{00000000-0005-0000-0000-000040070000}"/>
    <cellStyle name="20 % - Akzent4 2 2 4 3 2" xfId="49300" xr:uid="{00000000-0005-0000-0000-000041070000}"/>
    <cellStyle name="20 % - Akzent4 2 2 4 4" xfId="31542" xr:uid="{00000000-0005-0000-0000-000042070000}"/>
    <cellStyle name="20 % - Akzent4 2 2 4 5" xfId="37109" xr:uid="{00000000-0005-0000-0000-000043070000}"/>
    <cellStyle name="20 % - Akzent4 2 2 4 6" xfId="44569" xr:uid="{00000000-0005-0000-0000-000044070000}"/>
    <cellStyle name="20 % - Akzent4 2 2 4 7" xfId="14064" xr:uid="{00000000-0005-0000-0000-000045070000}"/>
    <cellStyle name="20 % - Akzent4 2 2 5" xfId="5069" xr:uid="{00000000-0005-0000-0000-000046070000}"/>
    <cellStyle name="20 % - Akzent4 2 2 5 2" xfId="9825" xr:uid="{00000000-0005-0000-0000-000047070000}"/>
    <cellStyle name="20 % - Akzent4 2 2 5 2 2" xfId="55591" xr:uid="{00000000-0005-0000-0000-000048070000}"/>
    <cellStyle name="20 % - Akzent4 2 2 5 2 3" xfId="25843" xr:uid="{00000000-0005-0000-0000-000049070000}"/>
    <cellStyle name="20 % - Akzent4 2 2 5 3" xfId="33168" xr:uid="{00000000-0005-0000-0000-00004A070000}"/>
    <cellStyle name="20 % - Akzent4 2 2 5 3 2" xfId="50900" xr:uid="{00000000-0005-0000-0000-00004B070000}"/>
    <cellStyle name="20 % - Akzent4 2 2 5 4" xfId="38747" xr:uid="{00000000-0005-0000-0000-00004C070000}"/>
    <cellStyle name="20 % - Akzent4 2 2 5 5" xfId="46200" xr:uid="{00000000-0005-0000-0000-00004D070000}"/>
    <cellStyle name="20 % - Akzent4 2 2 5 6" xfId="15933" xr:uid="{00000000-0005-0000-0000-00004E070000}"/>
    <cellStyle name="20 % - Akzent4 2 2 6" xfId="5554" xr:uid="{00000000-0005-0000-0000-00004F070000}"/>
    <cellStyle name="20 % - Akzent4 2 2 6 2" xfId="10246" xr:uid="{00000000-0005-0000-0000-000050070000}"/>
    <cellStyle name="20 % - Akzent4 2 2 6 2 2" xfId="56012" xr:uid="{00000000-0005-0000-0000-000051070000}"/>
    <cellStyle name="20 % - Akzent4 2 2 6 2 3" xfId="33650" xr:uid="{00000000-0005-0000-0000-000052070000}"/>
    <cellStyle name="20 % - Akzent4 2 2 6 3" xfId="39229" xr:uid="{00000000-0005-0000-0000-000053070000}"/>
    <cellStyle name="20 % - Akzent4 2 2 6 3 2" xfId="51320" xr:uid="{00000000-0005-0000-0000-000054070000}"/>
    <cellStyle name="20 % - Akzent4 2 2 6 4" xfId="46682" xr:uid="{00000000-0005-0000-0000-000055070000}"/>
    <cellStyle name="20 % - Akzent4 2 2 6 5" xfId="19857" xr:uid="{00000000-0005-0000-0000-000056070000}"/>
    <cellStyle name="20 % - Akzent4 2 2 7" xfId="6257" xr:uid="{00000000-0005-0000-0000-000057070000}"/>
    <cellStyle name="20 % - Akzent4 2 2 7 2" xfId="52023" xr:uid="{00000000-0005-0000-0000-000058070000}"/>
    <cellStyle name="20 % - Akzent4 2 2 7 3" xfId="29491" xr:uid="{00000000-0005-0000-0000-000059070000}"/>
    <cellStyle name="20 % - Akzent4 2 2 8" xfId="11042" xr:uid="{00000000-0005-0000-0000-00005A070000}"/>
    <cellStyle name="20 % - Akzent4 2 2 8 2" xfId="47361" xr:uid="{00000000-0005-0000-0000-00005B070000}"/>
    <cellStyle name="20 % - Akzent4 2 2 8 3" xfId="34926" xr:uid="{00000000-0005-0000-0000-00005C070000}"/>
    <cellStyle name="20 % - Akzent4 2 2 9" xfId="42525" xr:uid="{00000000-0005-0000-0000-00005D070000}"/>
    <cellStyle name="20 % - Akzent4 2 3" xfId="764" xr:uid="{00000000-0005-0000-0000-00005E070000}"/>
    <cellStyle name="20 % - Akzent4 2 3 10" xfId="11621" xr:uid="{00000000-0005-0000-0000-00005F070000}"/>
    <cellStyle name="20 % - Akzent4 2 3 2" xfId="1506" xr:uid="{00000000-0005-0000-0000-000060070000}"/>
    <cellStyle name="20 % - Akzent4 2 3 2 2" xfId="3879" xr:uid="{00000000-0005-0000-0000-000061070000}"/>
    <cellStyle name="20 % - Akzent4 2 3 2 2 2" xfId="8670" xr:uid="{00000000-0005-0000-0000-000062070000}"/>
    <cellStyle name="20 % - Akzent4 2 3 2 2 2 2" xfId="28089" xr:uid="{00000000-0005-0000-0000-000063070000}"/>
    <cellStyle name="20 % - Akzent4 2 3 2 2 2 3" xfId="54436" xr:uid="{00000000-0005-0000-0000-000064070000}"/>
    <cellStyle name="20 % - Akzent4 2 3 2 2 2 4" xfId="18212" xr:uid="{00000000-0005-0000-0000-000065070000}"/>
    <cellStyle name="20 % - Akzent4 2 3 2 2 3" xfId="22504" xr:uid="{00000000-0005-0000-0000-000066070000}"/>
    <cellStyle name="20 % - Akzent4 2 3 2 2 3 2" xfId="49747" xr:uid="{00000000-0005-0000-0000-000067070000}"/>
    <cellStyle name="20 % - Akzent4 2 3 2 2 4" xfId="31987" xr:uid="{00000000-0005-0000-0000-000068070000}"/>
    <cellStyle name="20 % - Akzent4 2 3 2 2 5" xfId="37558" xr:uid="{00000000-0005-0000-0000-000069070000}"/>
    <cellStyle name="20 % - Akzent4 2 3 2 2 6" xfId="45018" xr:uid="{00000000-0005-0000-0000-00006A070000}"/>
    <cellStyle name="20 % - Akzent4 2 3 2 2 7" xfId="14500" xr:uid="{00000000-0005-0000-0000-00006B070000}"/>
    <cellStyle name="20 % - Akzent4 2 3 2 3" xfId="6719" xr:uid="{00000000-0005-0000-0000-00006C070000}"/>
    <cellStyle name="20 % - Akzent4 2 3 2 3 2" xfId="26279" xr:uid="{00000000-0005-0000-0000-00006D070000}"/>
    <cellStyle name="20 % - Akzent4 2 3 2 3 3" xfId="52485" xr:uid="{00000000-0005-0000-0000-00006E070000}"/>
    <cellStyle name="20 % - Akzent4 2 3 2 3 4" xfId="16369" xr:uid="{00000000-0005-0000-0000-00006F070000}"/>
    <cellStyle name="20 % - Akzent4 2 3 2 4" xfId="20345" xr:uid="{00000000-0005-0000-0000-000070070000}"/>
    <cellStyle name="20 % - Akzent4 2 3 2 4 2" xfId="47821" xr:uid="{00000000-0005-0000-0000-000071070000}"/>
    <cellStyle name="20 % - Akzent4 2 3 2 5" xfId="29970" xr:uid="{00000000-0005-0000-0000-000072070000}"/>
    <cellStyle name="20 % - Akzent4 2 3 2 6" xfId="35416" xr:uid="{00000000-0005-0000-0000-000073070000}"/>
    <cellStyle name="20 % - Akzent4 2 3 2 7" xfId="43011" xr:uid="{00000000-0005-0000-0000-000074070000}"/>
    <cellStyle name="20 % - Akzent4 2 3 2 8" xfId="13039" xr:uid="{00000000-0005-0000-0000-000075070000}"/>
    <cellStyle name="20 % - Akzent4 2 3 3" xfId="3187" xr:uid="{00000000-0005-0000-0000-000076070000}"/>
    <cellStyle name="20 % - Akzent4 2 3 3 2" xfId="7979" xr:uid="{00000000-0005-0000-0000-000077070000}"/>
    <cellStyle name="20 % - Akzent4 2 3 3 2 2" xfId="27409" xr:uid="{00000000-0005-0000-0000-000078070000}"/>
    <cellStyle name="20 % - Akzent4 2 3 3 2 3" xfId="53745" xr:uid="{00000000-0005-0000-0000-000079070000}"/>
    <cellStyle name="20 % - Akzent4 2 3 3 2 4" xfId="17520" xr:uid="{00000000-0005-0000-0000-00007A070000}"/>
    <cellStyle name="20 % - Akzent4 2 3 3 3" xfId="21812" xr:uid="{00000000-0005-0000-0000-00007B070000}"/>
    <cellStyle name="20 % - Akzent4 2 3 3 3 2" xfId="49057" xr:uid="{00000000-0005-0000-0000-00007C070000}"/>
    <cellStyle name="20 % - Akzent4 2 3 3 4" xfId="31299" xr:uid="{00000000-0005-0000-0000-00007D070000}"/>
    <cellStyle name="20 % - Akzent4 2 3 3 5" xfId="36866" xr:uid="{00000000-0005-0000-0000-00007E070000}"/>
    <cellStyle name="20 % - Akzent4 2 3 3 6" xfId="44326" xr:uid="{00000000-0005-0000-0000-00007F070000}"/>
    <cellStyle name="20 % - Akzent4 2 3 3 7" xfId="12319" xr:uid="{00000000-0005-0000-0000-000080070000}"/>
    <cellStyle name="20 % - Akzent4 2 3 4" xfId="6014" xr:uid="{00000000-0005-0000-0000-000081070000}"/>
    <cellStyle name="20 % - Akzent4 2 3 4 2" xfId="24247" xr:uid="{00000000-0005-0000-0000-000082070000}"/>
    <cellStyle name="20 % - Akzent4 2 3 4 3" xfId="51780" xr:uid="{00000000-0005-0000-0000-000083070000}"/>
    <cellStyle name="20 % - Akzent4 2 3 4 4" xfId="13821" xr:uid="{00000000-0005-0000-0000-000084070000}"/>
    <cellStyle name="20 % - Akzent4 2 3 5" xfId="15690" xr:uid="{00000000-0005-0000-0000-000085070000}"/>
    <cellStyle name="20 % - Akzent4 2 3 5 2" xfId="25600" xr:uid="{00000000-0005-0000-0000-000086070000}"/>
    <cellStyle name="20 % - Akzent4 2 3 5 3" xfId="47118" xr:uid="{00000000-0005-0000-0000-000087070000}"/>
    <cellStyle name="20 % - Akzent4 2 3 6" xfId="19609" xr:uid="{00000000-0005-0000-0000-000088070000}"/>
    <cellStyle name="20 % - Akzent4 2 3 7" xfId="29248" xr:uid="{00000000-0005-0000-0000-000089070000}"/>
    <cellStyle name="20 % - Akzent4 2 3 8" xfId="34678" xr:uid="{00000000-0005-0000-0000-00008A070000}"/>
    <cellStyle name="20 % - Akzent4 2 3 9" xfId="42277" xr:uid="{00000000-0005-0000-0000-00008B070000}"/>
    <cellStyle name="20 % - Akzent4 2 4" xfId="1243" xr:uid="{00000000-0005-0000-0000-00008C070000}"/>
    <cellStyle name="20 % - Akzent4 2 4 2" xfId="3619" xr:uid="{00000000-0005-0000-0000-00008D070000}"/>
    <cellStyle name="20 % - Akzent4 2 4 2 2" xfId="8410" xr:uid="{00000000-0005-0000-0000-00008E070000}"/>
    <cellStyle name="20 % - Akzent4 2 4 2 2 2" xfId="27830" xr:uid="{00000000-0005-0000-0000-00008F070000}"/>
    <cellStyle name="20 % - Akzent4 2 4 2 2 3" xfId="54176" xr:uid="{00000000-0005-0000-0000-000090070000}"/>
    <cellStyle name="20 % - Akzent4 2 4 2 2 4" xfId="17952" xr:uid="{00000000-0005-0000-0000-000091070000}"/>
    <cellStyle name="20 % - Akzent4 2 4 2 3" xfId="22244" xr:uid="{00000000-0005-0000-0000-000092070000}"/>
    <cellStyle name="20 % - Akzent4 2 4 2 3 2" xfId="49487" xr:uid="{00000000-0005-0000-0000-000093070000}"/>
    <cellStyle name="20 % - Akzent4 2 4 2 4" xfId="31727" xr:uid="{00000000-0005-0000-0000-000094070000}"/>
    <cellStyle name="20 % - Akzent4 2 4 2 5" xfId="37298" xr:uid="{00000000-0005-0000-0000-000095070000}"/>
    <cellStyle name="20 % - Akzent4 2 4 2 6" xfId="44758" xr:uid="{00000000-0005-0000-0000-000096070000}"/>
    <cellStyle name="20 % - Akzent4 2 4 2 7" xfId="12777" xr:uid="{00000000-0005-0000-0000-000097070000}"/>
    <cellStyle name="20 % - Akzent4 2 4 3" xfId="6457" xr:uid="{00000000-0005-0000-0000-000098070000}"/>
    <cellStyle name="20 % - Akzent4 2 4 3 2" xfId="24318" xr:uid="{00000000-0005-0000-0000-000099070000}"/>
    <cellStyle name="20 % - Akzent4 2 4 3 3" xfId="52223" xr:uid="{00000000-0005-0000-0000-00009A070000}"/>
    <cellStyle name="20 % - Akzent4 2 4 3 4" xfId="14241" xr:uid="{00000000-0005-0000-0000-00009B070000}"/>
    <cellStyle name="20 % - Akzent4 2 4 4" xfId="16110" xr:uid="{00000000-0005-0000-0000-00009C070000}"/>
    <cellStyle name="20 % - Akzent4 2 4 4 2" xfId="26020" xr:uid="{00000000-0005-0000-0000-00009D070000}"/>
    <cellStyle name="20 % - Akzent4 2 4 4 3" xfId="47559" xr:uid="{00000000-0005-0000-0000-00009E070000}"/>
    <cellStyle name="20 % - Akzent4 2 4 5" xfId="20082" xr:uid="{00000000-0005-0000-0000-00009F070000}"/>
    <cellStyle name="20 % - Akzent4 2 4 6" xfId="29707" xr:uid="{00000000-0005-0000-0000-0000A0070000}"/>
    <cellStyle name="20 % - Akzent4 2 4 7" xfId="35153" xr:uid="{00000000-0005-0000-0000-0000A1070000}"/>
    <cellStyle name="20 % - Akzent4 2 4 8" xfId="42748" xr:uid="{00000000-0005-0000-0000-0000A2070000}"/>
    <cellStyle name="20 % - Akzent4 2 4 9" xfId="11335" xr:uid="{00000000-0005-0000-0000-0000A3070000}"/>
    <cellStyle name="20 % - Akzent4 2 5" xfId="2046" xr:uid="{00000000-0005-0000-0000-0000A4070000}"/>
    <cellStyle name="20 % - Akzent4 2 5 2" xfId="4351" xr:uid="{00000000-0005-0000-0000-0000A5070000}"/>
    <cellStyle name="20 % - Akzent4 2 5 2 2" xfId="9132" xr:uid="{00000000-0005-0000-0000-0000A6070000}"/>
    <cellStyle name="20 % - Akzent4 2 5 2 2 2" xfId="28525" xr:uid="{00000000-0005-0000-0000-0000A7070000}"/>
    <cellStyle name="20 % - Akzent4 2 5 2 2 3" xfId="54898" xr:uid="{00000000-0005-0000-0000-0000A8070000}"/>
    <cellStyle name="20 % - Akzent4 2 5 2 2 4" xfId="18684" xr:uid="{00000000-0005-0000-0000-0000A9070000}"/>
    <cellStyle name="20 % - Akzent4 2 5 2 3" xfId="22976" xr:uid="{00000000-0005-0000-0000-0000AA070000}"/>
    <cellStyle name="20 % - Akzent4 2 5 2 3 2" xfId="50208" xr:uid="{00000000-0005-0000-0000-0000AB070000}"/>
    <cellStyle name="20 % - Akzent4 2 5 2 4" xfId="32451" xr:uid="{00000000-0005-0000-0000-0000AC070000}"/>
    <cellStyle name="20 % - Akzent4 2 5 2 5" xfId="38030" xr:uid="{00000000-0005-0000-0000-0000AD070000}"/>
    <cellStyle name="20 % - Akzent4 2 5 2 6" xfId="45490" xr:uid="{00000000-0005-0000-0000-0000AE070000}"/>
    <cellStyle name="20 % - Akzent4 2 5 2 7" xfId="14936" xr:uid="{00000000-0005-0000-0000-0000AF070000}"/>
    <cellStyle name="20 % - Akzent4 2 5 3" xfId="7211" xr:uid="{00000000-0005-0000-0000-0000B0070000}"/>
    <cellStyle name="20 % - Akzent4 2 5 3 2" xfId="26715" xr:uid="{00000000-0005-0000-0000-0000B1070000}"/>
    <cellStyle name="20 % - Akzent4 2 5 3 3" xfId="52977" xr:uid="{00000000-0005-0000-0000-0000B2070000}"/>
    <cellStyle name="20 % - Akzent4 2 5 3 4" xfId="16805" xr:uid="{00000000-0005-0000-0000-0000B3070000}"/>
    <cellStyle name="20 % - Akzent4 2 5 4" xfId="20883" xr:uid="{00000000-0005-0000-0000-0000B4070000}"/>
    <cellStyle name="20 % - Akzent4 2 5 4 2" xfId="48313" xr:uid="{00000000-0005-0000-0000-0000B5070000}"/>
    <cellStyle name="20 % - Akzent4 2 5 5" xfId="30497" xr:uid="{00000000-0005-0000-0000-0000B6070000}"/>
    <cellStyle name="20 % - Akzent4 2 5 6" xfId="35956" xr:uid="{00000000-0005-0000-0000-0000B7070000}"/>
    <cellStyle name="20 % - Akzent4 2 5 7" xfId="43549" xr:uid="{00000000-0005-0000-0000-0000B8070000}"/>
    <cellStyle name="20 % - Akzent4 2 5 8" xfId="12060" xr:uid="{00000000-0005-0000-0000-0000B9070000}"/>
    <cellStyle name="20 % - Akzent4 2 6" xfId="2927" xr:uid="{00000000-0005-0000-0000-0000BA070000}"/>
    <cellStyle name="20 % - Akzent4 2 6 2" xfId="7720" xr:uid="{00000000-0005-0000-0000-0000BB070000}"/>
    <cellStyle name="20 % - Akzent4 2 6 2 2" xfId="27150" xr:uid="{00000000-0005-0000-0000-0000BC070000}"/>
    <cellStyle name="20 % - Akzent4 2 6 2 3" xfId="53486" xr:uid="{00000000-0005-0000-0000-0000BD070000}"/>
    <cellStyle name="20 % - Akzent4 2 6 2 4" xfId="17260" xr:uid="{00000000-0005-0000-0000-0000BE070000}"/>
    <cellStyle name="20 % - Akzent4 2 6 3" xfId="21552" xr:uid="{00000000-0005-0000-0000-0000BF070000}"/>
    <cellStyle name="20 % - Akzent4 2 6 3 2" xfId="48798" xr:uid="{00000000-0005-0000-0000-0000C0070000}"/>
    <cellStyle name="20 % - Akzent4 2 6 4" xfId="31039" xr:uid="{00000000-0005-0000-0000-0000C1070000}"/>
    <cellStyle name="20 % - Akzent4 2 6 5" xfId="36606" xr:uid="{00000000-0005-0000-0000-0000C2070000}"/>
    <cellStyle name="20 % - Akzent4 2 6 6" xfId="44066" xr:uid="{00000000-0005-0000-0000-0000C3070000}"/>
    <cellStyle name="20 % - Akzent4 2 6 7" xfId="13562" xr:uid="{00000000-0005-0000-0000-0000C4070000}"/>
    <cellStyle name="20 % - Akzent4 2 7" xfId="4826" xr:uid="{00000000-0005-0000-0000-0000C5070000}"/>
    <cellStyle name="20 % - Akzent4 2 7 2" xfId="9582" xr:uid="{00000000-0005-0000-0000-0000C6070000}"/>
    <cellStyle name="20 % - Akzent4 2 7 2 2" xfId="55348" xr:uid="{00000000-0005-0000-0000-0000C7070000}"/>
    <cellStyle name="20 % - Akzent4 2 7 2 3" xfId="25341" xr:uid="{00000000-0005-0000-0000-0000C8070000}"/>
    <cellStyle name="20 % - Akzent4 2 7 3" xfId="32925" xr:uid="{00000000-0005-0000-0000-0000C9070000}"/>
    <cellStyle name="20 % - Akzent4 2 7 3 2" xfId="50657" xr:uid="{00000000-0005-0000-0000-0000CA070000}"/>
    <cellStyle name="20 % - Akzent4 2 7 4" xfId="38504" xr:uid="{00000000-0005-0000-0000-0000CB070000}"/>
    <cellStyle name="20 % - Akzent4 2 7 5" xfId="45957" xr:uid="{00000000-0005-0000-0000-0000CC070000}"/>
    <cellStyle name="20 % - Akzent4 2 7 6" xfId="15431" xr:uid="{00000000-0005-0000-0000-0000CD070000}"/>
    <cellStyle name="20 % - Akzent4 2 8" xfId="5311" xr:uid="{00000000-0005-0000-0000-0000CE070000}"/>
    <cellStyle name="20 % - Akzent4 2 8 2" xfId="10003" xr:uid="{00000000-0005-0000-0000-0000CF070000}"/>
    <cellStyle name="20 % - Akzent4 2 8 2 2" xfId="55769" xr:uid="{00000000-0005-0000-0000-0000D0070000}"/>
    <cellStyle name="20 % - Akzent4 2 8 2 3" xfId="33407" xr:uid="{00000000-0005-0000-0000-0000D1070000}"/>
    <cellStyle name="20 % - Akzent4 2 8 3" xfId="38986" xr:uid="{00000000-0005-0000-0000-0000D2070000}"/>
    <cellStyle name="20 % - Akzent4 2 8 3 2" xfId="51077" xr:uid="{00000000-0005-0000-0000-0000D3070000}"/>
    <cellStyle name="20 % - Akzent4 2 8 4" xfId="46439" xr:uid="{00000000-0005-0000-0000-0000D4070000}"/>
    <cellStyle name="20 % - Akzent4 2 8 5" xfId="19322" xr:uid="{00000000-0005-0000-0000-0000D5070000}"/>
    <cellStyle name="20 % - Akzent4 2 9" xfId="5754" xr:uid="{00000000-0005-0000-0000-0000D6070000}"/>
    <cellStyle name="20 % - Akzent4 2 9 2" xfId="51520" xr:uid="{00000000-0005-0000-0000-0000D7070000}"/>
    <cellStyle name="20 % - Akzent4 2 9 3" xfId="28988" xr:uid="{00000000-0005-0000-0000-0000D8070000}"/>
    <cellStyle name="20 % - Akzent4 3" xfId="638" xr:uid="{00000000-0005-0000-0000-0000D9070000}"/>
    <cellStyle name="20 % - Akzent4 3 10" xfId="42154" xr:uid="{00000000-0005-0000-0000-0000DA070000}"/>
    <cellStyle name="20 % - Akzent4 3 11" xfId="11498" xr:uid="{00000000-0005-0000-0000-0000DB070000}"/>
    <cellStyle name="20 % - Akzent4 3 12" xfId="56782" xr:uid="{00000000-0005-0000-0000-0000DC070000}"/>
    <cellStyle name="20 % - Akzent4 3 13" xfId="57237" xr:uid="{00000000-0005-0000-0000-0000DD070000}"/>
    <cellStyle name="20 % - Akzent4 3 2" xfId="997" xr:uid="{00000000-0005-0000-0000-0000DE070000}"/>
    <cellStyle name="20 % - Akzent4 3 2 10" xfId="11854" xr:uid="{00000000-0005-0000-0000-0000DF070000}"/>
    <cellStyle name="20 % - Akzent4 3 2 2" xfId="1734" xr:uid="{00000000-0005-0000-0000-0000E0070000}"/>
    <cellStyle name="20 % - Akzent4 3 2 2 2" xfId="4107" xr:uid="{00000000-0005-0000-0000-0000E1070000}"/>
    <cellStyle name="20 % - Akzent4 3 2 2 2 2" xfId="8898" xr:uid="{00000000-0005-0000-0000-0000E2070000}"/>
    <cellStyle name="20 % - Akzent4 3 2 2 2 2 2" xfId="28317" xr:uid="{00000000-0005-0000-0000-0000E3070000}"/>
    <cellStyle name="20 % - Akzent4 3 2 2 2 2 3" xfId="54664" xr:uid="{00000000-0005-0000-0000-0000E4070000}"/>
    <cellStyle name="20 % - Akzent4 3 2 2 2 2 4" xfId="18440" xr:uid="{00000000-0005-0000-0000-0000E5070000}"/>
    <cellStyle name="20 % - Akzent4 3 2 2 2 3" xfId="22732" xr:uid="{00000000-0005-0000-0000-0000E6070000}"/>
    <cellStyle name="20 % - Akzent4 3 2 2 2 3 2" xfId="49975" xr:uid="{00000000-0005-0000-0000-0000E7070000}"/>
    <cellStyle name="20 % - Akzent4 3 2 2 2 4" xfId="32215" xr:uid="{00000000-0005-0000-0000-0000E8070000}"/>
    <cellStyle name="20 % - Akzent4 3 2 2 2 5" xfId="37786" xr:uid="{00000000-0005-0000-0000-0000E9070000}"/>
    <cellStyle name="20 % - Akzent4 3 2 2 2 6" xfId="45246" xr:uid="{00000000-0005-0000-0000-0000EA070000}"/>
    <cellStyle name="20 % - Akzent4 3 2 2 2 7" xfId="14728" xr:uid="{00000000-0005-0000-0000-0000EB070000}"/>
    <cellStyle name="20 % - Akzent4 3 2 2 3" xfId="6947" xr:uid="{00000000-0005-0000-0000-0000EC070000}"/>
    <cellStyle name="20 % - Akzent4 3 2 2 3 2" xfId="26507" xr:uid="{00000000-0005-0000-0000-0000ED070000}"/>
    <cellStyle name="20 % - Akzent4 3 2 2 3 3" xfId="52713" xr:uid="{00000000-0005-0000-0000-0000EE070000}"/>
    <cellStyle name="20 % - Akzent4 3 2 2 3 4" xfId="16597" xr:uid="{00000000-0005-0000-0000-0000EF070000}"/>
    <cellStyle name="20 % - Akzent4 3 2 2 4" xfId="20573" xr:uid="{00000000-0005-0000-0000-0000F0070000}"/>
    <cellStyle name="20 % - Akzent4 3 2 2 4 2" xfId="48049" xr:uid="{00000000-0005-0000-0000-0000F1070000}"/>
    <cellStyle name="20 % - Akzent4 3 2 2 5" xfId="30198" xr:uid="{00000000-0005-0000-0000-0000F2070000}"/>
    <cellStyle name="20 % - Akzent4 3 2 2 6" xfId="35644" xr:uid="{00000000-0005-0000-0000-0000F3070000}"/>
    <cellStyle name="20 % - Akzent4 3 2 2 7" xfId="43239" xr:uid="{00000000-0005-0000-0000-0000F4070000}"/>
    <cellStyle name="20 % - Akzent4 3 2 2 8" xfId="13267" xr:uid="{00000000-0005-0000-0000-0000F5070000}"/>
    <cellStyle name="20 % - Akzent4 3 2 3" xfId="3415" xr:uid="{00000000-0005-0000-0000-0000F6070000}"/>
    <cellStyle name="20 % - Akzent4 3 2 3 2" xfId="8207" xr:uid="{00000000-0005-0000-0000-0000F7070000}"/>
    <cellStyle name="20 % - Akzent4 3 2 3 2 2" xfId="27637" xr:uid="{00000000-0005-0000-0000-0000F8070000}"/>
    <cellStyle name="20 % - Akzent4 3 2 3 2 3" xfId="53973" xr:uid="{00000000-0005-0000-0000-0000F9070000}"/>
    <cellStyle name="20 % - Akzent4 3 2 3 2 4" xfId="17748" xr:uid="{00000000-0005-0000-0000-0000FA070000}"/>
    <cellStyle name="20 % - Akzent4 3 2 3 3" xfId="22040" xr:uid="{00000000-0005-0000-0000-0000FB070000}"/>
    <cellStyle name="20 % - Akzent4 3 2 3 3 2" xfId="49285" xr:uid="{00000000-0005-0000-0000-0000FC070000}"/>
    <cellStyle name="20 % - Akzent4 3 2 3 4" xfId="31527" xr:uid="{00000000-0005-0000-0000-0000FD070000}"/>
    <cellStyle name="20 % - Akzent4 3 2 3 5" xfId="37094" xr:uid="{00000000-0005-0000-0000-0000FE070000}"/>
    <cellStyle name="20 % - Akzent4 3 2 3 6" xfId="44554" xr:uid="{00000000-0005-0000-0000-0000FF070000}"/>
    <cellStyle name="20 % - Akzent4 3 2 3 7" xfId="12547" xr:uid="{00000000-0005-0000-0000-000000080000}"/>
    <cellStyle name="20 % - Akzent4 3 2 4" xfId="6242" xr:uid="{00000000-0005-0000-0000-000001080000}"/>
    <cellStyle name="20 % - Akzent4 3 2 4 2" xfId="24686" xr:uid="{00000000-0005-0000-0000-000002080000}"/>
    <cellStyle name="20 % - Akzent4 3 2 4 3" xfId="52008" xr:uid="{00000000-0005-0000-0000-000003080000}"/>
    <cellStyle name="20 % - Akzent4 3 2 4 4" xfId="14049" xr:uid="{00000000-0005-0000-0000-000004080000}"/>
    <cellStyle name="20 % - Akzent4 3 2 5" xfId="15918" xr:uid="{00000000-0005-0000-0000-000005080000}"/>
    <cellStyle name="20 % - Akzent4 3 2 5 2" xfId="25828" xr:uid="{00000000-0005-0000-0000-000006080000}"/>
    <cellStyle name="20 % - Akzent4 3 2 5 3" xfId="47346" xr:uid="{00000000-0005-0000-0000-000007080000}"/>
    <cellStyle name="20 % - Akzent4 3 2 6" xfId="19842" xr:uid="{00000000-0005-0000-0000-000008080000}"/>
    <cellStyle name="20 % - Akzent4 3 2 7" xfId="29476" xr:uid="{00000000-0005-0000-0000-000009080000}"/>
    <cellStyle name="20 % - Akzent4 3 2 8" xfId="34911" xr:uid="{00000000-0005-0000-0000-00000A080000}"/>
    <cellStyle name="20 % - Akzent4 3 2 9" xfId="42510" xr:uid="{00000000-0005-0000-0000-00000B080000}"/>
    <cellStyle name="20 % - Akzent4 3 3" xfId="1401" xr:uid="{00000000-0005-0000-0000-00000C080000}"/>
    <cellStyle name="20 % - Akzent4 3 3 2" xfId="3777" xr:uid="{00000000-0005-0000-0000-00000D080000}"/>
    <cellStyle name="20 % - Akzent4 3 3 2 2" xfId="8568" xr:uid="{00000000-0005-0000-0000-00000E080000}"/>
    <cellStyle name="20 % - Akzent4 3 3 2 2 2" xfId="27988" xr:uid="{00000000-0005-0000-0000-00000F080000}"/>
    <cellStyle name="20 % - Akzent4 3 3 2 2 3" xfId="54334" xr:uid="{00000000-0005-0000-0000-000010080000}"/>
    <cellStyle name="20 % - Akzent4 3 3 2 2 4" xfId="18110" xr:uid="{00000000-0005-0000-0000-000011080000}"/>
    <cellStyle name="20 % - Akzent4 3 3 2 3" xfId="22402" xr:uid="{00000000-0005-0000-0000-000012080000}"/>
    <cellStyle name="20 % - Akzent4 3 3 2 3 2" xfId="49645" xr:uid="{00000000-0005-0000-0000-000013080000}"/>
    <cellStyle name="20 % - Akzent4 3 3 2 4" xfId="31885" xr:uid="{00000000-0005-0000-0000-000014080000}"/>
    <cellStyle name="20 % - Akzent4 3 3 2 5" xfId="37456" xr:uid="{00000000-0005-0000-0000-000015080000}"/>
    <cellStyle name="20 % - Akzent4 3 3 2 6" xfId="44916" xr:uid="{00000000-0005-0000-0000-000016080000}"/>
    <cellStyle name="20 % - Akzent4 3 3 2 7" xfId="14399" xr:uid="{00000000-0005-0000-0000-000017080000}"/>
    <cellStyle name="20 % - Akzent4 3 3 3" xfId="6615" xr:uid="{00000000-0005-0000-0000-000018080000}"/>
    <cellStyle name="20 % - Akzent4 3 3 3 2" xfId="26178" xr:uid="{00000000-0005-0000-0000-000019080000}"/>
    <cellStyle name="20 % - Akzent4 3 3 3 3" xfId="52381" xr:uid="{00000000-0005-0000-0000-00001A080000}"/>
    <cellStyle name="20 % - Akzent4 3 3 3 4" xfId="16268" xr:uid="{00000000-0005-0000-0000-00001B080000}"/>
    <cellStyle name="20 % - Akzent4 3 3 4" xfId="20240" xr:uid="{00000000-0005-0000-0000-00001C080000}"/>
    <cellStyle name="20 % - Akzent4 3 3 4 2" xfId="47717" xr:uid="{00000000-0005-0000-0000-00001D080000}"/>
    <cellStyle name="20 % - Akzent4 3 3 5" xfId="29865" xr:uid="{00000000-0005-0000-0000-00001E080000}"/>
    <cellStyle name="20 % - Akzent4 3 3 6" xfId="35311" xr:uid="{00000000-0005-0000-0000-00001F080000}"/>
    <cellStyle name="20 % - Akzent4 3 3 7" xfId="42906" xr:uid="{00000000-0005-0000-0000-000020080000}"/>
    <cellStyle name="20 % - Akzent4 3 3 8" xfId="12935" xr:uid="{00000000-0005-0000-0000-000021080000}"/>
    <cellStyle name="20 % - Akzent4 3 4" xfId="2274" xr:uid="{00000000-0005-0000-0000-000022080000}"/>
    <cellStyle name="20 % - Akzent4 3 4 2" xfId="4579" xr:uid="{00000000-0005-0000-0000-000023080000}"/>
    <cellStyle name="20 % - Akzent4 3 4 2 2" xfId="9360" xr:uid="{00000000-0005-0000-0000-000024080000}"/>
    <cellStyle name="20 % - Akzent4 3 4 2 2 2" xfId="28753" xr:uid="{00000000-0005-0000-0000-000025080000}"/>
    <cellStyle name="20 % - Akzent4 3 4 2 2 3" xfId="55126" xr:uid="{00000000-0005-0000-0000-000026080000}"/>
    <cellStyle name="20 % - Akzent4 3 4 2 2 4" xfId="18912" xr:uid="{00000000-0005-0000-0000-000027080000}"/>
    <cellStyle name="20 % - Akzent4 3 4 2 3" xfId="23204" xr:uid="{00000000-0005-0000-0000-000028080000}"/>
    <cellStyle name="20 % - Akzent4 3 4 2 3 2" xfId="50436" xr:uid="{00000000-0005-0000-0000-000029080000}"/>
    <cellStyle name="20 % - Akzent4 3 4 2 4" xfId="32679" xr:uid="{00000000-0005-0000-0000-00002A080000}"/>
    <cellStyle name="20 % - Akzent4 3 4 2 5" xfId="38258" xr:uid="{00000000-0005-0000-0000-00002B080000}"/>
    <cellStyle name="20 % - Akzent4 3 4 2 6" xfId="45718" xr:uid="{00000000-0005-0000-0000-00002C080000}"/>
    <cellStyle name="20 % - Akzent4 3 4 2 7" xfId="15164" xr:uid="{00000000-0005-0000-0000-00002D080000}"/>
    <cellStyle name="20 % - Akzent4 3 4 3" xfId="7439" xr:uid="{00000000-0005-0000-0000-00002E080000}"/>
    <cellStyle name="20 % - Akzent4 3 4 3 2" xfId="26943" xr:uid="{00000000-0005-0000-0000-00002F080000}"/>
    <cellStyle name="20 % - Akzent4 3 4 3 3" xfId="53205" xr:uid="{00000000-0005-0000-0000-000030080000}"/>
    <cellStyle name="20 % - Akzent4 3 4 3 4" xfId="17033" xr:uid="{00000000-0005-0000-0000-000031080000}"/>
    <cellStyle name="20 % - Akzent4 3 4 4" xfId="21111" xr:uid="{00000000-0005-0000-0000-000032080000}"/>
    <cellStyle name="20 % - Akzent4 3 4 4 2" xfId="48541" xr:uid="{00000000-0005-0000-0000-000033080000}"/>
    <cellStyle name="20 % - Akzent4 3 4 5" xfId="30725" xr:uid="{00000000-0005-0000-0000-000034080000}"/>
    <cellStyle name="20 % - Akzent4 3 4 6" xfId="36184" xr:uid="{00000000-0005-0000-0000-000035080000}"/>
    <cellStyle name="20 % - Akzent4 3 4 7" xfId="43777" xr:uid="{00000000-0005-0000-0000-000036080000}"/>
    <cellStyle name="20 % - Akzent4 3 4 8" xfId="12218" xr:uid="{00000000-0005-0000-0000-000037080000}"/>
    <cellStyle name="20 % - Akzent4 3 5" xfId="3085" xr:uid="{00000000-0005-0000-0000-000038080000}"/>
    <cellStyle name="20 % - Akzent4 3 5 2" xfId="7878" xr:uid="{00000000-0005-0000-0000-000039080000}"/>
    <cellStyle name="20 % - Akzent4 3 5 2 2" xfId="27308" xr:uid="{00000000-0005-0000-0000-00003A080000}"/>
    <cellStyle name="20 % - Akzent4 3 5 2 3" xfId="53644" xr:uid="{00000000-0005-0000-0000-00003B080000}"/>
    <cellStyle name="20 % - Akzent4 3 5 2 4" xfId="17418" xr:uid="{00000000-0005-0000-0000-00003C080000}"/>
    <cellStyle name="20 % - Akzent4 3 5 3" xfId="21710" xr:uid="{00000000-0005-0000-0000-00003D080000}"/>
    <cellStyle name="20 % - Akzent4 3 5 3 2" xfId="48956" xr:uid="{00000000-0005-0000-0000-00003E080000}"/>
    <cellStyle name="20 % - Akzent4 3 5 4" xfId="31197" xr:uid="{00000000-0005-0000-0000-00003F080000}"/>
    <cellStyle name="20 % - Akzent4 3 5 5" xfId="36764" xr:uid="{00000000-0005-0000-0000-000040080000}"/>
    <cellStyle name="20 % - Akzent4 3 5 6" xfId="44224" xr:uid="{00000000-0005-0000-0000-000041080000}"/>
    <cellStyle name="20 % - Akzent4 3 5 7" xfId="13720" xr:uid="{00000000-0005-0000-0000-000042080000}"/>
    <cellStyle name="20 % - Akzent4 3 6" xfId="5054" xr:uid="{00000000-0005-0000-0000-000043080000}"/>
    <cellStyle name="20 % - Akzent4 3 6 2" xfId="9810" xr:uid="{00000000-0005-0000-0000-000044080000}"/>
    <cellStyle name="20 % - Akzent4 3 6 2 2" xfId="55576" xr:uid="{00000000-0005-0000-0000-000045080000}"/>
    <cellStyle name="20 % - Akzent4 3 6 2 3" xfId="25499" xr:uid="{00000000-0005-0000-0000-000046080000}"/>
    <cellStyle name="20 % - Akzent4 3 6 3" xfId="33153" xr:uid="{00000000-0005-0000-0000-000047080000}"/>
    <cellStyle name="20 % - Akzent4 3 6 3 2" xfId="50885" xr:uid="{00000000-0005-0000-0000-000048080000}"/>
    <cellStyle name="20 % - Akzent4 3 6 4" xfId="38732" xr:uid="{00000000-0005-0000-0000-000049080000}"/>
    <cellStyle name="20 % - Akzent4 3 6 5" xfId="46185" xr:uid="{00000000-0005-0000-0000-00004A080000}"/>
    <cellStyle name="20 % - Akzent4 3 6 6" xfId="15589" xr:uid="{00000000-0005-0000-0000-00004B080000}"/>
    <cellStyle name="20 % - Akzent4 3 7" xfId="5539" xr:uid="{00000000-0005-0000-0000-00004C080000}"/>
    <cellStyle name="20 % - Akzent4 3 7 2" xfId="10231" xr:uid="{00000000-0005-0000-0000-00004D080000}"/>
    <cellStyle name="20 % - Akzent4 3 7 2 2" xfId="55997" xr:uid="{00000000-0005-0000-0000-00004E080000}"/>
    <cellStyle name="20 % - Akzent4 3 7 2 3" xfId="33635" xr:uid="{00000000-0005-0000-0000-00004F080000}"/>
    <cellStyle name="20 % - Akzent4 3 7 3" xfId="39214" xr:uid="{00000000-0005-0000-0000-000050080000}"/>
    <cellStyle name="20 % - Akzent4 3 7 3 2" xfId="51305" xr:uid="{00000000-0005-0000-0000-000051080000}"/>
    <cellStyle name="20 % - Akzent4 3 7 4" xfId="46667" xr:uid="{00000000-0005-0000-0000-000052080000}"/>
    <cellStyle name="20 % - Akzent4 3 7 5" xfId="19485" xr:uid="{00000000-0005-0000-0000-000053080000}"/>
    <cellStyle name="20 % - Akzent4 3 8" xfId="5912" xr:uid="{00000000-0005-0000-0000-000054080000}"/>
    <cellStyle name="20 % - Akzent4 3 8 2" xfId="51678" xr:uid="{00000000-0005-0000-0000-000055080000}"/>
    <cellStyle name="20 % - Akzent4 3 8 3" xfId="29146" xr:uid="{00000000-0005-0000-0000-000056080000}"/>
    <cellStyle name="20 % - Akzent4 3 9" xfId="11027" xr:uid="{00000000-0005-0000-0000-000057080000}"/>
    <cellStyle name="20 % - Akzent4 3 9 2" xfId="47017" xr:uid="{00000000-0005-0000-0000-000058080000}"/>
    <cellStyle name="20 % - Akzent4 3 9 3" xfId="34554" xr:uid="{00000000-0005-0000-0000-000059080000}"/>
    <cellStyle name="20 % - Akzent4 4" xfId="651" xr:uid="{00000000-0005-0000-0000-00005A080000}"/>
    <cellStyle name="20 % - Akzent4 4 10" xfId="11511" xr:uid="{00000000-0005-0000-0000-00005B080000}"/>
    <cellStyle name="20 % - Akzent4 4 11" xfId="57363" xr:uid="{00000000-0005-0000-0000-00005C080000}"/>
    <cellStyle name="20 % - Akzent4 4 2" xfId="1414" xr:uid="{00000000-0005-0000-0000-00005D080000}"/>
    <cellStyle name="20 % - Akzent4 4 2 2" xfId="3790" xr:uid="{00000000-0005-0000-0000-00005E080000}"/>
    <cellStyle name="20 % - Akzent4 4 2 2 2" xfId="8581" xr:uid="{00000000-0005-0000-0000-00005F080000}"/>
    <cellStyle name="20 % - Akzent4 4 2 2 2 2" xfId="28001" xr:uid="{00000000-0005-0000-0000-000060080000}"/>
    <cellStyle name="20 % - Akzent4 4 2 2 2 3" xfId="54347" xr:uid="{00000000-0005-0000-0000-000061080000}"/>
    <cellStyle name="20 % - Akzent4 4 2 2 2 4" xfId="18123" xr:uid="{00000000-0005-0000-0000-000062080000}"/>
    <cellStyle name="20 % - Akzent4 4 2 2 3" xfId="22415" xr:uid="{00000000-0005-0000-0000-000063080000}"/>
    <cellStyle name="20 % - Akzent4 4 2 2 3 2" xfId="49658" xr:uid="{00000000-0005-0000-0000-000064080000}"/>
    <cellStyle name="20 % - Akzent4 4 2 2 4" xfId="31898" xr:uid="{00000000-0005-0000-0000-000065080000}"/>
    <cellStyle name="20 % - Akzent4 4 2 2 5" xfId="37469" xr:uid="{00000000-0005-0000-0000-000066080000}"/>
    <cellStyle name="20 % - Akzent4 4 2 2 6" xfId="44929" xr:uid="{00000000-0005-0000-0000-000067080000}"/>
    <cellStyle name="20 % - Akzent4 4 2 2 7" xfId="14412" xr:uid="{00000000-0005-0000-0000-000068080000}"/>
    <cellStyle name="20 % - Akzent4 4 2 3" xfId="6628" xr:uid="{00000000-0005-0000-0000-000069080000}"/>
    <cellStyle name="20 % - Akzent4 4 2 3 2" xfId="26191" xr:uid="{00000000-0005-0000-0000-00006A080000}"/>
    <cellStyle name="20 % - Akzent4 4 2 3 3" xfId="52394" xr:uid="{00000000-0005-0000-0000-00006B080000}"/>
    <cellStyle name="20 % - Akzent4 4 2 3 4" xfId="16281" xr:uid="{00000000-0005-0000-0000-00006C080000}"/>
    <cellStyle name="20 % - Akzent4 4 2 4" xfId="20253" xr:uid="{00000000-0005-0000-0000-00006D080000}"/>
    <cellStyle name="20 % - Akzent4 4 2 4 2" xfId="47730" xr:uid="{00000000-0005-0000-0000-00006E080000}"/>
    <cellStyle name="20 % - Akzent4 4 2 5" xfId="29878" xr:uid="{00000000-0005-0000-0000-00006F080000}"/>
    <cellStyle name="20 % - Akzent4 4 2 6" xfId="35324" xr:uid="{00000000-0005-0000-0000-000070080000}"/>
    <cellStyle name="20 % - Akzent4 4 2 7" xfId="42919" xr:uid="{00000000-0005-0000-0000-000071080000}"/>
    <cellStyle name="20 % - Akzent4 4 2 8" xfId="12948" xr:uid="{00000000-0005-0000-0000-000072080000}"/>
    <cellStyle name="20 % - Akzent4 4 3" xfId="3098" xr:uid="{00000000-0005-0000-0000-000073080000}"/>
    <cellStyle name="20 % - Akzent4 4 3 2" xfId="7891" xr:uid="{00000000-0005-0000-0000-000074080000}"/>
    <cellStyle name="20 % - Akzent4 4 3 2 2" xfId="27321" xr:uid="{00000000-0005-0000-0000-000075080000}"/>
    <cellStyle name="20 % - Akzent4 4 3 2 3" xfId="53657" xr:uid="{00000000-0005-0000-0000-000076080000}"/>
    <cellStyle name="20 % - Akzent4 4 3 2 4" xfId="17431" xr:uid="{00000000-0005-0000-0000-000077080000}"/>
    <cellStyle name="20 % - Akzent4 4 3 3" xfId="21723" xr:uid="{00000000-0005-0000-0000-000078080000}"/>
    <cellStyle name="20 % - Akzent4 4 3 3 2" xfId="48969" xr:uid="{00000000-0005-0000-0000-000079080000}"/>
    <cellStyle name="20 % - Akzent4 4 3 4" xfId="31210" xr:uid="{00000000-0005-0000-0000-00007A080000}"/>
    <cellStyle name="20 % - Akzent4 4 3 5" xfId="36777" xr:uid="{00000000-0005-0000-0000-00007B080000}"/>
    <cellStyle name="20 % - Akzent4 4 3 6" xfId="44237" xr:uid="{00000000-0005-0000-0000-00007C080000}"/>
    <cellStyle name="20 % - Akzent4 4 3 7" xfId="12231" xr:uid="{00000000-0005-0000-0000-00007D080000}"/>
    <cellStyle name="20 % - Akzent4 4 4" xfId="5925" xr:uid="{00000000-0005-0000-0000-00007E080000}"/>
    <cellStyle name="20 % - Akzent4 4 4 2" xfId="24693" xr:uid="{00000000-0005-0000-0000-00007F080000}"/>
    <cellStyle name="20 % - Akzent4 4 4 3" xfId="51691" xr:uid="{00000000-0005-0000-0000-000080080000}"/>
    <cellStyle name="20 % - Akzent4 4 4 4" xfId="13733" xr:uid="{00000000-0005-0000-0000-000081080000}"/>
    <cellStyle name="20 % - Akzent4 4 5" xfId="15602" xr:uid="{00000000-0005-0000-0000-000082080000}"/>
    <cellStyle name="20 % - Akzent4 4 5 2" xfId="25512" xr:uid="{00000000-0005-0000-0000-000083080000}"/>
    <cellStyle name="20 % - Akzent4 4 5 3" xfId="47030" xr:uid="{00000000-0005-0000-0000-000084080000}"/>
    <cellStyle name="20 % - Akzent4 4 6" xfId="19498" xr:uid="{00000000-0005-0000-0000-000085080000}"/>
    <cellStyle name="20 % - Akzent4 4 7" xfId="29159" xr:uid="{00000000-0005-0000-0000-000086080000}"/>
    <cellStyle name="20 % - Akzent4 4 8" xfId="34567" xr:uid="{00000000-0005-0000-0000-000087080000}"/>
    <cellStyle name="20 % - Akzent4 4 9" xfId="42167" xr:uid="{00000000-0005-0000-0000-000088080000}"/>
    <cellStyle name="20 % - Akzent4 5" xfId="1227" xr:uid="{00000000-0005-0000-0000-000089080000}"/>
    <cellStyle name="20 % - Akzent4 5 2" xfId="3603" xr:uid="{00000000-0005-0000-0000-00008A080000}"/>
    <cellStyle name="20 % - Akzent4 5 2 2" xfId="8394" xr:uid="{00000000-0005-0000-0000-00008B080000}"/>
    <cellStyle name="20 % - Akzent4 5 2 2 2" xfId="27814" xr:uid="{00000000-0005-0000-0000-00008C080000}"/>
    <cellStyle name="20 % - Akzent4 5 2 2 3" xfId="54160" xr:uid="{00000000-0005-0000-0000-00008D080000}"/>
    <cellStyle name="20 % - Akzent4 5 2 2 4" xfId="17936" xr:uid="{00000000-0005-0000-0000-00008E080000}"/>
    <cellStyle name="20 % - Akzent4 5 2 3" xfId="22228" xr:uid="{00000000-0005-0000-0000-00008F080000}"/>
    <cellStyle name="20 % - Akzent4 5 2 3 2" xfId="49471" xr:uid="{00000000-0005-0000-0000-000090080000}"/>
    <cellStyle name="20 % - Akzent4 5 2 4" xfId="31711" xr:uid="{00000000-0005-0000-0000-000091080000}"/>
    <cellStyle name="20 % - Akzent4 5 2 5" xfId="37282" xr:uid="{00000000-0005-0000-0000-000092080000}"/>
    <cellStyle name="20 % - Akzent4 5 2 6" xfId="44742" xr:uid="{00000000-0005-0000-0000-000093080000}"/>
    <cellStyle name="20 % - Akzent4 5 2 7" xfId="12761" xr:uid="{00000000-0005-0000-0000-000094080000}"/>
    <cellStyle name="20 % - Akzent4 5 3" xfId="6441" xr:uid="{00000000-0005-0000-0000-000095080000}"/>
    <cellStyle name="20 % - Akzent4 5 3 2" xfId="23802" xr:uid="{00000000-0005-0000-0000-000096080000}"/>
    <cellStyle name="20 % - Akzent4 5 3 3" xfId="52207" xr:uid="{00000000-0005-0000-0000-000097080000}"/>
    <cellStyle name="20 % - Akzent4 5 3 4" xfId="14225" xr:uid="{00000000-0005-0000-0000-000098080000}"/>
    <cellStyle name="20 % - Akzent4 5 4" xfId="16094" xr:uid="{00000000-0005-0000-0000-000099080000}"/>
    <cellStyle name="20 % - Akzent4 5 4 2" xfId="26004" xr:uid="{00000000-0005-0000-0000-00009A080000}"/>
    <cellStyle name="20 % - Akzent4 5 4 3" xfId="47543" xr:uid="{00000000-0005-0000-0000-00009B080000}"/>
    <cellStyle name="20 % - Akzent4 5 5" xfId="20066" xr:uid="{00000000-0005-0000-0000-00009C080000}"/>
    <cellStyle name="20 % - Akzent4 5 6" xfId="29691" xr:uid="{00000000-0005-0000-0000-00009D080000}"/>
    <cellStyle name="20 % - Akzent4 5 7" xfId="35137" xr:uid="{00000000-0005-0000-0000-00009E080000}"/>
    <cellStyle name="20 % - Akzent4 5 8" xfId="42732" xr:uid="{00000000-0005-0000-0000-00009F080000}"/>
    <cellStyle name="20 % - Akzent4 5 9" xfId="11319" xr:uid="{00000000-0005-0000-0000-0000A0080000}"/>
    <cellStyle name="20 % - Akzent4 6" xfId="1942" xr:uid="{00000000-0005-0000-0000-0000A1080000}"/>
    <cellStyle name="20 % - Akzent4 6 2" xfId="4249" xr:uid="{00000000-0005-0000-0000-0000A2080000}"/>
    <cellStyle name="20 % - Akzent4 6 2 2" xfId="9030" xr:uid="{00000000-0005-0000-0000-0000A3080000}"/>
    <cellStyle name="20 % - Akzent4 6 2 2 2" xfId="28424" xr:uid="{00000000-0005-0000-0000-0000A4080000}"/>
    <cellStyle name="20 % - Akzent4 6 2 2 3" xfId="54796" xr:uid="{00000000-0005-0000-0000-0000A5080000}"/>
    <cellStyle name="20 % - Akzent4 6 2 2 4" xfId="18582" xr:uid="{00000000-0005-0000-0000-0000A6080000}"/>
    <cellStyle name="20 % - Akzent4 6 2 3" xfId="22874" xr:uid="{00000000-0005-0000-0000-0000A7080000}"/>
    <cellStyle name="20 % - Akzent4 6 2 3 2" xfId="50106" xr:uid="{00000000-0005-0000-0000-0000A8080000}"/>
    <cellStyle name="20 % - Akzent4 6 2 4" xfId="32349" xr:uid="{00000000-0005-0000-0000-0000A9080000}"/>
    <cellStyle name="20 % - Akzent4 6 2 5" xfId="37928" xr:uid="{00000000-0005-0000-0000-0000AA080000}"/>
    <cellStyle name="20 % - Akzent4 6 2 6" xfId="45388" xr:uid="{00000000-0005-0000-0000-0000AB080000}"/>
    <cellStyle name="20 % - Akzent4 6 2 7" xfId="13462" xr:uid="{00000000-0005-0000-0000-0000AC080000}"/>
    <cellStyle name="20 % - Akzent4 6 3" xfId="7109" xr:uid="{00000000-0005-0000-0000-0000AD080000}"/>
    <cellStyle name="20 % - Akzent4 6 3 2" xfId="25184" xr:uid="{00000000-0005-0000-0000-0000AE080000}"/>
    <cellStyle name="20 % - Akzent4 6 3 3" xfId="52875" xr:uid="{00000000-0005-0000-0000-0000AF080000}"/>
    <cellStyle name="20 % - Akzent4 6 3 4" xfId="14834" xr:uid="{00000000-0005-0000-0000-0000B0080000}"/>
    <cellStyle name="20 % - Akzent4 6 4" xfId="16703" xr:uid="{00000000-0005-0000-0000-0000B1080000}"/>
    <cellStyle name="20 % - Akzent4 6 4 2" xfId="26613" xr:uid="{00000000-0005-0000-0000-0000B2080000}"/>
    <cellStyle name="20 % - Akzent4 6 4 3" xfId="48211" xr:uid="{00000000-0005-0000-0000-0000B3080000}"/>
    <cellStyle name="20 % - Akzent4 6 5" xfId="20781" xr:uid="{00000000-0005-0000-0000-0000B4080000}"/>
    <cellStyle name="20 % - Akzent4 6 6" xfId="30395" xr:uid="{00000000-0005-0000-0000-0000B5080000}"/>
    <cellStyle name="20 % - Akzent4 6 7" xfId="35852" xr:uid="{00000000-0005-0000-0000-0000B6080000}"/>
    <cellStyle name="20 % - Akzent4 6 8" xfId="43447" xr:uid="{00000000-0005-0000-0000-0000B7080000}"/>
    <cellStyle name="20 % - Akzent4 6 9" xfId="11960" xr:uid="{00000000-0005-0000-0000-0000B8080000}"/>
    <cellStyle name="20 % - Akzent4 7" xfId="1956" xr:uid="{00000000-0005-0000-0000-0000B9080000}"/>
    <cellStyle name="20 % - Akzent4 7 2" xfId="4263" xr:uid="{00000000-0005-0000-0000-0000BA080000}"/>
    <cellStyle name="20 % - Akzent4 7 2 2" xfId="9044" xr:uid="{00000000-0005-0000-0000-0000BB080000}"/>
    <cellStyle name="20 % - Akzent4 7 2 2 2" xfId="28437" xr:uid="{00000000-0005-0000-0000-0000BC080000}"/>
    <cellStyle name="20 % - Akzent4 7 2 2 3" xfId="54810" xr:uid="{00000000-0005-0000-0000-0000BD080000}"/>
    <cellStyle name="20 % - Akzent4 7 2 2 4" xfId="18596" xr:uid="{00000000-0005-0000-0000-0000BE080000}"/>
    <cellStyle name="20 % - Akzent4 7 2 3" xfId="22888" xr:uid="{00000000-0005-0000-0000-0000BF080000}"/>
    <cellStyle name="20 % - Akzent4 7 2 3 2" xfId="50120" xr:uid="{00000000-0005-0000-0000-0000C0080000}"/>
    <cellStyle name="20 % - Akzent4 7 2 4" xfId="32363" xr:uid="{00000000-0005-0000-0000-0000C1080000}"/>
    <cellStyle name="20 % - Akzent4 7 2 5" xfId="37942" xr:uid="{00000000-0005-0000-0000-0000C2080000}"/>
    <cellStyle name="20 % - Akzent4 7 2 6" xfId="45402" xr:uid="{00000000-0005-0000-0000-0000C3080000}"/>
    <cellStyle name="20 % - Akzent4 7 2 7" xfId="14848" xr:uid="{00000000-0005-0000-0000-0000C4080000}"/>
    <cellStyle name="20 % - Akzent4 7 3" xfId="7123" xr:uid="{00000000-0005-0000-0000-0000C5080000}"/>
    <cellStyle name="20 % - Akzent4 7 3 2" xfId="26627" xr:uid="{00000000-0005-0000-0000-0000C6080000}"/>
    <cellStyle name="20 % - Akzent4 7 3 3" xfId="52889" xr:uid="{00000000-0005-0000-0000-0000C7080000}"/>
    <cellStyle name="20 % - Akzent4 7 3 4" xfId="16717" xr:uid="{00000000-0005-0000-0000-0000C8080000}"/>
    <cellStyle name="20 % - Akzent4 7 4" xfId="20795" xr:uid="{00000000-0005-0000-0000-0000C9080000}"/>
    <cellStyle name="20 % - Akzent4 7 4 2" xfId="48225" xr:uid="{00000000-0005-0000-0000-0000CA080000}"/>
    <cellStyle name="20 % - Akzent4 7 5" xfId="30409" xr:uid="{00000000-0005-0000-0000-0000CB080000}"/>
    <cellStyle name="20 % - Akzent4 7 6" xfId="35866" xr:uid="{00000000-0005-0000-0000-0000CC080000}"/>
    <cellStyle name="20 % - Akzent4 7 7" xfId="43461" xr:uid="{00000000-0005-0000-0000-0000CD080000}"/>
    <cellStyle name="20 % - Akzent4 7 8" xfId="12044" xr:uid="{00000000-0005-0000-0000-0000CE080000}"/>
    <cellStyle name="20 % - Akzent4 8" xfId="2805" xr:uid="{00000000-0005-0000-0000-0000CF080000}"/>
    <cellStyle name="20 % - Akzent4 8 2" xfId="4702" xr:uid="{00000000-0005-0000-0000-0000D0080000}"/>
    <cellStyle name="20 % - Akzent4 8 2 2" xfId="9466" xr:uid="{00000000-0005-0000-0000-0000D1080000}"/>
    <cellStyle name="20 % - Akzent4 8 2 2 2" xfId="55232" xr:uid="{00000000-0005-0000-0000-0000D2080000}"/>
    <cellStyle name="20 % - Akzent4 8 2 2 3" xfId="23327" xr:uid="{00000000-0005-0000-0000-0000D3080000}"/>
    <cellStyle name="20 % - Akzent4 8 2 3" xfId="32802" xr:uid="{00000000-0005-0000-0000-0000D4080000}"/>
    <cellStyle name="20 % - Akzent4 8 2 3 2" xfId="50541" xr:uid="{00000000-0005-0000-0000-0000D5080000}"/>
    <cellStyle name="20 % - Akzent4 8 2 4" xfId="38381" xr:uid="{00000000-0005-0000-0000-0000D6080000}"/>
    <cellStyle name="20 % - Akzent4 8 2 5" xfId="45841" xr:uid="{00000000-0005-0000-0000-0000D7080000}"/>
    <cellStyle name="20 % - Akzent4 8 2 6" xfId="19035" xr:uid="{00000000-0005-0000-0000-0000D8080000}"/>
    <cellStyle name="20 % - Akzent4 8 3" xfId="7620" xr:uid="{00000000-0005-0000-0000-0000D9080000}"/>
    <cellStyle name="20 % - Akzent4 8 3 2" xfId="27048" xr:uid="{00000000-0005-0000-0000-0000DA080000}"/>
    <cellStyle name="20 % - Akzent4 8 3 3" xfId="53386" xr:uid="{00000000-0005-0000-0000-0000DB080000}"/>
    <cellStyle name="20 % - Akzent4 8 3 4" xfId="17138" xr:uid="{00000000-0005-0000-0000-0000DC080000}"/>
    <cellStyle name="20 % - Akzent4 8 4" xfId="21430" xr:uid="{00000000-0005-0000-0000-0000DD080000}"/>
    <cellStyle name="20 % - Akzent4 8 4 2" xfId="48698" xr:uid="{00000000-0005-0000-0000-0000DE080000}"/>
    <cellStyle name="20 % - Akzent4 8 5" xfId="30917" xr:uid="{00000000-0005-0000-0000-0000DF080000}"/>
    <cellStyle name="20 % - Akzent4 8 6" xfId="36484" xr:uid="{00000000-0005-0000-0000-0000E0080000}"/>
    <cellStyle name="20 % - Akzent4 8 7" xfId="43944" xr:uid="{00000000-0005-0000-0000-0000E1080000}"/>
    <cellStyle name="20 % - Akzent4 8 8" xfId="13546" xr:uid="{00000000-0005-0000-0000-0000E2080000}"/>
    <cellStyle name="20 % - Akzent4 9" xfId="2911" xr:uid="{00000000-0005-0000-0000-0000E3080000}"/>
    <cellStyle name="20 % - Akzent4 9 2" xfId="7704" xr:uid="{00000000-0005-0000-0000-0000E4080000}"/>
    <cellStyle name="20 % - Akzent4 9 2 2" xfId="27134" xr:uid="{00000000-0005-0000-0000-0000E5080000}"/>
    <cellStyle name="20 % - Akzent4 9 2 3" xfId="53470" xr:uid="{00000000-0005-0000-0000-0000E6080000}"/>
    <cellStyle name="20 % - Akzent4 9 2 4" xfId="17244" xr:uid="{00000000-0005-0000-0000-0000E7080000}"/>
    <cellStyle name="20 % - Akzent4 9 3" xfId="21536" xr:uid="{00000000-0005-0000-0000-0000E8080000}"/>
    <cellStyle name="20 % - Akzent4 9 3 2" xfId="48782" xr:uid="{00000000-0005-0000-0000-0000E9080000}"/>
    <cellStyle name="20 % - Akzent4 9 4" xfId="31023" xr:uid="{00000000-0005-0000-0000-0000EA080000}"/>
    <cellStyle name="20 % - Akzent4 9 5" xfId="36590" xr:uid="{00000000-0005-0000-0000-0000EB080000}"/>
    <cellStyle name="20 % - Akzent4 9 6" xfId="44050" xr:uid="{00000000-0005-0000-0000-0000EC080000}"/>
    <cellStyle name="20 % - Akzent4 9 7" xfId="15331" xr:uid="{00000000-0005-0000-0000-0000ED080000}"/>
    <cellStyle name="20 % - Akzent5 10" xfId="4718" xr:uid="{00000000-0005-0000-0000-0000EE080000}"/>
    <cellStyle name="20 % - Akzent5 10 2" xfId="9482" xr:uid="{00000000-0005-0000-0000-0000EF080000}"/>
    <cellStyle name="20 % - Akzent5 10 2 2" xfId="55248" xr:uid="{00000000-0005-0000-0000-0000F0080000}"/>
    <cellStyle name="20 % - Akzent5 10 2 3" xfId="23343" xr:uid="{00000000-0005-0000-0000-0000F1080000}"/>
    <cellStyle name="20 % - Akzent5 10 3" xfId="32818" xr:uid="{00000000-0005-0000-0000-0000F2080000}"/>
    <cellStyle name="20 % - Akzent5 10 3 2" xfId="50557" xr:uid="{00000000-0005-0000-0000-0000F3080000}"/>
    <cellStyle name="20 % - Akzent5 10 4" xfId="38397" xr:uid="{00000000-0005-0000-0000-0000F4080000}"/>
    <cellStyle name="20 % - Akzent5 10 5" xfId="45857" xr:uid="{00000000-0005-0000-0000-0000F5080000}"/>
    <cellStyle name="20 % - Akzent5 10 6" xfId="15417" xr:uid="{00000000-0005-0000-0000-0000F6080000}"/>
    <cellStyle name="20 % - Akzent5 11" xfId="4732" xr:uid="{00000000-0005-0000-0000-0000F7080000}"/>
    <cellStyle name="20 % - Akzent5 11 2" xfId="9495" xr:uid="{00000000-0005-0000-0000-0000F8080000}"/>
    <cellStyle name="20 % - Akzent5 11 2 2" xfId="55261" xr:uid="{00000000-0005-0000-0000-0000F9080000}"/>
    <cellStyle name="20 % - Akzent5 11 2 3" xfId="32831" xr:uid="{00000000-0005-0000-0000-0000FA080000}"/>
    <cellStyle name="20 % - Akzent5 11 3" xfId="38410" xr:uid="{00000000-0005-0000-0000-0000FB080000}"/>
    <cellStyle name="20 % - Akzent5 11 3 2" xfId="50570" xr:uid="{00000000-0005-0000-0000-0000FC080000}"/>
    <cellStyle name="20 % - Akzent5 11 4" xfId="45870" xr:uid="{00000000-0005-0000-0000-0000FD080000}"/>
    <cellStyle name="20 % - Akzent5 11 5" xfId="19306" xr:uid="{00000000-0005-0000-0000-0000FE080000}"/>
    <cellStyle name="20 % - Akzent5 12" xfId="5225" xr:uid="{00000000-0005-0000-0000-0000FF080000}"/>
    <cellStyle name="20 % - Akzent5 12 2" xfId="9917" xr:uid="{00000000-0005-0000-0000-000000090000}"/>
    <cellStyle name="20 % - Akzent5 12 2 2" xfId="55683" xr:uid="{00000000-0005-0000-0000-000001090000}"/>
    <cellStyle name="20 % - Akzent5 12 2 3" xfId="38900" xr:uid="{00000000-0005-0000-0000-000002090000}"/>
    <cellStyle name="20 % - Akzent5 12 3" xfId="50991" xr:uid="{00000000-0005-0000-0000-000003090000}"/>
    <cellStyle name="20 % - Akzent5 12 4" xfId="46353" xr:uid="{00000000-0005-0000-0000-000004090000}"/>
    <cellStyle name="20 % - Akzent5 12 5" xfId="33321" xr:uid="{00000000-0005-0000-0000-000005090000}"/>
    <cellStyle name="20 % - Akzent5 13" xfId="5740" xr:uid="{00000000-0005-0000-0000-000006090000}"/>
    <cellStyle name="20 % - Akzent5 13 2" xfId="51506" xr:uid="{00000000-0005-0000-0000-000007090000}"/>
    <cellStyle name="20 % - Akzent5 13 3" xfId="28974" xr:uid="{00000000-0005-0000-0000-000008090000}"/>
    <cellStyle name="20 % - Akzent5 14" xfId="10712" xr:uid="{00000000-0005-0000-0000-000009090000}"/>
    <cellStyle name="20 % - Akzent5 14 2" xfId="46845" xr:uid="{00000000-0005-0000-0000-00000A090000}"/>
    <cellStyle name="20 % - Akzent5 14 3" xfId="34374" xr:uid="{00000000-0005-0000-0000-00000B090000}"/>
    <cellStyle name="20 % - Akzent5 15" xfId="41977" xr:uid="{00000000-0005-0000-0000-00000C090000}"/>
    <cellStyle name="20 % - Akzent5 16" xfId="11135" xr:uid="{00000000-0005-0000-0000-00000D090000}"/>
    <cellStyle name="20 % - Akzent5 17" xfId="56480" xr:uid="{00000000-0005-0000-0000-00000E090000}"/>
    <cellStyle name="20 % - Akzent5 18" xfId="56911" xr:uid="{00000000-0005-0000-0000-00000F090000}"/>
    <cellStyle name="20 % - Akzent5 2" xfId="477" xr:uid="{00000000-0005-0000-0000-000010090000}"/>
    <cellStyle name="20 % - Akzent5 2 10" xfId="10801" xr:uid="{00000000-0005-0000-0000-000011090000}"/>
    <cellStyle name="20 % - Akzent5 2 10 2" xfId="46861" xr:uid="{00000000-0005-0000-0000-000012090000}"/>
    <cellStyle name="20 % - Akzent5 2 10 3" xfId="34393" xr:uid="{00000000-0005-0000-0000-000013090000}"/>
    <cellStyle name="20 % - Akzent5 2 11" xfId="41993" xr:uid="{00000000-0005-0000-0000-000014090000}"/>
    <cellStyle name="20 % - Akzent5 2 12" xfId="11215" xr:uid="{00000000-0005-0000-0000-000015090000}"/>
    <cellStyle name="20 % - Akzent5 2 13" xfId="56556" xr:uid="{00000000-0005-0000-0000-000016090000}"/>
    <cellStyle name="20 % - Akzent5 2 14" xfId="57011" xr:uid="{00000000-0005-0000-0000-000017090000}"/>
    <cellStyle name="20 % - Akzent5 2 2" xfId="1014" xr:uid="{00000000-0005-0000-0000-000018090000}"/>
    <cellStyle name="20 % - Akzent5 2 2 10" xfId="11871" xr:uid="{00000000-0005-0000-0000-000019090000}"/>
    <cellStyle name="20 % - Akzent5 2 2 11" xfId="56799" xr:uid="{00000000-0005-0000-0000-00001A090000}"/>
    <cellStyle name="20 % - Akzent5 2 2 12" xfId="57254" xr:uid="{00000000-0005-0000-0000-00001B090000}"/>
    <cellStyle name="20 % - Akzent5 2 2 2" xfId="1751" xr:uid="{00000000-0005-0000-0000-00001C090000}"/>
    <cellStyle name="20 % - Akzent5 2 2 2 2" xfId="4124" xr:uid="{00000000-0005-0000-0000-00001D090000}"/>
    <cellStyle name="20 % - Akzent5 2 2 2 2 2" xfId="8915" xr:uid="{00000000-0005-0000-0000-00001E090000}"/>
    <cellStyle name="20 % - Akzent5 2 2 2 2 2 2" xfId="28334" xr:uid="{00000000-0005-0000-0000-00001F090000}"/>
    <cellStyle name="20 % - Akzent5 2 2 2 2 2 3" xfId="54681" xr:uid="{00000000-0005-0000-0000-000020090000}"/>
    <cellStyle name="20 % - Akzent5 2 2 2 2 2 4" xfId="18457" xr:uid="{00000000-0005-0000-0000-000021090000}"/>
    <cellStyle name="20 % - Akzent5 2 2 2 2 3" xfId="22749" xr:uid="{00000000-0005-0000-0000-000022090000}"/>
    <cellStyle name="20 % - Akzent5 2 2 2 2 3 2" xfId="49992" xr:uid="{00000000-0005-0000-0000-000023090000}"/>
    <cellStyle name="20 % - Akzent5 2 2 2 2 4" xfId="32232" xr:uid="{00000000-0005-0000-0000-000024090000}"/>
    <cellStyle name="20 % - Akzent5 2 2 2 2 5" xfId="37803" xr:uid="{00000000-0005-0000-0000-000025090000}"/>
    <cellStyle name="20 % - Akzent5 2 2 2 2 6" xfId="45263" xr:uid="{00000000-0005-0000-0000-000026090000}"/>
    <cellStyle name="20 % - Akzent5 2 2 2 2 7" xfId="14745" xr:uid="{00000000-0005-0000-0000-000027090000}"/>
    <cellStyle name="20 % - Akzent5 2 2 2 3" xfId="6964" xr:uid="{00000000-0005-0000-0000-000028090000}"/>
    <cellStyle name="20 % - Akzent5 2 2 2 3 2" xfId="26524" xr:uid="{00000000-0005-0000-0000-000029090000}"/>
    <cellStyle name="20 % - Akzent5 2 2 2 3 3" xfId="52730" xr:uid="{00000000-0005-0000-0000-00002A090000}"/>
    <cellStyle name="20 % - Akzent5 2 2 2 3 4" xfId="16614" xr:uid="{00000000-0005-0000-0000-00002B090000}"/>
    <cellStyle name="20 % - Akzent5 2 2 2 4" xfId="20590" xr:uid="{00000000-0005-0000-0000-00002C090000}"/>
    <cellStyle name="20 % - Akzent5 2 2 2 4 2" xfId="48066" xr:uid="{00000000-0005-0000-0000-00002D090000}"/>
    <cellStyle name="20 % - Akzent5 2 2 2 5" xfId="30215" xr:uid="{00000000-0005-0000-0000-00002E090000}"/>
    <cellStyle name="20 % - Akzent5 2 2 2 6" xfId="35661" xr:uid="{00000000-0005-0000-0000-00002F090000}"/>
    <cellStyle name="20 % - Akzent5 2 2 2 7" xfId="43256" xr:uid="{00000000-0005-0000-0000-000030090000}"/>
    <cellStyle name="20 % - Akzent5 2 2 2 8" xfId="13284" xr:uid="{00000000-0005-0000-0000-000031090000}"/>
    <cellStyle name="20 % - Akzent5 2 2 3" xfId="2291" xr:uid="{00000000-0005-0000-0000-000032090000}"/>
    <cellStyle name="20 % - Akzent5 2 2 3 2" xfId="4596" xr:uid="{00000000-0005-0000-0000-000033090000}"/>
    <cellStyle name="20 % - Akzent5 2 2 3 2 2" xfId="9377" xr:uid="{00000000-0005-0000-0000-000034090000}"/>
    <cellStyle name="20 % - Akzent5 2 2 3 2 2 2" xfId="28770" xr:uid="{00000000-0005-0000-0000-000035090000}"/>
    <cellStyle name="20 % - Akzent5 2 2 3 2 2 3" xfId="55143" xr:uid="{00000000-0005-0000-0000-000036090000}"/>
    <cellStyle name="20 % - Akzent5 2 2 3 2 2 4" xfId="18929" xr:uid="{00000000-0005-0000-0000-000037090000}"/>
    <cellStyle name="20 % - Akzent5 2 2 3 2 3" xfId="23221" xr:uid="{00000000-0005-0000-0000-000038090000}"/>
    <cellStyle name="20 % - Akzent5 2 2 3 2 3 2" xfId="50453" xr:uid="{00000000-0005-0000-0000-000039090000}"/>
    <cellStyle name="20 % - Akzent5 2 2 3 2 4" xfId="32696" xr:uid="{00000000-0005-0000-0000-00003A090000}"/>
    <cellStyle name="20 % - Akzent5 2 2 3 2 5" xfId="38275" xr:uid="{00000000-0005-0000-0000-00003B090000}"/>
    <cellStyle name="20 % - Akzent5 2 2 3 2 6" xfId="45735" xr:uid="{00000000-0005-0000-0000-00003C090000}"/>
    <cellStyle name="20 % - Akzent5 2 2 3 2 7" xfId="15181" xr:uid="{00000000-0005-0000-0000-00003D090000}"/>
    <cellStyle name="20 % - Akzent5 2 2 3 3" xfId="7456" xr:uid="{00000000-0005-0000-0000-00003E090000}"/>
    <cellStyle name="20 % - Akzent5 2 2 3 3 2" xfId="26960" xr:uid="{00000000-0005-0000-0000-00003F090000}"/>
    <cellStyle name="20 % - Akzent5 2 2 3 3 3" xfId="53222" xr:uid="{00000000-0005-0000-0000-000040090000}"/>
    <cellStyle name="20 % - Akzent5 2 2 3 3 4" xfId="17050" xr:uid="{00000000-0005-0000-0000-000041090000}"/>
    <cellStyle name="20 % - Akzent5 2 2 3 4" xfId="21128" xr:uid="{00000000-0005-0000-0000-000042090000}"/>
    <cellStyle name="20 % - Akzent5 2 2 3 4 2" xfId="48558" xr:uid="{00000000-0005-0000-0000-000043090000}"/>
    <cellStyle name="20 % - Akzent5 2 2 3 5" xfId="30742" xr:uid="{00000000-0005-0000-0000-000044090000}"/>
    <cellStyle name="20 % - Akzent5 2 2 3 6" xfId="36201" xr:uid="{00000000-0005-0000-0000-000045090000}"/>
    <cellStyle name="20 % - Akzent5 2 2 3 7" xfId="43794" xr:uid="{00000000-0005-0000-0000-000046090000}"/>
    <cellStyle name="20 % - Akzent5 2 2 3 8" xfId="12564" xr:uid="{00000000-0005-0000-0000-000047090000}"/>
    <cellStyle name="20 % - Akzent5 2 2 4" xfId="3432" xr:uid="{00000000-0005-0000-0000-000048090000}"/>
    <cellStyle name="20 % - Akzent5 2 2 4 2" xfId="8224" xr:uid="{00000000-0005-0000-0000-000049090000}"/>
    <cellStyle name="20 % - Akzent5 2 2 4 2 2" xfId="27654" xr:uid="{00000000-0005-0000-0000-00004A090000}"/>
    <cellStyle name="20 % - Akzent5 2 2 4 2 3" xfId="53990" xr:uid="{00000000-0005-0000-0000-00004B090000}"/>
    <cellStyle name="20 % - Akzent5 2 2 4 2 4" xfId="17765" xr:uid="{00000000-0005-0000-0000-00004C090000}"/>
    <cellStyle name="20 % - Akzent5 2 2 4 3" xfId="22057" xr:uid="{00000000-0005-0000-0000-00004D090000}"/>
    <cellStyle name="20 % - Akzent5 2 2 4 3 2" xfId="49302" xr:uid="{00000000-0005-0000-0000-00004E090000}"/>
    <cellStyle name="20 % - Akzent5 2 2 4 4" xfId="31544" xr:uid="{00000000-0005-0000-0000-00004F090000}"/>
    <cellStyle name="20 % - Akzent5 2 2 4 5" xfId="37111" xr:uid="{00000000-0005-0000-0000-000050090000}"/>
    <cellStyle name="20 % - Akzent5 2 2 4 6" xfId="44571" xr:uid="{00000000-0005-0000-0000-000051090000}"/>
    <cellStyle name="20 % - Akzent5 2 2 4 7" xfId="14066" xr:uid="{00000000-0005-0000-0000-000052090000}"/>
    <cellStyle name="20 % - Akzent5 2 2 5" xfId="5071" xr:uid="{00000000-0005-0000-0000-000053090000}"/>
    <cellStyle name="20 % - Akzent5 2 2 5 2" xfId="9827" xr:uid="{00000000-0005-0000-0000-000054090000}"/>
    <cellStyle name="20 % - Akzent5 2 2 5 2 2" xfId="55593" xr:uid="{00000000-0005-0000-0000-000055090000}"/>
    <cellStyle name="20 % - Akzent5 2 2 5 2 3" xfId="25845" xr:uid="{00000000-0005-0000-0000-000056090000}"/>
    <cellStyle name="20 % - Akzent5 2 2 5 3" xfId="33170" xr:uid="{00000000-0005-0000-0000-000057090000}"/>
    <cellStyle name="20 % - Akzent5 2 2 5 3 2" xfId="50902" xr:uid="{00000000-0005-0000-0000-000058090000}"/>
    <cellStyle name="20 % - Akzent5 2 2 5 4" xfId="38749" xr:uid="{00000000-0005-0000-0000-000059090000}"/>
    <cellStyle name="20 % - Akzent5 2 2 5 5" xfId="46202" xr:uid="{00000000-0005-0000-0000-00005A090000}"/>
    <cellStyle name="20 % - Akzent5 2 2 5 6" xfId="15935" xr:uid="{00000000-0005-0000-0000-00005B090000}"/>
    <cellStyle name="20 % - Akzent5 2 2 6" xfId="5556" xr:uid="{00000000-0005-0000-0000-00005C090000}"/>
    <cellStyle name="20 % - Akzent5 2 2 6 2" xfId="10248" xr:uid="{00000000-0005-0000-0000-00005D090000}"/>
    <cellStyle name="20 % - Akzent5 2 2 6 2 2" xfId="56014" xr:uid="{00000000-0005-0000-0000-00005E090000}"/>
    <cellStyle name="20 % - Akzent5 2 2 6 2 3" xfId="33652" xr:uid="{00000000-0005-0000-0000-00005F090000}"/>
    <cellStyle name="20 % - Akzent5 2 2 6 3" xfId="39231" xr:uid="{00000000-0005-0000-0000-000060090000}"/>
    <cellStyle name="20 % - Akzent5 2 2 6 3 2" xfId="51322" xr:uid="{00000000-0005-0000-0000-000061090000}"/>
    <cellStyle name="20 % - Akzent5 2 2 6 4" xfId="46684" xr:uid="{00000000-0005-0000-0000-000062090000}"/>
    <cellStyle name="20 % - Akzent5 2 2 6 5" xfId="19859" xr:uid="{00000000-0005-0000-0000-000063090000}"/>
    <cellStyle name="20 % - Akzent5 2 2 7" xfId="6259" xr:uid="{00000000-0005-0000-0000-000064090000}"/>
    <cellStyle name="20 % - Akzent5 2 2 7 2" xfId="52025" xr:uid="{00000000-0005-0000-0000-000065090000}"/>
    <cellStyle name="20 % - Akzent5 2 2 7 3" xfId="29493" xr:uid="{00000000-0005-0000-0000-000066090000}"/>
    <cellStyle name="20 % - Akzent5 2 2 8" xfId="11044" xr:uid="{00000000-0005-0000-0000-000067090000}"/>
    <cellStyle name="20 % - Akzent5 2 2 8 2" xfId="47363" xr:uid="{00000000-0005-0000-0000-000068090000}"/>
    <cellStyle name="20 % - Akzent5 2 2 8 3" xfId="34928" xr:uid="{00000000-0005-0000-0000-000069090000}"/>
    <cellStyle name="20 % - Akzent5 2 2 9" xfId="42527" xr:uid="{00000000-0005-0000-0000-00006A090000}"/>
    <cellStyle name="20 % - Akzent5 2 3" xfId="766" xr:uid="{00000000-0005-0000-0000-00006B090000}"/>
    <cellStyle name="20 % - Akzent5 2 3 10" xfId="11623" xr:uid="{00000000-0005-0000-0000-00006C090000}"/>
    <cellStyle name="20 % - Akzent5 2 3 2" xfId="1508" xr:uid="{00000000-0005-0000-0000-00006D090000}"/>
    <cellStyle name="20 % - Akzent5 2 3 2 2" xfId="3881" xr:uid="{00000000-0005-0000-0000-00006E090000}"/>
    <cellStyle name="20 % - Akzent5 2 3 2 2 2" xfId="8672" xr:uid="{00000000-0005-0000-0000-00006F090000}"/>
    <cellStyle name="20 % - Akzent5 2 3 2 2 2 2" xfId="28091" xr:uid="{00000000-0005-0000-0000-000070090000}"/>
    <cellStyle name="20 % - Akzent5 2 3 2 2 2 3" xfId="54438" xr:uid="{00000000-0005-0000-0000-000071090000}"/>
    <cellStyle name="20 % - Akzent5 2 3 2 2 2 4" xfId="18214" xr:uid="{00000000-0005-0000-0000-000072090000}"/>
    <cellStyle name="20 % - Akzent5 2 3 2 2 3" xfId="22506" xr:uid="{00000000-0005-0000-0000-000073090000}"/>
    <cellStyle name="20 % - Akzent5 2 3 2 2 3 2" xfId="49749" xr:uid="{00000000-0005-0000-0000-000074090000}"/>
    <cellStyle name="20 % - Akzent5 2 3 2 2 4" xfId="31989" xr:uid="{00000000-0005-0000-0000-000075090000}"/>
    <cellStyle name="20 % - Akzent5 2 3 2 2 5" xfId="37560" xr:uid="{00000000-0005-0000-0000-000076090000}"/>
    <cellStyle name="20 % - Akzent5 2 3 2 2 6" xfId="45020" xr:uid="{00000000-0005-0000-0000-000077090000}"/>
    <cellStyle name="20 % - Akzent5 2 3 2 2 7" xfId="14502" xr:uid="{00000000-0005-0000-0000-000078090000}"/>
    <cellStyle name="20 % - Akzent5 2 3 2 3" xfId="6721" xr:uid="{00000000-0005-0000-0000-000079090000}"/>
    <cellStyle name="20 % - Akzent5 2 3 2 3 2" xfId="26281" xr:uid="{00000000-0005-0000-0000-00007A090000}"/>
    <cellStyle name="20 % - Akzent5 2 3 2 3 3" xfId="52487" xr:uid="{00000000-0005-0000-0000-00007B090000}"/>
    <cellStyle name="20 % - Akzent5 2 3 2 3 4" xfId="16371" xr:uid="{00000000-0005-0000-0000-00007C090000}"/>
    <cellStyle name="20 % - Akzent5 2 3 2 4" xfId="20347" xr:uid="{00000000-0005-0000-0000-00007D090000}"/>
    <cellStyle name="20 % - Akzent5 2 3 2 4 2" xfId="47823" xr:uid="{00000000-0005-0000-0000-00007E090000}"/>
    <cellStyle name="20 % - Akzent5 2 3 2 5" xfId="29972" xr:uid="{00000000-0005-0000-0000-00007F090000}"/>
    <cellStyle name="20 % - Akzent5 2 3 2 6" xfId="35418" xr:uid="{00000000-0005-0000-0000-000080090000}"/>
    <cellStyle name="20 % - Akzent5 2 3 2 7" xfId="43013" xr:uid="{00000000-0005-0000-0000-000081090000}"/>
    <cellStyle name="20 % - Akzent5 2 3 2 8" xfId="13041" xr:uid="{00000000-0005-0000-0000-000082090000}"/>
    <cellStyle name="20 % - Akzent5 2 3 3" xfId="3189" xr:uid="{00000000-0005-0000-0000-000083090000}"/>
    <cellStyle name="20 % - Akzent5 2 3 3 2" xfId="7981" xr:uid="{00000000-0005-0000-0000-000084090000}"/>
    <cellStyle name="20 % - Akzent5 2 3 3 2 2" xfId="27411" xr:uid="{00000000-0005-0000-0000-000085090000}"/>
    <cellStyle name="20 % - Akzent5 2 3 3 2 3" xfId="53747" xr:uid="{00000000-0005-0000-0000-000086090000}"/>
    <cellStyle name="20 % - Akzent5 2 3 3 2 4" xfId="17522" xr:uid="{00000000-0005-0000-0000-000087090000}"/>
    <cellStyle name="20 % - Akzent5 2 3 3 3" xfId="21814" xr:uid="{00000000-0005-0000-0000-000088090000}"/>
    <cellStyle name="20 % - Akzent5 2 3 3 3 2" xfId="49059" xr:uid="{00000000-0005-0000-0000-000089090000}"/>
    <cellStyle name="20 % - Akzent5 2 3 3 4" xfId="31301" xr:uid="{00000000-0005-0000-0000-00008A090000}"/>
    <cellStyle name="20 % - Akzent5 2 3 3 5" xfId="36868" xr:uid="{00000000-0005-0000-0000-00008B090000}"/>
    <cellStyle name="20 % - Akzent5 2 3 3 6" xfId="44328" xr:uid="{00000000-0005-0000-0000-00008C090000}"/>
    <cellStyle name="20 % - Akzent5 2 3 3 7" xfId="12321" xr:uid="{00000000-0005-0000-0000-00008D090000}"/>
    <cellStyle name="20 % - Akzent5 2 3 4" xfId="6016" xr:uid="{00000000-0005-0000-0000-00008E090000}"/>
    <cellStyle name="20 % - Akzent5 2 3 4 2" xfId="23434" xr:uid="{00000000-0005-0000-0000-00008F090000}"/>
    <cellStyle name="20 % - Akzent5 2 3 4 3" xfId="51782" xr:uid="{00000000-0005-0000-0000-000090090000}"/>
    <cellStyle name="20 % - Akzent5 2 3 4 4" xfId="13823" xr:uid="{00000000-0005-0000-0000-000091090000}"/>
    <cellStyle name="20 % - Akzent5 2 3 5" xfId="15692" xr:uid="{00000000-0005-0000-0000-000092090000}"/>
    <cellStyle name="20 % - Akzent5 2 3 5 2" xfId="25602" xr:uid="{00000000-0005-0000-0000-000093090000}"/>
    <cellStyle name="20 % - Akzent5 2 3 5 3" xfId="47120" xr:uid="{00000000-0005-0000-0000-000094090000}"/>
    <cellStyle name="20 % - Akzent5 2 3 6" xfId="19611" xr:uid="{00000000-0005-0000-0000-000095090000}"/>
    <cellStyle name="20 % - Akzent5 2 3 7" xfId="29250" xr:uid="{00000000-0005-0000-0000-000096090000}"/>
    <cellStyle name="20 % - Akzent5 2 3 8" xfId="34680" xr:uid="{00000000-0005-0000-0000-000097090000}"/>
    <cellStyle name="20 % - Akzent5 2 3 9" xfId="42279" xr:uid="{00000000-0005-0000-0000-000098090000}"/>
    <cellStyle name="20 % - Akzent5 2 4" xfId="1245" xr:uid="{00000000-0005-0000-0000-000099090000}"/>
    <cellStyle name="20 % - Akzent5 2 4 2" xfId="3621" xr:uid="{00000000-0005-0000-0000-00009A090000}"/>
    <cellStyle name="20 % - Akzent5 2 4 2 2" xfId="8412" xr:uid="{00000000-0005-0000-0000-00009B090000}"/>
    <cellStyle name="20 % - Akzent5 2 4 2 2 2" xfId="27832" xr:uid="{00000000-0005-0000-0000-00009C090000}"/>
    <cellStyle name="20 % - Akzent5 2 4 2 2 3" xfId="54178" xr:uid="{00000000-0005-0000-0000-00009D090000}"/>
    <cellStyle name="20 % - Akzent5 2 4 2 2 4" xfId="17954" xr:uid="{00000000-0005-0000-0000-00009E090000}"/>
    <cellStyle name="20 % - Akzent5 2 4 2 3" xfId="22246" xr:uid="{00000000-0005-0000-0000-00009F090000}"/>
    <cellStyle name="20 % - Akzent5 2 4 2 3 2" xfId="49489" xr:uid="{00000000-0005-0000-0000-0000A0090000}"/>
    <cellStyle name="20 % - Akzent5 2 4 2 4" xfId="31729" xr:uid="{00000000-0005-0000-0000-0000A1090000}"/>
    <cellStyle name="20 % - Akzent5 2 4 2 5" xfId="37300" xr:uid="{00000000-0005-0000-0000-0000A2090000}"/>
    <cellStyle name="20 % - Akzent5 2 4 2 6" xfId="44760" xr:uid="{00000000-0005-0000-0000-0000A3090000}"/>
    <cellStyle name="20 % - Akzent5 2 4 2 7" xfId="12779" xr:uid="{00000000-0005-0000-0000-0000A4090000}"/>
    <cellStyle name="20 % - Akzent5 2 4 3" xfId="6459" xr:uid="{00000000-0005-0000-0000-0000A5090000}"/>
    <cellStyle name="20 % - Akzent5 2 4 3 2" xfId="24454" xr:uid="{00000000-0005-0000-0000-0000A6090000}"/>
    <cellStyle name="20 % - Akzent5 2 4 3 3" xfId="52225" xr:uid="{00000000-0005-0000-0000-0000A7090000}"/>
    <cellStyle name="20 % - Akzent5 2 4 3 4" xfId="14243" xr:uid="{00000000-0005-0000-0000-0000A8090000}"/>
    <cellStyle name="20 % - Akzent5 2 4 4" xfId="16112" xr:uid="{00000000-0005-0000-0000-0000A9090000}"/>
    <cellStyle name="20 % - Akzent5 2 4 4 2" xfId="26022" xr:uid="{00000000-0005-0000-0000-0000AA090000}"/>
    <cellStyle name="20 % - Akzent5 2 4 4 3" xfId="47561" xr:uid="{00000000-0005-0000-0000-0000AB090000}"/>
    <cellStyle name="20 % - Akzent5 2 4 5" xfId="20084" xr:uid="{00000000-0005-0000-0000-0000AC090000}"/>
    <cellStyle name="20 % - Akzent5 2 4 6" xfId="29709" xr:uid="{00000000-0005-0000-0000-0000AD090000}"/>
    <cellStyle name="20 % - Akzent5 2 4 7" xfId="35155" xr:uid="{00000000-0005-0000-0000-0000AE090000}"/>
    <cellStyle name="20 % - Akzent5 2 4 8" xfId="42750" xr:uid="{00000000-0005-0000-0000-0000AF090000}"/>
    <cellStyle name="20 % - Akzent5 2 4 9" xfId="11337" xr:uid="{00000000-0005-0000-0000-0000B0090000}"/>
    <cellStyle name="20 % - Akzent5 2 5" xfId="2048" xr:uid="{00000000-0005-0000-0000-0000B1090000}"/>
    <cellStyle name="20 % - Akzent5 2 5 2" xfId="4353" xr:uid="{00000000-0005-0000-0000-0000B2090000}"/>
    <cellStyle name="20 % - Akzent5 2 5 2 2" xfId="9134" xr:uid="{00000000-0005-0000-0000-0000B3090000}"/>
    <cellStyle name="20 % - Akzent5 2 5 2 2 2" xfId="28527" xr:uid="{00000000-0005-0000-0000-0000B4090000}"/>
    <cellStyle name="20 % - Akzent5 2 5 2 2 3" xfId="54900" xr:uid="{00000000-0005-0000-0000-0000B5090000}"/>
    <cellStyle name="20 % - Akzent5 2 5 2 2 4" xfId="18686" xr:uid="{00000000-0005-0000-0000-0000B6090000}"/>
    <cellStyle name="20 % - Akzent5 2 5 2 3" xfId="22978" xr:uid="{00000000-0005-0000-0000-0000B7090000}"/>
    <cellStyle name="20 % - Akzent5 2 5 2 3 2" xfId="50210" xr:uid="{00000000-0005-0000-0000-0000B8090000}"/>
    <cellStyle name="20 % - Akzent5 2 5 2 4" xfId="32453" xr:uid="{00000000-0005-0000-0000-0000B9090000}"/>
    <cellStyle name="20 % - Akzent5 2 5 2 5" xfId="38032" xr:uid="{00000000-0005-0000-0000-0000BA090000}"/>
    <cellStyle name="20 % - Akzent5 2 5 2 6" xfId="45492" xr:uid="{00000000-0005-0000-0000-0000BB090000}"/>
    <cellStyle name="20 % - Akzent5 2 5 2 7" xfId="14938" xr:uid="{00000000-0005-0000-0000-0000BC090000}"/>
    <cellStyle name="20 % - Akzent5 2 5 3" xfId="7213" xr:uid="{00000000-0005-0000-0000-0000BD090000}"/>
    <cellStyle name="20 % - Akzent5 2 5 3 2" xfId="26717" xr:uid="{00000000-0005-0000-0000-0000BE090000}"/>
    <cellStyle name="20 % - Akzent5 2 5 3 3" xfId="52979" xr:uid="{00000000-0005-0000-0000-0000BF090000}"/>
    <cellStyle name="20 % - Akzent5 2 5 3 4" xfId="16807" xr:uid="{00000000-0005-0000-0000-0000C0090000}"/>
    <cellStyle name="20 % - Akzent5 2 5 4" xfId="20885" xr:uid="{00000000-0005-0000-0000-0000C1090000}"/>
    <cellStyle name="20 % - Akzent5 2 5 4 2" xfId="48315" xr:uid="{00000000-0005-0000-0000-0000C2090000}"/>
    <cellStyle name="20 % - Akzent5 2 5 5" xfId="30499" xr:uid="{00000000-0005-0000-0000-0000C3090000}"/>
    <cellStyle name="20 % - Akzent5 2 5 6" xfId="35958" xr:uid="{00000000-0005-0000-0000-0000C4090000}"/>
    <cellStyle name="20 % - Akzent5 2 5 7" xfId="43551" xr:uid="{00000000-0005-0000-0000-0000C5090000}"/>
    <cellStyle name="20 % - Akzent5 2 5 8" xfId="12062" xr:uid="{00000000-0005-0000-0000-0000C6090000}"/>
    <cellStyle name="20 % - Akzent5 2 6" xfId="2929" xr:uid="{00000000-0005-0000-0000-0000C7090000}"/>
    <cellStyle name="20 % - Akzent5 2 6 2" xfId="7722" xr:uid="{00000000-0005-0000-0000-0000C8090000}"/>
    <cellStyle name="20 % - Akzent5 2 6 2 2" xfId="27152" xr:uid="{00000000-0005-0000-0000-0000C9090000}"/>
    <cellStyle name="20 % - Akzent5 2 6 2 3" xfId="53488" xr:uid="{00000000-0005-0000-0000-0000CA090000}"/>
    <cellStyle name="20 % - Akzent5 2 6 2 4" xfId="17262" xr:uid="{00000000-0005-0000-0000-0000CB090000}"/>
    <cellStyle name="20 % - Akzent5 2 6 3" xfId="21554" xr:uid="{00000000-0005-0000-0000-0000CC090000}"/>
    <cellStyle name="20 % - Akzent5 2 6 3 2" xfId="48800" xr:uid="{00000000-0005-0000-0000-0000CD090000}"/>
    <cellStyle name="20 % - Akzent5 2 6 4" xfId="31041" xr:uid="{00000000-0005-0000-0000-0000CE090000}"/>
    <cellStyle name="20 % - Akzent5 2 6 5" xfId="36608" xr:uid="{00000000-0005-0000-0000-0000CF090000}"/>
    <cellStyle name="20 % - Akzent5 2 6 6" xfId="44068" xr:uid="{00000000-0005-0000-0000-0000D0090000}"/>
    <cellStyle name="20 % - Akzent5 2 6 7" xfId="13564" xr:uid="{00000000-0005-0000-0000-0000D1090000}"/>
    <cellStyle name="20 % - Akzent5 2 7" xfId="4828" xr:uid="{00000000-0005-0000-0000-0000D2090000}"/>
    <cellStyle name="20 % - Akzent5 2 7 2" xfId="9584" xr:uid="{00000000-0005-0000-0000-0000D3090000}"/>
    <cellStyle name="20 % - Akzent5 2 7 2 2" xfId="55350" xr:uid="{00000000-0005-0000-0000-0000D4090000}"/>
    <cellStyle name="20 % - Akzent5 2 7 2 3" xfId="25343" xr:uid="{00000000-0005-0000-0000-0000D5090000}"/>
    <cellStyle name="20 % - Akzent5 2 7 3" xfId="32927" xr:uid="{00000000-0005-0000-0000-0000D6090000}"/>
    <cellStyle name="20 % - Akzent5 2 7 3 2" xfId="50659" xr:uid="{00000000-0005-0000-0000-0000D7090000}"/>
    <cellStyle name="20 % - Akzent5 2 7 4" xfId="38506" xr:uid="{00000000-0005-0000-0000-0000D8090000}"/>
    <cellStyle name="20 % - Akzent5 2 7 5" xfId="45959" xr:uid="{00000000-0005-0000-0000-0000D9090000}"/>
    <cellStyle name="20 % - Akzent5 2 7 6" xfId="15433" xr:uid="{00000000-0005-0000-0000-0000DA090000}"/>
    <cellStyle name="20 % - Akzent5 2 8" xfId="5313" xr:uid="{00000000-0005-0000-0000-0000DB090000}"/>
    <cellStyle name="20 % - Akzent5 2 8 2" xfId="10005" xr:uid="{00000000-0005-0000-0000-0000DC090000}"/>
    <cellStyle name="20 % - Akzent5 2 8 2 2" xfId="55771" xr:uid="{00000000-0005-0000-0000-0000DD090000}"/>
    <cellStyle name="20 % - Akzent5 2 8 2 3" xfId="33409" xr:uid="{00000000-0005-0000-0000-0000DE090000}"/>
    <cellStyle name="20 % - Akzent5 2 8 3" xfId="38988" xr:uid="{00000000-0005-0000-0000-0000DF090000}"/>
    <cellStyle name="20 % - Akzent5 2 8 3 2" xfId="51079" xr:uid="{00000000-0005-0000-0000-0000E0090000}"/>
    <cellStyle name="20 % - Akzent5 2 8 4" xfId="46441" xr:uid="{00000000-0005-0000-0000-0000E1090000}"/>
    <cellStyle name="20 % - Akzent5 2 8 5" xfId="19324" xr:uid="{00000000-0005-0000-0000-0000E2090000}"/>
    <cellStyle name="20 % - Akzent5 2 9" xfId="5756" xr:uid="{00000000-0005-0000-0000-0000E3090000}"/>
    <cellStyle name="20 % - Akzent5 2 9 2" xfId="51522" xr:uid="{00000000-0005-0000-0000-0000E4090000}"/>
    <cellStyle name="20 % - Akzent5 2 9 3" xfId="28990" xr:uid="{00000000-0005-0000-0000-0000E5090000}"/>
    <cellStyle name="20 % - Akzent5 3" xfId="640" xr:uid="{00000000-0005-0000-0000-0000E6090000}"/>
    <cellStyle name="20 % - Akzent5 3 10" xfId="42156" xr:uid="{00000000-0005-0000-0000-0000E7090000}"/>
    <cellStyle name="20 % - Akzent5 3 11" xfId="11500" xr:uid="{00000000-0005-0000-0000-0000E8090000}"/>
    <cellStyle name="20 % - Akzent5 3 12" xfId="56784" xr:uid="{00000000-0005-0000-0000-0000E9090000}"/>
    <cellStyle name="20 % - Akzent5 3 13" xfId="57239" xr:uid="{00000000-0005-0000-0000-0000EA090000}"/>
    <cellStyle name="20 % - Akzent5 3 2" xfId="999" xr:uid="{00000000-0005-0000-0000-0000EB090000}"/>
    <cellStyle name="20 % - Akzent5 3 2 10" xfId="11856" xr:uid="{00000000-0005-0000-0000-0000EC090000}"/>
    <cellStyle name="20 % - Akzent5 3 2 2" xfId="1736" xr:uid="{00000000-0005-0000-0000-0000ED090000}"/>
    <cellStyle name="20 % - Akzent5 3 2 2 2" xfId="4109" xr:uid="{00000000-0005-0000-0000-0000EE090000}"/>
    <cellStyle name="20 % - Akzent5 3 2 2 2 2" xfId="8900" xr:uid="{00000000-0005-0000-0000-0000EF090000}"/>
    <cellStyle name="20 % - Akzent5 3 2 2 2 2 2" xfId="28319" xr:uid="{00000000-0005-0000-0000-0000F0090000}"/>
    <cellStyle name="20 % - Akzent5 3 2 2 2 2 3" xfId="54666" xr:uid="{00000000-0005-0000-0000-0000F1090000}"/>
    <cellStyle name="20 % - Akzent5 3 2 2 2 2 4" xfId="18442" xr:uid="{00000000-0005-0000-0000-0000F2090000}"/>
    <cellStyle name="20 % - Akzent5 3 2 2 2 3" xfId="22734" xr:uid="{00000000-0005-0000-0000-0000F3090000}"/>
    <cellStyle name="20 % - Akzent5 3 2 2 2 3 2" xfId="49977" xr:uid="{00000000-0005-0000-0000-0000F4090000}"/>
    <cellStyle name="20 % - Akzent5 3 2 2 2 4" xfId="32217" xr:uid="{00000000-0005-0000-0000-0000F5090000}"/>
    <cellStyle name="20 % - Akzent5 3 2 2 2 5" xfId="37788" xr:uid="{00000000-0005-0000-0000-0000F6090000}"/>
    <cellStyle name="20 % - Akzent5 3 2 2 2 6" xfId="45248" xr:uid="{00000000-0005-0000-0000-0000F7090000}"/>
    <cellStyle name="20 % - Akzent5 3 2 2 2 7" xfId="14730" xr:uid="{00000000-0005-0000-0000-0000F8090000}"/>
    <cellStyle name="20 % - Akzent5 3 2 2 3" xfId="6949" xr:uid="{00000000-0005-0000-0000-0000F9090000}"/>
    <cellStyle name="20 % - Akzent5 3 2 2 3 2" xfId="26509" xr:uid="{00000000-0005-0000-0000-0000FA090000}"/>
    <cellStyle name="20 % - Akzent5 3 2 2 3 3" xfId="52715" xr:uid="{00000000-0005-0000-0000-0000FB090000}"/>
    <cellStyle name="20 % - Akzent5 3 2 2 3 4" xfId="16599" xr:uid="{00000000-0005-0000-0000-0000FC090000}"/>
    <cellStyle name="20 % - Akzent5 3 2 2 4" xfId="20575" xr:uid="{00000000-0005-0000-0000-0000FD090000}"/>
    <cellStyle name="20 % - Akzent5 3 2 2 4 2" xfId="48051" xr:uid="{00000000-0005-0000-0000-0000FE090000}"/>
    <cellStyle name="20 % - Akzent5 3 2 2 5" xfId="30200" xr:uid="{00000000-0005-0000-0000-0000FF090000}"/>
    <cellStyle name="20 % - Akzent5 3 2 2 6" xfId="35646" xr:uid="{00000000-0005-0000-0000-0000000A0000}"/>
    <cellStyle name="20 % - Akzent5 3 2 2 7" xfId="43241" xr:uid="{00000000-0005-0000-0000-0000010A0000}"/>
    <cellStyle name="20 % - Akzent5 3 2 2 8" xfId="13269" xr:uid="{00000000-0005-0000-0000-0000020A0000}"/>
    <cellStyle name="20 % - Akzent5 3 2 3" xfId="3417" xr:uid="{00000000-0005-0000-0000-0000030A0000}"/>
    <cellStyle name="20 % - Akzent5 3 2 3 2" xfId="8209" xr:uid="{00000000-0005-0000-0000-0000040A0000}"/>
    <cellStyle name="20 % - Akzent5 3 2 3 2 2" xfId="27639" xr:uid="{00000000-0005-0000-0000-0000050A0000}"/>
    <cellStyle name="20 % - Akzent5 3 2 3 2 3" xfId="53975" xr:uid="{00000000-0005-0000-0000-0000060A0000}"/>
    <cellStyle name="20 % - Akzent5 3 2 3 2 4" xfId="17750" xr:uid="{00000000-0005-0000-0000-0000070A0000}"/>
    <cellStyle name="20 % - Akzent5 3 2 3 3" xfId="22042" xr:uid="{00000000-0005-0000-0000-0000080A0000}"/>
    <cellStyle name="20 % - Akzent5 3 2 3 3 2" xfId="49287" xr:uid="{00000000-0005-0000-0000-0000090A0000}"/>
    <cellStyle name="20 % - Akzent5 3 2 3 4" xfId="31529" xr:uid="{00000000-0005-0000-0000-00000A0A0000}"/>
    <cellStyle name="20 % - Akzent5 3 2 3 5" xfId="37096" xr:uid="{00000000-0005-0000-0000-00000B0A0000}"/>
    <cellStyle name="20 % - Akzent5 3 2 3 6" xfId="44556" xr:uid="{00000000-0005-0000-0000-00000C0A0000}"/>
    <cellStyle name="20 % - Akzent5 3 2 3 7" xfId="12549" xr:uid="{00000000-0005-0000-0000-00000D0A0000}"/>
    <cellStyle name="20 % - Akzent5 3 2 4" xfId="6244" xr:uid="{00000000-0005-0000-0000-00000E0A0000}"/>
    <cellStyle name="20 % - Akzent5 3 2 4 2" xfId="25203" xr:uid="{00000000-0005-0000-0000-00000F0A0000}"/>
    <cellStyle name="20 % - Akzent5 3 2 4 3" xfId="52010" xr:uid="{00000000-0005-0000-0000-0000100A0000}"/>
    <cellStyle name="20 % - Akzent5 3 2 4 4" xfId="14051" xr:uid="{00000000-0005-0000-0000-0000110A0000}"/>
    <cellStyle name="20 % - Akzent5 3 2 5" xfId="15920" xr:uid="{00000000-0005-0000-0000-0000120A0000}"/>
    <cellStyle name="20 % - Akzent5 3 2 5 2" xfId="25830" xr:uid="{00000000-0005-0000-0000-0000130A0000}"/>
    <cellStyle name="20 % - Akzent5 3 2 5 3" xfId="47348" xr:uid="{00000000-0005-0000-0000-0000140A0000}"/>
    <cellStyle name="20 % - Akzent5 3 2 6" xfId="19844" xr:uid="{00000000-0005-0000-0000-0000150A0000}"/>
    <cellStyle name="20 % - Akzent5 3 2 7" xfId="29478" xr:uid="{00000000-0005-0000-0000-0000160A0000}"/>
    <cellStyle name="20 % - Akzent5 3 2 8" xfId="34913" xr:uid="{00000000-0005-0000-0000-0000170A0000}"/>
    <cellStyle name="20 % - Akzent5 3 2 9" xfId="42512" xr:uid="{00000000-0005-0000-0000-0000180A0000}"/>
    <cellStyle name="20 % - Akzent5 3 3" xfId="1403" xr:uid="{00000000-0005-0000-0000-0000190A0000}"/>
    <cellStyle name="20 % - Akzent5 3 3 2" xfId="3779" xr:uid="{00000000-0005-0000-0000-00001A0A0000}"/>
    <cellStyle name="20 % - Akzent5 3 3 2 2" xfId="8570" xr:uid="{00000000-0005-0000-0000-00001B0A0000}"/>
    <cellStyle name="20 % - Akzent5 3 3 2 2 2" xfId="27990" xr:uid="{00000000-0005-0000-0000-00001C0A0000}"/>
    <cellStyle name="20 % - Akzent5 3 3 2 2 3" xfId="54336" xr:uid="{00000000-0005-0000-0000-00001D0A0000}"/>
    <cellStyle name="20 % - Akzent5 3 3 2 2 4" xfId="18112" xr:uid="{00000000-0005-0000-0000-00001E0A0000}"/>
    <cellStyle name="20 % - Akzent5 3 3 2 3" xfId="22404" xr:uid="{00000000-0005-0000-0000-00001F0A0000}"/>
    <cellStyle name="20 % - Akzent5 3 3 2 3 2" xfId="49647" xr:uid="{00000000-0005-0000-0000-0000200A0000}"/>
    <cellStyle name="20 % - Akzent5 3 3 2 4" xfId="31887" xr:uid="{00000000-0005-0000-0000-0000210A0000}"/>
    <cellStyle name="20 % - Akzent5 3 3 2 5" xfId="37458" xr:uid="{00000000-0005-0000-0000-0000220A0000}"/>
    <cellStyle name="20 % - Akzent5 3 3 2 6" xfId="44918" xr:uid="{00000000-0005-0000-0000-0000230A0000}"/>
    <cellStyle name="20 % - Akzent5 3 3 2 7" xfId="14401" xr:uid="{00000000-0005-0000-0000-0000240A0000}"/>
    <cellStyle name="20 % - Akzent5 3 3 3" xfId="6617" xr:uid="{00000000-0005-0000-0000-0000250A0000}"/>
    <cellStyle name="20 % - Akzent5 3 3 3 2" xfId="26180" xr:uid="{00000000-0005-0000-0000-0000260A0000}"/>
    <cellStyle name="20 % - Akzent5 3 3 3 3" xfId="52383" xr:uid="{00000000-0005-0000-0000-0000270A0000}"/>
    <cellStyle name="20 % - Akzent5 3 3 3 4" xfId="16270" xr:uid="{00000000-0005-0000-0000-0000280A0000}"/>
    <cellStyle name="20 % - Akzent5 3 3 4" xfId="20242" xr:uid="{00000000-0005-0000-0000-0000290A0000}"/>
    <cellStyle name="20 % - Akzent5 3 3 4 2" xfId="47719" xr:uid="{00000000-0005-0000-0000-00002A0A0000}"/>
    <cellStyle name="20 % - Akzent5 3 3 5" xfId="29867" xr:uid="{00000000-0005-0000-0000-00002B0A0000}"/>
    <cellStyle name="20 % - Akzent5 3 3 6" xfId="35313" xr:uid="{00000000-0005-0000-0000-00002C0A0000}"/>
    <cellStyle name="20 % - Akzent5 3 3 7" xfId="42908" xr:uid="{00000000-0005-0000-0000-00002D0A0000}"/>
    <cellStyle name="20 % - Akzent5 3 3 8" xfId="12937" xr:uid="{00000000-0005-0000-0000-00002E0A0000}"/>
    <cellStyle name="20 % - Akzent5 3 4" xfId="2276" xr:uid="{00000000-0005-0000-0000-00002F0A0000}"/>
    <cellStyle name="20 % - Akzent5 3 4 2" xfId="4581" xr:uid="{00000000-0005-0000-0000-0000300A0000}"/>
    <cellStyle name="20 % - Akzent5 3 4 2 2" xfId="9362" xr:uid="{00000000-0005-0000-0000-0000310A0000}"/>
    <cellStyle name="20 % - Akzent5 3 4 2 2 2" xfId="28755" xr:uid="{00000000-0005-0000-0000-0000320A0000}"/>
    <cellStyle name="20 % - Akzent5 3 4 2 2 3" xfId="55128" xr:uid="{00000000-0005-0000-0000-0000330A0000}"/>
    <cellStyle name="20 % - Akzent5 3 4 2 2 4" xfId="18914" xr:uid="{00000000-0005-0000-0000-0000340A0000}"/>
    <cellStyle name="20 % - Akzent5 3 4 2 3" xfId="23206" xr:uid="{00000000-0005-0000-0000-0000350A0000}"/>
    <cellStyle name="20 % - Akzent5 3 4 2 3 2" xfId="50438" xr:uid="{00000000-0005-0000-0000-0000360A0000}"/>
    <cellStyle name="20 % - Akzent5 3 4 2 4" xfId="32681" xr:uid="{00000000-0005-0000-0000-0000370A0000}"/>
    <cellStyle name="20 % - Akzent5 3 4 2 5" xfId="38260" xr:uid="{00000000-0005-0000-0000-0000380A0000}"/>
    <cellStyle name="20 % - Akzent5 3 4 2 6" xfId="45720" xr:uid="{00000000-0005-0000-0000-0000390A0000}"/>
    <cellStyle name="20 % - Akzent5 3 4 2 7" xfId="15166" xr:uid="{00000000-0005-0000-0000-00003A0A0000}"/>
    <cellStyle name="20 % - Akzent5 3 4 3" xfId="7441" xr:uid="{00000000-0005-0000-0000-00003B0A0000}"/>
    <cellStyle name="20 % - Akzent5 3 4 3 2" xfId="26945" xr:uid="{00000000-0005-0000-0000-00003C0A0000}"/>
    <cellStyle name="20 % - Akzent5 3 4 3 3" xfId="53207" xr:uid="{00000000-0005-0000-0000-00003D0A0000}"/>
    <cellStyle name="20 % - Akzent5 3 4 3 4" xfId="17035" xr:uid="{00000000-0005-0000-0000-00003E0A0000}"/>
    <cellStyle name="20 % - Akzent5 3 4 4" xfId="21113" xr:uid="{00000000-0005-0000-0000-00003F0A0000}"/>
    <cellStyle name="20 % - Akzent5 3 4 4 2" xfId="48543" xr:uid="{00000000-0005-0000-0000-0000400A0000}"/>
    <cellStyle name="20 % - Akzent5 3 4 5" xfId="30727" xr:uid="{00000000-0005-0000-0000-0000410A0000}"/>
    <cellStyle name="20 % - Akzent5 3 4 6" xfId="36186" xr:uid="{00000000-0005-0000-0000-0000420A0000}"/>
    <cellStyle name="20 % - Akzent5 3 4 7" xfId="43779" xr:uid="{00000000-0005-0000-0000-0000430A0000}"/>
    <cellStyle name="20 % - Akzent5 3 4 8" xfId="12220" xr:uid="{00000000-0005-0000-0000-0000440A0000}"/>
    <cellStyle name="20 % - Akzent5 3 5" xfId="3087" xr:uid="{00000000-0005-0000-0000-0000450A0000}"/>
    <cellStyle name="20 % - Akzent5 3 5 2" xfId="7880" xr:uid="{00000000-0005-0000-0000-0000460A0000}"/>
    <cellStyle name="20 % - Akzent5 3 5 2 2" xfId="27310" xr:uid="{00000000-0005-0000-0000-0000470A0000}"/>
    <cellStyle name="20 % - Akzent5 3 5 2 3" xfId="53646" xr:uid="{00000000-0005-0000-0000-0000480A0000}"/>
    <cellStyle name="20 % - Akzent5 3 5 2 4" xfId="17420" xr:uid="{00000000-0005-0000-0000-0000490A0000}"/>
    <cellStyle name="20 % - Akzent5 3 5 3" xfId="21712" xr:uid="{00000000-0005-0000-0000-00004A0A0000}"/>
    <cellStyle name="20 % - Akzent5 3 5 3 2" xfId="48958" xr:uid="{00000000-0005-0000-0000-00004B0A0000}"/>
    <cellStyle name="20 % - Akzent5 3 5 4" xfId="31199" xr:uid="{00000000-0005-0000-0000-00004C0A0000}"/>
    <cellStyle name="20 % - Akzent5 3 5 5" xfId="36766" xr:uid="{00000000-0005-0000-0000-00004D0A0000}"/>
    <cellStyle name="20 % - Akzent5 3 5 6" xfId="44226" xr:uid="{00000000-0005-0000-0000-00004E0A0000}"/>
    <cellStyle name="20 % - Akzent5 3 5 7" xfId="13722" xr:uid="{00000000-0005-0000-0000-00004F0A0000}"/>
    <cellStyle name="20 % - Akzent5 3 6" xfId="5056" xr:uid="{00000000-0005-0000-0000-0000500A0000}"/>
    <cellStyle name="20 % - Akzent5 3 6 2" xfId="9812" xr:uid="{00000000-0005-0000-0000-0000510A0000}"/>
    <cellStyle name="20 % - Akzent5 3 6 2 2" xfId="55578" xr:uid="{00000000-0005-0000-0000-0000520A0000}"/>
    <cellStyle name="20 % - Akzent5 3 6 2 3" xfId="25501" xr:uid="{00000000-0005-0000-0000-0000530A0000}"/>
    <cellStyle name="20 % - Akzent5 3 6 3" xfId="33155" xr:uid="{00000000-0005-0000-0000-0000540A0000}"/>
    <cellStyle name="20 % - Akzent5 3 6 3 2" xfId="50887" xr:uid="{00000000-0005-0000-0000-0000550A0000}"/>
    <cellStyle name="20 % - Akzent5 3 6 4" xfId="38734" xr:uid="{00000000-0005-0000-0000-0000560A0000}"/>
    <cellStyle name="20 % - Akzent5 3 6 5" xfId="46187" xr:uid="{00000000-0005-0000-0000-0000570A0000}"/>
    <cellStyle name="20 % - Akzent5 3 6 6" xfId="15591" xr:uid="{00000000-0005-0000-0000-0000580A0000}"/>
    <cellStyle name="20 % - Akzent5 3 7" xfId="5541" xr:uid="{00000000-0005-0000-0000-0000590A0000}"/>
    <cellStyle name="20 % - Akzent5 3 7 2" xfId="10233" xr:uid="{00000000-0005-0000-0000-00005A0A0000}"/>
    <cellStyle name="20 % - Akzent5 3 7 2 2" xfId="55999" xr:uid="{00000000-0005-0000-0000-00005B0A0000}"/>
    <cellStyle name="20 % - Akzent5 3 7 2 3" xfId="33637" xr:uid="{00000000-0005-0000-0000-00005C0A0000}"/>
    <cellStyle name="20 % - Akzent5 3 7 3" xfId="39216" xr:uid="{00000000-0005-0000-0000-00005D0A0000}"/>
    <cellStyle name="20 % - Akzent5 3 7 3 2" xfId="51307" xr:uid="{00000000-0005-0000-0000-00005E0A0000}"/>
    <cellStyle name="20 % - Akzent5 3 7 4" xfId="46669" xr:uid="{00000000-0005-0000-0000-00005F0A0000}"/>
    <cellStyle name="20 % - Akzent5 3 7 5" xfId="19487" xr:uid="{00000000-0005-0000-0000-0000600A0000}"/>
    <cellStyle name="20 % - Akzent5 3 8" xfId="5914" xr:uid="{00000000-0005-0000-0000-0000610A0000}"/>
    <cellStyle name="20 % - Akzent5 3 8 2" xfId="51680" xr:uid="{00000000-0005-0000-0000-0000620A0000}"/>
    <cellStyle name="20 % - Akzent5 3 8 3" xfId="29148" xr:uid="{00000000-0005-0000-0000-0000630A0000}"/>
    <cellStyle name="20 % - Akzent5 3 9" xfId="11029" xr:uid="{00000000-0005-0000-0000-0000640A0000}"/>
    <cellStyle name="20 % - Akzent5 3 9 2" xfId="47019" xr:uid="{00000000-0005-0000-0000-0000650A0000}"/>
    <cellStyle name="20 % - Akzent5 3 9 3" xfId="34556" xr:uid="{00000000-0005-0000-0000-0000660A0000}"/>
    <cellStyle name="20 % - Akzent5 4" xfId="653" xr:uid="{00000000-0005-0000-0000-0000670A0000}"/>
    <cellStyle name="20 % - Akzent5 4 10" xfId="11513" xr:uid="{00000000-0005-0000-0000-0000680A0000}"/>
    <cellStyle name="20 % - Akzent5 4 11" xfId="57367" xr:uid="{00000000-0005-0000-0000-0000690A0000}"/>
    <cellStyle name="20 % - Akzent5 4 2" xfId="1416" xr:uid="{00000000-0005-0000-0000-00006A0A0000}"/>
    <cellStyle name="20 % - Akzent5 4 2 2" xfId="3792" xr:uid="{00000000-0005-0000-0000-00006B0A0000}"/>
    <cellStyle name="20 % - Akzent5 4 2 2 2" xfId="8583" xr:uid="{00000000-0005-0000-0000-00006C0A0000}"/>
    <cellStyle name="20 % - Akzent5 4 2 2 2 2" xfId="28003" xr:uid="{00000000-0005-0000-0000-00006D0A0000}"/>
    <cellStyle name="20 % - Akzent5 4 2 2 2 3" xfId="54349" xr:uid="{00000000-0005-0000-0000-00006E0A0000}"/>
    <cellStyle name="20 % - Akzent5 4 2 2 2 4" xfId="18125" xr:uid="{00000000-0005-0000-0000-00006F0A0000}"/>
    <cellStyle name="20 % - Akzent5 4 2 2 3" xfId="22417" xr:uid="{00000000-0005-0000-0000-0000700A0000}"/>
    <cellStyle name="20 % - Akzent5 4 2 2 3 2" xfId="49660" xr:uid="{00000000-0005-0000-0000-0000710A0000}"/>
    <cellStyle name="20 % - Akzent5 4 2 2 4" xfId="31900" xr:uid="{00000000-0005-0000-0000-0000720A0000}"/>
    <cellStyle name="20 % - Akzent5 4 2 2 5" xfId="37471" xr:uid="{00000000-0005-0000-0000-0000730A0000}"/>
    <cellStyle name="20 % - Akzent5 4 2 2 6" xfId="44931" xr:uid="{00000000-0005-0000-0000-0000740A0000}"/>
    <cellStyle name="20 % - Akzent5 4 2 2 7" xfId="14414" xr:uid="{00000000-0005-0000-0000-0000750A0000}"/>
    <cellStyle name="20 % - Akzent5 4 2 3" xfId="6630" xr:uid="{00000000-0005-0000-0000-0000760A0000}"/>
    <cellStyle name="20 % - Akzent5 4 2 3 2" xfId="26193" xr:uid="{00000000-0005-0000-0000-0000770A0000}"/>
    <cellStyle name="20 % - Akzent5 4 2 3 3" xfId="52396" xr:uid="{00000000-0005-0000-0000-0000780A0000}"/>
    <cellStyle name="20 % - Akzent5 4 2 3 4" xfId="16283" xr:uid="{00000000-0005-0000-0000-0000790A0000}"/>
    <cellStyle name="20 % - Akzent5 4 2 4" xfId="20255" xr:uid="{00000000-0005-0000-0000-00007A0A0000}"/>
    <cellStyle name="20 % - Akzent5 4 2 4 2" xfId="47732" xr:uid="{00000000-0005-0000-0000-00007B0A0000}"/>
    <cellStyle name="20 % - Akzent5 4 2 5" xfId="29880" xr:uid="{00000000-0005-0000-0000-00007C0A0000}"/>
    <cellStyle name="20 % - Akzent5 4 2 6" xfId="35326" xr:uid="{00000000-0005-0000-0000-00007D0A0000}"/>
    <cellStyle name="20 % - Akzent5 4 2 7" xfId="42921" xr:uid="{00000000-0005-0000-0000-00007E0A0000}"/>
    <cellStyle name="20 % - Akzent5 4 2 8" xfId="12950" xr:uid="{00000000-0005-0000-0000-00007F0A0000}"/>
    <cellStyle name="20 % - Akzent5 4 3" xfId="3100" xr:uid="{00000000-0005-0000-0000-0000800A0000}"/>
    <cellStyle name="20 % - Akzent5 4 3 2" xfId="7893" xr:uid="{00000000-0005-0000-0000-0000810A0000}"/>
    <cellStyle name="20 % - Akzent5 4 3 2 2" xfId="27323" xr:uid="{00000000-0005-0000-0000-0000820A0000}"/>
    <cellStyle name="20 % - Akzent5 4 3 2 3" xfId="53659" xr:uid="{00000000-0005-0000-0000-0000830A0000}"/>
    <cellStyle name="20 % - Akzent5 4 3 2 4" xfId="17433" xr:uid="{00000000-0005-0000-0000-0000840A0000}"/>
    <cellStyle name="20 % - Akzent5 4 3 3" xfId="21725" xr:uid="{00000000-0005-0000-0000-0000850A0000}"/>
    <cellStyle name="20 % - Akzent5 4 3 3 2" xfId="48971" xr:uid="{00000000-0005-0000-0000-0000860A0000}"/>
    <cellStyle name="20 % - Akzent5 4 3 4" xfId="31212" xr:uid="{00000000-0005-0000-0000-0000870A0000}"/>
    <cellStyle name="20 % - Akzent5 4 3 5" xfId="36779" xr:uid="{00000000-0005-0000-0000-0000880A0000}"/>
    <cellStyle name="20 % - Akzent5 4 3 6" xfId="44239" xr:uid="{00000000-0005-0000-0000-0000890A0000}"/>
    <cellStyle name="20 % - Akzent5 4 3 7" xfId="12233" xr:uid="{00000000-0005-0000-0000-00008A0A0000}"/>
    <cellStyle name="20 % - Akzent5 4 4" xfId="5927" xr:uid="{00000000-0005-0000-0000-00008B0A0000}"/>
    <cellStyle name="20 % - Akzent5 4 4 2" xfId="21335" xr:uid="{00000000-0005-0000-0000-00008C0A0000}"/>
    <cellStyle name="20 % - Akzent5 4 4 3" xfId="51693" xr:uid="{00000000-0005-0000-0000-00008D0A0000}"/>
    <cellStyle name="20 % - Akzent5 4 4 4" xfId="13735" xr:uid="{00000000-0005-0000-0000-00008E0A0000}"/>
    <cellStyle name="20 % - Akzent5 4 5" xfId="15604" xr:uid="{00000000-0005-0000-0000-00008F0A0000}"/>
    <cellStyle name="20 % - Akzent5 4 5 2" xfId="25514" xr:uid="{00000000-0005-0000-0000-0000900A0000}"/>
    <cellStyle name="20 % - Akzent5 4 5 3" xfId="47032" xr:uid="{00000000-0005-0000-0000-0000910A0000}"/>
    <cellStyle name="20 % - Akzent5 4 6" xfId="19500" xr:uid="{00000000-0005-0000-0000-0000920A0000}"/>
    <cellStyle name="20 % - Akzent5 4 7" xfId="29161" xr:uid="{00000000-0005-0000-0000-0000930A0000}"/>
    <cellStyle name="20 % - Akzent5 4 8" xfId="34569" xr:uid="{00000000-0005-0000-0000-0000940A0000}"/>
    <cellStyle name="20 % - Akzent5 4 9" xfId="42169" xr:uid="{00000000-0005-0000-0000-0000950A0000}"/>
    <cellStyle name="20 % - Akzent5 5" xfId="1229" xr:uid="{00000000-0005-0000-0000-0000960A0000}"/>
    <cellStyle name="20 % - Akzent5 5 2" xfId="3605" xr:uid="{00000000-0005-0000-0000-0000970A0000}"/>
    <cellStyle name="20 % - Akzent5 5 2 2" xfId="8396" xr:uid="{00000000-0005-0000-0000-0000980A0000}"/>
    <cellStyle name="20 % - Akzent5 5 2 2 2" xfId="27816" xr:uid="{00000000-0005-0000-0000-0000990A0000}"/>
    <cellStyle name="20 % - Akzent5 5 2 2 3" xfId="54162" xr:uid="{00000000-0005-0000-0000-00009A0A0000}"/>
    <cellStyle name="20 % - Akzent5 5 2 2 4" xfId="17938" xr:uid="{00000000-0005-0000-0000-00009B0A0000}"/>
    <cellStyle name="20 % - Akzent5 5 2 3" xfId="22230" xr:uid="{00000000-0005-0000-0000-00009C0A0000}"/>
    <cellStyle name="20 % - Akzent5 5 2 3 2" xfId="49473" xr:uid="{00000000-0005-0000-0000-00009D0A0000}"/>
    <cellStyle name="20 % - Akzent5 5 2 4" xfId="31713" xr:uid="{00000000-0005-0000-0000-00009E0A0000}"/>
    <cellStyle name="20 % - Akzent5 5 2 5" xfId="37284" xr:uid="{00000000-0005-0000-0000-00009F0A0000}"/>
    <cellStyle name="20 % - Akzent5 5 2 6" xfId="44744" xr:uid="{00000000-0005-0000-0000-0000A00A0000}"/>
    <cellStyle name="20 % - Akzent5 5 2 7" xfId="12763" xr:uid="{00000000-0005-0000-0000-0000A10A0000}"/>
    <cellStyle name="20 % - Akzent5 5 3" xfId="6443" xr:uid="{00000000-0005-0000-0000-0000A20A0000}"/>
    <cellStyle name="20 % - Akzent5 5 3 2" xfId="19267" xr:uid="{00000000-0005-0000-0000-0000A30A0000}"/>
    <cellStyle name="20 % - Akzent5 5 3 3" xfId="52209" xr:uid="{00000000-0005-0000-0000-0000A40A0000}"/>
    <cellStyle name="20 % - Akzent5 5 3 4" xfId="14227" xr:uid="{00000000-0005-0000-0000-0000A50A0000}"/>
    <cellStyle name="20 % - Akzent5 5 4" xfId="16096" xr:uid="{00000000-0005-0000-0000-0000A60A0000}"/>
    <cellStyle name="20 % - Akzent5 5 4 2" xfId="26006" xr:uid="{00000000-0005-0000-0000-0000A70A0000}"/>
    <cellStyle name="20 % - Akzent5 5 4 3" xfId="47545" xr:uid="{00000000-0005-0000-0000-0000A80A0000}"/>
    <cellStyle name="20 % - Akzent5 5 5" xfId="20068" xr:uid="{00000000-0005-0000-0000-0000A90A0000}"/>
    <cellStyle name="20 % - Akzent5 5 6" xfId="29693" xr:uid="{00000000-0005-0000-0000-0000AA0A0000}"/>
    <cellStyle name="20 % - Akzent5 5 7" xfId="35139" xr:uid="{00000000-0005-0000-0000-0000AB0A0000}"/>
    <cellStyle name="20 % - Akzent5 5 8" xfId="42734" xr:uid="{00000000-0005-0000-0000-0000AC0A0000}"/>
    <cellStyle name="20 % - Akzent5 5 9" xfId="11321" xr:uid="{00000000-0005-0000-0000-0000AD0A0000}"/>
    <cellStyle name="20 % - Akzent5 6" xfId="1944" xr:uid="{00000000-0005-0000-0000-0000AE0A0000}"/>
    <cellStyle name="20 % - Akzent5 6 2" xfId="4251" xr:uid="{00000000-0005-0000-0000-0000AF0A0000}"/>
    <cellStyle name="20 % - Akzent5 6 2 2" xfId="9032" xr:uid="{00000000-0005-0000-0000-0000B00A0000}"/>
    <cellStyle name="20 % - Akzent5 6 2 2 2" xfId="28426" xr:uid="{00000000-0005-0000-0000-0000B10A0000}"/>
    <cellStyle name="20 % - Akzent5 6 2 2 3" xfId="54798" xr:uid="{00000000-0005-0000-0000-0000B20A0000}"/>
    <cellStyle name="20 % - Akzent5 6 2 2 4" xfId="18584" xr:uid="{00000000-0005-0000-0000-0000B30A0000}"/>
    <cellStyle name="20 % - Akzent5 6 2 3" xfId="22876" xr:uid="{00000000-0005-0000-0000-0000B40A0000}"/>
    <cellStyle name="20 % - Akzent5 6 2 3 2" xfId="50108" xr:uid="{00000000-0005-0000-0000-0000B50A0000}"/>
    <cellStyle name="20 % - Akzent5 6 2 4" xfId="32351" xr:uid="{00000000-0005-0000-0000-0000B60A0000}"/>
    <cellStyle name="20 % - Akzent5 6 2 5" xfId="37930" xr:uid="{00000000-0005-0000-0000-0000B70A0000}"/>
    <cellStyle name="20 % - Akzent5 6 2 6" xfId="45390" xr:uid="{00000000-0005-0000-0000-0000B80A0000}"/>
    <cellStyle name="20 % - Akzent5 6 2 7" xfId="13464" xr:uid="{00000000-0005-0000-0000-0000B90A0000}"/>
    <cellStyle name="20 % - Akzent5 6 3" xfId="7111" xr:uid="{00000000-0005-0000-0000-0000BA0A0000}"/>
    <cellStyle name="20 % - Akzent5 6 3 2" xfId="21320" xr:uid="{00000000-0005-0000-0000-0000BB0A0000}"/>
    <cellStyle name="20 % - Akzent5 6 3 3" xfId="52877" xr:uid="{00000000-0005-0000-0000-0000BC0A0000}"/>
    <cellStyle name="20 % - Akzent5 6 3 4" xfId="14836" xr:uid="{00000000-0005-0000-0000-0000BD0A0000}"/>
    <cellStyle name="20 % - Akzent5 6 4" xfId="16705" xr:uid="{00000000-0005-0000-0000-0000BE0A0000}"/>
    <cellStyle name="20 % - Akzent5 6 4 2" xfId="26615" xr:uid="{00000000-0005-0000-0000-0000BF0A0000}"/>
    <cellStyle name="20 % - Akzent5 6 4 3" xfId="48213" xr:uid="{00000000-0005-0000-0000-0000C00A0000}"/>
    <cellStyle name="20 % - Akzent5 6 5" xfId="20783" xr:uid="{00000000-0005-0000-0000-0000C10A0000}"/>
    <cellStyle name="20 % - Akzent5 6 6" xfId="30397" xr:uid="{00000000-0005-0000-0000-0000C20A0000}"/>
    <cellStyle name="20 % - Akzent5 6 7" xfId="35854" xr:uid="{00000000-0005-0000-0000-0000C30A0000}"/>
    <cellStyle name="20 % - Akzent5 6 8" xfId="43449" xr:uid="{00000000-0005-0000-0000-0000C40A0000}"/>
    <cellStyle name="20 % - Akzent5 6 9" xfId="11962" xr:uid="{00000000-0005-0000-0000-0000C50A0000}"/>
    <cellStyle name="20 % - Akzent5 7" xfId="1958" xr:uid="{00000000-0005-0000-0000-0000C60A0000}"/>
    <cellStyle name="20 % - Akzent5 7 2" xfId="4265" xr:uid="{00000000-0005-0000-0000-0000C70A0000}"/>
    <cellStyle name="20 % - Akzent5 7 2 2" xfId="9046" xr:uid="{00000000-0005-0000-0000-0000C80A0000}"/>
    <cellStyle name="20 % - Akzent5 7 2 2 2" xfId="28439" xr:uid="{00000000-0005-0000-0000-0000C90A0000}"/>
    <cellStyle name="20 % - Akzent5 7 2 2 3" xfId="54812" xr:uid="{00000000-0005-0000-0000-0000CA0A0000}"/>
    <cellStyle name="20 % - Akzent5 7 2 2 4" xfId="18598" xr:uid="{00000000-0005-0000-0000-0000CB0A0000}"/>
    <cellStyle name="20 % - Akzent5 7 2 3" xfId="22890" xr:uid="{00000000-0005-0000-0000-0000CC0A0000}"/>
    <cellStyle name="20 % - Akzent5 7 2 3 2" xfId="50122" xr:uid="{00000000-0005-0000-0000-0000CD0A0000}"/>
    <cellStyle name="20 % - Akzent5 7 2 4" xfId="32365" xr:uid="{00000000-0005-0000-0000-0000CE0A0000}"/>
    <cellStyle name="20 % - Akzent5 7 2 5" xfId="37944" xr:uid="{00000000-0005-0000-0000-0000CF0A0000}"/>
    <cellStyle name="20 % - Akzent5 7 2 6" xfId="45404" xr:uid="{00000000-0005-0000-0000-0000D00A0000}"/>
    <cellStyle name="20 % - Akzent5 7 2 7" xfId="14850" xr:uid="{00000000-0005-0000-0000-0000D10A0000}"/>
    <cellStyle name="20 % - Akzent5 7 3" xfId="7125" xr:uid="{00000000-0005-0000-0000-0000D20A0000}"/>
    <cellStyle name="20 % - Akzent5 7 3 2" xfId="26629" xr:uid="{00000000-0005-0000-0000-0000D30A0000}"/>
    <cellStyle name="20 % - Akzent5 7 3 3" xfId="52891" xr:uid="{00000000-0005-0000-0000-0000D40A0000}"/>
    <cellStyle name="20 % - Akzent5 7 3 4" xfId="16719" xr:uid="{00000000-0005-0000-0000-0000D50A0000}"/>
    <cellStyle name="20 % - Akzent5 7 4" xfId="20797" xr:uid="{00000000-0005-0000-0000-0000D60A0000}"/>
    <cellStyle name="20 % - Akzent5 7 4 2" xfId="48227" xr:uid="{00000000-0005-0000-0000-0000D70A0000}"/>
    <cellStyle name="20 % - Akzent5 7 5" xfId="30411" xr:uid="{00000000-0005-0000-0000-0000D80A0000}"/>
    <cellStyle name="20 % - Akzent5 7 6" xfId="35868" xr:uid="{00000000-0005-0000-0000-0000D90A0000}"/>
    <cellStyle name="20 % - Akzent5 7 7" xfId="43463" xr:uid="{00000000-0005-0000-0000-0000DA0A0000}"/>
    <cellStyle name="20 % - Akzent5 7 8" xfId="12046" xr:uid="{00000000-0005-0000-0000-0000DB0A0000}"/>
    <cellStyle name="20 % - Akzent5 8" xfId="2807" xr:uid="{00000000-0005-0000-0000-0000DC0A0000}"/>
    <cellStyle name="20 % - Akzent5 8 2" xfId="4704" xr:uid="{00000000-0005-0000-0000-0000DD0A0000}"/>
    <cellStyle name="20 % - Akzent5 8 2 2" xfId="9468" xr:uid="{00000000-0005-0000-0000-0000DE0A0000}"/>
    <cellStyle name="20 % - Akzent5 8 2 2 2" xfId="55234" xr:uid="{00000000-0005-0000-0000-0000DF0A0000}"/>
    <cellStyle name="20 % - Akzent5 8 2 2 3" xfId="23329" xr:uid="{00000000-0005-0000-0000-0000E00A0000}"/>
    <cellStyle name="20 % - Akzent5 8 2 3" xfId="32804" xr:uid="{00000000-0005-0000-0000-0000E10A0000}"/>
    <cellStyle name="20 % - Akzent5 8 2 3 2" xfId="50543" xr:uid="{00000000-0005-0000-0000-0000E20A0000}"/>
    <cellStyle name="20 % - Akzent5 8 2 4" xfId="38383" xr:uid="{00000000-0005-0000-0000-0000E30A0000}"/>
    <cellStyle name="20 % - Akzent5 8 2 5" xfId="45843" xr:uid="{00000000-0005-0000-0000-0000E40A0000}"/>
    <cellStyle name="20 % - Akzent5 8 2 6" xfId="19037" xr:uid="{00000000-0005-0000-0000-0000E50A0000}"/>
    <cellStyle name="20 % - Akzent5 8 3" xfId="7622" xr:uid="{00000000-0005-0000-0000-0000E60A0000}"/>
    <cellStyle name="20 % - Akzent5 8 3 2" xfId="27050" xr:uid="{00000000-0005-0000-0000-0000E70A0000}"/>
    <cellStyle name="20 % - Akzent5 8 3 3" xfId="53388" xr:uid="{00000000-0005-0000-0000-0000E80A0000}"/>
    <cellStyle name="20 % - Akzent5 8 3 4" xfId="17140" xr:uid="{00000000-0005-0000-0000-0000E90A0000}"/>
    <cellStyle name="20 % - Akzent5 8 4" xfId="21432" xr:uid="{00000000-0005-0000-0000-0000EA0A0000}"/>
    <cellStyle name="20 % - Akzent5 8 4 2" xfId="48700" xr:uid="{00000000-0005-0000-0000-0000EB0A0000}"/>
    <cellStyle name="20 % - Akzent5 8 5" xfId="30919" xr:uid="{00000000-0005-0000-0000-0000EC0A0000}"/>
    <cellStyle name="20 % - Akzent5 8 6" xfId="36486" xr:uid="{00000000-0005-0000-0000-0000ED0A0000}"/>
    <cellStyle name="20 % - Akzent5 8 7" xfId="43946" xr:uid="{00000000-0005-0000-0000-0000EE0A0000}"/>
    <cellStyle name="20 % - Akzent5 8 8" xfId="13548" xr:uid="{00000000-0005-0000-0000-0000EF0A0000}"/>
    <cellStyle name="20 % - Akzent5 9" xfId="2913" xr:uid="{00000000-0005-0000-0000-0000F00A0000}"/>
    <cellStyle name="20 % - Akzent5 9 2" xfId="7706" xr:uid="{00000000-0005-0000-0000-0000F10A0000}"/>
    <cellStyle name="20 % - Akzent5 9 2 2" xfId="27136" xr:uid="{00000000-0005-0000-0000-0000F20A0000}"/>
    <cellStyle name="20 % - Akzent5 9 2 3" xfId="53472" xr:uid="{00000000-0005-0000-0000-0000F30A0000}"/>
    <cellStyle name="20 % - Akzent5 9 2 4" xfId="17246" xr:uid="{00000000-0005-0000-0000-0000F40A0000}"/>
    <cellStyle name="20 % - Akzent5 9 3" xfId="21538" xr:uid="{00000000-0005-0000-0000-0000F50A0000}"/>
    <cellStyle name="20 % - Akzent5 9 3 2" xfId="48784" xr:uid="{00000000-0005-0000-0000-0000F60A0000}"/>
    <cellStyle name="20 % - Akzent5 9 4" xfId="31025" xr:uid="{00000000-0005-0000-0000-0000F70A0000}"/>
    <cellStyle name="20 % - Akzent5 9 5" xfId="36592" xr:uid="{00000000-0005-0000-0000-0000F80A0000}"/>
    <cellStyle name="20 % - Akzent5 9 6" xfId="44052" xr:uid="{00000000-0005-0000-0000-0000F90A0000}"/>
    <cellStyle name="20 % - Akzent5 9 7" xfId="15333" xr:uid="{00000000-0005-0000-0000-0000FA0A0000}"/>
    <cellStyle name="20 % - Akzent6 10" xfId="4720" xr:uid="{00000000-0005-0000-0000-0000FB0A0000}"/>
    <cellStyle name="20 % - Akzent6 10 2" xfId="9484" xr:uid="{00000000-0005-0000-0000-0000FC0A0000}"/>
    <cellStyle name="20 % - Akzent6 10 2 2" xfId="55250" xr:uid="{00000000-0005-0000-0000-0000FD0A0000}"/>
    <cellStyle name="20 % - Akzent6 10 2 3" xfId="23345" xr:uid="{00000000-0005-0000-0000-0000FE0A0000}"/>
    <cellStyle name="20 % - Akzent6 10 3" xfId="32820" xr:uid="{00000000-0005-0000-0000-0000FF0A0000}"/>
    <cellStyle name="20 % - Akzent6 10 3 2" xfId="50559" xr:uid="{00000000-0005-0000-0000-0000000B0000}"/>
    <cellStyle name="20 % - Akzent6 10 4" xfId="38399" xr:uid="{00000000-0005-0000-0000-0000010B0000}"/>
    <cellStyle name="20 % - Akzent6 10 5" xfId="45859" xr:uid="{00000000-0005-0000-0000-0000020B0000}"/>
    <cellStyle name="20 % - Akzent6 10 6" xfId="15419" xr:uid="{00000000-0005-0000-0000-0000030B0000}"/>
    <cellStyle name="20 % - Akzent6 11" xfId="4734" xr:uid="{00000000-0005-0000-0000-0000040B0000}"/>
    <cellStyle name="20 % - Akzent6 11 2" xfId="9497" xr:uid="{00000000-0005-0000-0000-0000050B0000}"/>
    <cellStyle name="20 % - Akzent6 11 2 2" xfId="55263" xr:uid="{00000000-0005-0000-0000-0000060B0000}"/>
    <cellStyle name="20 % - Akzent6 11 2 3" xfId="32833" xr:uid="{00000000-0005-0000-0000-0000070B0000}"/>
    <cellStyle name="20 % - Akzent6 11 3" xfId="38412" xr:uid="{00000000-0005-0000-0000-0000080B0000}"/>
    <cellStyle name="20 % - Akzent6 11 3 2" xfId="50572" xr:uid="{00000000-0005-0000-0000-0000090B0000}"/>
    <cellStyle name="20 % - Akzent6 11 4" xfId="45872" xr:uid="{00000000-0005-0000-0000-00000A0B0000}"/>
    <cellStyle name="20 % - Akzent6 11 5" xfId="19309" xr:uid="{00000000-0005-0000-0000-00000B0B0000}"/>
    <cellStyle name="20 % - Akzent6 12" xfId="5227" xr:uid="{00000000-0005-0000-0000-00000C0B0000}"/>
    <cellStyle name="20 % - Akzent6 12 2" xfId="9919" xr:uid="{00000000-0005-0000-0000-00000D0B0000}"/>
    <cellStyle name="20 % - Akzent6 12 2 2" xfId="55685" xr:uid="{00000000-0005-0000-0000-00000E0B0000}"/>
    <cellStyle name="20 % - Akzent6 12 2 3" xfId="38902" xr:uid="{00000000-0005-0000-0000-00000F0B0000}"/>
    <cellStyle name="20 % - Akzent6 12 3" xfId="50993" xr:uid="{00000000-0005-0000-0000-0000100B0000}"/>
    <cellStyle name="20 % - Akzent6 12 4" xfId="46355" xr:uid="{00000000-0005-0000-0000-0000110B0000}"/>
    <cellStyle name="20 % - Akzent6 12 5" xfId="33323" xr:uid="{00000000-0005-0000-0000-0000120B0000}"/>
    <cellStyle name="20 % - Akzent6 13" xfId="5742" xr:uid="{00000000-0005-0000-0000-0000130B0000}"/>
    <cellStyle name="20 % - Akzent6 13 2" xfId="51508" xr:uid="{00000000-0005-0000-0000-0000140B0000}"/>
    <cellStyle name="20 % - Akzent6 13 3" xfId="28976" xr:uid="{00000000-0005-0000-0000-0000150B0000}"/>
    <cellStyle name="20 % - Akzent6 14" xfId="10714" xr:uid="{00000000-0005-0000-0000-0000160B0000}"/>
    <cellStyle name="20 % - Akzent6 14 2" xfId="46847" xr:uid="{00000000-0005-0000-0000-0000170B0000}"/>
    <cellStyle name="20 % - Akzent6 14 3" xfId="34378" xr:uid="{00000000-0005-0000-0000-0000180B0000}"/>
    <cellStyle name="20 % - Akzent6 15" xfId="41979" xr:uid="{00000000-0005-0000-0000-0000190B0000}"/>
    <cellStyle name="20 % - Akzent6 16" xfId="11136" xr:uid="{00000000-0005-0000-0000-00001A0B0000}"/>
    <cellStyle name="20 % - Akzent6 17" xfId="56482" xr:uid="{00000000-0005-0000-0000-00001B0B0000}"/>
    <cellStyle name="20 % - Akzent6 18" xfId="56913" xr:uid="{00000000-0005-0000-0000-00001C0B0000}"/>
    <cellStyle name="20 % - Akzent6 2" xfId="479" xr:uid="{00000000-0005-0000-0000-00001D0B0000}"/>
    <cellStyle name="20 % - Akzent6 2 10" xfId="10803" xr:uid="{00000000-0005-0000-0000-00001E0B0000}"/>
    <cellStyle name="20 % - Akzent6 2 10 2" xfId="46863" xr:uid="{00000000-0005-0000-0000-00001F0B0000}"/>
    <cellStyle name="20 % - Akzent6 2 10 3" xfId="34395" xr:uid="{00000000-0005-0000-0000-0000200B0000}"/>
    <cellStyle name="20 % - Akzent6 2 11" xfId="41995" xr:uid="{00000000-0005-0000-0000-0000210B0000}"/>
    <cellStyle name="20 % - Akzent6 2 12" xfId="11217" xr:uid="{00000000-0005-0000-0000-0000220B0000}"/>
    <cellStyle name="20 % - Akzent6 2 13" xfId="56558" xr:uid="{00000000-0005-0000-0000-0000230B0000}"/>
    <cellStyle name="20 % - Akzent6 2 14" xfId="57013" xr:uid="{00000000-0005-0000-0000-0000240B0000}"/>
    <cellStyle name="20 % - Akzent6 2 2" xfId="1016" xr:uid="{00000000-0005-0000-0000-0000250B0000}"/>
    <cellStyle name="20 % - Akzent6 2 2 10" xfId="11873" xr:uid="{00000000-0005-0000-0000-0000260B0000}"/>
    <cellStyle name="20 % - Akzent6 2 2 11" xfId="56801" xr:uid="{00000000-0005-0000-0000-0000270B0000}"/>
    <cellStyle name="20 % - Akzent6 2 2 12" xfId="57256" xr:uid="{00000000-0005-0000-0000-0000280B0000}"/>
    <cellStyle name="20 % - Akzent6 2 2 2" xfId="1753" xr:uid="{00000000-0005-0000-0000-0000290B0000}"/>
    <cellStyle name="20 % - Akzent6 2 2 2 2" xfId="4126" xr:uid="{00000000-0005-0000-0000-00002A0B0000}"/>
    <cellStyle name="20 % - Akzent6 2 2 2 2 2" xfId="8917" xr:uid="{00000000-0005-0000-0000-00002B0B0000}"/>
    <cellStyle name="20 % - Akzent6 2 2 2 2 2 2" xfId="28336" xr:uid="{00000000-0005-0000-0000-00002C0B0000}"/>
    <cellStyle name="20 % - Akzent6 2 2 2 2 2 3" xfId="54683" xr:uid="{00000000-0005-0000-0000-00002D0B0000}"/>
    <cellStyle name="20 % - Akzent6 2 2 2 2 2 4" xfId="18459" xr:uid="{00000000-0005-0000-0000-00002E0B0000}"/>
    <cellStyle name="20 % - Akzent6 2 2 2 2 3" xfId="22751" xr:uid="{00000000-0005-0000-0000-00002F0B0000}"/>
    <cellStyle name="20 % - Akzent6 2 2 2 2 3 2" xfId="49994" xr:uid="{00000000-0005-0000-0000-0000300B0000}"/>
    <cellStyle name="20 % - Akzent6 2 2 2 2 4" xfId="32234" xr:uid="{00000000-0005-0000-0000-0000310B0000}"/>
    <cellStyle name="20 % - Akzent6 2 2 2 2 5" xfId="37805" xr:uid="{00000000-0005-0000-0000-0000320B0000}"/>
    <cellStyle name="20 % - Akzent6 2 2 2 2 6" xfId="45265" xr:uid="{00000000-0005-0000-0000-0000330B0000}"/>
    <cellStyle name="20 % - Akzent6 2 2 2 2 7" xfId="14747" xr:uid="{00000000-0005-0000-0000-0000340B0000}"/>
    <cellStyle name="20 % - Akzent6 2 2 2 3" xfId="6966" xr:uid="{00000000-0005-0000-0000-0000350B0000}"/>
    <cellStyle name="20 % - Akzent6 2 2 2 3 2" xfId="26526" xr:uid="{00000000-0005-0000-0000-0000360B0000}"/>
    <cellStyle name="20 % - Akzent6 2 2 2 3 3" xfId="52732" xr:uid="{00000000-0005-0000-0000-0000370B0000}"/>
    <cellStyle name="20 % - Akzent6 2 2 2 3 4" xfId="16616" xr:uid="{00000000-0005-0000-0000-0000380B0000}"/>
    <cellStyle name="20 % - Akzent6 2 2 2 4" xfId="20592" xr:uid="{00000000-0005-0000-0000-0000390B0000}"/>
    <cellStyle name="20 % - Akzent6 2 2 2 4 2" xfId="48068" xr:uid="{00000000-0005-0000-0000-00003A0B0000}"/>
    <cellStyle name="20 % - Akzent6 2 2 2 5" xfId="30217" xr:uid="{00000000-0005-0000-0000-00003B0B0000}"/>
    <cellStyle name="20 % - Akzent6 2 2 2 6" xfId="35663" xr:uid="{00000000-0005-0000-0000-00003C0B0000}"/>
    <cellStyle name="20 % - Akzent6 2 2 2 7" xfId="43258" xr:uid="{00000000-0005-0000-0000-00003D0B0000}"/>
    <cellStyle name="20 % - Akzent6 2 2 2 8" xfId="13286" xr:uid="{00000000-0005-0000-0000-00003E0B0000}"/>
    <cellStyle name="20 % - Akzent6 2 2 3" xfId="2293" xr:uid="{00000000-0005-0000-0000-00003F0B0000}"/>
    <cellStyle name="20 % - Akzent6 2 2 3 2" xfId="4598" xr:uid="{00000000-0005-0000-0000-0000400B0000}"/>
    <cellStyle name="20 % - Akzent6 2 2 3 2 2" xfId="9379" xr:uid="{00000000-0005-0000-0000-0000410B0000}"/>
    <cellStyle name="20 % - Akzent6 2 2 3 2 2 2" xfId="28772" xr:uid="{00000000-0005-0000-0000-0000420B0000}"/>
    <cellStyle name="20 % - Akzent6 2 2 3 2 2 3" xfId="55145" xr:uid="{00000000-0005-0000-0000-0000430B0000}"/>
    <cellStyle name="20 % - Akzent6 2 2 3 2 2 4" xfId="18931" xr:uid="{00000000-0005-0000-0000-0000440B0000}"/>
    <cellStyle name="20 % - Akzent6 2 2 3 2 3" xfId="23223" xr:uid="{00000000-0005-0000-0000-0000450B0000}"/>
    <cellStyle name="20 % - Akzent6 2 2 3 2 3 2" xfId="50455" xr:uid="{00000000-0005-0000-0000-0000460B0000}"/>
    <cellStyle name="20 % - Akzent6 2 2 3 2 4" xfId="32698" xr:uid="{00000000-0005-0000-0000-0000470B0000}"/>
    <cellStyle name="20 % - Akzent6 2 2 3 2 5" xfId="38277" xr:uid="{00000000-0005-0000-0000-0000480B0000}"/>
    <cellStyle name="20 % - Akzent6 2 2 3 2 6" xfId="45737" xr:uid="{00000000-0005-0000-0000-0000490B0000}"/>
    <cellStyle name="20 % - Akzent6 2 2 3 2 7" xfId="15183" xr:uid="{00000000-0005-0000-0000-00004A0B0000}"/>
    <cellStyle name="20 % - Akzent6 2 2 3 3" xfId="7458" xr:uid="{00000000-0005-0000-0000-00004B0B0000}"/>
    <cellStyle name="20 % - Akzent6 2 2 3 3 2" xfId="26962" xr:uid="{00000000-0005-0000-0000-00004C0B0000}"/>
    <cellStyle name="20 % - Akzent6 2 2 3 3 3" xfId="53224" xr:uid="{00000000-0005-0000-0000-00004D0B0000}"/>
    <cellStyle name="20 % - Akzent6 2 2 3 3 4" xfId="17052" xr:uid="{00000000-0005-0000-0000-00004E0B0000}"/>
    <cellStyle name="20 % - Akzent6 2 2 3 4" xfId="21130" xr:uid="{00000000-0005-0000-0000-00004F0B0000}"/>
    <cellStyle name="20 % - Akzent6 2 2 3 4 2" xfId="48560" xr:uid="{00000000-0005-0000-0000-0000500B0000}"/>
    <cellStyle name="20 % - Akzent6 2 2 3 5" xfId="30744" xr:uid="{00000000-0005-0000-0000-0000510B0000}"/>
    <cellStyle name="20 % - Akzent6 2 2 3 6" xfId="36203" xr:uid="{00000000-0005-0000-0000-0000520B0000}"/>
    <cellStyle name="20 % - Akzent6 2 2 3 7" xfId="43796" xr:uid="{00000000-0005-0000-0000-0000530B0000}"/>
    <cellStyle name="20 % - Akzent6 2 2 3 8" xfId="12566" xr:uid="{00000000-0005-0000-0000-0000540B0000}"/>
    <cellStyle name="20 % - Akzent6 2 2 4" xfId="3434" xr:uid="{00000000-0005-0000-0000-0000550B0000}"/>
    <cellStyle name="20 % - Akzent6 2 2 4 2" xfId="8226" xr:uid="{00000000-0005-0000-0000-0000560B0000}"/>
    <cellStyle name="20 % - Akzent6 2 2 4 2 2" xfId="27656" xr:uid="{00000000-0005-0000-0000-0000570B0000}"/>
    <cellStyle name="20 % - Akzent6 2 2 4 2 3" xfId="53992" xr:uid="{00000000-0005-0000-0000-0000580B0000}"/>
    <cellStyle name="20 % - Akzent6 2 2 4 2 4" xfId="17767" xr:uid="{00000000-0005-0000-0000-0000590B0000}"/>
    <cellStyle name="20 % - Akzent6 2 2 4 3" xfId="22059" xr:uid="{00000000-0005-0000-0000-00005A0B0000}"/>
    <cellStyle name="20 % - Akzent6 2 2 4 3 2" xfId="49304" xr:uid="{00000000-0005-0000-0000-00005B0B0000}"/>
    <cellStyle name="20 % - Akzent6 2 2 4 4" xfId="31546" xr:uid="{00000000-0005-0000-0000-00005C0B0000}"/>
    <cellStyle name="20 % - Akzent6 2 2 4 5" xfId="37113" xr:uid="{00000000-0005-0000-0000-00005D0B0000}"/>
    <cellStyle name="20 % - Akzent6 2 2 4 6" xfId="44573" xr:uid="{00000000-0005-0000-0000-00005E0B0000}"/>
    <cellStyle name="20 % - Akzent6 2 2 4 7" xfId="14068" xr:uid="{00000000-0005-0000-0000-00005F0B0000}"/>
    <cellStyle name="20 % - Akzent6 2 2 5" xfId="5073" xr:uid="{00000000-0005-0000-0000-0000600B0000}"/>
    <cellStyle name="20 % - Akzent6 2 2 5 2" xfId="9829" xr:uid="{00000000-0005-0000-0000-0000610B0000}"/>
    <cellStyle name="20 % - Akzent6 2 2 5 2 2" xfId="55595" xr:uid="{00000000-0005-0000-0000-0000620B0000}"/>
    <cellStyle name="20 % - Akzent6 2 2 5 2 3" xfId="25847" xr:uid="{00000000-0005-0000-0000-0000630B0000}"/>
    <cellStyle name="20 % - Akzent6 2 2 5 3" xfId="33172" xr:uid="{00000000-0005-0000-0000-0000640B0000}"/>
    <cellStyle name="20 % - Akzent6 2 2 5 3 2" xfId="50904" xr:uid="{00000000-0005-0000-0000-0000650B0000}"/>
    <cellStyle name="20 % - Akzent6 2 2 5 4" xfId="38751" xr:uid="{00000000-0005-0000-0000-0000660B0000}"/>
    <cellStyle name="20 % - Akzent6 2 2 5 5" xfId="46204" xr:uid="{00000000-0005-0000-0000-0000670B0000}"/>
    <cellStyle name="20 % - Akzent6 2 2 5 6" xfId="15937" xr:uid="{00000000-0005-0000-0000-0000680B0000}"/>
    <cellStyle name="20 % - Akzent6 2 2 6" xfId="5558" xr:uid="{00000000-0005-0000-0000-0000690B0000}"/>
    <cellStyle name="20 % - Akzent6 2 2 6 2" xfId="10250" xr:uid="{00000000-0005-0000-0000-00006A0B0000}"/>
    <cellStyle name="20 % - Akzent6 2 2 6 2 2" xfId="56016" xr:uid="{00000000-0005-0000-0000-00006B0B0000}"/>
    <cellStyle name="20 % - Akzent6 2 2 6 2 3" xfId="33654" xr:uid="{00000000-0005-0000-0000-00006C0B0000}"/>
    <cellStyle name="20 % - Akzent6 2 2 6 3" xfId="39233" xr:uid="{00000000-0005-0000-0000-00006D0B0000}"/>
    <cellStyle name="20 % - Akzent6 2 2 6 3 2" xfId="51324" xr:uid="{00000000-0005-0000-0000-00006E0B0000}"/>
    <cellStyle name="20 % - Akzent6 2 2 6 4" xfId="46686" xr:uid="{00000000-0005-0000-0000-00006F0B0000}"/>
    <cellStyle name="20 % - Akzent6 2 2 6 5" xfId="19861" xr:uid="{00000000-0005-0000-0000-0000700B0000}"/>
    <cellStyle name="20 % - Akzent6 2 2 7" xfId="6261" xr:uid="{00000000-0005-0000-0000-0000710B0000}"/>
    <cellStyle name="20 % - Akzent6 2 2 7 2" xfId="52027" xr:uid="{00000000-0005-0000-0000-0000720B0000}"/>
    <cellStyle name="20 % - Akzent6 2 2 7 3" xfId="29495" xr:uid="{00000000-0005-0000-0000-0000730B0000}"/>
    <cellStyle name="20 % - Akzent6 2 2 8" xfId="11046" xr:uid="{00000000-0005-0000-0000-0000740B0000}"/>
    <cellStyle name="20 % - Akzent6 2 2 8 2" xfId="47365" xr:uid="{00000000-0005-0000-0000-0000750B0000}"/>
    <cellStyle name="20 % - Akzent6 2 2 8 3" xfId="34930" xr:uid="{00000000-0005-0000-0000-0000760B0000}"/>
    <cellStyle name="20 % - Akzent6 2 2 9" xfId="42529" xr:uid="{00000000-0005-0000-0000-0000770B0000}"/>
    <cellStyle name="20 % - Akzent6 2 3" xfId="768" xr:uid="{00000000-0005-0000-0000-0000780B0000}"/>
    <cellStyle name="20 % - Akzent6 2 3 10" xfId="11625" xr:uid="{00000000-0005-0000-0000-0000790B0000}"/>
    <cellStyle name="20 % - Akzent6 2 3 2" xfId="1510" xr:uid="{00000000-0005-0000-0000-00007A0B0000}"/>
    <cellStyle name="20 % - Akzent6 2 3 2 2" xfId="3883" xr:uid="{00000000-0005-0000-0000-00007B0B0000}"/>
    <cellStyle name="20 % - Akzent6 2 3 2 2 2" xfId="8674" xr:uid="{00000000-0005-0000-0000-00007C0B0000}"/>
    <cellStyle name="20 % - Akzent6 2 3 2 2 2 2" xfId="28093" xr:uid="{00000000-0005-0000-0000-00007D0B0000}"/>
    <cellStyle name="20 % - Akzent6 2 3 2 2 2 3" xfId="54440" xr:uid="{00000000-0005-0000-0000-00007E0B0000}"/>
    <cellStyle name="20 % - Akzent6 2 3 2 2 2 4" xfId="18216" xr:uid="{00000000-0005-0000-0000-00007F0B0000}"/>
    <cellStyle name="20 % - Akzent6 2 3 2 2 3" xfId="22508" xr:uid="{00000000-0005-0000-0000-0000800B0000}"/>
    <cellStyle name="20 % - Akzent6 2 3 2 2 3 2" xfId="49751" xr:uid="{00000000-0005-0000-0000-0000810B0000}"/>
    <cellStyle name="20 % - Akzent6 2 3 2 2 4" xfId="31991" xr:uid="{00000000-0005-0000-0000-0000820B0000}"/>
    <cellStyle name="20 % - Akzent6 2 3 2 2 5" xfId="37562" xr:uid="{00000000-0005-0000-0000-0000830B0000}"/>
    <cellStyle name="20 % - Akzent6 2 3 2 2 6" xfId="45022" xr:uid="{00000000-0005-0000-0000-0000840B0000}"/>
    <cellStyle name="20 % - Akzent6 2 3 2 2 7" xfId="14504" xr:uid="{00000000-0005-0000-0000-0000850B0000}"/>
    <cellStyle name="20 % - Akzent6 2 3 2 3" xfId="6723" xr:uid="{00000000-0005-0000-0000-0000860B0000}"/>
    <cellStyle name="20 % - Akzent6 2 3 2 3 2" xfId="26283" xr:uid="{00000000-0005-0000-0000-0000870B0000}"/>
    <cellStyle name="20 % - Akzent6 2 3 2 3 3" xfId="52489" xr:uid="{00000000-0005-0000-0000-0000880B0000}"/>
    <cellStyle name="20 % - Akzent6 2 3 2 3 4" xfId="16373" xr:uid="{00000000-0005-0000-0000-0000890B0000}"/>
    <cellStyle name="20 % - Akzent6 2 3 2 4" xfId="20349" xr:uid="{00000000-0005-0000-0000-00008A0B0000}"/>
    <cellStyle name="20 % - Akzent6 2 3 2 4 2" xfId="47825" xr:uid="{00000000-0005-0000-0000-00008B0B0000}"/>
    <cellStyle name="20 % - Akzent6 2 3 2 5" xfId="29974" xr:uid="{00000000-0005-0000-0000-00008C0B0000}"/>
    <cellStyle name="20 % - Akzent6 2 3 2 6" xfId="35420" xr:uid="{00000000-0005-0000-0000-00008D0B0000}"/>
    <cellStyle name="20 % - Akzent6 2 3 2 7" xfId="43015" xr:uid="{00000000-0005-0000-0000-00008E0B0000}"/>
    <cellStyle name="20 % - Akzent6 2 3 2 8" xfId="13043" xr:uid="{00000000-0005-0000-0000-00008F0B0000}"/>
    <cellStyle name="20 % - Akzent6 2 3 3" xfId="3191" xr:uid="{00000000-0005-0000-0000-0000900B0000}"/>
    <cellStyle name="20 % - Akzent6 2 3 3 2" xfId="7983" xr:uid="{00000000-0005-0000-0000-0000910B0000}"/>
    <cellStyle name="20 % - Akzent6 2 3 3 2 2" xfId="27413" xr:uid="{00000000-0005-0000-0000-0000920B0000}"/>
    <cellStyle name="20 % - Akzent6 2 3 3 2 3" xfId="53749" xr:uid="{00000000-0005-0000-0000-0000930B0000}"/>
    <cellStyle name="20 % - Akzent6 2 3 3 2 4" xfId="17524" xr:uid="{00000000-0005-0000-0000-0000940B0000}"/>
    <cellStyle name="20 % - Akzent6 2 3 3 3" xfId="21816" xr:uid="{00000000-0005-0000-0000-0000950B0000}"/>
    <cellStyle name="20 % - Akzent6 2 3 3 3 2" xfId="49061" xr:uid="{00000000-0005-0000-0000-0000960B0000}"/>
    <cellStyle name="20 % - Akzent6 2 3 3 4" xfId="31303" xr:uid="{00000000-0005-0000-0000-0000970B0000}"/>
    <cellStyle name="20 % - Akzent6 2 3 3 5" xfId="36870" xr:uid="{00000000-0005-0000-0000-0000980B0000}"/>
    <cellStyle name="20 % - Akzent6 2 3 3 6" xfId="44330" xr:uid="{00000000-0005-0000-0000-0000990B0000}"/>
    <cellStyle name="20 % - Akzent6 2 3 3 7" xfId="12323" xr:uid="{00000000-0005-0000-0000-00009A0B0000}"/>
    <cellStyle name="20 % - Akzent6 2 3 4" xfId="6018" xr:uid="{00000000-0005-0000-0000-00009B0B0000}"/>
    <cellStyle name="20 % - Akzent6 2 3 4 2" xfId="24287" xr:uid="{00000000-0005-0000-0000-00009C0B0000}"/>
    <cellStyle name="20 % - Akzent6 2 3 4 3" xfId="51784" xr:uid="{00000000-0005-0000-0000-00009D0B0000}"/>
    <cellStyle name="20 % - Akzent6 2 3 4 4" xfId="13825" xr:uid="{00000000-0005-0000-0000-00009E0B0000}"/>
    <cellStyle name="20 % - Akzent6 2 3 5" xfId="15694" xr:uid="{00000000-0005-0000-0000-00009F0B0000}"/>
    <cellStyle name="20 % - Akzent6 2 3 5 2" xfId="25604" xr:uid="{00000000-0005-0000-0000-0000A00B0000}"/>
    <cellStyle name="20 % - Akzent6 2 3 5 3" xfId="47122" xr:uid="{00000000-0005-0000-0000-0000A10B0000}"/>
    <cellStyle name="20 % - Akzent6 2 3 6" xfId="19613" xr:uid="{00000000-0005-0000-0000-0000A20B0000}"/>
    <cellStyle name="20 % - Akzent6 2 3 7" xfId="29252" xr:uid="{00000000-0005-0000-0000-0000A30B0000}"/>
    <cellStyle name="20 % - Akzent6 2 3 8" xfId="34682" xr:uid="{00000000-0005-0000-0000-0000A40B0000}"/>
    <cellStyle name="20 % - Akzent6 2 3 9" xfId="42281" xr:uid="{00000000-0005-0000-0000-0000A50B0000}"/>
    <cellStyle name="20 % - Akzent6 2 4" xfId="1247" xr:uid="{00000000-0005-0000-0000-0000A60B0000}"/>
    <cellStyle name="20 % - Akzent6 2 4 2" xfId="3623" xr:uid="{00000000-0005-0000-0000-0000A70B0000}"/>
    <cellStyle name="20 % - Akzent6 2 4 2 2" xfId="8414" xr:uid="{00000000-0005-0000-0000-0000A80B0000}"/>
    <cellStyle name="20 % - Akzent6 2 4 2 2 2" xfId="27834" xr:uid="{00000000-0005-0000-0000-0000A90B0000}"/>
    <cellStyle name="20 % - Akzent6 2 4 2 2 3" xfId="54180" xr:uid="{00000000-0005-0000-0000-0000AA0B0000}"/>
    <cellStyle name="20 % - Akzent6 2 4 2 2 4" xfId="17956" xr:uid="{00000000-0005-0000-0000-0000AB0B0000}"/>
    <cellStyle name="20 % - Akzent6 2 4 2 3" xfId="22248" xr:uid="{00000000-0005-0000-0000-0000AC0B0000}"/>
    <cellStyle name="20 % - Akzent6 2 4 2 3 2" xfId="49491" xr:uid="{00000000-0005-0000-0000-0000AD0B0000}"/>
    <cellStyle name="20 % - Akzent6 2 4 2 4" xfId="31731" xr:uid="{00000000-0005-0000-0000-0000AE0B0000}"/>
    <cellStyle name="20 % - Akzent6 2 4 2 5" xfId="37302" xr:uid="{00000000-0005-0000-0000-0000AF0B0000}"/>
    <cellStyle name="20 % - Akzent6 2 4 2 6" xfId="44762" xr:uid="{00000000-0005-0000-0000-0000B00B0000}"/>
    <cellStyle name="20 % - Akzent6 2 4 2 7" xfId="12781" xr:uid="{00000000-0005-0000-0000-0000B10B0000}"/>
    <cellStyle name="20 % - Akzent6 2 4 3" xfId="6461" xr:uid="{00000000-0005-0000-0000-0000B20B0000}"/>
    <cellStyle name="20 % - Akzent6 2 4 3 2" xfId="24197" xr:uid="{00000000-0005-0000-0000-0000B30B0000}"/>
    <cellStyle name="20 % - Akzent6 2 4 3 3" xfId="52227" xr:uid="{00000000-0005-0000-0000-0000B40B0000}"/>
    <cellStyle name="20 % - Akzent6 2 4 3 4" xfId="14245" xr:uid="{00000000-0005-0000-0000-0000B50B0000}"/>
    <cellStyle name="20 % - Akzent6 2 4 4" xfId="16114" xr:uid="{00000000-0005-0000-0000-0000B60B0000}"/>
    <cellStyle name="20 % - Akzent6 2 4 4 2" xfId="26024" xr:uid="{00000000-0005-0000-0000-0000B70B0000}"/>
    <cellStyle name="20 % - Akzent6 2 4 4 3" xfId="47563" xr:uid="{00000000-0005-0000-0000-0000B80B0000}"/>
    <cellStyle name="20 % - Akzent6 2 4 5" xfId="20086" xr:uid="{00000000-0005-0000-0000-0000B90B0000}"/>
    <cellStyle name="20 % - Akzent6 2 4 6" xfId="29711" xr:uid="{00000000-0005-0000-0000-0000BA0B0000}"/>
    <cellStyle name="20 % - Akzent6 2 4 7" xfId="35157" xr:uid="{00000000-0005-0000-0000-0000BB0B0000}"/>
    <cellStyle name="20 % - Akzent6 2 4 8" xfId="42752" xr:uid="{00000000-0005-0000-0000-0000BC0B0000}"/>
    <cellStyle name="20 % - Akzent6 2 4 9" xfId="11339" xr:uid="{00000000-0005-0000-0000-0000BD0B0000}"/>
    <cellStyle name="20 % - Akzent6 2 5" xfId="2050" xr:uid="{00000000-0005-0000-0000-0000BE0B0000}"/>
    <cellStyle name="20 % - Akzent6 2 5 2" xfId="4355" xr:uid="{00000000-0005-0000-0000-0000BF0B0000}"/>
    <cellStyle name="20 % - Akzent6 2 5 2 2" xfId="9136" xr:uid="{00000000-0005-0000-0000-0000C00B0000}"/>
    <cellStyle name="20 % - Akzent6 2 5 2 2 2" xfId="28529" xr:uid="{00000000-0005-0000-0000-0000C10B0000}"/>
    <cellStyle name="20 % - Akzent6 2 5 2 2 3" xfId="54902" xr:uid="{00000000-0005-0000-0000-0000C20B0000}"/>
    <cellStyle name="20 % - Akzent6 2 5 2 2 4" xfId="18688" xr:uid="{00000000-0005-0000-0000-0000C30B0000}"/>
    <cellStyle name="20 % - Akzent6 2 5 2 3" xfId="22980" xr:uid="{00000000-0005-0000-0000-0000C40B0000}"/>
    <cellStyle name="20 % - Akzent6 2 5 2 3 2" xfId="50212" xr:uid="{00000000-0005-0000-0000-0000C50B0000}"/>
    <cellStyle name="20 % - Akzent6 2 5 2 4" xfId="32455" xr:uid="{00000000-0005-0000-0000-0000C60B0000}"/>
    <cellStyle name="20 % - Akzent6 2 5 2 5" xfId="38034" xr:uid="{00000000-0005-0000-0000-0000C70B0000}"/>
    <cellStyle name="20 % - Akzent6 2 5 2 6" xfId="45494" xr:uid="{00000000-0005-0000-0000-0000C80B0000}"/>
    <cellStyle name="20 % - Akzent6 2 5 2 7" xfId="14940" xr:uid="{00000000-0005-0000-0000-0000C90B0000}"/>
    <cellStyle name="20 % - Akzent6 2 5 3" xfId="7215" xr:uid="{00000000-0005-0000-0000-0000CA0B0000}"/>
    <cellStyle name="20 % - Akzent6 2 5 3 2" xfId="26719" xr:uid="{00000000-0005-0000-0000-0000CB0B0000}"/>
    <cellStyle name="20 % - Akzent6 2 5 3 3" xfId="52981" xr:uid="{00000000-0005-0000-0000-0000CC0B0000}"/>
    <cellStyle name="20 % - Akzent6 2 5 3 4" xfId="16809" xr:uid="{00000000-0005-0000-0000-0000CD0B0000}"/>
    <cellStyle name="20 % - Akzent6 2 5 4" xfId="20887" xr:uid="{00000000-0005-0000-0000-0000CE0B0000}"/>
    <cellStyle name="20 % - Akzent6 2 5 4 2" xfId="48317" xr:uid="{00000000-0005-0000-0000-0000CF0B0000}"/>
    <cellStyle name="20 % - Akzent6 2 5 5" xfId="30501" xr:uid="{00000000-0005-0000-0000-0000D00B0000}"/>
    <cellStyle name="20 % - Akzent6 2 5 6" xfId="35960" xr:uid="{00000000-0005-0000-0000-0000D10B0000}"/>
    <cellStyle name="20 % - Akzent6 2 5 7" xfId="43553" xr:uid="{00000000-0005-0000-0000-0000D20B0000}"/>
    <cellStyle name="20 % - Akzent6 2 5 8" xfId="12064" xr:uid="{00000000-0005-0000-0000-0000D30B0000}"/>
    <cellStyle name="20 % - Akzent6 2 6" xfId="2931" xr:uid="{00000000-0005-0000-0000-0000D40B0000}"/>
    <cellStyle name="20 % - Akzent6 2 6 2" xfId="7724" xr:uid="{00000000-0005-0000-0000-0000D50B0000}"/>
    <cellStyle name="20 % - Akzent6 2 6 2 2" xfId="27154" xr:uid="{00000000-0005-0000-0000-0000D60B0000}"/>
    <cellStyle name="20 % - Akzent6 2 6 2 3" xfId="53490" xr:uid="{00000000-0005-0000-0000-0000D70B0000}"/>
    <cellStyle name="20 % - Akzent6 2 6 2 4" xfId="17264" xr:uid="{00000000-0005-0000-0000-0000D80B0000}"/>
    <cellStyle name="20 % - Akzent6 2 6 3" xfId="21556" xr:uid="{00000000-0005-0000-0000-0000D90B0000}"/>
    <cellStyle name="20 % - Akzent6 2 6 3 2" xfId="48802" xr:uid="{00000000-0005-0000-0000-0000DA0B0000}"/>
    <cellStyle name="20 % - Akzent6 2 6 4" xfId="31043" xr:uid="{00000000-0005-0000-0000-0000DB0B0000}"/>
    <cellStyle name="20 % - Akzent6 2 6 5" xfId="36610" xr:uid="{00000000-0005-0000-0000-0000DC0B0000}"/>
    <cellStyle name="20 % - Akzent6 2 6 6" xfId="44070" xr:uid="{00000000-0005-0000-0000-0000DD0B0000}"/>
    <cellStyle name="20 % - Akzent6 2 6 7" xfId="13566" xr:uid="{00000000-0005-0000-0000-0000DE0B0000}"/>
    <cellStyle name="20 % - Akzent6 2 7" xfId="4830" xr:uid="{00000000-0005-0000-0000-0000DF0B0000}"/>
    <cellStyle name="20 % - Akzent6 2 7 2" xfId="9586" xr:uid="{00000000-0005-0000-0000-0000E00B0000}"/>
    <cellStyle name="20 % - Akzent6 2 7 2 2" xfId="55352" xr:uid="{00000000-0005-0000-0000-0000E10B0000}"/>
    <cellStyle name="20 % - Akzent6 2 7 2 3" xfId="25345" xr:uid="{00000000-0005-0000-0000-0000E20B0000}"/>
    <cellStyle name="20 % - Akzent6 2 7 3" xfId="32929" xr:uid="{00000000-0005-0000-0000-0000E30B0000}"/>
    <cellStyle name="20 % - Akzent6 2 7 3 2" xfId="50661" xr:uid="{00000000-0005-0000-0000-0000E40B0000}"/>
    <cellStyle name="20 % - Akzent6 2 7 4" xfId="38508" xr:uid="{00000000-0005-0000-0000-0000E50B0000}"/>
    <cellStyle name="20 % - Akzent6 2 7 5" xfId="45961" xr:uid="{00000000-0005-0000-0000-0000E60B0000}"/>
    <cellStyle name="20 % - Akzent6 2 7 6" xfId="15435" xr:uid="{00000000-0005-0000-0000-0000E70B0000}"/>
    <cellStyle name="20 % - Akzent6 2 8" xfId="5315" xr:uid="{00000000-0005-0000-0000-0000E80B0000}"/>
    <cellStyle name="20 % - Akzent6 2 8 2" xfId="10007" xr:uid="{00000000-0005-0000-0000-0000E90B0000}"/>
    <cellStyle name="20 % - Akzent6 2 8 2 2" xfId="55773" xr:uid="{00000000-0005-0000-0000-0000EA0B0000}"/>
    <cellStyle name="20 % - Akzent6 2 8 2 3" xfId="33411" xr:uid="{00000000-0005-0000-0000-0000EB0B0000}"/>
    <cellStyle name="20 % - Akzent6 2 8 3" xfId="38990" xr:uid="{00000000-0005-0000-0000-0000EC0B0000}"/>
    <cellStyle name="20 % - Akzent6 2 8 3 2" xfId="51081" xr:uid="{00000000-0005-0000-0000-0000ED0B0000}"/>
    <cellStyle name="20 % - Akzent6 2 8 4" xfId="46443" xr:uid="{00000000-0005-0000-0000-0000EE0B0000}"/>
    <cellStyle name="20 % - Akzent6 2 8 5" xfId="19326" xr:uid="{00000000-0005-0000-0000-0000EF0B0000}"/>
    <cellStyle name="20 % - Akzent6 2 9" xfId="5758" xr:uid="{00000000-0005-0000-0000-0000F00B0000}"/>
    <cellStyle name="20 % - Akzent6 2 9 2" xfId="51524" xr:uid="{00000000-0005-0000-0000-0000F10B0000}"/>
    <cellStyle name="20 % - Akzent6 2 9 3" xfId="28992" xr:uid="{00000000-0005-0000-0000-0000F20B0000}"/>
    <cellStyle name="20 % - Akzent6 3" xfId="642" xr:uid="{00000000-0005-0000-0000-0000F30B0000}"/>
    <cellStyle name="20 % - Akzent6 3 10" xfId="42158" xr:uid="{00000000-0005-0000-0000-0000F40B0000}"/>
    <cellStyle name="20 % - Akzent6 3 11" xfId="11502" xr:uid="{00000000-0005-0000-0000-0000F50B0000}"/>
    <cellStyle name="20 % - Akzent6 3 12" xfId="56786" xr:uid="{00000000-0005-0000-0000-0000F60B0000}"/>
    <cellStyle name="20 % - Akzent6 3 13" xfId="57241" xr:uid="{00000000-0005-0000-0000-0000F70B0000}"/>
    <cellStyle name="20 % - Akzent6 3 2" xfId="1001" xr:uid="{00000000-0005-0000-0000-0000F80B0000}"/>
    <cellStyle name="20 % - Akzent6 3 2 10" xfId="11858" xr:uid="{00000000-0005-0000-0000-0000F90B0000}"/>
    <cellStyle name="20 % - Akzent6 3 2 2" xfId="1738" xr:uid="{00000000-0005-0000-0000-0000FA0B0000}"/>
    <cellStyle name="20 % - Akzent6 3 2 2 2" xfId="4111" xr:uid="{00000000-0005-0000-0000-0000FB0B0000}"/>
    <cellStyle name="20 % - Akzent6 3 2 2 2 2" xfId="8902" xr:uid="{00000000-0005-0000-0000-0000FC0B0000}"/>
    <cellStyle name="20 % - Akzent6 3 2 2 2 2 2" xfId="28321" xr:uid="{00000000-0005-0000-0000-0000FD0B0000}"/>
    <cellStyle name="20 % - Akzent6 3 2 2 2 2 3" xfId="54668" xr:uid="{00000000-0005-0000-0000-0000FE0B0000}"/>
    <cellStyle name="20 % - Akzent6 3 2 2 2 2 4" xfId="18444" xr:uid="{00000000-0005-0000-0000-0000FF0B0000}"/>
    <cellStyle name="20 % - Akzent6 3 2 2 2 3" xfId="22736" xr:uid="{00000000-0005-0000-0000-0000000C0000}"/>
    <cellStyle name="20 % - Akzent6 3 2 2 2 3 2" xfId="49979" xr:uid="{00000000-0005-0000-0000-0000010C0000}"/>
    <cellStyle name="20 % - Akzent6 3 2 2 2 4" xfId="32219" xr:uid="{00000000-0005-0000-0000-0000020C0000}"/>
    <cellStyle name="20 % - Akzent6 3 2 2 2 5" xfId="37790" xr:uid="{00000000-0005-0000-0000-0000030C0000}"/>
    <cellStyle name="20 % - Akzent6 3 2 2 2 6" xfId="45250" xr:uid="{00000000-0005-0000-0000-0000040C0000}"/>
    <cellStyle name="20 % - Akzent6 3 2 2 2 7" xfId="14732" xr:uid="{00000000-0005-0000-0000-0000050C0000}"/>
    <cellStyle name="20 % - Akzent6 3 2 2 3" xfId="6951" xr:uid="{00000000-0005-0000-0000-0000060C0000}"/>
    <cellStyle name="20 % - Akzent6 3 2 2 3 2" xfId="26511" xr:uid="{00000000-0005-0000-0000-0000070C0000}"/>
    <cellStyle name="20 % - Akzent6 3 2 2 3 3" xfId="52717" xr:uid="{00000000-0005-0000-0000-0000080C0000}"/>
    <cellStyle name="20 % - Akzent6 3 2 2 3 4" xfId="16601" xr:uid="{00000000-0005-0000-0000-0000090C0000}"/>
    <cellStyle name="20 % - Akzent6 3 2 2 4" xfId="20577" xr:uid="{00000000-0005-0000-0000-00000A0C0000}"/>
    <cellStyle name="20 % - Akzent6 3 2 2 4 2" xfId="48053" xr:uid="{00000000-0005-0000-0000-00000B0C0000}"/>
    <cellStyle name="20 % - Akzent6 3 2 2 5" xfId="30202" xr:uid="{00000000-0005-0000-0000-00000C0C0000}"/>
    <cellStyle name="20 % - Akzent6 3 2 2 6" xfId="35648" xr:uid="{00000000-0005-0000-0000-00000D0C0000}"/>
    <cellStyle name="20 % - Akzent6 3 2 2 7" xfId="43243" xr:uid="{00000000-0005-0000-0000-00000E0C0000}"/>
    <cellStyle name="20 % - Akzent6 3 2 2 8" xfId="13271" xr:uid="{00000000-0005-0000-0000-00000F0C0000}"/>
    <cellStyle name="20 % - Akzent6 3 2 3" xfId="3419" xr:uid="{00000000-0005-0000-0000-0000100C0000}"/>
    <cellStyle name="20 % - Akzent6 3 2 3 2" xfId="8211" xr:uid="{00000000-0005-0000-0000-0000110C0000}"/>
    <cellStyle name="20 % - Akzent6 3 2 3 2 2" xfId="27641" xr:uid="{00000000-0005-0000-0000-0000120C0000}"/>
    <cellStyle name="20 % - Akzent6 3 2 3 2 3" xfId="53977" xr:uid="{00000000-0005-0000-0000-0000130C0000}"/>
    <cellStyle name="20 % - Akzent6 3 2 3 2 4" xfId="17752" xr:uid="{00000000-0005-0000-0000-0000140C0000}"/>
    <cellStyle name="20 % - Akzent6 3 2 3 3" xfId="22044" xr:uid="{00000000-0005-0000-0000-0000150C0000}"/>
    <cellStyle name="20 % - Akzent6 3 2 3 3 2" xfId="49289" xr:uid="{00000000-0005-0000-0000-0000160C0000}"/>
    <cellStyle name="20 % - Akzent6 3 2 3 4" xfId="31531" xr:uid="{00000000-0005-0000-0000-0000170C0000}"/>
    <cellStyle name="20 % - Akzent6 3 2 3 5" xfId="37098" xr:uid="{00000000-0005-0000-0000-0000180C0000}"/>
    <cellStyle name="20 % - Akzent6 3 2 3 6" xfId="44558" xr:uid="{00000000-0005-0000-0000-0000190C0000}"/>
    <cellStyle name="20 % - Akzent6 3 2 3 7" xfId="12551" xr:uid="{00000000-0005-0000-0000-00001A0C0000}"/>
    <cellStyle name="20 % - Akzent6 3 2 4" xfId="6246" xr:uid="{00000000-0005-0000-0000-00001B0C0000}"/>
    <cellStyle name="20 % - Akzent6 3 2 4 2" xfId="25161" xr:uid="{00000000-0005-0000-0000-00001C0C0000}"/>
    <cellStyle name="20 % - Akzent6 3 2 4 3" xfId="52012" xr:uid="{00000000-0005-0000-0000-00001D0C0000}"/>
    <cellStyle name="20 % - Akzent6 3 2 4 4" xfId="14053" xr:uid="{00000000-0005-0000-0000-00001E0C0000}"/>
    <cellStyle name="20 % - Akzent6 3 2 5" xfId="15922" xr:uid="{00000000-0005-0000-0000-00001F0C0000}"/>
    <cellStyle name="20 % - Akzent6 3 2 5 2" xfId="25832" xr:uid="{00000000-0005-0000-0000-0000200C0000}"/>
    <cellStyle name="20 % - Akzent6 3 2 5 3" xfId="47350" xr:uid="{00000000-0005-0000-0000-0000210C0000}"/>
    <cellStyle name="20 % - Akzent6 3 2 6" xfId="19846" xr:uid="{00000000-0005-0000-0000-0000220C0000}"/>
    <cellStyle name="20 % - Akzent6 3 2 7" xfId="29480" xr:uid="{00000000-0005-0000-0000-0000230C0000}"/>
    <cellStyle name="20 % - Akzent6 3 2 8" xfId="34915" xr:uid="{00000000-0005-0000-0000-0000240C0000}"/>
    <cellStyle name="20 % - Akzent6 3 2 9" xfId="42514" xr:uid="{00000000-0005-0000-0000-0000250C0000}"/>
    <cellStyle name="20 % - Akzent6 3 3" xfId="1405" xr:uid="{00000000-0005-0000-0000-0000260C0000}"/>
    <cellStyle name="20 % - Akzent6 3 3 2" xfId="3781" xr:uid="{00000000-0005-0000-0000-0000270C0000}"/>
    <cellStyle name="20 % - Akzent6 3 3 2 2" xfId="8572" xr:uid="{00000000-0005-0000-0000-0000280C0000}"/>
    <cellStyle name="20 % - Akzent6 3 3 2 2 2" xfId="27992" xr:uid="{00000000-0005-0000-0000-0000290C0000}"/>
    <cellStyle name="20 % - Akzent6 3 3 2 2 3" xfId="54338" xr:uid="{00000000-0005-0000-0000-00002A0C0000}"/>
    <cellStyle name="20 % - Akzent6 3 3 2 2 4" xfId="18114" xr:uid="{00000000-0005-0000-0000-00002B0C0000}"/>
    <cellStyle name="20 % - Akzent6 3 3 2 3" xfId="22406" xr:uid="{00000000-0005-0000-0000-00002C0C0000}"/>
    <cellStyle name="20 % - Akzent6 3 3 2 3 2" xfId="49649" xr:uid="{00000000-0005-0000-0000-00002D0C0000}"/>
    <cellStyle name="20 % - Akzent6 3 3 2 4" xfId="31889" xr:uid="{00000000-0005-0000-0000-00002E0C0000}"/>
    <cellStyle name="20 % - Akzent6 3 3 2 5" xfId="37460" xr:uid="{00000000-0005-0000-0000-00002F0C0000}"/>
    <cellStyle name="20 % - Akzent6 3 3 2 6" xfId="44920" xr:uid="{00000000-0005-0000-0000-0000300C0000}"/>
    <cellStyle name="20 % - Akzent6 3 3 2 7" xfId="14403" xr:uid="{00000000-0005-0000-0000-0000310C0000}"/>
    <cellStyle name="20 % - Akzent6 3 3 3" xfId="6619" xr:uid="{00000000-0005-0000-0000-0000320C0000}"/>
    <cellStyle name="20 % - Akzent6 3 3 3 2" xfId="26182" xr:uid="{00000000-0005-0000-0000-0000330C0000}"/>
    <cellStyle name="20 % - Akzent6 3 3 3 3" xfId="52385" xr:uid="{00000000-0005-0000-0000-0000340C0000}"/>
    <cellStyle name="20 % - Akzent6 3 3 3 4" xfId="16272" xr:uid="{00000000-0005-0000-0000-0000350C0000}"/>
    <cellStyle name="20 % - Akzent6 3 3 4" xfId="20244" xr:uid="{00000000-0005-0000-0000-0000360C0000}"/>
    <cellStyle name="20 % - Akzent6 3 3 4 2" xfId="47721" xr:uid="{00000000-0005-0000-0000-0000370C0000}"/>
    <cellStyle name="20 % - Akzent6 3 3 5" xfId="29869" xr:uid="{00000000-0005-0000-0000-0000380C0000}"/>
    <cellStyle name="20 % - Akzent6 3 3 6" xfId="35315" xr:uid="{00000000-0005-0000-0000-0000390C0000}"/>
    <cellStyle name="20 % - Akzent6 3 3 7" xfId="42910" xr:uid="{00000000-0005-0000-0000-00003A0C0000}"/>
    <cellStyle name="20 % - Akzent6 3 3 8" xfId="12939" xr:uid="{00000000-0005-0000-0000-00003B0C0000}"/>
    <cellStyle name="20 % - Akzent6 3 4" xfId="2278" xr:uid="{00000000-0005-0000-0000-00003C0C0000}"/>
    <cellStyle name="20 % - Akzent6 3 4 2" xfId="4583" xr:uid="{00000000-0005-0000-0000-00003D0C0000}"/>
    <cellStyle name="20 % - Akzent6 3 4 2 2" xfId="9364" xr:uid="{00000000-0005-0000-0000-00003E0C0000}"/>
    <cellStyle name="20 % - Akzent6 3 4 2 2 2" xfId="28757" xr:uid="{00000000-0005-0000-0000-00003F0C0000}"/>
    <cellStyle name="20 % - Akzent6 3 4 2 2 3" xfId="55130" xr:uid="{00000000-0005-0000-0000-0000400C0000}"/>
    <cellStyle name="20 % - Akzent6 3 4 2 2 4" xfId="18916" xr:uid="{00000000-0005-0000-0000-0000410C0000}"/>
    <cellStyle name="20 % - Akzent6 3 4 2 3" xfId="23208" xr:uid="{00000000-0005-0000-0000-0000420C0000}"/>
    <cellStyle name="20 % - Akzent6 3 4 2 3 2" xfId="50440" xr:uid="{00000000-0005-0000-0000-0000430C0000}"/>
    <cellStyle name="20 % - Akzent6 3 4 2 4" xfId="32683" xr:uid="{00000000-0005-0000-0000-0000440C0000}"/>
    <cellStyle name="20 % - Akzent6 3 4 2 5" xfId="38262" xr:uid="{00000000-0005-0000-0000-0000450C0000}"/>
    <cellStyle name="20 % - Akzent6 3 4 2 6" xfId="45722" xr:uid="{00000000-0005-0000-0000-0000460C0000}"/>
    <cellStyle name="20 % - Akzent6 3 4 2 7" xfId="15168" xr:uid="{00000000-0005-0000-0000-0000470C0000}"/>
    <cellStyle name="20 % - Akzent6 3 4 3" xfId="7443" xr:uid="{00000000-0005-0000-0000-0000480C0000}"/>
    <cellStyle name="20 % - Akzent6 3 4 3 2" xfId="26947" xr:uid="{00000000-0005-0000-0000-0000490C0000}"/>
    <cellStyle name="20 % - Akzent6 3 4 3 3" xfId="53209" xr:uid="{00000000-0005-0000-0000-00004A0C0000}"/>
    <cellStyle name="20 % - Akzent6 3 4 3 4" xfId="17037" xr:uid="{00000000-0005-0000-0000-00004B0C0000}"/>
    <cellStyle name="20 % - Akzent6 3 4 4" xfId="21115" xr:uid="{00000000-0005-0000-0000-00004C0C0000}"/>
    <cellStyle name="20 % - Akzent6 3 4 4 2" xfId="48545" xr:uid="{00000000-0005-0000-0000-00004D0C0000}"/>
    <cellStyle name="20 % - Akzent6 3 4 5" xfId="30729" xr:uid="{00000000-0005-0000-0000-00004E0C0000}"/>
    <cellStyle name="20 % - Akzent6 3 4 6" xfId="36188" xr:uid="{00000000-0005-0000-0000-00004F0C0000}"/>
    <cellStyle name="20 % - Akzent6 3 4 7" xfId="43781" xr:uid="{00000000-0005-0000-0000-0000500C0000}"/>
    <cellStyle name="20 % - Akzent6 3 4 8" xfId="12222" xr:uid="{00000000-0005-0000-0000-0000510C0000}"/>
    <cellStyle name="20 % - Akzent6 3 5" xfId="3089" xr:uid="{00000000-0005-0000-0000-0000520C0000}"/>
    <cellStyle name="20 % - Akzent6 3 5 2" xfId="7882" xr:uid="{00000000-0005-0000-0000-0000530C0000}"/>
    <cellStyle name="20 % - Akzent6 3 5 2 2" xfId="27312" xr:uid="{00000000-0005-0000-0000-0000540C0000}"/>
    <cellStyle name="20 % - Akzent6 3 5 2 3" xfId="53648" xr:uid="{00000000-0005-0000-0000-0000550C0000}"/>
    <cellStyle name="20 % - Akzent6 3 5 2 4" xfId="17422" xr:uid="{00000000-0005-0000-0000-0000560C0000}"/>
    <cellStyle name="20 % - Akzent6 3 5 3" xfId="21714" xr:uid="{00000000-0005-0000-0000-0000570C0000}"/>
    <cellStyle name="20 % - Akzent6 3 5 3 2" xfId="48960" xr:uid="{00000000-0005-0000-0000-0000580C0000}"/>
    <cellStyle name="20 % - Akzent6 3 5 4" xfId="31201" xr:uid="{00000000-0005-0000-0000-0000590C0000}"/>
    <cellStyle name="20 % - Akzent6 3 5 5" xfId="36768" xr:uid="{00000000-0005-0000-0000-00005A0C0000}"/>
    <cellStyle name="20 % - Akzent6 3 5 6" xfId="44228" xr:uid="{00000000-0005-0000-0000-00005B0C0000}"/>
    <cellStyle name="20 % - Akzent6 3 5 7" xfId="13724" xr:uid="{00000000-0005-0000-0000-00005C0C0000}"/>
    <cellStyle name="20 % - Akzent6 3 6" xfId="5058" xr:uid="{00000000-0005-0000-0000-00005D0C0000}"/>
    <cellStyle name="20 % - Akzent6 3 6 2" xfId="9814" xr:uid="{00000000-0005-0000-0000-00005E0C0000}"/>
    <cellStyle name="20 % - Akzent6 3 6 2 2" xfId="55580" xr:uid="{00000000-0005-0000-0000-00005F0C0000}"/>
    <cellStyle name="20 % - Akzent6 3 6 2 3" xfId="25503" xr:uid="{00000000-0005-0000-0000-0000600C0000}"/>
    <cellStyle name="20 % - Akzent6 3 6 3" xfId="33157" xr:uid="{00000000-0005-0000-0000-0000610C0000}"/>
    <cellStyle name="20 % - Akzent6 3 6 3 2" xfId="50889" xr:uid="{00000000-0005-0000-0000-0000620C0000}"/>
    <cellStyle name="20 % - Akzent6 3 6 4" xfId="38736" xr:uid="{00000000-0005-0000-0000-0000630C0000}"/>
    <cellStyle name="20 % - Akzent6 3 6 5" xfId="46189" xr:uid="{00000000-0005-0000-0000-0000640C0000}"/>
    <cellStyle name="20 % - Akzent6 3 6 6" xfId="15593" xr:uid="{00000000-0005-0000-0000-0000650C0000}"/>
    <cellStyle name="20 % - Akzent6 3 7" xfId="5543" xr:uid="{00000000-0005-0000-0000-0000660C0000}"/>
    <cellStyle name="20 % - Akzent6 3 7 2" xfId="10235" xr:uid="{00000000-0005-0000-0000-0000670C0000}"/>
    <cellStyle name="20 % - Akzent6 3 7 2 2" xfId="56001" xr:uid="{00000000-0005-0000-0000-0000680C0000}"/>
    <cellStyle name="20 % - Akzent6 3 7 2 3" xfId="33639" xr:uid="{00000000-0005-0000-0000-0000690C0000}"/>
    <cellStyle name="20 % - Akzent6 3 7 3" xfId="39218" xr:uid="{00000000-0005-0000-0000-00006A0C0000}"/>
    <cellStyle name="20 % - Akzent6 3 7 3 2" xfId="51309" xr:uid="{00000000-0005-0000-0000-00006B0C0000}"/>
    <cellStyle name="20 % - Akzent6 3 7 4" xfId="46671" xr:uid="{00000000-0005-0000-0000-00006C0C0000}"/>
    <cellStyle name="20 % - Akzent6 3 7 5" xfId="19489" xr:uid="{00000000-0005-0000-0000-00006D0C0000}"/>
    <cellStyle name="20 % - Akzent6 3 8" xfId="5916" xr:uid="{00000000-0005-0000-0000-00006E0C0000}"/>
    <cellStyle name="20 % - Akzent6 3 8 2" xfId="51682" xr:uid="{00000000-0005-0000-0000-00006F0C0000}"/>
    <cellStyle name="20 % - Akzent6 3 8 3" xfId="29150" xr:uid="{00000000-0005-0000-0000-0000700C0000}"/>
    <cellStyle name="20 % - Akzent6 3 9" xfId="11031" xr:uid="{00000000-0005-0000-0000-0000710C0000}"/>
    <cellStyle name="20 % - Akzent6 3 9 2" xfId="47021" xr:uid="{00000000-0005-0000-0000-0000720C0000}"/>
    <cellStyle name="20 % - Akzent6 3 9 3" xfId="34558" xr:uid="{00000000-0005-0000-0000-0000730C0000}"/>
    <cellStyle name="20 % - Akzent6 4" xfId="655" xr:uid="{00000000-0005-0000-0000-0000740C0000}"/>
    <cellStyle name="20 % - Akzent6 4 10" xfId="11515" xr:uid="{00000000-0005-0000-0000-0000750C0000}"/>
    <cellStyle name="20 % - Akzent6 4 11" xfId="57371" xr:uid="{00000000-0005-0000-0000-0000760C0000}"/>
    <cellStyle name="20 % - Akzent6 4 2" xfId="1418" xr:uid="{00000000-0005-0000-0000-0000770C0000}"/>
    <cellStyle name="20 % - Akzent6 4 2 2" xfId="3794" xr:uid="{00000000-0005-0000-0000-0000780C0000}"/>
    <cellStyle name="20 % - Akzent6 4 2 2 2" xfId="8585" xr:uid="{00000000-0005-0000-0000-0000790C0000}"/>
    <cellStyle name="20 % - Akzent6 4 2 2 2 2" xfId="28005" xr:uid="{00000000-0005-0000-0000-00007A0C0000}"/>
    <cellStyle name="20 % - Akzent6 4 2 2 2 3" xfId="54351" xr:uid="{00000000-0005-0000-0000-00007B0C0000}"/>
    <cellStyle name="20 % - Akzent6 4 2 2 2 4" xfId="18127" xr:uid="{00000000-0005-0000-0000-00007C0C0000}"/>
    <cellStyle name="20 % - Akzent6 4 2 2 3" xfId="22419" xr:uid="{00000000-0005-0000-0000-00007D0C0000}"/>
    <cellStyle name="20 % - Akzent6 4 2 2 3 2" xfId="49662" xr:uid="{00000000-0005-0000-0000-00007E0C0000}"/>
    <cellStyle name="20 % - Akzent6 4 2 2 4" xfId="31902" xr:uid="{00000000-0005-0000-0000-00007F0C0000}"/>
    <cellStyle name="20 % - Akzent6 4 2 2 5" xfId="37473" xr:uid="{00000000-0005-0000-0000-0000800C0000}"/>
    <cellStyle name="20 % - Akzent6 4 2 2 6" xfId="44933" xr:uid="{00000000-0005-0000-0000-0000810C0000}"/>
    <cellStyle name="20 % - Akzent6 4 2 2 7" xfId="14416" xr:uid="{00000000-0005-0000-0000-0000820C0000}"/>
    <cellStyle name="20 % - Akzent6 4 2 3" xfId="6632" xr:uid="{00000000-0005-0000-0000-0000830C0000}"/>
    <cellStyle name="20 % - Akzent6 4 2 3 2" xfId="26195" xr:uid="{00000000-0005-0000-0000-0000840C0000}"/>
    <cellStyle name="20 % - Akzent6 4 2 3 3" xfId="52398" xr:uid="{00000000-0005-0000-0000-0000850C0000}"/>
    <cellStyle name="20 % - Akzent6 4 2 3 4" xfId="16285" xr:uid="{00000000-0005-0000-0000-0000860C0000}"/>
    <cellStyle name="20 % - Akzent6 4 2 4" xfId="20257" xr:uid="{00000000-0005-0000-0000-0000870C0000}"/>
    <cellStyle name="20 % - Akzent6 4 2 4 2" xfId="47734" xr:uid="{00000000-0005-0000-0000-0000880C0000}"/>
    <cellStyle name="20 % - Akzent6 4 2 5" xfId="29882" xr:uid="{00000000-0005-0000-0000-0000890C0000}"/>
    <cellStyle name="20 % - Akzent6 4 2 6" xfId="35328" xr:uid="{00000000-0005-0000-0000-00008A0C0000}"/>
    <cellStyle name="20 % - Akzent6 4 2 7" xfId="42923" xr:uid="{00000000-0005-0000-0000-00008B0C0000}"/>
    <cellStyle name="20 % - Akzent6 4 2 8" xfId="12952" xr:uid="{00000000-0005-0000-0000-00008C0C0000}"/>
    <cellStyle name="20 % - Akzent6 4 3" xfId="3102" xr:uid="{00000000-0005-0000-0000-00008D0C0000}"/>
    <cellStyle name="20 % - Akzent6 4 3 2" xfId="7895" xr:uid="{00000000-0005-0000-0000-00008E0C0000}"/>
    <cellStyle name="20 % - Akzent6 4 3 2 2" xfId="27325" xr:uid="{00000000-0005-0000-0000-00008F0C0000}"/>
    <cellStyle name="20 % - Akzent6 4 3 2 3" xfId="53661" xr:uid="{00000000-0005-0000-0000-0000900C0000}"/>
    <cellStyle name="20 % - Akzent6 4 3 2 4" xfId="17435" xr:uid="{00000000-0005-0000-0000-0000910C0000}"/>
    <cellStyle name="20 % - Akzent6 4 3 3" xfId="21727" xr:uid="{00000000-0005-0000-0000-0000920C0000}"/>
    <cellStyle name="20 % - Akzent6 4 3 3 2" xfId="48973" xr:uid="{00000000-0005-0000-0000-0000930C0000}"/>
    <cellStyle name="20 % - Akzent6 4 3 4" xfId="31214" xr:uid="{00000000-0005-0000-0000-0000940C0000}"/>
    <cellStyle name="20 % - Akzent6 4 3 5" xfId="36781" xr:uid="{00000000-0005-0000-0000-0000950C0000}"/>
    <cellStyle name="20 % - Akzent6 4 3 6" xfId="44241" xr:uid="{00000000-0005-0000-0000-0000960C0000}"/>
    <cellStyle name="20 % - Akzent6 4 3 7" xfId="12235" xr:uid="{00000000-0005-0000-0000-0000970C0000}"/>
    <cellStyle name="20 % - Akzent6 4 4" xfId="5929" xr:uid="{00000000-0005-0000-0000-0000980C0000}"/>
    <cellStyle name="20 % - Akzent6 4 4 2" xfId="19165" xr:uid="{00000000-0005-0000-0000-0000990C0000}"/>
    <cellStyle name="20 % - Akzent6 4 4 3" xfId="51695" xr:uid="{00000000-0005-0000-0000-00009A0C0000}"/>
    <cellStyle name="20 % - Akzent6 4 4 4" xfId="13737" xr:uid="{00000000-0005-0000-0000-00009B0C0000}"/>
    <cellStyle name="20 % - Akzent6 4 5" xfId="15606" xr:uid="{00000000-0005-0000-0000-00009C0C0000}"/>
    <cellStyle name="20 % - Akzent6 4 5 2" xfId="25516" xr:uid="{00000000-0005-0000-0000-00009D0C0000}"/>
    <cellStyle name="20 % - Akzent6 4 5 3" xfId="47034" xr:uid="{00000000-0005-0000-0000-00009E0C0000}"/>
    <cellStyle name="20 % - Akzent6 4 6" xfId="19502" xr:uid="{00000000-0005-0000-0000-00009F0C0000}"/>
    <cellStyle name="20 % - Akzent6 4 7" xfId="29163" xr:uid="{00000000-0005-0000-0000-0000A00C0000}"/>
    <cellStyle name="20 % - Akzent6 4 8" xfId="34571" xr:uid="{00000000-0005-0000-0000-0000A10C0000}"/>
    <cellStyle name="20 % - Akzent6 4 9" xfId="42171" xr:uid="{00000000-0005-0000-0000-0000A20C0000}"/>
    <cellStyle name="20 % - Akzent6 5" xfId="1231" xr:uid="{00000000-0005-0000-0000-0000A30C0000}"/>
    <cellStyle name="20 % - Akzent6 5 2" xfId="3607" xr:uid="{00000000-0005-0000-0000-0000A40C0000}"/>
    <cellStyle name="20 % - Akzent6 5 2 2" xfId="8398" xr:uid="{00000000-0005-0000-0000-0000A50C0000}"/>
    <cellStyle name="20 % - Akzent6 5 2 2 2" xfId="27818" xr:uid="{00000000-0005-0000-0000-0000A60C0000}"/>
    <cellStyle name="20 % - Akzent6 5 2 2 3" xfId="54164" xr:uid="{00000000-0005-0000-0000-0000A70C0000}"/>
    <cellStyle name="20 % - Akzent6 5 2 2 4" xfId="17940" xr:uid="{00000000-0005-0000-0000-0000A80C0000}"/>
    <cellStyle name="20 % - Akzent6 5 2 3" xfId="22232" xr:uid="{00000000-0005-0000-0000-0000A90C0000}"/>
    <cellStyle name="20 % - Akzent6 5 2 3 2" xfId="49475" xr:uid="{00000000-0005-0000-0000-0000AA0C0000}"/>
    <cellStyle name="20 % - Akzent6 5 2 4" xfId="31715" xr:uid="{00000000-0005-0000-0000-0000AB0C0000}"/>
    <cellStyle name="20 % - Akzent6 5 2 5" xfId="37286" xr:uid="{00000000-0005-0000-0000-0000AC0C0000}"/>
    <cellStyle name="20 % - Akzent6 5 2 6" xfId="44746" xr:uid="{00000000-0005-0000-0000-0000AD0C0000}"/>
    <cellStyle name="20 % - Akzent6 5 2 7" xfId="12765" xr:uid="{00000000-0005-0000-0000-0000AE0C0000}"/>
    <cellStyle name="20 % - Akzent6 5 3" xfId="6445" xr:uid="{00000000-0005-0000-0000-0000AF0C0000}"/>
    <cellStyle name="20 % - Akzent6 5 3 2" xfId="23908" xr:uid="{00000000-0005-0000-0000-0000B00C0000}"/>
    <cellStyle name="20 % - Akzent6 5 3 3" xfId="52211" xr:uid="{00000000-0005-0000-0000-0000B10C0000}"/>
    <cellStyle name="20 % - Akzent6 5 3 4" xfId="14229" xr:uid="{00000000-0005-0000-0000-0000B20C0000}"/>
    <cellStyle name="20 % - Akzent6 5 4" xfId="16098" xr:uid="{00000000-0005-0000-0000-0000B30C0000}"/>
    <cellStyle name="20 % - Akzent6 5 4 2" xfId="26008" xr:uid="{00000000-0005-0000-0000-0000B40C0000}"/>
    <cellStyle name="20 % - Akzent6 5 4 3" xfId="47547" xr:uid="{00000000-0005-0000-0000-0000B50C0000}"/>
    <cellStyle name="20 % - Akzent6 5 5" xfId="20070" xr:uid="{00000000-0005-0000-0000-0000B60C0000}"/>
    <cellStyle name="20 % - Akzent6 5 6" xfId="29695" xr:uid="{00000000-0005-0000-0000-0000B70C0000}"/>
    <cellStyle name="20 % - Akzent6 5 7" xfId="35141" xr:uid="{00000000-0005-0000-0000-0000B80C0000}"/>
    <cellStyle name="20 % - Akzent6 5 8" xfId="42736" xr:uid="{00000000-0005-0000-0000-0000B90C0000}"/>
    <cellStyle name="20 % - Akzent6 5 9" xfId="11323" xr:uid="{00000000-0005-0000-0000-0000BA0C0000}"/>
    <cellStyle name="20 % - Akzent6 6" xfId="1946" xr:uid="{00000000-0005-0000-0000-0000BB0C0000}"/>
    <cellStyle name="20 % - Akzent6 6 2" xfId="4253" xr:uid="{00000000-0005-0000-0000-0000BC0C0000}"/>
    <cellStyle name="20 % - Akzent6 6 2 2" xfId="9034" xr:uid="{00000000-0005-0000-0000-0000BD0C0000}"/>
    <cellStyle name="20 % - Akzent6 6 2 2 2" xfId="28428" xr:uid="{00000000-0005-0000-0000-0000BE0C0000}"/>
    <cellStyle name="20 % - Akzent6 6 2 2 3" xfId="54800" xr:uid="{00000000-0005-0000-0000-0000BF0C0000}"/>
    <cellStyle name="20 % - Akzent6 6 2 2 4" xfId="18586" xr:uid="{00000000-0005-0000-0000-0000C00C0000}"/>
    <cellStyle name="20 % - Akzent6 6 2 3" xfId="22878" xr:uid="{00000000-0005-0000-0000-0000C10C0000}"/>
    <cellStyle name="20 % - Akzent6 6 2 3 2" xfId="50110" xr:uid="{00000000-0005-0000-0000-0000C20C0000}"/>
    <cellStyle name="20 % - Akzent6 6 2 4" xfId="32353" xr:uid="{00000000-0005-0000-0000-0000C30C0000}"/>
    <cellStyle name="20 % - Akzent6 6 2 5" xfId="37932" xr:uid="{00000000-0005-0000-0000-0000C40C0000}"/>
    <cellStyle name="20 % - Akzent6 6 2 6" xfId="45392" xr:uid="{00000000-0005-0000-0000-0000C50C0000}"/>
    <cellStyle name="20 % - Akzent6 6 2 7" xfId="13466" xr:uid="{00000000-0005-0000-0000-0000C60C0000}"/>
    <cellStyle name="20 % - Akzent6 6 3" xfId="7113" xr:uid="{00000000-0005-0000-0000-0000C70C0000}"/>
    <cellStyle name="20 % - Akzent6 6 3 2" xfId="25235" xr:uid="{00000000-0005-0000-0000-0000C80C0000}"/>
    <cellStyle name="20 % - Akzent6 6 3 3" xfId="52879" xr:uid="{00000000-0005-0000-0000-0000C90C0000}"/>
    <cellStyle name="20 % - Akzent6 6 3 4" xfId="14838" xr:uid="{00000000-0005-0000-0000-0000CA0C0000}"/>
    <cellStyle name="20 % - Akzent6 6 4" xfId="16707" xr:uid="{00000000-0005-0000-0000-0000CB0C0000}"/>
    <cellStyle name="20 % - Akzent6 6 4 2" xfId="26617" xr:uid="{00000000-0005-0000-0000-0000CC0C0000}"/>
    <cellStyle name="20 % - Akzent6 6 4 3" xfId="48215" xr:uid="{00000000-0005-0000-0000-0000CD0C0000}"/>
    <cellStyle name="20 % - Akzent6 6 5" xfId="20785" xr:uid="{00000000-0005-0000-0000-0000CE0C0000}"/>
    <cellStyle name="20 % - Akzent6 6 6" xfId="30399" xr:uid="{00000000-0005-0000-0000-0000CF0C0000}"/>
    <cellStyle name="20 % - Akzent6 6 7" xfId="35856" xr:uid="{00000000-0005-0000-0000-0000D00C0000}"/>
    <cellStyle name="20 % - Akzent6 6 8" xfId="43451" xr:uid="{00000000-0005-0000-0000-0000D10C0000}"/>
    <cellStyle name="20 % - Akzent6 6 9" xfId="11964" xr:uid="{00000000-0005-0000-0000-0000D20C0000}"/>
    <cellStyle name="20 % - Akzent6 7" xfId="1960" xr:uid="{00000000-0005-0000-0000-0000D30C0000}"/>
    <cellStyle name="20 % - Akzent6 7 2" xfId="4267" xr:uid="{00000000-0005-0000-0000-0000D40C0000}"/>
    <cellStyle name="20 % - Akzent6 7 2 2" xfId="9048" xr:uid="{00000000-0005-0000-0000-0000D50C0000}"/>
    <cellStyle name="20 % - Akzent6 7 2 2 2" xfId="28441" xr:uid="{00000000-0005-0000-0000-0000D60C0000}"/>
    <cellStyle name="20 % - Akzent6 7 2 2 3" xfId="54814" xr:uid="{00000000-0005-0000-0000-0000D70C0000}"/>
    <cellStyle name="20 % - Akzent6 7 2 2 4" xfId="18600" xr:uid="{00000000-0005-0000-0000-0000D80C0000}"/>
    <cellStyle name="20 % - Akzent6 7 2 3" xfId="22892" xr:uid="{00000000-0005-0000-0000-0000D90C0000}"/>
    <cellStyle name="20 % - Akzent6 7 2 3 2" xfId="50124" xr:uid="{00000000-0005-0000-0000-0000DA0C0000}"/>
    <cellStyle name="20 % - Akzent6 7 2 4" xfId="32367" xr:uid="{00000000-0005-0000-0000-0000DB0C0000}"/>
    <cellStyle name="20 % - Akzent6 7 2 5" xfId="37946" xr:uid="{00000000-0005-0000-0000-0000DC0C0000}"/>
    <cellStyle name="20 % - Akzent6 7 2 6" xfId="45406" xr:uid="{00000000-0005-0000-0000-0000DD0C0000}"/>
    <cellStyle name="20 % - Akzent6 7 2 7" xfId="14852" xr:uid="{00000000-0005-0000-0000-0000DE0C0000}"/>
    <cellStyle name="20 % - Akzent6 7 3" xfId="7127" xr:uid="{00000000-0005-0000-0000-0000DF0C0000}"/>
    <cellStyle name="20 % - Akzent6 7 3 2" xfId="26631" xr:uid="{00000000-0005-0000-0000-0000E00C0000}"/>
    <cellStyle name="20 % - Akzent6 7 3 3" xfId="52893" xr:uid="{00000000-0005-0000-0000-0000E10C0000}"/>
    <cellStyle name="20 % - Akzent6 7 3 4" xfId="16721" xr:uid="{00000000-0005-0000-0000-0000E20C0000}"/>
    <cellStyle name="20 % - Akzent6 7 4" xfId="20799" xr:uid="{00000000-0005-0000-0000-0000E30C0000}"/>
    <cellStyle name="20 % - Akzent6 7 4 2" xfId="48229" xr:uid="{00000000-0005-0000-0000-0000E40C0000}"/>
    <cellStyle name="20 % - Akzent6 7 5" xfId="30413" xr:uid="{00000000-0005-0000-0000-0000E50C0000}"/>
    <cellStyle name="20 % - Akzent6 7 6" xfId="35870" xr:uid="{00000000-0005-0000-0000-0000E60C0000}"/>
    <cellStyle name="20 % - Akzent6 7 7" xfId="43465" xr:uid="{00000000-0005-0000-0000-0000E70C0000}"/>
    <cellStyle name="20 % - Akzent6 7 8" xfId="12048" xr:uid="{00000000-0005-0000-0000-0000E80C0000}"/>
    <cellStyle name="20 % - Akzent6 8" xfId="2809" xr:uid="{00000000-0005-0000-0000-0000E90C0000}"/>
    <cellStyle name="20 % - Akzent6 8 2" xfId="4706" xr:uid="{00000000-0005-0000-0000-0000EA0C0000}"/>
    <cellStyle name="20 % - Akzent6 8 2 2" xfId="9470" xr:uid="{00000000-0005-0000-0000-0000EB0C0000}"/>
    <cellStyle name="20 % - Akzent6 8 2 2 2" xfId="55236" xr:uid="{00000000-0005-0000-0000-0000EC0C0000}"/>
    <cellStyle name="20 % - Akzent6 8 2 2 3" xfId="23331" xr:uid="{00000000-0005-0000-0000-0000ED0C0000}"/>
    <cellStyle name="20 % - Akzent6 8 2 3" xfId="32806" xr:uid="{00000000-0005-0000-0000-0000EE0C0000}"/>
    <cellStyle name="20 % - Akzent6 8 2 3 2" xfId="50545" xr:uid="{00000000-0005-0000-0000-0000EF0C0000}"/>
    <cellStyle name="20 % - Akzent6 8 2 4" xfId="38385" xr:uid="{00000000-0005-0000-0000-0000F00C0000}"/>
    <cellStyle name="20 % - Akzent6 8 2 5" xfId="45845" xr:uid="{00000000-0005-0000-0000-0000F10C0000}"/>
    <cellStyle name="20 % - Akzent6 8 2 6" xfId="19039" xr:uid="{00000000-0005-0000-0000-0000F20C0000}"/>
    <cellStyle name="20 % - Akzent6 8 3" xfId="7624" xr:uid="{00000000-0005-0000-0000-0000F30C0000}"/>
    <cellStyle name="20 % - Akzent6 8 3 2" xfId="27052" xr:uid="{00000000-0005-0000-0000-0000F40C0000}"/>
    <cellStyle name="20 % - Akzent6 8 3 3" xfId="53390" xr:uid="{00000000-0005-0000-0000-0000F50C0000}"/>
    <cellStyle name="20 % - Akzent6 8 3 4" xfId="17142" xr:uid="{00000000-0005-0000-0000-0000F60C0000}"/>
    <cellStyle name="20 % - Akzent6 8 4" xfId="21434" xr:uid="{00000000-0005-0000-0000-0000F70C0000}"/>
    <cellStyle name="20 % - Akzent6 8 4 2" xfId="48702" xr:uid="{00000000-0005-0000-0000-0000F80C0000}"/>
    <cellStyle name="20 % - Akzent6 8 5" xfId="30921" xr:uid="{00000000-0005-0000-0000-0000F90C0000}"/>
    <cellStyle name="20 % - Akzent6 8 6" xfId="36488" xr:uid="{00000000-0005-0000-0000-0000FA0C0000}"/>
    <cellStyle name="20 % - Akzent6 8 7" xfId="43948" xr:uid="{00000000-0005-0000-0000-0000FB0C0000}"/>
    <cellStyle name="20 % - Akzent6 8 8" xfId="13550" xr:uid="{00000000-0005-0000-0000-0000FC0C0000}"/>
    <cellStyle name="20 % - Akzent6 9" xfId="2915" xr:uid="{00000000-0005-0000-0000-0000FD0C0000}"/>
    <cellStyle name="20 % - Akzent6 9 2" xfId="7708" xr:uid="{00000000-0005-0000-0000-0000FE0C0000}"/>
    <cellStyle name="20 % - Akzent6 9 2 2" xfId="27138" xr:uid="{00000000-0005-0000-0000-0000FF0C0000}"/>
    <cellStyle name="20 % - Akzent6 9 2 3" xfId="53474" xr:uid="{00000000-0005-0000-0000-0000000D0000}"/>
    <cellStyle name="20 % - Akzent6 9 2 4" xfId="17248" xr:uid="{00000000-0005-0000-0000-0000010D0000}"/>
    <cellStyle name="20 % - Akzent6 9 3" xfId="21540" xr:uid="{00000000-0005-0000-0000-0000020D0000}"/>
    <cellStyle name="20 % - Akzent6 9 3 2" xfId="48786" xr:uid="{00000000-0005-0000-0000-0000030D0000}"/>
    <cellStyle name="20 % - Akzent6 9 4" xfId="31027" xr:uid="{00000000-0005-0000-0000-0000040D0000}"/>
    <cellStyle name="20 % - Akzent6 9 5" xfId="36594" xr:uid="{00000000-0005-0000-0000-0000050D0000}"/>
    <cellStyle name="20 % - Akzent6 9 6" xfId="44054" xr:uid="{00000000-0005-0000-0000-0000060D0000}"/>
    <cellStyle name="20 % - Akzent6 9 7" xfId="15335" xr:uid="{00000000-0005-0000-0000-0000070D0000}"/>
    <cellStyle name="20% - Accent1" xfId="56916" builtinId="30" customBuiltin="1"/>
    <cellStyle name="20% - Accent1 10" xfId="2813" xr:uid="{00000000-0005-0000-0000-0000090D0000}"/>
    <cellStyle name="20% - Accent1 10 2" xfId="7626" xr:uid="{00000000-0005-0000-0000-00000A0D0000}"/>
    <cellStyle name="20% - Accent1 10 2 2" xfId="27055" xr:uid="{00000000-0005-0000-0000-00000B0D0000}"/>
    <cellStyle name="20% - Accent1 10 2 3" xfId="53392" xr:uid="{00000000-0005-0000-0000-00000C0D0000}"/>
    <cellStyle name="20% - Accent1 10 2 4" xfId="17146" xr:uid="{00000000-0005-0000-0000-00000D0D0000}"/>
    <cellStyle name="20% - Accent1 10 3" xfId="21438" xr:uid="{00000000-0005-0000-0000-00000E0D0000}"/>
    <cellStyle name="20% - Accent1 10 3 2" xfId="48704" xr:uid="{00000000-0005-0000-0000-00000F0D0000}"/>
    <cellStyle name="20% - Accent1 10 4" xfId="30925" xr:uid="{00000000-0005-0000-0000-0000100D0000}"/>
    <cellStyle name="20% - Accent1 10 5" xfId="36492" xr:uid="{00000000-0005-0000-0000-0000110D0000}"/>
    <cellStyle name="20% - Accent1 10 6" xfId="43952" xr:uid="{00000000-0005-0000-0000-0000120D0000}"/>
    <cellStyle name="20% - Accent1 10 7" xfId="13468" xr:uid="{00000000-0005-0000-0000-0000130D0000}"/>
    <cellStyle name="20% - Accent1 11" xfId="4738" xr:uid="{00000000-0005-0000-0000-0000140D0000}"/>
    <cellStyle name="20% - Accent1 11 2" xfId="9500" xr:uid="{00000000-0005-0000-0000-0000150D0000}"/>
    <cellStyle name="20% - Accent1 11 2 2" xfId="55266" xr:uid="{00000000-0005-0000-0000-0000160D0000}"/>
    <cellStyle name="20% - Accent1 11 2 3" xfId="25259" xr:uid="{00000000-0005-0000-0000-0000170D0000}"/>
    <cellStyle name="20% - Accent1 11 3" xfId="32837" xr:uid="{00000000-0005-0000-0000-0000180D0000}"/>
    <cellStyle name="20% - Accent1 11 3 2" xfId="50575" xr:uid="{00000000-0005-0000-0000-0000190D0000}"/>
    <cellStyle name="20% - Accent1 11 4" xfId="38416" xr:uid="{00000000-0005-0000-0000-00001A0D0000}"/>
    <cellStyle name="20% - Accent1 11 5" xfId="45875" xr:uid="{00000000-0005-0000-0000-00001B0D0000}"/>
    <cellStyle name="20% - Accent1 11 6" xfId="15337" xr:uid="{00000000-0005-0000-0000-00001C0D0000}"/>
    <cellStyle name="20% - Accent1 12" xfId="5229" xr:uid="{00000000-0005-0000-0000-00001D0D0000}"/>
    <cellStyle name="20% - Accent1 12 2" xfId="9921" xr:uid="{00000000-0005-0000-0000-00001E0D0000}"/>
    <cellStyle name="20% - Accent1 12 2 2" xfId="55687" xr:uid="{00000000-0005-0000-0000-00001F0D0000}"/>
    <cellStyle name="20% - Accent1 12 2 3" xfId="33325" xr:uid="{00000000-0005-0000-0000-0000200D0000}"/>
    <cellStyle name="20% - Accent1 12 3" xfId="38904" xr:uid="{00000000-0005-0000-0000-0000210D0000}"/>
    <cellStyle name="20% - Accent1 12 3 2" xfId="50995" xr:uid="{00000000-0005-0000-0000-0000220D0000}"/>
    <cellStyle name="20% - Accent1 12 4" xfId="46357" xr:uid="{00000000-0005-0000-0000-0000230D0000}"/>
    <cellStyle name="20% - Accent1 12 5" xfId="19078" xr:uid="{00000000-0005-0000-0000-0000240D0000}"/>
    <cellStyle name="20% - Accent1 13" xfId="5639" xr:uid="{00000000-0005-0000-0000-0000250D0000}"/>
    <cellStyle name="20% - Accent1 13 2" xfId="51405" xr:uid="{00000000-0005-0000-0000-0000260D0000}"/>
    <cellStyle name="20% - Accent1 13 3" xfId="28874" xr:uid="{00000000-0005-0000-0000-0000270D0000}"/>
    <cellStyle name="20% - Accent1 14" xfId="10717" xr:uid="{00000000-0005-0000-0000-0000280D0000}"/>
    <cellStyle name="20% - Accent1 14 2" xfId="46765" xr:uid="{00000000-0005-0000-0000-0000290D0000}"/>
    <cellStyle name="20% - Accent1 14 3" xfId="34150" xr:uid="{00000000-0005-0000-0000-00002A0D0000}"/>
    <cellStyle name="20% - Accent1 15" xfId="41875" xr:uid="{00000000-0005-0000-0000-00002B0D0000}"/>
    <cellStyle name="20% - Accent1 2" xfId="410" xr:uid="{00000000-0005-0000-0000-00002C0D0000}"/>
    <cellStyle name="20% - Accent1 2 10" xfId="5283" xr:uid="{00000000-0005-0000-0000-00002D0D0000}"/>
    <cellStyle name="20% - Accent1 2 10 2" xfId="9975" xr:uid="{00000000-0005-0000-0000-00002E0D0000}"/>
    <cellStyle name="20% - Accent1 2 10 2 2" xfId="55741" xr:uid="{00000000-0005-0000-0000-00002F0D0000}"/>
    <cellStyle name="20% - Accent1 2 10 2 3" xfId="33379" xr:uid="{00000000-0005-0000-0000-0000300D0000}"/>
    <cellStyle name="20% - Accent1 2 10 3" xfId="38958" xr:uid="{00000000-0005-0000-0000-0000310D0000}"/>
    <cellStyle name="20% - Accent1 2 10 3 2" xfId="51049" xr:uid="{00000000-0005-0000-0000-0000320D0000}"/>
    <cellStyle name="20% - Accent1 2 10 4" xfId="46411" xr:uid="{00000000-0005-0000-0000-0000330D0000}"/>
    <cellStyle name="20% - Accent1 2 10 5" xfId="19254" xr:uid="{00000000-0005-0000-0000-0000340D0000}"/>
    <cellStyle name="20% - Accent1 2 11" xfId="5712" xr:uid="{00000000-0005-0000-0000-0000350D0000}"/>
    <cellStyle name="20% - Accent1 2 11 2" xfId="51478" xr:uid="{00000000-0005-0000-0000-0000360D0000}"/>
    <cellStyle name="20% - Accent1 2 11 3" xfId="28945" xr:uid="{00000000-0005-0000-0000-0000370D0000}"/>
    <cellStyle name="20% - Accent1 2 12" xfId="10771" xr:uid="{00000000-0005-0000-0000-0000380D0000}"/>
    <cellStyle name="20% - Accent1 2 12 2" xfId="46819" xr:uid="{00000000-0005-0000-0000-0000390D0000}"/>
    <cellStyle name="20% - Accent1 2 12 3" xfId="34322" xr:uid="{00000000-0005-0000-0000-00003A0D0000}"/>
    <cellStyle name="20% - Accent1 2 13" xfId="41948" xr:uid="{00000000-0005-0000-0000-00003B0D0000}"/>
    <cellStyle name="20% - Accent1 2 14" xfId="11185" xr:uid="{00000000-0005-0000-0000-00003C0D0000}"/>
    <cellStyle name="20% - Accent1 2 15" xfId="56526" xr:uid="{00000000-0005-0000-0000-00003D0D0000}"/>
    <cellStyle name="20% - Accent1 2 16" xfId="56981" xr:uid="{00000000-0005-0000-0000-00003E0D0000}"/>
    <cellStyle name="20% - Accent1 2 2" xfId="535" xr:uid="{00000000-0005-0000-0000-00003F0D0000}"/>
    <cellStyle name="20% - Accent1 2 2 10" xfId="10859" xr:uid="{00000000-0005-0000-0000-0000400D0000}"/>
    <cellStyle name="20% - Accent1 2 2 10 2" xfId="46919" xr:uid="{00000000-0005-0000-0000-0000410D0000}"/>
    <cellStyle name="20% - Accent1 2 2 10 3" xfId="34451" xr:uid="{00000000-0005-0000-0000-0000420D0000}"/>
    <cellStyle name="20% - Accent1 2 2 11" xfId="42051" xr:uid="{00000000-0005-0000-0000-0000430D0000}"/>
    <cellStyle name="20% - Accent1 2 2 12" xfId="11395" xr:uid="{00000000-0005-0000-0000-0000440D0000}"/>
    <cellStyle name="20% - Accent1 2 2 13" xfId="56614" xr:uid="{00000000-0005-0000-0000-0000450D0000}"/>
    <cellStyle name="20% - Accent1 2 2 14" xfId="57069" xr:uid="{00000000-0005-0000-0000-0000460D0000}"/>
    <cellStyle name="20% - Accent1 2 2 2" xfId="1072" xr:uid="{00000000-0005-0000-0000-0000470D0000}"/>
    <cellStyle name="20% - Accent1 2 2 2 10" xfId="11929" xr:uid="{00000000-0005-0000-0000-0000480D0000}"/>
    <cellStyle name="20% - Accent1 2 2 2 11" xfId="56857" xr:uid="{00000000-0005-0000-0000-0000490D0000}"/>
    <cellStyle name="20% - Accent1 2 2 2 12" xfId="57312" xr:uid="{00000000-0005-0000-0000-00004A0D0000}"/>
    <cellStyle name="20% - Accent1 2 2 2 2" xfId="1809" xr:uid="{00000000-0005-0000-0000-00004B0D0000}"/>
    <cellStyle name="20% - Accent1 2 2 2 2 2" xfId="4182" xr:uid="{00000000-0005-0000-0000-00004C0D0000}"/>
    <cellStyle name="20% - Accent1 2 2 2 2 2 2" xfId="8973" xr:uid="{00000000-0005-0000-0000-00004D0D0000}"/>
    <cellStyle name="20% - Accent1 2 2 2 2 2 2 2" xfId="28392" xr:uid="{00000000-0005-0000-0000-00004E0D0000}"/>
    <cellStyle name="20% - Accent1 2 2 2 2 2 2 3" xfId="54739" xr:uid="{00000000-0005-0000-0000-00004F0D0000}"/>
    <cellStyle name="20% - Accent1 2 2 2 2 2 2 4" xfId="18515" xr:uid="{00000000-0005-0000-0000-0000500D0000}"/>
    <cellStyle name="20% - Accent1 2 2 2 2 2 3" xfId="22807" xr:uid="{00000000-0005-0000-0000-0000510D0000}"/>
    <cellStyle name="20% - Accent1 2 2 2 2 2 3 2" xfId="50050" xr:uid="{00000000-0005-0000-0000-0000520D0000}"/>
    <cellStyle name="20% - Accent1 2 2 2 2 2 4" xfId="32290" xr:uid="{00000000-0005-0000-0000-0000530D0000}"/>
    <cellStyle name="20% - Accent1 2 2 2 2 2 5" xfId="37861" xr:uid="{00000000-0005-0000-0000-0000540D0000}"/>
    <cellStyle name="20% - Accent1 2 2 2 2 2 6" xfId="45321" xr:uid="{00000000-0005-0000-0000-0000550D0000}"/>
    <cellStyle name="20% - Accent1 2 2 2 2 2 7" xfId="14803" xr:uid="{00000000-0005-0000-0000-0000560D0000}"/>
    <cellStyle name="20% - Accent1 2 2 2 2 3" xfId="7022" xr:uid="{00000000-0005-0000-0000-0000570D0000}"/>
    <cellStyle name="20% - Accent1 2 2 2 2 3 2" xfId="26582" xr:uid="{00000000-0005-0000-0000-0000580D0000}"/>
    <cellStyle name="20% - Accent1 2 2 2 2 3 3" xfId="52788" xr:uid="{00000000-0005-0000-0000-0000590D0000}"/>
    <cellStyle name="20% - Accent1 2 2 2 2 3 4" xfId="16672" xr:uid="{00000000-0005-0000-0000-00005A0D0000}"/>
    <cellStyle name="20% - Accent1 2 2 2 2 4" xfId="20648" xr:uid="{00000000-0005-0000-0000-00005B0D0000}"/>
    <cellStyle name="20% - Accent1 2 2 2 2 4 2" xfId="48124" xr:uid="{00000000-0005-0000-0000-00005C0D0000}"/>
    <cellStyle name="20% - Accent1 2 2 2 2 5" xfId="30273" xr:uid="{00000000-0005-0000-0000-00005D0D0000}"/>
    <cellStyle name="20% - Accent1 2 2 2 2 6" xfId="35719" xr:uid="{00000000-0005-0000-0000-00005E0D0000}"/>
    <cellStyle name="20% - Accent1 2 2 2 2 7" xfId="43314" xr:uid="{00000000-0005-0000-0000-00005F0D0000}"/>
    <cellStyle name="20% - Accent1 2 2 2 2 8" xfId="13342" xr:uid="{00000000-0005-0000-0000-0000600D0000}"/>
    <cellStyle name="20% - Accent1 2 2 2 3" xfId="2349" xr:uid="{00000000-0005-0000-0000-0000610D0000}"/>
    <cellStyle name="20% - Accent1 2 2 2 3 2" xfId="4654" xr:uid="{00000000-0005-0000-0000-0000620D0000}"/>
    <cellStyle name="20% - Accent1 2 2 2 3 2 2" xfId="9435" xr:uid="{00000000-0005-0000-0000-0000630D0000}"/>
    <cellStyle name="20% - Accent1 2 2 2 3 2 2 2" xfId="28828" xr:uid="{00000000-0005-0000-0000-0000640D0000}"/>
    <cellStyle name="20% - Accent1 2 2 2 3 2 2 3" xfId="55201" xr:uid="{00000000-0005-0000-0000-0000650D0000}"/>
    <cellStyle name="20% - Accent1 2 2 2 3 2 2 4" xfId="18987" xr:uid="{00000000-0005-0000-0000-0000660D0000}"/>
    <cellStyle name="20% - Accent1 2 2 2 3 2 3" xfId="23279" xr:uid="{00000000-0005-0000-0000-0000670D0000}"/>
    <cellStyle name="20% - Accent1 2 2 2 3 2 3 2" xfId="50511" xr:uid="{00000000-0005-0000-0000-0000680D0000}"/>
    <cellStyle name="20% - Accent1 2 2 2 3 2 4" xfId="32754" xr:uid="{00000000-0005-0000-0000-0000690D0000}"/>
    <cellStyle name="20% - Accent1 2 2 2 3 2 5" xfId="38333" xr:uid="{00000000-0005-0000-0000-00006A0D0000}"/>
    <cellStyle name="20% - Accent1 2 2 2 3 2 6" xfId="45793" xr:uid="{00000000-0005-0000-0000-00006B0D0000}"/>
    <cellStyle name="20% - Accent1 2 2 2 3 2 7" xfId="15239" xr:uid="{00000000-0005-0000-0000-00006C0D0000}"/>
    <cellStyle name="20% - Accent1 2 2 2 3 3" xfId="7514" xr:uid="{00000000-0005-0000-0000-00006D0D0000}"/>
    <cellStyle name="20% - Accent1 2 2 2 3 3 2" xfId="27018" xr:uid="{00000000-0005-0000-0000-00006E0D0000}"/>
    <cellStyle name="20% - Accent1 2 2 2 3 3 3" xfId="53280" xr:uid="{00000000-0005-0000-0000-00006F0D0000}"/>
    <cellStyle name="20% - Accent1 2 2 2 3 3 4" xfId="17108" xr:uid="{00000000-0005-0000-0000-0000700D0000}"/>
    <cellStyle name="20% - Accent1 2 2 2 3 4" xfId="21186" xr:uid="{00000000-0005-0000-0000-0000710D0000}"/>
    <cellStyle name="20% - Accent1 2 2 2 3 4 2" xfId="48616" xr:uid="{00000000-0005-0000-0000-0000720D0000}"/>
    <cellStyle name="20% - Accent1 2 2 2 3 5" xfId="30800" xr:uid="{00000000-0005-0000-0000-0000730D0000}"/>
    <cellStyle name="20% - Accent1 2 2 2 3 6" xfId="36259" xr:uid="{00000000-0005-0000-0000-0000740D0000}"/>
    <cellStyle name="20% - Accent1 2 2 2 3 7" xfId="43852" xr:uid="{00000000-0005-0000-0000-0000750D0000}"/>
    <cellStyle name="20% - Accent1 2 2 2 3 8" xfId="12622" xr:uid="{00000000-0005-0000-0000-0000760D0000}"/>
    <cellStyle name="20% - Accent1 2 2 2 4" xfId="3490" xr:uid="{00000000-0005-0000-0000-0000770D0000}"/>
    <cellStyle name="20% - Accent1 2 2 2 4 2" xfId="8282" xr:uid="{00000000-0005-0000-0000-0000780D0000}"/>
    <cellStyle name="20% - Accent1 2 2 2 4 2 2" xfId="27712" xr:uid="{00000000-0005-0000-0000-0000790D0000}"/>
    <cellStyle name="20% - Accent1 2 2 2 4 2 3" xfId="54048" xr:uid="{00000000-0005-0000-0000-00007A0D0000}"/>
    <cellStyle name="20% - Accent1 2 2 2 4 2 4" xfId="17823" xr:uid="{00000000-0005-0000-0000-00007B0D0000}"/>
    <cellStyle name="20% - Accent1 2 2 2 4 3" xfId="22115" xr:uid="{00000000-0005-0000-0000-00007C0D0000}"/>
    <cellStyle name="20% - Accent1 2 2 2 4 3 2" xfId="49360" xr:uid="{00000000-0005-0000-0000-00007D0D0000}"/>
    <cellStyle name="20% - Accent1 2 2 2 4 4" xfId="31602" xr:uid="{00000000-0005-0000-0000-00007E0D0000}"/>
    <cellStyle name="20% - Accent1 2 2 2 4 5" xfId="37169" xr:uid="{00000000-0005-0000-0000-00007F0D0000}"/>
    <cellStyle name="20% - Accent1 2 2 2 4 6" xfId="44629" xr:uid="{00000000-0005-0000-0000-0000800D0000}"/>
    <cellStyle name="20% - Accent1 2 2 2 4 7" xfId="14124" xr:uid="{00000000-0005-0000-0000-0000810D0000}"/>
    <cellStyle name="20% - Accent1 2 2 2 5" xfId="5129" xr:uid="{00000000-0005-0000-0000-0000820D0000}"/>
    <cellStyle name="20% - Accent1 2 2 2 5 2" xfId="9885" xr:uid="{00000000-0005-0000-0000-0000830D0000}"/>
    <cellStyle name="20% - Accent1 2 2 2 5 2 2" xfId="55651" xr:uid="{00000000-0005-0000-0000-0000840D0000}"/>
    <cellStyle name="20% - Accent1 2 2 2 5 2 3" xfId="25903" xr:uid="{00000000-0005-0000-0000-0000850D0000}"/>
    <cellStyle name="20% - Accent1 2 2 2 5 3" xfId="33228" xr:uid="{00000000-0005-0000-0000-0000860D0000}"/>
    <cellStyle name="20% - Accent1 2 2 2 5 3 2" xfId="50960" xr:uid="{00000000-0005-0000-0000-0000870D0000}"/>
    <cellStyle name="20% - Accent1 2 2 2 5 4" xfId="38807" xr:uid="{00000000-0005-0000-0000-0000880D0000}"/>
    <cellStyle name="20% - Accent1 2 2 2 5 5" xfId="46260" xr:uid="{00000000-0005-0000-0000-0000890D0000}"/>
    <cellStyle name="20% - Accent1 2 2 2 5 6" xfId="15993" xr:uid="{00000000-0005-0000-0000-00008A0D0000}"/>
    <cellStyle name="20% - Accent1 2 2 2 6" xfId="5614" xr:uid="{00000000-0005-0000-0000-00008B0D0000}"/>
    <cellStyle name="20% - Accent1 2 2 2 6 2" xfId="10306" xr:uid="{00000000-0005-0000-0000-00008C0D0000}"/>
    <cellStyle name="20% - Accent1 2 2 2 6 2 2" xfId="56072" xr:uid="{00000000-0005-0000-0000-00008D0D0000}"/>
    <cellStyle name="20% - Accent1 2 2 2 6 2 3" xfId="33710" xr:uid="{00000000-0005-0000-0000-00008E0D0000}"/>
    <cellStyle name="20% - Accent1 2 2 2 6 3" xfId="39289" xr:uid="{00000000-0005-0000-0000-00008F0D0000}"/>
    <cellStyle name="20% - Accent1 2 2 2 6 3 2" xfId="51380" xr:uid="{00000000-0005-0000-0000-0000900D0000}"/>
    <cellStyle name="20% - Accent1 2 2 2 6 4" xfId="46742" xr:uid="{00000000-0005-0000-0000-0000910D0000}"/>
    <cellStyle name="20% - Accent1 2 2 2 6 5" xfId="19917" xr:uid="{00000000-0005-0000-0000-0000920D0000}"/>
    <cellStyle name="20% - Accent1 2 2 2 7" xfId="6317" xr:uid="{00000000-0005-0000-0000-0000930D0000}"/>
    <cellStyle name="20% - Accent1 2 2 2 7 2" xfId="52083" xr:uid="{00000000-0005-0000-0000-0000940D0000}"/>
    <cellStyle name="20% - Accent1 2 2 2 7 3" xfId="29551" xr:uid="{00000000-0005-0000-0000-0000950D0000}"/>
    <cellStyle name="20% - Accent1 2 2 2 8" xfId="11102" xr:uid="{00000000-0005-0000-0000-0000960D0000}"/>
    <cellStyle name="20% - Accent1 2 2 2 8 2" xfId="47421" xr:uid="{00000000-0005-0000-0000-0000970D0000}"/>
    <cellStyle name="20% - Accent1 2 2 2 8 3" xfId="34986" xr:uid="{00000000-0005-0000-0000-0000980D0000}"/>
    <cellStyle name="20% - Accent1 2 2 2 9" xfId="42585" xr:uid="{00000000-0005-0000-0000-0000990D0000}"/>
    <cellStyle name="20% - Accent1 2 2 3" xfId="824" xr:uid="{00000000-0005-0000-0000-00009A0D0000}"/>
    <cellStyle name="20% - Accent1 2 2 3 10" xfId="11681" xr:uid="{00000000-0005-0000-0000-00009B0D0000}"/>
    <cellStyle name="20% - Accent1 2 2 3 2" xfId="1566" xr:uid="{00000000-0005-0000-0000-00009C0D0000}"/>
    <cellStyle name="20% - Accent1 2 2 3 2 2" xfId="3939" xr:uid="{00000000-0005-0000-0000-00009D0D0000}"/>
    <cellStyle name="20% - Accent1 2 2 3 2 2 2" xfId="8730" xr:uid="{00000000-0005-0000-0000-00009E0D0000}"/>
    <cellStyle name="20% - Accent1 2 2 3 2 2 2 2" xfId="28149" xr:uid="{00000000-0005-0000-0000-00009F0D0000}"/>
    <cellStyle name="20% - Accent1 2 2 3 2 2 2 3" xfId="54496" xr:uid="{00000000-0005-0000-0000-0000A00D0000}"/>
    <cellStyle name="20% - Accent1 2 2 3 2 2 2 4" xfId="18272" xr:uid="{00000000-0005-0000-0000-0000A10D0000}"/>
    <cellStyle name="20% - Accent1 2 2 3 2 2 3" xfId="22564" xr:uid="{00000000-0005-0000-0000-0000A20D0000}"/>
    <cellStyle name="20% - Accent1 2 2 3 2 2 3 2" xfId="49807" xr:uid="{00000000-0005-0000-0000-0000A30D0000}"/>
    <cellStyle name="20% - Accent1 2 2 3 2 2 4" xfId="32047" xr:uid="{00000000-0005-0000-0000-0000A40D0000}"/>
    <cellStyle name="20% - Accent1 2 2 3 2 2 5" xfId="37618" xr:uid="{00000000-0005-0000-0000-0000A50D0000}"/>
    <cellStyle name="20% - Accent1 2 2 3 2 2 6" xfId="45078" xr:uid="{00000000-0005-0000-0000-0000A60D0000}"/>
    <cellStyle name="20% - Accent1 2 2 3 2 2 7" xfId="14560" xr:uid="{00000000-0005-0000-0000-0000A70D0000}"/>
    <cellStyle name="20% - Accent1 2 2 3 2 3" xfId="6779" xr:uid="{00000000-0005-0000-0000-0000A80D0000}"/>
    <cellStyle name="20% - Accent1 2 2 3 2 3 2" xfId="26339" xr:uid="{00000000-0005-0000-0000-0000A90D0000}"/>
    <cellStyle name="20% - Accent1 2 2 3 2 3 3" xfId="52545" xr:uid="{00000000-0005-0000-0000-0000AA0D0000}"/>
    <cellStyle name="20% - Accent1 2 2 3 2 3 4" xfId="16429" xr:uid="{00000000-0005-0000-0000-0000AB0D0000}"/>
    <cellStyle name="20% - Accent1 2 2 3 2 4" xfId="20405" xr:uid="{00000000-0005-0000-0000-0000AC0D0000}"/>
    <cellStyle name="20% - Accent1 2 2 3 2 4 2" xfId="47881" xr:uid="{00000000-0005-0000-0000-0000AD0D0000}"/>
    <cellStyle name="20% - Accent1 2 2 3 2 5" xfId="30030" xr:uid="{00000000-0005-0000-0000-0000AE0D0000}"/>
    <cellStyle name="20% - Accent1 2 2 3 2 6" xfId="35476" xr:uid="{00000000-0005-0000-0000-0000AF0D0000}"/>
    <cellStyle name="20% - Accent1 2 2 3 2 7" xfId="43071" xr:uid="{00000000-0005-0000-0000-0000B00D0000}"/>
    <cellStyle name="20% - Accent1 2 2 3 2 8" xfId="13099" xr:uid="{00000000-0005-0000-0000-0000B10D0000}"/>
    <cellStyle name="20% - Accent1 2 2 3 3" xfId="3247" xr:uid="{00000000-0005-0000-0000-0000B20D0000}"/>
    <cellStyle name="20% - Accent1 2 2 3 3 2" xfId="8039" xr:uid="{00000000-0005-0000-0000-0000B30D0000}"/>
    <cellStyle name="20% - Accent1 2 2 3 3 2 2" xfId="27469" xr:uid="{00000000-0005-0000-0000-0000B40D0000}"/>
    <cellStyle name="20% - Accent1 2 2 3 3 2 3" xfId="53805" xr:uid="{00000000-0005-0000-0000-0000B50D0000}"/>
    <cellStyle name="20% - Accent1 2 2 3 3 2 4" xfId="17580" xr:uid="{00000000-0005-0000-0000-0000B60D0000}"/>
    <cellStyle name="20% - Accent1 2 2 3 3 3" xfId="21872" xr:uid="{00000000-0005-0000-0000-0000B70D0000}"/>
    <cellStyle name="20% - Accent1 2 2 3 3 3 2" xfId="49117" xr:uid="{00000000-0005-0000-0000-0000B80D0000}"/>
    <cellStyle name="20% - Accent1 2 2 3 3 4" xfId="31359" xr:uid="{00000000-0005-0000-0000-0000B90D0000}"/>
    <cellStyle name="20% - Accent1 2 2 3 3 5" xfId="36926" xr:uid="{00000000-0005-0000-0000-0000BA0D0000}"/>
    <cellStyle name="20% - Accent1 2 2 3 3 6" xfId="44386" xr:uid="{00000000-0005-0000-0000-0000BB0D0000}"/>
    <cellStyle name="20% - Accent1 2 2 3 3 7" xfId="12379" xr:uid="{00000000-0005-0000-0000-0000BC0D0000}"/>
    <cellStyle name="20% - Accent1 2 2 3 4" xfId="6074" xr:uid="{00000000-0005-0000-0000-0000BD0D0000}"/>
    <cellStyle name="20% - Accent1 2 2 3 4 2" xfId="25219" xr:uid="{00000000-0005-0000-0000-0000BE0D0000}"/>
    <cellStyle name="20% - Accent1 2 2 3 4 3" xfId="51840" xr:uid="{00000000-0005-0000-0000-0000BF0D0000}"/>
    <cellStyle name="20% - Accent1 2 2 3 4 4" xfId="13881" xr:uid="{00000000-0005-0000-0000-0000C00D0000}"/>
    <cellStyle name="20% - Accent1 2 2 3 5" xfId="15750" xr:uid="{00000000-0005-0000-0000-0000C10D0000}"/>
    <cellStyle name="20% - Accent1 2 2 3 5 2" xfId="25660" xr:uid="{00000000-0005-0000-0000-0000C20D0000}"/>
    <cellStyle name="20% - Accent1 2 2 3 5 3" xfId="47178" xr:uid="{00000000-0005-0000-0000-0000C30D0000}"/>
    <cellStyle name="20% - Accent1 2 2 3 6" xfId="19669" xr:uid="{00000000-0005-0000-0000-0000C40D0000}"/>
    <cellStyle name="20% - Accent1 2 2 3 7" xfId="29308" xr:uid="{00000000-0005-0000-0000-0000C50D0000}"/>
    <cellStyle name="20% - Accent1 2 2 3 8" xfId="34738" xr:uid="{00000000-0005-0000-0000-0000C60D0000}"/>
    <cellStyle name="20% - Accent1 2 2 3 9" xfId="42337" xr:uid="{00000000-0005-0000-0000-0000C70D0000}"/>
    <cellStyle name="20% - Accent1 2 2 4" xfId="1303" xr:uid="{00000000-0005-0000-0000-0000C80D0000}"/>
    <cellStyle name="20% - Accent1 2 2 4 2" xfId="3679" xr:uid="{00000000-0005-0000-0000-0000C90D0000}"/>
    <cellStyle name="20% - Accent1 2 2 4 2 2" xfId="8470" xr:uid="{00000000-0005-0000-0000-0000CA0D0000}"/>
    <cellStyle name="20% - Accent1 2 2 4 2 2 2" xfId="27890" xr:uid="{00000000-0005-0000-0000-0000CB0D0000}"/>
    <cellStyle name="20% - Accent1 2 2 4 2 2 3" xfId="54236" xr:uid="{00000000-0005-0000-0000-0000CC0D0000}"/>
    <cellStyle name="20% - Accent1 2 2 4 2 2 4" xfId="18012" xr:uid="{00000000-0005-0000-0000-0000CD0D0000}"/>
    <cellStyle name="20% - Accent1 2 2 4 2 3" xfId="22304" xr:uid="{00000000-0005-0000-0000-0000CE0D0000}"/>
    <cellStyle name="20% - Accent1 2 2 4 2 3 2" xfId="49547" xr:uid="{00000000-0005-0000-0000-0000CF0D0000}"/>
    <cellStyle name="20% - Accent1 2 2 4 2 4" xfId="31787" xr:uid="{00000000-0005-0000-0000-0000D00D0000}"/>
    <cellStyle name="20% - Accent1 2 2 4 2 5" xfId="37358" xr:uid="{00000000-0005-0000-0000-0000D10D0000}"/>
    <cellStyle name="20% - Accent1 2 2 4 2 6" xfId="44818" xr:uid="{00000000-0005-0000-0000-0000D20D0000}"/>
    <cellStyle name="20% - Accent1 2 2 4 2 7" xfId="14301" xr:uid="{00000000-0005-0000-0000-0000D30D0000}"/>
    <cellStyle name="20% - Accent1 2 2 4 3" xfId="6517" xr:uid="{00000000-0005-0000-0000-0000D40D0000}"/>
    <cellStyle name="20% - Accent1 2 2 4 3 2" xfId="26080" xr:uid="{00000000-0005-0000-0000-0000D50D0000}"/>
    <cellStyle name="20% - Accent1 2 2 4 3 3" xfId="52283" xr:uid="{00000000-0005-0000-0000-0000D60D0000}"/>
    <cellStyle name="20% - Accent1 2 2 4 3 4" xfId="16170" xr:uid="{00000000-0005-0000-0000-0000D70D0000}"/>
    <cellStyle name="20% - Accent1 2 2 4 4" xfId="20142" xr:uid="{00000000-0005-0000-0000-0000D80D0000}"/>
    <cellStyle name="20% - Accent1 2 2 4 4 2" xfId="47619" xr:uid="{00000000-0005-0000-0000-0000D90D0000}"/>
    <cellStyle name="20% - Accent1 2 2 4 5" xfId="29767" xr:uid="{00000000-0005-0000-0000-0000DA0D0000}"/>
    <cellStyle name="20% - Accent1 2 2 4 6" xfId="35213" xr:uid="{00000000-0005-0000-0000-0000DB0D0000}"/>
    <cellStyle name="20% - Accent1 2 2 4 7" xfId="42808" xr:uid="{00000000-0005-0000-0000-0000DC0D0000}"/>
    <cellStyle name="20% - Accent1 2 2 4 8" xfId="12837" xr:uid="{00000000-0005-0000-0000-0000DD0D0000}"/>
    <cellStyle name="20% - Accent1 2 2 5" xfId="2106" xr:uid="{00000000-0005-0000-0000-0000DE0D0000}"/>
    <cellStyle name="20% - Accent1 2 2 5 2" xfId="4411" xr:uid="{00000000-0005-0000-0000-0000DF0D0000}"/>
    <cellStyle name="20% - Accent1 2 2 5 2 2" xfId="9192" xr:uid="{00000000-0005-0000-0000-0000E00D0000}"/>
    <cellStyle name="20% - Accent1 2 2 5 2 2 2" xfId="28585" xr:uid="{00000000-0005-0000-0000-0000E10D0000}"/>
    <cellStyle name="20% - Accent1 2 2 5 2 2 3" xfId="54958" xr:uid="{00000000-0005-0000-0000-0000E20D0000}"/>
    <cellStyle name="20% - Accent1 2 2 5 2 2 4" xfId="18744" xr:uid="{00000000-0005-0000-0000-0000E30D0000}"/>
    <cellStyle name="20% - Accent1 2 2 5 2 3" xfId="23036" xr:uid="{00000000-0005-0000-0000-0000E40D0000}"/>
    <cellStyle name="20% - Accent1 2 2 5 2 3 2" xfId="50268" xr:uid="{00000000-0005-0000-0000-0000E50D0000}"/>
    <cellStyle name="20% - Accent1 2 2 5 2 4" xfId="32511" xr:uid="{00000000-0005-0000-0000-0000E60D0000}"/>
    <cellStyle name="20% - Accent1 2 2 5 2 5" xfId="38090" xr:uid="{00000000-0005-0000-0000-0000E70D0000}"/>
    <cellStyle name="20% - Accent1 2 2 5 2 6" xfId="45550" xr:uid="{00000000-0005-0000-0000-0000E80D0000}"/>
    <cellStyle name="20% - Accent1 2 2 5 2 7" xfId="14996" xr:uid="{00000000-0005-0000-0000-0000E90D0000}"/>
    <cellStyle name="20% - Accent1 2 2 5 3" xfId="7271" xr:uid="{00000000-0005-0000-0000-0000EA0D0000}"/>
    <cellStyle name="20% - Accent1 2 2 5 3 2" xfId="26775" xr:uid="{00000000-0005-0000-0000-0000EB0D0000}"/>
    <cellStyle name="20% - Accent1 2 2 5 3 3" xfId="53037" xr:uid="{00000000-0005-0000-0000-0000EC0D0000}"/>
    <cellStyle name="20% - Accent1 2 2 5 3 4" xfId="16865" xr:uid="{00000000-0005-0000-0000-0000ED0D0000}"/>
    <cellStyle name="20% - Accent1 2 2 5 4" xfId="20943" xr:uid="{00000000-0005-0000-0000-0000EE0D0000}"/>
    <cellStyle name="20% - Accent1 2 2 5 4 2" xfId="48373" xr:uid="{00000000-0005-0000-0000-0000EF0D0000}"/>
    <cellStyle name="20% - Accent1 2 2 5 5" xfId="30557" xr:uid="{00000000-0005-0000-0000-0000F00D0000}"/>
    <cellStyle name="20% - Accent1 2 2 5 6" xfId="36016" xr:uid="{00000000-0005-0000-0000-0000F10D0000}"/>
    <cellStyle name="20% - Accent1 2 2 5 7" xfId="43609" xr:uid="{00000000-0005-0000-0000-0000F20D0000}"/>
    <cellStyle name="20% - Accent1 2 2 5 8" xfId="12120" xr:uid="{00000000-0005-0000-0000-0000F30D0000}"/>
    <cellStyle name="20% - Accent1 2 2 6" xfId="2987" xr:uid="{00000000-0005-0000-0000-0000F40D0000}"/>
    <cellStyle name="20% - Accent1 2 2 6 2" xfId="7780" xr:uid="{00000000-0005-0000-0000-0000F50D0000}"/>
    <cellStyle name="20% - Accent1 2 2 6 2 2" xfId="27210" xr:uid="{00000000-0005-0000-0000-0000F60D0000}"/>
    <cellStyle name="20% - Accent1 2 2 6 2 3" xfId="53546" xr:uid="{00000000-0005-0000-0000-0000F70D0000}"/>
    <cellStyle name="20% - Accent1 2 2 6 2 4" xfId="17320" xr:uid="{00000000-0005-0000-0000-0000F80D0000}"/>
    <cellStyle name="20% - Accent1 2 2 6 3" xfId="21612" xr:uid="{00000000-0005-0000-0000-0000F90D0000}"/>
    <cellStyle name="20% - Accent1 2 2 6 3 2" xfId="48858" xr:uid="{00000000-0005-0000-0000-0000FA0D0000}"/>
    <cellStyle name="20% - Accent1 2 2 6 4" xfId="31099" xr:uid="{00000000-0005-0000-0000-0000FB0D0000}"/>
    <cellStyle name="20% - Accent1 2 2 6 5" xfId="36666" xr:uid="{00000000-0005-0000-0000-0000FC0D0000}"/>
    <cellStyle name="20% - Accent1 2 2 6 6" xfId="44126" xr:uid="{00000000-0005-0000-0000-0000FD0D0000}"/>
    <cellStyle name="20% - Accent1 2 2 6 7" xfId="13622" xr:uid="{00000000-0005-0000-0000-0000FE0D0000}"/>
    <cellStyle name="20% - Accent1 2 2 7" xfId="4886" xr:uid="{00000000-0005-0000-0000-0000FF0D0000}"/>
    <cellStyle name="20% - Accent1 2 2 7 2" xfId="9642" xr:uid="{00000000-0005-0000-0000-0000000E0000}"/>
    <cellStyle name="20% - Accent1 2 2 7 2 2" xfId="55408" xr:uid="{00000000-0005-0000-0000-0000010E0000}"/>
    <cellStyle name="20% - Accent1 2 2 7 2 3" xfId="25401" xr:uid="{00000000-0005-0000-0000-0000020E0000}"/>
    <cellStyle name="20% - Accent1 2 2 7 3" xfId="32985" xr:uid="{00000000-0005-0000-0000-0000030E0000}"/>
    <cellStyle name="20% - Accent1 2 2 7 3 2" xfId="50717" xr:uid="{00000000-0005-0000-0000-0000040E0000}"/>
    <cellStyle name="20% - Accent1 2 2 7 4" xfId="38564" xr:uid="{00000000-0005-0000-0000-0000050E0000}"/>
    <cellStyle name="20% - Accent1 2 2 7 5" xfId="46017" xr:uid="{00000000-0005-0000-0000-0000060E0000}"/>
    <cellStyle name="20% - Accent1 2 2 7 6" xfId="15491" xr:uid="{00000000-0005-0000-0000-0000070E0000}"/>
    <cellStyle name="20% - Accent1 2 2 8" xfId="5371" xr:uid="{00000000-0005-0000-0000-0000080E0000}"/>
    <cellStyle name="20% - Accent1 2 2 8 2" xfId="10063" xr:uid="{00000000-0005-0000-0000-0000090E0000}"/>
    <cellStyle name="20% - Accent1 2 2 8 2 2" xfId="55829" xr:uid="{00000000-0005-0000-0000-00000A0E0000}"/>
    <cellStyle name="20% - Accent1 2 2 8 2 3" xfId="33467" xr:uid="{00000000-0005-0000-0000-00000B0E0000}"/>
    <cellStyle name="20% - Accent1 2 2 8 3" xfId="39046" xr:uid="{00000000-0005-0000-0000-00000C0E0000}"/>
    <cellStyle name="20% - Accent1 2 2 8 3 2" xfId="51137" xr:uid="{00000000-0005-0000-0000-00000D0E0000}"/>
    <cellStyle name="20% - Accent1 2 2 8 4" xfId="46499" xr:uid="{00000000-0005-0000-0000-00000E0E0000}"/>
    <cellStyle name="20% - Accent1 2 2 8 5" xfId="19382" xr:uid="{00000000-0005-0000-0000-00000F0E0000}"/>
    <cellStyle name="20% - Accent1 2 2 9" xfId="5814" xr:uid="{00000000-0005-0000-0000-0000100E0000}"/>
    <cellStyle name="20% - Accent1 2 2 9 2" xfId="51580" xr:uid="{00000000-0005-0000-0000-0000110E0000}"/>
    <cellStyle name="20% - Accent1 2 2 9 3" xfId="29048" xr:uid="{00000000-0005-0000-0000-0000120E0000}"/>
    <cellStyle name="20% - Accent1 2 3" xfId="612" xr:uid="{00000000-0005-0000-0000-0000130E0000}"/>
    <cellStyle name="20% - Accent1 2 3 10" xfId="42128" xr:uid="{00000000-0005-0000-0000-0000140E0000}"/>
    <cellStyle name="20% - Accent1 2 3 11" xfId="11472" xr:uid="{00000000-0005-0000-0000-0000150E0000}"/>
    <cellStyle name="20% - Accent1 2 3 12" xfId="56686" xr:uid="{00000000-0005-0000-0000-0000160E0000}"/>
    <cellStyle name="20% - Accent1 2 3 13" xfId="57141" xr:uid="{00000000-0005-0000-0000-0000170E0000}"/>
    <cellStyle name="20% - Accent1 2 3 2" xfId="896" xr:uid="{00000000-0005-0000-0000-0000180E0000}"/>
    <cellStyle name="20% - Accent1 2 3 2 10" xfId="11753" xr:uid="{00000000-0005-0000-0000-0000190E0000}"/>
    <cellStyle name="20% - Accent1 2 3 2 2" xfId="1638" xr:uid="{00000000-0005-0000-0000-00001A0E0000}"/>
    <cellStyle name="20% - Accent1 2 3 2 2 2" xfId="4011" xr:uid="{00000000-0005-0000-0000-00001B0E0000}"/>
    <cellStyle name="20% - Accent1 2 3 2 2 2 2" xfId="8802" xr:uid="{00000000-0005-0000-0000-00001C0E0000}"/>
    <cellStyle name="20% - Accent1 2 3 2 2 2 2 2" xfId="28221" xr:uid="{00000000-0005-0000-0000-00001D0E0000}"/>
    <cellStyle name="20% - Accent1 2 3 2 2 2 2 3" xfId="54568" xr:uid="{00000000-0005-0000-0000-00001E0E0000}"/>
    <cellStyle name="20% - Accent1 2 3 2 2 2 2 4" xfId="18344" xr:uid="{00000000-0005-0000-0000-00001F0E0000}"/>
    <cellStyle name="20% - Accent1 2 3 2 2 2 3" xfId="22636" xr:uid="{00000000-0005-0000-0000-0000200E0000}"/>
    <cellStyle name="20% - Accent1 2 3 2 2 2 3 2" xfId="49879" xr:uid="{00000000-0005-0000-0000-0000210E0000}"/>
    <cellStyle name="20% - Accent1 2 3 2 2 2 4" xfId="32119" xr:uid="{00000000-0005-0000-0000-0000220E0000}"/>
    <cellStyle name="20% - Accent1 2 3 2 2 2 5" xfId="37690" xr:uid="{00000000-0005-0000-0000-0000230E0000}"/>
    <cellStyle name="20% - Accent1 2 3 2 2 2 6" xfId="45150" xr:uid="{00000000-0005-0000-0000-0000240E0000}"/>
    <cellStyle name="20% - Accent1 2 3 2 2 2 7" xfId="14632" xr:uid="{00000000-0005-0000-0000-0000250E0000}"/>
    <cellStyle name="20% - Accent1 2 3 2 2 3" xfId="6851" xr:uid="{00000000-0005-0000-0000-0000260E0000}"/>
    <cellStyle name="20% - Accent1 2 3 2 2 3 2" xfId="26411" xr:uid="{00000000-0005-0000-0000-0000270E0000}"/>
    <cellStyle name="20% - Accent1 2 3 2 2 3 3" xfId="52617" xr:uid="{00000000-0005-0000-0000-0000280E0000}"/>
    <cellStyle name="20% - Accent1 2 3 2 2 3 4" xfId="16501" xr:uid="{00000000-0005-0000-0000-0000290E0000}"/>
    <cellStyle name="20% - Accent1 2 3 2 2 4" xfId="20477" xr:uid="{00000000-0005-0000-0000-00002A0E0000}"/>
    <cellStyle name="20% - Accent1 2 3 2 2 4 2" xfId="47953" xr:uid="{00000000-0005-0000-0000-00002B0E0000}"/>
    <cellStyle name="20% - Accent1 2 3 2 2 5" xfId="30102" xr:uid="{00000000-0005-0000-0000-00002C0E0000}"/>
    <cellStyle name="20% - Accent1 2 3 2 2 6" xfId="35548" xr:uid="{00000000-0005-0000-0000-00002D0E0000}"/>
    <cellStyle name="20% - Accent1 2 3 2 2 7" xfId="43143" xr:uid="{00000000-0005-0000-0000-00002E0E0000}"/>
    <cellStyle name="20% - Accent1 2 3 2 2 8" xfId="13171" xr:uid="{00000000-0005-0000-0000-00002F0E0000}"/>
    <cellStyle name="20% - Accent1 2 3 2 3" xfId="3319" xr:uid="{00000000-0005-0000-0000-0000300E0000}"/>
    <cellStyle name="20% - Accent1 2 3 2 3 2" xfId="8111" xr:uid="{00000000-0005-0000-0000-0000310E0000}"/>
    <cellStyle name="20% - Accent1 2 3 2 3 2 2" xfId="27541" xr:uid="{00000000-0005-0000-0000-0000320E0000}"/>
    <cellStyle name="20% - Accent1 2 3 2 3 2 3" xfId="53877" xr:uid="{00000000-0005-0000-0000-0000330E0000}"/>
    <cellStyle name="20% - Accent1 2 3 2 3 2 4" xfId="17652" xr:uid="{00000000-0005-0000-0000-0000340E0000}"/>
    <cellStyle name="20% - Accent1 2 3 2 3 3" xfId="21944" xr:uid="{00000000-0005-0000-0000-0000350E0000}"/>
    <cellStyle name="20% - Accent1 2 3 2 3 3 2" xfId="49189" xr:uid="{00000000-0005-0000-0000-0000360E0000}"/>
    <cellStyle name="20% - Accent1 2 3 2 3 4" xfId="31431" xr:uid="{00000000-0005-0000-0000-0000370E0000}"/>
    <cellStyle name="20% - Accent1 2 3 2 3 5" xfId="36998" xr:uid="{00000000-0005-0000-0000-0000380E0000}"/>
    <cellStyle name="20% - Accent1 2 3 2 3 6" xfId="44458" xr:uid="{00000000-0005-0000-0000-0000390E0000}"/>
    <cellStyle name="20% - Accent1 2 3 2 3 7" xfId="12451" xr:uid="{00000000-0005-0000-0000-00003A0E0000}"/>
    <cellStyle name="20% - Accent1 2 3 2 4" xfId="6146" xr:uid="{00000000-0005-0000-0000-00003B0E0000}"/>
    <cellStyle name="20% - Accent1 2 3 2 4 2" xfId="24917" xr:uid="{00000000-0005-0000-0000-00003C0E0000}"/>
    <cellStyle name="20% - Accent1 2 3 2 4 3" xfId="51912" xr:uid="{00000000-0005-0000-0000-00003D0E0000}"/>
    <cellStyle name="20% - Accent1 2 3 2 4 4" xfId="13953" xr:uid="{00000000-0005-0000-0000-00003E0E0000}"/>
    <cellStyle name="20% - Accent1 2 3 2 5" xfId="15822" xr:uid="{00000000-0005-0000-0000-00003F0E0000}"/>
    <cellStyle name="20% - Accent1 2 3 2 5 2" xfId="25732" xr:uid="{00000000-0005-0000-0000-0000400E0000}"/>
    <cellStyle name="20% - Accent1 2 3 2 5 3" xfId="47250" xr:uid="{00000000-0005-0000-0000-0000410E0000}"/>
    <cellStyle name="20% - Accent1 2 3 2 6" xfId="19741" xr:uid="{00000000-0005-0000-0000-0000420E0000}"/>
    <cellStyle name="20% - Accent1 2 3 2 7" xfId="29380" xr:uid="{00000000-0005-0000-0000-0000430E0000}"/>
    <cellStyle name="20% - Accent1 2 3 2 8" xfId="34810" xr:uid="{00000000-0005-0000-0000-0000440E0000}"/>
    <cellStyle name="20% - Accent1 2 3 2 9" xfId="42409" xr:uid="{00000000-0005-0000-0000-0000450E0000}"/>
    <cellStyle name="20% - Accent1 2 3 3" xfId="1375" xr:uid="{00000000-0005-0000-0000-0000460E0000}"/>
    <cellStyle name="20% - Accent1 2 3 3 2" xfId="3751" xr:uid="{00000000-0005-0000-0000-0000470E0000}"/>
    <cellStyle name="20% - Accent1 2 3 3 2 2" xfId="8542" xr:uid="{00000000-0005-0000-0000-0000480E0000}"/>
    <cellStyle name="20% - Accent1 2 3 3 2 2 2" xfId="27962" xr:uid="{00000000-0005-0000-0000-0000490E0000}"/>
    <cellStyle name="20% - Accent1 2 3 3 2 2 3" xfId="54308" xr:uid="{00000000-0005-0000-0000-00004A0E0000}"/>
    <cellStyle name="20% - Accent1 2 3 3 2 2 4" xfId="18084" xr:uid="{00000000-0005-0000-0000-00004B0E0000}"/>
    <cellStyle name="20% - Accent1 2 3 3 2 3" xfId="22376" xr:uid="{00000000-0005-0000-0000-00004C0E0000}"/>
    <cellStyle name="20% - Accent1 2 3 3 2 3 2" xfId="49619" xr:uid="{00000000-0005-0000-0000-00004D0E0000}"/>
    <cellStyle name="20% - Accent1 2 3 3 2 4" xfId="31859" xr:uid="{00000000-0005-0000-0000-00004E0E0000}"/>
    <cellStyle name="20% - Accent1 2 3 3 2 5" xfId="37430" xr:uid="{00000000-0005-0000-0000-00004F0E0000}"/>
    <cellStyle name="20% - Accent1 2 3 3 2 6" xfId="44890" xr:uid="{00000000-0005-0000-0000-0000500E0000}"/>
    <cellStyle name="20% - Accent1 2 3 3 2 7" xfId="14373" xr:uid="{00000000-0005-0000-0000-0000510E0000}"/>
    <cellStyle name="20% - Accent1 2 3 3 3" xfId="6589" xr:uid="{00000000-0005-0000-0000-0000520E0000}"/>
    <cellStyle name="20% - Accent1 2 3 3 3 2" xfId="26152" xr:uid="{00000000-0005-0000-0000-0000530E0000}"/>
    <cellStyle name="20% - Accent1 2 3 3 3 3" xfId="52355" xr:uid="{00000000-0005-0000-0000-0000540E0000}"/>
    <cellStyle name="20% - Accent1 2 3 3 3 4" xfId="16242" xr:uid="{00000000-0005-0000-0000-0000550E0000}"/>
    <cellStyle name="20% - Accent1 2 3 3 4" xfId="20214" xr:uid="{00000000-0005-0000-0000-0000560E0000}"/>
    <cellStyle name="20% - Accent1 2 3 3 4 2" xfId="47691" xr:uid="{00000000-0005-0000-0000-0000570E0000}"/>
    <cellStyle name="20% - Accent1 2 3 3 5" xfId="29839" xr:uid="{00000000-0005-0000-0000-0000580E0000}"/>
    <cellStyle name="20% - Accent1 2 3 3 6" xfId="35285" xr:uid="{00000000-0005-0000-0000-0000590E0000}"/>
    <cellStyle name="20% - Accent1 2 3 3 7" xfId="42880" xr:uid="{00000000-0005-0000-0000-00005A0E0000}"/>
    <cellStyle name="20% - Accent1 2 3 3 8" xfId="12909" xr:uid="{00000000-0005-0000-0000-00005B0E0000}"/>
    <cellStyle name="20% - Accent1 2 3 4" xfId="2178" xr:uid="{00000000-0005-0000-0000-00005C0E0000}"/>
    <cellStyle name="20% - Accent1 2 3 4 2" xfId="4483" xr:uid="{00000000-0005-0000-0000-00005D0E0000}"/>
    <cellStyle name="20% - Accent1 2 3 4 2 2" xfId="9264" xr:uid="{00000000-0005-0000-0000-00005E0E0000}"/>
    <cellStyle name="20% - Accent1 2 3 4 2 2 2" xfId="28657" xr:uid="{00000000-0005-0000-0000-00005F0E0000}"/>
    <cellStyle name="20% - Accent1 2 3 4 2 2 3" xfId="55030" xr:uid="{00000000-0005-0000-0000-0000600E0000}"/>
    <cellStyle name="20% - Accent1 2 3 4 2 2 4" xfId="18816" xr:uid="{00000000-0005-0000-0000-0000610E0000}"/>
    <cellStyle name="20% - Accent1 2 3 4 2 3" xfId="23108" xr:uid="{00000000-0005-0000-0000-0000620E0000}"/>
    <cellStyle name="20% - Accent1 2 3 4 2 3 2" xfId="50340" xr:uid="{00000000-0005-0000-0000-0000630E0000}"/>
    <cellStyle name="20% - Accent1 2 3 4 2 4" xfId="32583" xr:uid="{00000000-0005-0000-0000-0000640E0000}"/>
    <cellStyle name="20% - Accent1 2 3 4 2 5" xfId="38162" xr:uid="{00000000-0005-0000-0000-0000650E0000}"/>
    <cellStyle name="20% - Accent1 2 3 4 2 6" xfId="45622" xr:uid="{00000000-0005-0000-0000-0000660E0000}"/>
    <cellStyle name="20% - Accent1 2 3 4 2 7" xfId="15068" xr:uid="{00000000-0005-0000-0000-0000670E0000}"/>
    <cellStyle name="20% - Accent1 2 3 4 3" xfId="7343" xr:uid="{00000000-0005-0000-0000-0000680E0000}"/>
    <cellStyle name="20% - Accent1 2 3 4 3 2" xfId="26847" xr:uid="{00000000-0005-0000-0000-0000690E0000}"/>
    <cellStyle name="20% - Accent1 2 3 4 3 3" xfId="53109" xr:uid="{00000000-0005-0000-0000-00006A0E0000}"/>
    <cellStyle name="20% - Accent1 2 3 4 3 4" xfId="16937" xr:uid="{00000000-0005-0000-0000-00006B0E0000}"/>
    <cellStyle name="20% - Accent1 2 3 4 4" xfId="21015" xr:uid="{00000000-0005-0000-0000-00006C0E0000}"/>
    <cellStyle name="20% - Accent1 2 3 4 4 2" xfId="48445" xr:uid="{00000000-0005-0000-0000-00006D0E0000}"/>
    <cellStyle name="20% - Accent1 2 3 4 5" xfId="30629" xr:uid="{00000000-0005-0000-0000-00006E0E0000}"/>
    <cellStyle name="20% - Accent1 2 3 4 6" xfId="36088" xr:uid="{00000000-0005-0000-0000-00006F0E0000}"/>
    <cellStyle name="20% - Accent1 2 3 4 7" xfId="43681" xr:uid="{00000000-0005-0000-0000-0000700E0000}"/>
    <cellStyle name="20% - Accent1 2 3 4 8" xfId="12192" xr:uid="{00000000-0005-0000-0000-0000710E0000}"/>
    <cellStyle name="20% - Accent1 2 3 5" xfId="3059" xr:uid="{00000000-0005-0000-0000-0000720E0000}"/>
    <cellStyle name="20% - Accent1 2 3 5 2" xfId="7852" xr:uid="{00000000-0005-0000-0000-0000730E0000}"/>
    <cellStyle name="20% - Accent1 2 3 5 2 2" xfId="27282" xr:uid="{00000000-0005-0000-0000-0000740E0000}"/>
    <cellStyle name="20% - Accent1 2 3 5 2 3" xfId="53618" xr:uid="{00000000-0005-0000-0000-0000750E0000}"/>
    <cellStyle name="20% - Accent1 2 3 5 2 4" xfId="17392" xr:uid="{00000000-0005-0000-0000-0000760E0000}"/>
    <cellStyle name="20% - Accent1 2 3 5 3" xfId="21684" xr:uid="{00000000-0005-0000-0000-0000770E0000}"/>
    <cellStyle name="20% - Accent1 2 3 5 3 2" xfId="48930" xr:uid="{00000000-0005-0000-0000-0000780E0000}"/>
    <cellStyle name="20% - Accent1 2 3 5 4" xfId="31171" xr:uid="{00000000-0005-0000-0000-0000790E0000}"/>
    <cellStyle name="20% - Accent1 2 3 5 5" xfId="36738" xr:uid="{00000000-0005-0000-0000-00007A0E0000}"/>
    <cellStyle name="20% - Accent1 2 3 5 6" xfId="44198" xr:uid="{00000000-0005-0000-0000-00007B0E0000}"/>
    <cellStyle name="20% - Accent1 2 3 5 7" xfId="13694" xr:uid="{00000000-0005-0000-0000-00007C0E0000}"/>
    <cellStyle name="20% - Accent1 2 3 6" xfId="4958" xr:uid="{00000000-0005-0000-0000-00007D0E0000}"/>
    <cellStyle name="20% - Accent1 2 3 6 2" xfId="9714" xr:uid="{00000000-0005-0000-0000-00007E0E0000}"/>
    <cellStyle name="20% - Accent1 2 3 6 2 2" xfId="55480" xr:uid="{00000000-0005-0000-0000-00007F0E0000}"/>
    <cellStyle name="20% - Accent1 2 3 6 2 3" xfId="25473" xr:uid="{00000000-0005-0000-0000-0000800E0000}"/>
    <cellStyle name="20% - Accent1 2 3 6 3" xfId="33057" xr:uid="{00000000-0005-0000-0000-0000810E0000}"/>
    <cellStyle name="20% - Accent1 2 3 6 3 2" xfId="50789" xr:uid="{00000000-0005-0000-0000-0000820E0000}"/>
    <cellStyle name="20% - Accent1 2 3 6 4" xfId="38636" xr:uid="{00000000-0005-0000-0000-0000830E0000}"/>
    <cellStyle name="20% - Accent1 2 3 6 5" xfId="46089" xr:uid="{00000000-0005-0000-0000-0000840E0000}"/>
    <cellStyle name="20% - Accent1 2 3 6 6" xfId="15563" xr:uid="{00000000-0005-0000-0000-0000850E0000}"/>
    <cellStyle name="20% - Accent1 2 3 7" xfId="5443" xr:uid="{00000000-0005-0000-0000-0000860E0000}"/>
    <cellStyle name="20% - Accent1 2 3 7 2" xfId="10135" xr:uid="{00000000-0005-0000-0000-0000870E0000}"/>
    <cellStyle name="20% - Accent1 2 3 7 2 2" xfId="55901" xr:uid="{00000000-0005-0000-0000-0000880E0000}"/>
    <cellStyle name="20% - Accent1 2 3 7 2 3" xfId="33539" xr:uid="{00000000-0005-0000-0000-0000890E0000}"/>
    <cellStyle name="20% - Accent1 2 3 7 3" xfId="39118" xr:uid="{00000000-0005-0000-0000-00008A0E0000}"/>
    <cellStyle name="20% - Accent1 2 3 7 3 2" xfId="51209" xr:uid="{00000000-0005-0000-0000-00008B0E0000}"/>
    <cellStyle name="20% - Accent1 2 3 7 4" xfId="46571" xr:uid="{00000000-0005-0000-0000-00008C0E0000}"/>
    <cellStyle name="20% - Accent1 2 3 7 5" xfId="19459" xr:uid="{00000000-0005-0000-0000-00008D0E0000}"/>
    <cellStyle name="20% - Accent1 2 3 8" xfId="5886" xr:uid="{00000000-0005-0000-0000-00008E0E0000}"/>
    <cellStyle name="20% - Accent1 2 3 8 2" xfId="51652" xr:uid="{00000000-0005-0000-0000-00008F0E0000}"/>
    <cellStyle name="20% - Accent1 2 3 8 3" xfId="29120" xr:uid="{00000000-0005-0000-0000-0000900E0000}"/>
    <cellStyle name="20% - Accent1 2 3 9" xfId="10931" xr:uid="{00000000-0005-0000-0000-0000910E0000}"/>
    <cellStyle name="20% - Accent1 2 3 9 2" xfId="46991" xr:uid="{00000000-0005-0000-0000-0000920E0000}"/>
    <cellStyle name="20% - Accent1 2 3 9 3" xfId="34528" xr:uid="{00000000-0005-0000-0000-0000930E0000}"/>
    <cellStyle name="20% - Accent1 2 4" xfId="973" xr:uid="{00000000-0005-0000-0000-0000940E0000}"/>
    <cellStyle name="20% - Accent1 2 4 10" xfId="11830" xr:uid="{00000000-0005-0000-0000-0000950E0000}"/>
    <cellStyle name="20% - Accent1 2 4 11" xfId="56758" xr:uid="{00000000-0005-0000-0000-0000960E0000}"/>
    <cellStyle name="20% - Accent1 2 4 12" xfId="57213" xr:uid="{00000000-0005-0000-0000-0000970E0000}"/>
    <cellStyle name="20% - Accent1 2 4 2" xfId="1710" xr:uid="{00000000-0005-0000-0000-0000980E0000}"/>
    <cellStyle name="20% - Accent1 2 4 2 2" xfId="4083" xr:uid="{00000000-0005-0000-0000-0000990E0000}"/>
    <cellStyle name="20% - Accent1 2 4 2 2 2" xfId="8874" xr:uid="{00000000-0005-0000-0000-00009A0E0000}"/>
    <cellStyle name="20% - Accent1 2 4 2 2 2 2" xfId="28293" xr:uid="{00000000-0005-0000-0000-00009B0E0000}"/>
    <cellStyle name="20% - Accent1 2 4 2 2 2 3" xfId="54640" xr:uid="{00000000-0005-0000-0000-00009C0E0000}"/>
    <cellStyle name="20% - Accent1 2 4 2 2 2 4" xfId="18416" xr:uid="{00000000-0005-0000-0000-00009D0E0000}"/>
    <cellStyle name="20% - Accent1 2 4 2 2 3" xfId="22708" xr:uid="{00000000-0005-0000-0000-00009E0E0000}"/>
    <cellStyle name="20% - Accent1 2 4 2 2 3 2" xfId="49951" xr:uid="{00000000-0005-0000-0000-00009F0E0000}"/>
    <cellStyle name="20% - Accent1 2 4 2 2 4" xfId="32191" xr:uid="{00000000-0005-0000-0000-0000A00E0000}"/>
    <cellStyle name="20% - Accent1 2 4 2 2 5" xfId="37762" xr:uid="{00000000-0005-0000-0000-0000A10E0000}"/>
    <cellStyle name="20% - Accent1 2 4 2 2 6" xfId="45222" xr:uid="{00000000-0005-0000-0000-0000A20E0000}"/>
    <cellStyle name="20% - Accent1 2 4 2 2 7" xfId="14704" xr:uid="{00000000-0005-0000-0000-0000A30E0000}"/>
    <cellStyle name="20% - Accent1 2 4 2 3" xfId="6923" xr:uid="{00000000-0005-0000-0000-0000A40E0000}"/>
    <cellStyle name="20% - Accent1 2 4 2 3 2" xfId="26483" xr:uid="{00000000-0005-0000-0000-0000A50E0000}"/>
    <cellStyle name="20% - Accent1 2 4 2 3 3" xfId="52689" xr:uid="{00000000-0005-0000-0000-0000A60E0000}"/>
    <cellStyle name="20% - Accent1 2 4 2 3 4" xfId="16573" xr:uid="{00000000-0005-0000-0000-0000A70E0000}"/>
    <cellStyle name="20% - Accent1 2 4 2 4" xfId="20549" xr:uid="{00000000-0005-0000-0000-0000A80E0000}"/>
    <cellStyle name="20% - Accent1 2 4 2 4 2" xfId="48025" xr:uid="{00000000-0005-0000-0000-0000A90E0000}"/>
    <cellStyle name="20% - Accent1 2 4 2 5" xfId="30174" xr:uid="{00000000-0005-0000-0000-0000AA0E0000}"/>
    <cellStyle name="20% - Accent1 2 4 2 6" xfId="35620" xr:uid="{00000000-0005-0000-0000-0000AB0E0000}"/>
    <cellStyle name="20% - Accent1 2 4 2 7" xfId="43215" xr:uid="{00000000-0005-0000-0000-0000AC0E0000}"/>
    <cellStyle name="20% - Accent1 2 4 2 8" xfId="13243" xr:uid="{00000000-0005-0000-0000-0000AD0E0000}"/>
    <cellStyle name="20% - Accent1 2 4 3" xfId="2250" xr:uid="{00000000-0005-0000-0000-0000AE0E0000}"/>
    <cellStyle name="20% - Accent1 2 4 3 2" xfId="4555" xr:uid="{00000000-0005-0000-0000-0000AF0E0000}"/>
    <cellStyle name="20% - Accent1 2 4 3 2 2" xfId="9336" xr:uid="{00000000-0005-0000-0000-0000B00E0000}"/>
    <cellStyle name="20% - Accent1 2 4 3 2 2 2" xfId="28729" xr:uid="{00000000-0005-0000-0000-0000B10E0000}"/>
    <cellStyle name="20% - Accent1 2 4 3 2 2 3" xfId="55102" xr:uid="{00000000-0005-0000-0000-0000B20E0000}"/>
    <cellStyle name="20% - Accent1 2 4 3 2 2 4" xfId="18888" xr:uid="{00000000-0005-0000-0000-0000B30E0000}"/>
    <cellStyle name="20% - Accent1 2 4 3 2 3" xfId="23180" xr:uid="{00000000-0005-0000-0000-0000B40E0000}"/>
    <cellStyle name="20% - Accent1 2 4 3 2 3 2" xfId="50412" xr:uid="{00000000-0005-0000-0000-0000B50E0000}"/>
    <cellStyle name="20% - Accent1 2 4 3 2 4" xfId="32655" xr:uid="{00000000-0005-0000-0000-0000B60E0000}"/>
    <cellStyle name="20% - Accent1 2 4 3 2 5" xfId="38234" xr:uid="{00000000-0005-0000-0000-0000B70E0000}"/>
    <cellStyle name="20% - Accent1 2 4 3 2 6" xfId="45694" xr:uid="{00000000-0005-0000-0000-0000B80E0000}"/>
    <cellStyle name="20% - Accent1 2 4 3 2 7" xfId="15140" xr:uid="{00000000-0005-0000-0000-0000B90E0000}"/>
    <cellStyle name="20% - Accent1 2 4 3 3" xfId="7415" xr:uid="{00000000-0005-0000-0000-0000BA0E0000}"/>
    <cellStyle name="20% - Accent1 2 4 3 3 2" xfId="26919" xr:uid="{00000000-0005-0000-0000-0000BB0E0000}"/>
    <cellStyle name="20% - Accent1 2 4 3 3 3" xfId="53181" xr:uid="{00000000-0005-0000-0000-0000BC0E0000}"/>
    <cellStyle name="20% - Accent1 2 4 3 3 4" xfId="17009" xr:uid="{00000000-0005-0000-0000-0000BD0E0000}"/>
    <cellStyle name="20% - Accent1 2 4 3 4" xfId="21087" xr:uid="{00000000-0005-0000-0000-0000BE0E0000}"/>
    <cellStyle name="20% - Accent1 2 4 3 4 2" xfId="48517" xr:uid="{00000000-0005-0000-0000-0000BF0E0000}"/>
    <cellStyle name="20% - Accent1 2 4 3 5" xfId="30701" xr:uid="{00000000-0005-0000-0000-0000C00E0000}"/>
    <cellStyle name="20% - Accent1 2 4 3 6" xfId="36160" xr:uid="{00000000-0005-0000-0000-0000C10E0000}"/>
    <cellStyle name="20% - Accent1 2 4 3 7" xfId="43753" xr:uid="{00000000-0005-0000-0000-0000C20E0000}"/>
    <cellStyle name="20% - Accent1 2 4 3 8" xfId="12523" xr:uid="{00000000-0005-0000-0000-0000C30E0000}"/>
    <cellStyle name="20% - Accent1 2 4 4" xfId="3391" xr:uid="{00000000-0005-0000-0000-0000C40E0000}"/>
    <cellStyle name="20% - Accent1 2 4 4 2" xfId="8183" xr:uid="{00000000-0005-0000-0000-0000C50E0000}"/>
    <cellStyle name="20% - Accent1 2 4 4 2 2" xfId="27613" xr:uid="{00000000-0005-0000-0000-0000C60E0000}"/>
    <cellStyle name="20% - Accent1 2 4 4 2 3" xfId="53949" xr:uid="{00000000-0005-0000-0000-0000C70E0000}"/>
    <cellStyle name="20% - Accent1 2 4 4 2 4" xfId="17724" xr:uid="{00000000-0005-0000-0000-0000C80E0000}"/>
    <cellStyle name="20% - Accent1 2 4 4 3" xfId="22016" xr:uid="{00000000-0005-0000-0000-0000C90E0000}"/>
    <cellStyle name="20% - Accent1 2 4 4 3 2" xfId="49261" xr:uid="{00000000-0005-0000-0000-0000CA0E0000}"/>
    <cellStyle name="20% - Accent1 2 4 4 4" xfId="31503" xr:uid="{00000000-0005-0000-0000-0000CB0E0000}"/>
    <cellStyle name="20% - Accent1 2 4 4 5" xfId="37070" xr:uid="{00000000-0005-0000-0000-0000CC0E0000}"/>
    <cellStyle name="20% - Accent1 2 4 4 6" xfId="44530" xr:uid="{00000000-0005-0000-0000-0000CD0E0000}"/>
    <cellStyle name="20% - Accent1 2 4 4 7" xfId="14025" xr:uid="{00000000-0005-0000-0000-0000CE0E0000}"/>
    <cellStyle name="20% - Accent1 2 4 5" xfId="5030" xr:uid="{00000000-0005-0000-0000-0000CF0E0000}"/>
    <cellStyle name="20% - Accent1 2 4 5 2" xfId="9786" xr:uid="{00000000-0005-0000-0000-0000D00E0000}"/>
    <cellStyle name="20% - Accent1 2 4 5 2 2" xfId="55552" xr:uid="{00000000-0005-0000-0000-0000D10E0000}"/>
    <cellStyle name="20% - Accent1 2 4 5 2 3" xfId="25804" xr:uid="{00000000-0005-0000-0000-0000D20E0000}"/>
    <cellStyle name="20% - Accent1 2 4 5 3" xfId="33129" xr:uid="{00000000-0005-0000-0000-0000D30E0000}"/>
    <cellStyle name="20% - Accent1 2 4 5 3 2" xfId="50861" xr:uid="{00000000-0005-0000-0000-0000D40E0000}"/>
    <cellStyle name="20% - Accent1 2 4 5 4" xfId="38708" xr:uid="{00000000-0005-0000-0000-0000D50E0000}"/>
    <cellStyle name="20% - Accent1 2 4 5 5" xfId="46161" xr:uid="{00000000-0005-0000-0000-0000D60E0000}"/>
    <cellStyle name="20% - Accent1 2 4 5 6" xfId="15894" xr:uid="{00000000-0005-0000-0000-0000D70E0000}"/>
    <cellStyle name="20% - Accent1 2 4 6" xfId="5515" xr:uid="{00000000-0005-0000-0000-0000D80E0000}"/>
    <cellStyle name="20% - Accent1 2 4 6 2" xfId="10207" xr:uid="{00000000-0005-0000-0000-0000D90E0000}"/>
    <cellStyle name="20% - Accent1 2 4 6 2 2" xfId="55973" xr:uid="{00000000-0005-0000-0000-0000DA0E0000}"/>
    <cellStyle name="20% - Accent1 2 4 6 2 3" xfId="33611" xr:uid="{00000000-0005-0000-0000-0000DB0E0000}"/>
    <cellStyle name="20% - Accent1 2 4 6 3" xfId="39190" xr:uid="{00000000-0005-0000-0000-0000DC0E0000}"/>
    <cellStyle name="20% - Accent1 2 4 6 3 2" xfId="51281" xr:uid="{00000000-0005-0000-0000-0000DD0E0000}"/>
    <cellStyle name="20% - Accent1 2 4 6 4" xfId="46643" xr:uid="{00000000-0005-0000-0000-0000DE0E0000}"/>
    <cellStyle name="20% - Accent1 2 4 6 5" xfId="19818" xr:uid="{00000000-0005-0000-0000-0000DF0E0000}"/>
    <cellStyle name="20% - Accent1 2 4 7" xfId="6218" xr:uid="{00000000-0005-0000-0000-0000E00E0000}"/>
    <cellStyle name="20% - Accent1 2 4 7 2" xfId="51984" xr:uid="{00000000-0005-0000-0000-0000E10E0000}"/>
    <cellStyle name="20% - Accent1 2 4 7 3" xfId="29452" xr:uid="{00000000-0005-0000-0000-0000E20E0000}"/>
    <cellStyle name="20% - Accent1 2 4 8" xfId="11003" xr:uid="{00000000-0005-0000-0000-0000E30E0000}"/>
    <cellStyle name="20% - Accent1 2 4 8 2" xfId="47322" xr:uid="{00000000-0005-0000-0000-0000E40E0000}"/>
    <cellStyle name="20% - Accent1 2 4 8 3" xfId="34887" xr:uid="{00000000-0005-0000-0000-0000E50E0000}"/>
    <cellStyle name="20% - Accent1 2 4 9" xfId="42486" xr:uid="{00000000-0005-0000-0000-0000E60E0000}"/>
    <cellStyle name="20% - Accent1 2 5" xfId="714" xr:uid="{00000000-0005-0000-0000-0000E70E0000}"/>
    <cellStyle name="20% - Accent1 2 5 10" xfId="11571" xr:uid="{00000000-0005-0000-0000-0000E80E0000}"/>
    <cellStyle name="20% - Accent1 2 5 2" xfId="1474" xr:uid="{00000000-0005-0000-0000-0000E90E0000}"/>
    <cellStyle name="20% - Accent1 2 5 2 2" xfId="3850" xr:uid="{00000000-0005-0000-0000-0000EA0E0000}"/>
    <cellStyle name="20% - Accent1 2 5 2 2 2" xfId="8641" xr:uid="{00000000-0005-0000-0000-0000EB0E0000}"/>
    <cellStyle name="20% - Accent1 2 5 2 2 2 2" xfId="28061" xr:uid="{00000000-0005-0000-0000-0000EC0E0000}"/>
    <cellStyle name="20% - Accent1 2 5 2 2 2 3" xfId="54407" xr:uid="{00000000-0005-0000-0000-0000ED0E0000}"/>
    <cellStyle name="20% - Accent1 2 5 2 2 2 4" xfId="18183" xr:uid="{00000000-0005-0000-0000-0000EE0E0000}"/>
    <cellStyle name="20% - Accent1 2 5 2 2 3" xfId="22475" xr:uid="{00000000-0005-0000-0000-0000EF0E0000}"/>
    <cellStyle name="20% - Accent1 2 5 2 2 3 2" xfId="49718" xr:uid="{00000000-0005-0000-0000-0000F00E0000}"/>
    <cellStyle name="20% - Accent1 2 5 2 2 4" xfId="31958" xr:uid="{00000000-0005-0000-0000-0000F10E0000}"/>
    <cellStyle name="20% - Accent1 2 5 2 2 5" xfId="37529" xr:uid="{00000000-0005-0000-0000-0000F20E0000}"/>
    <cellStyle name="20% - Accent1 2 5 2 2 6" xfId="44989" xr:uid="{00000000-0005-0000-0000-0000F30E0000}"/>
    <cellStyle name="20% - Accent1 2 5 2 2 7" xfId="14472" xr:uid="{00000000-0005-0000-0000-0000F40E0000}"/>
    <cellStyle name="20% - Accent1 2 5 2 3" xfId="6688" xr:uid="{00000000-0005-0000-0000-0000F50E0000}"/>
    <cellStyle name="20% - Accent1 2 5 2 3 2" xfId="26251" xr:uid="{00000000-0005-0000-0000-0000F60E0000}"/>
    <cellStyle name="20% - Accent1 2 5 2 3 3" xfId="52454" xr:uid="{00000000-0005-0000-0000-0000F70E0000}"/>
    <cellStyle name="20% - Accent1 2 5 2 3 4" xfId="16341" xr:uid="{00000000-0005-0000-0000-0000F80E0000}"/>
    <cellStyle name="20% - Accent1 2 5 2 4" xfId="20313" xr:uid="{00000000-0005-0000-0000-0000F90E0000}"/>
    <cellStyle name="20% - Accent1 2 5 2 4 2" xfId="47790" xr:uid="{00000000-0005-0000-0000-0000FA0E0000}"/>
    <cellStyle name="20% - Accent1 2 5 2 5" xfId="29938" xr:uid="{00000000-0005-0000-0000-0000FB0E0000}"/>
    <cellStyle name="20% - Accent1 2 5 2 6" xfId="35384" xr:uid="{00000000-0005-0000-0000-0000FC0E0000}"/>
    <cellStyle name="20% - Accent1 2 5 2 7" xfId="42979" xr:uid="{00000000-0005-0000-0000-0000FD0E0000}"/>
    <cellStyle name="20% - Accent1 2 5 2 8" xfId="13008" xr:uid="{00000000-0005-0000-0000-0000FE0E0000}"/>
    <cellStyle name="20% - Accent1 2 5 3" xfId="3158" xr:uid="{00000000-0005-0000-0000-0000FF0E0000}"/>
    <cellStyle name="20% - Accent1 2 5 3 2" xfId="7951" xr:uid="{00000000-0005-0000-0000-0000000F0000}"/>
    <cellStyle name="20% - Accent1 2 5 3 2 2" xfId="27381" xr:uid="{00000000-0005-0000-0000-0000010F0000}"/>
    <cellStyle name="20% - Accent1 2 5 3 2 3" xfId="53717" xr:uid="{00000000-0005-0000-0000-0000020F0000}"/>
    <cellStyle name="20% - Accent1 2 5 3 2 4" xfId="17491" xr:uid="{00000000-0005-0000-0000-0000030F0000}"/>
    <cellStyle name="20% - Accent1 2 5 3 3" xfId="21783" xr:uid="{00000000-0005-0000-0000-0000040F0000}"/>
    <cellStyle name="20% - Accent1 2 5 3 3 2" xfId="49029" xr:uid="{00000000-0005-0000-0000-0000050F0000}"/>
    <cellStyle name="20% - Accent1 2 5 3 4" xfId="31270" xr:uid="{00000000-0005-0000-0000-0000060F0000}"/>
    <cellStyle name="20% - Accent1 2 5 3 5" xfId="36837" xr:uid="{00000000-0005-0000-0000-0000070F0000}"/>
    <cellStyle name="20% - Accent1 2 5 3 6" xfId="44297" xr:uid="{00000000-0005-0000-0000-0000080F0000}"/>
    <cellStyle name="20% - Accent1 2 5 3 7" xfId="12291" xr:uid="{00000000-0005-0000-0000-0000090F0000}"/>
    <cellStyle name="20% - Accent1 2 5 4" xfId="5985" xr:uid="{00000000-0005-0000-0000-00000A0F0000}"/>
    <cellStyle name="20% - Accent1 2 5 4 2" xfId="24307" xr:uid="{00000000-0005-0000-0000-00000B0F0000}"/>
    <cellStyle name="20% - Accent1 2 5 4 3" xfId="51751" xr:uid="{00000000-0005-0000-0000-00000C0F0000}"/>
    <cellStyle name="20% - Accent1 2 5 4 4" xfId="13793" xr:uid="{00000000-0005-0000-0000-00000D0F0000}"/>
    <cellStyle name="20% - Accent1 2 5 5" xfId="15662" xr:uid="{00000000-0005-0000-0000-00000E0F0000}"/>
    <cellStyle name="20% - Accent1 2 5 5 2" xfId="25572" xr:uid="{00000000-0005-0000-0000-00000F0F0000}"/>
    <cellStyle name="20% - Accent1 2 5 5 3" xfId="47090" xr:uid="{00000000-0005-0000-0000-0000100F0000}"/>
    <cellStyle name="20% - Accent1 2 5 6" xfId="19559" xr:uid="{00000000-0005-0000-0000-0000110F0000}"/>
    <cellStyle name="20% - Accent1 2 5 7" xfId="29220" xr:uid="{00000000-0005-0000-0000-0000120F0000}"/>
    <cellStyle name="20% - Accent1 2 5 8" xfId="34628" xr:uid="{00000000-0005-0000-0000-0000130F0000}"/>
    <cellStyle name="20% - Accent1 2 5 9" xfId="42227" xr:uid="{00000000-0005-0000-0000-0000140F0000}"/>
    <cellStyle name="20% - Accent1 2 6" xfId="1195" xr:uid="{00000000-0005-0000-0000-0000150F0000}"/>
    <cellStyle name="20% - Accent1 2 6 2" xfId="3577" xr:uid="{00000000-0005-0000-0000-0000160F0000}"/>
    <cellStyle name="20% - Accent1 2 6 2 2" xfId="8368" xr:uid="{00000000-0005-0000-0000-0000170F0000}"/>
    <cellStyle name="20% - Accent1 2 6 2 2 2" xfId="27790" xr:uid="{00000000-0005-0000-0000-0000180F0000}"/>
    <cellStyle name="20% - Accent1 2 6 2 2 3" xfId="54134" xr:uid="{00000000-0005-0000-0000-0000190F0000}"/>
    <cellStyle name="20% - Accent1 2 6 2 2 4" xfId="17910" xr:uid="{00000000-0005-0000-0000-00001A0F0000}"/>
    <cellStyle name="20% - Accent1 2 6 2 3" xfId="22202" xr:uid="{00000000-0005-0000-0000-00001B0F0000}"/>
    <cellStyle name="20% - Accent1 2 6 2 3 2" xfId="49445" xr:uid="{00000000-0005-0000-0000-00001C0F0000}"/>
    <cellStyle name="20% - Accent1 2 6 2 4" xfId="31686" xr:uid="{00000000-0005-0000-0000-00001D0F0000}"/>
    <cellStyle name="20% - Accent1 2 6 2 5" xfId="37256" xr:uid="{00000000-0005-0000-0000-00001E0F0000}"/>
    <cellStyle name="20% - Accent1 2 6 2 6" xfId="44716" xr:uid="{00000000-0005-0000-0000-00001F0F0000}"/>
    <cellStyle name="20% - Accent1 2 6 2 7" xfId="12730" xr:uid="{00000000-0005-0000-0000-0000200F0000}"/>
    <cellStyle name="20% - Accent1 2 6 3" xfId="6413" xr:uid="{00000000-0005-0000-0000-0000210F0000}"/>
    <cellStyle name="20% - Accent1 2 6 3 2" xfId="24676" xr:uid="{00000000-0005-0000-0000-0000220F0000}"/>
    <cellStyle name="20% - Accent1 2 6 3 3" xfId="52179" xr:uid="{00000000-0005-0000-0000-0000230F0000}"/>
    <cellStyle name="20% - Accent1 2 6 3 4" xfId="14201" xr:uid="{00000000-0005-0000-0000-0000240F0000}"/>
    <cellStyle name="20% - Accent1 2 6 4" xfId="16070" xr:uid="{00000000-0005-0000-0000-0000250F0000}"/>
    <cellStyle name="20% - Accent1 2 6 4 2" xfId="25980" xr:uid="{00000000-0005-0000-0000-0000260F0000}"/>
    <cellStyle name="20% - Accent1 2 6 4 3" xfId="47515" xr:uid="{00000000-0005-0000-0000-0000270F0000}"/>
    <cellStyle name="20% - Accent1 2 6 5" xfId="20034" xr:uid="{00000000-0005-0000-0000-0000280F0000}"/>
    <cellStyle name="20% - Accent1 2 6 6" xfId="29661" xr:uid="{00000000-0005-0000-0000-0000290F0000}"/>
    <cellStyle name="20% - Accent1 2 6 7" xfId="35105" xr:uid="{00000000-0005-0000-0000-00002A0F0000}"/>
    <cellStyle name="20% - Accent1 2 6 8" xfId="42700" xr:uid="{00000000-0005-0000-0000-00002B0F0000}"/>
    <cellStyle name="20% - Accent1 2 6 9" xfId="11292" xr:uid="{00000000-0005-0000-0000-00002C0F0000}"/>
    <cellStyle name="20% - Accent1 2 7" xfId="2018" xr:uid="{00000000-0005-0000-0000-00002D0F0000}"/>
    <cellStyle name="20% - Accent1 2 7 2" xfId="4323" xr:uid="{00000000-0005-0000-0000-00002E0F0000}"/>
    <cellStyle name="20% - Accent1 2 7 2 2" xfId="9104" xr:uid="{00000000-0005-0000-0000-00002F0F0000}"/>
    <cellStyle name="20% - Accent1 2 7 2 2 2" xfId="28497" xr:uid="{00000000-0005-0000-0000-0000300F0000}"/>
    <cellStyle name="20% - Accent1 2 7 2 2 3" xfId="54870" xr:uid="{00000000-0005-0000-0000-0000310F0000}"/>
    <cellStyle name="20% - Accent1 2 7 2 2 4" xfId="18656" xr:uid="{00000000-0005-0000-0000-0000320F0000}"/>
    <cellStyle name="20% - Accent1 2 7 2 3" xfId="22948" xr:uid="{00000000-0005-0000-0000-0000330F0000}"/>
    <cellStyle name="20% - Accent1 2 7 2 3 2" xfId="50180" xr:uid="{00000000-0005-0000-0000-0000340F0000}"/>
    <cellStyle name="20% - Accent1 2 7 2 4" xfId="32423" xr:uid="{00000000-0005-0000-0000-0000350F0000}"/>
    <cellStyle name="20% - Accent1 2 7 2 5" xfId="38002" xr:uid="{00000000-0005-0000-0000-0000360F0000}"/>
    <cellStyle name="20% - Accent1 2 7 2 6" xfId="45462" xr:uid="{00000000-0005-0000-0000-0000370F0000}"/>
    <cellStyle name="20% - Accent1 2 7 2 7" xfId="14908" xr:uid="{00000000-0005-0000-0000-0000380F0000}"/>
    <cellStyle name="20% - Accent1 2 7 3" xfId="7183" xr:uid="{00000000-0005-0000-0000-0000390F0000}"/>
    <cellStyle name="20% - Accent1 2 7 3 2" xfId="26687" xr:uid="{00000000-0005-0000-0000-00003A0F0000}"/>
    <cellStyle name="20% - Accent1 2 7 3 3" xfId="52949" xr:uid="{00000000-0005-0000-0000-00003B0F0000}"/>
    <cellStyle name="20% - Accent1 2 7 3 4" xfId="16777" xr:uid="{00000000-0005-0000-0000-00003C0F0000}"/>
    <cellStyle name="20% - Accent1 2 7 4" xfId="20855" xr:uid="{00000000-0005-0000-0000-00003D0F0000}"/>
    <cellStyle name="20% - Accent1 2 7 4 2" xfId="48285" xr:uid="{00000000-0005-0000-0000-00003E0F0000}"/>
    <cellStyle name="20% - Accent1 2 7 5" xfId="30469" xr:uid="{00000000-0005-0000-0000-00003F0F0000}"/>
    <cellStyle name="20% - Accent1 2 7 6" xfId="35928" xr:uid="{00000000-0005-0000-0000-0000400F0000}"/>
    <cellStyle name="20% - Accent1 2 7 7" xfId="43521" xr:uid="{00000000-0005-0000-0000-0000410F0000}"/>
    <cellStyle name="20% - Accent1 2 7 8" xfId="12020" xr:uid="{00000000-0005-0000-0000-0000420F0000}"/>
    <cellStyle name="20% - Accent1 2 8" xfId="2886" xr:uid="{00000000-0005-0000-0000-0000430F0000}"/>
    <cellStyle name="20% - Accent1 2 8 2" xfId="7680" xr:uid="{00000000-0005-0000-0000-0000440F0000}"/>
    <cellStyle name="20% - Accent1 2 8 2 2" xfId="27110" xr:uid="{00000000-0005-0000-0000-0000450F0000}"/>
    <cellStyle name="20% - Accent1 2 8 2 3" xfId="53446" xr:uid="{00000000-0005-0000-0000-0000460F0000}"/>
    <cellStyle name="20% - Accent1 2 8 2 4" xfId="17219" xr:uid="{00000000-0005-0000-0000-0000470F0000}"/>
    <cellStyle name="20% - Accent1 2 8 3" xfId="21511" xr:uid="{00000000-0005-0000-0000-0000480F0000}"/>
    <cellStyle name="20% - Accent1 2 8 3 2" xfId="48758" xr:uid="{00000000-0005-0000-0000-0000490F0000}"/>
    <cellStyle name="20% - Accent1 2 8 4" xfId="30998" xr:uid="{00000000-0005-0000-0000-00004A0F0000}"/>
    <cellStyle name="20% - Accent1 2 8 5" xfId="36565" xr:uid="{00000000-0005-0000-0000-00004B0F0000}"/>
    <cellStyle name="20% - Accent1 2 8 6" xfId="44025" xr:uid="{00000000-0005-0000-0000-00004C0F0000}"/>
    <cellStyle name="20% - Accent1 2 8 7" xfId="13522" xr:uid="{00000000-0005-0000-0000-00004D0F0000}"/>
    <cellStyle name="20% - Accent1 2 9" xfId="4795" xr:uid="{00000000-0005-0000-0000-00004E0F0000}"/>
    <cellStyle name="20% - Accent1 2 9 2" xfId="9554" xr:uid="{00000000-0005-0000-0000-00004F0F0000}"/>
    <cellStyle name="20% - Accent1 2 9 2 2" xfId="55320" xr:uid="{00000000-0005-0000-0000-0000500F0000}"/>
    <cellStyle name="20% - Accent1 2 9 2 3" xfId="25313" xr:uid="{00000000-0005-0000-0000-0000510F0000}"/>
    <cellStyle name="20% - Accent1 2 9 3" xfId="32894" xr:uid="{00000000-0005-0000-0000-0000520F0000}"/>
    <cellStyle name="20% - Accent1 2 9 3 2" xfId="50629" xr:uid="{00000000-0005-0000-0000-0000530F0000}"/>
    <cellStyle name="20% - Accent1 2 9 4" xfId="38473" xr:uid="{00000000-0005-0000-0000-0000540F0000}"/>
    <cellStyle name="20% - Accent1 2 9 5" xfId="45929" xr:uid="{00000000-0005-0000-0000-0000550F0000}"/>
    <cellStyle name="20% - Accent1 2 9 6" xfId="15391" xr:uid="{00000000-0005-0000-0000-0000560F0000}"/>
    <cellStyle name="20% - Accent1 3" xfId="295" xr:uid="{00000000-0005-0000-0000-0000570F0000}"/>
    <cellStyle name="20% - Accent1 4" xfId="481" xr:uid="{00000000-0005-0000-0000-0000580F0000}"/>
    <cellStyle name="20% - Accent1 4 10" xfId="10805" xr:uid="{00000000-0005-0000-0000-0000590F0000}"/>
    <cellStyle name="20% - Accent1 4 10 2" xfId="46865" xr:uid="{00000000-0005-0000-0000-00005A0F0000}"/>
    <cellStyle name="20% - Accent1 4 10 3" xfId="34397" xr:uid="{00000000-0005-0000-0000-00005B0F0000}"/>
    <cellStyle name="20% - Accent1 4 11" xfId="41997" xr:uid="{00000000-0005-0000-0000-00005C0F0000}"/>
    <cellStyle name="20% - Accent1 4 12" xfId="11341" xr:uid="{00000000-0005-0000-0000-00005D0F0000}"/>
    <cellStyle name="20% - Accent1 4 13" xfId="56560" xr:uid="{00000000-0005-0000-0000-00005E0F0000}"/>
    <cellStyle name="20% - Accent1 4 14" xfId="57015" xr:uid="{00000000-0005-0000-0000-00005F0F0000}"/>
    <cellStyle name="20% - Accent1 4 2" xfId="1018" xr:uid="{00000000-0005-0000-0000-0000600F0000}"/>
    <cellStyle name="20% - Accent1 4 2 10" xfId="11875" xr:uid="{00000000-0005-0000-0000-0000610F0000}"/>
    <cellStyle name="20% - Accent1 4 2 11" xfId="56803" xr:uid="{00000000-0005-0000-0000-0000620F0000}"/>
    <cellStyle name="20% - Accent1 4 2 12" xfId="57258" xr:uid="{00000000-0005-0000-0000-0000630F0000}"/>
    <cellStyle name="20% - Accent1 4 2 2" xfId="1755" xr:uid="{00000000-0005-0000-0000-0000640F0000}"/>
    <cellStyle name="20% - Accent1 4 2 2 2" xfId="4128" xr:uid="{00000000-0005-0000-0000-0000650F0000}"/>
    <cellStyle name="20% - Accent1 4 2 2 2 2" xfId="8919" xr:uid="{00000000-0005-0000-0000-0000660F0000}"/>
    <cellStyle name="20% - Accent1 4 2 2 2 2 2" xfId="28338" xr:uid="{00000000-0005-0000-0000-0000670F0000}"/>
    <cellStyle name="20% - Accent1 4 2 2 2 2 3" xfId="54685" xr:uid="{00000000-0005-0000-0000-0000680F0000}"/>
    <cellStyle name="20% - Accent1 4 2 2 2 2 4" xfId="18461" xr:uid="{00000000-0005-0000-0000-0000690F0000}"/>
    <cellStyle name="20% - Accent1 4 2 2 2 3" xfId="22753" xr:uid="{00000000-0005-0000-0000-00006A0F0000}"/>
    <cellStyle name="20% - Accent1 4 2 2 2 3 2" xfId="49996" xr:uid="{00000000-0005-0000-0000-00006B0F0000}"/>
    <cellStyle name="20% - Accent1 4 2 2 2 4" xfId="32236" xr:uid="{00000000-0005-0000-0000-00006C0F0000}"/>
    <cellStyle name="20% - Accent1 4 2 2 2 5" xfId="37807" xr:uid="{00000000-0005-0000-0000-00006D0F0000}"/>
    <cellStyle name="20% - Accent1 4 2 2 2 6" xfId="45267" xr:uid="{00000000-0005-0000-0000-00006E0F0000}"/>
    <cellStyle name="20% - Accent1 4 2 2 2 7" xfId="14749" xr:uid="{00000000-0005-0000-0000-00006F0F0000}"/>
    <cellStyle name="20% - Accent1 4 2 2 3" xfId="6968" xr:uid="{00000000-0005-0000-0000-0000700F0000}"/>
    <cellStyle name="20% - Accent1 4 2 2 3 2" xfId="26528" xr:uid="{00000000-0005-0000-0000-0000710F0000}"/>
    <cellStyle name="20% - Accent1 4 2 2 3 3" xfId="52734" xr:uid="{00000000-0005-0000-0000-0000720F0000}"/>
    <cellStyle name="20% - Accent1 4 2 2 3 4" xfId="16618" xr:uid="{00000000-0005-0000-0000-0000730F0000}"/>
    <cellStyle name="20% - Accent1 4 2 2 4" xfId="20594" xr:uid="{00000000-0005-0000-0000-0000740F0000}"/>
    <cellStyle name="20% - Accent1 4 2 2 4 2" xfId="48070" xr:uid="{00000000-0005-0000-0000-0000750F0000}"/>
    <cellStyle name="20% - Accent1 4 2 2 5" xfId="30219" xr:uid="{00000000-0005-0000-0000-0000760F0000}"/>
    <cellStyle name="20% - Accent1 4 2 2 6" xfId="35665" xr:uid="{00000000-0005-0000-0000-0000770F0000}"/>
    <cellStyle name="20% - Accent1 4 2 2 7" xfId="43260" xr:uid="{00000000-0005-0000-0000-0000780F0000}"/>
    <cellStyle name="20% - Accent1 4 2 2 8" xfId="13288" xr:uid="{00000000-0005-0000-0000-0000790F0000}"/>
    <cellStyle name="20% - Accent1 4 2 3" xfId="2295" xr:uid="{00000000-0005-0000-0000-00007A0F0000}"/>
    <cellStyle name="20% - Accent1 4 2 3 2" xfId="4600" xr:uid="{00000000-0005-0000-0000-00007B0F0000}"/>
    <cellStyle name="20% - Accent1 4 2 3 2 2" xfId="9381" xr:uid="{00000000-0005-0000-0000-00007C0F0000}"/>
    <cellStyle name="20% - Accent1 4 2 3 2 2 2" xfId="28774" xr:uid="{00000000-0005-0000-0000-00007D0F0000}"/>
    <cellStyle name="20% - Accent1 4 2 3 2 2 3" xfId="55147" xr:uid="{00000000-0005-0000-0000-00007E0F0000}"/>
    <cellStyle name="20% - Accent1 4 2 3 2 2 4" xfId="18933" xr:uid="{00000000-0005-0000-0000-00007F0F0000}"/>
    <cellStyle name="20% - Accent1 4 2 3 2 3" xfId="23225" xr:uid="{00000000-0005-0000-0000-0000800F0000}"/>
    <cellStyle name="20% - Accent1 4 2 3 2 3 2" xfId="50457" xr:uid="{00000000-0005-0000-0000-0000810F0000}"/>
    <cellStyle name="20% - Accent1 4 2 3 2 4" xfId="32700" xr:uid="{00000000-0005-0000-0000-0000820F0000}"/>
    <cellStyle name="20% - Accent1 4 2 3 2 5" xfId="38279" xr:uid="{00000000-0005-0000-0000-0000830F0000}"/>
    <cellStyle name="20% - Accent1 4 2 3 2 6" xfId="45739" xr:uid="{00000000-0005-0000-0000-0000840F0000}"/>
    <cellStyle name="20% - Accent1 4 2 3 2 7" xfId="15185" xr:uid="{00000000-0005-0000-0000-0000850F0000}"/>
    <cellStyle name="20% - Accent1 4 2 3 3" xfId="7460" xr:uid="{00000000-0005-0000-0000-0000860F0000}"/>
    <cellStyle name="20% - Accent1 4 2 3 3 2" xfId="26964" xr:uid="{00000000-0005-0000-0000-0000870F0000}"/>
    <cellStyle name="20% - Accent1 4 2 3 3 3" xfId="53226" xr:uid="{00000000-0005-0000-0000-0000880F0000}"/>
    <cellStyle name="20% - Accent1 4 2 3 3 4" xfId="17054" xr:uid="{00000000-0005-0000-0000-0000890F0000}"/>
    <cellStyle name="20% - Accent1 4 2 3 4" xfId="21132" xr:uid="{00000000-0005-0000-0000-00008A0F0000}"/>
    <cellStyle name="20% - Accent1 4 2 3 4 2" xfId="48562" xr:uid="{00000000-0005-0000-0000-00008B0F0000}"/>
    <cellStyle name="20% - Accent1 4 2 3 5" xfId="30746" xr:uid="{00000000-0005-0000-0000-00008C0F0000}"/>
    <cellStyle name="20% - Accent1 4 2 3 6" xfId="36205" xr:uid="{00000000-0005-0000-0000-00008D0F0000}"/>
    <cellStyle name="20% - Accent1 4 2 3 7" xfId="43798" xr:uid="{00000000-0005-0000-0000-00008E0F0000}"/>
    <cellStyle name="20% - Accent1 4 2 3 8" xfId="12568" xr:uid="{00000000-0005-0000-0000-00008F0F0000}"/>
    <cellStyle name="20% - Accent1 4 2 4" xfId="3436" xr:uid="{00000000-0005-0000-0000-0000900F0000}"/>
    <cellStyle name="20% - Accent1 4 2 4 2" xfId="8228" xr:uid="{00000000-0005-0000-0000-0000910F0000}"/>
    <cellStyle name="20% - Accent1 4 2 4 2 2" xfId="27658" xr:uid="{00000000-0005-0000-0000-0000920F0000}"/>
    <cellStyle name="20% - Accent1 4 2 4 2 3" xfId="53994" xr:uid="{00000000-0005-0000-0000-0000930F0000}"/>
    <cellStyle name="20% - Accent1 4 2 4 2 4" xfId="17769" xr:uid="{00000000-0005-0000-0000-0000940F0000}"/>
    <cellStyle name="20% - Accent1 4 2 4 3" xfId="22061" xr:uid="{00000000-0005-0000-0000-0000950F0000}"/>
    <cellStyle name="20% - Accent1 4 2 4 3 2" xfId="49306" xr:uid="{00000000-0005-0000-0000-0000960F0000}"/>
    <cellStyle name="20% - Accent1 4 2 4 4" xfId="31548" xr:uid="{00000000-0005-0000-0000-0000970F0000}"/>
    <cellStyle name="20% - Accent1 4 2 4 5" xfId="37115" xr:uid="{00000000-0005-0000-0000-0000980F0000}"/>
    <cellStyle name="20% - Accent1 4 2 4 6" xfId="44575" xr:uid="{00000000-0005-0000-0000-0000990F0000}"/>
    <cellStyle name="20% - Accent1 4 2 4 7" xfId="14070" xr:uid="{00000000-0005-0000-0000-00009A0F0000}"/>
    <cellStyle name="20% - Accent1 4 2 5" xfId="5075" xr:uid="{00000000-0005-0000-0000-00009B0F0000}"/>
    <cellStyle name="20% - Accent1 4 2 5 2" xfId="9831" xr:uid="{00000000-0005-0000-0000-00009C0F0000}"/>
    <cellStyle name="20% - Accent1 4 2 5 2 2" xfId="55597" xr:uid="{00000000-0005-0000-0000-00009D0F0000}"/>
    <cellStyle name="20% - Accent1 4 2 5 2 3" xfId="25849" xr:uid="{00000000-0005-0000-0000-00009E0F0000}"/>
    <cellStyle name="20% - Accent1 4 2 5 3" xfId="33174" xr:uid="{00000000-0005-0000-0000-00009F0F0000}"/>
    <cellStyle name="20% - Accent1 4 2 5 3 2" xfId="50906" xr:uid="{00000000-0005-0000-0000-0000A00F0000}"/>
    <cellStyle name="20% - Accent1 4 2 5 4" xfId="38753" xr:uid="{00000000-0005-0000-0000-0000A10F0000}"/>
    <cellStyle name="20% - Accent1 4 2 5 5" xfId="46206" xr:uid="{00000000-0005-0000-0000-0000A20F0000}"/>
    <cellStyle name="20% - Accent1 4 2 5 6" xfId="15939" xr:uid="{00000000-0005-0000-0000-0000A30F0000}"/>
    <cellStyle name="20% - Accent1 4 2 6" xfId="5560" xr:uid="{00000000-0005-0000-0000-0000A40F0000}"/>
    <cellStyle name="20% - Accent1 4 2 6 2" xfId="10252" xr:uid="{00000000-0005-0000-0000-0000A50F0000}"/>
    <cellStyle name="20% - Accent1 4 2 6 2 2" xfId="56018" xr:uid="{00000000-0005-0000-0000-0000A60F0000}"/>
    <cellStyle name="20% - Accent1 4 2 6 2 3" xfId="33656" xr:uid="{00000000-0005-0000-0000-0000A70F0000}"/>
    <cellStyle name="20% - Accent1 4 2 6 3" xfId="39235" xr:uid="{00000000-0005-0000-0000-0000A80F0000}"/>
    <cellStyle name="20% - Accent1 4 2 6 3 2" xfId="51326" xr:uid="{00000000-0005-0000-0000-0000A90F0000}"/>
    <cellStyle name="20% - Accent1 4 2 6 4" xfId="46688" xr:uid="{00000000-0005-0000-0000-0000AA0F0000}"/>
    <cellStyle name="20% - Accent1 4 2 6 5" xfId="19863" xr:uid="{00000000-0005-0000-0000-0000AB0F0000}"/>
    <cellStyle name="20% - Accent1 4 2 7" xfId="6263" xr:uid="{00000000-0005-0000-0000-0000AC0F0000}"/>
    <cellStyle name="20% - Accent1 4 2 7 2" xfId="52029" xr:uid="{00000000-0005-0000-0000-0000AD0F0000}"/>
    <cellStyle name="20% - Accent1 4 2 7 3" xfId="29497" xr:uid="{00000000-0005-0000-0000-0000AE0F0000}"/>
    <cellStyle name="20% - Accent1 4 2 8" xfId="11048" xr:uid="{00000000-0005-0000-0000-0000AF0F0000}"/>
    <cellStyle name="20% - Accent1 4 2 8 2" xfId="47367" xr:uid="{00000000-0005-0000-0000-0000B00F0000}"/>
    <cellStyle name="20% - Accent1 4 2 8 3" xfId="34932" xr:uid="{00000000-0005-0000-0000-0000B10F0000}"/>
    <cellStyle name="20% - Accent1 4 2 9" xfId="42531" xr:uid="{00000000-0005-0000-0000-0000B20F0000}"/>
    <cellStyle name="20% - Accent1 4 3" xfId="770" xr:uid="{00000000-0005-0000-0000-0000B30F0000}"/>
    <cellStyle name="20% - Accent1 4 3 10" xfId="11627" xr:uid="{00000000-0005-0000-0000-0000B40F0000}"/>
    <cellStyle name="20% - Accent1 4 3 2" xfId="1512" xr:uid="{00000000-0005-0000-0000-0000B50F0000}"/>
    <cellStyle name="20% - Accent1 4 3 2 2" xfId="3885" xr:uid="{00000000-0005-0000-0000-0000B60F0000}"/>
    <cellStyle name="20% - Accent1 4 3 2 2 2" xfId="8676" xr:uid="{00000000-0005-0000-0000-0000B70F0000}"/>
    <cellStyle name="20% - Accent1 4 3 2 2 2 2" xfId="28095" xr:uid="{00000000-0005-0000-0000-0000B80F0000}"/>
    <cellStyle name="20% - Accent1 4 3 2 2 2 3" xfId="54442" xr:uid="{00000000-0005-0000-0000-0000B90F0000}"/>
    <cellStyle name="20% - Accent1 4 3 2 2 2 4" xfId="18218" xr:uid="{00000000-0005-0000-0000-0000BA0F0000}"/>
    <cellStyle name="20% - Accent1 4 3 2 2 3" xfId="22510" xr:uid="{00000000-0005-0000-0000-0000BB0F0000}"/>
    <cellStyle name="20% - Accent1 4 3 2 2 3 2" xfId="49753" xr:uid="{00000000-0005-0000-0000-0000BC0F0000}"/>
    <cellStyle name="20% - Accent1 4 3 2 2 4" xfId="31993" xr:uid="{00000000-0005-0000-0000-0000BD0F0000}"/>
    <cellStyle name="20% - Accent1 4 3 2 2 5" xfId="37564" xr:uid="{00000000-0005-0000-0000-0000BE0F0000}"/>
    <cellStyle name="20% - Accent1 4 3 2 2 6" xfId="45024" xr:uid="{00000000-0005-0000-0000-0000BF0F0000}"/>
    <cellStyle name="20% - Accent1 4 3 2 2 7" xfId="14506" xr:uid="{00000000-0005-0000-0000-0000C00F0000}"/>
    <cellStyle name="20% - Accent1 4 3 2 3" xfId="6725" xr:uid="{00000000-0005-0000-0000-0000C10F0000}"/>
    <cellStyle name="20% - Accent1 4 3 2 3 2" xfId="26285" xr:uid="{00000000-0005-0000-0000-0000C20F0000}"/>
    <cellStyle name="20% - Accent1 4 3 2 3 3" xfId="52491" xr:uid="{00000000-0005-0000-0000-0000C30F0000}"/>
    <cellStyle name="20% - Accent1 4 3 2 3 4" xfId="16375" xr:uid="{00000000-0005-0000-0000-0000C40F0000}"/>
    <cellStyle name="20% - Accent1 4 3 2 4" xfId="20351" xr:uid="{00000000-0005-0000-0000-0000C50F0000}"/>
    <cellStyle name="20% - Accent1 4 3 2 4 2" xfId="47827" xr:uid="{00000000-0005-0000-0000-0000C60F0000}"/>
    <cellStyle name="20% - Accent1 4 3 2 5" xfId="29976" xr:uid="{00000000-0005-0000-0000-0000C70F0000}"/>
    <cellStyle name="20% - Accent1 4 3 2 6" xfId="35422" xr:uid="{00000000-0005-0000-0000-0000C80F0000}"/>
    <cellStyle name="20% - Accent1 4 3 2 7" xfId="43017" xr:uid="{00000000-0005-0000-0000-0000C90F0000}"/>
    <cellStyle name="20% - Accent1 4 3 2 8" xfId="13045" xr:uid="{00000000-0005-0000-0000-0000CA0F0000}"/>
    <cellStyle name="20% - Accent1 4 3 3" xfId="3193" xr:uid="{00000000-0005-0000-0000-0000CB0F0000}"/>
    <cellStyle name="20% - Accent1 4 3 3 2" xfId="7985" xr:uid="{00000000-0005-0000-0000-0000CC0F0000}"/>
    <cellStyle name="20% - Accent1 4 3 3 2 2" xfId="27415" xr:uid="{00000000-0005-0000-0000-0000CD0F0000}"/>
    <cellStyle name="20% - Accent1 4 3 3 2 3" xfId="53751" xr:uid="{00000000-0005-0000-0000-0000CE0F0000}"/>
    <cellStyle name="20% - Accent1 4 3 3 2 4" xfId="17526" xr:uid="{00000000-0005-0000-0000-0000CF0F0000}"/>
    <cellStyle name="20% - Accent1 4 3 3 3" xfId="21818" xr:uid="{00000000-0005-0000-0000-0000D00F0000}"/>
    <cellStyle name="20% - Accent1 4 3 3 3 2" xfId="49063" xr:uid="{00000000-0005-0000-0000-0000D10F0000}"/>
    <cellStyle name="20% - Accent1 4 3 3 4" xfId="31305" xr:uid="{00000000-0005-0000-0000-0000D20F0000}"/>
    <cellStyle name="20% - Accent1 4 3 3 5" xfId="36872" xr:uid="{00000000-0005-0000-0000-0000D30F0000}"/>
    <cellStyle name="20% - Accent1 4 3 3 6" xfId="44332" xr:uid="{00000000-0005-0000-0000-0000D40F0000}"/>
    <cellStyle name="20% - Accent1 4 3 3 7" xfId="12325" xr:uid="{00000000-0005-0000-0000-0000D50F0000}"/>
    <cellStyle name="20% - Accent1 4 3 4" xfId="6020" xr:uid="{00000000-0005-0000-0000-0000D60F0000}"/>
    <cellStyle name="20% - Accent1 4 3 4 2" xfId="25240" xr:uid="{00000000-0005-0000-0000-0000D70F0000}"/>
    <cellStyle name="20% - Accent1 4 3 4 3" xfId="51786" xr:uid="{00000000-0005-0000-0000-0000D80F0000}"/>
    <cellStyle name="20% - Accent1 4 3 4 4" xfId="13827" xr:uid="{00000000-0005-0000-0000-0000D90F0000}"/>
    <cellStyle name="20% - Accent1 4 3 5" xfId="15696" xr:uid="{00000000-0005-0000-0000-0000DA0F0000}"/>
    <cellStyle name="20% - Accent1 4 3 5 2" xfId="25606" xr:uid="{00000000-0005-0000-0000-0000DB0F0000}"/>
    <cellStyle name="20% - Accent1 4 3 5 3" xfId="47124" xr:uid="{00000000-0005-0000-0000-0000DC0F0000}"/>
    <cellStyle name="20% - Accent1 4 3 6" xfId="19615" xr:uid="{00000000-0005-0000-0000-0000DD0F0000}"/>
    <cellStyle name="20% - Accent1 4 3 7" xfId="29254" xr:uid="{00000000-0005-0000-0000-0000DE0F0000}"/>
    <cellStyle name="20% - Accent1 4 3 8" xfId="34684" xr:uid="{00000000-0005-0000-0000-0000DF0F0000}"/>
    <cellStyle name="20% - Accent1 4 3 9" xfId="42283" xr:uid="{00000000-0005-0000-0000-0000E00F0000}"/>
    <cellStyle name="20% - Accent1 4 4" xfId="1249" xr:uid="{00000000-0005-0000-0000-0000E10F0000}"/>
    <cellStyle name="20% - Accent1 4 4 2" xfId="3625" xr:uid="{00000000-0005-0000-0000-0000E20F0000}"/>
    <cellStyle name="20% - Accent1 4 4 2 2" xfId="8416" xr:uid="{00000000-0005-0000-0000-0000E30F0000}"/>
    <cellStyle name="20% - Accent1 4 4 2 2 2" xfId="27836" xr:uid="{00000000-0005-0000-0000-0000E40F0000}"/>
    <cellStyle name="20% - Accent1 4 4 2 2 3" xfId="54182" xr:uid="{00000000-0005-0000-0000-0000E50F0000}"/>
    <cellStyle name="20% - Accent1 4 4 2 2 4" xfId="17958" xr:uid="{00000000-0005-0000-0000-0000E60F0000}"/>
    <cellStyle name="20% - Accent1 4 4 2 3" xfId="22250" xr:uid="{00000000-0005-0000-0000-0000E70F0000}"/>
    <cellStyle name="20% - Accent1 4 4 2 3 2" xfId="49493" xr:uid="{00000000-0005-0000-0000-0000E80F0000}"/>
    <cellStyle name="20% - Accent1 4 4 2 4" xfId="31733" xr:uid="{00000000-0005-0000-0000-0000E90F0000}"/>
    <cellStyle name="20% - Accent1 4 4 2 5" xfId="37304" xr:uid="{00000000-0005-0000-0000-0000EA0F0000}"/>
    <cellStyle name="20% - Accent1 4 4 2 6" xfId="44764" xr:uid="{00000000-0005-0000-0000-0000EB0F0000}"/>
    <cellStyle name="20% - Accent1 4 4 2 7" xfId="14247" xr:uid="{00000000-0005-0000-0000-0000EC0F0000}"/>
    <cellStyle name="20% - Accent1 4 4 3" xfId="6463" xr:uid="{00000000-0005-0000-0000-0000ED0F0000}"/>
    <cellStyle name="20% - Accent1 4 4 3 2" xfId="26026" xr:uid="{00000000-0005-0000-0000-0000EE0F0000}"/>
    <cellStyle name="20% - Accent1 4 4 3 3" xfId="52229" xr:uid="{00000000-0005-0000-0000-0000EF0F0000}"/>
    <cellStyle name="20% - Accent1 4 4 3 4" xfId="16116" xr:uid="{00000000-0005-0000-0000-0000F00F0000}"/>
    <cellStyle name="20% - Accent1 4 4 4" xfId="20088" xr:uid="{00000000-0005-0000-0000-0000F10F0000}"/>
    <cellStyle name="20% - Accent1 4 4 4 2" xfId="47565" xr:uid="{00000000-0005-0000-0000-0000F20F0000}"/>
    <cellStyle name="20% - Accent1 4 4 5" xfId="29713" xr:uid="{00000000-0005-0000-0000-0000F30F0000}"/>
    <cellStyle name="20% - Accent1 4 4 6" xfId="35159" xr:uid="{00000000-0005-0000-0000-0000F40F0000}"/>
    <cellStyle name="20% - Accent1 4 4 7" xfId="42754" xr:uid="{00000000-0005-0000-0000-0000F50F0000}"/>
    <cellStyle name="20% - Accent1 4 4 8" xfId="12783" xr:uid="{00000000-0005-0000-0000-0000F60F0000}"/>
    <cellStyle name="20% - Accent1 4 5" xfId="2052" xr:uid="{00000000-0005-0000-0000-0000F70F0000}"/>
    <cellStyle name="20% - Accent1 4 5 2" xfId="4357" xr:uid="{00000000-0005-0000-0000-0000F80F0000}"/>
    <cellStyle name="20% - Accent1 4 5 2 2" xfId="9138" xr:uid="{00000000-0005-0000-0000-0000F90F0000}"/>
    <cellStyle name="20% - Accent1 4 5 2 2 2" xfId="28531" xr:uid="{00000000-0005-0000-0000-0000FA0F0000}"/>
    <cellStyle name="20% - Accent1 4 5 2 2 3" xfId="54904" xr:uid="{00000000-0005-0000-0000-0000FB0F0000}"/>
    <cellStyle name="20% - Accent1 4 5 2 2 4" xfId="18690" xr:uid="{00000000-0005-0000-0000-0000FC0F0000}"/>
    <cellStyle name="20% - Accent1 4 5 2 3" xfId="22982" xr:uid="{00000000-0005-0000-0000-0000FD0F0000}"/>
    <cellStyle name="20% - Accent1 4 5 2 3 2" xfId="50214" xr:uid="{00000000-0005-0000-0000-0000FE0F0000}"/>
    <cellStyle name="20% - Accent1 4 5 2 4" xfId="32457" xr:uid="{00000000-0005-0000-0000-0000FF0F0000}"/>
    <cellStyle name="20% - Accent1 4 5 2 5" xfId="38036" xr:uid="{00000000-0005-0000-0000-000000100000}"/>
    <cellStyle name="20% - Accent1 4 5 2 6" xfId="45496" xr:uid="{00000000-0005-0000-0000-000001100000}"/>
    <cellStyle name="20% - Accent1 4 5 2 7" xfId="14942" xr:uid="{00000000-0005-0000-0000-000002100000}"/>
    <cellStyle name="20% - Accent1 4 5 3" xfId="7217" xr:uid="{00000000-0005-0000-0000-000003100000}"/>
    <cellStyle name="20% - Accent1 4 5 3 2" xfId="26721" xr:uid="{00000000-0005-0000-0000-000004100000}"/>
    <cellStyle name="20% - Accent1 4 5 3 3" xfId="52983" xr:uid="{00000000-0005-0000-0000-000005100000}"/>
    <cellStyle name="20% - Accent1 4 5 3 4" xfId="16811" xr:uid="{00000000-0005-0000-0000-000006100000}"/>
    <cellStyle name="20% - Accent1 4 5 4" xfId="20889" xr:uid="{00000000-0005-0000-0000-000007100000}"/>
    <cellStyle name="20% - Accent1 4 5 4 2" xfId="48319" xr:uid="{00000000-0005-0000-0000-000008100000}"/>
    <cellStyle name="20% - Accent1 4 5 5" xfId="30503" xr:uid="{00000000-0005-0000-0000-000009100000}"/>
    <cellStyle name="20% - Accent1 4 5 6" xfId="35962" xr:uid="{00000000-0005-0000-0000-00000A100000}"/>
    <cellStyle name="20% - Accent1 4 5 7" xfId="43555" xr:uid="{00000000-0005-0000-0000-00000B100000}"/>
    <cellStyle name="20% - Accent1 4 5 8" xfId="12066" xr:uid="{00000000-0005-0000-0000-00000C100000}"/>
    <cellStyle name="20% - Accent1 4 6" xfId="2933" xr:uid="{00000000-0005-0000-0000-00000D100000}"/>
    <cellStyle name="20% - Accent1 4 6 2" xfId="7726" xr:uid="{00000000-0005-0000-0000-00000E100000}"/>
    <cellStyle name="20% - Accent1 4 6 2 2" xfId="27156" xr:uid="{00000000-0005-0000-0000-00000F100000}"/>
    <cellStyle name="20% - Accent1 4 6 2 3" xfId="53492" xr:uid="{00000000-0005-0000-0000-000010100000}"/>
    <cellStyle name="20% - Accent1 4 6 2 4" xfId="17266" xr:uid="{00000000-0005-0000-0000-000011100000}"/>
    <cellStyle name="20% - Accent1 4 6 3" xfId="21558" xr:uid="{00000000-0005-0000-0000-000012100000}"/>
    <cellStyle name="20% - Accent1 4 6 3 2" xfId="48804" xr:uid="{00000000-0005-0000-0000-000013100000}"/>
    <cellStyle name="20% - Accent1 4 6 4" xfId="31045" xr:uid="{00000000-0005-0000-0000-000014100000}"/>
    <cellStyle name="20% - Accent1 4 6 5" xfId="36612" xr:uid="{00000000-0005-0000-0000-000015100000}"/>
    <cellStyle name="20% - Accent1 4 6 6" xfId="44072" xr:uid="{00000000-0005-0000-0000-000016100000}"/>
    <cellStyle name="20% - Accent1 4 6 7" xfId="13568" xr:uid="{00000000-0005-0000-0000-000017100000}"/>
    <cellStyle name="20% - Accent1 4 7" xfId="4832" xr:uid="{00000000-0005-0000-0000-000018100000}"/>
    <cellStyle name="20% - Accent1 4 7 2" xfId="9588" xr:uid="{00000000-0005-0000-0000-000019100000}"/>
    <cellStyle name="20% - Accent1 4 7 2 2" xfId="55354" xr:uid="{00000000-0005-0000-0000-00001A100000}"/>
    <cellStyle name="20% - Accent1 4 7 2 3" xfId="25347" xr:uid="{00000000-0005-0000-0000-00001B100000}"/>
    <cellStyle name="20% - Accent1 4 7 3" xfId="32931" xr:uid="{00000000-0005-0000-0000-00001C100000}"/>
    <cellStyle name="20% - Accent1 4 7 3 2" xfId="50663" xr:uid="{00000000-0005-0000-0000-00001D100000}"/>
    <cellStyle name="20% - Accent1 4 7 4" xfId="38510" xr:uid="{00000000-0005-0000-0000-00001E100000}"/>
    <cellStyle name="20% - Accent1 4 7 5" xfId="45963" xr:uid="{00000000-0005-0000-0000-00001F100000}"/>
    <cellStyle name="20% - Accent1 4 7 6" xfId="15437" xr:uid="{00000000-0005-0000-0000-000020100000}"/>
    <cellStyle name="20% - Accent1 4 8" xfId="5317" xr:uid="{00000000-0005-0000-0000-000021100000}"/>
    <cellStyle name="20% - Accent1 4 8 2" xfId="10009" xr:uid="{00000000-0005-0000-0000-000022100000}"/>
    <cellStyle name="20% - Accent1 4 8 2 2" xfId="55775" xr:uid="{00000000-0005-0000-0000-000023100000}"/>
    <cellStyle name="20% - Accent1 4 8 2 3" xfId="33413" xr:uid="{00000000-0005-0000-0000-000024100000}"/>
    <cellStyle name="20% - Accent1 4 8 3" xfId="38992" xr:uid="{00000000-0005-0000-0000-000025100000}"/>
    <cellStyle name="20% - Accent1 4 8 3 2" xfId="51083" xr:uid="{00000000-0005-0000-0000-000026100000}"/>
    <cellStyle name="20% - Accent1 4 8 4" xfId="46445" xr:uid="{00000000-0005-0000-0000-000027100000}"/>
    <cellStyle name="20% - Accent1 4 8 5" xfId="19328" xr:uid="{00000000-0005-0000-0000-000028100000}"/>
    <cellStyle name="20% - Accent1 4 9" xfId="5760" xr:uid="{00000000-0005-0000-0000-000029100000}"/>
    <cellStyle name="20% - Accent1 4 9 2" xfId="51526" xr:uid="{00000000-0005-0000-0000-00002A100000}"/>
    <cellStyle name="20% - Accent1 4 9 3" xfId="28994" xr:uid="{00000000-0005-0000-0000-00002B100000}"/>
    <cellStyle name="20% - Accent1 5" xfId="558" xr:uid="{00000000-0005-0000-0000-00002C100000}"/>
    <cellStyle name="20% - Accent1 5 10" xfId="42074" xr:uid="{00000000-0005-0000-0000-00002D100000}"/>
    <cellStyle name="20% - Accent1 5 11" xfId="11418" xr:uid="{00000000-0005-0000-0000-00002E100000}"/>
    <cellStyle name="20% - Accent1 5 12" xfId="56632" xr:uid="{00000000-0005-0000-0000-00002F100000}"/>
    <cellStyle name="20% - Accent1 5 13" xfId="57087" xr:uid="{00000000-0005-0000-0000-000030100000}"/>
    <cellStyle name="20% - Accent1 5 2" xfId="842" xr:uid="{00000000-0005-0000-0000-000031100000}"/>
    <cellStyle name="20% - Accent1 5 2 10" xfId="11699" xr:uid="{00000000-0005-0000-0000-000032100000}"/>
    <cellStyle name="20% - Accent1 5 2 2" xfId="1584" xr:uid="{00000000-0005-0000-0000-000033100000}"/>
    <cellStyle name="20% - Accent1 5 2 2 2" xfId="3957" xr:uid="{00000000-0005-0000-0000-000034100000}"/>
    <cellStyle name="20% - Accent1 5 2 2 2 2" xfId="8748" xr:uid="{00000000-0005-0000-0000-000035100000}"/>
    <cellStyle name="20% - Accent1 5 2 2 2 2 2" xfId="28167" xr:uid="{00000000-0005-0000-0000-000036100000}"/>
    <cellStyle name="20% - Accent1 5 2 2 2 2 3" xfId="54514" xr:uid="{00000000-0005-0000-0000-000037100000}"/>
    <cellStyle name="20% - Accent1 5 2 2 2 2 4" xfId="18290" xr:uid="{00000000-0005-0000-0000-000038100000}"/>
    <cellStyle name="20% - Accent1 5 2 2 2 3" xfId="22582" xr:uid="{00000000-0005-0000-0000-000039100000}"/>
    <cellStyle name="20% - Accent1 5 2 2 2 3 2" xfId="49825" xr:uid="{00000000-0005-0000-0000-00003A100000}"/>
    <cellStyle name="20% - Accent1 5 2 2 2 4" xfId="32065" xr:uid="{00000000-0005-0000-0000-00003B100000}"/>
    <cellStyle name="20% - Accent1 5 2 2 2 5" xfId="37636" xr:uid="{00000000-0005-0000-0000-00003C100000}"/>
    <cellStyle name="20% - Accent1 5 2 2 2 6" xfId="45096" xr:uid="{00000000-0005-0000-0000-00003D100000}"/>
    <cellStyle name="20% - Accent1 5 2 2 2 7" xfId="14578" xr:uid="{00000000-0005-0000-0000-00003E100000}"/>
    <cellStyle name="20% - Accent1 5 2 2 3" xfId="6797" xr:uid="{00000000-0005-0000-0000-00003F100000}"/>
    <cellStyle name="20% - Accent1 5 2 2 3 2" xfId="26357" xr:uid="{00000000-0005-0000-0000-000040100000}"/>
    <cellStyle name="20% - Accent1 5 2 2 3 3" xfId="52563" xr:uid="{00000000-0005-0000-0000-000041100000}"/>
    <cellStyle name="20% - Accent1 5 2 2 3 4" xfId="16447" xr:uid="{00000000-0005-0000-0000-000042100000}"/>
    <cellStyle name="20% - Accent1 5 2 2 4" xfId="20423" xr:uid="{00000000-0005-0000-0000-000043100000}"/>
    <cellStyle name="20% - Accent1 5 2 2 4 2" xfId="47899" xr:uid="{00000000-0005-0000-0000-000044100000}"/>
    <cellStyle name="20% - Accent1 5 2 2 5" xfId="30048" xr:uid="{00000000-0005-0000-0000-000045100000}"/>
    <cellStyle name="20% - Accent1 5 2 2 6" xfId="35494" xr:uid="{00000000-0005-0000-0000-000046100000}"/>
    <cellStyle name="20% - Accent1 5 2 2 7" xfId="43089" xr:uid="{00000000-0005-0000-0000-000047100000}"/>
    <cellStyle name="20% - Accent1 5 2 2 8" xfId="13117" xr:uid="{00000000-0005-0000-0000-000048100000}"/>
    <cellStyle name="20% - Accent1 5 2 3" xfId="3265" xr:uid="{00000000-0005-0000-0000-000049100000}"/>
    <cellStyle name="20% - Accent1 5 2 3 2" xfId="8057" xr:uid="{00000000-0005-0000-0000-00004A100000}"/>
    <cellStyle name="20% - Accent1 5 2 3 2 2" xfId="27487" xr:uid="{00000000-0005-0000-0000-00004B100000}"/>
    <cellStyle name="20% - Accent1 5 2 3 2 3" xfId="53823" xr:uid="{00000000-0005-0000-0000-00004C100000}"/>
    <cellStyle name="20% - Accent1 5 2 3 2 4" xfId="17598" xr:uid="{00000000-0005-0000-0000-00004D100000}"/>
    <cellStyle name="20% - Accent1 5 2 3 3" xfId="21890" xr:uid="{00000000-0005-0000-0000-00004E100000}"/>
    <cellStyle name="20% - Accent1 5 2 3 3 2" xfId="49135" xr:uid="{00000000-0005-0000-0000-00004F100000}"/>
    <cellStyle name="20% - Accent1 5 2 3 4" xfId="31377" xr:uid="{00000000-0005-0000-0000-000050100000}"/>
    <cellStyle name="20% - Accent1 5 2 3 5" xfId="36944" xr:uid="{00000000-0005-0000-0000-000051100000}"/>
    <cellStyle name="20% - Accent1 5 2 3 6" xfId="44404" xr:uid="{00000000-0005-0000-0000-000052100000}"/>
    <cellStyle name="20% - Accent1 5 2 3 7" xfId="12397" xr:uid="{00000000-0005-0000-0000-000053100000}"/>
    <cellStyle name="20% - Accent1 5 2 4" xfId="6092" xr:uid="{00000000-0005-0000-0000-000054100000}"/>
    <cellStyle name="20% - Accent1 5 2 4 2" xfId="24266" xr:uid="{00000000-0005-0000-0000-000055100000}"/>
    <cellStyle name="20% - Accent1 5 2 4 3" xfId="51858" xr:uid="{00000000-0005-0000-0000-000056100000}"/>
    <cellStyle name="20% - Accent1 5 2 4 4" xfId="13899" xr:uid="{00000000-0005-0000-0000-000057100000}"/>
    <cellStyle name="20% - Accent1 5 2 5" xfId="15768" xr:uid="{00000000-0005-0000-0000-000058100000}"/>
    <cellStyle name="20% - Accent1 5 2 5 2" xfId="25678" xr:uid="{00000000-0005-0000-0000-000059100000}"/>
    <cellStyle name="20% - Accent1 5 2 5 3" xfId="47196" xr:uid="{00000000-0005-0000-0000-00005A100000}"/>
    <cellStyle name="20% - Accent1 5 2 6" xfId="19687" xr:uid="{00000000-0005-0000-0000-00005B100000}"/>
    <cellStyle name="20% - Accent1 5 2 7" xfId="29326" xr:uid="{00000000-0005-0000-0000-00005C100000}"/>
    <cellStyle name="20% - Accent1 5 2 8" xfId="34756" xr:uid="{00000000-0005-0000-0000-00005D100000}"/>
    <cellStyle name="20% - Accent1 5 2 9" xfId="42355" xr:uid="{00000000-0005-0000-0000-00005E100000}"/>
    <cellStyle name="20% - Accent1 5 3" xfId="1321" xr:uid="{00000000-0005-0000-0000-00005F100000}"/>
    <cellStyle name="20% - Accent1 5 3 2" xfId="3697" xr:uid="{00000000-0005-0000-0000-000060100000}"/>
    <cellStyle name="20% - Accent1 5 3 2 2" xfId="8488" xr:uid="{00000000-0005-0000-0000-000061100000}"/>
    <cellStyle name="20% - Accent1 5 3 2 2 2" xfId="27908" xr:uid="{00000000-0005-0000-0000-000062100000}"/>
    <cellStyle name="20% - Accent1 5 3 2 2 3" xfId="54254" xr:uid="{00000000-0005-0000-0000-000063100000}"/>
    <cellStyle name="20% - Accent1 5 3 2 2 4" xfId="18030" xr:uid="{00000000-0005-0000-0000-000064100000}"/>
    <cellStyle name="20% - Accent1 5 3 2 3" xfId="22322" xr:uid="{00000000-0005-0000-0000-000065100000}"/>
    <cellStyle name="20% - Accent1 5 3 2 3 2" xfId="49565" xr:uid="{00000000-0005-0000-0000-000066100000}"/>
    <cellStyle name="20% - Accent1 5 3 2 4" xfId="31805" xr:uid="{00000000-0005-0000-0000-000067100000}"/>
    <cellStyle name="20% - Accent1 5 3 2 5" xfId="37376" xr:uid="{00000000-0005-0000-0000-000068100000}"/>
    <cellStyle name="20% - Accent1 5 3 2 6" xfId="44836" xr:uid="{00000000-0005-0000-0000-000069100000}"/>
    <cellStyle name="20% - Accent1 5 3 2 7" xfId="14319" xr:uid="{00000000-0005-0000-0000-00006A100000}"/>
    <cellStyle name="20% - Accent1 5 3 3" xfId="6535" xr:uid="{00000000-0005-0000-0000-00006B100000}"/>
    <cellStyle name="20% - Accent1 5 3 3 2" xfId="26098" xr:uid="{00000000-0005-0000-0000-00006C100000}"/>
    <cellStyle name="20% - Accent1 5 3 3 3" xfId="52301" xr:uid="{00000000-0005-0000-0000-00006D100000}"/>
    <cellStyle name="20% - Accent1 5 3 3 4" xfId="16188" xr:uid="{00000000-0005-0000-0000-00006E100000}"/>
    <cellStyle name="20% - Accent1 5 3 4" xfId="20160" xr:uid="{00000000-0005-0000-0000-00006F100000}"/>
    <cellStyle name="20% - Accent1 5 3 4 2" xfId="47637" xr:uid="{00000000-0005-0000-0000-000070100000}"/>
    <cellStyle name="20% - Accent1 5 3 5" xfId="29785" xr:uid="{00000000-0005-0000-0000-000071100000}"/>
    <cellStyle name="20% - Accent1 5 3 6" xfId="35231" xr:uid="{00000000-0005-0000-0000-000072100000}"/>
    <cellStyle name="20% - Accent1 5 3 7" xfId="42826" xr:uid="{00000000-0005-0000-0000-000073100000}"/>
    <cellStyle name="20% - Accent1 5 3 8" xfId="12855" xr:uid="{00000000-0005-0000-0000-000074100000}"/>
    <cellStyle name="20% - Accent1 5 4" xfId="2124" xr:uid="{00000000-0005-0000-0000-000075100000}"/>
    <cellStyle name="20% - Accent1 5 4 2" xfId="4429" xr:uid="{00000000-0005-0000-0000-000076100000}"/>
    <cellStyle name="20% - Accent1 5 4 2 2" xfId="9210" xr:uid="{00000000-0005-0000-0000-000077100000}"/>
    <cellStyle name="20% - Accent1 5 4 2 2 2" xfId="28603" xr:uid="{00000000-0005-0000-0000-000078100000}"/>
    <cellStyle name="20% - Accent1 5 4 2 2 3" xfId="54976" xr:uid="{00000000-0005-0000-0000-000079100000}"/>
    <cellStyle name="20% - Accent1 5 4 2 2 4" xfId="18762" xr:uid="{00000000-0005-0000-0000-00007A100000}"/>
    <cellStyle name="20% - Accent1 5 4 2 3" xfId="23054" xr:uid="{00000000-0005-0000-0000-00007B100000}"/>
    <cellStyle name="20% - Accent1 5 4 2 3 2" xfId="50286" xr:uid="{00000000-0005-0000-0000-00007C100000}"/>
    <cellStyle name="20% - Accent1 5 4 2 4" xfId="32529" xr:uid="{00000000-0005-0000-0000-00007D100000}"/>
    <cellStyle name="20% - Accent1 5 4 2 5" xfId="38108" xr:uid="{00000000-0005-0000-0000-00007E100000}"/>
    <cellStyle name="20% - Accent1 5 4 2 6" xfId="45568" xr:uid="{00000000-0005-0000-0000-00007F100000}"/>
    <cellStyle name="20% - Accent1 5 4 2 7" xfId="15014" xr:uid="{00000000-0005-0000-0000-000080100000}"/>
    <cellStyle name="20% - Accent1 5 4 3" xfId="7289" xr:uid="{00000000-0005-0000-0000-000081100000}"/>
    <cellStyle name="20% - Accent1 5 4 3 2" xfId="26793" xr:uid="{00000000-0005-0000-0000-000082100000}"/>
    <cellStyle name="20% - Accent1 5 4 3 3" xfId="53055" xr:uid="{00000000-0005-0000-0000-000083100000}"/>
    <cellStyle name="20% - Accent1 5 4 3 4" xfId="16883" xr:uid="{00000000-0005-0000-0000-000084100000}"/>
    <cellStyle name="20% - Accent1 5 4 4" xfId="20961" xr:uid="{00000000-0005-0000-0000-000085100000}"/>
    <cellStyle name="20% - Accent1 5 4 4 2" xfId="48391" xr:uid="{00000000-0005-0000-0000-000086100000}"/>
    <cellStyle name="20% - Accent1 5 4 5" xfId="30575" xr:uid="{00000000-0005-0000-0000-000087100000}"/>
    <cellStyle name="20% - Accent1 5 4 6" xfId="36034" xr:uid="{00000000-0005-0000-0000-000088100000}"/>
    <cellStyle name="20% - Accent1 5 4 7" xfId="43627" xr:uid="{00000000-0005-0000-0000-000089100000}"/>
    <cellStyle name="20% - Accent1 5 4 8" xfId="12138" xr:uid="{00000000-0005-0000-0000-00008A100000}"/>
    <cellStyle name="20% - Accent1 5 5" xfId="3005" xr:uid="{00000000-0005-0000-0000-00008B100000}"/>
    <cellStyle name="20% - Accent1 5 5 2" xfId="7798" xr:uid="{00000000-0005-0000-0000-00008C100000}"/>
    <cellStyle name="20% - Accent1 5 5 2 2" xfId="27228" xr:uid="{00000000-0005-0000-0000-00008D100000}"/>
    <cellStyle name="20% - Accent1 5 5 2 3" xfId="53564" xr:uid="{00000000-0005-0000-0000-00008E100000}"/>
    <cellStyle name="20% - Accent1 5 5 2 4" xfId="17338" xr:uid="{00000000-0005-0000-0000-00008F100000}"/>
    <cellStyle name="20% - Accent1 5 5 3" xfId="21630" xr:uid="{00000000-0005-0000-0000-000090100000}"/>
    <cellStyle name="20% - Accent1 5 5 3 2" xfId="48876" xr:uid="{00000000-0005-0000-0000-000091100000}"/>
    <cellStyle name="20% - Accent1 5 5 4" xfId="31117" xr:uid="{00000000-0005-0000-0000-000092100000}"/>
    <cellStyle name="20% - Accent1 5 5 5" xfId="36684" xr:uid="{00000000-0005-0000-0000-000093100000}"/>
    <cellStyle name="20% - Accent1 5 5 6" xfId="44144" xr:uid="{00000000-0005-0000-0000-000094100000}"/>
    <cellStyle name="20% - Accent1 5 5 7" xfId="13640" xr:uid="{00000000-0005-0000-0000-000095100000}"/>
    <cellStyle name="20% - Accent1 5 6" xfId="4904" xr:uid="{00000000-0005-0000-0000-000096100000}"/>
    <cellStyle name="20% - Accent1 5 6 2" xfId="9660" xr:uid="{00000000-0005-0000-0000-000097100000}"/>
    <cellStyle name="20% - Accent1 5 6 2 2" xfId="55426" xr:uid="{00000000-0005-0000-0000-000098100000}"/>
    <cellStyle name="20% - Accent1 5 6 2 3" xfId="25419" xr:uid="{00000000-0005-0000-0000-000099100000}"/>
    <cellStyle name="20% - Accent1 5 6 3" xfId="33003" xr:uid="{00000000-0005-0000-0000-00009A100000}"/>
    <cellStyle name="20% - Accent1 5 6 3 2" xfId="50735" xr:uid="{00000000-0005-0000-0000-00009B100000}"/>
    <cellStyle name="20% - Accent1 5 6 4" xfId="38582" xr:uid="{00000000-0005-0000-0000-00009C100000}"/>
    <cellStyle name="20% - Accent1 5 6 5" xfId="46035" xr:uid="{00000000-0005-0000-0000-00009D100000}"/>
    <cellStyle name="20% - Accent1 5 6 6" xfId="15509" xr:uid="{00000000-0005-0000-0000-00009E100000}"/>
    <cellStyle name="20% - Accent1 5 7" xfId="5389" xr:uid="{00000000-0005-0000-0000-00009F100000}"/>
    <cellStyle name="20% - Accent1 5 7 2" xfId="10081" xr:uid="{00000000-0005-0000-0000-0000A0100000}"/>
    <cellStyle name="20% - Accent1 5 7 2 2" xfId="55847" xr:uid="{00000000-0005-0000-0000-0000A1100000}"/>
    <cellStyle name="20% - Accent1 5 7 2 3" xfId="33485" xr:uid="{00000000-0005-0000-0000-0000A2100000}"/>
    <cellStyle name="20% - Accent1 5 7 3" xfId="39064" xr:uid="{00000000-0005-0000-0000-0000A3100000}"/>
    <cellStyle name="20% - Accent1 5 7 3 2" xfId="51155" xr:uid="{00000000-0005-0000-0000-0000A4100000}"/>
    <cellStyle name="20% - Accent1 5 7 4" xfId="46517" xr:uid="{00000000-0005-0000-0000-0000A5100000}"/>
    <cellStyle name="20% - Accent1 5 7 5" xfId="19405" xr:uid="{00000000-0005-0000-0000-0000A6100000}"/>
    <cellStyle name="20% - Accent1 5 8" xfId="5832" xr:uid="{00000000-0005-0000-0000-0000A7100000}"/>
    <cellStyle name="20% - Accent1 5 8 2" xfId="51598" xr:uid="{00000000-0005-0000-0000-0000A8100000}"/>
    <cellStyle name="20% - Accent1 5 8 3" xfId="29066" xr:uid="{00000000-0005-0000-0000-0000A9100000}"/>
    <cellStyle name="20% - Accent1 5 9" xfId="10877" xr:uid="{00000000-0005-0000-0000-0000AA100000}"/>
    <cellStyle name="20% - Accent1 5 9 2" xfId="46937" xr:uid="{00000000-0005-0000-0000-0000AB100000}"/>
    <cellStyle name="20% - Accent1 5 9 3" xfId="34474" xr:uid="{00000000-0005-0000-0000-0000AC100000}"/>
    <cellStyle name="20% - Accent1 6" xfId="919" xr:uid="{00000000-0005-0000-0000-0000AD100000}"/>
    <cellStyle name="20% - Accent1 6 10" xfId="11776" xr:uid="{00000000-0005-0000-0000-0000AE100000}"/>
    <cellStyle name="20% - Accent1 6 11" xfId="56704" xr:uid="{00000000-0005-0000-0000-0000AF100000}"/>
    <cellStyle name="20% - Accent1 6 12" xfId="57159" xr:uid="{00000000-0005-0000-0000-0000B0100000}"/>
    <cellStyle name="20% - Accent1 6 2" xfId="1656" xr:uid="{00000000-0005-0000-0000-0000B1100000}"/>
    <cellStyle name="20% - Accent1 6 2 2" xfId="4029" xr:uid="{00000000-0005-0000-0000-0000B2100000}"/>
    <cellStyle name="20% - Accent1 6 2 2 2" xfId="8820" xr:uid="{00000000-0005-0000-0000-0000B3100000}"/>
    <cellStyle name="20% - Accent1 6 2 2 2 2" xfId="28239" xr:uid="{00000000-0005-0000-0000-0000B4100000}"/>
    <cellStyle name="20% - Accent1 6 2 2 2 3" xfId="54586" xr:uid="{00000000-0005-0000-0000-0000B5100000}"/>
    <cellStyle name="20% - Accent1 6 2 2 2 4" xfId="18362" xr:uid="{00000000-0005-0000-0000-0000B6100000}"/>
    <cellStyle name="20% - Accent1 6 2 2 3" xfId="22654" xr:uid="{00000000-0005-0000-0000-0000B7100000}"/>
    <cellStyle name="20% - Accent1 6 2 2 3 2" xfId="49897" xr:uid="{00000000-0005-0000-0000-0000B8100000}"/>
    <cellStyle name="20% - Accent1 6 2 2 4" xfId="32137" xr:uid="{00000000-0005-0000-0000-0000B9100000}"/>
    <cellStyle name="20% - Accent1 6 2 2 5" xfId="37708" xr:uid="{00000000-0005-0000-0000-0000BA100000}"/>
    <cellStyle name="20% - Accent1 6 2 2 6" xfId="45168" xr:uid="{00000000-0005-0000-0000-0000BB100000}"/>
    <cellStyle name="20% - Accent1 6 2 2 7" xfId="14650" xr:uid="{00000000-0005-0000-0000-0000BC100000}"/>
    <cellStyle name="20% - Accent1 6 2 3" xfId="6869" xr:uid="{00000000-0005-0000-0000-0000BD100000}"/>
    <cellStyle name="20% - Accent1 6 2 3 2" xfId="26429" xr:uid="{00000000-0005-0000-0000-0000BE100000}"/>
    <cellStyle name="20% - Accent1 6 2 3 3" xfId="52635" xr:uid="{00000000-0005-0000-0000-0000BF100000}"/>
    <cellStyle name="20% - Accent1 6 2 3 4" xfId="16519" xr:uid="{00000000-0005-0000-0000-0000C0100000}"/>
    <cellStyle name="20% - Accent1 6 2 4" xfId="20495" xr:uid="{00000000-0005-0000-0000-0000C1100000}"/>
    <cellStyle name="20% - Accent1 6 2 4 2" xfId="47971" xr:uid="{00000000-0005-0000-0000-0000C2100000}"/>
    <cellStyle name="20% - Accent1 6 2 5" xfId="30120" xr:uid="{00000000-0005-0000-0000-0000C3100000}"/>
    <cellStyle name="20% - Accent1 6 2 6" xfId="35566" xr:uid="{00000000-0005-0000-0000-0000C4100000}"/>
    <cellStyle name="20% - Accent1 6 2 7" xfId="43161" xr:uid="{00000000-0005-0000-0000-0000C5100000}"/>
    <cellStyle name="20% - Accent1 6 2 8" xfId="13189" xr:uid="{00000000-0005-0000-0000-0000C6100000}"/>
    <cellStyle name="20% - Accent1 6 3" xfId="2196" xr:uid="{00000000-0005-0000-0000-0000C7100000}"/>
    <cellStyle name="20% - Accent1 6 3 2" xfId="4501" xr:uid="{00000000-0005-0000-0000-0000C8100000}"/>
    <cellStyle name="20% - Accent1 6 3 2 2" xfId="9282" xr:uid="{00000000-0005-0000-0000-0000C9100000}"/>
    <cellStyle name="20% - Accent1 6 3 2 2 2" xfId="28675" xr:uid="{00000000-0005-0000-0000-0000CA100000}"/>
    <cellStyle name="20% - Accent1 6 3 2 2 3" xfId="55048" xr:uid="{00000000-0005-0000-0000-0000CB100000}"/>
    <cellStyle name="20% - Accent1 6 3 2 2 4" xfId="18834" xr:uid="{00000000-0005-0000-0000-0000CC100000}"/>
    <cellStyle name="20% - Accent1 6 3 2 3" xfId="23126" xr:uid="{00000000-0005-0000-0000-0000CD100000}"/>
    <cellStyle name="20% - Accent1 6 3 2 3 2" xfId="50358" xr:uid="{00000000-0005-0000-0000-0000CE100000}"/>
    <cellStyle name="20% - Accent1 6 3 2 4" xfId="32601" xr:uid="{00000000-0005-0000-0000-0000CF100000}"/>
    <cellStyle name="20% - Accent1 6 3 2 5" xfId="38180" xr:uid="{00000000-0005-0000-0000-0000D0100000}"/>
    <cellStyle name="20% - Accent1 6 3 2 6" xfId="45640" xr:uid="{00000000-0005-0000-0000-0000D1100000}"/>
    <cellStyle name="20% - Accent1 6 3 2 7" xfId="15086" xr:uid="{00000000-0005-0000-0000-0000D2100000}"/>
    <cellStyle name="20% - Accent1 6 3 3" xfId="7361" xr:uid="{00000000-0005-0000-0000-0000D3100000}"/>
    <cellStyle name="20% - Accent1 6 3 3 2" xfId="26865" xr:uid="{00000000-0005-0000-0000-0000D4100000}"/>
    <cellStyle name="20% - Accent1 6 3 3 3" xfId="53127" xr:uid="{00000000-0005-0000-0000-0000D5100000}"/>
    <cellStyle name="20% - Accent1 6 3 3 4" xfId="16955" xr:uid="{00000000-0005-0000-0000-0000D6100000}"/>
    <cellStyle name="20% - Accent1 6 3 4" xfId="21033" xr:uid="{00000000-0005-0000-0000-0000D7100000}"/>
    <cellStyle name="20% - Accent1 6 3 4 2" xfId="48463" xr:uid="{00000000-0005-0000-0000-0000D8100000}"/>
    <cellStyle name="20% - Accent1 6 3 5" xfId="30647" xr:uid="{00000000-0005-0000-0000-0000D9100000}"/>
    <cellStyle name="20% - Accent1 6 3 6" xfId="36106" xr:uid="{00000000-0005-0000-0000-0000DA100000}"/>
    <cellStyle name="20% - Accent1 6 3 7" xfId="43699" xr:uid="{00000000-0005-0000-0000-0000DB100000}"/>
    <cellStyle name="20% - Accent1 6 3 8" xfId="12469" xr:uid="{00000000-0005-0000-0000-0000DC100000}"/>
    <cellStyle name="20% - Accent1 6 4" xfId="3337" xr:uid="{00000000-0005-0000-0000-0000DD100000}"/>
    <cellStyle name="20% - Accent1 6 4 2" xfId="8129" xr:uid="{00000000-0005-0000-0000-0000DE100000}"/>
    <cellStyle name="20% - Accent1 6 4 2 2" xfId="27559" xr:uid="{00000000-0005-0000-0000-0000DF100000}"/>
    <cellStyle name="20% - Accent1 6 4 2 3" xfId="53895" xr:uid="{00000000-0005-0000-0000-0000E0100000}"/>
    <cellStyle name="20% - Accent1 6 4 2 4" xfId="17670" xr:uid="{00000000-0005-0000-0000-0000E1100000}"/>
    <cellStyle name="20% - Accent1 6 4 3" xfId="21962" xr:uid="{00000000-0005-0000-0000-0000E2100000}"/>
    <cellStyle name="20% - Accent1 6 4 3 2" xfId="49207" xr:uid="{00000000-0005-0000-0000-0000E3100000}"/>
    <cellStyle name="20% - Accent1 6 4 4" xfId="31449" xr:uid="{00000000-0005-0000-0000-0000E4100000}"/>
    <cellStyle name="20% - Accent1 6 4 5" xfId="37016" xr:uid="{00000000-0005-0000-0000-0000E5100000}"/>
    <cellStyle name="20% - Accent1 6 4 6" xfId="44476" xr:uid="{00000000-0005-0000-0000-0000E6100000}"/>
    <cellStyle name="20% - Accent1 6 4 7" xfId="13971" xr:uid="{00000000-0005-0000-0000-0000E7100000}"/>
    <cellStyle name="20% - Accent1 6 5" xfId="4976" xr:uid="{00000000-0005-0000-0000-0000E8100000}"/>
    <cellStyle name="20% - Accent1 6 5 2" xfId="9732" xr:uid="{00000000-0005-0000-0000-0000E9100000}"/>
    <cellStyle name="20% - Accent1 6 5 2 2" xfId="55498" xr:uid="{00000000-0005-0000-0000-0000EA100000}"/>
    <cellStyle name="20% - Accent1 6 5 2 3" xfId="25750" xr:uid="{00000000-0005-0000-0000-0000EB100000}"/>
    <cellStyle name="20% - Accent1 6 5 3" xfId="33075" xr:uid="{00000000-0005-0000-0000-0000EC100000}"/>
    <cellStyle name="20% - Accent1 6 5 3 2" xfId="50807" xr:uid="{00000000-0005-0000-0000-0000ED100000}"/>
    <cellStyle name="20% - Accent1 6 5 4" xfId="38654" xr:uid="{00000000-0005-0000-0000-0000EE100000}"/>
    <cellStyle name="20% - Accent1 6 5 5" xfId="46107" xr:uid="{00000000-0005-0000-0000-0000EF100000}"/>
    <cellStyle name="20% - Accent1 6 5 6" xfId="15840" xr:uid="{00000000-0005-0000-0000-0000F0100000}"/>
    <cellStyle name="20% - Accent1 6 6" xfId="5461" xr:uid="{00000000-0005-0000-0000-0000F1100000}"/>
    <cellStyle name="20% - Accent1 6 6 2" xfId="10153" xr:uid="{00000000-0005-0000-0000-0000F2100000}"/>
    <cellStyle name="20% - Accent1 6 6 2 2" xfId="55919" xr:uid="{00000000-0005-0000-0000-0000F3100000}"/>
    <cellStyle name="20% - Accent1 6 6 2 3" xfId="33557" xr:uid="{00000000-0005-0000-0000-0000F4100000}"/>
    <cellStyle name="20% - Accent1 6 6 3" xfId="39136" xr:uid="{00000000-0005-0000-0000-0000F5100000}"/>
    <cellStyle name="20% - Accent1 6 6 3 2" xfId="51227" xr:uid="{00000000-0005-0000-0000-0000F6100000}"/>
    <cellStyle name="20% - Accent1 6 6 4" xfId="46589" xr:uid="{00000000-0005-0000-0000-0000F7100000}"/>
    <cellStyle name="20% - Accent1 6 6 5" xfId="19764" xr:uid="{00000000-0005-0000-0000-0000F8100000}"/>
    <cellStyle name="20% - Accent1 6 7" xfId="6164" xr:uid="{00000000-0005-0000-0000-0000F9100000}"/>
    <cellStyle name="20% - Accent1 6 7 2" xfId="51930" xr:uid="{00000000-0005-0000-0000-0000FA100000}"/>
    <cellStyle name="20% - Accent1 6 7 3" xfId="29398" xr:uid="{00000000-0005-0000-0000-0000FB100000}"/>
    <cellStyle name="20% - Accent1 6 8" xfId="10949" xr:uid="{00000000-0005-0000-0000-0000FC100000}"/>
    <cellStyle name="20% - Accent1 6 8 2" xfId="47268" xr:uid="{00000000-0005-0000-0000-0000FD100000}"/>
    <cellStyle name="20% - Accent1 6 8 3" xfId="34833" xr:uid="{00000000-0005-0000-0000-0000FE100000}"/>
    <cellStyle name="20% - Accent1 6 9" xfId="42432" xr:uid="{00000000-0005-0000-0000-0000FF100000}"/>
    <cellStyle name="20% - Accent1 7" xfId="660" xr:uid="{00000000-0005-0000-0000-000000110000}"/>
    <cellStyle name="20% - Accent1 7 10" xfId="11517" xr:uid="{00000000-0005-0000-0000-000001110000}"/>
    <cellStyle name="20% - Accent1 7 2" xfId="1420" xr:uid="{00000000-0005-0000-0000-000002110000}"/>
    <cellStyle name="20% - Accent1 7 2 2" xfId="3796" xr:uid="{00000000-0005-0000-0000-000003110000}"/>
    <cellStyle name="20% - Accent1 7 2 2 2" xfId="8587" xr:uid="{00000000-0005-0000-0000-000004110000}"/>
    <cellStyle name="20% - Accent1 7 2 2 2 2" xfId="28007" xr:uid="{00000000-0005-0000-0000-000005110000}"/>
    <cellStyle name="20% - Accent1 7 2 2 2 3" xfId="54353" xr:uid="{00000000-0005-0000-0000-000006110000}"/>
    <cellStyle name="20% - Accent1 7 2 2 2 4" xfId="18129" xr:uid="{00000000-0005-0000-0000-000007110000}"/>
    <cellStyle name="20% - Accent1 7 2 2 3" xfId="22421" xr:uid="{00000000-0005-0000-0000-000008110000}"/>
    <cellStyle name="20% - Accent1 7 2 2 3 2" xfId="49664" xr:uid="{00000000-0005-0000-0000-000009110000}"/>
    <cellStyle name="20% - Accent1 7 2 2 4" xfId="31904" xr:uid="{00000000-0005-0000-0000-00000A110000}"/>
    <cellStyle name="20% - Accent1 7 2 2 5" xfId="37475" xr:uid="{00000000-0005-0000-0000-00000B110000}"/>
    <cellStyle name="20% - Accent1 7 2 2 6" xfId="44935" xr:uid="{00000000-0005-0000-0000-00000C110000}"/>
    <cellStyle name="20% - Accent1 7 2 2 7" xfId="14418" xr:uid="{00000000-0005-0000-0000-00000D110000}"/>
    <cellStyle name="20% - Accent1 7 2 3" xfId="6634" xr:uid="{00000000-0005-0000-0000-00000E110000}"/>
    <cellStyle name="20% - Accent1 7 2 3 2" xfId="26197" xr:uid="{00000000-0005-0000-0000-00000F110000}"/>
    <cellStyle name="20% - Accent1 7 2 3 3" xfId="52400" xr:uid="{00000000-0005-0000-0000-000010110000}"/>
    <cellStyle name="20% - Accent1 7 2 3 4" xfId="16287" xr:uid="{00000000-0005-0000-0000-000011110000}"/>
    <cellStyle name="20% - Accent1 7 2 4" xfId="20259" xr:uid="{00000000-0005-0000-0000-000012110000}"/>
    <cellStyle name="20% - Accent1 7 2 4 2" xfId="47736" xr:uid="{00000000-0005-0000-0000-000013110000}"/>
    <cellStyle name="20% - Accent1 7 2 5" xfId="29884" xr:uid="{00000000-0005-0000-0000-000014110000}"/>
    <cellStyle name="20% - Accent1 7 2 6" xfId="35330" xr:uid="{00000000-0005-0000-0000-000015110000}"/>
    <cellStyle name="20% - Accent1 7 2 7" xfId="42925" xr:uid="{00000000-0005-0000-0000-000016110000}"/>
    <cellStyle name="20% - Accent1 7 2 8" xfId="12954" xr:uid="{00000000-0005-0000-0000-000017110000}"/>
    <cellStyle name="20% - Accent1 7 3" xfId="3104" xr:uid="{00000000-0005-0000-0000-000018110000}"/>
    <cellStyle name="20% - Accent1 7 3 2" xfId="7897" xr:uid="{00000000-0005-0000-0000-000019110000}"/>
    <cellStyle name="20% - Accent1 7 3 2 2" xfId="27327" xr:uid="{00000000-0005-0000-0000-00001A110000}"/>
    <cellStyle name="20% - Accent1 7 3 2 3" xfId="53663" xr:uid="{00000000-0005-0000-0000-00001B110000}"/>
    <cellStyle name="20% - Accent1 7 3 2 4" xfId="17437" xr:uid="{00000000-0005-0000-0000-00001C110000}"/>
    <cellStyle name="20% - Accent1 7 3 3" xfId="21729" xr:uid="{00000000-0005-0000-0000-00001D110000}"/>
    <cellStyle name="20% - Accent1 7 3 3 2" xfId="48975" xr:uid="{00000000-0005-0000-0000-00001E110000}"/>
    <cellStyle name="20% - Accent1 7 3 4" xfId="31216" xr:uid="{00000000-0005-0000-0000-00001F110000}"/>
    <cellStyle name="20% - Accent1 7 3 5" xfId="36783" xr:uid="{00000000-0005-0000-0000-000020110000}"/>
    <cellStyle name="20% - Accent1 7 3 6" xfId="44243" xr:uid="{00000000-0005-0000-0000-000021110000}"/>
    <cellStyle name="20% - Accent1 7 3 7" xfId="12237" xr:uid="{00000000-0005-0000-0000-000022110000}"/>
    <cellStyle name="20% - Accent1 7 4" xfId="5931" xr:uid="{00000000-0005-0000-0000-000023110000}"/>
    <cellStyle name="20% - Accent1 7 4 2" xfId="24137" xr:uid="{00000000-0005-0000-0000-000024110000}"/>
    <cellStyle name="20% - Accent1 7 4 3" xfId="51697" xr:uid="{00000000-0005-0000-0000-000025110000}"/>
    <cellStyle name="20% - Accent1 7 4 4" xfId="13739" xr:uid="{00000000-0005-0000-0000-000026110000}"/>
    <cellStyle name="20% - Accent1 7 5" xfId="15608" xr:uid="{00000000-0005-0000-0000-000027110000}"/>
    <cellStyle name="20% - Accent1 7 5 2" xfId="25518" xr:uid="{00000000-0005-0000-0000-000028110000}"/>
    <cellStyle name="20% - Accent1 7 5 3" xfId="47036" xr:uid="{00000000-0005-0000-0000-000029110000}"/>
    <cellStyle name="20% - Accent1 7 6" xfId="19505" xr:uid="{00000000-0005-0000-0000-00002A110000}"/>
    <cellStyle name="20% - Accent1 7 7" xfId="29166" xr:uid="{00000000-0005-0000-0000-00002B110000}"/>
    <cellStyle name="20% - Accent1 7 8" xfId="34574" xr:uid="{00000000-0005-0000-0000-00002C110000}"/>
    <cellStyle name="20% - Accent1 7 9" xfId="42173" xr:uid="{00000000-0005-0000-0000-00002D110000}"/>
    <cellStyle name="20% - Accent1 8" xfId="1112" xr:uid="{00000000-0005-0000-0000-00002E110000}"/>
    <cellStyle name="20% - Accent1 8 2" xfId="3517" xr:uid="{00000000-0005-0000-0000-00002F110000}"/>
    <cellStyle name="20% - Accent1 8 2 2" xfId="8309" xr:uid="{00000000-0005-0000-0000-000030110000}"/>
    <cellStyle name="20% - Accent1 8 2 2 2" xfId="27735" xr:uid="{00000000-0005-0000-0000-000031110000}"/>
    <cellStyle name="20% - Accent1 8 2 2 3" xfId="54075" xr:uid="{00000000-0005-0000-0000-000032110000}"/>
    <cellStyle name="20% - Accent1 8 2 2 4" xfId="17850" xr:uid="{00000000-0005-0000-0000-000033110000}"/>
    <cellStyle name="20% - Accent1 8 2 3" xfId="22142" xr:uid="{00000000-0005-0000-0000-000034110000}"/>
    <cellStyle name="20% - Accent1 8 2 3 2" xfId="49386" xr:uid="{00000000-0005-0000-0000-000035110000}"/>
    <cellStyle name="20% - Accent1 8 2 4" xfId="31627" xr:uid="{00000000-0005-0000-0000-000036110000}"/>
    <cellStyle name="20% - Accent1 8 2 5" xfId="37196" xr:uid="{00000000-0005-0000-0000-000037110000}"/>
    <cellStyle name="20% - Accent1 8 2 6" xfId="44656" xr:uid="{00000000-0005-0000-0000-000038110000}"/>
    <cellStyle name="20% - Accent1 8 2 7" xfId="12653" xr:uid="{00000000-0005-0000-0000-000039110000}"/>
    <cellStyle name="20% - Accent1 8 3" xfId="6345" xr:uid="{00000000-0005-0000-0000-00003A110000}"/>
    <cellStyle name="20% - Accent1 8 3 2" xfId="24198" xr:uid="{00000000-0005-0000-0000-00003B110000}"/>
    <cellStyle name="20% - Accent1 8 3 3" xfId="52111" xr:uid="{00000000-0005-0000-0000-00003C110000}"/>
    <cellStyle name="20% - Accent1 8 3 4" xfId="14147" xr:uid="{00000000-0005-0000-0000-00003D110000}"/>
    <cellStyle name="20% - Accent1 8 4" xfId="16016" xr:uid="{00000000-0005-0000-0000-00003E110000}"/>
    <cellStyle name="20% - Accent1 8 4 2" xfId="25926" xr:uid="{00000000-0005-0000-0000-00003F110000}"/>
    <cellStyle name="20% - Accent1 8 4 3" xfId="47449" xr:uid="{00000000-0005-0000-0000-000040110000}"/>
    <cellStyle name="20% - Accent1 8 5" xfId="19951" xr:uid="{00000000-0005-0000-0000-000041110000}"/>
    <cellStyle name="20% - Accent1 8 6" xfId="29580" xr:uid="{00000000-0005-0000-0000-000042110000}"/>
    <cellStyle name="20% - Accent1 8 7" xfId="35022" xr:uid="{00000000-0005-0000-0000-000043110000}"/>
    <cellStyle name="20% - Accent1 8 8" xfId="42617" xr:uid="{00000000-0005-0000-0000-000044110000}"/>
    <cellStyle name="20% - Accent1 8 9" xfId="11219" xr:uid="{00000000-0005-0000-0000-000045110000}"/>
    <cellStyle name="20% - Accent1 9" xfId="1962" xr:uid="{00000000-0005-0000-0000-000046110000}"/>
    <cellStyle name="20% - Accent1 9 2" xfId="4269" xr:uid="{00000000-0005-0000-0000-000047110000}"/>
    <cellStyle name="20% - Accent1 9 2 2" xfId="9050" xr:uid="{00000000-0005-0000-0000-000048110000}"/>
    <cellStyle name="20% - Accent1 9 2 2 2" xfId="28443" xr:uid="{00000000-0005-0000-0000-000049110000}"/>
    <cellStyle name="20% - Accent1 9 2 2 3" xfId="54816" xr:uid="{00000000-0005-0000-0000-00004A110000}"/>
    <cellStyle name="20% - Accent1 9 2 2 4" xfId="18602" xr:uid="{00000000-0005-0000-0000-00004B110000}"/>
    <cellStyle name="20% - Accent1 9 2 3" xfId="22894" xr:uid="{00000000-0005-0000-0000-00004C110000}"/>
    <cellStyle name="20% - Accent1 9 2 3 2" xfId="50126" xr:uid="{00000000-0005-0000-0000-00004D110000}"/>
    <cellStyle name="20% - Accent1 9 2 4" xfId="32369" xr:uid="{00000000-0005-0000-0000-00004E110000}"/>
    <cellStyle name="20% - Accent1 9 2 5" xfId="37948" xr:uid="{00000000-0005-0000-0000-00004F110000}"/>
    <cellStyle name="20% - Accent1 9 2 6" xfId="45408" xr:uid="{00000000-0005-0000-0000-000050110000}"/>
    <cellStyle name="20% - Accent1 9 2 7" xfId="14854" xr:uid="{00000000-0005-0000-0000-000051110000}"/>
    <cellStyle name="20% - Accent1 9 3" xfId="7129" xr:uid="{00000000-0005-0000-0000-000052110000}"/>
    <cellStyle name="20% - Accent1 9 3 2" xfId="26633" xr:uid="{00000000-0005-0000-0000-000053110000}"/>
    <cellStyle name="20% - Accent1 9 3 3" xfId="52895" xr:uid="{00000000-0005-0000-0000-000054110000}"/>
    <cellStyle name="20% - Accent1 9 3 4" xfId="16723" xr:uid="{00000000-0005-0000-0000-000055110000}"/>
    <cellStyle name="20% - Accent1 9 4" xfId="20801" xr:uid="{00000000-0005-0000-0000-000056110000}"/>
    <cellStyle name="20% - Accent1 9 4 2" xfId="48231" xr:uid="{00000000-0005-0000-0000-000057110000}"/>
    <cellStyle name="20% - Accent1 9 5" xfId="30415" xr:uid="{00000000-0005-0000-0000-000058110000}"/>
    <cellStyle name="20% - Accent1 9 6" xfId="35872" xr:uid="{00000000-0005-0000-0000-000059110000}"/>
    <cellStyle name="20% - Accent1 9 7" xfId="43467" xr:uid="{00000000-0005-0000-0000-00005A110000}"/>
    <cellStyle name="20% - Accent1 9 8" xfId="11966" xr:uid="{00000000-0005-0000-0000-00005B110000}"/>
    <cellStyle name="20% - Accent2" xfId="56917" builtinId="34" customBuiltin="1"/>
    <cellStyle name="20% - Accent2 10" xfId="2814" xr:uid="{00000000-0005-0000-0000-00005D110000}"/>
    <cellStyle name="20% - Accent2 10 2" xfId="7627" xr:uid="{00000000-0005-0000-0000-00005E110000}"/>
    <cellStyle name="20% - Accent2 10 2 2" xfId="27056" xr:uid="{00000000-0005-0000-0000-00005F110000}"/>
    <cellStyle name="20% - Accent2 10 2 3" xfId="53393" xr:uid="{00000000-0005-0000-0000-000060110000}"/>
    <cellStyle name="20% - Accent2 10 2 4" xfId="17147" xr:uid="{00000000-0005-0000-0000-000061110000}"/>
    <cellStyle name="20% - Accent2 10 3" xfId="21439" xr:uid="{00000000-0005-0000-0000-000062110000}"/>
    <cellStyle name="20% - Accent2 10 3 2" xfId="48705" xr:uid="{00000000-0005-0000-0000-000063110000}"/>
    <cellStyle name="20% - Accent2 10 4" xfId="30926" xr:uid="{00000000-0005-0000-0000-000064110000}"/>
    <cellStyle name="20% - Accent2 10 5" xfId="36493" xr:uid="{00000000-0005-0000-0000-000065110000}"/>
    <cellStyle name="20% - Accent2 10 6" xfId="43953" xr:uid="{00000000-0005-0000-0000-000066110000}"/>
    <cellStyle name="20% - Accent2 10 7" xfId="13469" xr:uid="{00000000-0005-0000-0000-000067110000}"/>
    <cellStyle name="20% - Accent2 11" xfId="4739" xr:uid="{00000000-0005-0000-0000-000068110000}"/>
    <cellStyle name="20% - Accent2 11 2" xfId="9501" xr:uid="{00000000-0005-0000-0000-000069110000}"/>
    <cellStyle name="20% - Accent2 11 2 2" xfId="55267" xr:uid="{00000000-0005-0000-0000-00006A110000}"/>
    <cellStyle name="20% - Accent2 11 2 3" xfId="25260" xr:uid="{00000000-0005-0000-0000-00006B110000}"/>
    <cellStyle name="20% - Accent2 11 3" xfId="32838" xr:uid="{00000000-0005-0000-0000-00006C110000}"/>
    <cellStyle name="20% - Accent2 11 3 2" xfId="50576" xr:uid="{00000000-0005-0000-0000-00006D110000}"/>
    <cellStyle name="20% - Accent2 11 4" xfId="38417" xr:uid="{00000000-0005-0000-0000-00006E110000}"/>
    <cellStyle name="20% - Accent2 11 5" xfId="45876" xr:uid="{00000000-0005-0000-0000-00006F110000}"/>
    <cellStyle name="20% - Accent2 11 6" xfId="15338" xr:uid="{00000000-0005-0000-0000-000070110000}"/>
    <cellStyle name="20% - Accent2 12" xfId="5230" xr:uid="{00000000-0005-0000-0000-000071110000}"/>
    <cellStyle name="20% - Accent2 12 2" xfId="9922" xr:uid="{00000000-0005-0000-0000-000072110000}"/>
    <cellStyle name="20% - Accent2 12 2 2" xfId="55688" xr:uid="{00000000-0005-0000-0000-000073110000}"/>
    <cellStyle name="20% - Accent2 12 2 3" xfId="33326" xr:uid="{00000000-0005-0000-0000-000074110000}"/>
    <cellStyle name="20% - Accent2 12 3" xfId="38905" xr:uid="{00000000-0005-0000-0000-000075110000}"/>
    <cellStyle name="20% - Accent2 12 3 2" xfId="50996" xr:uid="{00000000-0005-0000-0000-000076110000}"/>
    <cellStyle name="20% - Accent2 12 4" xfId="46358" xr:uid="{00000000-0005-0000-0000-000077110000}"/>
    <cellStyle name="20% - Accent2 12 5" xfId="19079" xr:uid="{00000000-0005-0000-0000-000078110000}"/>
    <cellStyle name="20% - Accent2 13" xfId="5640" xr:uid="{00000000-0005-0000-0000-000079110000}"/>
    <cellStyle name="20% - Accent2 13 2" xfId="51406" xr:uid="{00000000-0005-0000-0000-00007A110000}"/>
    <cellStyle name="20% - Accent2 13 3" xfId="28875" xr:uid="{00000000-0005-0000-0000-00007B110000}"/>
    <cellStyle name="20% - Accent2 14" xfId="10718" xr:uid="{00000000-0005-0000-0000-00007C110000}"/>
    <cellStyle name="20% - Accent2 14 2" xfId="46766" xr:uid="{00000000-0005-0000-0000-00007D110000}"/>
    <cellStyle name="20% - Accent2 14 3" xfId="34151" xr:uid="{00000000-0005-0000-0000-00007E110000}"/>
    <cellStyle name="20% - Accent2 15" xfId="41876" xr:uid="{00000000-0005-0000-0000-00007F110000}"/>
    <cellStyle name="20% - Accent2 2" xfId="411" xr:uid="{00000000-0005-0000-0000-000080110000}"/>
    <cellStyle name="20% - Accent2 2 10" xfId="5284" xr:uid="{00000000-0005-0000-0000-000081110000}"/>
    <cellStyle name="20% - Accent2 2 10 2" xfId="9976" xr:uid="{00000000-0005-0000-0000-000082110000}"/>
    <cellStyle name="20% - Accent2 2 10 2 2" xfId="55742" xr:uid="{00000000-0005-0000-0000-000083110000}"/>
    <cellStyle name="20% - Accent2 2 10 2 3" xfId="33380" xr:uid="{00000000-0005-0000-0000-000084110000}"/>
    <cellStyle name="20% - Accent2 2 10 3" xfId="38959" xr:uid="{00000000-0005-0000-0000-000085110000}"/>
    <cellStyle name="20% - Accent2 2 10 3 2" xfId="51050" xr:uid="{00000000-0005-0000-0000-000086110000}"/>
    <cellStyle name="20% - Accent2 2 10 4" xfId="46412" xr:uid="{00000000-0005-0000-0000-000087110000}"/>
    <cellStyle name="20% - Accent2 2 10 5" xfId="19255" xr:uid="{00000000-0005-0000-0000-000088110000}"/>
    <cellStyle name="20% - Accent2 2 11" xfId="5713" xr:uid="{00000000-0005-0000-0000-000089110000}"/>
    <cellStyle name="20% - Accent2 2 11 2" xfId="51479" xr:uid="{00000000-0005-0000-0000-00008A110000}"/>
    <cellStyle name="20% - Accent2 2 11 3" xfId="28946" xr:uid="{00000000-0005-0000-0000-00008B110000}"/>
    <cellStyle name="20% - Accent2 2 12" xfId="10772" xr:uid="{00000000-0005-0000-0000-00008C110000}"/>
    <cellStyle name="20% - Accent2 2 12 2" xfId="46820" xr:uid="{00000000-0005-0000-0000-00008D110000}"/>
    <cellStyle name="20% - Accent2 2 12 3" xfId="34323" xr:uid="{00000000-0005-0000-0000-00008E110000}"/>
    <cellStyle name="20% - Accent2 2 13" xfId="41949" xr:uid="{00000000-0005-0000-0000-00008F110000}"/>
    <cellStyle name="20% - Accent2 2 14" xfId="11186" xr:uid="{00000000-0005-0000-0000-000090110000}"/>
    <cellStyle name="20% - Accent2 2 15" xfId="56527" xr:uid="{00000000-0005-0000-0000-000091110000}"/>
    <cellStyle name="20% - Accent2 2 16" xfId="56982" xr:uid="{00000000-0005-0000-0000-000092110000}"/>
    <cellStyle name="20% - Accent2 2 2" xfId="536" xr:uid="{00000000-0005-0000-0000-000093110000}"/>
    <cellStyle name="20% - Accent2 2 2 10" xfId="10860" xr:uid="{00000000-0005-0000-0000-000094110000}"/>
    <cellStyle name="20% - Accent2 2 2 10 2" xfId="46920" xr:uid="{00000000-0005-0000-0000-000095110000}"/>
    <cellStyle name="20% - Accent2 2 2 10 3" xfId="34452" xr:uid="{00000000-0005-0000-0000-000096110000}"/>
    <cellStyle name="20% - Accent2 2 2 11" xfId="42052" xr:uid="{00000000-0005-0000-0000-000097110000}"/>
    <cellStyle name="20% - Accent2 2 2 12" xfId="11396" xr:uid="{00000000-0005-0000-0000-000098110000}"/>
    <cellStyle name="20% - Accent2 2 2 13" xfId="56615" xr:uid="{00000000-0005-0000-0000-000099110000}"/>
    <cellStyle name="20% - Accent2 2 2 14" xfId="57070" xr:uid="{00000000-0005-0000-0000-00009A110000}"/>
    <cellStyle name="20% - Accent2 2 2 2" xfId="1073" xr:uid="{00000000-0005-0000-0000-00009B110000}"/>
    <cellStyle name="20% - Accent2 2 2 2 10" xfId="11930" xr:uid="{00000000-0005-0000-0000-00009C110000}"/>
    <cellStyle name="20% - Accent2 2 2 2 11" xfId="56858" xr:uid="{00000000-0005-0000-0000-00009D110000}"/>
    <cellStyle name="20% - Accent2 2 2 2 12" xfId="57313" xr:uid="{00000000-0005-0000-0000-00009E110000}"/>
    <cellStyle name="20% - Accent2 2 2 2 2" xfId="1810" xr:uid="{00000000-0005-0000-0000-00009F110000}"/>
    <cellStyle name="20% - Accent2 2 2 2 2 2" xfId="4183" xr:uid="{00000000-0005-0000-0000-0000A0110000}"/>
    <cellStyle name="20% - Accent2 2 2 2 2 2 2" xfId="8974" xr:uid="{00000000-0005-0000-0000-0000A1110000}"/>
    <cellStyle name="20% - Accent2 2 2 2 2 2 2 2" xfId="28393" xr:uid="{00000000-0005-0000-0000-0000A2110000}"/>
    <cellStyle name="20% - Accent2 2 2 2 2 2 2 3" xfId="54740" xr:uid="{00000000-0005-0000-0000-0000A3110000}"/>
    <cellStyle name="20% - Accent2 2 2 2 2 2 2 4" xfId="18516" xr:uid="{00000000-0005-0000-0000-0000A4110000}"/>
    <cellStyle name="20% - Accent2 2 2 2 2 2 3" xfId="22808" xr:uid="{00000000-0005-0000-0000-0000A5110000}"/>
    <cellStyle name="20% - Accent2 2 2 2 2 2 3 2" xfId="50051" xr:uid="{00000000-0005-0000-0000-0000A6110000}"/>
    <cellStyle name="20% - Accent2 2 2 2 2 2 4" xfId="32291" xr:uid="{00000000-0005-0000-0000-0000A7110000}"/>
    <cellStyle name="20% - Accent2 2 2 2 2 2 5" xfId="37862" xr:uid="{00000000-0005-0000-0000-0000A8110000}"/>
    <cellStyle name="20% - Accent2 2 2 2 2 2 6" xfId="45322" xr:uid="{00000000-0005-0000-0000-0000A9110000}"/>
    <cellStyle name="20% - Accent2 2 2 2 2 2 7" xfId="14804" xr:uid="{00000000-0005-0000-0000-0000AA110000}"/>
    <cellStyle name="20% - Accent2 2 2 2 2 3" xfId="7023" xr:uid="{00000000-0005-0000-0000-0000AB110000}"/>
    <cellStyle name="20% - Accent2 2 2 2 2 3 2" xfId="26583" xr:uid="{00000000-0005-0000-0000-0000AC110000}"/>
    <cellStyle name="20% - Accent2 2 2 2 2 3 3" xfId="52789" xr:uid="{00000000-0005-0000-0000-0000AD110000}"/>
    <cellStyle name="20% - Accent2 2 2 2 2 3 4" xfId="16673" xr:uid="{00000000-0005-0000-0000-0000AE110000}"/>
    <cellStyle name="20% - Accent2 2 2 2 2 4" xfId="20649" xr:uid="{00000000-0005-0000-0000-0000AF110000}"/>
    <cellStyle name="20% - Accent2 2 2 2 2 4 2" xfId="48125" xr:uid="{00000000-0005-0000-0000-0000B0110000}"/>
    <cellStyle name="20% - Accent2 2 2 2 2 5" xfId="30274" xr:uid="{00000000-0005-0000-0000-0000B1110000}"/>
    <cellStyle name="20% - Accent2 2 2 2 2 6" xfId="35720" xr:uid="{00000000-0005-0000-0000-0000B2110000}"/>
    <cellStyle name="20% - Accent2 2 2 2 2 7" xfId="43315" xr:uid="{00000000-0005-0000-0000-0000B3110000}"/>
    <cellStyle name="20% - Accent2 2 2 2 2 8" xfId="13343" xr:uid="{00000000-0005-0000-0000-0000B4110000}"/>
    <cellStyle name="20% - Accent2 2 2 2 3" xfId="2350" xr:uid="{00000000-0005-0000-0000-0000B5110000}"/>
    <cellStyle name="20% - Accent2 2 2 2 3 2" xfId="4655" xr:uid="{00000000-0005-0000-0000-0000B6110000}"/>
    <cellStyle name="20% - Accent2 2 2 2 3 2 2" xfId="9436" xr:uid="{00000000-0005-0000-0000-0000B7110000}"/>
    <cellStyle name="20% - Accent2 2 2 2 3 2 2 2" xfId="28829" xr:uid="{00000000-0005-0000-0000-0000B8110000}"/>
    <cellStyle name="20% - Accent2 2 2 2 3 2 2 3" xfId="55202" xr:uid="{00000000-0005-0000-0000-0000B9110000}"/>
    <cellStyle name="20% - Accent2 2 2 2 3 2 2 4" xfId="18988" xr:uid="{00000000-0005-0000-0000-0000BA110000}"/>
    <cellStyle name="20% - Accent2 2 2 2 3 2 3" xfId="23280" xr:uid="{00000000-0005-0000-0000-0000BB110000}"/>
    <cellStyle name="20% - Accent2 2 2 2 3 2 3 2" xfId="50512" xr:uid="{00000000-0005-0000-0000-0000BC110000}"/>
    <cellStyle name="20% - Accent2 2 2 2 3 2 4" xfId="32755" xr:uid="{00000000-0005-0000-0000-0000BD110000}"/>
    <cellStyle name="20% - Accent2 2 2 2 3 2 5" xfId="38334" xr:uid="{00000000-0005-0000-0000-0000BE110000}"/>
    <cellStyle name="20% - Accent2 2 2 2 3 2 6" xfId="45794" xr:uid="{00000000-0005-0000-0000-0000BF110000}"/>
    <cellStyle name="20% - Accent2 2 2 2 3 2 7" xfId="15240" xr:uid="{00000000-0005-0000-0000-0000C0110000}"/>
    <cellStyle name="20% - Accent2 2 2 2 3 3" xfId="7515" xr:uid="{00000000-0005-0000-0000-0000C1110000}"/>
    <cellStyle name="20% - Accent2 2 2 2 3 3 2" xfId="27019" xr:uid="{00000000-0005-0000-0000-0000C2110000}"/>
    <cellStyle name="20% - Accent2 2 2 2 3 3 3" xfId="53281" xr:uid="{00000000-0005-0000-0000-0000C3110000}"/>
    <cellStyle name="20% - Accent2 2 2 2 3 3 4" xfId="17109" xr:uid="{00000000-0005-0000-0000-0000C4110000}"/>
    <cellStyle name="20% - Accent2 2 2 2 3 4" xfId="21187" xr:uid="{00000000-0005-0000-0000-0000C5110000}"/>
    <cellStyle name="20% - Accent2 2 2 2 3 4 2" xfId="48617" xr:uid="{00000000-0005-0000-0000-0000C6110000}"/>
    <cellStyle name="20% - Accent2 2 2 2 3 5" xfId="30801" xr:uid="{00000000-0005-0000-0000-0000C7110000}"/>
    <cellStyle name="20% - Accent2 2 2 2 3 6" xfId="36260" xr:uid="{00000000-0005-0000-0000-0000C8110000}"/>
    <cellStyle name="20% - Accent2 2 2 2 3 7" xfId="43853" xr:uid="{00000000-0005-0000-0000-0000C9110000}"/>
    <cellStyle name="20% - Accent2 2 2 2 3 8" xfId="12623" xr:uid="{00000000-0005-0000-0000-0000CA110000}"/>
    <cellStyle name="20% - Accent2 2 2 2 4" xfId="3491" xr:uid="{00000000-0005-0000-0000-0000CB110000}"/>
    <cellStyle name="20% - Accent2 2 2 2 4 2" xfId="8283" xr:uid="{00000000-0005-0000-0000-0000CC110000}"/>
    <cellStyle name="20% - Accent2 2 2 2 4 2 2" xfId="27713" xr:uid="{00000000-0005-0000-0000-0000CD110000}"/>
    <cellStyle name="20% - Accent2 2 2 2 4 2 3" xfId="54049" xr:uid="{00000000-0005-0000-0000-0000CE110000}"/>
    <cellStyle name="20% - Accent2 2 2 2 4 2 4" xfId="17824" xr:uid="{00000000-0005-0000-0000-0000CF110000}"/>
    <cellStyle name="20% - Accent2 2 2 2 4 3" xfId="22116" xr:uid="{00000000-0005-0000-0000-0000D0110000}"/>
    <cellStyle name="20% - Accent2 2 2 2 4 3 2" xfId="49361" xr:uid="{00000000-0005-0000-0000-0000D1110000}"/>
    <cellStyle name="20% - Accent2 2 2 2 4 4" xfId="31603" xr:uid="{00000000-0005-0000-0000-0000D2110000}"/>
    <cellStyle name="20% - Accent2 2 2 2 4 5" xfId="37170" xr:uid="{00000000-0005-0000-0000-0000D3110000}"/>
    <cellStyle name="20% - Accent2 2 2 2 4 6" xfId="44630" xr:uid="{00000000-0005-0000-0000-0000D4110000}"/>
    <cellStyle name="20% - Accent2 2 2 2 4 7" xfId="14125" xr:uid="{00000000-0005-0000-0000-0000D5110000}"/>
    <cellStyle name="20% - Accent2 2 2 2 5" xfId="5130" xr:uid="{00000000-0005-0000-0000-0000D6110000}"/>
    <cellStyle name="20% - Accent2 2 2 2 5 2" xfId="9886" xr:uid="{00000000-0005-0000-0000-0000D7110000}"/>
    <cellStyle name="20% - Accent2 2 2 2 5 2 2" xfId="55652" xr:uid="{00000000-0005-0000-0000-0000D8110000}"/>
    <cellStyle name="20% - Accent2 2 2 2 5 2 3" xfId="25904" xr:uid="{00000000-0005-0000-0000-0000D9110000}"/>
    <cellStyle name="20% - Accent2 2 2 2 5 3" xfId="33229" xr:uid="{00000000-0005-0000-0000-0000DA110000}"/>
    <cellStyle name="20% - Accent2 2 2 2 5 3 2" xfId="50961" xr:uid="{00000000-0005-0000-0000-0000DB110000}"/>
    <cellStyle name="20% - Accent2 2 2 2 5 4" xfId="38808" xr:uid="{00000000-0005-0000-0000-0000DC110000}"/>
    <cellStyle name="20% - Accent2 2 2 2 5 5" xfId="46261" xr:uid="{00000000-0005-0000-0000-0000DD110000}"/>
    <cellStyle name="20% - Accent2 2 2 2 5 6" xfId="15994" xr:uid="{00000000-0005-0000-0000-0000DE110000}"/>
    <cellStyle name="20% - Accent2 2 2 2 6" xfId="5615" xr:uid="{00000000-0005-0000-0000-0000DF110000}"/>
    <cellStyle name="20% - Accent2 2 2 2 6 2" xfId="10307" xr:uid="{00000000-0005-0000-0000-0000E0110000}"/>
    <cellStyle name="20% - Accent2 2 2 2 6 2 2" xfId="56073" xr:uid="{00000000-0005-0000-0000-0000E1110000}"/>
    <cellStyle name="20% - Accent2 2 2 2 6 2 3" xfId="33711" xr:uid="{00000000-0005-0000-0000-0000E2110000}"/>
    <cellStyle name="20% - Accent2 2 2 2 6 3" xfId="39290" xr:uid="{00000000-0005-0000-0000-0000E3110000}"/>
    <cellStyle name="20% - Accent2 2 2 2 6 3 2" xfId="51381" xr:uid="{00000000-0005-0000-0000-0000E4110000}"/>
    <cellStyle name="20% - Accent2 2 2 2 6 4" xfId="46743" xr:uid="{00000000-0005-0000-0000-0000E5110000}"/>
    <cellStyle name="20% - Accent2 2 2 2 6 5" xfId="19918" xr:uid="{00000000-0005-0000-0000-0000E6110000}"/>
    <cellStyle name="20% - Accent2 2 2 2 7" xfId="6318" xr:uid="{00000000-0005-0000-0000-0000E7110000}"/>
    <cellStyle name="20% - Accent2 2 2 2 7 2" xfId="52084" xr:uid="{00000000-0005-0000-0000-0000E8110000}"/>
    <cellStyle name="20% - Accent2 2 2 2 7 3" xfId="29552" xr:uid="{00000000-0005-0000-0000-0000E9110000}"/>
    <cellStyle name="20% - Accent2 2 2 2 8" xfId="11103" xr:uid="{00000000-0005-0000-0000-0000EA110000}"/>
    <cellStyle name="20% - Accent2 2 2 2 8 2" xfId="47422" xr:uid="{00000000-0005-0000-0000-0000EB110000}"/>
    <cellStyle name="20% - Accent2 2 2 2 8 3" xfId="34987" xr:uid="{00000000-0005-0000-0000-0000EC110000}"/>
    <cellStyle name="20% - Accent2 2 2 2 9" xfId="42586" xr:uid="{00000000-0005-0000-0000-0000ED110000}"/>
    <cellStyle name="20% - Accent2 2 2 3" xfId="825" xr:uid="{00000000-0005-0000-0000-0000EE110000}"/>
    <cellStyle name="20% - Accent2 2 2 3 10" xfId="11682" xr:uid="{00000000-0005-0000-0000-0000EF110000}"/>
    <cellStyle name="20% - Accent2 2 2 3 2" xfId="1567" xr:uid="{00000000-0005-0000-0000-0000F0110000}"/>
    <cellStyle name="20% - Accent2 2 2 3 2 2" xfId="3940" xr:uid="{00000000-0005-0000-0000-0000F1110000}"/>
    <cellStyle name="20% - Accent2 2 2 3 2 2 2" xfId="8731" xr:uid="{00000000-0005-0000-0000-0000F2110000}"/>
    <cellStyle name="20% - Accent2 2 2 3 2 2 2 2" xfId="28150" xr:uid="{00000000-0005-0000-0000-0000F3110000}"/>
    <cellStyle name="20% - Accent2 2 2 3 2 2 2 3" xfId="54497" xr:uid="{00000000-0005-0000-0000-0000F4110000}"/>
    <cellStyle name="20% - Accent2 2 2 3 2 2 2 4" xfId="18273" xr:uid="{00000000-0005-0000-0000-0000F5110000}"/>
    <cellStyle name="20% - Accent2 2 2 3 2 2 3" xfId="22565" xr:uid="{00000000-0005-0000-0000-0000F6110000}"/>
    <cellStyle name="20% - Accent2 2 2 3 2 2 3 2" xfId="49808" xr:uid="{00000000-0005-0000-0000-0000F7110000}"/>
    <cellStyle name="20% - Accent2 2 2 3 2 2 4" xfId="32048" xr:uid="{00000000-0005-0000-0000-0000F8110000}"/>
    <cellStyle name="20% - Accent2 2 2 3 2 2 5" xfId="37619" xr:uid="{00000000-0005-0000-0000-0000F9110000}"/>
    <cellStyle name="20% - Accent2 2 2 3 2 2 6" xfId="45079" xr:uid="{00000000-0005-0000-0000-0000FA110000}"/>
    <cellStyle name="20% - Accent2 2 2 3 2 2 7" xfId="14561" xr:uid="{00000000-0005-0000-0000-0000FB110000}"/>
    <cellStyle name="20% - Accent2 2 2 3 2 3" xfId="6780" xr:uid="{00000000-0005-0000-0000-0000FC110000}"/>
    <cellStyle name="20% - Accent2 2 2 3 2 3 2" xfId="26340" xr:uid="{00000000-0005-0000-0000-0000FD110000}"/>
    <cellStyle name="20% - Accent2 2 2 3 2 3 3" xfId="52546" xr:uid="{00000000-0005-0000-0000-0000FE110000}"/>
    <cellStyle name="20% - Accent2 2 2 3 2 3 4" xfId="16430" xr:uid="{00000000-0005-0000-0000-0000FF110000}"/>
    <cellStyle name="20% - Accent2 2 2 3 2 4" xfId="20406" xr:uid="{00000000-0005-0000-0000-000000120000}"/>
    <cellStyle name="20% - Accent2 2 2 3 2 4 2" xfId="47882" xr:uid="{00000000-0005-0000-0000-000001120000}"/>
    <cellStyle name="20% - Accent2 2 2 3 2 5" xfId="30031" xr:uid="{00000000-0005-0000-0000-000002120000}"/>
    <cellStyle name="20% - Accent2 2 2 3 2 6" xfId="35477" xr:uid="{00000000-0005-0000-0000-000003120000}"/>
    <cellStyle name="20% - Accent2 2 2 3 2 7" xfId="43072" xr:uid="{00000000-0005-0000-0000-000004120000}"/>
    <cellStyle name="20% - Accent2 2 2 3 2 8" xfId="13100" xr:uid="{00000000-0005-0000-0000-000005120000}"/>
    <cellStyle name="20% - Accent2 2 2 3 3" xfId="3248" xr:uid="{00000000-0005-0000-0000-000006120000}"/>
    <cellStyle name="20% - Accent2 2 2 3 3 2" xfId="8040" xr:uid="{00000000-0005-0000-0000-000007120000}"/>
    <cellStyle name="20% - Accent2 2 2 3 3 2 2" xfId="27470" xr:uid="{00000000-0005-0000-0000-000008120000}"/>
    <cellStyle name="20% - Accent2 2 2 3 3 2 3" xfId="53806" xr:uid="{00000000-0005-0000-0000-000009120000}"/>
    <cellStyle name="20% - Accent2 2 2 3 3 2 4" xfId="17581" xr:uid="{00000000-0005-0000-0000-00000A120000}"/>
    <cellStyle name="20% - Accent2 2 2 3 3 3" xfId="21873" xr:uid="{00000000-0005-0000-0000-00000B120000}"/>
    <cellStyle name="20% - Accent2 2 2 3 3 3 2" xfId="49118" xr:uid="{00000000-0005-0000-0000-00000C120000}"/>
    <cellStyle name="20% - Accent2 2 2 3 3 4" xfId="31360" xr:uid="{00000000-0005-0000-0000-00000D120000}"/>
    <cellStyle name="20% - Accent2 2 2 3 3 5" xfId="36927" xr:uid="{00000000-0005-0000-0000-00000E120000}"/>
    <cellStyle name="20% - Accent2 2 2 3 3 6" xfId="44387" xr:uid="{00000000-0005-0000-0000-00000F120000}"/>
    <cellStyle name="20% - Accent2 2 2 3 3 7" xfId="12380" xr:uid="{00000000-0005-0000-0000-000010120000}"/>
    <cellStyle name="20% - Accent2 2 2 3 4" xfId="6075" xr:uid="{00000000-0005-0000-0000-000011120000}"/>
    <cellStyle name="20% - Accent2 2 2 3 4 2" xfId="23425" xr:uid="{00000000-0005-0000-0000-000012120000}"/>
    <cellStyle name="20% - Accent2 2 2 3 4 3" xfId="51841" xr:uid="{00000000-0005-0000-0000-000013120000}"/>
    <cellStyle name="20% - Accent2 2 2 3 4 4" xfId="13882" xr:uid="{00000000-0005-0000-0000-000014120000}"/>
    <cellStyle name="20% - Accent2 2 2 3 5" xfId="15751" xr:uid="{00000000-0005-0000-0000-000015120000}"/>
    <cellStyle name="20% - Accent2 2 2 3 5 2" xfId="25661" xr:uid="{00000000-0005-0000-0000-000016120000}"/>
    <cellStyle name="20% - Accent2 2 2 3 5 3" xfId="47179" xr:uid="{00000000-0005-0000-0000-000017120000}"/>
    <cellStyle name="20% - Accent2 2 2 3 6" xfId="19670" xr:uid="{00000000-0005-0000-0000-000018120000}"/>
    <cellStyle name="20% - Accent2 2 2 3 7" xfId="29309" xr:uid="{00000000-0005-0000-0000-000019120000}"/>
    <cellStyle name="20% - Accent2 2 2 3 8" xfId="34739" xr:uid="{00000000-0005-0000-0000-00001A120000}"/>
    <cellStyle name="20% - Accent2 2 2 3 9" xfId="42338" xr:uid="{00000000-0005-0000-0000-00001B120000}"/>
    <cellStyle name="20% - Accent2 2 2 4" xfId="1304" xr:uid="{00000000-0005-0000-0000-00001C120000}"/>
    <cellStyle name="20% - Accent2 2 2 4 2" xfId="3680" xr:uid="{00000000-0005-0000-0000-00001D120000}"/>
    <cellStyle name="20% - Accent2 2 2 4 2 2" xfId="8471" xr:uid="{00000000-0005-0000-0000-00001E120000}"/>
    <cellStyle name="20% - Accent2 2 2 4 2 2 2" xfId="27891" xr:uid="{00000000-0005-0000-0000-00001F120000}"/>
    <cellStyle name="20% - Accent2 2 2 4 2 2 3" xfId="54237" xr:uid="{00000000-0005-0000-0000-000020120000}"/>
    <cellStyle name="20% - Accent2 2 2 4 2 2 4" xfId="18013" xr:uid="{00000000-0005-0000-0000-000021120000}"/>
    <cellStyle name="20% - Accent2 2 2 4 2 3" xfId="22305" xr:uid="{00000000-0005-0000-0000-000022120000}"/>
    <cellStyle name="20% - Accent2 2 2 4 2 3 2" xfId="49548" xr:uid="{00000000-0005-0000-0000-000023120000}"/>
    <cellStyle name="20% - Accent2 2 2 4 2 4" xfId="31788" xr:uid="{00000000-0005-0000-0000-000024120000}"/>
    <cellStyle name="20% - Accent2 2 2 4 2 5" xfId="37359" xr:uid="{00000000-0005-0000-0000-000025120000}"/>
    <cellStyle name="20% - Accent2 2 2 4 2 6" xfId="44819" xr:uid="{00000000-0005-0000-0000-000026120000}"/>
    <cellStyle name="20% - Accent2 2 2 4 2 7" xfId="14302" xr:uid="{00000000-0005-0000-0000-000027120000}"/>
    <cellStyle name="20% - Accent2 2 2 4 3" xfId="6518" xr:uid="{00000000-0005-0000-0000-000028120000}"/>
    <cellStyle name="20% - Accent2 2 2 4 3 2" xfId="26081" xr:uid="{00000000-0005-0000-0000-000029120000}"/>
    <cellStyle name="20% - Accent2 2 2 4 3 3" xfId="52284" xr:uid="{00000000-0005-0000-0000-00002A120000}"/>
    <cellStyle name="20% - Accent2 2 2 4 3 4" xfId="16171" xr:uid="{00000000-0005-0000-0000-00002B120000}"/>
    <cellStyle name="20% - Accent2 2 2 4 4" xfId="20143" xr:uid="{00000000-0005-0000-0000-00002C120000}"/>
    <cellStyle name="20% - Accent2 2 2 4 4 2" xfId="47620" xr:uid="{00000000-0005-0000-0000-00002D120000}"/>
    <cellStyle name="20% - Accent2 2 2 4 5" xfId="29768" xr:uid="{00000000-0005-0000-0000-00002E120000}"/>
    <cellStyle name="20% - Accent2 2 2 4 6" xfId="35214" xr:uid="{00000000-0005-0000-0000-00002F120000}"/>
    <cellStyle name="20% - Accent2 2 2 4 7" xfId="42809" xr:uid="{00000000-0005-0000-0000-000030120000}"/>
    <cellStyle name="20% - Accent2 2 2 4 8" xfId="12838" xr:uid="{00000000-0005-0000-0000-000031120000}"/>
    <cellStyle name="20% - Accent2 2 2 5" xfId="2107" xr:uid="{00000000-0005-0000-0000-000032120000}"/>
    <cellStyle name="20% - Accent2 2 2 5 2" xfId="4412" xr:uid="{00000000-0005-0000-0000-000033120000}"/>
    <cellStyle name="20% - Accent2 2 2 5 2 2" xfId="9193" xr:uid="{00000000-0005-0000-0000-000034120000}"/>
    <cellStyle name="20% - Accent2 2 2 5 2 2 2" xfId="28586" xr:uid="{00000000-0005-0000-0000-000035120000}"/>
    <cellStyle name="20% - Accent2 2 2 5 2 2 3" xfId="54959" xr:uid="{00000000-0005-0000-0000-000036120000}"/>
    <cellStyle name="20% - Accent2 2 2 5 2 2 4" xfId="18745" xr:uid="{00000000-0005-0000-0000-000037120000}"/>
    <cellStyle name="20% - Accent2 2 2 5 2 3" xfId="23037" xr:uid="{00000000-0005-0000-0000-000038120000}"/>
    <cellStyle name="20% - Accent2 2 2 5 2 3 2" xfId="50269" xr:uid="{00000000-0005-0000-0000-000039120000}"/>
    <cellStyle name="20% - Accent2 2 2 5 2 4" xfId="32512" xr:uid="{00000000-0005-0000-0000-00003A120000}"/>
    <cellStyle name="20% - Accent2 2 2 5 2 5" xfId="38091" xr:uid="{00000000-0005-0000-0000-00003B120000}"/>
    <cellStyle name="20% - Accent2 2 2 5 2 6" xfId="45551" xr:uid="{00000000-0005-0000-0000-00003C120000}"/>
    <cellStyle name="20% - Accent2 2 2 5 2 7" xfId="14997" xr:uid="{00000000-0005-0000-0000-00003D120000}"/>
    <cellStyle name="20% - Accent2 2 2 5 3" xfId="7272" xr:uid="{00000000-0005-0000-0000-00003E120000}"/>
    <cellStyle name="20% - Accent2 2 2 5 3 2" xfId="26776" xr:uid="{00000000-0005-0000-0000-00003F120000}"/>
    <cellStyle name="20% - Accent2 2 2 5 3 3" xfId="53038" xr:uid="{00000000-0005-0000-0000-000040120000}"/>
    <cellStyle name="20% - Accent2 2 2 5 3 4" xfId="16866" xr:uid="{00000000-0005-0000-0000-000041120000}"/>
    <cellStyle name="20% - Accent2 2 2 5 4" xfId="20944" xr:uid="{00000000-0005-0000-0000-000042120000}"/>
    <cellStyle name="20% - Accent2 2 2 5 4 2" xfId="48374" xr:uid="{00000000-0005-0000-0000-000043120000}"/>
    <cellStyle name="20% - Accent2 2 2 5 5" xfId="30558" xr:uid="{00000000-0005-0000-0000-000044120000}"/>
    <cellStyle name="20% - Accent2 2 2 5 6" xfId="36017" xr:uid="{00000000-0005-0000-0000-000045120000}"/>
    <cellStyle name="20% - Accent2 2 2 5 7" xfId="43610" xr:uid="{00000000-0005-0000-0000-000046120000}"/>
    <cellStyle name="20% - Accent2 2 2 5 8" xfId="12121" xr:uid="{00000000-0005-0000-0000-000047120000}"/>
    <cellStyle name="20% - Accent2 2 2 6" xfId="2988" xr:uid="{00000000-0005-0000-0000-000048120000}"/>
    <cellStyle name="20% - Accent2 2 2 6 2" xfId="7781" xr:uid="{00000000-0005-0000-0000-000049120000}"/>
    <cellStyle name="20% - Accent2 2 2 6 2 2" xfId="27211" xr:uid="{00000000-0005-0000-0000-00004A120000}"/>
    <cellStyle name="20% - Accent2 2 2 6 2 3" xfId="53547" xr:uid="{00000000-0005-0000-0000-00004B120000}"/>
    <cellStyle name="20% - Accent2 2 2 6 2 4" xfId="17321" xr:uid="{00000000-0005-0000-0000-00004C120000}"/>
    <cellStyle name="20% - Accent2 2 2 6 3" xfId="21613" xr:uid="{00000000-0005-0000-0000-00004D120000}"/>
    <cellStyle name="20% - Accent2 2 2 6 3 2" xfId="48859" xr:uid="{00000000-0005-0000-0000-00004E120000}"/>
    <cellStyle name="20% - Accent2 2 2 6 4" xfId="31100" xr:uid="{00000000-0005-0000-0000-00004F120000}"/>
    <cellStyle name="20% - Accent2 2 2 6 5" xfId="36667" xr:uid="{00000000-0005-0000-0000-000050120000}"/>
    <cellStyle name="20% - Accent2 2 2 6 6" xfId="44127" xr:uid="{00000000-0005-0000-0000-000051120000}"/>
    <cellStyle name="20% - Accent2 2 2 6 7" xfId="13623" xr:uid="{00000000-0005-0000-0000-000052120000}"/>
    <cellStyle name="20% - Accent2 2 2 7" xfId="4887" xr:uid="{00000000-0005-0000-0000-000053120000}"/>
    <cellStyle name="20% - Accent2 2 2 7 2" xfId="9643" xr:uid="{00000000-0005-0000-0000-000054120000}"/>
    <cellStyle name="20% - Accent2 2 2 7 2 2" xfId="55409" xr:uid="{00000000-0005-0000-0000-000055120000}"/>
    <cellStyle name="20% - Accent2 2 2 7 2 3" xfId="25402" xr:uid="{00000000-0005-0000-0000-000056120000}"/>
    <cellStyle name="20% - Accent2 2 2 7 3" xfId="32986" xr:uid="{00000000-0005-0000-0000-000057120000}"/>
    <cellStyle name="20% - Accent2 2 2 7 3 2" xfId="50718" xr:uid="{00000000-0005-0000-0000-000058120000}"/>
    <cellStyle name="20% - Accent2 2 2 7 4" xfId="38565" xr:uid="{00000000-0005-0000-0000-000059120000}"/>
    <cellStyle name="20% - Accent2 2 2 7 5" xfId="46018" xr:uid="{00000000-0005-0000-0000-00005A120000}"/>
    <cellStyle name="20% - Accent2 2 2 7 6" xfId="15492" xr:uid="{00000000-0005-0000-0000-00005B120000}"/>
    <cellStyle name="20% - Accent2 2 2 8" xfId="5372" xr:uid="{00000000-0005-0000-0000-00005C120000}"/>
    <cellStyle name="20% - Accent2 2 2 8 2" xfId="10064" xr:uid="{00000000-0005-0000-0000-00005D120000}"/>
    <cellStyle name="20% - Accent2 2 2 8 2 2" xfId="55830" xr:uid="{00000000-0005-0000-0000-00005E120000}"/>
    <cellStyle name="20% - Accent2 2 2 8 2 3" xfId="33468" xr:uid="{00000000-0005-0000-0000-00005F120000}"/>
    <cellStyle name="20% - Accent2 2 2 8 3" xfId="39047" xr:uid="{00000000-0005-0000-0000-000060120000}"/>
    <cellStyle name="20% - Accent2 2 2 8 3 2" xfId="51138" xr:uid="{00000000-0005-0000-0000-000061120000}"/>
    <cellStyle name="20% - Accent2 2 2 8 4" xfId="46500" xr:uid="{00000000-0005-0000-0000-000062120000}"/>
    <cellStyle name="20% - Accent2 2 2 8 5" xfId="19383" xr:uid="{00000000-0005-0000-0000-000063120000}"/>
    <cellStyle name="20% - Accent2 2 2 9" xfId="5815" xr:uid="{00000000-0005-0000-0000-000064120000}"/>
    <cellStyle name="20% - Accent2 2 2 9 2" xfId="51581" xr:uid="{00000000-0005-0000-0000-000065120000}"/>
    <cellStyle name="20% - Accent2 2 2 9 3" xfId="29049" xr:uid="{00000000-0005-0000-0000-000066120000}"/>
    <cellStyle name="20% - Accent2 2 3" xfId="613" xr:uid="{00000000-0005-0000-0000-000067120000}"/>
    <cellStyle name="20% - Accent2 2 3 10" xfId="42129" xr:uid="{00000000-0005-0000-0000-000068120000}"/>
    <cellStyle name="20% - Accent2 2 3 11" xfId="11473" xr:uid="{00000000-0005-0000-0000-000069120000}"/>
    <cellStyle name="20% - Accent2 2 3 12" xfId="56687" xr:uid="{00000000-0005-0000-0000-00006A120000}"/>
    <cellStyle name="20% - Accent2 2 3 13" xfId="57142" xr:uid="{00000000-0005-0000-0000-00006B120000}"/>
    <cellStyle name="20% - Accent2 2 3 2" xfId="897" xr:uid="{00000000-0005-0000-0000-00006C120000}"/>
    <cellStyle name="20% - Accent2 2 3 2 10" xfId="11754" xr:uid="{00000000-0005-0000-0000-00006D120000}"/>
    <cellStyle name="20% - Accent2 2 3 2 2" xfId="1639" xr:uid="{00000000-0005-0000-0000-00006E120000}"/>
    <cellStyle name="20% - Accent2 2 3 2 2 2" xfId="4012" xr:uid="{00000000-0005-0000-0000-00006F120000}"/>
    <cellStyle name="20% - Accent2 2 3 2 2 2 2" xfId="8803" xr:uid="{00000000-0005-0000-0000-000070120000}"/>
    <cellStyle name="20% - Accent2 2 3 2 2 2 2 2" xfId="28222" xr:uid="{00000000-0005-0000-0000-000071120000}"/>
    <cellStyle name="20% - Accent2 2 3 2 2 2 2 3" xfId="54569" xr:uid="{00000000-0005-0000-0000-000072120000}"/>
    <cellStyle name="20% - Accent2 2 3 2 2 2 2 4" xfId="18345" xr:uid="{00000000-0005-0000-0000-000073120000}"/>
    <cellStyle name="20% - Accent2 2 3 2 2 2 3" xfId="22637" xr:uid="{00000000-0005-0000-0000-000074120000}"/>
    <cellStyle name="20% - Accent2 2 3 2 2 2 3 2" xfId="49880" xr:uid="{00000000-0005-0000-0000-000075120000}"/>
    <cellStyle name="20% - Accent2 2 3 2 2 2 4" xfId="32120" xr:uid="{00000000-0005-0000-0000-000076120000}"/>
    <cellStyle name="20% - Accent2 2 3 2 2 2 5" xfId="37691" xr:uid="{00000000-0005-0000-0000-000077120000}"/>
    <cellStyle name="20% - Accent2 2 3 2 2 2 6" xfId="45151" xr:uid="{00000000-0005-0000-0000-000078120000}"/>
    <cellStyle name="20% - Accent2 2 3 2 2 2 7" xfId="14633" xr:uid="{00000000-0005-0000-0000-000079120000}"/>
    <cellStyle name="20% - Accent2 2 3 2 2 3" xfId="6852" xr:uid="{00000000-0005-0000-0000-00007A120000}"/>
    <cellStyle name="20% - Accent2 2 3 2 2 3 2" xfId="26412" xr:uid="{00000000-0005-0000-0000-00007B120000}"/>
    <cellStyle name="20% - Accent2 2 3 2 2 3 3" xfId="52618" xr:uid="{00000000-0005-0000-0000-00007C120000}"/>
    <cellStyle name="20% - Accent2 2 3 2 2 3 4" xfId="16502" xr:uid="{00000000-0005-0000-0000-00007D120000}"/>
    <cellStyle name="20% - Accent2 2 3 2 2 4" xfId="20478" xr:uid="{00000000-0005-0000-0000-00007E120000}"/>
    <cellStyle name="20% - Accent2 2 3 2 2 4 2" xfId="47954" xr:uid="{00000000-0005-0000-0000-00007F120000}"/>
    <cellStyle name="20% - Accent2 2 3 2 2 5" xfId="30103" xr:uid="{00000000-0005-0000-0000-000080120000}"/>
    <cellStyle name="20% - Accent2 2 3 2 2 6" xfId="35549" xr:uid="{00000000-0005-0000-0000-000081120000}"/>
    <cellStyle name="20% - Accent2 2 3 2 2 7" xfId="43144" xr:uid="{00000000-0005-0000-0000-000082120000}"/>
    <cellStyle name="20% - Accent2 2 3 2 2 8" xfId="13172" xr:uid="{00000000-0005-0000-0000-000083120000}"/>
    <cellStyle name="20% - Accent2 2 3 2 3" xfId="3320" xr:uid="{00000000-0005-0000-0000-000084120000}"/>
    <cellStyle name="20% - Accent2 2 3 2 3 2" xfId="8112" xr:uid="{00000000-0005-0000-0000-000085120000}"/>
    <cellStyle name="20% - Accent2 2 3 2 3 2 2" xfId="27542" xr:uid="{00000000-0005-0000-0000-000086120000}"/>
    <cellStyle name="20% - Accent2 2 3 2 3 2 3" xfId="53878" xr:uid="{00000000-0005-0000-0000-000087120000}"/>
    <cellStyle name="20% - Accent2 2 3 2 3 2 4" xfId="17653" xr:uid="{00000000-0005-0000-0000-000088120000}"/>
    <cellStyle name="20% - Accent2 2 3 2 3 3" xfId="21945" xr:uid="{00000000-0005-0000-0000-000089120000}"/>
    <cellStyle name="20% - Accent2 2 3 2 3 3 2" xfId="49190" xr:uid="{00000000-0005-0000-0000-00008A120000}"/>
    <cellStyle name="20% - Accent2 2 3 2 3 4" xfId="31432" xr:uid="{00000000-0005-0000-0000-00008B120000}"/>
    <cellStyle name="20% - Accent2 2 3 2 3 5" xfId="36999" xr:uid="{00000000-0005-0000-0000-00008C120000}"/>
    <cellStyle name="20% - Accent2 2 3 2 3 6" xfId="44459" xr:uid="{00000000-0005-0000-0000-00008D120000}"/>
    <cellStyle name="20% - Accent2 2 3 2 3 7" xfId="12452" xr:uid="{00000000-0005-0000-0000-00008E120000}"/>
    <cellStyle name="20% - Accent2 2 3 2 4" xfId="6147" xr:uid="{00000000-0005-0000-0000-00008F120000}"/>
    <cellStyle name="20% - Accent2 2 3 2 4 2" xfId="23503" xr:uid="{00000000-0005-0000-0000-000090120000}"/>
    <cellStyle name="20% - Accent2 2 3 2 4 3" xfId="51913" xr:uid="{00000000-0005-0000-0000-000091120000}"/>
    <cellStyle name="20% - Accent2 2 3 2 4 4" xfId="13954" xr:uid="{00000000-0005-0000-0000-000092120000}"/>
    <cellStyle name="20% - Accent2 2 3 2 5" xfId="15823" xr:uid="{00000000-0005-0000-0000-000093120000}"/>
    <cellStyle name="20% - Accent2 2 3 2 5 2" xfId="25733" xr:uid="{00000000-0005-0000-0000-000094120000}"/>
    <cellStyle name="20% - Accent2 2 3 2 5 3" xfId="47251" xr:uid="{00000000-0005-0000-0000-000095120000}"/>
    <cellStyle name="20% - Accent2 2 3 2 6" xfId="19742" xr:uid="{00000000-0005-0000-0000-000096120000}"/>
    <cellStyle name="20% - Accent2 2 3 2 7" xfId="29381" xr:uid="{00000000-0005-0000-0000-000097120000}"/>
    <cellStyle name="20% - Accent2 2 3 2 8" xfId="34811" xr:uid="{00000000-0005-0000-0000-000098120000}"/>
    <cellStyle name="20% - Accent2 2 3 2 9" xfId="42410" xr:uid="{00000000-0005-0000-0000-000099120000}"/>
    <cellStyle name="20% - Accent2 2 3 3" xfId="1376" xr:uid="{00000000-0005-0000-0000-00009A120000}"/>
    <cellStyle name="20% - Accent2 2 3 3 2" xfId="3752" xr:uid="{00000000-0005-0000-0000-00009B120000}"/>
    <cellStyle name="20% - Accent2 2 3 3 2 2" xfId="8543" xr:uid="{00000000-0005-0000-0000-00009C120000}"/>
    <cellStyle name="20% - Accent2 2 3 3 2 2 2" xfId="27963" xr:uid="{00000000-0005-0000-0000-00009D120000}"/>
    <cellStyle name="20% - Accent2 2 3 3 2 2 3" xfId="54309" xr:uid="{00000000-0005-0000-0000-00009E120000}"/>
    <cellStyle name="20% - Accent2 2 3 3 2 2 4" xfId="18085" xr:uid="{00000000-0005-0000-0000-00009F120000}"/>
    <cellStyle name="20% - Accent2 2 3 3 2 3" xfId="22377" xr:uid="{00000000-0005-0000-0000-0000A0120000}"/>
    <cellStyle name="20% - Accent2 2 3 3 2 3 2" xfId="49620" xr:uid="{00000000-0005-0000-0000-0000A1120000}"/>
    <cellStyle name="20% - Accent2 2 3 3 2 4" xfId="31860" xr:uid="{00000000-0005-0000-0000-0000A2120000}"/>
    <cellStyle name="20% - Accent2 2 3 3 2 5" xfId="37431" xr:uid="{00000000-0005-0000-0000-0000A3120000}"/>
    <cellStyle name="20% - Accent2 2 3 3 2 6" xfId="44891" xr:uid="{00000000-0005-0000-0000-0000A4120000}"/>
    <cellStyle name="20% - Accent2 2 3 3 2 7" xfId="14374" xr:uid="{00000000-0005-0000-0000-0000A5120000}"/>
    <cellStyle name="20% - Accent2 2 3 3 3" xfId="6590" xr:uid="{00000000-0005-0000-0000-0000A6120000}"/>
    <cellStyle name="20% - Accent2 2 3 3 3 2" xfId="26153" xr:uid="{00000000-0005-0000-0000-0000A7120000}"/>
    <cellStyle name="20% - Accent2 2 3 3 3 3" xfId="52356" xr:uid="{00000000-0005-0000-0000-0000A8120000}"/>
    <cellStyle name="20% - Accent2 2 3 3 3 4" xfId="16243" xr:uid="{00000000-0005-0000-0000-0000A9120000}"/>
    <cellStyle name="20% - Accent2 2 3 3 4" xfId="20215" xr:uid="{00000000-0005-0000-0000-0000AA120000}"/>
    <cellStyle name="20% - Accent2 2 3 3 4 2" xfId="47692" xr:uid="{00000000-0005-0000-0000-0000AB120000}"/>
    <cellStyle name="20% - Accent2 2 3 3 5" xfId="29840" xr:uid="{00000000-0005-0000-0000-0000AC120000}"/>
    <cellStyle name="20% - Accent2 2 3 3 6" xfId="35286" xr:uid="{00000000-0005-0000-0000-0000AD120000}"/>
    <cellStyle name="20% - Accent2 2 3 3 7" xfId="42881" xr:uid="{00000000-0005-0000-0000-0000AE120000}"/>
    <cellStyle name="20% - Accent2 2 3 3 8" xfId="12910" xr:uid="{00000000-0005-0000-0000-0000AF120000}"/>
    <cellStyle name="20% - Accent2 2 3 4" xfId="2179" xr:uid="{00000000-0005-0000-0000-0000B0120000}"/>
    <cellStyle name="20% - Accent2 2 3 4 2" xfId="4484" xr:uid="{00000000-0005-0000-0000-0000B1120000}"/>
    <cellStyle name="20% - Accent2 2 3 4 2 2" xfId="9265" xr:uid="{00000000-0005-0000-0000-0000B2120000}"/>
    <cellStyle name="20% - Accent2 2 3 4 2 2 2" xfId="28658" xr:uid="{00000000-0005-0000-0000-0000B3120000}"/>
    <cellStyle name="20% - Accent2 2 3 4 2 2 3" xfId="55031" xr:uid="{00000000-0005-0000-0000-0000B4120000}"/>
    <cellStyle name="20% - Accent2 2 3 4 2 2 4" xfId="18817" xr:uid="{00000000-0005-0000-0000-0000B5120000}"/>
    <cellStyle name="20% - Accent2 2 3 4 2 3" xfId="23109" xr:uid="{00000000-0005-0000-0000-0000B6120000}"/>
    <cellStyle name="20% - Accent2 2 3 4 2 3 2" xfId="50341" xr:uid="{00000000-0005-0000-0000-0000B7120000}"/>
    <cellStyle name="20% - Accent2 2 3 4 2 4" xfId="32584" xr:uid="{00000000-0005-0000-0000-0000B8120000}"/>
    <cellStyle name="20% - Accent2 2 3 4 2 5" xfId="38163" xr:uid="{00000000-0005-0000-0000-0000B9120000}"/>
    <cellStyle name="20% - Accent2 2 3 4 2 6" xfId="45623" xr:uid="{00000000-0005-0000-0000-0000BA120000}"/>
    <cellStyle name="20% - Accent2 2 3 4 2 7" xfId="15069" xr:uid="{00000000-0005-0000-0000-0000BB120000}"/>
    <cellStyle name="20% - Accent2 2 3 4 3" xfId="7344" xr:uid="{00000000-0005-0000-0000-0000BC120000}"/>
    <cellStyle name="20% - Accent2 2 3 4 3 2" xfId="26848" xr:uid="{00000000-0005-0000-0000-0000BD120000}"/>
    <cellStyle name="20% - Accent2 2 3 4 3 3" xfId="53110" xr:uid="{00000000-0005-0000-0000-0000BE120000}"/>
    <cellStyle name="20% - Accent2 2 3 4 3 4" xfId="16938" xr:uid="{00000000-0005-0000-0000-0000BF120000}"/>
    <cellStyle name="20% - Accent2 2 3 4 4" xfId="21016" xr:uid="{00000000-0005-0000-0000-0000C0120000}"/>
    <cellStyle name="20% - Accent2 2 3 4 4 2" xfId="48446" xr:uid="{00000000-0005-0000-0000-0000C1120000}"/>
    <cellStyle name="20% - Accent2 2 3 4 5" xfId="30630" xr:uid="{00000000-0005-0000-0000-0000C2120000}"/>
    <cellStyle name="20% - Accent2 2 3 4 6" xfId="36089" xr:uid="{00000000-0005-0000-0000-0000C3120000}"/>
    <cellStyle name="20% - Accent2 2 3 4 7" xfId="43682" xr:uid="{00000000-0005-0000-0000-0000C4120000}"/>
    <cellStyle name="20% - Accent2 2 3 4 8" xfId="12193" xr:uid="{00000000-0005-0000-0000-0000C5120000}"/>
    <cellStyle name="20% - Accent2 2 3 5" xfId="3060" xr:uid="{00000000-0005-0000-0000-0000C6120000}"/>
    <cellStyle name="20% - Accent2 2 3 5 2" xfId="7853" xr:uid="{00000000-0005-0000-0000-0000C7120000}"/>
    <cellStyle name="20% - Accent2 2 3 5 2 2" xfId="27283" xr:uid="{00000000-0005-0000-0000-0000C8120000}"/>
    <cellStyle name="20% - Accent2 2 3 5 2 3" xfId="53619" xr:uid="{00000000-0005-0000-0000-0000C9120000}"/>
    <cellStyle name="20% - Accent2 2 3 5 2 4" xfId="17393" xr:uid="{00000000-0005-0000-0000-0000CA120000}"/>
    <cellStyle name="20% - Accent2 2 3 5 3" xfId="21685" xr:uid="{00000000-0005-0000-0000-0000CB120000}"/>
    <cellStyle name="20% - Accent2 2 3 5 3 2" xfId="48931" xr:uid="{00000000-0005-0000-0000-0000CC120000}"/>
    <cellStyle name="20% - Accent2 2 3 5 4" xfId="31172" xr:uid="{00000000-0005-0000-0000-0000CD120000}"/>
    <cellStyle name="20% - Accent2 2 3 5 5" xfId="36739" xr:uid="{00000000-0005-0000-0000-0000CE120000}"/>
    <cellStyle name="20% - Accent2 2 3 5 6" xfId="44199" xr:uid="{00000000-0005-0000-0000-0000CF120000}"/>
    <cellStyle name="20% - Accent2 2 3 5 7" xfId="13695" xr:uid="{00000000-0005-0000-0000-0000D0120000}"/>
    <cellStyle name="20% - Accent2 2 3 6" xfId="4959" xr:uid="{00000000-0005-0000-0000-0000D1120000}"/>
    <cellStyle name="20% - Accent2 2 3 6 2" xfId="9715" xr:uid="{00000000-0005-0000-0000-0000D2120000}"/>
    <cellStyle name="20% - Accent2 2 3 6 2 2" xfId="55481" xr:uid="{00000000-0005-0000-0000-0000D3120000}"/>
    <cellStyle name="20% - Accent2 2 3 6 2 3" xfId="25474" xr:uid="{00000000-0005-0000-0000-0000D4120000}"/>
    <cellStyle name="20% - Accent2 2 3 6 3" xfId="33058" xr:uid="{00000000-0005-0000-0000-0000D5120000}"/>
    <cellStyle name="20% - Accent2 2 3 6 3 2" xfId="50790" xr:uid="{00000000-0005-0000-0000-0000D6120000}"/>
    <cellStyle name="20% - Accent2 2 3 6 4" xfId="38637" xr:uid="{00000000-0005-0000-0000-0000D7120000}"/>
    <cellStyle name="20% - Accent2 2 3 6 5" xfId="46090" xr:uid="{00000000-0005-0000-0000-0000D8120000}"/>
    <cellStyle name="20% - Accent2 2 3 6 6" xfId="15564" xr:uid="{00000000-0005-0000-0000-0000D9120000}"/>
    <cellStyle name="20% - Accent2 2 3 7" xfId="5444" xr:uid="{00000000-0005-0000-0000-0000DA120000}"/>
    <cellStyle name="20% - Accent2 2 3 7 2" xfId="10136" xr:uid="{00000000-0005-0000-0000-0000DB120000}"/>
    <cellStyle name="20% - Accent2 2 3 7 2 2" xfId="55902" xr:uid="{00000000-0005-0000-0000-0000DC120000}"/>
    <cellStyle name="20% - Accent2 2 3 7 2 3" xfId="33540" xr:uid="{00000000-0005-0000-0000-0000DD120000}"/>
    <cellStyle name="20% - Accent2 2 3 7 3" xfId="39119" xr:uid="{00000000-0005-0000-0000-0000DE120000}"/>
    <cellStyle name="20% - Accent2 2 3 7 3 2" xfId="51210" xr:uid="{00000000-0005-0000-0000-0000DF120000}"/>
    <cellStyle name="20% - Accent2 2 3 7 4" xfId="46572" xr:uid="{00000000-0005-0000-0000-0000E0120000}"/>
    <cellStyle name="20% - Accent2 2 3 7 5" xfId="19460" xr:uid="{00000000-0005-0000-0000-0000E1120000}"/>
    <cellStyle name="20% - Accent2 2 3 8" xfId="5887" xr:uid="{00000000-0005-0000-0000-0000E2120000}"/>
    <cellStyle name="20% - Accent2 2 3 8 2" xfId="51653" xr:uid="{00000000-0005-0000-0000-0000E3120000}"/>
    <cellStyle name="20% - Accent2 2 3 8 3" xfId="29121" xr:uid="{00000000-0005-0000-0000-0000E4120000}"/>
    <cellStyle name="20% - Accent2 2 3 9" xfId="10932" xr:uid="{00000000-0005-0000-0000-0000E5120000}"/>
    <cellStyle name="20% - Accent2 2 3 9 2" xfId="46992" xr:uid="{00000000-0005-0000-0000-0000E6120000}"/>
    <cellStyle name="20% - Accent2 2 3 9 3" xfId="34529" xr:uid="{00000000-0005-0000-0000-0000E7120000}"/>
    <cellStyle name="20% - Accent2 2 4" xfId="974" xr:uid="{00000000-0005-0000-0000-0000E8120000}"/>
    <cellStyle name="20% - Accent2 2 4 10" xfId="11831" xr:uid="{00000000-0005-0000-0000-0000E9120000}"/>
    <cellStyle name="20% - Accent2 2 4 11" xfId="56759" xr:uid="{00000000-0005-0000-0000-0000EA120000}"/>
    <cellStyle name="20% - Accent2 2 4 12" xfId="57214" xr:uid="{00000000-0005-0000-0000-0000EB120000}"/>
    <cellStyle name="20% - Accent2 2 4 2" xfId="1711" xr:uid="{00000000-0005-0000-0000-0000EC120000}"/>
    <cellStyle name="20% - Accent2 2 4 2 2" xfId="4084" xr:uid="{00000000-0005-0000-0000-0000ED120000}"/>
    <cellStyle name="20% - Accent2 2 4 2 2 2" xfId="8875" xr:uid="{00000000-0005-0000-0000-0000EE120000}"/>
    <cellStyle name="20% - Accent2 2 4 2 2 2 2" xfId="28294" xr:uid="{00000000-0005-0000-0000-0000EF120000}"/>
    <cellStyle name="20% - Accent2 2 4 2 2 2 3" xfId="54641" xr:uid="{00000000-0005-0000-0000-0000F0120000}"/>
    <cellStyle name="20% - Accent2 2 4 2 2 2 4" xfId="18417" xr:uid="{00000000-0005-0000-0000-0000F1120000}"/>
    <cellStyle name="20% - Accent2 2 4 2 2 3" xfId="22709" xr:uid="{00000000-0005-0000-0000-0000F2120000}"/>
    <cellStyle name="20% - Accent2 2 4 2 2 3 2" xfId="49952" xr:uid="{00000000-0005-0000-0000-0000F3120000}"/>
    <cellStyle name="20% - Accent2 2 4 2 2 4" xfId="32192" xr:uid="{00000000-0005-0000-0000-0000F4120000}"/>
    <cellStyle name="20% - Accent2 2 4 2 2 5" xfId="37763" xr:uid="{00000000-0005-0000-0000-0000F5120000}"/>
    <cellStyle name="20% - Accent2 2 4 2 2 6" xfId="45223" xr:uid="{00000000-0005-0000-0000-0000F6120000}"/>
    <cellStyle name="20% - Accent2 2 4 2 2 7" xfId="14705" xr:uid="{00000000-0005-0000-0000-0000F7120000}"/>
    <cellStyle name="20% - Accent2 2 4 2 3" xfId="6924" xr:uid="{00000000-0005-0000-0000-0000F8120000}"/>
    <cellStyle name="20% - Accent2 2 4 2 3 2" xfId="26484" xr:uid="{00000000-0005-0000-0000-0000F9120000}"/>
    <cellStyle name="20% - Accent2 2 4 2 3 3" xfId="52690" xr:uid="{00000000-0005-0000-0000-0000FA120000}"/>
    <cellStyle name="20% - Accent2 2 4 2 3 4" xfId="16574" xr:uid="{00000000-0005-0000-0000-0000FB120000}"/>
    <cellStyle name="20% - Accent2 2 4 2 4" xfId="20550" xr:uid="{00000000-0005-0000-0000-0000FC120000}"/>
    <cellStyle name="20% - Accent2 2 4 2 4 2" xfId="48026" xr:uid="{00000000-0005-0000-0000-0000FD120000}"/>
    <cellStyle name="20% - Accent2 2 4 2 5" xfId="30175" xr:uid="{00000000-0005-0000-0000-0000FE120000}"/>
    <cellStyle name="20% - Accent2 2 4 2 6" xfId="35621" xr:uid="{00000000-0005-0000-0000-0000FF120000}"/>
    <cellStyle name="20% - Accent2 2 4 2 7" xfId="43216" xr:uid="{00000000-0005-0000-0000-000000130000}"/>
    <cellStyle name="20% - Accent2 2 4 2 8" xfId="13244" xr:uid="{00000000-0005-0000-0000-000001130000}"/>
    <cellStyle name="20% - Accent2 2 4 3" xfId="2251" xr:uid="{00000000-0005-0000-0000-000002130000}"/>
    <cellStyle name="20% - Accent2 2 4 3 2" xfId="4556" xr:uid="{00000000-0005-0000-0000-000003130000}"/>
    <cellStyle name="20% - Accent2 2 4 3 2 2" xfId="9337" xr:uid="{00000000-0005-0000-0000-000004130000}"/>
    <cellStyle name="20% - Accent2 2 4 3 2 2 2" xfId="28730" xr:uid="{00000000-0005-0000-0000-000005130000}"/>
    <cellStyle name="20% - Accent2 2 4 3 2 2 3" xfId="55103" xr:uid="{00000000-0005-0000-0000-000006130000}"/>
    <cellStyle name="20% - Accent2 2 4 3 2 2 4" xfId="18889" xr:uid="{00000000-0005-0000-0000-000007130000}"/>
    <cellStyle name="20% - Accent2 2 4 3 2 3" xfId="23181" xr:uid="{00000000-0005-0000-0000-000008130000}"/>
    <cellStyle name="20% - Accent2 2 4 3 2 3 2" xfId="50413" xr:uid="{00000000-0005-0000-0000-000009130000}"/>
    <cellStyle name="20% - Accent2 2 4 3 2 4" xfId="32656" xr:uid="{00000000-0005-0000-0000-00000A130000}"/>
    <cellStyle name="20% - Accent2 2 4 3 2 5" xfId="38235" xr:uid="{00000000-0005-0000-0000-00000B130000}"/>
    <cellStyle name="20% - Accent2 2 4 3 2 6" xfId="45695" xr:uid="{00000000-0005-0000-0000-00000C130000}"/>
    <cellStyle name="20% - Accent2 2 4 3 2 7" xfId="15141" xr:uid="{00000000-0005-0000-0000-00000D130000}"/>
    <cellStyle name="20% - Accent2 2 4 3 3" xfId="7416" xr:uid="{00000000-0005-0000-0000-00000E130000}"/>
    <cellStyle name="20% - Accent2 2 4 3 3 2" xfId="26920" xr:uid="{00000000-0005-0000-0000-00000F130000}"/>
    <cellStyle name="20% - Accent2 2 4 3 3 3" xfId="53182" xr:uid="{00000000-0005-0000-0000-000010130000}"/>
    <cellStyle name="20% - Accent2 2 4 3 3 4" xfId="17010" xr:uid="{00000000-0005-0000-0000-000011130000}"/>
    <cellStyle name="20% - Accent2 2 4 3 4" xfId="21088" xr:uid="{00000000-0005-0000-0000-000012130000}"/>
    <cellStyle name="20% - Accent2 2 4 3 4 2" xfId="48518" xr:uid="{00000000-0005-0000-0000-000013130000}"/>
    <cellStyle name="20% - Accent2 2 4 3 5" xfId="30702" xr:uid="{00000000-0005-0000-0000-000014130000}"/>
    <cellStyle name="20% - Accent2 2 4 3 6" xfId="36161" xr:uid="{00000000-0005-0000-0000-000015130000}"/>
    <cellStyle name="20% - Accent2 2 4 3 7" xfId="43754" xr:uid="{00000000-0005-0000-0000-000016130000}"/>
    <cellStyle name="20% - Accent2 2 4 3 8" xfId="12524" xr:uid="{00000000-0005-0000-0000-000017130000}"/>
    <cellStyle name="20% - Accent2 2 4 4" xfId="3392" xr:uid="{00000000-0005-0000-0000-000018130000}"/>
    <cellStyle name="20% - Accent2 2 4 4 2" xfId="8184" xr:uid="{00000000-0005-0000-0000-000019130000}"/>
    <cellStyle name="20% - Accent2 2 4 4 2 2" xfId="27614" xr:uid="{00000000-0005-0000-0000-00001A130000}"/>
    <cellStyle name="20% - Accent2 2 4 4 2 3" xfId="53950" xr:uid="{00000000-0005-0000-0000-00001B130000}"/>
    <cellStyle name="20% - Accent2 2 4 4 2 4" xfId="17725" xr:uid="{00000000-0005-0000-0000-00001C130000}"/>
    <cellStyle name="20% - Accent2 2 4 4 3" xfId="22017" xr:uid="{00000000-0005-0000-0000-00001D130000}"/>
    <cellStyle name="20% - Accent2 2 4 4 3 2" xfId="49262" xr:uid="{00000000-0005-0000-0000-00001E130000}"/>
    <cellStyle name="20% - Accent2 2 4 4 4" xfId="31504" xr:uid="{00000000-0005-0000-0000-00001F130000}"/>
    <cellStyle name="20% - Accent2 2 4 4 5" xfId="37071" xr:uid="{00000000-0005-0000-0000-000020130000}"/>
    <cellStyle name="20% - Accent2 2 4 4 6" xfId="44531" xr:uid="{00000000-0005-0000-0000-000021130000}"/>
    <cellStyle name="20% - Accent2 2 4 4 7" xfId="14026" xr:uid="{00000000-0005-0000-0000-000022130000}"/>
    <cellStyle name="20% - Accent2 2 4 5" xfId="5031" xr:uid="{00000000-0005-0000-0000-000023130000}"/>
    <cellStyle name="20% - Accent2 2 4 5 2" xfId="9787" xr:uid="{00000000-0005-0000-0000-000024130000}"/>
    <cellStyle name="20% - Accent2 2 4 5 2 2" xfId="55553" xr:uid="{00000000-0005-0000-0000-000025130000}"/>
    <cellStyle name="20% - Accent2 2 4 5 2 3" xfId="25805" xr:uid="{00000000-0005-0000-0000-000026130000}"/>
    <cellStyle name="20% - Accent2 2 4 5 3" xfId="33130" xr:uid="{00000000-0005-0000-0000-000027130000}"/>
    <cellStyle name="20% - Accent2 2 4 5 3 2" xfId="50862" xr:uid="{00000000-0005-0000-0000-000028130000}"/>
    <cellStyle name="20% - Accent2 2 4 5 4" xfId="38709" xr:uid="{00000000-0005-0000-0000-000029130000}"/>
    <cellStyle name="20% - Accent2 2 4 5 5" xfId="46162" xr:uid="{00000000-0005-0000-0000-00002A130000}"/>
    <cellStyle name="20% - Accent2 2 4 5 6" xfId="15895" xr:uid="{00000000-0005-0000-0000-00002B130000}"/>
    <cellStyle name="20% - Accent2 2 4 6" xfId="5516" xr:uid="{00000000-0005-0000-0000-00002C130000}"/>
    <cellStyle name="20% - Accent2 2 4 6 2" xfId="10208" xr:uid="{00000000-0005-0000-0000-00002D130000}"/>
    <cellStyle name="20% - Accent2 2 4 6 2 2" xfId="55974" xr:uid="{00000000-0005-0000-0000-00002E130000}"/>
    <cellStyle name="20% - Accent2 2 4 6 2 3" xfId="33612" xr:uid="{00000000-0005-0000-0000-00002F130000}"/>
    <cellStyle name="20% - Accent2 2 4 6 3" xfId="39191" xr:uid="{00000000-0005-0000-0000-000030130000}"/>
    <cellStyle name="20% - Accent2 2 4 6 3 2" xfId="51282" xr:uid="{00000000-0005-0000-0000-000031130000}"/>
    <cellStyle name="20% - Accent2 2 4 6 4" xfId="46644" xr:uid="{00000000-0005-0000-0000-000032130000}"/>
    <cellStyle name="20% - Accent2 2 4 6 5" xfId="19819" xr:uid="{00000000-0005-0000-0000-000033130000}"/>
    <cellStyle name="20% - Accent2 2 4 7" xfId="6219" xr:uid="{00000000-0005-0000-0000-000034130000}"/>
    <cellStyle name="20% - Accent2 2 4 7 2" xfId="51985" xr:uid="{00000000-0005-0000-0000-000035130000}"/>
    <cellStyle name="20% - Accent2 2 4 7 3" xfId="29453" xr:uid="{00000000-0005-0000-0000-000036130000}"/>
    <cellStyle name="20% - Accent2 2 4 8" xfId="11004" xr:uid="{00000000-0005-0000-0000-000037130000}"/>
    <cellStyle name="20% - Accent2 2 4 8 2" xfId="47323" xr:uid="{00000000-0005-0000-0000-000038130000}"/>
    <cellStyle name="20% - Accent2 2 4 8 3" xfId="34888" xr:uid="{00000000-0005-0000-0000-000039130000}"/>
    <cellStyle name="20% - Accent2 2 4 9" xfId="42487" xr:uid="{00000000-0005-0000-0000-00003A130000}"/>
    <cellStyle name="20% - Accent2 2 5" xfId="715" xr:uid="{00000000-0005-0000-0000-00003B130000}"/>
    <cellStyle name="20% - Accent2 2 5 10" xfId="11572" xr:uid="{00000000-0005-0000-0000-00003C130000}"/>
    <cellStyle name="20% - Accent2 2 5 2" xfId="1475" xr:uid="{00000000-0005-0000-0000-00003D130000}"/>
    <cellStyle name="20% - Accent2 2 5 2 2" xfId="3851" xr:uid="{00000000-0005-0000-0000-00003E130000}"/>
    <cellStyle name="20% - Accent2 2 5 2 2 2" xfId="8642" xr:uid="{00000000-0005-0000-0000-00003F130000}"/>
    <cellStyle name="20% - Accent2 2 5 2 2 2 2" xfId="28062" xr:uid="{00000000-0005-0000-0000-000040130000}"/>
    <cellStyle name="20% - Accent2 2 5 2 2 2 3" xfId="54408" xr:uid="{00000000-0005-0000-0000-000041130000}"/>
    <cellStyle name="20% - Accent2 2 5 2 2 2 4" xfId="18184" xr:uid="{00000000-0005-0000-0000-000042130000}"/>
    <cellStyle name="20% - Accent2 2 5 2 2 3" xfId="22476" xr:uid="{00000000-0005-0000-0000-000043130000}"/>
    <cellStyle name="20% - Accent2 2 5 2 2 3 2" xfId="49719" xr:uid="{00000000-0005-0000-0000-000044130000}"/>
    <cellStyle name="20% - Accent2 2 5 2 2 4" xfId="31959" xr:uid="{00000000-0005-0000-0000-000045130000}"/>
    <cellStyle name="20% - Accent2 2 5 2 2 5" xfId="37530" xr:uid="{00000000-0005-0000-0000-000046130000}"/>
    <cellStyle name="20% - Accent2 2 5 2 2 6" xfId="44990" xr:uid="{00000000-0005-0000-0000-000047130000}"/>
    <cellStyle name="20% - Accent2 2 5 2 2 7" xfId="14473" xr:uid="{00000000-0005-0000-0000-000048130000}"/>
    <cellStyle name="20% - Accent2 2 5 2 3" xfId="6689" xr:uid="{00000000-0005-0000-0000-000049130000}"/>
    <cellStyle name="20% - Accent2 2 5 2 3 2" xfId="26252" xr:uid="{00000000-0005-0000-0000-00004A130000}"/>
    <cellStyle name="20% - Accent2 2 5 2 3 3" xfId="52455" xr:uid="{00000000-0005-0000-0000-00004B130000}"/>
    <cellStyle name="20% - Accent2 2 5 2 3 4" xfId="16342" xr:uid="{00000000-0005-0000-0000-00004C130000}"/>
    <cellStyle name="20% - Accent2 2 5 2 4" xfId="20314" xr:uid="{00000000-0005-0000-0000-00004D130000}"/>
    <cellStyle name="20% - Accent2 2 5 2 4 2" xfId="47791" xr:uid="{00000000-0005-0000-0000-00004E130000}"/>
    <cellStyle name="20% - Accent2 2 5 2 5" xfId="29939" xr:uid="{00000000-0005-0000-0000-00004F130000}"/>
    <cellStyle name="20% - Accent2 2 5 2 6" xfId="35385" xr:uid="{00000000-0005-0000-0000-000050130000}"/>
    <cellStyle name="20% - Accent2 2 5 2 7" xfId="42980" xr:uid="{00000000-0005-0000-0000-000051130000}"/>
    <cellStyle name="20% - Accent2 2 5 2 8" xfId="13009" xr:uid="{00000000-0005-0000-0000-000052130000}"/>
    <cellStyle name="20% - Accent2 2 5 3" xfId="3159" xr:uid="{00000000-0005-0000-0000-000053130000}"/>
    <cellStyle name="20% - Accent2 2 5 3 2" xfId="7952" xr:uid="{00000000-0005-0000-0000-000054130000}"/>
    <cellStyle name="20% - Accent2 2 5 3 2 2" xfId="27382" xr:uid="{00000000-0005-0000-0000-000055130000}"/>
    <cellStyle name="20% - Accent2 2 5 3 2 3" xfId="53718" xr:uid="{00000000-0005-0000-0000-000056130000}"/>
    <cellStyle name="20% - Accent2 2 5 3 2 4" xfId="17492" xr:uid="{00000000-0005-0000-0000-000057130000}"/>
    <cellStyle name="20% - Accent2 2 5 3 3" xfId="21784" xr:uid="{00000000-0005-0000-0000-000058130000}"/>
    <cellStyle name="20% - Accent2 2 5 3 3 2" xfId="49030" xr:uid="{00000000-0005-0000-0000-000059130000}"/>
    <cellStyle name="20% - Accent2 2 5 3 4" xfId="31271" xr:uid="{00000000-0005-0000-0000-00005A130000}"/>
    <cellStyle name="20% - Accent2 2 5 3 5" xfId="36838" xr:uid="{00000000-0005-0000-0000-00005B130000}"/>
    <cellStyle name="20% - Accent2 2 5 3 6" xfId="44298" xr:uid="{00000000-0005-0000-0000-00005C130000}"/>
    <cellStyle name="20% - Accent2 2 5 3 7" xfId="12292" xr:uid="{00000000-0005-0000-0000-00005D130000}"/>
    <cellStyle name="20% - Accent2 2 5 4" xfId="5986" xr:uid="{00000000-0005-0000-0000-00005E130000}"/>
    <cellStyle name="20% - Accent2 2 5 4 2" xfId="24077" xr:uid="{00000000-0005-0000-0000-00005F130000}"/>
    <cellStyle name="20% - Accent2 2 5 4 3" xfId="51752" xr:uid="{00000000-0005-0000-0000-000060130000}"/>
    <cellStyle name="20% - Accent2 2 5 4 4" xfId="13794" xr:uid="{00000000-0005-0000-0000-000061130000}"/>
    <cellStyle name="20% - Accent2 2 5 5" xfId="15663" xr:uid="{00000000-0005-0000-0000-000062130000}"/>
    <cellStyle name="20% - Accent2 2 5 5 2" xfId="25573" xr:uid="{00000000-0005-0000-0000-000063130000}"/>
    <cellStyle name="20% - Accent2 2 5 5 3" xfId="47091" xr:uid="{00000000-0005-0000-0000-000064130000}"/>
    <cellStyle name="20% - Accent2 2 5 6" xfId="19560" xr:uid="{00000000-0005-0000-0000-000065130000}"/>
    <cellStyle name="20% - Accent2 2 5 7" xfId="29221" xr:uid="{00000000-0005-0000-0000-000066130000}"/>
    <cellStyle name="20% - Accent2 2 5 8" xfId="34629" xr:uid="{00000000-0005-0000-0000-000067130000}"/>
    <cellStyle name="20% - Accent2 2 5 9" xfId="42228" xr:uid="{00000000-0005-0000-0000-000068130000}"/>
    <cellStyle name="20% - Accent2 2 6" xfId="1196" xr:uid="{00000000-0005-0000-0000-000069130000}"/>
    <cellStyle name="20% - Accent2 2 6 2" xfId="3578" xr:uid="{00000000-0005-0000-0000-00006A130000}"/>
    <cellStyle name="20% - Accent2 2 6 2 2" xfId="8369" xr:uid="{00000000-0005-0000-0000-00006B130000}"/>
    <cellStyle name="20% - Accent2 2 6 2 2 2" xfId="27791" xr:uid="{00000000-0005-0000-0000-00006C130000}"/>
    <cellStyle name="20% - Accent2 2 6 2 2 3" xfId="54135" xr:uid="{00000000-0005-0000-0000-00006D130000}"/>
    <cellStyle name="20% - Accent2 2 6 2 2 4" xfId="17911" xr:uid="{00000000-0005-0000-0000-00006E130000}"/>
    <cellStyle name="20% - Accent2 2 6 2 3" xfId="22203" xr:uid="{00000000-0005-0000-0000-00006F130000}"/>
    <cellStyle name="20% - Accent2 2 6 2 3 2" xfId="49446" xr:uid="{00000000-0005-0000-0000-000070130000}"/>
    <cellStyle name="20% - Accent2 2 6 2 4" xfId="31687" xr:uid="{00000000-0005-0000-0000-000071130000}"/>
    <cellStyle name="20% - Accent2 2 6 2 5" xfId="37257" xr:uid="{00000000-0005-0000-0000-000072130000}"/>
    <cellStyle name="20% - Accent2 2 6 2 6" xfId="44717" xr:uid="{00000000-0005-0000-0000-000073130000}"/>
    <cellStyle name="20% - Accent2 2 6 2 7" xfId="12731" xr:uid="{00000000-0005-0000-0000-000074130000}"/>
    <cellStyle name="20% - Accent2 2 6 3" xfId="6414" xr:uid="{00000000-0005-0000-0000-000075130000}"/>
    <cellStyle name="20% - Accent2 2 6 3 2" xfId="21419" xr:uid="{00000000-0005-0000-0000-000076130000}"/>
    <cellStyle name="20% - Accent2 2 6 3 3" xfId="52180" xr:uid="{00000000-0005-0000-0000-000077130000}"/>
    <cellStyle name="20% - Accent2 2 6 3 4" xfId="14202" xr:uid="{00000000-0005-0000-0000-000078130000}"/>
    <cellStyle name="20% - Accent2 2 6 4" xfId="16071" xr:uid="{00000000-0005-0000-0000-000079130000}"/>
    <cellStyle name="20% - Accent2 2 6 4 2" xfId="25981" xr:uid="{00000000-0005-0000-0000-00007A130000}"/>
    <cellStyle name="20% - Accent2 2 6 4 3" xfId="47516" xr:uid="{00000000-0005-0000-0000-00007B130000}"/>
    <cellStyle name="20% - Accent2 2 6 5" xfId="20035" xr:uid="{00000000-0005-0000-0000-00007C130000}"/>
    <cellStyle name="20% - Accent2 2 6 6" xfId="29662" xr:uid="{00000000-0005-0000-0000-00007D130000}"/>
    <cellStyle name="20% - Accent2 2 6 7" xfId="35106" xr:uid="{00000000-0005-0000-0000-00007E130000}"/>
    <cellStyle name="20% - Accent2 2 6 8" xfId="42701" xr:uid="{00000000-0005-0000-0000-00007F130000}"/>
    <cellStyle name="20% - Accent2 2 6 9" xfId="11293" xr:uid="{00000000-0005-0000-0000-000080130000}"/>
    <cellStyle name="20% - Accent2 2 7" xfId="2019" xr:uid="{00000000-0005-0000-0000-000081130000}"/>
    <cellStyle name="20% - Accent2 2 7 2" xfId="4324" xr:uid="{00000000-0005-0000-0000-000082130000}"/>
    <cellStyle name="20% - Accent2 2 7 2 2" xfId="9105" xr:uid="{00000000-0005-0000-0000-000083130000}"/>
    <cellStyle name="20% - Accent2 2 7 2 2 2" xfId="28498" xr:uid="{00000000-0005-0000-0000-000084130000}"/>
    <cellStyle name="20% - Accent2 2 7 2 2 3" xfId="54871" xr:uid="{00000000-0005-0000-0000-000085130000}"/>
    <cellStyle name="20% - Accent2 2 7 2 2 4" xfId="18657" xr:uid="{00000000-0005-0000-0000-000086130000}"/>
    <cellStyle name="20% - Accent2 2 7 2 3" xfId="22949" xr:uid="{00000000-0005-0000-0000-000087130000}"/>
    <cellStyle name="20% - Accent2 2 7 2 3 2" xfId="50181" xr:uid="{00000000-0005-0000-0000-000088130000}"/>
    <cellStyle name="20% - Accent2 2 7 2 4" xfId="32424" xr:uid="{00000000-0005-0000-0000-000089130000}"/>
    <cellStyle name="20% - Accent2 2 7 2 5" xfId="38003" xr:uid="{00000000-0005-0000-0000-00008A130000}"/>
    <cellStyle name="20% - Accent2 2 7 2 6" xfId="45463" xr:uid="{00000000-0005-0000-0000-00008B130000}"/>
    <cellStyle name="20% - Accent2 2 7 2 7" xfId="14909" xr:uid="{00000000-0005-0000-0000-00008C130000}"/>
    <cellStyle name="20% - Accent2 2 7 3" xfId="7184" xr:uid="{00000000-0005-0000-0000-00008D130000}"/>
    <cellStyle name="20% - Accent2 2 7 3 2" xfId="26688" xr:uid="{00000000-0005-0000-0000-00008E130000}"/>
    <cellStyle name="20% - Accent2 2 7 3 3" xfId="52950" xr:uid="{00000000-0005-0000-0000-00008F130000}"/>
    <cellStyle name="20% - Accent2 2 7 3 4" xfId="16778" xr:uid="{00000000-0005-0000-0000-000090130000}"/>
    <cellStyle name="20% - Accent2 2 7 4" xfId="20856" xr:uid="{00000000-0005-0000-0000-000091130000}"/>
    <cellStyle name="20% - Accent2 2 7 4 2" xfId="48286" xr:uid="{00000000-0005-0000-0000-000092130000}"/>
    <cellStyle name="20% - Accent2 2 7 5" xfId="30470" xr:uid="{00000000-0005-0000-0000-000093130000}"/>
    <cellStyle name="20% - Accent2 2 7 6" xfId="35929" xr:uid="{00000000-0005-0000-0000-000094130000}"/>
    <cellStyle name="20% - Accent2 2 7 7" xfId="43522" xr:uid="{00000000-0005-0000-0000-000095130000}"/>
    <cellStyle name="20% - Accent2 2 7 8" xfId="12021" xr:uid="{00000000-0005-0000-0000-000096130000}"/>
    <cellStyle name="20% - Accent2 2 8" xfId="2887" xr:uid="{00000000-0005-0000-0000-000097130000}"/>
    <cellStyle name="20% - Accent2 2 8 2" xfId="7681" xr:uid="{00000000-0005-0000-0000-000098130000}"/>
    <cellStyle name="20% - Accent2 2 8 2 2" xfId="27111" xr:uid="{00000000-0005-0000-0000-000099130000}"/>
    <cellStyle name="20% - Accent2 2 8 2 3" xfId="53447" xr:uid="{00000000-0005-0000-0000-00009A130000}"/>
    <cellStyle name="20% - Accent2 2 8 2 4" xfId="17220" xr:uid="{00000000-0005-0000-0000-00009B130000}"/>
    <cellStyle name="20% - Accent2 2 8 3" xfId="21512" xr:uid="{00000000-0005-0000-0000-00009C130000}"/>
    <cellStyle name="20% - Accent2 2 8 3 2" xfId="48759" xr:uid="{00000000-0005-0000-0000-00009D130000}"/>
    <cellStyle name="20% - Accent2 2 8 4" xfId="30999" xr:uid="{00000000-0005-0000-0000-00009E130000}"/>
    <cellStyle name="20% - Accent2 2 8 5" xfId="36566" xr:uid="{00000000-0005-0000-0000-00009F130000}"/>
    <cellStyle name="20% - Accent2 2 8 6" xfId="44026" xr:uid="{00000000-0005-0000-0000-0000A0130000}"/>
    <cellStyle name="20% - Accent2 2 8 7" xfId="13523" xr:uid="{00000000-0005-0000-0000-0000A1130000}"/>
    <cellStyle name="20% - Accent2 2 9" xfId="4796" xr:uid="{00000000-0005-0000-0000-0000A2130000}"/>
    <cellStyle name="20% - Accent2 2 9 2" xfId="9555" xr:uid="{00000000-0005-0000-0000-0000A3130000}"/>
    <cellStyle name="20% - Accent2 2 9 2 2" xfId="55321" xr:uid="{00000000-0005-0000-0000-0000A4130000}"/>
    <cellStyle name="20% - Accent2 2 9 2 3" xfId="25314" xr:uid="{00000000-0005-0000-0000-0000A5130000}"/>
    <cellStyle name="20% - Accent2 2 9 3" xfId="32895" xr:uid="{00000000-0005-0000-0000-0000A6130000}"/>
    <cellStyle name="20% - Accent2 2 9 3 2" xfId="50630" xr:uid="{00000000-0005-0000-0000-0000A7130000}"/>
    <cellStyle name="20% - Accent2 2 9 4" xfId="38474" xr:uid="{00000000-0005-0000-0000-0000A8130000}"/>
    <cellStyle name="20% - Accent2 2 9 5" xfId="45930" xr:uid="{00000000-0005-0000-0000-0000A9130000}"/>
    <cellStyle name="20% - Accent2 2 9 6" xfId="15392" xr:uid="{00000000-0005-0000-0000-0000AA130000}"/>
    <cellStyle name="20% - Accent2 3" xfId="296" xr:uid="{00000000-0005-0000-0000-0000AB130000}"/>
    <cellStyle name="20% - Accent2 4" xfId="482" xr:uid="{00000000-0005-0000-0000-0000AC130000}"/>
    <cellStyle name="20% - Accent2 4 10" xfId="10806" xr:uid="{00000000-0005-0000-0000-0000AD130000}"/>
    <cellStyle name="20% - Accent2 4 10 2" xfId="46866" xr:uid="{00000000-0005-0000-0000-0000AE130000}"/>
    <cellStyle name="20% - Accent2 4 10 3" xfId="34398" xr:uid="{00000000-0005-0000-0000-0000AF130000}"/>
    <cellStyle name="20% - Accent2 4 11" xfId="41998" xr:uid="{00000000-0005-0000-0000-0000B0130000}"/>
    <cellStyle name="20% - Accent2 4 12" xfId="11342" xr:uid="{00000000-0005-0000-0000-0000B1130000}"/>
    <cellStyle name="20% - Accent2 4 13" xfId="56561" xr:uid="{00000000-0005-0000-0000-0000B2130000}"/>
    <cellStyle name="20% - Accent2 4 14" xfId="57016" xr:uid="{00000000-0005-0000-0000-0000B3130000}"/>
    <cellStyle name="20% - Accent2 4 2" xfId="1019" xr:uid="{00000000-0005-0000-0000-0000B4130000}"/>
    <cellStyle name="20% - Accent2 4 2 10" xfId="11876" xr:uid="{00000000-0005-0000-0000-0000B5130000}"/>
    <cellStyle name="20% - Accent2 4 2 11" xfId="56804" xr:uid="{00000000-0005-0000-0000-0000B6130000}"/>
    <cellStyle name="20% - Accent2 4 2 12" xfId="57259" xr:uid="{00000000-0005-0000-0000-0000B7130000}"/>
    <cellStyle name="20% - Accent2 4 2 2" xfId="1756" xr:uid="{00000000-0005-0000-0000-0000B8130000}"/>
    <cellStyle name="20% - Accent2 4 2 2 2" xfId="4129" xr:uid="{00000000-0005-0000-0000-0000B9130000}"/>
    <cellStyle name="20% - Accent2 4 2 2 2 2" xfId="8920" xr:uid="{00000000-0005-0000-0000-0000BA130000}"/>
    <cellStyle name="20% - Accent2 4 2 2 2 2 2" xfId="28339" xr:uid="{00000000-0005-0000-0000-0000BB130000}"/>
    <cellStyle name="20% - Accent2 4 2 2 2 2 3" xfId="54686" xr:uid="{00000000-0005-0000-0000-0000BC130000}"/>
    <cellStyle name="20% - Accent2 4 2 2 2 2 4" xfId="18462" xr:uid="{00000000-0005-0000-0000-0000BD130000}"/>
    <cellStyle name="20% - Accent2 4 2 2 2 3" xfId="22754" xr:uid="{00000000-0005-0000-0000-0000BE130000}"/>
    <cellStyle name="20% - Accent2 4 2 2 2 3 2" xfId="49997" xr:uid="{00000000-0005-0000-0000-0000BF130000}"/>
    <cellStyle name="20% - Accent2 4 2 2 2 4" xfId="32237" xr:uid="{00000000-0005-0000-0000-0000C0130000}"/>
    <cellStyle name="20% - Accent2 4 2 2 2 5" xfId="37808" xr:uid="{00000000-0005-0000-0000-0000C1130000}"/>
    <cellStyle name="20% - Accent2 4 2 2 2 6" xfId="45268" xr:uid="{00000000-0005-0000-0000-0000C2130000}"/>
    <cellStyle name="20% - Accent2 4 2 2 2 7" xfId="14750" xr:uid="{00000000-0005-0000-0000-0000C3130000}"/>
    <cellStyle name="20% - Accent2 4 2 2 3" xfId="6969" xr:uid="{00000000-0005-0000-0000-0000C4130000}"/>
    <cellStyle name="20% - Accent2 4 2 2 3 2" xfId="26529" xr:uid="{00000000-0005-0000-0000-0000C5130000}"/>
    <cellStyle name="20% - Accent2 4 2 2 3 3" xfId="52735" xr:uid="{00000000-0005-0000-0000-0000C6130000}"/>
    <cellStyle name="20% - Accent2 4 2 2 3 4" xfId="16619" xr:uid="{00000000-0005-0000-0000-0000C7130000}"/>
    <cellStyle name="20% - Accent2 4 2 2 4" xfId="20595" xr:uid="{00000000-0005-0000-0000-0000C8130000}"/>
    <cellStyle name="20% - Accent2 4 2 2 4 2" xfId="48071" xr:uid="{00000000-0005-0000-0000-0000C9130000}"/>
    <cellStyle name="20% - Accent2 4 2 2 5" xfId="30220" xr:uid="{00000000-0005-0000-0000-0000CA130000}"/>
    <cellStyle name="20% - Accent2 4 2 2 6" xfId="35666" xr:uid="{00000000-0005-0000-0000-0000CB130000}"/>
    <cellStyle name="20% - Accent2 4 2 2 7" xfId="43261" xr:uid="{00000000-0005-0000-0000-0000CC130000}"/>
    <cellStyle name="20% - Accent2 4 2 2 8" xfId="13289" xr:uid="{00000000-0005-0000-0000-0000CD130000}"/>
    <cellStyle name="20% - Accent2 4 2 3" xfId="2296" xr:uid="{00000000-0005-0000-0000-0000CE130000}"/>
    <cellStyle name="20% - Accent2 4 2 3 2" xfId="4601" xr:uid="{00000000-0005-0000-0000-0000CF130000}"/>
    <cellStyle name="20% - Accent2 4 2 3 2 2" xfId="9382" xr:uid="{00000000-0005-0000-0000-0000D0130000}"/>
    <cellStyle name="20% - Accent2 4 2 3 2 2 2" xfId="28775" xr:uid="{00000000-0005-0000-0000-0000D1130000}"/>
    <cellStyle name="20% - Accent2 4 2 3 2 2 3" xfId="55148" xr:uid="{00000000-0005-0000-0000-0000D2130000}"/>
    <cellStyle name="20% - Accent2 4 2 3 2 2 4" xfId="18934" xr:uid="{00000000-0005-0000-0000-0000D3130000}"/>
    <cellStyle name="20% - Accent2 4 2 3 2 3" xfId="23226" xr:uid="{00000000-0005-0000-0000-0000D4130000}"/>
    <cellStyle name="20% - Accent2 4 2 3 2 3 2" xfId="50458" xr:uid="{00000000-0005-0000-0000-0000D5130000}"/>
    <cellStyle name="20% - Accent2 4 2 3 2 4" xfId="32701" xr:uid="{00000000-0005-0000-0000-0000D6130000}"/>
    <cellStyle name="20% - Accent2 4 2 3 2 5" xfId="38280" xr:uid="{00000000-0005-0000-0000-0000D7130000}"/>
    <cellStyle name="20% - Accent2 4 2 3 2 6" xfId="45740" xr:uid="{00000000-0005-0000-0000-0000D8130000}"/>
    <cellStyle name="20% - Accent2 4 2 3 2 7" xfId="15186" xr:uid="{00000000-0005-0000-0000-0000D9130000}"/>
    <cellStyle name="20% - Accent2 4 2 3 3" xfId="7461" xr:uid="{00000000-0005-0000-0000-0000DA130000}"/>
    <cellStyle name="20% - Accent2 4 2 3 3 2" xfId="26965" xr:uid="{00000000-0005-0000-0000-0000DB130000}"/>
    <cellStyle name="20% - Accent2 4 2 3 3 3" xfId="53227" xr:uid="{00000000-0005-0000-0000-0000DC130000}"/>
    <cellStyle name="20% - Accent2 4 2 3 3 4" xfId="17055" xr:uid="{00000000-0005-0000-0000-0000DD130000}"/>
    <cellStyle name="20% - Accent2 4 2 3 4" xfId="21133" xr:uid="{00000000-0005-0000-0000-0000DE130000}"/>
    <cellStyle name="20% - Accent2 4 2 3 4 2" xfId="48563" xr:uid="{00000000-0005-0000-0000-0000DF130000}"/>
    <cellStyle name="20% - Accent2 4 2 3 5" xfId="30747" xr:uid="{00000000-0005-0000-0000-0000E0130000}"/>
    <cellStyle name="20% - Accent2 4 2 3 6" xfId="36206" xr:uid="{00000000-0005-0000-0000-0000E1130000}"/>
    <cellStyle name="20% - Accent2 4 2 3 7" xfId="43799" xr:uid="{00000000-0005-0000-0000-0000E2130000}"/>
    <cellStyle name="20% - Accent2 4 2 3 8" xfId="12569" xr:uid="{00000000-0005-0000-0000-0000E3130000}"/>
    <cellStyle name="20% - Accent2 4 2 4" xfId="3437" xr:uid="{00000000-0005-0000-0000-0000E4130000}"/>
    <cellStyle name="20% - Accent2 4 2 4 2" xfId="8229" xr:uid="{00000000-0005-0000-0000-0000E5130000}"/>
    <cellStyle name="20% - Accent2 4 2 4 2 2" xfId="27659" xr:uid="{00000000-0005-0000-0000-0000E6130000}"/>
    <cellStyle name="20% - Accent2 4 2 4 2 3" xfId="53995" xr:uid="{00000000-0005-0000-0000-0000E7130000}"/>
    <cellStyle name="20% - Accent2 4 2 4 2 4" xfId="17770" xr:uid="{00000000-0005-0000-0000-0000E8130000}"/>
    <cellStyle name="20% - Accent2 4 2 4 3" xfId="22062" xr:uid="{00000000-0005-0000-0000-0000E9130000}"/>
    <cellStyle name="20% - Accent2 4 2 4 3 2" xfId="49307" xr:uid="{00000000-0005-0000-0000-0000EA130000}"/>
    <cellStyle name="20% - Accent2 4 2 4 4" xfId="31549" xr:uid="{00000000-0005-0000-0000-0000EB130000}"/>
    <cellStyle name="20% - Accent2 4 2 4 5" xfId="37116" xr:uid="{00000000-0005-0000-0000-0000EC130000}"/>
    <cellStyle name="20% - Accent2 4 2 4 6" xfId="44576" xr:uid="{00000000-0005-0000-0000-0000ED130000}"/>
    <cellStyle name="20% - Accent2 4 2 4 7" xfId="14071" xr:uid="{00000000-0005-0000-0000-0000EE130000}"/>
    <cellStyle name="20% - Accent2 4 2 5" xfId="5076" xr:uid="{00000000-0005-0000-0000-0000EF130000}"/>
    <cellStyle name="20% - Accent2 4 2 5 2" xfId="9832" xr:uid="{00000000-0005-0000-0000-0000F0130000}"/>
    <cellStyle name="20% - Accent2 4 2 5 2 2" xfId="55598" xr:uid="{00000000-0005-0000-0000-0000F1130000}"/>
    <cellStyle name="20% - Accent2 4 2 5 2 3" xfId="25850" xr:uid="{00000000-0005-0000-0000-0000F2130000}"/>
    <cellStyle name="20% - Accent2 4 2 5 3" xfId="33175" xr:uid="{00000000-0005-0000-0000-0000F3130000}"/>
    <cellStyle name="20% - Accent2 4 2 5 3 2" xfId="50907" xr:uid="{00000000-0005-0000-0000-0000F4130000}"/>
    <cellStyle name="20% - Accent2 4 2 5 4" xfId="38754" xr:uid="{00000000-0005-0000-0000-0000F5130000}"/>
    <cellStyle name="20% - Accent2 4 2 5 5" xfId="46207" xr:uid="{00000000-0005-0000-0000-0000F6130000}"/>
    <cellStyle name="20% - Accent2 4 2 5 6" xfId="15940" xr:uid="{00000000-0005-0000-0000-0000F7130000}"/>
    <cellStyle name="20% - Accent2 4 2 6" xfId="5561" xr:uid="{00000000-0005-0000-0000-0000F8130000}"/>
    <cellStyle name="20% - Accent2 4 2 6 2" xfId="10253" xr:uid="{00000000-0005-0000-0000-0000F9130000}"/>
    <cellStyle name="20% - Accent2 4 2 6 2 2" xfId="56019" xr:uid="{00000000-0005-0000-0000-0000FA130000}"/>
    <cellStyle name="20% - Accent2 4 2 6 2 3" xfId="33657" xr:uid="{00000000-0005-0000-0000-0000FB130000}"/>
    <cellStyle name="20% - Accent2 4 2 6 3" xfId="39236" xr:uid="{00000000-0005-0000-0000-0000FC130000}"/>
    <cellStyle name="20% - Accent2 4 2 6 3 2" xfId="51327" xr:uid="{00000000-0005-0000-0000-0000FD130000}"/>
    <cellStyle name="20% - Accent2 4 2 6 4" xfId="46689" xr:uid="{00000000-0005-0000-0000-0000FE130000}"/>
    <cellStyle name="20% - Accent2 4 2 6 5" xfId="19864" xr:uid="{00000000-0005-0000-0000-0000FF130000}"/>
    <cellStyle name="20% - Accent2 4 2 7" xfId="6264" xr:uid="{00000000-0005-0000-0000-000000140000}"/>
    <cellStyle name="20% - Accent2 4 2 7 2" xfId="52030" xr:uid="{00000000-0005-0000-0000-000001140000}"/>
    <cellStyle name="20% - Accent2 4 2 7 3" xfId="29498" xr:uid="{00000000-0005-0000-0000-000002140000}"/>
    <cellStyle name="20% - Accent2 4 2 8" xfId="11049" xr:uid="{00000000-0005-0000-0000-000003140000}"/>
    <cellStyle name="20% - Accent2 4 2 8 2" xfId="47368" xr:uid="{00000000-0005-0000-0000-000004140000}"/>
    <cellStyle name="20% - Accent2 4 2 8 3" xfId="34933" xr:uid="{00000000-0005-0000-0000-000005140000}"/>
    <cellStyle name="20% - Accent2 4 2 9" xfId="42532" xr:uid="{00000000-0005-0000-0000-000006140000}"/>
    <cellStyle name="20% - Accent2 4 3" xfId="771" xr:uid="{00000000-0005-0000-0000-000007140000}"/>
    <cellStyle name="20% - Accent2 4 3 10" xfId="11628" xr:uid="{00000000-0005-0000-0000-000008140000}"/>
    <cellStyle name="20% - Accent2 4 3 2" xfId="1513" xr:uid="{00000000-0005-0000-0000-000009140000}"/>
    <cellStyle name="20% - Accent2 4 3 2 2" xfId="3886" xr:uid="{00000000-0005-0000-0000-00000A140000}"/>
    <cellStyle name="20% - Accent2 4 3 2 2 2" xfId="8677" xr:uid="{00000000-0005-0000-0000-00000B140000}"/>
    <cellStyle name="20% - Accent2 4 3 2 2 2 2" xfId="28096" xr:uid="{00000000-0005-0000-0000-00000C140000}"/>
    <cellStyle name="20% - Accent2 4 3 2 2 2 3" xfId="54443" xr:uid="{00000000-0005-0000-0000-00000D140000}"/>
    <cellStyle name="20% - Accent2 4 3 2 2 2 4" xfId="18219" xr:uid="{00000000-0005-0000-0000-00000E140000}"/>
    <cellStyle name="20% - Accent2 4 3 2 2 3" xfId="22511" xr:uid="{00000000-0005-0000-0000-00000F140000}"/>
    <cellStyle name="20% - Accent2 4 3 2 2 3 2" xfId="49754" xr:uid="{00000000-0005-0000-0000-000010140000}"/>
    <cellStyle name="20% - Accent2 4 3 2 2 4" xfId="31994" xr:uid="{00000000-0005-0000-0000-000011140000}"/>
    <cellStyle name="20% - Accent2 4 3 2 2 5" xfId="37565" xr:uid="{00000000-0005-0000-0000-000012140000}"/>
    <cellStyle name="20% - Accent2 4 3 2 2 6" xfId="45025" xr:uid="{00000000-0005-0000-0000-000013140000}"/>
    <cellStyle name="20% - Accent2 4 3 2 2 7" xfId="14507" xr:uid="{00000000-0005-0000-0000-000014140000}"/>
    <cellStyle name="20% - Accent2 4 3 2 3" xfId="6726" xr:uid="{00000000-0005-0000-0000-000015140000}"/>
    <cellStyle name="20% - Accent2 4 3 2 3 2" xfId="26286" xr:uid="{00000000-0005-0000-0000-000016140000}"/>
    <cellStyle name="20% - Accent2 4 3 2 3 3" xfId="52492" xr:uid="{00000000-0005-0000-0000-000017140000}"/>
    <cellStyle name="20% - Accent2 4 3 2 3 4" xfId="16376" xr:uid="{00000000-0005-0000-0000-000018140000}"/>
    <cellStyle name="20% - Accent2 4 3 2 4" xfId="20352" xr:uid="{00000000-0005-0000-0000-000019140000}"/>
    <cellStyle name="20% - Accent2 4 3 2 4 2" xfId="47828" xr:uid="{00000000-0005-0000-0000-00001A140000}"/>
    <cellStyle name="20% - Accent2 4 3 2 5" xfId="29977" xr:uid="{00000000-0005-0000-0000-00001B140000}"/>
    <cellStyle name="20% - Accent2 4 3 2 6" xfId="35423" xr:uid="{00000000-0005-0000-0000-00001C140000}"/>
    <cellStyle name="20% - Accent2 4 3 2 7" xfId="43018" xr:uid="{00000000-0005-0000-0000-00001D140000}"/>
    <cellStyle name="20% - Accent2 4 3 2 8" xfId="13046" xr:uid="{00000000-0005-0000-0000-00001E140000}"/>
    <cellStyle name="20% - Accent2 4 3 3" xfId="3194" xr:uid="{00000000-0005-0000-0000-00001F140000}"/>
    <cellStyle name="20% - Accent2 4 3 3 2" xfId="7986" xr:uid="{00000000-0005-0000-0000-000020140000}"/>
    <cellStyle name="20% - Accent2 4 3 3 2 2" xfId="27416" xr:uid="{00000000-0005-0000-0000-000021140000}"/>
    <cellStyle name="20% - Accent2 4 3 3 2 3" xfId="53752" xr:uid="{00000000-0005-0000-0000-000022140000}"/>
    <cellStyle name="20% - Accent2 4 3 3 2 4" xfId="17527" xr:uid="{00000000-0005-0000-0000-000023140000}"/>
    <cellStyle name="20% - Accent2 4 3 3 3" xfId="21819" xr:uid="{00000000-0005-0000-0000-000024140000}"/>
    <cellStyle name="20% - Accent2 4 3 3 3 2" xfId="49064" xr:uid="{00000000-0005-0000-0000-000025140000}"/>
    <cellStyle name="20% - Accent2 4 3 3 4" xfId="31306" xr:uid="{00000000-0005-0000-0000-000026140000}"/>
    <cellStyle name="20% - Accent2 4 3 3 5" xfId="36873" xr:uid="{00000000-0005-0000-0000-000027140000}"/>
    <cellStyle name="20% - Accent2 4 3 3 6" xfId="44333" xr:uid="{00000000-0005-0000-0000-000028140000}"/>
    <cellStyle name="20% - Accent2 4 3 3 7" xfId="12326" xr:uid="{00000000-0005-0000-0000-000029140000}"/>
    <cellStyle name="20% - Accent2 4 3 4" xfId="6021" xr:uid="{00000000-0005-0000-0000-00002A140000}"/>
    <cellStyle name="20% - Accent2 4 3 4 2" xfId="24657" xr:uid="{00000000-0005-0000-0000-00002B140000}"/>
    <cellStyle name="20% - Accent2 4 3 4 3" xfId="51787" xr:uid="{00000000-0005-0000-0000-00002C140000}"/>
    <cellStyle name="20% - Accent2 4 3 4 4" xfId="13828" xr:uid="{00000000-0005-0000-0000-00002D140000}"/>
    <cellStyle name="20% - Accent2 4 3 5" xfId="15697" xr:uid="{00000000-0005-0000-0000-00002E140000}"/>
    <cellStyle name="20% - Accent2 4 3 5 2" xfId="25607" xr:uid="{00000000-0005-0000-0000-00002F140000}"/>
    <cellStyle name="20% - Accent2 4 3 5 3" xfId="47125" xr:uid="{00000000-0005-0000-0000-000030140000}"/>
    <cellStyle name="20% - Accent2 4 3 6" xfId="19616" xr:uid="{00000000-0005-0000-0000-000031140000}"/>
    <cellStyle name="20% - Accent2 4 3 7" xfId="29255" xr:uid="{00000000-0005-0000-0000-000032140000}"/>
    <cellStyle name="20% - Accent2 4 3 8" xfId="34685" xr:uid="{00000000-0005-0000-0000-000033140000}"/>
    <cellStyle name="20% - Accent2 4 3 9" xfId="42284" xr:uid="{00000000-0005-0000-0000-000034140000}"/>
    <cellStyle name="20% - Accent2 4 4" xfId="1250" xr:uid="{00000000-0005-0000-0000-000035140000}"/>
    <cellStyle name="20% - Accent2 4 4 2" xfId="3626" xr:uid="{00000000-0005-0000-0000-000036140000}"/>
    <cellStyle name="20% - Accent2 4 4 2 2" xfId="8417" xr:uid="{00000000-0005-0000-0000-000037140000}"/>
    <cellStyle name="20% - Accent2 4 4 2 2 2" xfId="27837" xr:uid="{00000000-0005-0000-0000-000038140000}"/>
    <cellStyle name="20% - Accent2 4 4 2 2 3" xfId="54183" xr:uid="{00000000-0005-0000-0000-000039140000}"/>
    <cellStyle name="20% - Accent2 4 4 2 2 4" xfId="17959" xr:uid="{00000000-0005-0000-0000-00003A140000}"/>
    <cellStyle name="20% - Accent2 4 4 2 3" xfId="22251" xr:uid="{00000000-0005-0000-0000-00003B140000}"/>
    <cellStyle name="20% - Accent2 4 4 2 3 2" xfId="49494" xr:uid="{00000000-0005-0000-0000-00003C140000}"/>
    <cellStyle name="20% - Accent2 4 4 2 4" xfId="31734" xr:uid="{00000000-0005-0000-0000-00003D140000}"/>
    <cellStyle name="20% - Accent2 4 4 2 5" xfId="37305" xr:uid="{00000000-0005-0000-0000-00003E140000}"/>
    <cellStyle name="20% - Accent2 4 4 2 6" xfId="44765" xr:uid="{00000000-0005-0000-0000-00003F140000}"/>
    <cellStyle name="20% - Accent2 4 4 2 7" xfId="14248" xr:uid="{00000000-0005-0000-0000-000040140000}"/>
    <cellStyle name="20% - Accent2 4 4 3" xfId="6464" xr:uid="{00000000-0005-0000-0000-000041140000}"/>
    <cellStyle name="20% - Accent2 4 4 3 2" xfId="26027" xr:uid="{00000000-0005-0000-0000-000042140000}"/>
    <cellStyle name="20% - Accent2 4 4 3 3" xfId="52230" xr:uid="{00000000-0005-0000-0000-000043140000}"/>
    <cellStyle name="20% - Accent2 4 4 3 4" xfId="16117" xr:uid="{00000000-0005-0000-0000-000044140000}"/>
    <cellStyle name="20% - Accent2 4 4 4" xfId="20089" xr:uid="{00000000-0005-0000-0000-000045140000}"/>
    <cellStyle name="20% - Accent2 4 4 4 2" xfId="47566" xr:uid="{00000000-0005-0000-0000-000046140000}"/>
    <cellStyle name="20% - Accent2 4 4 5" xfId="29714" xr:uid="{00000000-0005-0000-0000-000047140000}"/>
    <cellStyle name="20% - Accent2 4 4 6" xfId="35160" xr:uid="{00000000-0005-0000-0000-000048140000}"/>
    <cellStyle name="20% - Accent2 4 4 7" xfId="42755" xr:uid="{00000000-0005-0000-0000-000049140000}"/>
    <cellStyle name="20% - Accent2 4 4 8" xfId="12784" xr:uid="{00000000-0005-0000-0000-00004A140000}"/>
    <cellStyle name="20% - Accent2 4 5" xfId="2053" xr:uid="{00000000-0005-0000-0000-00004B140000}"/>
    <cellStyle name="20% - Accent2 4 5 2" xfId="4358" xr:uid="{00000000-0005-0000-0000-00004C140000}"/>
    <cellStyle name="20% - Accent2 4 5 2 2" xfId="9139" xr:uid="{00000000-0005-0000-0000-00004D140000}"/>
    <cellStyle name="20% - Accent2 4 5 2 2 2" xfId="28532" xr:uid="{00000000-0005-0000-0000-00004E140000}"/>
    <cellStyle name="20% - Accent2 4 5 2 2 3" xfId="54905" xr:uid="{00000000-0005-0000-0000-00004F140000}"/>
    <cellStyle name="20% - Accent2 4 5 2 2 4" xfId="18691" xr:uid="{00000000-0005-0000-0000-000050140000}"/>
    <cellStyle name="20% - Accent2 4 5 2 3" xfId="22983" xr:uid="{00000000-0005-0000-0000-000051140000}"/>
    <cellStyle name="20% - Accent2 4 5 2 3 2" xfId="50215" xr:uid="{00000000-0005-0000-0000-000052140000}"/>
    <cellStyle name="20% - Accent2 4 5 2 4" xfId="32458" xr:uid="{00000000-0005-0000-0000-000053140000}"/>
    <cellStyle name="20% - Accent2 4 5 2 5" xfId="38037" xr:uid="{00000000-0005-0000-0000-000054140000}"/>
    <cellStyle name="20% - Accent2 4 5 2 6" xfId="45497" xr:uid="{00000000-0005-0000-0000-000055140000}"/>
    <cellStyle name="20% - Accent2 4 5 2 7" xfId="14943" xr:uid="{00000000-0005-0000-0000-000056140000}"/>
    <cellStyle name="20% - Accent2 4 5 3" xfId="7218" xr:uid="{00000000-0005-0000-0000-000057140000}"/>
    <cellStyle name="20% - Accent2 4 5 3 2" xfId="26722" xr:uid="{00000000-0005-0000-0000-000058140000}"/>
    <cellStyle name="20% - Accent2 4 5 3 3" xfId="52984" xr:uid="{00000000-0005-0000-0000-000059140000}"/>
    <cellStyle name="20% - Accent2 4 5 3 4" xfId="16812" xr:uid="{00000000-0005-0000-0000-00005A140000}"/>
    <cellStyle name="20% - Accent2 4 5 4" xfId="20890" xr:uid="{00000000-0005-0000-0000-00005B140000}"/>
    <cellStyle name="20% - Accent2 4 5 4 2" xfId="48320" xr:uid="{00000000-0005-0000-0000-00005C140000}"/>
    <cellStyle name="20% - Accent2 4 5 5" xfId="30504" xr:uid="{00000000-0005-0000-0000-00005D140000}"/>
    <cellStyle name="20% - Accent2 4 5 6" xfId="35963" xr:uid="{00000000-0005-0000-0000-00005E140000}"/>
    <cellStyle name="20% - Accent2 4 5 7" xfId="43556" xr:uid="{00000000-0005-0000-0000-00005F140000}"/>
    <cellStyle name="20% - Accent2 4 5 8" xfId="12067" xr:uid="{00000000-0005-0000-0000-000060140000}"/>
    <cellStyle name="20% - Accent2 4 6" xfId="2934" xr:uid="{00000000-0005-0000-0000-000061140000}"/>
    <cellStyle name="20% - Accent2 4 6 2" xfId="7727" xr:uid="{00000000-0005-0000-0000-000062140000}"/>
    <cellStyle name="20% - Accent2 4 6 2 2" xfId="27157" xr:uid="{00000000-0005-0000-0000-000063140000}"/>
    <cellStyle name="20% - Accent2 4 6 2 3" xfId="53493" xr:uid="{00000000-0005-0000-0000-000064140000}"/>
    <cellStyle name="20% - Accent2 4 6 2 4" xfId="17267" xr:uid="{00000000-0005-0000-0000-000065140000}"/>
    <cellStyle name="20% - Accent2 4 6 3" xfId="21559" xr:uid="{00000000-0005-0000-0000-000066140000}"/>
    <cellStyle name="20% - Accent2 4 6 3 2" xfId="48805" xr:uid="{00000000-0005-0000-0000-000067140000}"/>
    <cellStyle name="20% - Accent2 4 6 4" xfId="31046" xr:uid="{00000000-0005-0000-0000-000068140000}"/>
    <cellStyle name="20% - Accent2 4 6 5" xfId="36613" xr:uid="{00000000-0005-0000-0000-000069140000}"/>
    <cellStyle name="20% - Accent2 4 6 6" xfId="44073" xr:uid="{00000000-0005-0000-0000-00006A140000}"/>
    <cellStyle name="20% - Accent2 4 6 7" xfId="13569" xr:uid="{00000000-0005-0000-0000-00006B140000}"/>
    <cellStyle name="20% - Accent2 4 7" xfId="4833" xr:uid="{00000000-0005-0000-0000-00006C140000}"/>
    <cellStyle name="20% - Accent2 4 7 2" xfId="9589" xr:uid="{00000000-0005-0000-0000-00006D140000}"/>
    <cellStyle name="20% - Accent2 4 7 2 2" xfId="55355" xr:uid="{00000000-0005-0000-0000-00006E140000}"/>
    <cellStyle name="20% - Accent2 4 7 2 3" xfId="25348" xr:uid="{00000000-0005-0000-0000-00006F140000}"/>
    <cellStyle name="20% - Accent2 4 7 3" xfId="32932" xr:uid="{00000000-0005-0000-0000-000070140000}"/>
    <cellStyle name="20% - Accent2 4 7 3 2" xfId="50664" xr:uid="{00000000-0005-0000-0000-000071140000}"/>
    <cellStyle name="20% - Accent2 4 7 4" xfId="38511" xr:uid="{00000000-0005-0000-0000-000072140000}"/>
    <cellStyle name="20% - Accent2 4 7 5" xfId="45964" xr:uid="{00000000-0005-0000-0000-000073140000}"/>
    <cellStyle name="20% - Accent2 4 7 6" xfId="15438" xr:uid="{00000000-0005-0000-0000-000074140000}"/>
    <cellStyle name="20% - Accent2 4 8" xfId="5318" xr:uid="{00000000-0005-0000-0000-000075140000}"/>
    <cellStyle name="20% - Accent2 4 8 2" xfId="10010" xr:uid="{00000000-0005-0000-0000-000076140000}"/>
    <cellStyle name="20% - Accent2 4 8 2 2" xfId="55776" xr:uid="{00000000-0005-0000-0000-000077140000}"/>
    <cellStyle name="20% - Accent2 4 8 2 3" xfId="33414" xr:uid="{00000000-0005-0000-0000-000078140000}"/>
    <cellStyle name="20% - Accent2 4 8 3" xfId="38993" xr:uid="{00000000-0005-0000-0000-000079140000}"/>
    <cellStyle name="20% - Accent2 4 8 3 2" xfId="51084" xr:uid="{00000000-0005-0000-0000-00007A140000}"/>
    <cellStyle name="20% - Accent2 4 8 4" xfId="46446" xr:uid="{00000000-0005-0000-0000-00007B140000}"/>
    <cellStyle name="20% - Accent2 4 8 5" xfId="19329" xr:uid="{00000000-0005-0000-0000-00007C140000}"/>
    <cellStyle name="20% - Accent2 4 9" xfId="5761" xr:uid="{00000000-0005-0000-0000-00007D140000}"/>
    <cellStyle name="20% - Accent2 4 9 2" xfId="51527" xr:uid="{00000000-0005-0000-0000-00007E140000}"/>
    <cellStyle name="20% - Accent2 4 9 3" xfId="28995" xr:uid="{00000000-0005-0000-0000-00007F140000}"/>
    <cellStyle name="20% - Accent2 5" xfId="559" xr:uid="{00000000-0005-0000-0000-000080140000}"/>
    <cellStyle name="20% - Accent2 5 10" xfId="42075" xr:uid="{00000000-0005-0000-0000-000081140000}"/>
    <cellStyle name="20% - Accent2 5 11" xfId="11419" xr:uid="{00000000-0005-0000-0000-000082140000}"/>
    <cellStyle name="20% - Accent2 5 12" xfId="56633" xr:uid="{00000000-0005-0000-0000-000083140000}"/>
    <cellStyle name="20% - Accent2 5 13" xfId="57088" xr:uid="{00000000-0005-0000-0000-000084140000}"/>
    <cellStyle name="20% - Accent2 5 2" xfId="843" xr:uid="{00000000-0005-0000-0000-000085140000}"/>
    <cellStyle name="20% - Accent2 5 2 10" xfId="11700" xr:uid="{00000000-0005-0000-0000-000086140000}"/>
    <cellStyle name="20% - Accent2 5 2 2" xfId="1585" xr:uid="{00000000-0005-0000-0000-000087140000}"/>
    <cellStyle name="20% - Accent2 5 2 2 2" xfId="3958" xr:uid="{00000000-0005-0000-0000-000088140000}"/>
    <cellStyle name="20% - Accent2 5 2 2 2 2" xfId="8749" xr:uid="{00000000-0005-0000-0000-000089140000}"/>
    <cellStyle name="20% - Accent2 5 2 2 2 2 2" xfId="28168" xr:uid="{00000000-0005-0000-0000-00008A140000}"/>
    <cellStyle name="20% - Accent2 5 2 2 2 2 3" xfId="54515" xr:uid="{00000000-0005-0000-0000-00008B140000}"/>
    <cellStyle name="20% - Accent2 5 2 2 2 2 4" xfId="18291" xr:uid="{00000000-0005-0000-0000-00008C140000}"/>
    <cellStyle name="20% - Accent2 5 2 2 2 3" xfId="22583" xr:uid="{00000000-0005-0000-0000-00008D140000}"/>
    <cellStyle name="20% - Accent2 5 2 2 2 3 2" xfId="49826" xr:uid="{00000000-0005-0000-0000-00008E140000}"/>
    <cellStyle name="20% - Accent2 5 2 2 2 4" xfId="32066" xr:uid="{00000000-0005-0000-0000-00008F140000}"/>
    <cellStyle name="20% - Accent2 5 2 2 2 5" xfId="37637" xr:uid="{00000000-0005-0000-0000-000090140000}"/>
    <cellStyle name="20% - Accent2 5 2 2 2 6" xfId="45097" xr:uid="{00000000-0005-0000-0000-000091140000}"/>
    <cellStyle name="20% - Accent2 5 2 2 2 7" xfId="14579" xr:uid="{00000000-0005-0000-0000-000092140000}"/>
    <cellStyle name="20% - Accent2 5 2 2 3" xfId="6798" xr:uid="{00000000-0005-0000-0000-000093140000}"/>
    <cellStyle name="20% - Accent2 5 2 2 3 2" xfId="26358" xr:uid="{00000000-0005-0000-0000-000094140000}"/>
    <cellStyle name="20% - Accent2 5 2 2 3 3" xfId="52564" xr:uid="{00000000-0005-0000-0000-000095140000}"/>
    <cellStyle name="20% - Accent2 5 2 2 3 4" xfId="16448" xr:uid="{00000000-0005-0000-0000-000096140000}"/>
    <cellStyle name="20% - Accent2 5 2 2 4" xfId="20424" xr:uid="{00000000-0005-0000-0000-000097140000}"/>
    <cellStyle name="20% - Accent2 5 2 2 4 2" xfId="47900" xr:uid="{00000000-0005-0000-0000-000098140000}"/>
    <cellStyle name="20% - Accent2 5 2 2 5" xfId="30049" xr:uid="{00000000-0005-0000-0000-000099140000}"/>
    <cellStyle name="20% - Accent2 5 2 2 6" xfId="35495" xr:uid="{00000000-0005-0000-0000-00009A140000}"/>
    <cellStyle name="20% - Accent2 5 2 2 7" xfId="43090" xr:uid="{00000000-0005-0000-0000-00009B140000}"/>
    <cellStyle name="20% - Accent2 5 2 2 8" xfId="13118" xr:uid="{00000000-0005-0000-0000-00009C140000}"/>
    <cellStyle name="20% - Accent2 5 2 3" xfId="3266" xr:uid="{00000000-0005-0000-0000-00009D140000}"/>
    <cellStyle name="20% - Accent2 5 2 3 2" xfId="8058" xr:uid="{00000000-0005-0000-0000-00009E140000}"/>
    <cellStyle name="20% - Accent2 5 2 3 2 2" xfId="27488" xr:uid="{00000000-0005-0000-0000-00009F140000}"/>
    <cellStyle name="20% - Accent2 5 2 3 2 3" xfId="53824" xr:uid="{00000000-0005-0000-0000-0000A0140000}"/>
    <cellStyle name="20% - Accent2 5 2 3 2 4" xfId="17599" xr:uid="{00000000-0005-0000-0000-0000A1140000}"/>
    <cellStyle name="20% - Accent2 5 2 3 3" xfId="21891" xr:uid="{00000000-0005-0000-0000-0000A2140000}"/>
    <cellStyle name="20% - Accent2 5 2 3 3 2" xfId="49136" xr:uid="{00000000-0005-0000-0000-0000A3140000}"/>
    <cellStyle name="20% - Accent2 5 2 3 4" xfId="31378" xr:uid="{00000000-0005-0000-0000-0000A4140000}"/>
    <cellStyle name="20% - Accent2 5 2 3 5" xfId="36945" xr:uid="{00000000-0005-0000-0000-0000A5140000}"/>
    <cellStyle name="20% - Accent2 5 2 3 6" xfId="44405" xr:uid="{00000000-0005-0000-0000-0000A6140000}"/>
    <cellStyle name="20% - Accent2 5 2 3 7" xfId="12398" xr:uid="{00000000-0005-0000-0000-0000A7140000}"/>
    <cellStyle name="20% - Accent2 5 2 4" xfId="6093" xr:uid="{00000000-0005-0000-0000-0000A8140000}"/>
    <cellStyle name="20% - Accent2 5 2 4 2" xfId="25224" xr:uid="{00000000-0005-0000-0000-0000A9140000}"/>
    <cellStyle name="20% - Accent2 5 2 4 3" xfId="51859" xr:uid="{00000000-0005-0000-0000-0000AA140000}"/>
    <cellStyle name="20% - Accent2 5 2 4 4" xfId="13900" xr:uid="{00000000-0005-0000-0000-0000AB140000}"/>
    <cellStyle name="20% - Accent2 5 2 5" xfId="15769" xr:uid="{00000000-0005-0000-0000-0000AC140000}"/>
    <cellStyle name="20% - Accent2 5 2 5 2" xfId="25679" xr:uid="{00000000-0005-0000-0000-0000AD140000}"/>
    <cellStyle name="20% - Accent2 5 2 5 3" xfId="47197" xr:uid="{00000000-0005-0000-0000-0000AE140000}"/>
    <cellStyle name="20% - Accent2 5 2 6" xfId="19688" xr:uid="{00000000-0005-0000-0000-0000AF140000}"/>
    <cellStyle name="20% - Accent2 5 2 7" xfId="29327" xr:uid="{00000000-0005-0000-0000-0000B0140000}"/>
    <cellStyle name="20% - Accent2 5 2 8" xfId="34757" xr:uid="{00000000-0005-0000-0000-0000B1140000}"/>
    <cellStyle name="20% - Accent2 5 2 9" xfId="42356" xr:uid="{00000000-0005-0000-0000-0000B2140000}"/>
    <cellStyle name="20% - Accent2 5 3" xfId="1322" xr:uid="{00000000-0005-0000-0000-0000B3140000}"/>
    <cellStyle name="20% - Accent2 5 3 2" xfId="3698" xr:uid="{00000000-0005-0000-0000-0000B4140000}"/>
    <cellStyle name="20% - Accent2 5 3 2 2" xfId="8489" xr:uid="{00000000-0005-0000-0000-0000B5140000}"/>
    <cellStyle name="20% - Accent2 5 3 2 2 2" xfId="27909" xr:uid="{00000000-0005-0000-0000-0000B6140000}"/>
    <cellStyle name="20% - Accent2 5 3 2 2 3" xfId="54255" xr:uid="{00000000-0005-0000-0000-0000B7140000}"/>
    <cellStyle name="20% - Accent2 5 3 2 2 4" xfId="18031" xr:uid="{00000000-0005-0000-0000-0000B8140000}"/>
    <cellStyle name="20% - Accent2 5 3 2 3" xfId="22323" xr:uid="{00000000-0005-0000-0000-0000B9140000}"/>
    <cellStyle name="20% - Accent2 5 3 2 3 2" xfId="49566" xr:uid="{00000000-0005-0000-0000-0000BA140000}"/>
    <cellStyle name="20% - Accent2 5 3 2 4" xfId="31806" xr:uid="{00000000-0005-0000-0000-0000BB140000}"/>
    <cellStyle name="20% - Accent2 5 3 2 5" xfId="37377" xr:uid="{00000000-0005-0000-0000-0000BC140000}"/>
    <cellStyle name="20% - Accent2 5 3 2 6" xfId="44837" xr:uid="{00000000-0005-0000-0000-0000BD140000}"/>
    <cellStyle name="20% - Accent2 5 3 2 7" xfId="14320" xr:uid="{00000000-0005-0000-0000-0000BE140000}"/>
    <cellStyle name="20% - Accent2 5 3 3" xfId="6536" xr:uid="{00000000-0005-0000-0000-0000BF140000}"/>
    <cellStyle name="20% - Accent2 5 3 3 2" xfId="26099" xr:uid="{00000000-0005-0000-0000-0000C0140000}"/>
    <cellStyle name="20% - Accent2 5 3 3 3" xfId="52302" xr:uid="{00000000-0005-0000-0000-0000C1140000}"/>
    <cellStyle name="20% - Accent2 5 3 3 4" xfId="16189" xr:uid="{00000000-0005-0000-0000-0000C2140000}"/>
    <cellStyle name="20% - Accent2 5 3 4" xfId="20161" xr:uid="{00000000-0005-0000-0000-0000C3140000}"/>
    <cellStyle name="20% - Accent2 5 3 4 2" xfId="47638" xr:uid="{00000000-0005-0000-0000-0000C4140000}"/>
    <cellStyle name="20% - Accent2 5 3 5" xfId="29786" xr:uid="{00000000-0005-0000-0000-0000C5140000}"/>
    <cellStyle name="20% - Accent2 5 3 6" xfId="35232" xr:uid="{00000000-0005-0000-0000-0000C6140000}"/>
    <cellStyle name="20% - Accent2 5 3 7" xfId="42827" xr:uid="{00000000-0005-0000-0000-0000C7140000}"/>
    <cellStyle name="20% - Accent2 5 3 8" xfId="12856" xr:uid="{00000000-0005-0000-0000-0000C8140000}"/>
    <cellStyle name="20% - Accent2 5 4" xfId="2125" xr:uid="{00000000-0005-0000-0000-0000C9140000}"/>
    <cellStyle name="20% - Accent2 5 4 2" xfId="4430" xr:uid="{00000000-0005-0000-0000-0000CA140000}"/>
    <cellStyle name="20% - Accent2 5 4 2 2" xfId="9211" xr:uid="{00000000-0005-0000-0000-0000CB140000}"/>
    <cellStyle name="20% - Accent2 5 4 2 2 2" xfId="28604" xr:uid="{00000000-0005-0000-0000-0000CC140000}"/>
    <cellStyle name="20% - Accent2 5 4 2 2 3" xfId="54977" xr:uid="{00000000-0005-0000-0000-0000CD140000}"/>
    <cellStyle name="20% - Accent2 5 4 2 2 4" xfId="18763" xr:uid="{00000000-0005-0000-0000-0000CE140000}"/>
    <cellStyle name="20% - Accent2 5 4 2 3" xfId="23055" xr:uid="{00000000-0005-0000-0000-0000CF140000}"/>
    <cellStyle name="20% - Accent2 5 4 2 3 2" xfId="50287" xr:uid="{00000000-0005-0000-0000-0000D0140000}"/>
    <cellStyle name="20% - Accent2 5 4 2 4" xfId="32530" xr:uid="{00000000-0005-0000-0000-0000D1140000}"/>
    <cellStyle name="20% - Accent2 5 4 2 5" xfId="38109" xr:uid="{00000000-0005-0000-0000-0000D2140000}"/>
    <cellStyle name="20% - Accent2 5 4 2 6" xfId="45569" xr:uid="{00000000-0005-0000-0000-0000D3140000}"/>
    <cellStyle name="20% - Accent2 5 4 2 7" xfId="15015" xr:uid="{00000000-0005-0000-0000-0000D4140000}"/>
    <cellStyle name="20% - Accent2 5 4 3" xfId="7290" xr:uid="{00000000-0005-0000-0000-0000D5140000}"/>
    <cellStyle name="20% - Accent2 5 4 3 2" xfId="26794" xr:uid="{00000000-0005-0000-0000-0000D6140000}"/>
    <cellStyle name="20% - Accent2 5 4 3 3" xfId="53056" xr:uid="{00000000-0005-0000-0000-0000D7140000}"/>
    <cellStyle name="20% - Accent2 5 4 3 4" xfId="16884" xr:uid="{00000000-0005-0000-0000-0000D8140000}"/>
    <cellStyle name="20% - Accent2 5 4 4" xfId="20962" xr:uid="{00000000-0005-0000-0000-0000D9140000}"/>
    <cellStyle name="20% - Accent2 5 4 4 2" xfId="48392" xr:uid="{00000000-0005-0000-0000-0000DA140000}"/>
    <cellStyle name="20% - Accent2 5 4 5" xfId="30576" xr:uid="{00000000-0005-0000-0000-0000DB140000}"/>
    <cellStyle name="20% - Accent2 5 4 6" xfId="36035" xr:uid="{00000000-0005-0000-0000-0000DC140000}"/>
    <cellStyle name="20% - Accent2 5 4 7" xfId="43628" xr:uid="{00000000-0005-0000-0000-0000DD140000}"/>
    <cellStyle name="20% - Accent2 5 4 8" xfId="12139" xr:uid="{00000000-0005-0000-0000-0000DE140000}"/>
    <cellStyle name="20% - Accent2 5 5" xfId="3006" xr:uid="{00000000-0005-0000-0000-0000DF140000}"/>
    <cellStyle name="20% - Accent2 5 5 2" xfId="7799" xr:uid="{00000000-0005-0000-0000-0000E0140000}"/>
    <cellStyle name="20% - Accent2 5 5 2 2" xfId="27229" xr:uid="{00000000-0005-0000-0000-0000E1140000}"/>
    <cellStyle name="20% - Accent2 5 5 2 3" xfId="53565" xr:uid="{00000000-0005-0000-0000-0000E2140000}"/>
    <cellStyle name="20% - Accent2 5 5 2 4" xfId="17339" xr:uid="{00000000-0005-0000-0000-0000E3140000}"/>
    <cellStyle name="20% - Accent2 5 5 3" xfId="21631" xr:uid="{00000000-0005-0000-0000-0000E4140000}"/>
    <cellStyle name="20% - Accent2 5 5 3 2" xfId="48877" xr:uid="{00000000-0005-0000-0000-0000E5140000}"/>
    <cellStyle name="20% - Accent2 5 5 4" xfId="31118" xr:uid="{00000000-0005-0000-0000-0000E6140000}"/>
    <cellStyle name="20% - Accent2 5 5 5" xfId="36685" xr:uid="{00000000-0005-0000-0000-0000E7140000}"/>
    <cellStyle name="20% - Accent2 5 5 6" xfId="44145" xr:uid="{00000000-0005-0000-0000-0000E8140000}"/>
    <cellStyle name="20% - Accent2 5 5 7" xfId="13641" xr:uid="{00000000-0005-0000-0000-0000E9140000}"/>
    <cellStyle name="20% - Accent2 5 6" xfId="4905" xr:uid="{00000000-0005-0000-0000-0000EA140000}"/>
    <cellStyle name="20% - Accent2 5 6 2" xfId="9661" xr:uid="{00000000-0005-0000-0000-0000EB140000}"/>
    <cellStyle name="20% - Accent2 5 6 2 2" xfId="55427" xr:uid="{00000000-0005-0000-0000-0000EC140000}"/>
    <cellStyle name="20% - Accent2 5 6 2 3" xfId="25420" xr:uid="{00000000-0005-0000-0000-0000ED140000}"/>
    <cellStyle name="20% - Accent2 5 6 3" xfId="33004" xr:uid="{00000000-0005-0000-0000-0000EE140000}"/>
    <cellStyle name="20% - Accent2 5 6 3 2" xfId="50736" xr:uid="{00000000-0005-0000-0000-0000EF140000}"/>
    <cellStyle name="20% - Accent2 5 6 4" xfId="38583" xr:uid="{00000000-0005-0000-0000-0000F0140000}"/>
    <cellStyle name="20% - Accent2 5 6 5" xfId="46036" xr:uid="{00000000-0005-0000-0000-0000F1140000}"/>
    <cellStyle name="20% - Accent2 5 6 6" xfId="15510" xr:uid="{00000000-0005-0000-0000-0000F2140000}"/>
    <cellStyle name="20% - Accent2 5 7" xfId="5390" xr:uid="{00000000-0005-0000-0000-0000F3140000}"/>
    <cellStyle name="20% - Accent2 5 7 2" xfId="10082" xr:uid="{00000000-0005-0000-0000-0000F4140000}"/>
    <cellStyle name="20% - Accent2 5 7 2 2" xfId="55848" xr:uid="{00000000-0005-0000-0000-0000F5140000}"/>
    <cellStyle name="20% - Accent2 5 7 2 3" xfId="33486" xr:uid="{00000000-0005-0000-0000-0000F6140000}"/>
    <cellStyle name="20% - Accent2 5 7 3" xfId="39065" xr:uid="{00000000-0005-0000-0000-0000F7140000}"/>
    <cellStyle name="20% - Accent2 5 7 3 2" xfId="51156" xr:uid="{00000000-0005-0000-0000-0000F8140000}"/>
    <cellStyle name="20% - Accent2 5 7 4" xfId="46518" xr:uid="{00000000-0005-0000-0000-0000F9140000}"/>
    <cellStyle name="20% - Accent2 5 7 5" xfId="19406" xr:uid="{00000000-0005-0000-0000-0000FA140000}"/>
    <cellStyle name="20% - Accent2 5 8" xfId="5833" xr:uid="{00000000-0005-0000-0000-0000FB140000}"/>
    <cellStyle name="20% - Accent2 5 8 2" xfId="51599" xr:uid="{00000000-0005-0000-0000-0000FC140000}"/>
    <cellStyle name="20% - Accent2 5 8 3" xfId="29067" xr:uid="{00000000-0005-0000-0000-0000FD140000}"/>
    <cellStyle name="20% - Accent2 5 9" xfId="10878" xr:uid="{00000000-0005-0000-0000-0000FE140000}"/>
    <cellStyle name="20% - Accent2 5 9 2" xfId="46938" xr:uid="{00000000-0005-0000-0000-0000FF140000}"/>
    <cellStyle name="20% - Accent2 5 9 3" xfId="34475" xr:uid="{00000000-0005-0000-0000-000000150000}"/>
    <cellStyle name="20% - Accent2 6" xfId="920" xr:uid="{00000000-0005-0000-0000-000001150000}"/>
    <cellStyle name="20% - Accent2 6 10" xfId="11777" xr:uid="{00000000-0005-0000-0000-000002150000}"/>
    <cellStyle name="20% - Accent2 6 11" xfId="56705" xr:uid="{00000000-0005-0000-0000-000003150000}"/>
    <cellStyle name="20% - Accent2 6 12" xfId="57160" xr:uid="{00000000-0005-0000-0000-000004150000}"/>
    <cellStyle name="20% - Accent2 6 2" xfId="1657" xr:uid="{00000000-0005-0000-0000-000005150000}"/>
    <cellStyle name="20% - Accent2 6 2 2" xfId="4030" xr:uid="{00000000-0005-0000-0000-000006150000}"/>
    <cellStyle name="20% - Accent2 6 2 2 2" xfId="8821" xr:uid="{00000000-0005-0000-0000-000007150000}"/>
    <cellStyle name="20% - Accent2 6 2 2 2 2" xfId="28240" xr:uid="{00000000-0005-0000-0000-000008150000}"/>
    <cellStyle name="20% - Accent2 6 2 2 2 3" xfId="54587" xr:uid="{00000000-0005-0000-0000-000009150000}"/>
    <cellStyle name="20% - Accent2 6 2 2 2 4" xfId="18363" xr:uid="{00000000-0005-0000-0000-00000A150000}"/>
    <cellStyle name="20% - Accent2 6 2 2 3" xfId="22655" xr:uid="{00000000-0005-0000-0000-00000B150000}"/>
    <cellStyle name="20% - Accent2 6 2 2 3 2" xfId="49898" xr:uid="{00000000-0005-0000-0000-00000C150000}"/>
    <cellStyle name="20% - Accent2 6 2 2 4" xfId="32138" xr:uid="{00000000-0005-0000-0000-00000D150000}"/>
    <cellStyle name="20% - Accent2 6 2 2 5" xfId="37709" xr:uid="{00000000-0005-0000-0000-00000E150000}"/>
    <cellStyle name="20% - Accent2 6 2 2 6" xfId="45169" xr:uid="{00000000-0005-0000-0000-00000F150000}"/>
    <cellStyle name="20% - Accent2 6 2 2 7" xfId="14651" xr:uid="{00000000-0005-0000-0000-000010150000}"/>
    <cellStyle name="20% - Accent2 6 2 3" xfId="6870" xr:uid="{00000000-0005-0000-0000-000011150000}"/>
    <cellStyle name="20% - Accent2 6 2 3 2" xfId="26430" xr:uid="{00000000-0005-0000-0000-000012150000}"/>
    <cellStyle name="20% - Accent2 6 2 3 3" xfId="52636" xr:uid="{00000000-0005-0000-0000-000013150000}"/>
    <cellStyle name="20% - Accent2 6 2 3 4" xfId="16520" xr:uid="{00000000-0005-0000-0000-000014150000}"/>
    <cellStyle name="20% - Accent2 6 2 4" xfId="20496" xr:uid="{00000000-0005-0000-0000-000015150000}"/>
    <cellStyle name="20% - Accent2 6 2 4 2" xfId="47972" xr:uid="{00000000-0005-0000-0000-000016150000}"/>
    <cellStyle name="20% - Accent2 6 2 5" xfId="30121" xr:uid="{00000000-0005-0000-0000-000017150000}"/>
    <cellStyle name="20% - Accent2 6 2 6" xfId="35567" xr:uid="{00000000-0005-0000-0000-000018150000}"/>
    <cellStyle name="20% - Accent2 6 2 7" xfId="43162" xr:uid="{00000000-0005-0000-0000-000019150000}"/>
    <cellStyle name="20% - Accent2 6 2 8" xfId="13190" xr:uid="{00000000-0005-0000-0000-00001A150000}"/>
    <cellStyle name="20% - Accent2 6 3" xfId="2197" xr:uid="{00000000-0005-0000-0000-00001B150000}"/>
    <cellStyle name="20% - Accent2 6 3 2" xfId="4502" xr:uid="{00000000-0005-0000-0000-00001C150000}"/>
    <cellStyle name="20% - Accent2 6 3 2 2" xfId="9283" xr:uid="{00000000-0005-0000-0000-00001D150000}"/>
    <cellStyle name="20% - Accent2 6 3 2 2 2" xfId="28676" xr:uid="{00000000-0005-0000-0000-00001E150000}"/>
    <cellStyle name="20% - Accent2 6 3 2 2 3" xfId="55049" xr:uid="{00000000-0005-0000-0000-00001F150000}"/>
    <cellStyle name="20% - Accent2 6 3 2 2 4" xfId="18835" xr:uid="{00000000-0005-0000-0000-000020150000}"/>
    <cellStyle name="20% - Accent2 6 3 2 3" xfId="23127" xr:uid="{00000000-0005-0000-0000-000021150000}"/>
    <cellStyle name="20% - Accent2 6 3 2 3 2" xfId="50359" xr:uid="{00000000-0005-0000-0000-000022150000}"/>
    <cellStyle name="20% - Accent2 6 3 2 4" xfId="32602" xr:uid="{00000000-0005-0000-0000-000023150000}"/>
    <cellStyle name="20% - Accent2 6 3 2 5" xfId="38181" xr:uid="{00000000-0005-0000-0000-000024150000}"/>
    <cellStyle name="20% - Accent2 6 3 2 6" xfId="45641" xr:uid="{00000000-0005-0000-0000-000025150000}"/>
    <cellStyle name="20% - Accent2 6 3 2 7" xfId="15087" xr:uid="{00000000-0005-0000-0000-000026150000}"/>
    <cellStyle name="20% - Accent2 6 3 3" xfId="7362" xr:uid="{00000000-0005-0000-0000-000027150000}"/>
    <cellStyle name="20% - Accent2 6 3 3 2" xfId="26866" xr:uid="{00000000-0005-0000-0000-000028150000}"/>
    <cellStyle name="20% - Accent2 6 3 3 3" xfId="53128" xr:uid="{00000000-0005-0000-0000-000029150000}"/>
    <cellStyle name="20% - Accent2 6 3 3 4" xfId="16956" xr:uid="{00000000-0005-0000-0000-00002A150000}"/>
    <cellStyle name="20% - Accent2 6 3 4" xfId="21034" xr:uid="{00000000-0005-0000-0000-00002B150000}"/>
    <cellStyle name="20% - Accent2 6 3 4 2" xfId="48464" xr:uid="{00000000-0005-0000-0000-00002C150000}"/>
    <cellStyle name="20% - Accent2 6 3 5" xfId="30648" xr:uid="{00000000-0005-0000-0000-00002D150000}"/>
    <cellStyle name="20% - Accent2 6 3 6" xfId="36107" xr:uid="{00000000-0005-0000-0000-00002E150000}"/>
    <cellStyle name="20% - Accent2 6 3 7" xfId="43700" xr:uid="{00000000-0005-0000-0000-00002F150000}"/>
    <cellStyle name="20% - Accent2 6 3 8" xfId="12470" xr:uid="{00000000-0005-0000-0000-000030150000}"/>
    <cellStyle name="20% - Accent2 6 4" xfId="3338" xr:uid="{00000000-0005-0000-0000-000031150000}"/>
    <cellStyle name="20% - Accent2 6 4 2" xfId="8130" xr:uid="{00000000-0005-0000-0000-000032150000}"/>
    <cellStyle name="20% - Accent2 6 4 2 2" xfId="27560" xr:uid="{00000000-0005-0000-0000-000033150000}"/>
    <cellStyle name="20% - Accent2 6 4 2 3" xfId="53896" xr:uid="{00000000-0005-0000-0000-000034150000}"/>
    <cellStyle name="20% - Accent2 6 4 2 4" xfId="17671" xr:uid="{00000000-0005-0000-0000-000035150000}"/>
    <cellStyle name="20% - Accent2 6 4 3" xfId="21963" xr:uid="{00000000-0005-0000-0000-000036150000}"/>
    <cellStyle name="20% - Accent2 6 4 3 2" xfId="49208" xr:uid="{00000000-0005-0000-0000-000037150000}"/>
    <cellStyle name="20% - Accent2 6 4 4" xfId="31450" xr:uid="{00000000-0005-0000-0000-000038150000}"/>
    <cellStyle name="20% - Accent2 6 4 5" xfId="37017" xr:uid="{00000000-0005-0000-0000-000039150000}"/>
    <cellStyle name="20% - Accent2 6 4 6" xfId="44477" xr:uid="{00000000-0005-0000-0000-00003A150000}"/>
    <cellStyle name="20% - Accent2 6 4 7" xfId="13972" xr:uid="{00000000-0005-0000-0000-00003B150000}"/>
    <cellStyle name="20% - Accent2 6 5" xfId="4977" xr:uid="{00000000-0005-0000-0000-00003C150000}"/>
    <cellStyle name="20% - Accent2 6 5 2" xfId="9733" xr:uid="{00000000-0005-0000-0000-00003D150000}"/>
    <cellStyle name="20% - Accent2 6 5 2 2" xfId="55499" xr:uid="{00000000-0005-0000-0000-00003E150000}"/>
    <cellStyle name="20% - Accent2 6 5 2 3" xfId="25751" xr:uid="{00000000-0005-0000-0000-00003F150000}"/>
    <cellStyle name="20% - Accent2 6 5 3" xfId="33076" xr:uid="{00000000-0005-0000-0000-000040150000}"/>
    <cellStyle name="20% - Accent2 6 5 3 2" xfId="50808" xr:uid="{00000000-0005-0000-0000-000041150000}"/>
    <cellStyle name="20% - Accent2 6 5 4" xfId="38655" xr:uid="{00000000-0005-0000-0000-000042150000}"/>
    <cellStyle name="20% - Accent2 6 5 5" xfId="46108" xr:uid="{00000000-0005-0000-0000-000043150000}"/>
    <cellStyle name="20% - Accent2 6 5 6" xfId="15841" xr:uid="{00000000-0005-0000-0000-000044150000}"/>
    <cellStyle name="20% - Accent2 6 6" xfId="5462" xr:uid="{00000000-0005-0000-0000-000045150000}"/>
    <cellStyle name="20% - Accent2 6 6 2" xfId="10154" xr:uid="{00000000-0005-0000-0000-000046150000}"/>
    <cellStyle name="20% - Accent2 6 6 2 2" xfId="55920" xr:uid="{00000000-0005-0000-0000-000047150000}"/>
    <cellStyle name="20% - Accent2 6 6 2 3" xfId="33558" xr:uid="{00000000-0005-0000-0000-000048150000}"/>
    <cellStyle name="20% - Accent2 6 6 3" xfId="39137" xr:uid="{00000000-0005-0000-0000-000049150000}"/>
    <cellStyle name="20% - Accent2 6 6 3 2" xfId="51228" xr:uid="{00000000-0005-0000-0000-00004A150000}"/>
    <cellStyle name="20% - Accent2 6 6 4" xfId="46590" xr:uid="{00000000-0005-0000-0000-00004B150000}"/>
    <cellStyle name="20% - Accent2 6 6 5" xfId="19765" xr:uid="{00000000-0005-0000-0000-00004C150000}"/>
    <cellStyle name="20% - Accent2 6 7" xfId="6165" xr:uid="{00000000-0005-0000-0000-00004D150000}"/>
    <cellStyle name="20% - Accent2 6 7 2" xfId="51931" xr:uid="{00000000-0005-0000-0000-00004E150000}"/>
    <cellStyle name="20% - Accent2 6 7 3" xfId="29399" xr:uid="{00000000-0005-0000-0000-00004F150000}"/>
    <cellStyle name="20% - Accent2 6 8" xfId="10950" xr:uid="{00000000-0005-0000-0000-000050150000}"/>
    <cellStyle name="20% - Accent2 6 8 2" xfId="47269" xr:uid="{00000000-0005-0000-0000-000051150000}"/>
    <cellStyle name="20% - Accent2 6 8 3" xfId="34834" xr:uid="{00000000-0005-0000-0000-000052150000}"/>
    <cellStyle name="20% - Accent2 6 9" xfId="42433" xr:uid="{00000000-0005-0000-0000-000053150000}"/>
    <cellStyle name="20% - Accent2 7" xfId="661" xr:uid="{00000000-0005-0000-0000-000054150000}"/>
    <cellStyle name="20% - Accent2 7 10" xfId="11518" xr:uid="{00000000-0005-0000-0000-000055150000}"/>
    <cellStyle name="20% - Accent2 7 2" xfId="1421" xr:uid="{00000000-0005-0000-0000-000056150000}"/>
    <cellStyle name="20% - Accent2 7 2 2" xfId="3797" xr:uid="{00000000-0005-0000-0000-000057150000}"/>
    <cellStyle name="20% - Accent2 7 2 2 2" xfId="8588" xr:uid="{00000000-0005-0000-0000-000058150000}"/>
    <cellStyle name="20% - Accent2 7 2 2 2 2" xfId="28008" xr:uid="{00000000-0005-0000-0000-000059150000}"/>
    <cellStyle name="20% - Accent2 7 2 2 2 3" xfId="54354" xr:uid="{00000000-0005-0000-0000-00005A150000}"/>
    <cellStyle name="20% - Accent2 7 2 2 2 4" xfId="18130" xr:uid="{00000000-0005-0000-0000-00005B150000}"/>
    <cellStyle name="20% - Accent2 7 2 2 3" xfId="22422" xr:uid="{00000000-0005-0000-0000-00005C150000}"/>
    <cellStyle name="20% - Accent2 7 2 2 3 2" xfId="49665" xr:uid="{00000000-0005-0000-0000-00005D150000}"/>
    <cellStyle name="20% - Accent2 7 2 2 4" xfId="31905" xr:uid="{00000000-0005-0000-0000-00005E150000}"/>
    <cellStyle name="20% - Accent2 7 2 2 5" xfId="37476" xr:uid="{00000000-0005-0000-0000-00005F150000}"/>
    <cellStyle name="20% - Accent2 7 2 2 6" xfId="44936" xr:uid="{00000000-0005-0000-0000-000060150000}"/>
    <cellStyle name="20% - Accent2 7 2 2 7" xfId="14419" xr:uid="{00000000-0005-0000-0000-000061150000}"/>
    <cellStyle name="20% - Accent2 7 2 3" xfId="6635" xr:uid="{00000000-0005-0000-0000-000062150000}"/>
    <cellStyle name="20% - Accent2 7 2 3 2" xfId="26198" xr:uid="{00000000-0005-0000-0000-000063150000}"/>
    <cellStyle name="20% - Accent2 7 2 3 3" xfId="52401" xr:uid="{00000000-0005-0000-0000-000064150000}"/>
    <cellStyle name="20% - Accent2 7 2 3 4" xfId="16288" xr:uid="{00000000-0005-0000-0000-000065150000}"/>
    <cellStyle name="20% - Accent2 7 2 4" xfId="20260" xr:uid="{00000000-0005-0000-0000-000066150000}"/>
    <cellStyle name="20% - Accent2 7 2 4 2" xfId="47737" xr:uid="{00000000-0005-0000-0000-000067150000}"/>
    <cellStyle name="20% - Accent2 7 2 5" xfId="29885" xr:uid="{00000000-0005-0000-0000-000068150000}"/>
    <cellStyle name="20% - Accent2 7 2 6" xfId="35331" xr:uid="{00000000-0005-0000-0000-000069150000}"/>
    <cellStyle name="20% - Accent2 7 2 7" xfId="42926" xr:uid="{00000000-0005-0000-0000-00006A150000}"/>
    <cellStyle name="20% - Accent2 7 2 8" xfId="12955" xr:uid="{00000000-0005-0000-0000-00006B150000}"/>
    <cellStyle name="20% - Accent2 7 3" xfId="3105" xr:uid="{00000000-0005-0000-0000-00006C150000}"/>
    <cellStyle name="20% - Accent2 7 3 2" xfId="7898" xr:uid="{00000000-0005-0000-0000-00006D150000}"/>
    <cellStyle name="20% - Accent2 7 3 2 2" xfId="27328" xr:uid="{00000000-0005-0000-0000-00006E150000}"/>
    <cellStyle name="20% - Accent2 7 3 2 3" xfId="53664" xr:uid="{00000000-0005-0000-0000-00006F150000}"/>
    <cellStyle name="20% - Accent2 7 3 2 4" xfId="17438" xr:uid="{00000000-0005-0000-0000-000070150000}"/>
    <cellStyle name="20% - Accent2 7 3 3" xfId="21730" xr:uid="{00000000-0005-0000-0000-000071150000}"/>
    <cellStyle name="20% - Accent2 7 3 3 2" xfId="48976" xr:uid="{00000000-0005-0000-0000-000072150000}"/>
    <cellStyle name="20% - Accent2 7 3 4" xfId="31217" xr:uid="{00000000-0005-0000-0000-000073150000}"/>
    <cellStyle name="20% - Accent2 7 3 5" xfId="36784" xr:uid="{00000000-0005-0000-0000-000074150000}"/>
    <cellStyle name="20% - Accent2 7 3 6" xfId="44244" xr:uid="{00000000-0005-0000-0000-000075150000}"/>
    <cellStyle name="20% - Accent2 7 3 7" xfId="12238" xr:uid="{00000000-0005-0000-0000-000076150000}"/>
    <cellStyle name="20% - Accent2 7 4" xfId="5932" xr:uid="{00000000-0005-0000-0000-000077150000}"/>
    <cellStyle name="20% - Accent2 7 4 2" xfId="24681" xr:uid="{00000000-0005-0000-0000-000078150000}"/>
    <cellStyle name="20% - Accent2 7 4 3" xfId="51698" xr:uid="{00000000-0005-0000-0000-000079150000}"/>
    <cellStyle name="20% - Accent2 7 4 4" xfId="13740" xr:uid="{00000000-0005-0000-0000-00007A150000}"/>
    <cellStyle name="20% - Accent2 7 5" xfId="15609" xr:uid="{00000000-0005-0000-0000-00007B150000}"/>
    <cellStyle name="20% - Accent2 7 5 2" xfId="25519" xr:uid="{00000000-0005-0000-0000-00007C150000}"/>
    <cellStyle name="20% - Accent2 7 5 3" xfId="47037" xr:uid="{00000000-0005-0000-0000-00007D150000}"/>
    <cellStyle name="20% - Accent2 7 6" xfId="19506" xr:uid="{00000000-0005-0000-0000-00007E150000}"/>
    <cellStyle name="20% - Accent2 7 7" xfId="29167" xr:uid="{00000000-0005-0000-0000-00007F150000}"/>
    <cellStyle name="20% - Accent2 7 8" xfId="34575" xr:uid="{00000000-0005-0000-0000-000080150000}"/>
    <cellStyle name="20% - Accent2 7 9" xfId="42174" xr:uid="{00000000-0005-0000-0000-000081150000}"/>
    <cellStyle name="20% - Accent2 8" xfId="1113" xr:uid="{00000000-0005-0000-0000-000082150000}"/>
    <cellStyle name="20% - Accent2 8 2" xfId="3518" xr:uid="{00000000-0005-0000-0000-000083150000}"/>
    <cellStyle name="20% - Accent2 8 2 2" xfId="8310" xr:uid="{00000000-0005-0000-0000-000084150000}"/>
    <cellStyle name="20% - Accent2 8 2 2 2" xfId="27736" xr:uid="{00000000-0005-0000-0000-000085150000}"/>
    <cellStyle name="20% - Accent2 8 2 2 3" xfId="54076" xr:uid="{00000000-0005-0000-0000-000086150000}"/>
    <cellStyle name="20% - Accent2 8 2 2 4" xfId="17851" xr:uid="{00000000-0005-0000-0000-000087150000}"/>
    <cellStyle name="20% - Accent2 8 2 3" xfId="22143" xr:uid="{00000000-0005-0000-0000-000088150000}"/>
    <cellStyle name="20% - Accent2 8 2 3 2" xfId="49387" xr:uid="{00000000-0005-0000-0000-000089150000}"/>
    <cellStyle name="20% - Accent2 8 2 4" xfId="31628" xr:uid="{00000000-0005-0000-0000-00008A150000}"/>
    <cellStyle name="20% - Accent2 8 2 5" xfId="37197" xr:uid="{00000000-0005-0000-0000-00008B150000}"/>
    <cellStyle name="20% - Accent2 8 2 6" xfId="44657" xr:uid="{00000000-0005-0000-0000-00008C150000}"/>
    <cellStyle name="20% - Accent2 8 2 7" xfId="12654" xr:uid="{00000000-0005-0000-0000-00008D150000}"/>
    <cellStyle name="20% - Accent2 8 3" xfId="6346" xr:uid="{00000000-0005-0000-0000-00008E150000}"/>
    <cellStyle name="20% - Accent2 8 3 2" xfId="23631" xr:uid="{00000000-0005-0000-0000-00008F150000}"/>
    <cellStyle name="20% - Accent2 8 3 3" xfId="52112" xr:uid="{00000000-0005-0000-0000-000090150000}"/>
    <cellStyle name="20% - Accent2 8 3 4" xfId="14148" xr:uid="{00000000-0005-0000-0000-000091150000}"/>
    <cellStyle name="20% - Accent2 8 4" xfId="16017" xr:uid="{00000000-0005-0000-0000-000092150000}"/>
    <cellStyle name="20% - Accent2 8 4 2" xfId="25927" xr:uid="{00000000-0005-0000-0000-000093150000}"/>
    <cellStyle name="20% - Accent2 8 4 3" xfId="47450" xr:uid="{00000000-0005-0000-0000-000094150000}"/>
    <cellStyle name="20% - Accent2 8 5" xfId="19952" xr:uid="{00000000-0005-0000-0000-000095150000}"/>
    <cellStyle name="20% - Accent2 8 6" xfId="29581" xr:uid="{00000000-0005-0000-0000-000096150000}"/>
    <cellStyle name="20% - Accent2 8 7" xfId="35023" xr:uid="{00000000-0005-0000-0000-000097150000}"/>
    <cellStyle name="20% - Accent2 8 8" xfId="42618" xr:uid="{00000000-0005-0000-0000-000098150000}"/>
    <cellStyle name="20% - Accent2 8 9" xfId="11220" xr:uid="{00000000-0005-0000-0000-000099150000}"/>
    <cellStyle name="20% - Accent2 9" xfId="1963" xr:uid="{00000000-0005-0000-0000-00009A150000}"/>
    <cellStyle name="20% - Accent2 9 2" xfId="4270" xr:uid="{00000000-0005-0000-0000-00009B150000}"/>
    <cellStyle name="20% - Accent2 9 2 2" xfId="9051" xr:uid="{00000000-0005-0000-0000-00009C150000}"/>
    <cellStyle name="20% - Accent2 9 2 2 2" xfId="28444" xr:uid="{00000000-0005-0000-0000-00009D150000}"/>
    <cellStyle name="20% - Accent2 9 2 2 3" xfId="54817" xr:uid="{00000000-0005-0000-0000-00009E150000}"/>
    <cellStyle name="20% - Accent2 9 2 2 4" xfId="18603" xr:uid="{00000000-0005-0000-0000-00009F150000}"/>
    <cellStyle name="20% - Accent2 9 2 3" xfId="22895" xr:uid="{00000000-0005-0000-0000-0000A0150000}"/>
    <cellStyle name="20% - Accent2 9 2 3 2" xfId="50127" xr:uid="{00000000-0005-0000-0000-0000A1150000}"/>
    <cellStyle name="20% - Accent2 9 2 4" xfId="32370" xr:uid="{00000000-0005-0000-0000-0000A2150000}"/>
    <cellStyle name="20% - Accent2 9 2 5" xfId="37949" xr:uid="{00000000-0005-0000-0000-0000A3150000}"/>
    <cellStyle name="20% - Accent2 9 2 6" xfId="45409" xr:uid="{00000000-0005-0000-0000-0000A4150000}"/>
    <cellStyle name="20% - Accent2 9 2 7" xfId="14855" xr:uid="{00000000-0005-0000-0000-0000A5150000}"/>
    <cellStyle name="20% - Accent2 9 3" xfId="7130" xr:uid="{00000000-0005-0000-0000-0000A6150000}"/>
    <cellStyle name="20% - Accent2 9 3 2" xfId="26634" xr:uid="{00000000-0005-0000-0000-0000A7150000}"/>
    <cellStyle name="20% - Accent2 9 3 3" xfId="52896" xr:uid="{00000000-0005-0000-0000-0000A8150000}"/>
    <cellStyle name="20% - Accent2 9 3 4" xfId="16724" xr:uid="{00000000-0005-0000-0000-0000A9150000}"/>
    <cellStyle name="20% - Accent2 9 4" xfId="20802" xr:uid="{00000000-0005-0000-0000-0000AA150000}"/>
    <cellStyle name="20% - Accent2 9 4 2" xfId="48232" xr:uid="{00000000-0005-0000-0000-0000AB150000}"/>
    <cellStyle name="20% - Accent2 9 5" xfId="30416" xr:uid="{00000000-0005-0000-0000-0000AC150000}"/>
    <cellStyle name="20% - Accent2 9 6" xfId="35873" xr:uid="{00000000-0005-0000-0000-0000AD150000}"/>
    <cellStyle name="20% - Accent2 9 7" xfId="43468" xr:uid="{00000000-0005-0000-0000-0000AE150000}"/>
    <cellStyle name="20% - Accent2 9 8" xfId="11967" xr:uid="{00000000-0005-0000-0000-0000AF150000}"/>
    <cellStyle name="20% - Accent3" xfId="56918" builtinId="38" customBuiltin="1"/>
    <cellStyle name="20% - Accent3 10" xfId="2815" xr:uid="{00000000-0005-0000-0000-0000B1150000}"/>
    <cellStyle name="20% - Accent3 10 2" xfId="7628" xr:uid="{00000000-0005-0000-0000-0000B2150000}"/>
    <cellStyle name="20% - Accent3 10 2 2" xfId="27057" xr:uid="{00000000-0005-0000-0000-0000B3150000}"/>
    <cellStyle name="20% - Accent3 10 2 3" xfId="53394" xr:uid="{00000000-0005-0000-0000-0000B4150000}"/>
    <cellStyle name="20% - Accent3 10 2 4" xfId="17148" xr:uid="{00000000-0005-0000-0000-0000B5150000}"/>
    <cellStyle name="20% - Accent3 10 3" xfId="21440" xr:uid="{00000000-0005-0000-0000-0000B6150000}"/>
    <cellStyle name="20% - Accent3 10 3 2" xfId="48706" xr:uid="{00000000-0005-0000-0000-0000B7150000}"/>
    <cellStyle name="20% - Accent3 10 4" xfId="30927" xr:uid="{00000000-0005-0000-0000-0000B8150000}"/>
    <cellStyle name="20% - Accent3 10 5" xfId="36494" xr:uid="{00000000-0005-0000-0000-0000B9150000}"/>
    <cellStyle name="20% - Accent3 10 6" xfId="43954" xr:uid="{00000000-0005-0000-0000-0000BA150000}"/>
    <cellStyle name="20% - Accent3 10 7" xfId="13470" xr:uid="{00000000-0005-0000-0000-0000BB150000}"/>
    <cellStyle name="20% - Accent3 11" xfId="4740" xr:uid="{00000000-0005-0000-0000-0000BC150000}"/>
    <cellStyle name="20% - Accent3 11 2" xfId="9502" xr:uid="{00000000-0005-0000-0000-0000BD150000}"/>
    <cellStyle name="20% - Accent3 11 2 2" xfId="55268" xr:uid="{00000000-0005-0000-0000-0000BE150000}"/>
    <cellStyle name="20% - Accent3 11 2 3" xfId="25261" xr:uid="{00000000-0005-0000-0000-0000BF150000}"/>
    <cellStyle name="20% - Accent3 11 3" xfId="32839" xr:uid="{00000000-0005-0000-0000-0000C0150000}"/>
    <cellStyle name="20% - Accent3 11 3 2" xfId="50577" xr:uid="{00000000-0005-0000-0000-0000C1150000}"/>
    <cellStyle name="20% - Accent3 11 4" xfId="38418" xr:uid="{00000000-0005-0000-0000-0000C2150000}"/>
    <cellStyle name="20% - Accent3 11 5" xfId="45877" xr:uid="{00000000-0005-0000-0000-0000C3150000}"/>
    <cellStyle name="20% - Accent3 11 6" xfId="15339" xr:uid="{00000000-0005-0000-0000-0000C4150000}"/>
    <cellStyle name="20% - Accent3 12" xfId="5231" xr:uid="{00000000-0005-0000-0000-0000C5150000}"/>
    <cellStyle name="20% - Accent3 12 2" xfId="9923" xr:uid="{00000000-0005-0000-0000-0000C6150000}"/>
    <cellStyle name="20% - Accent3 12 2 2" xfId="55689" xr:uid="{00000000-0005-0000-0000-0000C7150000}"/>
    <cellStyle name="20% - Accent3 12 2 3" xfId="33327" xr:uid="{00000000-0005-0000-0000-0000C8150000}"/>
    <cellStyle name="20% - Accent3 12 3" xfId="38906" xr:uid="{00000000-0005-0000-0000-0000C9150000}"/>
    <cellStyle name="20% - Accent3 12 3 2" xfId="50997" xr:uid="{00000000-0005-0000-0000-0000CA150000}"/>
    <cellStyle name="20% - Accent3 12 4" xfId="46359" xr:uid="{00000000-0005-0000-0000-0000CB150000}"/>
    <cellStyle name="20% - Accent3 12 5" xfId="19080" xr:uid="{00000000-0005-0000-0000-0000CC150000}"/>
    <cellStyle name="20% - Accent3 13" xfId="5641" xr:uid="{00000000-0005-0000-0000-0000CD150000}"/>
    <cellStyle name="20% - Accent3 13 2" xfId="51407" xr:uid="{00000000-0005-0000-0000-0000CE150000}"/>
    <cellStyle name="20% - Accent3 13 3" xfId="28876" xr:uid="{00000000-0005-0000-0000-0000CF150000}"/>
    <cellStyle name="20% - Accent3 14" xfId="10719" xr:uid="{00000000-0005-0000-0000-0000D0150000}"/>
    <cellStyle name="20% - Accent3 14 2" xfId="46767" xr:uid="{00000000-0005-0000-0000-0000D1150000}"/>
    <cellStyle name="20% - Accent3 14 3" xfId="34152" xr:uid="{00000000-0005-0000-0000-0000D2150000}"/>
    <cellStyle name="20% - Accent3 15" xfId="41877" xr:uid="{00000000-0005-0000-0000-0000D3150000}"/>
    <cellStyle name="20% - Accent3 2" xfId="412" xr:uid="{00000000-0005-0000-0000-0000D4150000}"/>
    <cellStyle name="20% - Accent3 2 10" xfId="5285" xr:uid="{00000000-0005-0000-0000-0000D5150000}"/>
    <cellStyle name="20% - Accent3 2 10 2" xfId="9977" xr:uid="{00000000-0005-0000-0000-0000D6150000}"/>
    <cellStyle name="20% - Accent3 2 10 2 2" xfId="55743" xr:uid="{00000000-0005-0000-0000-0000D7150000}"/>
    <cellStyle name="20% - Accent3 2 10 2 3" xfId="33381" xr:uid="{00000000-0005-0000-0000-0000D8150000}"/>
    <cellStyle name="20% - Accent3 2 10 3" xfId="38960" xr:uid="{00000000-0005-0000-0000-0000D9150000}"/>
    <cellStyle name="20% - Accent3 2 10 3 2" xfId="51051" xr:uid="{00000000-0005-0000-0000-0000DA150000}"/>
    <cellStyle name="20% - Accent3 2 10 4" xfId="46413" xr:uid="{00000000-0005-0000-0000-0000DB150000}"/>
    <cellStyle name="20% - Accent3 2 10 5" xfId="19256" xr:uid="{00000000-0005-0000-0000-0000DC150000}"/>
    <cellStyle name="20% - Accent3 2 11" xfId="5714" xr:uid="{00000000-0005-0000-0000-0000DD150000}"/>
    <cellStyle name="20% - Accent3 2 11 2" xfId="51480" xr:uid="{00000000-0005-0000-0000-0000DE150000}"/>
    <cellStyle name="20% - Accent3 2 11 3" xfId="28947" xr:uid="{00000000-0005-0000-0000-0000DF150000}"/>
    <cellStyle name="20% - Accent3 2 12" xfId="10773" xr:uid="{00000000-0005-0000-0000-0000E0150000}"/>
    <cellStyle name="20% - Accent3 2 12 2" xfId="46821" xr:uid="{00000000-0005-0000-0000-0000E1150000}"/>
    <cellStyle name="20% - Accent3 2 12 3" xfId="34324" xr:uid="{00000000-0005-0000-0000-0000E2150000}"/>
    <cellStyle name="20% - Accent3 2 13" xfId="41950" xr:uid="{00000000-0005-0000-0000-0000E3150000}"/>
    <cellStyle name="20% - Accent3 2 14" xfId="11187" xr:uid="{00000000-0005-0000-0000-0000E4150000}"/>
    <cellStyle name="20% - Accent3 2 15" xfId="56528" xr:uid="{00000000-0005-0000-0000-0000E5150000}"/>
    <cellStyle name="20% - Accent3 2 16" xfId="56983" xr:uid="{00000000-0005-0000-0000-0000E6150000}"/>
    <cellStyle name="20% - Accent3 2 2" xfId="537" xr:uid="{00000000-0005-0000-0000-0000E7150000}"/>
    <cellStyle name="20% - Accent3 2 2 10" xfId="10861" xr:uid="{00000000-0005-0000-0000-0000E8150000}"/>
    <cellStyle name="20% - Accent3 2 2 10 2" xfId="46921" xr:uid="{00000000-0005-0000-0000-0000E9150000}"/>
    <cellStyle name="20% - Accent3 2 2 10 3" xfId="34453" xr:uid="{00000000-0005-0000-0000-0000EA150000}"/>
    <cellStyle name="20% - Accent3 2 2 11" xfId="42053" xr:uid="{00000000-0005-0000-0000-0000EB150000}"/>
    <cellStyle name="20% - Accent3 2 2 12" xfId="11397" xr:uid="{00000000-0005-0000-0000-0000EC150000}"/>
    <cellStyle name="20% - Accent3 2 2 13" xfId="56616" xr:uid="{00000000-0005-0000-0000-0000ED150000}"/>
    <cellStyle name="20% - Accent3 2 2 14" xfId="57071" xr:uid="{00000000-0005-0000-0000-0000EE150000}"/>
    <cellStyle name="20% - Accent3 2 2 2" xfId="1074" xr:uid="{00000000-0005-0000-0000-0000EF150000}"/>
    <cellStyle name="20% - Accent3 2 2 2 10" xfId="11931" xr:uid="{00000000-0005-0000-0000-0000F0150000}"/>
    <cellStyle name="20% - Accent3 2 2 2 11" xfId="56859" xr:uid="{00000000-0005-0000-0000-0000F1150000}"/>
    <cellStyle name="20% - Accent3 2 2 2 12" xfId="57314" xr:uid="{00000000-0005-0000-0000-0000F2150000}"/>
    <cellStyle name="20% - Accent3 2 2 2 2" xfId="1811" xr:uid="{00000000-0005-0000-0000-0000F3150000}"/>
    <cellStyle name="20% - Accent3 2 2 2 2 2" xfId="4184" xr:uid="{00000000-0005-0000-0000-0000F4150000}"/>
    <cellStyle name="20% - Accent3 2 2 2 2 2 2" xfId="8975" xr:uid="{00000000-0005-0000-0000-0000F5150000}"/>
    <cellStyle name="20% - Accent3 2 2 2 2 2 2 2" xfId="28394" xr:uid="{00000000-0005-0000-0000-0000F6150000}"/>
    <cellStyle name="20% - Accent3 2 2 2 2 2 2 3" xfId="54741" xr:uid="{00000000-0005-0000-0000-0000F7150000}"/>
    <cellStyle name="20% - Accent3 2 2 2 2 2 2 4" xfId="18517" xr:uid="{00000000-0005-0000-0000-0000F8150000}"/>
    <cellStyle name="20% - Accent3 2 2 2 2 2 3" xfId="22809" xr:uid="{00000000-0005-0000-0000-0000F9150000}"/>
    <cellStyle name="20% - Accent3 2 2 2 2 2 3 2" xfId="50052" xr:uid="{00000000-0005-0000-0000-0000FA150000}"/>
    <cellStyle name="20% - Accent3 2 2 2 2 2 4" xfId="32292" xr:uid="{00000000-0005-0000-0000-0000FB150000}"/>
    <cellStyle name="20% - Accent3 2 2 2 2 2 5" xfId="37863" xr:uid="{00000000-0005-0000-0000-0000FC150000}"/>
    <cellStyle name="20% - Accent3 2 2 2 2 2 6" xfId="45323" xr:uid="{00000000-0005-0000-0000-0000FD150000}"/>
    <cellStyle name="20% - Accent3 2 2 2 2 2 7" xfId="14805" xr:uid="{00000000-0005-0000-0000-0000FE150000}"/>
    <cellStyle name="20% - Accent3 2 2 2 2 3" xfId="7024" xr:uid="{00000000-0005-0000-0000-0000FF150000}"/>
    <cellStyle name="20% - Accent3 2 2 2 2 3 2" xfId="26584" xr:uid="{00000000-0005-0000-0000-000000160000}"/>
    <cellStyle name="20% - Accent3 2 2 2 2 3 3" xfId="52790" xr:uid="{00000000-0005-0000-0000-000001160000}"/>
    <cellStyle name="20% - Accent3 2 2 2 2 3 4" xfId="16674" xr:uid="{00000000-0005-0000-0000-000002160000}"/>
    <cellStyle name="20% - Accent3 2 2 2 2 4" xfId="20650" xr:uid="{00000000-0005-0000-0000-000003160000}"/>
    <cellStyle name="20% - Accent3 2 2 2 2 4 2" xfId="48126" xr:uid="{00000000-0005-0000-0000-000004160000}"/>
    <cellStyle name="20% - Accent3 2 2 2 2 5" xfId="30275" xr:uid="{00000000-0005-0000-0000-000005160000}"/>
    <cellStyle name="20% - Accent3 2 2 2 2 6" xfId="35721" xr:uid="{00000000-0005-0000-0000-000006160000}"/>
    <cellStyle name="20% - Accent3 2 2 2 2 7" xfId="43316" xr:uid="{00000000-0005-0000-0000-000007160000}"/>
    <cellStyle name="20% - Accent3 2 2 2 2 8" xfId="13344" xr:uid="{00000000-0005-0000-0000-000008160000}"/>
    <cellStyle name="20% - Accent3 2 2 2 3" xfId="2351" xr:uid="{00000000-0005-0000-0000-000009160000}"/>
    <cellStyle name="20% - Accent3 2 2 2 3 2" xfId="4656" xr:uid="{00000000-0005-0000-0000-00000A160000}"/>
    <cellStyle name="20% - Accent3 2 2 2 3 2 2" xfId="9437" xr:uid="{00000000-0005-0000-0000-00000B160000}"/>
    <cellStyle name="20% - Accent3 2 2 2 3 2 2 2" xfId="28830" xr:uid="{00000000-0005-0000-0000-00000C160000}"/>
    <cellStyle name="20% - Accent3 2 2 2 3 2 2 3" xfId="55203" xr:uid="{00000000-0005-0000-0000-00000D160000}"/>
    <cellStyle name="20% - Accent3 2 2 2 3 2 2 4" xfId="18989" xr:uid="{00000000-0005-0000-0000-00000E160000}"/>
    <cellStyle name="20% - Accent3 2 2 2 3 2 3" xfId="23281" xr:uid="{00000000-0005-0000-0000-00000F160000}"/>
    <cellStyle name="20% - Accent3 2 2 2 3 2 3 2" xfId="50513" xr:uid="{00000000-0005-0000-0000-000010160000}"/>
    <cellStyle name="20% - Accent3 2 2 2 3 2 4" xfId="32756" xr:uid="{00000000-0005-0000-0000-000011160000}"/>
    <cellStyle name="20% - Accent3 2 2 2 3 2 5" xfId="38335" xr:uid="{00000000-0005-0000-0000-000012160000}"/>
    <cellStyle name="20% - Accent3 2 2 2 3 2 6" xfId="45795" xr:uid="{00000000-0005-0000-0000-000013160000}"/>
    <cellStyle name="20% - Accent3 2 2 2 3 2 7" xfId="15241" xr:uid="{00000000-0005-0000-0000-000014160000}"/>
    <cellStyle name="20% - Accent3 2 2 2 3 3" xfId="7516" xr:uid="{00000000-0005-0000-0000-000015160000}"/>
    <cellStyle name="20% - Accent3 2 2 2 3 3 2" xfId="27020" xr:uid="{00000000-0005-0000-0000-000016160000}"/>
    <cellStyle name="20% - Accent3 2 2 2 3 3 3" xfId="53282" xr:uid="{00000000-0005-0000-0000-000017160000}"/>
    <cellStyle name="20% - Accent3 2 2 2 3 3 4" xfId="17110" xr:uid="{00000000-0005-0000-0000-000018160000}"/>
    <cellStyle name="20% - Accent3 2 2 2 3 4" xfId="21188" xr:uid="{00000000-0005-0000-0000-000019160000}"/>
    <cellStyle name="20% - Accent3 2 2 2 3 4 2" xfId="48618" xr:uid="{00000000-0005-0000-0000-00001A160000}"/>
    <cellStyle name="20% - Accent3 2 2 2 3 5" xfId="30802" xr:uid="{00000000-0005-0000-0000-00001B160000}"/>
    <cellStyle name="20% - Accent3 2 2 2 3 6" xfId="36261" xr:uid="{00000000-0005-0000-0000-00001C160000}"/>
    <cellStyle name="20% - Accent3 2 2 2 3 7" xfId="43854" xr:uid="{00000000-0005-0000-0000-00001D160000}"/>
    <cellStyle name="20% - Accent3 2 2 2 3 8" xfId="12624" xr:uid="{00000000-0005-0000-0000-00001E160000}"/>
    <cellStyle name="20% - Accent3 2 2 2 4" xfId="3492" xr:uid="{00000000-0005-0000-0000-00001F160000}"/>
    <cellStyle name="20% - Accent3 2 2 2 4 2" xfId="8284" xr:uid="{00000000-0005-0000-0000-000020160000}"/>
    <cellStyle name="20% - Accent3 2 2 2 4 2 2" xfId="27714" xr:uid="{00000000-0005-0000-0000-000021160000}"/>
    <cellStyle name="20% - Accent3 2 2 2 4 2 3" xfId="54050" xr:uid="{00000000-0005-0000-0000-000022160000}"/>
    <cellStyle name="20% - Accent3 2 2 2 4 2 4" xfId="17825" xr:uid="{00000000-0005-0000-0000-000023160000}"/>
    <cellStyle name="20% - Accent3 2 2 2 4 3" xfId="22117" xr:uid="{00000000-0005-0000-0000-000024160000}"/>
    <cellStyle name="20% - Accent3 2 2 2 4 3 2" xfId="49362" xr:uid="{00000000-0005-0000-0000-000025160000}"/>
    <cellStyle name="20% - Accent3 2 2 2 4 4" xfId="31604" xr:uid="{00000000-0005-0000-0000-000026160000}"/>
    <cellStyle name="20% - Accent3 2 2 2 4 5" xfId="37171" xr:uid="{00000000-0005-0000-0000-000027160000}"/>
    <cellStyle name="20% - Accent3 2 2 2 4 6" xfId="44631" xr:uid="{00000000-0005-0000-0000-000028160000}"/>
    <cellStyle name="20% - Accent3 2 2 2 4 7" xfId="14126" xr:uid="{00000000-0005-0000-0000-000029160000}"/>
    <cellStyle name="20% - Accent3 2 2 2 5" xfId="5131" xr:uid="{00000000-0005-0000-0000-00002A160000}"/>
    <cellStyle name="20% - Accent3 2 2 2 5 2" xfId="9887" xr:uid="{00000000-0005-0000-0000-00002B160000}"/>
    <cellStyle name="20% - Accent3 2 2 2 5 2 2" xfId="55653" xr:uid="{00000000-0005-0000-0000-00002C160000}"/>
    <cellStyle name="20% - Accent3 2 2 2 5 2 3" xfId="25905" xr:uid="{00000000-0005-0000-0000-00002D160000}"/>
    <cellStyle name="20% - Accent3 2 2 2 5 3" xfId="33230" xr:uid="{00000000-0005-0000-0000-00002E160000}"/>
    <cellStyle name="20% - Accent3 2 2 2 5 3 2" xfId="50962" xr:uid="{00000000-0005-0000-0000-00002F160000}"/>
    <cellStyle name="20% - Accent3 2 2 2 5 4" xfId="38809" xr:uid="{00000000-0005-0000-0000-000030160000}"/>
    <cellStyle name="20% - Accent3 2 2 2 5 5" xfId="46262" xr:uid="{00000000-0005-0000-0000-000031160000}"/>
    <cellStyle name="20% - Accent3 2 2 2 5 6" xfId="15995" xr:uid="{00000000-0005-0000-0000-000032160000}"/>
    <cellStyle name="20% - Accent3 2 2 2 6" xfId="5616" xr:uid="{00000000-0005-0000-0000-000033160000}"/>
    <cellStyle name="20% - Accent3 2 2 2 6 2" xfId="10308" xr:uid="{00000000-0005-0000-0000-000034160000}"/>
    <cellStyle name="20% - Accent3 2 2 2 6 2 2" xfId="56074" xr:uid="{00000000-0005-0000-0000-000035160000}"/>
    <cellStyle name="20% - Accent3 2 2 2 6 2 3" xfId="33712" xr:uid="{00000000-0005-0000-0000-000036160000}"/>
    <cellStyle name="20% - Accent3 2 2 2 6 3" xfId="39291" xr:uid="{00000000-0005-0000-0000-000037160000}"/>
    <cellStyle name="20% - Accent3 2 2 2 6 3 2" xfId="51382" xr:uid="{00000000-0005-0000-0000-000038160000}"/>
    <cellStyle name="20% - Accent3 2 2 2 6 4" xfId="46744" xr:uid="{00000000-0005-0000-0000-000039160000}"/>
    <cellStyle name="20% - Accent3 2 2 2 6 5" xfId="19919" xr:uid="{00000000-0005-0000-0000-00003A160000}"/>
    <cellStyle name="20% - Accent3 2 2 2 7" xfId="6319" xr:uid="{00000000-0005-0000-0000-00003B160000}"/>
    <cellStyle name="20% - Accent3 2 2 2 7 2" xfId="52085" xr:uid="{00000000-0005-0000-0000-00003C160000}"/>
    <cellStyle name="20% - Accent3 2 2 2 7 3" xfId="29553" xr:uid="{00000000-0005-0000-0000-00003D160000}"/>
    <cellStyle name="20% - Accent3 2 2 2 8" xfId="11104" xr:uid="{00000000-0005-0000-0000-00003E160000}"/>
    <cellStyle name="20% - Accent3 2 2 2 8 2" xfId="47423" xr:uid="{00000000-0005-0000-0000-00003F160000}"/>
    <cellStyle name="20% - Accent3 2 2 2 8 3" xfId="34988" xr:uid="{00000000-0005-0000-0000-000040160000}"/>
    <cellStyle name="20% - Accent3 2 2 2 9" xfId="42587" xr:uid="{00000000-0005-0000-0000-000041160000}"/>
    <cellStyle name="20% - Accent3 2 2 3" xfId="826" xr:uid="{00000000-0005-0000-0000-000042160000}"/>
    <cellStyle name="20% - Accent3 2 2 3 10" xfId="11683" xr:uid="{00000000-0005-0000-0000-000043160000}"/>
    <cellStyle name="20% - Accent3 2 2 3 2" xfId="1568" xr:uid="{00000000-0005-0000-0000-000044160000}"/>
    <cellStyle name="20% - Accent3 2 2 3 2 2" xfId="3941" xr:uid="{00000000-0005-0000-0000-000045160000}"/>
    <cellStyle name="20% - Accent3 2 2 3 2 2 2" xfId="8732" xr:uid="{00000000-0005-0000-0000-000046160000}"/>
    <cellStyle name="20% - Accent3 2 2 3 2 2 2 2" xfId="28151" xr:uid="{00000000-0005-0000-0000-000047160000}"/>
    <cellStyle name="20% - Accent3 2 2 3 2 2 2 3" xfId="54498" xr:uid="{00000000-0005-0000-0000-000048160000}"/>
    <cellStyle name="20% - Accent3 2 2 3 2 2 2 4" xfId="18274" xr:uid="{00000000-0005-0000-0000-000049160000}"/>
    <cellStyle name="20% - Accent3 2 2 3 2 2 3" xfId="22566" xr:uid="{00000000-0005-0000-0000-00004A160000}"/>
    <cellStyle name="20% - Accent3 2 2 3 2 2 3 2" xfId="49809" xr:uid="{00000000-0005-0000-0000-00004B160000}"/>
    <cellStyle name="20% - Accent3 2 2 3 2 2 4" xfId="32049" xr:uid="{00000000-0005-0000-0000-00004C160000}"/>
    <cellStyle name="20% - Accent3 2 2 3 2 2 5" xfId="37620" xr:uid="{00000000-0005-0000-0000-00004D160000}"/>
    <cellStyle name="20% - Accent3 2 2 3 2 2 6" xfId="45080" xr:uid="{00000000-0005-0000-0000-00004E160000}"/>
    <cellStyle name="20% - Accent3 2 2 3 2 2 7" xfId="14562" xr:uid="{00000000-0005-0000-0000-00004F160000}"/>
    <cellStyle name="20% - Accent3 2 2 3 2 3" xfId="6781" xr:uid="{00000000-0005-0000-0000-000050160000}"/>
    <cellStyle name="20% - Accent3 2 2 3 2 3 2" xfId="26341" xr:uid="{00000000-0005-0000-0000-000051160000}"/>
    <cellStyle name="20% - Accent3 2 2 3 2 3 3" xfId="52547" xr:uid="{00000000-0005-0000-0000-000052160000}"/>
    <cellStyle name="20% - Accent3 2 2 3 2 3 4" xfId="16431" xr:uid="{00000000-0005-0000-0000-000053160000}"/>
    <cellStyle name="20% - Accent3 2 2 3 2 4" xfId="20407" xr:uid="{00000000-0005-0000-0000-000054160000}"/>
    <cellStyle name="20% - Accent3 2 2 3 2 4 2" xfId="47883" xr:uid="{00000000-0005-0000-0000-000055160000}"/>
    <cellStyle name="20% - Accent3 2 2 3 2 5" xfId="30032" xr:uid="{00000000-0005-0000-0000-000056160000}"/>
    <cellStyle name="20% - Accent3 2 2 3 2 6" xfId="35478" xr:uid="{00000000-0005-0000-0000-000057160000}"/>
    <cellStyle name="20% - Accent3 2 2 3 2 7" xfId="43073" xr:uid="{00000000-0005-0000-0000-000058160000}"/>
    <cellStyle name="20% - Accent3 2 2 3 2 8" xfId="13101" xr:uid="{00000000-0005-0000-0000-000059160000}"/>
    <cellStyle name="20% - Accent3 2 2 3 3" xfId="3249" xr:uid="{00000000-0005-0000-0000-00005A160000}"/>
    <cellStyle name="20% - Accent3 2 2 3 3 2" xfId="8041" xr:uid="{00000000-0005-0000-0000-00005B160000}"/>
    <cellStyle name="20% - Accent3 2 2 3 3 2 2" xfId="27471" xr:uid="{00000000-0005-0000-0000-00005C160000}"/>
    <cellStyle name="20% - Accent3 2 2 3 3 2 3" xfId="53807" xr:uid="{00000000-0005-0000-0000-00005D160000}"/>
    <cellStyle name="20% - Accent3 2 2 3 3 2 4" xfId="17582" xr:uid="{00000000-0005-0000-0000-00005E160000}"/>
    <cellStyle name="20% - Accent3 2 2 3 3 3" xfId="21874" xr:uid="{00000000-0005-0000-0000-00005F160000}"/>
    <cellStyle name="20% - Accent3 2 2 3 3 3 2" xfId="49119" xr:uid="{00000000-0005-0000-0000-000060160000}"/>
    <cellStyle name="20% - Accent3 2 2 3 3 4" xfId="31361" xr:uid="{00000000-0005-0000-0000-000061160000}"/>
    <cellStyle name="20% - Accent3 2 2 3 3 5" xfId="36928" xr:uid="{00000000-0005-0000-0000-000062160000}"/>
    <cellStyle name="20% - Accent3 2 2 3 3 6" xfId="44388" xr:uid="{00000000-0005-0000-0000-000063160000}"/>
    <cellStyle name="20% - Accent3 2 2 3 3 7" xfId="12381" xr:uid="{00000000-0005-0000-0000-000064160000}"/>
    <cellStyle name="20% - Accent3 2 2 3 4" xfId="6076" xr:uid="{00000000-0005-0000-0000-000065160000}"/>
    <cellStyle name="20% - Accent3 2 2 3 4 2" xfId="21221" xr:uid="{00000000-0005-0000-0000-000066160000}"/>
    <cellStyle name="20% - Accent3 2 2 3 4 3" xfId="51842" xr:uid="{00000000-0005-0000-0000-000067160000}"/>
    <cellStyle name="20% - Accent3 2 2 3 4 4" xfId="13883" xr:uid="{00000000-0005-0000-0000-000068160000}"/>
    <cellStyle name="20% - Accent3 2 2 3 5" xfId="15752" xr:uid="{00000000-0005-0000-0000-000069160000}"/>
    <cellStyle name="20% - Accent3 2 2 3 5 2" xfId="25662" xr:uid="{00000000-0005-0000-0000-00006A160000}"/>
    <cellStyle name="20% - Accent3 2 2 3 5 3" xfId="47180" xr:uid="{00000000-0005-0000-0000-00006B160000}"/>
    <cellStyle name="20% - Accent3 2 2 3 6" xfId="19671" xr:uid="{00000000-0005-0000-0000-00006C160000}"/>
    <cellStyle name="20% - Accent3 2 2 3 7" xfId="29310" xr:uid="{00000000-0005-0000-0000-00006D160000}"/>
    <cellStyle name="20% - Accent3 2 2 3 8" xfId="34740" xr:uid="{00000000-0005-0000-0000-00006E160000}"/>
    <cellStyle name="20% - Accent3 2 2 3 9" xfId="42339" xr:uid="{00000000-0005-0000-0000-00006F160000}"/>
    <cellStyle name="20% - Accent3 2 2 4" xfId="1305" xr:uid="{00000000-0005-0000-0000-000070160000}"/>
    <cellStyle name="20% - Accent3 2 2 4 2" xfId="3681" xr:uid="{00000000-0005-0000-0000-000071160000}"/>
    <cellStyle name="20% - Accent3 2 2 4 2 2" xfId="8472" xr:uid="{00000000-0005-0000-0000-000072160000}"/>
    <cellStyle name="20% - Accent3 2 2 4 2 2 2" xfId="27892" xr:uid="{00000000-0005-0000-0000-000073160000}"/>
    <cellStyle name="20% - Accent3 2 2 4 2 2 3" xfId="54238" xr:uid="{00000000-0005-0000-0000-000074160000}"/>
    <cellStyle name="20% - Accent3 2 2 4 2 2 4" xfId="18014" xr:uid="{00000000-0005-0000-0000-000075160000}"/>
    <cellStyle name="20% - Accent3 2 2 4 2 3" xfId="22306" xr:uid="{00000000-0005-0000-0000-000076160000}"/>
    <cellStyle name="20% - Accent3 2 2 4 2 3 2" xfId="49549" xr:uid="{00000000-0005-0000-0000-000077160000}"/>
    <cellStyle name="20% - Accent3 2 2 4 2 4" xfId="31789" xr:uid="{00000000-0005-0000-0000-000078160000}"/>
    <cellStyle name="20% - Accent3 2 2 4 2 5" xfId="37360" xr:uid="{00000000-0005-0000-0000-000079160000}"/>
    <cellStyle name="20% - Accent3 2 2 4 2 6" xfId="44820" xr:uid="{00000000-0005-0000-0000-00007A160000}"/>
    <cellStyle name="20% - Accent3 2 2 4 2 7" xfId="14303" xr:uid="{00000000-0005-0000-0000-00007B160000}"/>
    <cellStyle name="20% - Accent3 2 2 4 3" xfId="6519" xr:uid="{00000000-0005-0000-0000-00007C160000}"/>
    <cellStyle name="20% - Accent3 2 2 4 3 2" xfId="26082" xr:uid="{00000000-0005-0000-0000-00007D160000}"/>
    <cellStyle name="20% - Accent3 2 2 4 3 3" xfId="52285" xr:uid="{00000000-0005-0000-0000-00007E160000}"/>
    <cellStyle name="20% - Accent3 2 2 4 3 4" xfId="16172" xr:uid="{00000000-0005-0000-0000-00007F160000}"/>
    <cellStyle name="20% - Accent3 2 2 4 4" xfId="20144" xr:uid="{00000000-0005-0000-0000-000080160000}"/>
    <cellStyle name="20% - Accent3 2 2 4 4 2" xfId="47621" xr:uid="{00000000-0005-0000-0000-000081160000}"/>
    <cellStyle name="20% - Accent3 2 2 4 5" xfId="29769" xr:uid="{00000000-0005-0000-0000-000082160000}"/>
    <cellStyle name="20% - Accent3 2 2 4 6" xfId="35215" xr:uid="{00000000-0005-0000-0000-000083160000}"/>
    <cellStyle name="20% - Accent3 2 2 4 7" xfId="42810" xr:uid="{00000000-0005-0000-0000-000084160000}"/>
    <cellStyle name="20% - Accent3 2 2 4 8" xfId="12839" xr:uid="{00000000-0005-0000-0000-000085160000}"/>
    <cellStyle name="20% - Accent3 2 2 5" xfId="2108" xr:uid="{00000000-0005-0000-0000-000086160000}"/>
    <cellStyle name="20% - Accent3 2 2 5 2" xfId="4413" xr:uid="{00000000-0005-0000-0000-000087160000}"/>
    <cellStyle name="20% - Accent3 2 2 5 2 2" xfId="9194" xr:uid="{00000000-0005-0000-0000-000088160000}"/>
    <cellStyle name="20% - Accent3 2 2 5 2 2 2" xfId="28587" xr:uid="{00000000-0005-0000-0000-000089160000}"/>
    <cellStyle name="20% - Accent3 2 2 5 2 2 3" xfId="54960" xr:uid="{00000000-0005-0000-0000-00008A160000}"/>
    <cellStyle name="20% - Accent3 2 2 5 2 2 4" xfId="18746" xr:uid="{00000000-0005-0000-0000-00008B160000}"/>
    <cellStyle name="20% - Accent3 2 2 5 2 3" xfId="23038" xr:uid="{00000000-0005-0000-0000-00008C160000}"/>
    <cellStyle name="20% - Accent3 2 2 5 2 3 2" xfId="50270" xr:uid="{00000000-0005-0000-0000-00008D160000}"/>
    <cellStyle name="20% - Accent3 2 2 5 2 4" xfId="32513" xr:uid="{00000000-0005-0000-0000-00008E160000}"/>
    <cellStyle name="20% - Accent3 2 2 5 2 5" xfId="38092" xr:uid="{00000000-0005-0000-0000-00008F160000}"/>
    <cellStyle name="20% - Accent3 2 2 5 2 6" xfId="45552" xr:uid="{00000000-0005-0000-0000-000090160000}"/>
    <cellStyle name="20% - Accent3 2 2 5 2 7" xfId="14998" xr:uid="{00000000-0005-0000-0000-000091160000}"/>
    <cellStyle name="20% - Accent3 2 2 5 3" xfId="7273" xr:uid="{00000000-0005-0000-0000-000092160000}"/>
    <cellStyle name="20% - Accent3 2 2 5 3 2" xfId="26777" xr:uid="{00000000-0005-0000-0000-000093160000}"/>
    <cellStyle name="20% - Accent3 2 2 5 3 3" xfId="53039" xr:uid="{00000000-0005-0000-0000-000094160000}"/>
    <cellStyle name="20% - Accent3 2 2 5 3 4" xfId="16867" xr:uid="{00000000-0005-0000-0000-000095160000}"/>
    <cellStyle name="20% - Accent3 2 2 5 4" xfId="20945" xr:uid="{00000000-0005-0000-0000-000096160000}"/>
    <cellStyle name="20% - Accent3 2 2 5 4 2" xfId="48375" xr:uid="{00000000-0005-0000-0000-000097160000}"/>
    <cellStyle name="20% - Accent3 2 2 5 5" xfId="30559" xr:uid="{00000000-0005-0000-0000-000098160000}"/>
    <cellStyle name="20% - Accent3 2 2 5 6" xfId="36018" xr:uid="{00000000-0005-0000-0000-000099160000}"/>
    <cellStyle name="20% - Accent3 2 2 5 7" xfId="43611" xr:uid="{00000000-0005-0000-0000-00009A160000}"/>
    <cellStyle name="20% - Accent3 2 2 5 8" xfId="12122" xr:uid="{00000000-0005-0000-0000-00009B160000}"/>
    <cellStyle name="20% - Accent3 2 2 6" xfId="2989" xr:uid="{00000000-0005-0000-0000-00009C160000}"/>
    <cellStyle name="20% - Accent3 2 2 6 2" xfId="7782" xr:uid="{00000000-0005-0000-0000-00009D160000}"/>
    <cellStyle name="20% - Accent3 2 2 6 2 2" xfId="27212" xr:uid="{00000000-0005-0000-0000-00009E160000}"/>
    <cellStyle name="20% - Accent3 2 2 6 2 3" xfId="53548" xr:uid="{00000000-0005-0000-0000-00009F160000}"/>
    <cellStyle name="20% - Accent3 2 2 6 2 4" xfId="17322" xr:uid="{00000000-0005-0000-0000-0000A0160000}"/>
    <cellStyle name="20% - Accent3 2 2 6 3" xfId="21614" xr:uid="{00000000-0005-0000-0000-0000A1160000}"/>
    <cellStyle name="20% - Accent3 2 2 6 3 2" xfId="48860" xr:uid="{00000000-0005-0000-0000-0000A2160000}"/>
    <cellStyle name="20% - Accent3 2 2 6 4" xfId="31101" xr:uid="{00000000-0005-0000-0000-0000A3160000}"/>
    <cellStyle name="20% - Accent3 2 2 6 5" xfId="36668" xr:uid="{00000000-0005-0000-0000-0000A4160000}"/>
    <cellStyle name="20% - Accent3 2 2 6 6" xfId="44128" xr:uid="{00000000-0005-0000-0000-0000A5160000}"/>
    <cellStyle name="20% - Accent3 2 2 6 7" xfId="13624" xr:uid="{00000000-0005-0000-0000-0000A6160000}"/>
    <cellStyle name="20% - Accent3 2 2 7" xfId="4888" xr:uid="{00000000-0005-0000-0000-0000A7160000}"/>
    <cellStyle name="20% - Accent3 2 2 7 2" xfId="9644" xr:uid="{00000000-0005-0000-0000-0000A8160000}"/>
    <cellStyle name="20% - Accent3 2 2 7 2 2" xfId="55410" xr:uid="{00000000-0005-0000-0000-0000A9160000}"/>
    <cellStyle name="20% - Accent3 2 2 7 2 3" xfId="25403" xr:uid="{00000000-0005-0000-0000-0000AA160000}"/>
    <cellStyle name="20% - Accent3 2 2 7 3" xfId="32987" xr:uid="{00000000-0005-0000-0000-0000AB160000}"/>
    <cellStyle name="20% - Accent3 2 2 7 3 2" xfId="50719" xr:uid="{00000000-0005-0000-0000-0000AC160000}"/>
    <cellStyle name="20% - Accent3 2 2 7 4" xfId="38566" xr:uid="{00000000-0005-0000-0000-0000AD160000}"/>
    <cellStyle name="20% - Accent3 2 2 7 5" xfId="46019" xr:uid="{00000000-0005-0000-0000-0000AE160000}"/>
    <cellStyle name="20% - Accent3 2 2 7 6" xfId="15493" xr:uid="{00000000-0005-0000-0000-0000AF160000}"/>
    <cellStyle name="20% - Accent3 2 2 8" xfId="5373" xr:uid="{00000000-0005-0000-0000-0000B0160000}"/>
    <cellStyle name="20% - Accent3 2 2 8 2" xfId="10065" xr:uid="{00000000-0005-0000-0000-0000B1160000}"/>
    <cellStyle name="20% - Accent3 2 2 8 2 2" xfId="55831" xr:uid="{00000000-0005-0000-0000-0000B2160000}"/>
    <cellStyle name="20% - Accent3 2 2 8 2 3" xfId="33469" xr:uid="{00000000-0005-0000-0000-0000B3160000}"/>
    <cellStyle name="20% - Accent3 2 2 8 3" xfId="39048" xr:uid="{00000000-0005-0000-0000-0000B4160000}"/>
    <cellStyle name="20% - Accent3 2 2 8 3 2" xfId="51139" xr:uid="{00000000-0005-0000-0000-0000B5160000}"/>
    <cellStyle name="20% - Accent3 2 2 8 4" xfId="46501" xr:uid="{00000000-0005-0000-0000-0000B6160000}"/>
    <cellStyle name="20% - Accent3 2 2 8 5" xfId="19384" xr:uid="{00000000-0005-0000-0000-0000B7160000}"/>
    <cellStyle name="20% - Accent3 2 2 9" xfId="5816" xr:uid="{00000000-0005-0000-0000-0000B8160000}"/>
    <cellStyle name="20% - Accent3 2 2 9 2" xfId="51582" xr:uid="{00000000-0005-0000-0000-0000B9160000}"/>
    <cellStyle name="20% - Accent3 2 2 9 3" xfId="29050" xr:uid="{00000000-0005-0000-0000-0000BA160000}"/>
    <cellStyle name="20% - Accent3 2 3" xfId="614" xr:uid="{00000000-0005-0000-0000-0000BB160000}"/>
    <cellStyle name="20% - Accent3 2 3 10" xfId="42130" xr:uid="{00000000-0005-0000-0000-0000BC160000}"/>
    <cellStyle name="20% - Accent3 2 3 11" xfId="11474" xr:uid="{00000000-0005-0000-0000-0000BD160000}"/>
    <cellStyle name="20% - Accent3 2 3 12" xfId="56688" xr:uid="{00000000-0005-0000-0000-0000BE160000}"/>
    <cellStyle name="20% - Accent3 2 3 13" xfId="57143" xr:uid="{00000000-0005-0000-0000-0000BF160000}"/>
    <cellStyle name="20% - Accent3 2 3 2" xfId="898" xr:uid="{00000000-0005-0000-0000-0000C0160000}"/>
    <cellStyle name="20% - Accent3 2 3 2 10" xfId="11755" xr:uid="{00000000-0005-0000-0000-0000C1160000}"/>
    <cellStyle name="20% - Accent3 2 3 2 2" xfId="1640" xr:uid="{00000000-0005-0000-0000-0000C2160000}"/>
    <cellStyle name="20% - Accent3 2 3 2 2 2" xfId="4013" xr:uid="{00000000-0005-0000-0000-0000C3160000}"/>
    <cellStyle name="20% - Accent3 2 3 2 2 2 2" xfId="8804" xr:uid="{00000000-0005-0000-0000-0000C4160000}"/>
    <cellStyle name="20% - Accent3 2 3 2 2 2 2 2" xfId="28223" xr:uid="{00000000-0005-0000-0000-0000C5160000}"/>
    <cellStyle name="20% - Accent3 2 3 2 2 2 2 3" xfId="54570" xr:uid="{00000000-0005-0000-0000-0000C6160000}"/>
    <cellStyle name="20% - Accent3 2 3 2 2 2 2 4" xfId="18346" xr:uid="{00000000-0005-0000-0000-0000C7160000}"/>
    <cellStyle name="20% - Accent3 2 3 2 2 2 3" xfId="22638" xr:uid="{00000000-0005-0000-0000-0000C8160000}"/>
    <cellStyle name="20% - Accent3 2 3 2 2 2 3 2" xfId="49881" xr:uid="{00000000-0005-0000-0000-0000C9160000}"/>
    <cellStyle name="20% - Accent3 2 3 2 2 2 4" xfId="32121" xr:uid="{00000000-0005-0000-0000-0000CA160000}"/>
    <cellStyle name="20% - Accent3 2 3 2 2 2 5" xfId="37692" xr:uid="{00000000-0005-0000-0000-0000CB160000}"/>
    <cellStyle name="20% - Accent3 2 3 2 2 2 6" xfId="45152" xr:uid="{00000000-0005-0000-0000-0000CC160000}"/>
    <cellStyle name="20% - Accent3 2 3 2 2 2 7" xfId="14634" xr:uid="{00000000-0005-0000-0000-0000CD160000}"/>
    <cellStyle name="20% - Accent3 2 3 2 2 3" xfId="6853" xr:uid="{00000000-0005-0000-0000-0000CE160000}"/>
    <cellStyle name="20% - Accent3 2 3 2 2 3 2" xfId="26413" xr:uid="{00000000-0005-0000-0000-0000CF160000}"/>
    <cellStyle name="20% - Accent3 2 3 2 2 3 3" xfId="52619" xr:uid="{00000000-0005-0000-0000-0000D0160000}"/>
    <cellStyle name="20% - Accent3 2 3 2 2 3 4" xfId="16503" xr:uid="{00000000-0005-0000-0000-0000D1160000}"/>
    <cellStyle name="20% - Accent3 2 3 2 2 4" xfId="20479" xr:uid="{00000000-0005-0000-0000-0000D2160000}"/>
    <cellStyle name="20% - Accent3 2 3 2 2 4 2" xfId="47955" xr:uid="{00000000-0005-0000-0000-0000D3160000}"/>
    <cellStyle name="20% - Accent3 2 3 2 2 5" xfId="30104" xr:uid="{00000000-0005-0000-0000-0000D4160000}"/>
    <cellStyle name="20% - Accent3 2 3 2 2 6" xfId="35550" xr:uid="{00000000-0005-0000-0000-0000D5160000}"/>
    <cellStyle name="20% - Accent3 2 3 2 2 7" xfId="43145" xr:uid="{00000000-0005-0000-0000-0000D6160000}"/>
    <cellStyle name="20% - Accent3 2 3 2 2 8" xfId="13173" xr:uid="{00000000-0005-0000-0000-0000D7160000}"/>
    <cellStyle name="20% - Accent3 2 3 2 3" xfId="3321" xr:uid="{00000000-0005-0000-0000-0000D8160000}"/>
    <cellStyle name="20% - Accent3 2 3 2 3 2" xfId="8113" xr:uid="{00000000-0005-0000-0000-0000D9160000}"/>
    <cellStyle name="20% - Accent3 2 3 2 3 2 2" xfId="27543" xr:uid="{00000000-0005-0000-0000-0000DA160000}"/>
    <cellStyle name="20% - Accent3 2 3 2 3 2 3" xfId="53879" xr:uid="{00000000-0005-0000-0000-0000DB160000}"/>
    <cellStyle name="20% - Accent3 2 3 2 3 2 4" xfId="17654" xr:uid="{00000000-0005-0000-0000-0000DC160000}"/>
    <cellStyle name="20% - Accent3 2 3 2 3 3" xfId="21946" xr:uid="{00000000-0005-0000-0000-0000DD160000}"/>
    <cellStyle name="20% - Accent3 2 3 2 3 3 2" xfId="49191" xr:uid="{00000000-0005-0000-0000-0000DE160000}"/>
    <cellStyle name="20% - Accent3 2 3 2 3 4" xfId="31433" xr:uid="{00000000-0005-0000-0000-0000DF160000}"/>
    <cellStyle name="20% - Accent3 2 3 2 3 5" xfId="37000" xr:uid="{00000000-0005-0000-0000-0000E0160000}"/>
    <cellStyle name="20% - Accent3 2 3 2 3 6" xfId="44460" xr:uid="{00000000-0005-0000-0000-0000E1160000}"/>
    <cellStyle name="20% - Accent3 2 3 2 3 7" xfId="12453" xr:uid="{00000000-0005-0000-0000-0000E2160000}"/>
    <cellStyle name="20% - Accent3 2 3 2 4" xfId="6148" xr:uid="{00000000-0005-0000-0000-0000E3160000}"/>
    <cellStyle name="20% - Accent3 2 3 2 4 2" xfId="23932" xr:uid="{00000000-0005-0000-0000-0000E4160000}"/>
    <cellStyle name="20% - Accent3 2 3 2 4 3" xfId="51914" xr:uid="{00000000-0005-0000-0000-0000E5160000}"/>
    <cellStyle name="20% - Accent3 2 3 2 4 4" xfId="13955" xr:uid="{00000000-0005-0000-0000-0000E6160000}"/>
    <cellStyle name="20% - Accent3 2 3 2 5" xfId="15824" xr:uid="{00000000-0005-0000-0000-0000E7160000}"/>
    <cellStyle name="20% - Accent3 2 3 2 5 2" xfId="25734" xr:uid="{00000000-0005-0000-0000-0000E8160000}"/>
    <cellStyle name="20% - Accent3 2 3 2 5 3" xfId="47252" xr:uid="{00000000-0005-0000-0000-0000E9160000}"/>
    <cellStyle name="20% - Accent3 2 3 2 6" xfId="19743" xr:uid="{00000000-0005-0000-0000-0000EA160000}"/>
    <cellStyle name="20% - Accent3 2 3 2 7" xfId="29382" xr:uid="{00000000-0005-0000-0000-0000EB160000}"/>
    <cellStyle name="20% - Accent3 2 3 2 8" xfId="34812" xr:uid="{00000000-0005-0000-0000-0000EC160000}"/>
    <cellStyle name="20% - Accent3 2 3 2 9" xfId="42411" xr:uid="{00000000-0005-0000-0000-0000ED160000}"/>
    <cellStyle name="20% - Accent3 2 3 3" xfId="1377" xr:uid="{00000000-0005-0000-0000-0000EE160000}"/>
    <cellStyle name="20% - Accent3 2 3 3 2" xfId="3753" xr:uid="{00000000-0005-0000-0000-0000EF160000}"/>
    <cellStyle name="20% - Accent3 2 3 3 2 2" xfId="8544" xr:uid="{00000000-0005-0000-0000-0000F0160000}"/>
    <cellStyle name="20% - Accent3 2 3 3 2 2 2" xfId="27964" xr:uid="{00000000-0005-0000-0000-0000F1160000}"/>
    <cellStyle name="20% - Accent3 2 3 3 2 2 3" xfId="54310" xr:uid="{00000000-0005-0000-0000-0000F2160000}"/>
    <cellStyle name="20% - Accent3 2 3 3 2 2 4" xfId="18086" xr:uid="{00000000-0005-0000-0000-0000F3160000}"/>
    <cellStyle name="20% - Accent3 2 3 3 2 3" xfId="22378" xr:uid="{00000000-0005-0000-0000-0000F4160000}"/>
    <cellStyle name="20% - Accent3 2 3 3 2 3 2" xfId="49621" xr:uid="{00000000-0005-0000-0000-0000F5160000}"/>
    <cellStyle name="20% - Accent3 2 3 3 2 4" xfId="31861" xr:uid="{00000000-0005-0000-0000-0000F6160000}"/>
    <cellStyle name="20% - Accent3 2 3 3 2 5" xfId="37432" xr:uid="{00000000-0005-0000-0000-0000F7160000}"/>
    <cellStyle name="20% - Accent3 2 3 3 2 6" xfId="44892" xr:uid="{00000000-0005-0000-0000-0000F8160000}"/>
    <cellStyle name="20% - Accent3 2 3 3 2 7" xfId="14375" xr:uid="{00000000-0005-0000-0000-0000F9160000}"/>
    <cellStyle name="20% - Accent3 2 3 3 3" xfId="6591" xr:uid="{00000000-0005-0000-0000-0000FA160000}"/>
    <cellStyle name="20% - Accent3 2 3 3 3 2" xfId="26154" xr:uid="{00000000-0005-0000-0000-0000FB160000}"/>
    <cellStyle name="20% - Accent3 2 3 3 3 3" xfId="52357" xr:uid="{00000000-0005-0000-0000-0000FC160000}"/>
    <cellStyle name="20% - Accent3 2 3 3 3 4" xfId="16244" xr:uid="{00000000-0005-0000-0000-0000FD160000}"/>
    <cellStyle name="20% - Accent3 2 3 3 4" xfId="20216" xr:uid="{00000000-0005-0000-0000-0000FE160000}"/>
    <cellStyle name="20% - Accent3 2 3 3 4 2" xfId="47693" xr:uid="{00000000-0005-0000-0000-0000FF160000}"/>
    <cellStyle name="20% - Accent3 2 3 3 5" xfId="29841" xr:uid="{00000000-0005-0000-0000-000000170000}"/>
    <cellStyle name="20% - Accent3 2 3 3 6" xfId="35287" xr:uid="{00000000-0005-0000-0000-000001170000}"/>
    <cellStyle name="20% - Accent3 2 3 3 7" xfId="42882" xr:uid="{00000000-0005-0000-0000-000002170000}"/>
    <cellStyle name="20% - Accent3 2 3 3 8" xfId="12911" xr:uid="{00000000-0005-0000-0000-000003170000}"/>
    <cellStyle name="20% - Accent3 2 3 4" xfId="2180" xr:uid="{00000000-0005-0000-0000-000004170000}"/>
    <cellStyle name="20% - Accent3 2 3 4 2" xfId="4485" xr:uid="{00000000-0005-0000-0000-000005170000}"/>
    <cellStyle name="20% - Accent3 2 3 4 2 2" xfId="9266" xr:uid="{00000000-0005-0000-0000-000006170000}"/>
    <cellStyle name="20% - Accent3 2 3 4 2 2 2" xfId="28659" xr:uid="{00000000-0005-0000-0000-000007170000}"/>
    <cellStyle name="20% - Accent3 2 3 4 2 2 3" xfId="55032" xr:uid="{00000000-0005-0000-0000-000008170000}"/>
    <cellStyle name="20% - Accent3 2 3 4 2 2 4" xfId="18818" xr:uid="{00000000-0005-0000-0000-000009170000}"/>
    <cellStyle name="20% - Accent3 2 3 4 2 3" xfId="23110" xr:uid="{00000000-0005-0000-0000-00000A170000}"/>
    <cellStyle name="20% - Accent3 2 3 4 2 3 2" xfId="50342" xr:uid="{00000000-0005-0000-0000-00000B170000}"/>
    <cellStyle name="20% - Accent3 2 3 4 2 4" xfId="32585" xr:uid="{00000000-0005-0000-0000-00000C170000}"/>
    <cellStyle name="20% - Accent3 2 3 4 2 5" xfId="38164" xr:uid="{00000000-0005-0000-0000-00000D170000}"/>
    <cellStyle name="20% - Accent3 2 3 4 2 6" xfId="45624" xr:uid="{00000000-0005-0000-0000-00000E170000}"/>
    <cellStyle name="20% - Accent3 2 3 4 2 7" xfId="15070" xr:uid="{00000000-0005-0000-0000-00000F170000}"/>
    <cellStyle name="20% - Accent3 2 3 4 3" xfId="7345" xr:uid="{00000000-0005-0000-0000-000010170000}"/>
    <cellStyle name="20% - Accent3 2 3 4 3 2" xfId="26849" xr:uid="{00000000-0005-0000-0000-000011170000}"/>
    <cellStyle name="20% - Accent3 2 3 4 3 3" xfId="53111" xr:uid="{00000000-0005-0000-0000-000012170000}"/>
    <cellStyle name="20% - Accent3 2 3 4 3 4" xfId="16939" xr:uid="{00000000-0005-0000-0000-000013170000}"/>
    <cellStyle name="20% - Accent3 2 3 4 4" xfId="21017" xr:uid="{00000000-0005-0000-0000-000014170000}"/>
    <cellStyle name="20% - Accent3 2 3 4 4 2" xfId="48447" xr:uid="{00000000-0005-0000-0000-000015170000}"/>
    <cellStyle name="20% - Accent3 2 3 4 5" xfId="30631" xr:uid="{00000000-0005-0000-0000-000016170000}"/>
    <cellStyle name="20% - Accent3 2 3 4 6" xfId="36090" xr:uid="{00000000-0005-0000-0000-000017170000}"/>
    <cellStyle name="20% - Accent3 2 3 4 7" xfId="43683" xr:uid="{00000000-0005-0000-0000-000018170000}"/>
    <cellStyle name="20% - Accent3 2 3 4 8" xfId="12194" xr:uid="{00000000-0005-0000-0000-000019170000}"/>
    <cellStyle name="20% - Accent3 2 3 5" xfId="3061" xr:uid="{00000000-0005-0000-0000-00001A170000}"/>
    <cellStyle name="20% - Accent3 2 3 5 2" xfId="7854" xr:uid="{00000000-0005-0000-0000-00001B170000}"/>
    <cellStyle name="20% - Accent3 2 3 5 2 2" xfId="27284" xr:uid="{00000000-0005-0000-0000-00001C170000}"/>
    <cellStyle name="20% - Accent3 2 3 5 2 3" xfId="53620" xr:uid="{00000000-0005-0000-0000-00001D170000}"/>
    <cellStyle name="20% - Accent3 2 3 5 2 4" xfId="17394" xr:uid="{00000000-0005-0000-0000-00001E170000}"/>
    <cellStyle name="20% - Accent3 2 3 5 3" xfId="21686" xr:uid="{00000000-0005-0000-0000-00001F170000}"/>
    <cellStyle name="20% - Accent3 2 3 5 3 2" xfId="48932" xr:uid="{00000000-0005-0000-0000-000020170000}"/>
    <cellStyle name="20% - Accent3 2 3 5 4" xfId="31173" xr:uid="{00000000-0005-0000-0000-000021170000}"/>
    <cellStyle name="20% - Accent3 2 3 5 5" xfId="36740" xr:uid="{00000000-0005-0000-0000-000022170000}"/>
    <cellStyle name="20% - Accent3 2 3 5 6" xfId="44200" xr:uid="{00000000-0005-0000-0000-000023170000}"/>
    <cellStyle name="20% - Accent3 2 3 5 7" xfId="13696" xr:uid="{00000000-0005-0000-0000-000024170000}"/>
    <cellStyle name="20% - Accent3 2 3 6" xfId="4960" xr:uid="{00000000-0005-0000-0000-000025170000}"/>
    <cellStyle name="20% - Accent3 2 3 6 2" xfId="9716" xr:uid="{00000000-0005-0000-0000-000026170000}"/>
    <cellStyle name="20% - Accent3 2 3 6 2 2" xfId="55482" xr:uid="{00000000-0005-0000-0000-000027170000}"/>
    <cellStyle name="20% - Accent3 2 3 6 2 3" xfId="25475" xr:uid="{00000000-0005-0000-0000-000028170000}"/>
    <cellStyle name="20% - Accent3 2 3 6 3" xfId="33059" xr:uid="{00000000-0005-0000-0000-000029170000}"/>
    <cellStyle name="20% - Accent3 2 3 6 3 2" xfId="50791" xr:uid="{00000000-0005-0000-0000-00002A170000}"/>
    <cellStyle name="20% - Accent3 2 3 6 4" xfId="38638" xr:uid="{00000000-0005-0000-0000-00002B170000}"/>
    <cellStyle name="20% - Accent3 2 3 6 5" xfId="46091" xr:uid="{00000000-0005-0000-0000-00002C170000}"/>
    <cellStyle name="20% - Accent3 2 3 6 6" xfId="15565" xr:uid="{00000000-0005-0000-0000-00002D170000}"/>
    <cellStyle name="20% - Accent3 2 3 7" xfId="5445" xr:uid="{00000000-0005-0000-0000-00002E170000}"/>
    <cellStyle name="20% - Accent3 2 3 7 2" xfId="10137" xr:uid="{00000000-0005-0000-0000-00002F170000}"/>
    <cellStyle name="20% - Accent3 2 3 7 2 2" xfId="55903" xr:uid="{00000000-0005-0000-0000-000030170000}"/>
    <cellStyle name="20% - Accent3 2 3 7 2 3" xfId="33541" xr:uid="{00000000-0005-0000-0000-000031170000}"/>
    <cellStyle name="20% - Accent3 2 3 7 3" xfId="39120" xr:uid="{00000000-0005-0000-0000-000032170000}"/>
    <cellStyle name="20% - Accent3 2 3 7 3 2" xfId="51211" xr:uid="{00000000-0005-0000-0000-000033170000}"/>
    <cellStyle name="20% - Accent3 2 3 7 4" xfId="46573" xr:uid="{00000000-0005-0000-0000-000034170000}"/>
    <cellStyle name="20% - Accent3 2 3 7 5" xfId="19461" xr:uid="{00000000-0005-0000-0000-000035170000}"/>
    <cellStyle name="20% - Accent3 2 3 8" xfId="5888" xr:uid="{00000000-0005-0000-0000-000036170000}"/>
    <cellStyle name="20% - Accent3 2 3 8 2" xfId="51654" xr:uid="{00000000-0005-0000-0000-000037170000}"/>
    <cellStyle name="20% - Accent3 2 3 8 3" xfId="29122" xr:uid="{00000000-0005-0000-0000-000038170000}"/>
    <cellStyle name="20% - Accent3 2 3 9" xfId="10933" xr:uid="{00000000-0005-0000-0000-000039170000}"/>
    <cellStyle name="20% - Accent3 2 3 9 2" xfId="46993" xr:uid="{00000000-0005-0000-0000-00003A170000}"/>
    <cellStyle name="20% - Accent3 2 3 9 3" xfId="34530" xr:uid="{00000000-0005-0000-0000-00003B170000}"/>
    <cellStyle name="20% - Accent3 2 4" xfId="975" xr:uid="{00000000-0005-0000-0000-00003C170000}"/>
    <cellStyle name="20% - Accent3 2 4 10" xfId="11832" xr:uid="{00000000-0005-0000-0000-00003D170000}"/>
    <cellStyle name="20% - Accent3 2 4 11" xfId="56760" xr:uid="{00000000-0005-0000-0000-00003E170000}"/>
    <cellStyle name="20% - Accent3 2 4 12" xfId="57215" xr:uid="{00000000-0005-0000-0000-00003F170000}"/>
    <cellStyle name="20% - Accent3 2 4 2" xfId="1712" xr:uid="{00000000-0005-0000-0000-000040170000}"/>
    <cellStyle name="20% - Accent3 2 4 2 2" xfId="4085" xr:uid="{00000000-0005-0000-0000-000041170000}"/>
    <cellStyle name="20% - Accent3 2 4 2 2 2" xfId="8876" xr:uid="{00000000-0005-0000-0000-000042170000}"/>
    <cellStyle name="20% - Accent3 2 4 2 2 2 2" xfId="28295" xr:uid="{00000000-0005-0000-0000-000043170000}"/>
    <cellStyle name="20% - Accent3 2 4 2 2 2 3" xfId="54642" xr:uid="{00000000-0005-0000-0000-000044170000}"/>
    <cellStyle name="20% - Accent3 2 4 2 2 2 4" xfId="18418" xr:uid="{00000000-0005-0000-0000-000045170000}"/>
    <cellStyle name="20% - Accent3 2 4 2 2 3" xfId="22710" xr:uid="{00000000-0005-0000-0000-000046170000}"/>
    <cellStyle name="20% - Accent3 2 4 2 2 3 2" xfId="49953" xr:uid="{00000000-0005-0000-0000-000047170000}"/>
    <cellStyle name="20% - Accent3 2 4 2 2 4" xfId="32193" xr:uid="{00000000-0005-0000-0000-000048170000}"/>
    <cellStyle name="20% - Accent3 2 4 2 2 5" xfId="37764" xr:uid="{00000000-0005-0000-0000-000049170000}"/>
    <cellStyle name="20% - Accent3 2 4 2 2 6" xfId="45224" xr:uid="{00000000-0005-0000-0000-00004A170000}"/>
    <cellStyle name="20% - Accent3 2 4 2 2 7" xfId="14706" xr:uid="{00000000-0005-0000-0000-00004B170000}"/>
    <cellStyle name="20% - Accent3 2 4 2 3" xfId="6925" xr:uid="{00000000-0005-0000-0000-00004C170000}"/>
    <cellStyle name="20% - Accent3 2 4 2 3 2" xfId="26485" xr:uid="{00000000-0005-0000-0000-00004D170000}"/>
    <cellStyle name="20% - Accent3 2 4 2 3 3" xfId="52691" xr:uid="{00000000-0005-0000-0000-00004E170000}"/>
    <cellStyle name="20% - Accent3 2 4 2 3 4" xfId="16575" xr:uid="{00000000-0005-0000-0000-00004F170000}"/>
    <cellStyle name="20% - Accent3 2 4 2 4" xfId="20551" xr:uid="{00000000-0005-0000-0000-000050170000}"/>
    <cellStyle name="20% - Accent3 2 4 2 4 2" xfId="48027" xr:uid="{00000000-0005-0000-0000-000051170000}"/>
    <cellStyle name="20% - Accent3 2 4 2 5" xfId="30176" xr:uid="{00000000-0005-0000-0000-000052170000}"/>
    <cellStyle name="20% - Accent3 2 4 2 6" xfId="35622" xr:uid="{00000000-0005-0000-0000-000053170000}"/>
    <cellStyle name="20% - Accent3 2 4 2 7" xfId="43217" xr:uid="{00000000-0005-0000-0000-000054170000}"/>
    <cellStyle name="20% - Accent3 2 4 2 8" xfId="13245" xr:uid="{00000000-0005-0000-0000-000055170000}"/>
    <cellStyle name="20% - Accent3 2 4 3" xfId="2252" xr:uid="{00000000-0005-0000-0000-000056170000}"/>
    <cellStyle name="20% - Accent3 2 4 3 2" xfId="4557" xr:uid="{00000000-0005-0000-0000-000057170000}"/>
    <cellStyle name="20% - Accent3 2 4 3 2 2" xfId="9338" xr:uid="{00000000-0005-0000-0000-000058170000}"/>
    <cellStyle name="20% - Accent3 2 4 3 2 2 2" xfId="28731" xr:uid="{00000000-0005-0000-0000-000059170000}"/>
    <cellStyle name="20% - Accent3 2 4 3 2 2 3" xfId="55104" xr:uid="{00000000-0005-0000-0000-00005A170000}"/>
    <cellStyle name="20% - Accent3 2 4 3 2 2 4" xfId="18890" xr:uid="{00000000-0005-0000-0000-00005B170000}"/>
    <cellStyle name="20% - Accent3 2 4 3 2 3" xfId="23182" xr:uid="{00000000-0005-0000-0000-00005C170000}"/>
    <cellStyle name="20% - Accent3 2 4 3 2 3 2" xfId="50414" xr:uid="{00000000-0005-0000-0000-00005D170000}"/>
    <cellStyle name="20% - Accent3 2 4 3 2 4" xfId="32657" xr:uid="{00000000-0005-0000-0000-00005E170000}"/>
    <cellStyle name="20% - Accent3 2 4 3 2 5" xfId="38236" xr:uid="{00000000-0005-0000-0000-00005F170000}"/>
    <cellStyle name="20% - Accent3 2 4 3 2 6" xfId="45696" xr:uid="{00000000-0005-0000-0000-000060170000}"/>
    <cellStyle name="20% - Accent3 2 4 3 2 7" xfId="15142" xr:uid="{00000000-0005-0000-0000-000061170000}"/>
    <cellStyle name="20% - Accent3 2 4 3 3" xfId="7417" xr:uid="{00000000-0005-0000-0000-000062170000}"/>
    <cellStyle name="20% - Accent3 2 4 3 3 2" xfId="26921" xr:uid="{00000000-0005-0000-0000-000063170000}"/>
    <cellStyle name="20% - Accent3 2 4 3 3 3" xfId="53183" xr:uid="{00000000-0005-0000-0000-000064170000}"/>
    <cellStyle name="20% - Accent3 2 4 3 3 4" xfId="17011" xr:uid="{00000000-0005-0000-0000-000065170000}"/>
    <cellStyle name="20% - Accent3 2 4 3 4" xfId="21089" xr:uid="{00000000-0005-0000-0000-000066170000}"/>
    <cellStyle name="20% - Accent3 2 4 3 4 2" xfId="48519" xr:uid="{00000000-0005-0000-0000-000067170000}"/>
    <cellStyle name="20% - Accent3 2 4 3 5" xfId="30703" xr:uid="{00000000-0005-0000-0000-000068170000}"/>
    <cellStyle name="20% - Accent3 2 4 3 6" xfId="36162" xr:uid="{00000000-0005-0000-0000-000069170000}"/>
    <cellStyle name="20% - Accent3 2 4 3 7" xfId="43755" xr:uid="{00000000-0005-0000-0000-00006A170000}"/>
    <cellStyle name="20% - Accent3 2 4 3 8" xfId="12525" xr:uid="{00000000-0005-0000-0000-00006B170000}"/>
    <cellStyle name="20% - Accent3 2 4 4" xfId="3393" xr:uid="{00000000-0005-0000-0000-00006C170000}"/>
    <cellStyle name="20% - Accent3 2 4 4 2" xfId="8185" xr:uid="{00000000-0005-0000-0000-00006D170000}"/>
    <cellStyle name="20% - Accent3 2 4 4 2 2" xfId="27615" xr:uid="{00000000-0005-0000-0000-00006E170000}"/>
    <cellStyle name="20% - Accent3 2 4 4 2 3" xfId="53951" xr:uid="{00000000-0005-0000-0000-00006F170000}"/>
    <cellStyle name="20% - Accent3 2 4 4 2 4" xfId="17726" xr:uid="{00000000-0005-0000-0000-000070170000}"/>
    <cellStyle name="20% - Accent3 2 4 4 3" xfId="22018" xr:uid="{00000000-0005-0000-0000-000071170000}"/>
    <cellStyle name="20% - Accent3 2 4 4 3 2" xfId="49263" xr:uid="{00000000-0005-0000-0000-000072170000}"/>
    <cellStyle name="20% - Accent3 2 4 4 4" xfId="31505" xr:uid="{00000000-0005-0000-0000-000073170000}"/>
    <cellStyle name="20% - Accent3 2 4 4 5" xfId="37072" xr:uid="{00000000-0005-0000-0000-000074170000}"/>
    <cellStyle name="20% - Accent3 2 4 4 6" xfId="44532" xr:uid="{00000000-0005-0000-0000-000075170000}"/>
    <cellStyle name="20% - Accent3 2 4 4 7" xfId="14027" xr:uid="{00000000-0005-0000-0000-000076170000}"/>
    <cellStyle name="20% - Accent3 2 4 5" xfId="5032" xr:uid="{00000000-0005-0000-0000-000077170000}"/>
    <cellStyle name="20% - Accent3 2 4 5 2" xfId="9788" xr:uid="{00000000-0005-0000-0000-000078170000}"/>
    <cellStyle name="20% - Accent3 2 4 5 2 2" xfId="55554" xr:uid="{00000000-0005-0000-0000-000079170000}"/>
    <cellStyle name="20% - Accent3 2 4 5 2 3" xfId="25806" xr:uid="{00000000-0005-0000-0000-00007A170000}"/>
    <cellStyle name="20% - Accent3 2 4 5 3" xfId="33131" xr:uid="{00000000-0005-0000-0000-00007B170000}"/>
    <cellStyle name="20% - Accent3 2 4 5 3 2" xfId="50863" xr:uid="{00000000-0005-0000-0000-00007C170000}"/>
    <cellStyle name="20% - Accent3 2 4 5 4" xfId="38710" xr:uid="{00000000-0005-0000-0000-00007D170000}"/>
    <cellStyle name="20% - Accent3 2 4 5 5" xfId="46163" xr:uid="{00000000-0005-0000-0000-00007E170000}"/>
    <cellStyle name="20% - Accent3 2 4 5 6" xfId="15896" xr:uid="{00000000-0005-0000-0000-00007F170000}"/>
    <cellStyle name="20% - Accent3 2 4 6" xfId="5517" xr:uid="{00000000-0005-0000-0000-000080170000}"/>
    <cellStyle name="20% - Accent3 2 4 6 2" xfId="10209" xr:uid="{00000000-0005-0000-0000-000081170000}"/>
    <cellStyle name="20% - Accent3 2 4 6 2 2" xfId="55975" xr:uid="{00000000-0005-0000-0000-000082170000}"/>
    <cellStyle name="20% - Accent3 2 4 6 2 3" xfId="33613" xr:uid="{00000000-0005-0000-0000-000083170000}"/>
    <cellStyle name="20% - Accent3 2 4 6 3" xfId="39192" xr:uid="{00000000-0005-0000-0000-000084170000}"/>
    <cellStyle name="20% - Accent3 2 4 6 3 2" xfId="51283" xr:uid="{00000000-0005-0000-0000-000085170000}"/>
    <cellStyle name="20% - Accent3 2 4 6 4" xfId="46645" xr:uid="{00000000-0005-0000-0000-000086170000}"/>
    <cellStyle name="20% - Accent3 2 4 6 5" xfId="19820" xr:uid="{00000000-0005-0000-0000-000087170000}"/>
    <cellStyle name="20% - Accent3 2 4 7" xfId="6220" xr:uid="{00000000-0005-0000-0000-000088170000}"/>
    <cellStyle name="20% - Accent3 2 4 7 2" xfId="51986" xr:uid="{00000000-0005-0000-0000-000089170000}"/>
    <cellStyle name="20% - Accent3 2 4 7 3" xfId="29454" xr:uid="{00000000-0005-0000-0000-00008A170000}"/>
    <cellStyle name="20% - Accent3 2 4 8" xfId="11005" xr:uid="{00000000-0005-0000-0000-00008B170000}"/>
    <cellStyle name="20% - Accent3 2 4 8 2" xfId="47324" xr:uid="{00000000-0005-0000-0000-00008C170000}"/>
    <cellStyle name="20% - Accent3 2 4 8 3" xfId="34889" xr:uid="{00000000-0005-0000-0000-00008D170000}"/>
    <cellStyle name="20% - Accent3 2 4 9" xfId="42488" xr:uid="{00000000-0005-0000-0000-00008E170000}"/>
    <cellStyle name="20% - Accent3 2 5" xfId="716" xr:uid="{00000000-0005-0000-0000-00008F170000}"/>
    <cellStyle name="20% - Accent3 2 5 10" xfId="11573" xr:uid="{00000000-0005-0000-0000-000090170000}"/>
    <cellStyle name="20% - Accent3 2 5 2" xfId="1476" xr:uid="{00000000-0005-0000-0000-000091170000}"/>
    <cellStyle name="20% - Accent3 2 5 2 2" xfId="3852" xr:uid="{00000000-0005-0000-0000-000092170000}"/>
    <cellStyle name="20% - Accent3 2 5 2 2 2" xfId="8643" xr:uid="{00000000-0005-0000-0000-000093170000}"/>
    <cellStyle name="20% - Accent3 2 5 2 2 2 2" xfId="28063" xr:uid="{00000000-0005-0000-0000-000094170000}"/>
    <cellStyle name="20% - Accent3 2 5 2 2 2 3" xfId="54409" xr:uid="{00000000-0005-0000-0000-000095170000}"/>
    <cellStyle name="20% - Accent3 2 5 2 2 2 4" xfId="18185" xr:uid="{00000000-0005-0000-0000-000096170000}"/>
    <cellStyle name="20% - Accent3 2 5 2 2 3" xfId="22477" xr:uid="{00000000-0005-0000-0000-000097170000}"/>
    <cellStyle name="20% - Accent3 2 5 2 2 3 2" xfId="49720" xr:uid="{00000000-0005-0000-0000-000098170000}"/>
    <cellStyle name="20% - Accent3 2 5 2 2 4" xfId="31960" xr:uid="{00000000-0005-0000-0000-000099170000}"/>
    <cellStyle name="20% - Accent3 2 5 2 2 5" xfId="37531" xr:uid="{00000000-0005-0000-0000-00009A170000}"/>
    <cellStyle name="20% - Accent3 2 5 2 2 6" xfId="44991" xr:uid="{00000000-0005-0000-0000-00009B170000}"/>
    <cellStyle name="20% - Accent3 2 5 2 2 7" xfId="14474" xr:uid="{00000000-0005-0000-0000-00009C170000}"/>
    <cellStyle name="20% - Accent3 2 5 2 3" xfId="6690" xr:uid="{00000000-0005-0000-0000-00009D170000}"/>
    <cellStyle name="20% - Accent3 2 5 2 3 2" xfId="26253" xr:uid="{00000000-0005-0000-0000-00009E170000}"/>
    <cellStyle name="20% - Accent3 2 5 2 3 3" xfId="52456" xr:uid="{00000000-0005-0000-0000-00009F170000}"/>
    <cellStyle name="20% - Accent3 2 5 2 3 4" xfId="16343" xr:uid="{00000000-0005-0000-0000-0000A0170000}"/>
    <cellStyle name="20% - Accent3 2 5 2 4" xfId="20315" xr:uid="{00000000-0005-0000-0000-0000A1170000}"/>
    <cellStyle name="20% - Accent3 2 5 2 4 2" xfId="47792" xr:uid="{00000000-0005-0000-0000-0000A2170000}"/>
    <cellStyle name="20% - Accent3 2 5 2 5" xfId="29940" xr:uid="{00000000-0005-0000-0000-0000A3170000}"/>
    <cellStyle name="20% - Accent3 2 5 2 6" xfId="35386" xr:uid="{00000000-0005-0000-0000-0000A4170000}"/>
    <cellStyle name="20% - Accent3 2 5 2 7" xfId="42981" xr:uid="{00000000-0005-0000-0000-0000A5170000}"/>
    <cellStyle name="20% - Accent3 2 5 2 8" xfId="13010" xr:uid="{00000000-0005-0000-0000-0000A6170000}"/>
    <cellStyle name="20% - Accent3 2 5 3" xfId="3160" xr:uid="{00000000-0005-0000-0000-0000A7170000}"/>
    <cellStyle name="20% - Accent3 2 5 3 2" xfId="7953" xr:uid="{00000000-0005-0000-0000-0000A8170000}"/>
    <cellStyle name="20% - Accent3 2 5 3 2 2" xfId="27383" xr:uid="{00000000-0005-0000-0000-0000A9170000}"/>
    <cellStyle name="20% - Accent3 2 5 3 2 3" xfId="53719" xr:uid="{00000000-0005-0000-0000-0000AA170000}"/>
    <cellStyle name="20% - Accent3 2 5 3 2 4" xfId="17493" xr:uid="{00000000-0005-0000-0000-0000AB170000}"/>
    <cellStyle name="20% - Accent3 2 5 3 3" xfId="21785" xr:uid="{00000000-0005-0000-0000-0000AC170000}"/>
    <cellStyle name="20% - Accent3 2 5 3 3 2" xfId="49031" xr:uid="{00000000-0005-0000-0000-0000AD170000}"/>
    <cellStyle name="20% - Accent3 2 5 3 4" xfId="31272" xr:uid="{00000000-0005-0000-0000-0000AE170000}"/>
    <cellStyle name="20% - Accent3 2 5 3 5" xfId="36839" xr:uid="{00000000-0005-0000-0000-0000AF170000}"/>
    <cellStyle name="20% - Accent3 2 5 3 6" xfId="44299" xr:uid="{00000000-0005-0000-0000-0000B0170000}"/>
    <cellStyle name="20% - Accent3 2 5 3 7" xfId="12293" xr:uid="{00000000-0005-0000-0000-0000B1170000}"/>
    <cellStyle name="20% - Accent3 2 5 4" xfId="5987" xr:uid="{00000000-0005-0000-0000-0000B2170000}"/>
    <cellStyle name="20% - Accent3 2 5 4 2" xfId="24909" xr:uid="{00000000-0005-0000-0000-0000B3170000}"/>
    <cellStyle name="20% - Accent3 2 5 4 3" xfId="51753" xr:uid="{00000000-0005-0000-0000-0000B4170000}"/>
    <cellStyle name="20% - Accent3 2 5 4 4" xfId="13795" xr:uid="{00000000-0005-0000-0000-0000B5170000}"/>
    <cellStyle name="20% - Accent3 2 5 5" xfId="15664" xr:uid="{00000000-0005-0000-0000-0000B6170000}"/>
    <cellStyle name="20% - Accent3 2 5 5 2" xfId="25574" xr:uid="{00000000-0005-0000-0000-0000B7170000}"/>
    <cellStyle name="20% - Accent3 2 5 5 3" xfId="47092" xr:uid="{00000000-0005-0000-0000-0000B8170000}"/>
    <cellStyle name="20% - Accent3 2 5 6" xfId="19561" xr:uid="{00000000-0005-0000-0000-0000B9170000}"/>
    <cellStyle name="20% - Accent3 2 5 7" xfId="29222" xr:uid="{00000000-0005-0000-0000-0000BA170000}"/>
    <cellStyle name="20% - Accent3 2 5 8" xfId="34630" xr:uid="{00000000-0005-0000-0000-0000BB170000}"/>
    <cellStyle name="20% - Accent3 2 5 9" xfId="42229" xr:uid="{00000000-0005-0000-0000-0000BC170000}"/>
    <cellStyle name="20% - Accent3 2 6" xfId="1197" xr:uid="{00000000-0005-0000-0000-0000BD170000}"/>
    <cellStyle name="20% - Accent3 2 6 2" xfId="3579" xr:uid="{00000000-0005-0000-0000-0000BE170000}"/>
    <cellStyle name="20% - Accent3 2 6 2 2" xfId="8370" xr:uid="{00000000-0005-0000-0000-0000BF170000}"/>
    <cellStyle name="20% - Accent3 2 6 2 2 2" xfId="27792" xr:uid="{00000000-0005-0000-0000-0000C0170000}"/>
    <cellStyle name="20% - Accent3 2 6 2 2 3" xfId="54136" xr:uid="{00000000-0005-0000-0000-0000C1170000}"/>
    <cellStyle name="20% - Accent3 2 6 2 2 4" xfId="17912" xr:uid="{00000000-0005-0000-0000-0000C2170000}"/>
    <cellStyle name="20% - Accent3 2 6 2 3" xfId="22204" xr:uid="{00000000-0005-0000-0000-0000C3170000}"/>
    <cellStyle name="20% - Accent3 2 6 2 3 2" xfId="49447" xr:uid="{00000000-0005-0000-0000-0000C4170000}"/>
    <cellStyle name="20% - Accent3 2 6 2 4" xfId="31688" xr:uid="{00000000-0005-0000-0000-0000C5170000}"/>
    <cellStyle name="20% - Accent3 2 6 2 5" xfId="37258" xr:uid="{00000000-0005-0000-0000-0000C6170000}"/>
    <cellStyle name="20% - Accent3 2 6 2 6" xfId="44718" xr:uid="{00000000-0005-0000-0000-0000C7170000}"/>
    <cellStyle name="20% - Accent3 2 6 2 7" xfId="12732" xr:uid="{00000000-0005-0000-0000-0000C8170000}"/>
    <cellStyle name="20% - Accent3 2 6 3" xfId="6415" xr:uid="{00000000-0005-0000-0000-0000C9170000}"/>
    <cellStyle name="20% - Accent3 2 6 3 2" xfId="24648" xr:uid="{00000000-0005-0000-0000-0000CA170000}"/>
    <cellStyle name="20% - Accent3 2 6 3 3" xfId="52181" xr:uid="{00000000-0005-0000-0000-0000CB170000}"/>
    <cellStyle name="20% - Accent3 2 6 3 4" xfId="14203" xr:uid="{00000000-0005-0000-0000-0000CC170000}"/>
    <cellStyle name="20% - Accent3 2 6 4" xfId="16072" xr:uid="{00000000-0005-0000-0000-0000CD170000}"/>
    <cellStyle name="20% - Accent3 2 6 4 2" xfId="25982" xr:uid="{00000000-0005-0000-0000-0000CE170000}"/>
    <cellStyle name="20% - Accent3 2 6 4 3" xfId="47517" xr:uid="{00000000-0005-0000-0000-0000CF170000}"/>
    <cellStyle name="20% - Accent3 2 6 5" xfId="20036" xr:uid="{00000000-0005-0000-0000-0000D0170000}"/>
    <cellStyle name="20% - Accent3 2 6 6" xfId="29663" xr:uid="{00000000-0005-0000-0000-0000D1170000}"/>
    <cellStyle name="20% - Accent3 2 6 7" xfId="35107" xr:uid="{00000000-0005-0000-0000-0000D2170000}"/>
    <cellStyle name="20% - Accent3 2 6 8" xfId="42702" xr:uid="{00000000-0005-0000-0000-0000D3170000}"/>
    <cellStyle name="20% - Accent3 2 6 9" xfId="11294" xr:uid="{00000000-0005-0000-0000-0000D4170000}"/>
    <cellStyle name="20% - Accent3 2 7" xfId="2020" xr:uid="{00000000-0005-0000-0000-0000D5170000}"/>
    <cellStyle name="20% - Accent3 2 7 2" xfId="4325" xr:uid="{00000000-0005-0000-0000-0000D6170000}"/>
    <cellStyle name="20% - Accent3 2 7 2 2" xfId="9106" xr:uid="{00000000-0005-0000-0000-0000D7170000}"/>
    <cellStyle name="20% - Accent3 2 7 2 2 2" xfId="28499" xr:uid="{00000000-0005-0000-0000-0000D8170000}"/>
    <cellStyle name="20% - Accent3 2 7 2 2 3" xfId="54872" xr:uid="{00000000-0005-0000-0000-0000D9170000}"/>
    <cellStyle name="20% - Accent3 2 7 2 2 4" xfId="18658" xr:uid="{00000000-0005-0000-0000-0000DA170000}"/>
    <cellStyle name="20% - Accent3 2 7 2 3" xfId="22950" xr:uid="{00000000-0005-0000-0000-0000DB170000}"/>
    <cellStyle name="20% - Accent3 2 7 2 3 2" xfId="50182" xr:uid="{00000000-0005-0000-0000-0000DC170000}"/>
    <cellStyle name="20% - Accent3 2 7 2 4" xfId="32425" xr:uid="{00000000-0005-0000-0000-0000DD170000}"/>
    <cellStyle name="20% - Accent3 2 7 2 5" xfId="38004" xr:uid="{00000000-0005-0000-0000-0000DE170000}"/>
    <cellStyle name="20% - Accent3 2 7 2 6" xfId="45464" xr:uid="{00000000-0005-0000-0000-0000DF170000}"/>
    <cellStyle name="20% - Accent3 2 7 2 7" xfId="14910" xr:uid="{00000000-0005-0000-0000-0000E0170000}"/>
    <cellStyle name="20% - Accent3 2 7 3" xfId="7185" xr:uid="{00000000-0005-0000-0000-0000E1170000}"/>
    <cellStyle name="20% - Accent3 2 7 3 2" xfId="26689" xr:uid="{00000000-0005-0000-0000-0000E2170000}"/>
    <cellStyle name="20% - Accent3 2 7 3 3" xfId="52951" xr:uid="{00000000-0005-0000-0000-0000E3170000}"/>
    <cellStyle name="20% - Accent3 2 7 3 4" xfId="16779" xr:uid="{00000000-0005-0000-0000-0000E4170000}"/>
    <cellStyle name="20% - Accent3 2 7 4" xfId="20857" xr:uid="{00000000-0005-0000-0000-0000E5170000}"/>
    <cellStyle name="20% - Accent3 2 7 4 2" xfId="48287" xr:uid="{00000000-0005-0000-0000-0000E6170000}"/>
    <cellStyle name="20% - Accent3 2 7 5" xfId="30471" xr:uid="{00000000-0005-0000-0000-0000E7170000}"/>
    <cellStyle name="20% - Accent3 2 7 6" xfId="35930" xr:uid="{00000000-0005-0000-0000-0000E8170000}"/>
    <cellStyle name="20% - Accent3 2 7 7" xfId="43523" xr:uid="{00000000-0005-0000-0000-0000E9170000}"/>
    <cellStyle name="20% - Accent3 2 7 8" xfId="12022" xr:uid="{00000000-0005-0000-0000-0000EA170000}"/>
    <cellStyle name="20% - Accent3 2 8" xfId="2888" xr:uid="{00000000-0005-0000-0000-0000EB170000}"/>
    <cellStyle name="20% - Accent3 2 8 2" xfId="7682" xr:uid="{00000000-0005-0000-0000-0000EC170000}"/>
    <cellStyle name="20% - Accent3 2 8 2 2" xfId="27112" xr:uid="{00000000-0005-0000-0000-0000ED170000}"/>
    <cellStyle name="20% - Accent3 2 8 2 3" xfId="53448" xr:uid="{00000000-0005-0000-0000-0000EE170000}"/>
    <cellStyle name="20% - Accent3 2 8 2 4" xfId="17221" xr:uid="{00000000-0005-0000-0000-0000EF170000}"/>
    <cellStyle name="20% - Accent3 2 8 3" xfId="21513" xr:uid="{00000000-0005-0000-0000-0000F0170000}"/>
    <cellStyle name="20% - Accent3 2 8 3 2" xfId="48760" xr:uid="{00000000-0005-0000-0000-0000F1170000}"/>
    <cellStyle name="20% - Accent3 2 8 4" xfId="31000" xr:uid="{00000000-0005-0000-0000-0000F2170000}"/>
    <cellStyle name="20% - Accent3 2 8 5" xfId="36567" xr:uid="{00000000-0005-0000-0000-0000F3170000}"/>
    <cellStyle name="20% - Accent3 2 8 6" xfId="44027" xr:uid="{00000000-0005-0000-0000-0000F4170000}"/>
    <cellStyle name="20% - Accent3 2 8 7" xfId="13524" xr:uid="{00000000-0005-0000-0000-0000F5170000}"/>
    <cellStyle name="20% - Accent3 2 9" xfId="4797" xr:uid="{00000000-0005-0000-0000-0000F6170000}"/>
    <cellStyle name="20% - Accent3 2 9 2" xfId="9556" xr:uid="{00000000-0005-0000-0000-0000F7170000}"/>
    <cellStyle name="20% - Accent3 2 9 2 2" xfId="55322" xr:uid="{00000000-0005-0000-0000-0000F8170000}"/>
    <cellStyle name="20% - Accent3 2 9 2 3" xfId="25315" xr:uid="{00000000-0005-0000-0000-0000F9170000}"/>
    <cellStyle name="20% - Accent3 2 9 3" xfId="32896" xr:uid="{00000000-0005-0000-0000-0000FA170000}"/>
    <cellStyle name="20% - Accent3 2 9 3 2" xfId="50631" xr:uid="{00000000-0005-0000-0000-0000FB170000}"/>
    <cellStyle name="20% - Accent3 2 9 4" xfId="38475" xr:uid="{00000000-0005-0000-0000-0000FC170000}"/>
    <cellStyle name="20% - Accent3 2 9 5" xfId="45931" xr:uid="{00000000-0005-0000-0000-0000FD170000}"/>
    <cellStyle name="20% - Accent3 2 9 6" xfId="15393" xr:uid="{00000000-0005-0000-0000-0000FE170000}"/>
    <cellStyle name="20% - Accent3 3" xfId="297" xr:uid="{00000000-0005-0000-0000-0000FF170000}"/>
    <cellStyle name="20% - Accent3 4" xfId="483" xr:uid="{00000000-0005-0000-0000-000000180000}"/>
    <cellStyle name="20% - Accent3 4 10" xfId="10807" xr:uid="{00000000-0005-0000-0000-000001180000}"/>
    <cellStyle name="20% - Accent3 4 10 2" xfId="46867" xr:uid="{00000000-0005-0000-0000-000002180000}"/>
    <cellStyle name="20% - Accent3 4 10 3" xfId="34399" xr:uid="{00000000-0005-0000-0000-000003180000}"/>
    <cellStyle name="20% - Accent3 4 11" xfId="41999" xr:uid="{00000000-0005-0000-0000-000004180000}"/>
    <cellStyle name="20% - Accent3 4 12" xfId="11343" xr:uid="{00000000-0005-0000-0000-000005180000}"/>
    <cellStyle name="20% - Accent3 4 13" xfId="56562" xr:uid="{00000000-0005-0000-0000-000006180000}"/>
    <cellStyle name="20% - Accent3 4 14" xfId="57017" xr:uid="{00000000-0005-0000-0000-000007180000}"/>
    <cellStyle name="20% - Accent3 4 2" xfId="1020" xr:uid="{00000000-0005-0000-0000-000008180000}"/>
    <cellStyle name="20% - Accent3 4 2 10" xfId="11877" xr:uid="{00000000-0005-0000-0000-000009180000}"/>
    <cellStyle name="20% - Accent3 4 2 11" xfId="56805" xr:uid="{00000000-0005-0000-0000-00000A180000}"/>
    <cellStyle name="20% - Accent3 4 2 12" xfId="57260" xr:uid="{00000000-0005-0000-0000-00000B180000}"/>
    <cellStyle name="20% - Accent3 4 2 2" xfId="1757" xr:uid="{00000000-0005-0000-0000-00000C180000}"/>
    <cellStyle name="20% - Accent3 4 2 2 2" xfId="4130" xr:uid="{00000000-0005-0000-0000-00000D180000}"/>
    <cellStyle name="20% - Accent3 4 2 2 2 2" xfId="8921" xr:uid="{00000000-0005-0000-0000-00000E180000}"/>
    <cellStyle name="20% - Accent3 4 2 2 2 2 2" xfId="28340" xr:uid="{00000000-0005-0000-0000-00000F180000}"/>
    <cellStyle name="20% - Accent3 4 2 2 2 2 3" xfId="54687" xr:uid="{00000000-0005-0000-0000-000010180000}"/>
    <cellStyle name="20% - Accent3 4 2 2 2 2 4" xfId="18463" xr:uid="{00000000-0005-0000-0000-000011180000}"/>
    <cellStyle name="20% - Accent3 4 2 2 2 3" xfId="22755" xr:uid="{00000000-0005-0000-0000-000012180000}"/>
    <cellStyle name="20% - Accent3 4 2 2 2 3 2" xfId="49998" xr:uid="{00000000-0005-0000-0000-000013180000}"/>
    <cellStyle name="20% - Accent3 4 2 2 2 4" xfId="32238" xr:uid="{00000000-0005-0000-0000-000014180000}"/>
    <cellStyle name="20% - Accent3 4 2 2 2 5" xfId="37809" xr:uid="{00000000-0005-0000-0000-000015180000}"/>
    <cellStyle name="20% - Accent3 4 2 2 2 6" xfId="45269" xr:uid="{00000000-0005-0000-0000-000016180000}"/>
    <cellStyle name="20% - Accent3 4 2 2 2 7" xfId="14751" xr:uid="{00000000-0005-0000-0000-000017180000}"/>
    <cellStyle name="20% - Accent3 4 2 2 3" xfId="6970" xr:uid="{00000000-0005-0000-0000-000018180000}"/>
    <cellStyle name="20% - Accent3 4 2 2 3 2" xfId="26530" xr:uid="{00000000-0005-0000-0000-000019180000}"/>
    <cellStyle name="20% - Accent3 4 2 2 3 3" xfId="52736" xr:uid="{00000000-0005-0000-0000-00001A180000}"/>
    <cellStyle name="20% - Accent3 4 2 2 3 4" xfId="16620" xr:uid="{00000000-0005-0000-0000-00001B180000}"/>
    <cellStyle name="20% - Accent3 4 2 2 4" xfId="20596" xr:uid="{00000000-0005-0000-0000-00001C180000}"/>
    <cellStyle name="20% - Accent3 4 2 2 4 2" xfId="48072" xr:uid="{00000000-0005-0000-0000-00001D180000}"/>
    <cellStyle name="20% - Accent3 4 2 2 5" xfId="30221" xr:uid="{00000000-0005-0000-0000-00001E180000}"/>
    <cellStyle name="20% - Accent3 4 2 2 6" xfId="35667" xr:uid="{00000000-0005-0000-0000-00001F180000}"/>
    <cellStyle name="20% - Accent3 4 2 2 7" xfId="43262" xr:uid="{00000000-0005-0000-0000-000020180000}"/>
    <cellStyle name="20% - Accent3 4 2 2 8" xfId="13290" xr:uid="{00000000-0005-0000-0000-000021180000}"/>
    <cellStyle name="20% - Accent3 4 2 3" xfId="2297" xr:uid="{00000000-0005-0000-0000-000022180000}"/>
    <cellStyle name="20% - Accent3 4 2 3 2" xfId="4602" xr:uid="{00000000-0005-0000-0000-000023180000}"/>
    <cellStyle name="20% - Accent3 4 2 3 2 2" xfId="9383" xr:uid="{00000000-0005-0000-0000-000024180000}"/>
    <cellStyle name="20% - Accent3 4 2 3 2 2 2" xfId="28776" xr:uid="{00000000-0005-0000-0000-000025180000}"/>
    <cellStyle name="20% - Accent3 4 2 3 2 2 3" xfId="55149" xr:uid="{00000000-0005-0000-0000-000026180000}"/>
    <cellStyle name="20% - Accent3 4 2 3 2 2 4" xfId="18935" xr:uid="{00000000-0005-0000-0000-000027180000}"/>
    <cellStyle name="20% - Accent3 4 2 3 2 3" xfId="23227" xr:uid="{00000000-0005-0000-0000-000028180000}"/>
    <cellStyle name="20% - Accent3 4 2 3 2 3 2" xfId="50459" xr:uid="{00000000-0005-0000-0000-000029180000}"/>
    <cellStyle name="20% - Accent3 4 2 3 2 4" xfId="32702" xr:uid="{00000000-0005-0000-0000-00002A180000}"/>
    <cellStyle name="20% - Accent3 4 2 3 2 5" xfId="38281" xr:uid="{00000000-0005-0000-0000-00002B180000}"/>
    <cellStyle name="20% - Accent3 4 2 3 2 6" xfId="45741" xr:uid="{00000000-0005-0000-0000-00002C180000}"/>
    <cellStyle name="20% - Accent3 4 2 3 2 7" xfId="15187" xr:uid="{00000000-0005-0000-0000-00002D180000}"/>
    <cellStyle name="20% - Accent3 4 2 3 3" xfId="7462" xr:uid="{00000000-0005-0000-0000-00002E180000}"/>
    <cellStyle name="20% - Accent3 4 2 3 3 2" xfId="26966" xr:uid="{00000000-0005-0000-0000-00002F180000}"/>
    <cellStyle name="20% - Accent3 4 2 3 3 3" xfId="53228" xr:uid="{00000000-0005-0000-0000-000030180000}"/>
    <cellStyle name="20% - Accent3 4 2 3 3 4" xfId="17056" xr:uid="{00000000-0005-0000-0000-000031180000}"/>
    <cellStyle name="20% - Accent3 4 2 3 4" xfId="21134" xr:uid="{00000000-0005-0000-0000-000032180000}"/>
    <cellStyle name="20% - Accent3 4 2 3 4 2" xfId="48564" xr:uid="{00000000-0005-0000-0000-000033180000}"/>
    <cellStyle name="20% - Accent3 4 2 3 5" xfId="30748" xr:uid="{00000000-0005-0000-0000-000034180000}"/>
    <cellStyle name="20% - Accent3 4 2 3 6" xfId="36207" xr:uid="{00000000-0005-0000-0000-000035180000}"/>
    <cellStyle name="20% - Accent3 4 2 3 7" xfId="43800" xr:uid="{00000000-0005-0000-0000-000036180000}"/>
    <cellStyle name="20% - Accent3 4 2 3 8" xfId="12570" xr:uid="{00000000-0005-0000-0000-000037180000}"/>
    <cellStyle name="20% - Accent3 4 2 4" xfId="3438" xr:uid="{00000000-0005-0000-0000-000038180000}"/>
    <cellStyle name="20% - Accent3 4 2 4 2" xfId="8230" xr:uid="{00000000-0005-0000-0000-000039180000}"/>
    <cellStyle name="20% - Accent3 4 2 4 2 2" xfId="27660" xr:uid="{00000000-0005-0000-0000-00003A180000}"/>
    <cellStyle name="20% - Accent3 4 2 4 2 3" xfId="53996" xr:uid="{00000000-0005-0000-0000-00003B180000}"/>
    <cellStyle name="20% - Accent3 4 2 4 2 4" xfId="17771" xr:uid="{00000000-0005-0000-0000-00003C180000}"/>
    <cellStyle name="20% - Accent3 4 2 4 3" xfId="22063" xr:uid="{00000000-0005-0000-0000-00003D180000}"/>
    <cellStyle name="20% - Accent3 4 2 4 3 2" xfId="49308" xr:uid="{00000000-0005-0000-0000-00003E180000}"/>
    <cellStyle name="20% - Accent3 4 2 4 4" xfId="31550" xr:uid="{00000000-0005-0000-0000-00003F180000}"/>
    <cellStyle name="20% - Accent3 4 2 4 5" xfId="37117" xr:uid="{00000000-0005-0000-0000-000040180000}"/>
    <cellStyle name="20% - Accent3 4 2 4 6" xfId="44577" xr:uid="{00000000-0005-0000-0000-000041180000}"/>
    <cellStyle name="20% - Accent3 4 2 4 7" xfId="14072" xr:uid="{00000000-0005-0000-0000-000042180000}"/>
    <cellStyle name="20% - Accent3 4 2 5" xfId="5077" xr:uid="{00000000-0005-0000-0000-000043180000}"/>
    <cellStyle name="20% - Accent3 4 2 5 2" xfId="9833" xr:uid="{00000000-0005-0000-0000-000044180000}"/>
    <cellStyle name="20% - Accent3 4 2 5 2 2" xfId="55599" xr:uid="{00000000-0005-0000-0000-000045180000}"/>
    <cellStyle name="20% - Accent3 4 2 5 2 3" xfId="25851" xr:uid="{00000000-0005-0000-0000-000046180000}"/>
    <cellStyle name="20% - Accent3 4 2 5 3" xfId="33176" xr:uid="{00000000-0005-0000-0000-000047180000}"/>
    <cellStyle name="20% - Accent3 4 2 5 3 2" xfId="50908" xr:uid="{00000000-0005-0000-0000-000048180000}"/>
    <cellStyle name="20% - Accent3 4 2 5 4" xfId="38755" xr:uid="{00000000-0005-0000-0000-000049180000}"/>
    <cellStyle name="20% - Accent3 4 2 5 5" xfId="46208" xr:uid="{00000000-0005-0000-0000-00004A180000}"/>
    <cellStyle name="20% - Accent3 4 2 5 6" xfId="15941" xr:uid="{00000000-0005-0000-0000-00004B180000}"/>
    <cellStyle name="20% - Accent3 4 2 6" xfId="5562" xr:uid="{00000000-0005-0000-0000-00004C180000}"/>
    <cellStyle name="20% - Accent3 4 2 6 2" xfId="10254" xr:uid="{00000000-0005-0000-0000-00004D180000}"/>
    <cellStyle name="20% - Accent3 4 2 6 2 2" xfId="56020" xr:uid="{00000000-0005-0000-0000-00004E180000}"/>
    <cellStyle name="20% - Accent3 4 2 6 2 3" xfId="33658" xr:uid="{00000000-0005-0000-0000-00004F180000}"/>
    <cellStyle name="20% - Accent3 4 2 6 3" xfId="39237" xr:uid="{00000000-0005-0000-0000-000050180000}"/>
    <cellStyle name="20% - Accent3 4 2 6 3 2" xfId="51328" xr:uid="{00000000-0005-0000-0000-000051180000}"/>
    <cellStyle name="20% - Accent3 4 2 6 4" xfId="46690" xr:uid="{00000000-0005-0000-0000-000052180000}"/>
    <cellStyle name="20% - Accent3 4 2 6 5" xfId="19865" xr:uid="{00000000-0005-0000-0000-000053180000}"/>
    <cellStyle name="20% - Accent3 4 2 7" xfId="6265" xr:uid="{00000000-0005-0000-0000-000054180000}"/>
    <cellStyle name="20% - Accent3 4 2 7 2" xfId="52031" xr:uid="{00000000-0005-0000-0000-000055180000}"/>
    <cellStyle name="20% - Accent3 4 2 7 3" xfId="29499" xr:uid="{00000000-0005-0000-0000-000056180000}"/>
    <cellStyle name="20% - Accent3 4 2 8" xfId="11050" xr:uid="{00000000-0005-0000-0000-000057180000}"/>
    <cellStyle name="20% - Accent3 4 2 8 2" xfId="47369" xr:uid="{00000000-0005-0000-0000-000058180000}"/>
    <cellStyle name="20% - Accent3 4 2 8 3" xfId="34934" xr:uid="{00000000-0005-0000-0000-000059180000}"/>
    <cellStyle name="20% - Accent3 4 2 9" xfId="42533" xr:uid="{00000000-0005-0000-0000-00005A180000}"/>
    <cellStyle name="20% - Accent3 4 3" xfId="772" xr:uid="{00000000-0005-0000-0000-00005B180000}"/>
    <cellStyle name="20% - Accent3 4 3 10" xfId="11629" xr:uid="{00000000-0005-0000-0000-00005C180000}"/>
    <cellStyle name="20% - Accent3 4 3 2" xfId="1514" xr:uid="{00000000-0005-0000-0000-00005D180000}"/>
    <cellStyle name="20% - Accent3 4 3 2 2" xfId="3887" xr:uid="{00000000-0005-0000-0000-00005E180000}"/>
    <cellStyle name="20% - Accent3 4 3 2 2 2" xfId="8678" xr:uid="{00000000-0005-0000-0000-00005F180000}"/>
    <cellStyle name="20% - Accent3 4 3 2 2 2 2" xfId="28097" xr:uid="{00000000-0005-0000-0000-000060180000}"/>
    <cellStyle name="20% - Accent3 4 3 2 2 2 3" xfId="54444" xr:uid="{00000000-0005-0000-0000-000061180000}"/>
    <cellStyle name="20% - Accent3 4 3 2 2 2 4" xfId="18220" xr:uid="{00000000-0005-0000-0000-000062180000}"/>
    <cellStyle name="20% - Accent3 4 3 2 2 3" xfId="22512" xr:uid="{00000000-0005-0000-0000-000063180000}"/>
    <cellStyle name="20% - Accent3 4 3 2 2 3 2" xfId="49755" xr:uid="{00000000-0005-0000-0000-000064180000}"/>
    <cellStyle name="20% - Accent3 4 3 2 2 4" xfId="31995" xr:uid="{00000000-0005-0000-0000-000065180000}"/>
    <cellStyle name="20% - Accent3 4 3 2 2 5" xfId="37566" xr:uid="{00000000-0005-0000-0000-000066180000}"/>
    <cellStyle name="20% - Accent3 4 3 2 2 6" xfId="45026" xr:uid="{00000000-0005-0000-0000-000067180000}"/>
    <cellStyle name="20% - Accent3 4 3 2 2 7" xfId="14508" xr:uid="{00000000-0005-0000-0000-000068180000}"/>
    <cellStyle name="20% - Accent3 4 3 2 3" xfId="6727" xr:uid="{00000000-0005-0000-0000-000069180000}"/>
    <cellStyle name="20% - Accent3 4 3 2 3 2" xfId="26287" xr:uid="{00000000-0005-0000-0000-00006A180000}"/>
    <cellStyle name="20% - Accent3 4 3 2 3 3" xfId="52493" xr:uid="{00000000-0005-0000-0000-00006B180000}"/>
    <cellStyle name="20% - Accent3 4 3 2 3 4" xfId="16377" xr:uid="{00000000-0005-0000-0000-00006C180000}"/>
    <cellStyle name="20% - Accent3 4 3 2 4" xfId="20353" xr:uid="{00000000-0005-0000-0000-00006D180000}"/>
    <cellStyle name="20% - Accent3 4 3 2 4 2" xfId="47829" xr:uid="{00000000-0005-0000-0000-00006E180000}"/>
    <cellStyle name="20% - Accent3 4 3 2 5" xfId="29978" xr:uid="{00000000-0005-0000-0000-00006F180000}"/>
    <cellStyle name="20% - Accent3 4 3 2 6" xfId="35424" xr:uid="{00000000-0005-0000-0000-000070180000}"/>
    <cellStyle name="20% - Accent3 4 3 2 7" xfId="43019" xr:uid="{00000000-0005-0000-0000-000071180000}"/>
    <cellStyle name="20% - Accent3 4 3 2 8" xfId="13047" xr:uid="{00000000-0005-0000-0000-000072180000}"/>
    <cellStyle name="20% - Accent3 4 3 3" xfId="3195" xr:uid="{00000000-0005-0000-0000-000073180000}"/>
    <cellStyle name="20% - Accent3 4 3 3 2" xfId="7987" xr:uid="{00000000-0005-0000-0000-000074180000}"/>
    <cellStyle name="20% - Accent3 4 3 3 2 2" xfId="27417" xr:uid="{00000000-0005-0000-0000-000075180000}"/>
    <cellStyle name="20% - Accent3 4 3 3 2 3" xfId="53753" xr:uid="{00000000-0005-0000-0000-000076180000}"/>
    <cellStyle name="20% - Accent3 4 3 3 2 4" xfId="17528" xr:uid="{00000000-0005-0000-0000-000077180000}"/>
    <cellStyle name="20% - Accent3 4 3 3 3" xfId="21820" xr:uid="{00000000-0005-0000-0000-000078180000}"/>
    <cellStyle name="20% - Accent3 4 3 3 3 2" xfId="49065" xr:uid="{00000000-0005-0000-0000-000079180000}"/>
    <cellStyle name="20% - Accent3 4 3 3 4" xfId="31307" xr:uid="{00000000-0005-0000-0000-00007A180000}"/>
    <cellStyle name="20% - Accent3 4 3 3 5" xfId="36874" xr:uid="{00000000-0005-0000-0000-00007B180000}"/>
    <cellStyle name="20% - Accent3 4 3 3 6" xfId="44334" xr:uid="{00000000-0005-0000-0000-00007C180000}"/>
    <cellStyle name="20% - Accent3 4 3 3 7" xfId="12327" xr:uid="{00000000-0005-0000-0000-00007D180000}"/>
    <cellStyle name="20% - Accent3 4 3 4" xfId="6022" xr:uid="{00000000-0005-0000-0000-00007E180000}"/>
    <cellStyle name="20% - Accent3 4 3 4 2" xfId="19046" xr:uid="{00000000-0005-0000-0000-00007F180000}"/>
    <cellStyle name="20% - Accent3 4 3 4 3" xfId="51788" xr:uid="{00000000-0005-0000-0000-000080180000}"/>
    <cellStyle name="20% - Accent3 4 3 4 4" xfId="13829" xr:uid="{00000000-0005-0000-0000-000081180000}"/>
    <cellStyle name="20% - Accent3 4 3 5" xfId="15698" xr:uid="{00000000-0005-0000-0000-000082180000}"/>
    <cellStyle name="20% - Accent3 4 3 5 2" xfId="25608" xr:uid="{00000000-0005-0000-0000-000083180000}"/>
    <cellStyle name="20% - Accent3 4 3 5 3" xfId="47126" xr:uid="{00000000-0005-0000-0000-000084180000}"/>
    <cellStyle name="20% - Accent3 4 3 6" xfId="19617" xr:uid="{00000000-0005-0000-0000-000085180000}"/>
    <cellStyle name="20% - Accent3 4 3 7" xfId="29256" xr:uid="{00000000-0005-0000-0000-000086180000}"/>
    <cellStyle name="20% - Accent3 4 3 8" xfId="34686" xr:uid="{00000000-0005-0000-0000-000087180000}"/>
    <cellStyle name="20% - Accent3 4 3 9" xfId="42285" xr:uid="{00000000-0005-0000-0000-000088180000}"/>
    <cellStyle name="20% - Accent3 4 4" xfId="1251" xr:uid="{00000000-0005-0000-0000-000089180000}"/>
    <cellStyle name="20% - Accent3 4 4 2" xfId="3627" xr:uid="{00000000-0005-0000-0000-00008A180000}"/>
    <cellStyle name="20% - Accent3 4 4 2 2" xfId="8418" xr:uid="{00000000-0005-0000-0000-00008B180000}"/>
    <cellStyle name="20% - Accent3 4 4 2 2 2" xfId="27838" xr:uid="{00000000-0005-0000-0000-00008C180000}"/>
    <cellStyle name="20% - Accent3 4 4 2 2 3" xfId="54184" xr:uid="{00000000-0005-0000-0000-00008D180000}"/>
    <cellStyle name="20% - Accent3 4 4 2 2 4" xfId="17960" xr:uid="{00000000-0005-0000-0000-00008E180000}"/>
    <cellStyle name="20% - Accent3 4 4 2 3" xfId="22252" xr:uid="{00000000-0005-0000-0000-00008F180000}"/>
    <cellStyle name="20% - Accent3 4 4 2 3 2" xfId="49495" xr:uid="{00000000-0005-0000-0000-000090180000}"/>
    <cellStyle name="20% - Accent3 4 4 2 4" xfId="31735" xr:uid="{00000000-0005-0000-0000-000091180000}"/>
    <cellStyle name="20% - Accent3 4 4 2 5" xfId="37306" xr:uid="{00000000-0005-0000-0000-000092180000}"/>
    <cellStyle name="20% - Accent3 4 4 2 6" xfId="44766" xr:uid="{00000000-0005-0000-0000-000093180000}"/>
    <cellStyle name="20% - Accent3 4 4 2 7" xfId="14249" xr:uid="{00000000-0005-0000-0000-000094180000}"/>
    <cellStyle name="20% - Accent3 4 4 3" xfId="6465" xr:uid="{00000000-0005-0000-0000-000095180000}"/>
    <cellStyle name="20% - Accent3 4 4 3 2" xfId="26028" xr:uid="{00000000-0005-0000-0000-000096180000}"/>
    <cellStyle name="20% - Accent3 4 4 3 3" xfId="52231" xr:uid="{00000000-0005-0000-0000-000097180000}"/>
    <cellStyle name="20% - Accent3 4 4 3 4" xfId="16118" xr:uid="{00000000-0005-0000-0000-000098180000}"/>
    <cellStyle name="20% - Accent3 4 4 4" xfId="20090" xr:uid="{00000000-0005-0000-0000-000099180000}"/>
    <cellStyle name="20% - Accent3 4 4 4 2" xfId="47567" xr:uid="{00000000-0005-0000-0000-00009A180000}"/>
    <cellStyle name="20% - Accent3 4 4 5" xfId="29715" xr:uid="{00000000-0005-0000-0000-00009B180000}"/>
    <cellStyle name="20% - Accent3 4 4 6" xfId="35161" xr:uid="{00000000-0005-0000-0000-00009C180000}"/>
    <cellStyle name="20% - Accent3 4 4 7" xfId="42756" xr:uid="{00000000-0005-0000-0000-00009D180000}"/>
    <cellStyle name="20% - Accent3 4 4 8" xfId="12785" xr:uid="{00000000-0005-0000-0000-00009E180000}"/>
    <cellStyle name="20% - Accent3 4 5" xfId="2054" xr:uid="{00000000-0005-0000-0000-00009F180000}"/>
    <cellStyle name="20% - Accent3 4 5 2" xfId="4359" xr:uid="{00000000-0005-0000-0000-0000A0180000}"/>
    <cellStyle name="20% - Accent3 4 5 2 2" xfId="9140" xr:uid="{00000000-0005-0000-0000-0000A1180000}"/>
    <cellStyle name="20% - Accent3 4 5 2 2 2" xfId="28533" xr:uid="{00000000-0005-0000-0000-0000A2180000}"/>
    <cellStyle name="20% - Accent3 4 5 2 2 3" xfId="54906" xr:uid="{00000000-0005-0000-0000-0000A3180000}"/>
    <cellStyle name="20% - Accent3 4 5 2 2 4" xfId="18692" xr:uid="{00000000-0005-0000-0000-0000A4180000}"/>
    <cellStyle name="20% - Accent3 4 5 2 3" xfId="22984" xr:uid="{00000000-0005-0000-0000-0000A5180000}"/>
    <cellStyle name="20% - Accent3 4 5 2 3 2" xfId="50216" xr:uid="{00000000-0005-0000-0000-0000A6180000}"/>
    <cellStyle name="20% - Accent3 4 5 2 4" xfId="32459" xr:uid="{00000000-0005-0000-0000-0000A7180000}"/>
    <cellStyle name="20% - Accent3 4 5 2 5" xfId="38038" xr:uid="{00000000-0005-0000-0000-0000A8180000}"/>
    <cellStyle name="20% - Accent3 4 5 2 6" xfId="45498" xr:uid="{00000000-0005-0000-0000-0000A9180000}"/>
    <cellStyle name="20% - Accent3 4 5 2 7" xfId="14944" xr:uid="{00000000-0005-0000-0000-0000AA180000}"/>
    <cellStyle name="20% - Accent3 4 5 3" xfId="7219" xr:uid="{00000000-0005-0000-0000-0000AB180000}"/>
    <cellStyle name="20% - Accent3 4 5 3 2" xfId="26723" xr:uid="{00000000-0005-0000-0000-0000AC180000}"/>
    <cellStyle name="20% - Accent3 4 5 3 3" xfId="52985" xr:uid="{00000000-0005-0000-0000-0000AD180000}"/>
    <cellStyle name="20% - Accent3 4 5 3 4" xfId="16813" xr:uid="{00000000-0005-0000-0000-0000AE180000}"/>
    <cellStyle name="20% - Accent3 4 5 4" xfId="20891" xr:uid="{00000000-0005-0000-0000-0000AF180000}"/>
    <cellStyle name="20% - Accent3 4 5 4 2" xfId="48321" xr:uid="{00000000-0005-0000-0000-0000B0180000}"/>
    <cellStyle name="20% - Accent3 4 5 5" xfId="30505" xr:uid="{00000000-0005-0000-0000-0000B1180000}"/>
    <cellStyle name="20% - Accent3 4 5 6" xfId="35964" xr:uid="{00000000-0005-0000-0000-0000B2180000}"/>
    <cellStyle name="20% - Accent3 4 5 7" xfId="43557" xr:uid="{00000000-0005-0000-0000-0000B3180000}"/>
    <cellStyle name="20% - Accent3 4 5 8" xfId="12068" xr:uid="{00000000-0005-0000-0000-0000B4180000}"/>
    <cellStyle name="20% - Accent3 4 6" xfId="2935" xr:uid="{00000000-0005-0000-0000-0000B5180000}"/>
    <cellStyle name="20% - Accent3 4 6 2" xfId="7728" xr:uid="{00000000-0005-0000-0000-0000B6180000}"/>
    <cellStyle name="20% - Accent3 4 6 2 2" xfId="27158" xr:uid="{00000000-0005-0000-0000-0000B7180000}"/>
    <cellStyle name="20% - Accent3 4 6 2 3" xfId="53494" xr:uid="{00000000-0005-0000-0000-0000B8180000}"/>
    <cellStyle name="20% - Accent3 4 6 2 4" xfId="17268" xr:uid="{00000000-0005-0000-0000-0000B9180000}"/>
    <cellStyle name="20% - Accent3 4 6 3" xfId="21560" xr:uid="{00000000-0005-0000-0000-0000BA180000}"/>
    <cellStyle name="20% - Accent3 4 6 3 2" xfId="48806" xr:uid="{00000000-0005-0000-0000-0000BB180000}"/>
    <cellStyle name="20% - Accent3 4 6 4" xfId="31047" xr:uid="{00000000-0005-0000-0000-0000BC180000}"/>
    <cellStyle name="20% - Accent3 4 6 5" xfId="36614" xr:uid="{00000000-0005-0000-0000-0000BD180000}"/>
    <cellStyle name="20% - Accent3 4 6 6" xfId="44074" xr:uid="{00000000-0005-0000-0000-0000BE180000}"/>
    <cellStyle name="20% - Accent3 4 6 7" xfId="13570" xr:uid="{00000000-0005-0000-0000-0000BF180000}"/>
    <cellStyle name="20% - Accent3 4 7" xfId="4834" xr:uid="{00000000-0005-0000-0000-0000C0180000}"/>
    <cellStyle name="20% - Accent3 4 7 2" xfId="9590" xr:uid="{00000000-0005-0000-0000-0000C1180000}"/>
    <cellStyle name="20% - Accent3 4 7 2 2" xfId="55356" xr:uid="{00000000-0005-0000-0000-0000C2180000}"/>
    <cellStyle name="20% - Accent3 4 7 2 3" xfId="25349" xr:uid="{00000000-0005-0000-0000-0000C3180000}"/>
    <cellStyle name="20% - Accent3 4 7 3" xfId="32933" xr:uid="{00000000-0005-0000-0000-0000C4180000}"/>
    <cellStyle name="20% - Accent3 4 7 3 2" xfId="50665" xr:uid="{00000000-0005-0000-0000-0000C5180000}"/>
    <cellStyle name="20% - Accent3 4 7 4" xfId="38512" xr:uid="{00000000-0005-0000-0000-0000C6180000}"/>
    <cellStyle name="20% - Accent3 4 7 5" xfId="45965" xr:uid="{00000000-0005-0000-0000-0000C7180000}"/>
    <cellStyle name="20% - Accent3 4 7 6" xfId="15439" xr:uid="{00000000-0005-0000-0000-0000C8180000}"/>
    <cellStyle name="20% - Accent3 4 8" xfId="5319" xr:uid="{00000000-0005-0000-0000-0000C9180000}"/>
    <cellStyle name="20% - Accent3 4 8 2" xfId="10011" xr:uid="{00000000-0005-0000-0000-0000CA180000}"/>
    <cellStyle name="20% - Accent3 4 8 2 2" xfId="55777" xr:uid="{00000000-0005-0000-0000-0000CB180000}"/>
    <cellStyle name="20% - Accent3 4 8 2 3" xfId="33415" xr:uid="{00000000-0005-0000-0000-0000CC180000}"/>
    <cellStyle name="20% - Accent3 4 8 3" xfId="38994" xr:uid="{00000000-0005-0000-0000-0000CD180000}"/>
    <cellStyle name="20% - Accent3 4 8 3 2" xfId="51085" xr:uid="{00000000-0005-0000-0000-0000CE180000}"/>
    <cellStyle name="20% - Accent3 4 8 4" xfId="46447" xr:uid="{00000000-0005-0000-0000-0000CF180000}"/>
    <cellStyle name="20% - Accent3 4 8 5" xfId="19330" xr:uid="{00000000-0005-0000-0000-0000D0180000}"/>
    <cellStyle name="20% - Accent3 4 9" xfId="5762" xr:uid="{00000000-0005-0000-0000-0000D1180000}"/>
    <cellStyle name="20% - Accent3 4 9 2" xfId="51528" xr:uid="{00000000-0005-0000-0000-0000D2180000}"/>
    <cellStyle name="20% - Accent3 4 9 3" xfId="28996" xr:uid="{00000000-0005-0000-0000-0000D3180000}"/>
    <cellStyle name="20% - Accent3 5" xfId="560" xr:uid="{00000000-0005-0000-0000-0000D4180000}"/>
    <cellStyle name="20% - Accent3 5 10" xfId="42076" xr:uid="{00000000-0005-0000-0000-0000D5180000}"/>
    <cellStyle name="20% - Accent3 5 11" xfId="11420" xr:uid="{00000000-0005-0000-0000-0000D6180000}"/>
    <cellStyle name="20% - Accent3 5 12" xfId="56634" xr:uid="{00000000-0005-0000-0000-0000D7180000}"/>
    <cellStyle name="20% - Accent3 5 13" xfId="57089" xr:uid="{00000000-0005-0000-0000-0000D8180000}"/>
    <cellStyle name="20% - Accent3 5 2" xfId="844" xr:uid="{00000000-0005-0000-0000-0000D9180000}"/>
    <cellStyle name="20% - Accent3 5 2 10" xfId="11701" xr:uid="{00000000-0005-0000-0000-0000DA180000}"/>
    <cellStyle name="20% - Accent3 5 2 2" xfId="1586" xr:uid="{00000000-0005-0000-0000-0000DB180000}"/>
    <cellStyle name="20% - Accent3 5 2 2 2" xfId="3959" xr:uid="{00000000-0005-0000-0000-0000DC180000}"/>
    <cellStyle name="20% - Accent3 5 2 2 2 2" xfId="8750" xr:uid="{00000000-0005-0000-0000-0000DD180000}"/>
    <cellStyle name="20% - Accent3 5 2 2 2 2 2" xfId="28169" xr:uid="{00000000-0005-0000-0000-0000DE180000}"/>
    <cellStyle name="20% - Accent3 5 2 2 2 2 3" xfId="54516" xr:uid="{00000000-0005-0000-0000-0000DF180000}"/>
    <cellStyle name="20% - Accent3 5 2 2 2 2 4" xfId="18292" xr:uid="{00000000-0005-0000-0000-0000E0180000}"/>
    <cellStyle name="20% - Accent3 5 2 2 2 3" xfId="22584" xr:uid="{00000000-0005-0000-0000-0000E1180000}"/>
    <cellStyle name="20% - Accent3 5 2 2 2 3 2" xfId="49827" xr:uid="{00000000-0005-0000-0000-0000E2180000}"/>
    <cellStyle name="20% - Accent3 5 2 2 2 4" xfId="32067" xr:uid="{00000000-0005-0000-0000-0000E3180000}"/>
    <cellStyle name="20% - Accent3 5 2 2 2 5" xfId="37638" xr:uid="{00000000-0005-0000-0000-0000E4180000}"/>
    <cellStyle name="20% - Accent3 5 2 2 2 6" xfId="45098" xr:uid="{00000000-0005-0000-0000-0000E5180000}"/>
    <cellStyle name="20% - Accent3 5 2 2 2 7" xfId="14580" xr:uid="{00000000-0005-0000-0000-0000E6180000}"/>
    <cellStyle name="20% - Accent3 5 2 2 3" xfId="6799" xr:uid="{00000000-0005-0000-0000-0000E7180000}"/>
    <cellStyle name="20% - Accent3 5 2 2 3 2" xfId="26359" xr:uid="{00000000-0005-0000-0000-0000E8180000}"/>
    <cellStyle name="20% - Accent3 5 2 2 3 3" xfId="52565" xr:uid="{00000000-0005-0000-0000-0000E9180000}"/>
    <cellStyle name="20% - Accent3 5 2 2 3 4" xfId="16449" xr:uid="{00000000-0005-0000-0000-0000EA180000}"/>
    <cellStyle name="20% - Accent3 5 2 2 4" xfId="20425" xr:uid="{00000000-0005-0000-0000-0000EB180000}"/>
    <cellStyle name="20% - Accent3 5 2 2 4 2" xfId="47901" xr:uid="{00000000-0005-0000-0000-0000EC180000}"/>
    <cellStyle name="20% - Accent3 5 2 2 5" xfId="30050" xr:uid="{00000000-0005-0000-0000-0000ED180000}"/>
    <cellStyle name="20% - Accent3 5 2 2 6" xfId="35496" xr:uid="{00000000-0005-0000-0000-0000EE180000}"/>
    <cellStyle name="20% - Accent3 5 2 2 7" xfId="43091" xr:uid="{00000000-0005-0000-0000-0000EF180000}"/>
    <cellStyle name="20% - Accent3 5 2 2 8" xfId="13119" xr:uid="{00000000-0005-0000-0000-0000F0180000}"/>
    <cellStyle name="20% - Accent3 5 2 3" xfId="3267" xr:uid="{00000000-0005-0000-0000-0000F1180000}"/>
    <cellStyle name="20% - Accent3 5 2 3 2" xfId="8059" xr:uid="{00000000-0005-0000-0000-0000F2180000}"/>
    <cellStyle name="20% - Accent3 5 2 3 2 2" xfId="27489" xr:uid="{00000000-0005-0000-0000-0000F3180000}"/>
    <cellStyle name="20% - Accent3 5 2 3 2 3" xfId="53825" xr:uid="{00000000-0005-0000-0000-0000F4180000}"/>
    <cellStyle name="20% - Accent3 5 2 3 2 4" xfId="17600" xr:uid="{00000000-0005-0000-0000-0000F5180000}"/>
    <cellStyle name="20% - Accent3 5 2 3 3" xfId="21892" xr:uid="{00000000-0005-0000-0000-0000F6180000}"/>
    <cellStyle name="20% - Accent3 5 2 3 3 2" xfId="49137" xr:uid="{00000000-0005-0000-0000-0000F7180000}"/>
    <cellStyle name="20% - Accent3 5 2 3 4" xfId="31379" xr:uid="{00000000-0005-0000-0000-0000F8180000}"/>
    <cellStyle name="20% - Accent3 5 2 3 5" xfId="36946" xr:uid="{00000000-0005-0000-0000-0000F9180000}"/>
    <cellStyle name="20% - Accent3 5 2 3 6" xfId="44406" xr:uid="{00000000-0005-0000-0000-0000FA180000}"/>
    <cellStyle name="20% - Accent3 5 2 3 7" xfId="12399" xr:uid="{00000000-0005-0000-0000-0000FB180000}"/>
    <cellStyle name="20% - Accent3 5 2 4" xfId="6094" xr:uid="{00000000-0005-0000-0000-0000FC180000}"/>
    <cellStyle name="20% - Accent3 5 2 4 2" xfId="19180" xr:uid="{00000000-0005-0000-0000-0000FD180000}"/>
    <cellStyle name="20% - Accent3 5 2 4 3" xfId="51860" xr:uid="{00000000-0005-0000-0000-0000FE180000}"/>
    <cellStyle name="20% - Accent3 5 2 4 4" xfId="13901" xr:uid="{00000000-0005-0000-0000-0000FF180000}"/>
    <cellStyle name="20% - Accent3 5 2 5" xfId="15770" xr:uid="{00000000-0005-0000-0000-000000190000}"/>
    <cellStyle name="20% - Accent3 5 2 5 2" xfId="25680" xr:uid="{00000000-0005-0000-0000-000001190000}"/>
    <cellStyle name="20% - Accent3 5 2 5 3" xfId="47198" xr:uid="{00000000-0005-0000-0000-000002190000}"/>
    <cellStyle name="20% - Accent3 5 2 6" xfId="19689" xr:uid="{00000000-0005-0000-0000-000003190000}"/>
    <cellStyle name="20% - Accent3 5 2 7" xfId="29328" xr:uid="{00000000-0005-0000-0000-000004190000}"/>
    <cellStyle name="20% - Accent3 5 2 8" xfId="34758" xr:uid="{00000000-0005-0000-0000-000005190000}"/>
    <cellStyle name="20% - Accent3 5 2 9" xfId="42357" xr:uid="{00000000-0005-0000-0000-000006190000}"/>
    <cellStyle name="20% - Accent3 5 3" xfId="1323" xr:uid="{00000000-0005-0000-0000-000007190000}"/>
    <cellStyle name="20% - Accent3 5 3 2" xfId="3699" xr:uid="{00000000-0005-0000-0000-000008190000}"/>
    <cellStyle name="20% - Accent3 5 3 2 2" xfId="8490" xr:uid="{00000000-0005-0000-0000-000009190000}"/>
    <cellStyle name="20% - Accent3 5 3 2 2 2" xfId="27910" xr:uid="{00000000-0005-0000-0000-00000A190000}"/>
    <cellStyle name="20% - Accent3 5 3 2 2 3" xfId="54256" xr:uid="{00000000-0005-0000-0000-00000B190000}"/>
    <cellStyle name="20% - Accent3 5 3 2 2 4" xfId="18032" xr:uid="{00000000-0005-0000-0000-00000C190000}"/>
    <cellStyle name="20% - Accent3 5 3 2 3" xfId="22324" xr:uid="{00000000-0005-0000-0000-00000D190000}"/>
    <cellStyle name="20% - Accent3 5 3 2 3 2" xfId="49567" xr:uid="{00000000-0005-0000-0000-00000E190000}"/>
    <cellStyle name="20% - Accent3 5 3 2 4" xfId="31807" xr:uid="{00000000-0005-0000-0000-00000F190000}"/>
    <cellStyle name="20% - Accent3 5 3 2 5" xfId="37378" xr:uid="{00000000-0005-0000-0000-000010190000}"/>
    <cellStyle name="20% - Accent3 5 3 2 6" xfId="44838" xr:uid="{00000000-0005-0000-0000-000011190000}"/>
    <cellStyle name="20% - Accent3 5 3 2 7" xfId="14321" xr:uid="{00000000-0005-0000-0000-000012190000}"/>
    <cellStyle name="20% - Accent3 5 3 3" xfId="6537" xr:uid="{00000000-0005-0000-0000-000013190000}"/>
    <cellStyle name="20% - Accent3 5 3 3 2" xfId="26100" xr:uid="{00000000-0005-0000-0000-000014190000}"/>
    <cellStyle name="20% - Accent3 5 3 3 3" xfId="52303" xr:uid="{00000000-0005-0000-0000-000015190000}"/>
    <cellStyle name="20% - Accent3 5 3 3 4" xfId="16190" xr:uid="{00000000-0005-0000-0000-000016190000}"/>
    <cellStyle name="20% - Accent3 5 3 4" xfId="20162" xr:uid="{00000000-0005-0000-0000-000017190000}"/>
    <cellStyle name="20% - Accent3 5 3 4 2" xfId="47639" xr:uid="{00000000-0005-0000-0000-000018190000}"/>
    <cellStyle name="20% - Accent3 5 3 5" xfId="29787" xr:uid="{00000000-0005-0000-0000-000019190000}"/>
    <cellStyle name="20% - Accent3 5 3 6" xfId="35233" xr:uid="{00000000-0005-0000-0000-00001A190000}"/>
    <cellStyle name="20% - Accent3 5 3 7" xfId="42828" xr:uid="{00000000-0005-0000-0000-00001B190000}"/>
    <cellStyle name="20% - Accent3 5 3 8" xfId="12857" xr:uid="{00000000-0005-0000-0000-00001C190000}"/>
    <cellStyle name="20% - Accent3 5 4" xfId="2126" xr:uid="{00000000-0005-0000-0000-00001D190000}"/>
    <cellStyle name="20% - Accent3 5 4 2" xfId="4431" xr:uid="{00000000-0005-0000-0000-00001E190000}"/>
    <cellStyle name="20% - Accent3 5 4 2 2" xfId="9212" xr:uid="{00000000-0005-0000-0000-00001F190000}"/>
    <cellStyle name="20% - Accent3 5 4 2 2 2" xfId="28605" xr:uid="{00000000-0005-0000-0000-000020190000}"/>
    <cellStyle name="20% - Accent3 5 4 2 2 3" xfId="54978" xr:uid="{00000000-0005-0000-0000-000021190000}"/>
    <cellStyle name="20% - Accent3 5 4 2 2 4" xfId="18764" xr:uid="{00000000-0005-0000-0000-000022190000}"/>
    <cellStyle name="20% - Accent3 5 4 2 3" xfId="23056" xr:uid="{00000000-0005-0000-0000-000023190000}"/>
    <cellStyle name="20% - Accent3 5 4 2 3 2" xfId="50288" xr:uid="{00000000-0005-0000-0000-000024190000}"/>
    <cellStyle name="20% - Accent3 5 4 2 4" xfId="32531" xr:uid="{00000000-0005-0000-0000-000025190000}"/>
    <cellStyle name="20% - Accent3 5 4 2 5" xfId="38110" xr:uid="{00000000-0005-0000-0000-000026190000}"/>
    <cellStyle name="20% - Accent3 5 4 2 6" xfId="45570" xr:uid="{00000000-0005-0000-0000-000027190000}"/>
    <cellStyle name="20% - Accent3 5 4 2 7" xfId="15016" xr:uid="{00000000-0005-0000-0000-000028190000}"/>
    <cellStyle name="20% - Accent3 5 4 3" xfId="7291" xr:uid="{00000000-0005-0000-0000-000029190000}"/>
    <cellStyle name="20% - Accent3 5 4 3 2" xfId="26795" xr:uid="{00000000-0005-0000-0000-00002A190000}"/>
    <cellStyle name="20% - Accent3 5 4 3 3" xfId="53057" xr:uid="{00000000-0005-0000-0000-00002B190000}"/>
    <cellStyle name="20% - Accent3 5 4 3 4" xfId="16885" xr:uid="{00000000-0005-0000-0000-00002C190000}"/>
    <cellStyle name="20% - Accent3 5 4 4" xfId="20963" xr:uid="{00000000-0005-0000-0000-00002D190000}"/>
    <cellStyle name="20% - Accent3 5 4 4 2" xfId="48393" xr:uid="{00000000-0005-0000-0000-00002E190000}"/>
    <cellStyle name="20% - Accent3 5 4 5" xfId="30577" xr:uid="{00000000-0005-0000-0000-00002F190000}"/>
    <cellStyle name="20% - Accent3 5 4 6" xfId="36036" xr:uid="{00000000-0005-0000-0000-000030190000}"/>
    <cellStyle name="20% - Accent3 5 4 7" xfId="43629" xr:uid="{00000000-0005-0000-0000-000031190000}"/>
    <cellStyle name="20% - Accent3 5 4 8" xfId="12140" xr:uid="{00000000-0005-0000-0000-000032190000}"/>
    <cellStyle name="20% - Accent3 5 5" xfId="3007" xr:uid="{00000000-0005-0000-0000-000033190000}"/>
    <cellStyle name="20% - Accent3 5 5 2" xfId="7800" xr:uid="{00000000-0005-0000-0000-000034190000}"/>
    <cellStyle name="20% - Accent3 5 5 2 2" xfId="27230" xr:uid="{00000000-0005-0000-0000-000035190000}"/>
    <cellStyle name="20% - Accent3 5 5 2 3" xfId="53566" xr:uid="{00000000-0005-0000-0000-000036190000}"/>
    <cellStyle name="20% - Accent3 5 5 2 4" xfId="17340" xr:uid="{00000000-0005-0000-0000-000037190000}"/>
    <cellStyle name="20% - Accent3 5 5 3" xfId="21632" xr:uid="{00000000-0005-0000-0000-000038190000}"/>
    <cellStyle name="20% - Accent3 5 5 3 2" xfId="48878" xr:uid="{00000000-0005-0000-0000-000039190000}"/>
    <cellStyle name="20% - Accent3 5 5 4" xfId="31119" xr:uid="{00000000-0005-0000-0000-00003A190000}"/>
    <cellStyle name="20% - Accent3 5 5 5" xfId="36686" xr:uid="{00000000-0005-0000-0000-00003B190000}"/>
    <cellStyle name="20% - Accent3 5 5 6" xfId="44146" xr:uid="{00000000-0005-0000-0000-00003C190000}"/>
    <cellStyle name="20% - Accent3 5 5 7" xfId="13642" xr:uid="{00000000-0005-0000-0000-00003D190000}"/>
    <cellStyle name="20% - Accent3 5 6" xfId="4906" xr:uid="{00000000-0005-0000-0000-00003E190000}"/>
    <cellStyle name="20% - Accent3 5 6 2" xfId="9662" xr:uid="{00000000-0005-0000-0000-00003F190000}"/>
    <cellStyle name="20% - Accent3 5 6 2 2" xfId="55428" xr:uid="{00000000-0005-0000-0000-000040190000}"/>
    <cellStyle name="20% - Accent3 5 6 2 3" xfId="25421" xr:uid="{00000000-0005-0000-0000-000041190000}"/>
    <cellStyle name="20% - Accent3 5 6 3" xfId="33005" xr:uid="{00000000-0005-0000-0000-000042190000}"/>
    <cellStyle name="20% - Accent3 5 6 3 2" xfId="50737" xr:uid="{00000000-0005-0000-0000-000043190000}"/>
    <cellStyle name="20% - Accent3 5 6 4" xfId="38584" xr:uid="{00000000-0005-0000-0000-000044190000}"/>
    <cellStyle name="20% - Accent3 5 6 5" xfId="46037" xr:uid="{00000000-0005-0000-0000-000045190000}"/>
    <cellStyle name="20% - Accent3 5 6 6" xfId="15511" xr:uid="{00000000-0005-0000-0000-000046190000}"/>
    <cellStyle name="20% - Accent3 5 7" xfId="5391" xr:uid="{00000000-0005-0000-0000-000047190000}"/>
    <cellStyle name="20% - Accent3 5 7 2" xfId="10083" xr:uid="{00000000-0005-0000-0000-000048190000}"/>
    <cellStyle name="20% - Accent3 5 7 2 2" xfId="55849" xr:uid="{00000000-0005-0000-0000-000049190000}"/>
    <cellStyle name="20% - Accent3 5 7 2 3" xfId="33487" xr:uid="{00000000-0005-0000-0000-00004A190000}"/>
    <cellStyle name="20% - Accent3 5 7 3" xfId="39066" xr:uid="{00000000-0005-0000-0000-00004B190000}"/>
    <cellStyle name="20% - Accent3 5 7 3 2" xfId="51157" xr:uid="{00000000-0005-0000-0000-00004C190000}"/>
    <cellStyle name="20% - Accent3 5 7 4" xfId="46519" xr:uid="{00000000-0005-0000-0000-00004D190000}"/>
    <cellStyle name="20% - Accent3 5 7 5" xfId="19407" xr:uid="{00000000-0005-0000-0000-00004E190000}"/>
    <cellStyle name="20% - Accent3 5 8" xfId="5834" xr:uid="{00000000-0005-0000-0000-00004F190000}"/>
    <cellStyle name="20% - Accent3 5 8 2" xfId="51600" xr:uid="{00000000-0005-0000-0000-000050190000}"/>
    <cellStyle name="20% - Accent3 5 8 3" xfId="29068" xr:uid="{00000000-0005-0000-0000-000051190000}"/>
    <cellStyle name="20% - Accent3 5 9" xfId="10879" xr:uid="{00000000-0005-0000-0000-000052190000}"/>
    <cellStyle name="20% - Accent3 5 9 2" xfId="46939" xr:uid="{00000000-0005-0000-0000-000053190000}"/>
    <cellStyle name="20% - Accent3 5 9 3" xfId="34476" xr:uid="{00000000-0005-0000-0000-000054190000}"/>
    <cellStyle name="20% - Accent3 6" xfId="921" xr:uid="{00000000-0005-0000-0000-000055190000}"/>
    <cellStyle name="20% - Accent3 6 10" xfId="11778" xr:uid="{00000000-0005-0000-0000-000056190000}"/>
    <cellStyle name="20% - Accent3 6 11" xfId="56706" xr:uid="{00000000-0005-0000-0000-000057190000}"/>
    <cellStyle name="20% - Accent3 6 12" xfId="57161" xr:uid="{00000000-0005-0000-0000-000058190000}"/>
    <cellStyle name="20% - Accent3 6 2" xfId="1658" xr:uid="{00000000-0005-0000-0000-000059190000}"/>
    <cellStyle name="20% - Accent3 6 2 2" xfId="4031" xr:uid="{00000000-0005-0000-0000-00005A190000}"/>
    <cellStyle name="20% - Accent3 6 2 2 2" xfId="8822" xr:uid="{00000000-0005-0000-0000-00005B190000}"/>
    <cellStyle name="20% - Accent3 6 2 2 2 2" xfId="28241" xr:uid="{00000000-0005-0000-0000-00005C190000}"/>
    <cellStyle name="20% - Accent3 6 2 2 2 3" xfId="54588" xr:uid="{00000000-0005-0000-0000-00005D190000}"/>
    <cellStyle name="20% - Accent3 6 2 2 2 4" xfId="18364" xr:uid="{00000000-0005-0000-0000-00005E190000}"/>
    <cellStyle name="20% - Accent3 6 2 2 3" xfId="22656" xr:uid="{00000000-0005-0000-0000-00005F190000}"/>
    <cellStyle name="20% - Accent3 6 2 2 3 2" xfId="49899" xr:uid="{00000000-0005-0000-0000-000060190000}"/>
    <cellStyle name="20% - Accent3 6 2 2 4" xfId="32139" xr:uid="{00000000-0005-0000-0000-000061190000}"/>
    <cellStyle name="20% - Accent3 6 2 2 5" xfId="37710" xr:uid="{00000000-0005-0000-0000-000062190000}"/>
    <cellStyle name="20% - Accent3 6 2 2 6" xfId="45170" xr:uid="{00000000-0005-0000-0000-000063190000}"/>
    <cellStyle name="20% - Accent3 6 2 2 7" xfId="14652" xr:uid="{00000000-0005-0000-0000-000064190000}"/>
    <cellStyle name="20% - Accent3 6 2 3" xfId="6871" xr:uid="{00000000-0005-0000-0000-000065190000}"/>
    <cellStyle name="20% - Accent3 6 2 3 2" xfId="26431" xr:uid="{00000000-0005-0000-0000-000066190000}"/>
    <cellStyle name="20% - Accent3 6 2 3 3" xfId="52637" xr:uid="{00000000-0005-0000-0000-000067190000}"/>
    <cellStyle name="20% - Accent3 6 2 3 4" xfId="16521" xr:uid="{00000000-0005-0000-0000-000068190000}"/>
    <cellStyle name="20% - Accent3 6 2 4" xfId="20497" xr:uid="{00000000-0005-0000-0000-000069190000}"/>
    <cellStyle name="20% - Accent3 6 2 4 2" xfId="47973" xr:uid="{00000000-0005-0000-0000-00006A190000}"/>
    <cellStyle name="20% - Accent3 6 2 5" xfId="30122" xr:uid="{00000000-0005-0000-0000-00006B190000}"/>
    <cellStyle name="20% - Accent3 6 2 6" xfId="35568" xr:uid="{00000000-0005-0000-0000-00006C190000}"/>
    <cellStyle name="20% - Accent3 6 2 7" xfId="43163" xr:uid="{00000000-0005-0000-0000-00006D190000}"/>
    <cellStyle name="20% - Accent3 6 2 8" xfId="13191" xr:uid="{00000000-0005-0000-0000-00006E190000}"/>
    <cellStyle name="20% - Accent3 6 3" xfId="2198" xr:uid="{00000000-0005-0000-0000-00006F190000}"/>
    <cellStyle name="20% - Accent3 6 3 2" xfId="4503" xr:uid="{00000000-0005-0000-0000-000070190000}"/>
    <cellStyle name="20% - Accent3 6 3 2 2" xfId="9284" xr:uid="{00000000-0005-0000-0000-000071190000}"/>
    <cellStyle name="20% - Accent3 6 3 2 2 2" xfId="28677" xr:uid="{00000000-0005-0000-0000-000072190000}"/>
    <cellStyle name="20% - Accent3 6 3 2 2 3" xfId="55050" xr:uid="{00000000-0005-0000-0000-000073190000}"/>
    <cellStyle name="20% - Accent3 6 3 2 2 4" xfId="18836" xr:uid="{00000000-0005-0000-0000-000074190000}"/>
    <cellStyle name="20% - Accent3 6 3 2 3" xfId="23128" xr:uid="{00000000-0005-0000-0000-000075190000}"/>
    <cellStyle name="20% - Accent3 6 3 2 3 2" xfId="50360" xr:uid="{00000000-0005-0000-0000-000076190000}"/>
    <cellStyle name="20% - Accent3 6 3 2 4" xfId="32603" xr:uid="{00000000-0005-0000-0000-000077190000}"/>
    <cellStyle name="20% - Accent3 6 3 2 5" xfId="38182" xr:uid="{00000000-0005-0000-0000-000078190000}"/>
    <cellStyle name="20% - Accent3 6 3 2 6" xfId="45642" xr:uid="{00000000-0005-0000-0000-000079190000}"/>
    <cellStyle name="20% - Accent3 6 3 2 7" xfId="15088" xr:uid="{00000000-0005-0000-0000-00007A190000}"/>
    <cellStyle name="20% - Accent3 6 3 3" xfId="7363" xr:uid="{00000000-0005-0000-0000-00007B190000}"/>
    <cellStyle name="20% - Accent3 6 3 3 2" xfId="26867" xr:uid="{00000000-0005-0000-0000-00007C190000}"/>
    <cellStyle name="20% - Accent3 6 3 3 3" xfId="53129" xr:uid="{00000000-0005-0000-0000-00007D190000}"/>
    <cellStyle name="20% - Accent3 6 3 3 4" xfId="16957" xr:uid="{00000000-0005-0000-0000-00007E190000}"/>
    <cellStyle name="20% - Accent3 6 3 4" xfId="21035" xr:uid="{00000000-0005-0000-0000-00007F190000}"/>
    <cellStyle name="20% - Accent3 6 3 4 2" xfId="48465" xr:uid="{00000000-0005-0000-0000-000080190000}"/>
    <cellStyle name="20% - Accent3 6 3 5" xfId="30649" xr:uid="{00000000-0005-0000-0000-000081190000}"/>
    <cellStyle name="20% - Accent3 6 3 6" xfId="36108" xr:uid="{00000000-0005-0000-0000-000082190000}"/>
    <cellStyle name="20% - Accent3 6 3 7" xfId="43701" xr:uid="{00000000-0005-0000-0000-000083190000}"/>
    <cellStyle name="20% - Accent3 6 3 8" xfId="12471" xr:uid="{00000000-0005-0000-0000-000084190000}"/>
    <cellStyle name="20% - Accent3 6 4" xfId="3339" xr:uid="{00000000-0005-0000-0000-000085190000}"/>
    <cellStyle name="20% - Accent3 6 4 2" xfId="8131" xr:uid="{00000000-0005-0000-0000-000086190000}"/>
    <cellStyle name="20% - Accent3 6 4 2 2" xfId="27561" xr:uid="{00000000-0005-0000-0000-000087190000}"/>
    <cellStyle name="20% - Accent3 6 4 2 3" xfId="53897" xr:uid="{00000000-0005-0000-0000-000088190000}"/>
    <cellStyle name="20% - Accent3 6 4 2 4" xfId="17672" xr:uid="{00000000-0005-0000-0000-000089190000}"/>
    <cellStyle name="20% - Accent3 6 4 3" xfId="21964" xr:uid="{00000000-0005-0000-0000-00008A190000}"/>
    <cellStyle name="20% - Accent3 6 4 3 2" xfId="49209" xr:uid="{00000000-0005-0000-0000-00008B190000}"/>
    <cellStyle name="20% - Accent3 6 4 4" xfId="31451" xr:uid="{00000000-0005-0000-0000-00008C190000}"/>
    <cellStyle name="20% - Accent3 6 4 5" xfId="37018" xr:uid="{00000000-0005-0000-0000-00008D190000}"/>
    <cellStyle name="20% - Accent3 6 4 6" xfId="44478" xr:uid="{00000000-0005-0000-0000-00008E190000}"/>
    <cellStyle name="20% - Accent3 6 4 7" xfId="13973" xr:uid="{00000000-0005-0000-0000-00008F190000}"/>
    <cellStyle name="20% - Accent3 6 5" xfId="4978" xr:uid="{00000000-0005-0000-0000-000090190000}"/>
    <cellStyle name="20% - Accent3 6 5 2" xfId="9734" xr:uid="{00000000-0005-0000-0000-000091190000}"/>
    <cellStyle name="20% - Accent3 6 5 2 2" xfId="55500" xr:uid="{00000000-0005-0000-0000-000092190000}"/>
    <cellStyle name="20% - Accent3 6 5 2 3" xfId="25752" xr:uid="{00000000-0005-0000-0000-000093190000}"/>
    <cellStyle name="20% - Accent3 6 5 3" xfId="33077" xr:uid="{00000000-0005-0000-0000-000094190000}"/>
    <cellStyle name="20% - Accent3 6 5 3 2" xfId="50809" xr:uid="{00000000-0005-0000-0000-000095190000}"/>
    <cellStyle name="20% - Accent3 6 5 4" xfId="38656" xr:uid="{00000000-0005-0000-0000-000096190000}"/>
    <cellStyle name="20% - Accent3 6 5 5" xfId="46109" xr:uid="{00000000-0005-0000-0000-000097190000}"/>
    <cellStyle name="20% - Accent3 6 5 6" xfId="15842" xr:uid="{00000000-0005-0000-0000-000098190000}"/>
    <cellStyle name="20% - Accent3 6 6" xfId="5463" xr:uid="{00000000-0005-0000-0000-000099190000}"/>
    <cellStyle name="20% - Accent3 6 6 2" xfId="10155" xr:uid="{00000000-0005-0000-0000-00009A190000}"/>
    <cellStyle name="20% - Accent3 6 6 2 2" xfId="55921" xr:uid="{00000000-0005-0000-0000-00009B190000}"/>
    <cellStyle name="20% - Accent3 6 6 2 3" xfId="33559" xr:uid="{00000000-0005-0000-0000-00009C190000}"/>
    <cellStyle name="20% - Accent3 6 6 3" xfId="39138" xr:uid="{00000000-0005-0000-0000-00009D190000}"/>
    <cellStyle name="20% - Accent3 6 6 3 2" xfId="51229" xr:uid="{00000000-0005-0000-0000-00009E190000}"/>
    <cellStyle name="20% - Accent3 6 6 4" xfId="46591" xr:uid="{00000000-0005-0000-0000-00009F190000}"/>
    <cellStyle name="20% - Accent3 6 6 5" xfId="19766" xr:uid="{00000000-0005-0000-0000-0000A0190000}"/>
    <cellStyle name="20% - Accent3 6 7" xfId="6166" xr:uid="{00000000-0005-0000-0000-0000A1190000}"/>
    <cellStyle name="20% - Accent3 6 7 2" xfId="51932" xr:uid="{00000000-0005-0000-0000-0000A2190000}"/>
    <cellStyle name="20% - Accent3 6 7 3" xfId="29400" xr:uid="{00000000-0005-0000-0000-0000A3190000}"/>
    <cellStyle name="20% - Accent3 6 8" xfId="10951" xr:uid="{00000000-0005-0000-0000-0000A4190000}"/>
    <cellStyle name="20% - Accent3 6 8 2" xfId="47270" xr:uid="{00000000-0005-0000-0000-0000A5190000}"/>
    <cellStyle name="20% - Accent3 6 8 3" xfId="34835" xr:uid="{00000000-0005-0000-0000-0000A6190000}"/>
    <cellStyle name="20% - Accent3 6 9" xfId="42434" xr:uid="{00000000-0005-0000-0000-0000A7190000}"/>
    <cellStyle name="20% - Accent3 7" xfId="662" xr:uid="{00000000-0005-0000-0000-0000A8190000}"/>
    <cellStyle name="20% - Accent3 7 10" xfId="11519" xr:uid="{00000000-0005-0000-0000-0000A9190000}"/>
    <cellStyle name="20% - Accent3 7 2" xfId="1422" xr:uid="{00000000-0005-0000-0000-0000AA190000}"/>
    <cellStyle name="20% - Accent3 7 2 2" xfId="3798" xr:uid="{00000000-0005-0000-0000-0000AB190000}"/>
    <cellStyle name="20% - Accent3 7 2 2 2" xfId="8589" xr:uid="{00000000-0005-0000-0000-0000AC190000}"/>
    <cellStyle name="20% - Accent3 7 2 2 2 2" xfId="28009" xr:uid="{00000000-0005-0000-0000-0000AD190000}"/>
    <cellStyle name="20% - Accent3 7 2 2 2 3" xfId="54355" xr:uid="{00000000-0005-0000-0000-0000AE190000}"/>
    <cellStyle name="20% - Accent3 7 2 2 2 4" xfId="18131" xr:uid="{00000000-0005-0000-0000-0000AF190000}"/>
    <cellStyle name="20% - Accent3 7 2 2 3" xfId="22423" xr:uid="{00000000-0005-0000-0000-0000B0190000}"/>
    <cellStyle name="20% - Accent3 7 2 2 3 2" xfId="49666" xr:uid="{00000000-0005-0000-0000-0000B1190000}"/>
    <cellStyle name="20% - Accent3 7 2 2 4" xfId="31906" xr:uid="{00000000-0005-0000-0000-0000B2190000}"/>
    <cellStyle name="20% - Accent3 7 2 2 5" xfId="37477" xr:uid="{00000000-0005-0000-0000-0000B3190000}"/>
    <cellStyle name="20% - Accent3 7 2 2 6" xfId="44937" xr:uid="{00000000-0005-0000-0000-0000B4190000}"/>
    <cellStyle name="20% - Accent3 7 2 2 7" xfId="14420" xr:uid="{00000000-0005-0000-0000-0000B5190000}"/>
    <cellStyle name="20% - Accent3 7 2 3" xfId="6636" xr:uid="{00000000-0005-0000-0000-0000B6190000}"/>
    <cellStyle name="20% - Accent3 7 2 3 2" xfId="26199" xr:uid="{00000000-0005-0000-0000-0000B7190000}"/>
    <cellStyle name="20% - Accent3 7 2 3 3" xfId="52402" xr:uid="{00000000-0005-0000-0000-0000B8190000}"/>
    <cellStyle name="20% - Accent3 7 2 3 4" xfId="16289" xr:uid="{00000000-0005-0000-0000-0000B9190000}"/>
    <cellStyle name="20% - Accent3 7 2 4" xfId="20261" xr:uid="{00000000-0005-0000-0000-0000BA190000}"/>
    <cellStyle name="20% - Accent3 7 2 4 2" xfId="47738" xr:uid="{00000000-0005-0000-0000-0000BB190000}"/>
    <cellStyle name="20% - Accent3 7 2 5" xfId="29886" xr:uid="{00000000-0005-0000-0000-0000BC190000}"/>
    <cellStyle name="20% - Accent3 7 2 6" xfId="35332" xr:uid="{00000000-0005-0000-0000-0000BD190000}"/>
    <cellStyle name="20% - Accent3 7 2 7" xfId="42927" xr:uid="{00000000-0005-0000-0000-0000BE190000}"/>
    <cellStyle name="20% - Accent3 7 2 8" xfId="12956" xr:uid="{00000000-0005-0000-0000-0000BF190000}"/>
    <cellStyle name="20% - Accent3 7 3" xfId="3106" xr:uid="{00000000-0005-0000-0000-0000C0190000}"/>
    <cellStyle name="20% - Accent3 7 3 2" xfId="7899" xr:uid="{00000000-0005-0000-0000-0000C1190000}"/>
    <cellStyle name="20% - Accent3 7 3 2 2" xfId="27329" xr:uid="{00000000-0005-0000-0000-0000C2190000}"/>
    <cellStyle name="20% - Accent3 7 3 2 3" xfId="53665" xr:uid="{00000000-0005-0000-0000-0000C3190000}"/>
    <cellStyle name="20% - Accent3 7 3 2 4" xfId="17439" xr:uid="{00000000-0005-0000-0000-0000C4190000}"/>
    <cellStyle name="20% - Accent3 7 3 3" xfId="21731" xr:uid="{00000000-0005-0000-0000-0000C5190000}"/>
    <cellStyle name="20% - Accent3 7 3 3 2" xfId="48977" xr:uid="{00000000-0005-0000-0000-0000C6190000}"/>
    <cellStyle name="20% - Accent3 7 3 4" xfId="31218" xr:uid="{00000000-0005-0000-0000-0000C7190000}"/>
    <cellStyle name="20% - Accent3 7 3 5" xfId="36785" xr:uid="{00000000-0005-0000-0000-0000C8190000}"/>
    <cellStyle name="20% - Accent3 7 3 6" xfId="44245" xr:uid="{00000000-0005-0000-0000-0000C9190000}"/>
    <cellStyle name="20% - Accent3 7 3 7" xfId="12239" xr:uid="{00000000-0005-0000-0000-0000CA190000}"/>
    <cellStyle name="20% - Accent3 7 4" xfId="5933" xr:uid="{00000000-0005-0000-0000-0000CB190000}"/>
    <cellStyle name="20% - Accent3 7 4 2" xfId="23477" xr:uid="{00000000-0005-0000-0000-0000CC190000}"/>
    <cellStyle name="20% - Accent3 7 4 3" xfId="51699" xr:uid="{00000000-0005-0000-0000-0000CD190000}"/>
    <cellStyle name="20% - Accent3 7 4 4" xfId="13741" xr:uid="{00000000-0005-0000-0000-0000CE190000}"/>
    <cellStyle name="20% - Accent3 7 5" xfId="15610" xr:uid="{00000000-0005-0000-0000-0000CF190000}"/>
    <cellStyle name="20% - Accent3 7 5 2" xfId="25520" xr:uid="{00000000-0005-0000-0000-0000D0190000}"/>
    <cellStyle name="20% - Accent3 7 5 3" xfId="47038" xr:uid="{00000000-0005-0000-0000-0000D1190000}"/>
    <cellStyle name="20% - Accent3 7 6" xfId="19507" xr:uid="{00000000-0005-0000-0000-0000D2190000}"/>
    <cellStyle name="20% - Accent3 7 7" xfId="29168" xr:uid="{00000000-0005-0000-0000-0000D3190000}"/>
    <cellStyle name="20% - Accent3 7 8" xfId="34576" xr:uid="{00000000-0005-0000-0000-0000D4190000}"/>
    <cellStyle name="20% - Accent3 7 9" xfId="42175" xr:uid="{00000000-0005-0000-0000-0000D5190000}"/>
    <cellStyle name="20% - Accent3 8" xfId="1114" xr:uid="{00000000-0005-0000-0000-0000D6190000}"/>
    <cellStyle name="20% - Accent3 8 2" xfId="3519" xr:uid="{00000000-0005-0000-0000-0000D7190000}"/>
    <cellStyle name="20% - Accent3 8 2 2" xfId="8311" xr:uid="{00000000-0005-0000-0000-0000D8190000}"/>
    <cellStyle name="20% - Accent3 8 2 2 2" xfId="27737" xr:uid="{00000000-0005-0000-0000-0000D9190000}"/>
    <cellStyle name="20% - Accent3 8 2 2 3" xfId="54077" xr:uid="{00000000-0005-0000-0000-0000DA190000}"/>
    <cellStyle name="20% - Accent3 8 2 2 4" xfId="17852" xr:uid="{00000000-0005-0000-0000-0000DB190000}"/>
    <cellStyle name="20% - Accent3 8 2 3" xfId="22144" xr:uid="{00000000-0005-0000-0000-0000DC190000}"/>
    <cellStyle name="20% - Accent3 8 2 3 2" xfId="49388" xr:uid="{00000000-0005-0000-0000-0000DD190000}"/>
    <cellStyle name="20% - Accent3 8 2 4" xfId="31629" xr:uid="{00000000-0005-0000-0000-0000DE190000}"/>
    <cellStyle name="20% - Accent3 8 2 5" xfId="37198" xr:uid="{00000000-0005-0000-0000-0000DF190000}"/>
    <cellStyle name="20% - Accent3 8 2 6" xfId="44658" xr:uid="{00000000-0005-0000-0000-0000E0190000}"/>
    <cellStyle name="20% - Accent3 8 2 7" xfId="12655" xr:uid="{00000000-0005-0000-0000-0000E1190000}"/>
    <cellStyle name="20% - Accent3 8 3" xfId="6347" xr:uid="{00000000-0005-0000-0000-0000E2190000}"/>
    <cellStyle name="20% - Accent3 8 3 2" xfId="24189" xr:uid="{00000000-0005-0000-0000-0000E3190000}"/>
    <cellStyle name="20% - Accent3 8 3 3" xfId="52113" xr:uid="{00000000-0005-0000-0000-0000E4190000}"/>
    <cellStyle name="20% - Accent3 8 3 4" xfId="14149" xr:uid="{00000000-0005-0000-0000-0000E5190000}"/>
    <cellStyle name="20% - Accent3 8 4" xfId="16018" xr:uid="{00000000-0005-0000-0000-0000E6190000}"/>
    <cellStyle name="20% - Accent3 8 4 2" xfId="25928" xr:uid="{00000000-0005-0000-0000-0000E7190000}"/>
    <cellStyle name="20% - Accent3 8 4 3" xfId="47451" xr:uid="{00000000-0005-0000-0000-0000E8190000}"/>
    <cellStyle name="20% - Accent3 8 5" xfId="19953" xr:uid="{00000000-0005-0000-0000-0000E9190000}"/>
    <cellStyle name="20% - Accent3 8 6" xfId="29582" xr:uid="{00000000-0005-0000-0000-0000EA190000}"/>
    <cellStyle name="20% - Accent3 8 7" xfId="35024" xr:uid="{00000000-0005-0000-0000-0000EB190000}"/>
    <cellStyle name="20% - Accent3 8 8" xfId="42619" xr:uid="{00000000-0005-0000-0000-0000EC190000}"/>
    <cellStyle name="20% - Accent3 8 9" xfId="11221" xr:uid="{00000000-0005-0000-0000-0000ED190000}"/>
    <cellStyle name="20% - Accent3 9" xfId="1964" xr:uid="{00000000-0005-0000-0000-0000EE190000}"/>
    <cellStyle name="20% - Accent3 9 2" xfId="4271" xr:uid="{00000000-0005-0000-0000-0000EF190000}"/>
    <cellStyle name="20% - Accent3 9 2 2" xfId="9052" xr:uid="{00000000-0005-0000-0000-0000F0190000}"/>
    <cellStyle name="20% - Accent3 9 2 2 2" xfId="28445" xr:uid="{00000000-0005-0000-0000-0000F1190000}"/>
    <cellStyle name="20% - Accent3 9 2 2 3" xfId="54818" xr:uid="{00000000-0005-0000-0000-0000F2190000}"/>
    <cellStyle name="20% - Accent3 9 2 2 4" xfId="18604" xr:uid="{00000000-0005-0000-0000-0000F3190000}"/>
    <cellStyle name="20% - Accent3 9 2 3" xfId="22896" xr:uid="{00000000-0005-0000-0000-0000F4190000}"/>
    <cellStyle name="20% - Accent3 9 2 3 2" xfId="50128" xr:uid="{00000000-0005-0000-0000-0000F5190000}"/>
    <cellStyle name="20% - Accent3 9 2 4" xfId="32371" xr:uid="{00000000-0005-0000-0000-0000F6190000}"/>
    <cellStyle name="20% - Accent3 9 2 5" xfId="37950" xr:uid="{00000000-0005-0000-0000-0000F7190000}"/>
    <cellStyle name="20% - Accent3 9 2 6" xfId="45410" xr:uid="{00000000-0005-0000-0000-0000F8190000}"/>
    <cellStyle name="20% - Accent3 9 2 7" xfId="14856" xr:uid="{00000000-0005-0000-0000-0000F9190000}"/>
    <cellStyle name="20% - Accent3 9 3" xfId="7131" xr:uid="{00000000-0005-0000-0000-0000FA190000}"/>
    <cellStyle name="20% - Accent3 9 3 2" xfId="26635" xr:uid="{00000000-0005-0000-0000-0000FB190000}"/>
    <cellStyle name="20% - Accent3 9 3 3" xfId="52897" xr:uid="{00000000-0005-0000-0000-0000FC190000}"/>
    <cellStyle name="20% - Accent3 9 3 4" xfId="16725" xr:uid="{00000000-0005-0000-0000-0000FD190000}"/>
    <cellStyle name="20% - Accent3 9 4" xfId="20803" xr:uid="{00000000-0005-0000-0000-0000FE190000}"/>
    <cellStyle name="20% - Accent3 9 4 2" xfId="48233" xr:uid="{00000000-0005-0000-0000-0000FF190000}"/>
    <cellStyle name="20% - Accent3 9 5" xfId="30417" xr:uid="{00000000-0005-0000-0000-0000001A0000}"/>
    <cellStyle name="20% - Accent3 9 6" xfId="35874" xr:uid="{00000000-0005-0000-0000-0000011A0000}"/>
    <cellStyle name="20% - Accent3 9 7" xfId="43469" xr:uid="{00000000-0005-0000-0000-0000021A0000}"/>
    <cellStyle name="20% - Accent3 9 8" xfId="11968" xr:uid="{00000000-0005-0000-0000-0000031A0000}"/>
    <cellStyle name="20% - Accent4" xfId="56919" builtinId="42" customBuiltin="1"/>
    <cellStyle name="20% - Accent4 10" xfId="2816" xr:uid="{00000000-0005-0000-0000-0000051A0000}"/>
    <cellStyle name="20% - Accent4 10 2" xfId="7629" xr:uid="{00000000-0005-0000-0000-0000061A0000}"/>
    <cellStyle name="20% - Accent4 10 2 2" xfId="27058" xr:uid="{00000000-0005-0000-0000-0000071A0000}"/>
    <cellStyle name="20% - Accent4 10 2 3" xfId="53395" xr:uid="{00000000-0005-0000-0000-0000081A0000}"/>
    <cellStyle name="20% - Accent4 10 2 4" xfId="17149" xr:uid="{00000000-0005-0000-0000-0000091A0000}"/>
    <cellStyle name="20% - Accent4 10 3" xfId="21441" xr:uid="{00000000-0005-0000-0000-00000A1A0000}"/>
    <cellStyle name="20% - Accent4 10 3 2" xfId="48707" xr:uid="{00000000-0005-0000-0000-00000B1A0000}"/>
    <cellStyle name="20% - Accent4 10 4" xfId="30928" xr:uid="{00000000-0005-0000-0000-00000C1A0000}"/>
    <cellStyle name="20% - Accent4 10 5" xfId="36495" xr:uid="{00000000-0005-0000-0000-00000D1A0000}"/>
    <cellStyle name="20% - Accent4 10 6" xfId="43955" xr:uid="{00000000-0005-0000-0000-00000E1A0000}"/>
    <cellStyle name="20% - Accent4 10 7" xfId="13471" xr:uid="{00000000-0005-0000-0000-00000F1A0000}"/>
    <cellStyle name="20% - Accent4 11" xfId="4741" xr:uid="{00000000-0005-0000-0000-0000101A0000}"/>
    <cellStyle name="20% - Accent4 11 2" xfId="9503" xr:uid="{00000000-0005-0000-0000-0000111A0000}"/>
    <cellStyle name="20% - Accent4 11 2 2" xfId="55269" xr:uid="{00000000-0005-0000-0000-0000121A0000}"/>
    <cellStyle name="20% - Accent4 11 2 3" xfId="25262" xr:uid="{00000000-0005-0000-0000-0000131A0000}"/>
    <cellStyle name="20% - Accent4 11 3" xfId="32840" xr:uid="{00000000-0005-0000-0000-0000141A0000}"/>
    <cellStyle name="20% - Accent4 11 3 2" xfId="50578" xr:uid="{00000000-0005-0000-0000-0000151A0000}"/>
    <cellStyle name="20% - Accent4 11 4" xfId="38419" xr:uid="{00000000-0005-0000-0000-0000161A0000}"/>
    <cellStyle name="20% - Accent4 11 5" xfId="45878" xr:uid="{00000000-0005-0000-0000-0000171A0000}"/>
    <cellStyle name="20% - Accent4 11 6" xfId="15340" xr:uid="{00000000-0005-0000-0000-0000181A0000}"/>
    <cellStyle name="20% - Accent4 12" xfId="5232" xr:uid="{00000000-0005-0000-0000-0000191A0000}"/>
    <cellStyle name="20% - Accent4 12 2" xfId="9924" xr:uid="{00000000-0005-0000-0000-00001A1A0000}"/>
    <cellStyle name="20% - Accent4 12 2 2" xfId="55690" xr:uid="{00000000-0005-0000-0000-00001B1A0000}"/>
    <cellStyle name="20% - Accent4 12 2 3" xfId="33328" xr:uid="{00000000-0005-0000-0000-00001C1A0000}"/>
    <cellStyle name="20% - Accent4 12 3" xfId="38907" xr:uid="{00000000-0005-0000-0000-00001D1A0000}"/>
    <cellStyle name="20% - Accent4 12 3 2" xfId="50998" xr:uid="{00000000-0005-0000-0000-00001E1A0000}"/>
    <cellStyle name="20% - Accent4 12 4" xfId="46360" xr:uid="{00000000-0005-0000-0000-00001F1A0000}"/>
    <cellStyle name="20% - Accent4 12 5" xfId="19081" xr:uid="{00000000-0005-0000-0000-0000201A0000}"/>
    <cellStyle name="20% - Accent4 13" xfId="5642" xr:uid="{00000000-0005-0000-0000-0000211A0000}"/>
    <cellStyle name="20% - Accent4 13 2" xfId="51408" xr:uid="{00000000-0005-0000-0000-0000221A0000}"/>
    <cellStyle name="20% - Accent4 13 3" xfId="28877" xr:uid="{00000000-0005-0000-0000-0000231A0000}"/>
    <cellStyle name="20% - Accent4 14" xfId="10720" xr:uid="{00000000-0005-0000-0000-0000241A0000}"/>
    <cellStyle name="20% - Accent4 14 2" xfId="46768" xr:uid="{00000000-0005-0000-0000-0000251A0000}"/>
    <cellStyle name="20% - Accent4 14 3" xfId="34153" xr:uid="{00000000-0005-0000-0000-0000261A0000}"/>
    <cellStyle name="20% - Accent4 15" xfId="41878" xr:uid="{00000000-0005-0000-0000-0000271A0000}"/>
    <cellStyle name="20% - Accent4 2" xfId="413" xr:uid="{00000000-0005-0000-0000-0000281A0000}"/>
    <cellStyle name="20% - Accent4 2 10" xfId="5286" xr:uid="{00000000-0005-0000-0000-0000291A0000}"/>
    <cellStyle name="20% - Accent4 2 10 2" xfId="9978" xr:uid="{00000000-0005-0000-0000-00002A1A0000}"/>
    <cellStyle name="20% - Accent4 2 10 2 2" xfId="55744" xr:uid="{00000000-0005-0000-0000-00002B1A0000}"/>
    <cellStyle name="20% - Accent4 2 10 2 3" xfId="33382" xr:uid="{00000000-0005-0000-0000-00002C1A0000}"/>
    <cellStyle name="20% - Accent4 2 10 3" xfId="38961" xr:uid="{00000000-0005-0000-0000-00002D1A0000}"/>
    <cellStyle name="20% - Accent4 2 10 3 2" xfId="51052" xr:uid="{00000000-0005-0000-0000-00002E1A0000}"/>
    <cellStyle name="20% - Accent4 2 10 4" xfId="46414" xr:uid="{00000000-0005-0000-0000-00002F1A0000}"/>
    <cellStyle name="20% - Accent4 2 10 5" xfId="19257" xr:uid="{00000000-0005-0000-0000-0000301A0000}"/>
    <cellStyle name="20% - Accent4 2 11" xfId="5715" xr:uid="{00000000-0005-0000-0000-0000311A0000}"/>
    <cellStyle name="20% - Accent4 2 11 2" xfId="51481" xr:uid="{00000000-0005-0000-0000-0000321A0000}"/>
    <cellStyle name="20% - Accent4 2 11 3" xfId="28948" xr:uid="{00000000-0005-0000-0000-0000331A0000}"/>
    <cellStyle name="20% - Accent4 2 12" xfId="10774" xr:uid="{00000000-0005-0000-0000-0000341A0000}"/>
    <cellStyle name="20% - Accent4 2 12 2" xfId="46822" xr:uid="{00000000-0005-0000-0000-0000351A0000}"/>
    <cellStyle name="20% - Accent4 2 12 3" xfId="34325" xr:uid="{00000000-0005-0000-0000-0000361A0000}"/>
    <cellStyle name="20% - Accent4 2 13" xfId="41951" xr:uid="{00000000-0005-0000-0000-0000371A0000}"/>
    <cellStyle name="20% - Accent4 2 14" xfId="11188" xr:uid="{00000000-0005-0000-0000-0000381A0000}"/>
    <cellStyle name="20% - Accent4 2 15" xfId="56529" xr:uid="{00000000-0005-0000-0000-0000391A0000}"/>
    <cellStyle name="20% - Accent4 2 16" xfId="56984" xr:uid="{00000000-0005-0000-0000-00003A1A0000}"/>
    <cellStyle name="20% - Accent4 2 2" xfId="538" xr:uid="{00000000-0005-0000-0000-00003B1A0000}"/>
    <cellStyle name="20% - Accent4 2 2 10" xfId="10862" xr:uid="{00000000-0005-0000-0000-00003C1A0000}"/>
    <cellStyle name="20% - Accent4 2 2 10 2" xfId="46922" xr:uid="{00000000-0005-0000-0000-00003D1A0000}"/>
    <cellStyle name="20% - Accent4 2 2 10 3" xfId="34454" xr:uid="{00000000-0005-0000-0000-00003E1A0000}"/>
    <cellStyle name="20% - Accent4 2 2 11" xfId="42054" xr:uid="{00000000-0005-0000-0000-00003F1A0000}"/>
    <cellStyle name="20% - Accent4 2 2 12" xfId="11398" xr:uid="{00000000-0005-0000-0000-0000401A0000}"/>
    <cellStyle name="20% - Accent4 2 2 13" xfId="56617" xr:uid="{00000000-0005-0000-0000-0000411A0000}"/>
    <cellStyle name="20% - Accent4 2 2 14" xfId="57072" xr:uid="{00000000-0005-0000-0000-0000421A0000}"/>
    <cellStyle name="20% - Accent4 2 2 2" xfId="1075" xr:uid="{00000000-0005-0000-0000-0000431A0000}"/>
    <cellStyle name="20% - Accent4 2 2 2 10" xfId="11932" xr:uid="{00000000-0005-0000-0000-0000441A0000}"/>
    <cellStyle name="20% - Accent4 2 2 2 11" xfId="56860" xr:uid="{00000000-0005-0000-0000-0000451A0000}"/>
    <cellStyle name="20% - Accent4 2 2 2 12" xfId="57315" xr:uid="{00000000-0005-0000-0000-0000461A0000}"/>
    <cellStyle name="20% - Accent4 2 2 2 2" xfId="1812" xr:uid="{00000000-0005-0000-0000-0000471A0000}"/>
    <cellStyle name="20% - Accent4 2 2 2 2 2" xfId="4185" xr:uid="{00000000-0005-0000-0000-0000481A0000}"/>
    <cellStyle name="20% - Accent4 2 2 2 2 2 2" xfId="8976" xr:uid="{00000000-0005-0000-0000-0000491A0000}"/>
    <cellStyle name="20% - Accent4 2 2 2 2 2 2 2" xfId="28395" xr:uid="{00000000-0005-0000-0000-00004A1A0000}"/>
    <cellStyle name="20% - Accent4 2 2 2 2 2 2 3" xfId="54742" xr:uid="{00000000-0005-0000-0000-00004B1A0000}"/>
    <cellStyle name="20% - Accent4 2 2 2 2 2 2 4" xfId="18518" xr:uid="{00000000-0005-0000-0000-00004C1A0000}"/>
    <cellStyle name="20% - Accent4 2 2 2 2 2 3" xfId="22810" xr:uid="{00000000-0005-0000-0000-00004D1A0000}"/>
    <cellStyle name="20% - Accent4 2 2 2 2 2 3 2" xfId="50053" xr:uid="{00000000-0005-0000-0000-00004E1A0000}"/>
    <cellStyle name="20% - Accent4 2 2 2 2 2 4" xfId="32293" xr:uid="{00000000-0005-0000-0000-00004F1A0000}"/>
    <cellStyle name="20% - Accent4 2 2 2 2 2 5" xfId="37864" xr:uid="{00000000-0005-0000-0000-0000501A0000}"/>
    <cellStyle name="20% - Accent4 2 2 2 2 2 6" xfId="45324" xr:uid="{00000000-0005-0000-0000-0000511A0000}"/>
    <cellStyle name="20% - Accent4 2 2 2 2 2 7" xfId="14806" xr:uid="{00000000-0005-0000-0000-0000521A0000}"/>
    <cellStyle name="20% - Accent4 2 2 2 2 3" xfId="7025" xr:uid="{00000000-0005-0000-0000-0000531A0000}"/>
    <cellStyle name="20% - Accent4 2 2 2 2 3 2" xfId="26585" xr:uid="{00000000-0005-0000-0000-0000541A0000}"/>
    <cellStyle name="20% - Accent4 2 2 2 2 3 3" xfId="52791" xr:uid="{00000000-0005-0000-0000-0000551A0000}"/>
    <cellStyle name="20% - Accent4 2 2 2 2 3 4" xfId="16675" xr:uid="{00000000-0005-0000-0000-0000561A0000}"/>
    <cellStyle name="20% - Accent4 2 2 2 2 4" xfId="20651" xr:uid="{00000000-0005-0000-0000-0000571A0000}"/>
    <cellStyle name="20% - Accent4 2 2 2 2 4 2" xfId="48127" xr:uid="{00000000-0005-0000-0000-0000581A0000}"/>
    <cellStyle name="20% - Accent4 2 2 2 2 5" xfId="30276" xr:uid="{00000000-0005-0000-0000-0000591A0000}"/>
    <cellStyle name="20% - Accent4 2 2 2 2 6" xfId="35722" xr:uid="{00000000-0005-0000-0000-00005A1A0000}"/>
    <cellStyle name="20% - Accent4 2 2 2 2 7" xfId="43317" xr:uid="{00000000-0005-0000-0000-00005B1A0000}"/>
    <cellStyle name="20% - Accent4 2 2 2 2 8" xfId="13345" xr:uid="{00000000-0005-0000-0000-00005C1A0000}"/>
    <cellStyle name="20% - Accent4 2 2 2 3" xfId="2352" xr:uid="{00000000-0005-0000-0000-00005D1A0000}"/>
    <cellStyle name="20% - Accent4 2 2 2 3 2" xfId="4657" xr:uid="{00000000-0005-0000-0000-00005E1A0000}"/>
    <cellStyle name="20% - Accent4 2 2 2 3 2 2" xfId="9438" xr:uid="{00000000-0005-0000-0000-00005F1A0000}"/>
    <cellStyle name="20% - Accent4 2 2 2 3 2 2 2" xfId="28831" xr:uid="{00000000-0005-0000-0000-0000601A0000}"/>
    <cellStyle name="20% - Accent4 2 2 2 3 2 2 3" xfId="55204" xr:uid="{00000000-0005-0000-0000-0000611A0000}"/>
    <cellStyle name="20% - Accent4 2 2 2 3 2 2 4" xfId="18990" xr:uid="{00000000-0005-0000-0000-0000621A0000}"/>
    <cellStyle name="20% - Accent4 2 2 2 3 2 3" xfId="23282" xr:uid="{00000000-0005-0000-0000-0000631A0000}"/>
    <cellStyle name="20% - Accent4 2 2 2 3 2 3 2" xfId="50514" xr:uid="{00000000-0005-0000-0000-0000641A0000}"/>
    <cellStyle name="20% - Accent4 2 2 2 3 2 4" xfId="32757" xr:uid="{00000000-0005-0000-0000-0000651A0000}"/>
    <cellStyle name="20% - Accent4 2 2 2 3 2 5" xfId="38336" xr:uid="{00000000-0005-0000-0000-0000661A0000}"/>
    <cellStyle name="20% - Accent4 2 2 2 3 2 6" xfId="45796" xr:uid="{00000000-0005-0000-0000-0000671A0000}"/>
    <cellStyle name="20% - Accent4 2 2 2 3 2 7" xfId="15242" xr:uid="{00000000-0005-0000-0000-0000681A0000}"/>
    <cellStyle name="20% - Accent4 2 2 2 3 3" xfId="7517" xr:uid="{00000000-0005-0000-0000-0000691A0000}"/>
    <cellStyle name="20% - Accent4 2 2 2 3 3 2" xfId="27021" xr:uid="{00000000-0005-0000-0000-00006A1A0000}"/>
    <cellStyle name="20% - Accent4 2 2 2 3 3 3" xfId="53283" xr:uid="{00000000-0005-0000-0000-00006B1A0000}"/>
    <cellStyle name="20% - Accent4 2 2 2 3 3 4" xfId="17111" xr:uid="{00000000-0005-0000-0000-00006C1A0000}"/>
    <cellStyle name="20% - Accent4 2 2 2 3 4" xfId="21189" xr:uid="{00000000-0005-0000-0000-00006D1A0000}"/>
    <cellStyle name="20% - Accent4 2 2 2 3 4 2" xfId="48619" xr:uid="{00000000-0005-0000-0000-00006E1A0000}"/>
    <cellStyle name="20% - Accent4 2 2 2 3 5" xfId="30803" xr:uid="{00000000-0005-0000-0000-00006F1A0000}"/>
    <cellStyle name="20% - Accent4 2 2 2 3 6" xfId="36262" xr:uid="{00000000-0005-0000-0000-0000701A0000}"/>
    <cellStyle name="20% - Accent4 2 2 2 3 7" xfId="43855" xr:uid="{00000000-0005-0000-0000-0000711A0000}"/>
    <cellStyle name="20% - Accent4 2 2 2 3 8" xfId="12625" xr:uid="{00000000-0005-0000-0000-0000721A0000}"/>
    <cellStyle name="20% - Accent4 2 2 2 4" xfId="3493" xr:uid="{00000000-0005-0000-0000-0000731A0000}"/>
    <cellStyle name="20% - Accent4 2 2 2 4 2" xfId="8285" xr:uid="{00000000-0005-0000-0000-0000741A0000}"/>
    <cellStyle name="20% - Accent4 2 2 2 4 2 2" xfId="27715" xr:uid="{00000000-0005-0000-0000-0000751A0000}"/>
    <cellStyle name="20% - Accent4 2 2 2 4 2 3" xfId="54051" xr:uid="{00000000-0005-0000-0000-0000761A0000}"/>
    <cellStyle name="20% - Accent4 2 2 2 4 2 4" xfId="17826" xr:uid="{00000000-0005-0000-0000-0000771A0000}"/>
    <cellStyle name="20% - Accent4 2 2 2 4 3" xfId="22118" xr:uid="{00000000-0005-0000-0000-0000781A0000}"/>
    <cellStyle name="20% - Accent4 2 2 2 4 3 2" xfId="49363" xr:uid="{00000000-0005-0000-0000-0000791A0000}"/>
    <cellStyle name="20% - Accent4 2 2 2 4 4" xfId="31605" xr:uid="{00000000-0005-0000-0000-00007A1A0000}"/>
    <cellStyle name="20% - Accent4 2 2 2 4 5" xfId="37172" xr:uid="{00000000-0005-0000-0000-00007B1A0000}"/>
    <cellStyle name="20% - Accent4 2 2 2 4 6" xfId="44632" xr:uid="{00000000-0005-0000-0000-00007C1A0000}"/>
    <cellStyle name="20% - Accent4 2 2 2 4 7" xfId="14127" xr:uid="{00000000-0005-0000-0000-00007D1A0000}"/>
    <cellStyle name="20% - Accent4 2 2 2 5" xfId="5132" xr:uid="{00000000-0005-0000-0000-00007E1A0000}"/>
    <cellStyle name="20% - Accent4 2 2 2 5 2" xfId="9888" xr:uid="{00000000-0005-0000-0000-00007F1A0000}"/>
    <cellStyle name="20% - Accent4 2 2 2 5 2 2" xfId="55654" xr:uid="{00000000-0005-0000-0000-0000801A0000}"/>
    <cellStyle name="20% - Accent4 2 2 2 5 2 3" xfId="25906" xr:uid="{00000000-0005-0000-0000-0000811A0000}"/>
    <cellStyle name="20% - Accent4 2 2 2 5 3" xfId="33231" xr:uid="{00000000-0005-0000-0000-0000821A0000}"/>
    <cellStyle name="20% - Accent4 2 2 2 5 3 2" xfId="50963" xr:uid="{00000000-0005-0000-0000-0000831A0000}"/>
    <cellStyle name="20% - Accent4 2 2 2 5 4" xfId="38810" xr:uid="{00000000-0005-0000-0000-0000841A0000}"/>
    <cellStyle name="20% - Accent4 2 2 2 5 5" xfId="46263" xr:uid="{00000000-0005-0000-0000-0000851A0000}"/>
    <cellStyle name="20% - Accent4 2 2 2 5 6" xfId="15996" xr:uid="{00000000-0005-0000-0000-0000861A0000}"/>
    <cellStyle name="20% - Accent4 2 2 2 6" xfId="5617" xr:uid="{00000000-0005-0000-0000-0000871A0000}"/>
    <cellStyle name="20% - Accent4 2 2 2 6 2" xfId="10309" xr:uid="{00000000-0005-0000-0000-0000881A0000}"/>
    <cellStyle name="20% - Accent4 2 2 2 6 2 2" xfId="56075" xr:uid="{00000000-0005-0000-0000-0000891A0000}"/>
    <cellStyle name="20% - Accent4 2 2 2 6 2 3" xfId="33713" xr:uid="{00000000-0005-0000-0000-00008A1A0000}"/>
    <cellStyle name="20% - Accent4 2 2 2 6 3" xfId="39292" xr:uid="{00000000-0005-0000-0000-00008B1A0000}"/>
    <cellStyle name="20% - Accent4 2 2 2 6 3 2" xfId="51383" xr:uid="{00000000-0005-0000-0000-00008C1A0000}"/>
    <cellStyle name="20% - Accent4 2 2 2 6 4" xfId="46745" xr:uid="{00000000-0005-0000-0000-00008D1A0000}"/>
    <cellStyle name="20% - Accent4 2 2 2 6 5" xfId="19920" xr:uid="{00000000-0005-0000-0000-00008E1A0000}"/>
    <cellStyle name="20% - Accent4 2 2 2 7" xfId="6320" xr:uid="{00000000-0005-0000-0000-00008F1A0000}"/>
    <cellStyle name="20% - Accent4 2 2 2 7 2" xfId="52086" xr:uid="{00000000-0005-0000-0000-0000901A0000}"/>
    <cellStyle name="20% - Accent4 2 2 2 7 3" xfId="29554" xr:uid="{00000000-0005-0000-0000-0000911A0000}"/>
    <cellStyle name="20% - Accent4 2 2 2 8" xfId="11105" xr:uid="{00000000-0005-0000-0000-0000921A0000}"/>
    <cellStyle name="20% - Accent4 2 2 2 8 2" xfId="47424" xr:uid="{00000000-0005-0000-0000-0000931A0000}"/>
    <cellStyle name="20% - Accent4 2 2 2 8 3" xfId="34989" xr:uid="{00000000-0005-0000-0000-0000941A0000}"/>
    <cellStyle name="20% - Accent4 2 2 2 9" xfId="42588" xr:uid="{00000000-0005-0000-0000-0000951A0000}"/>
    <cellStyle name="20% - Accent4 2 2 3" xfId="827" xr:uid="{00000000-0005-0000-0000-0000961A0000}"/>
    <cellStyle name="20% - Accent4 2 2 3 10" xfId="11684" xr:uid="{00000000-0005-0000-0000-0000971A0000}"/>
    <cellStyle name="20% - Accent4 2 2 3 2" xfId="1569" xr:uid="{00000000-0005-0000-0000-0000981A0000}"/>
    <cellStyle name="20% - Accent4 2 2 3 2 2" xfId="3942" xr:uid="{00000000-0005-0000-0000-0000991A0000}"/>
    <cellStyle name="20% - Accent4 2 2 3 2 2 2" xfId="8733" xr:uid="{00000000-0005-0000-0000-00009A1A0000}"/>
    <cellStyle name="20% - Accent4 2 2 3 2 2 2 2" xfId="28152" xr:uid="{00000000-0005-0000-0000-00009B1A0000}"/>
    <cellStyle name="20% - Accent4 2 2 3 2 2 2 3" xfId="54499" xr:uid="{00000000-0005-0000-0000-00009C1A0000}"/>
    <cellStyle name="20% - Accent4 2 2 3 2 2 2 4" xfId="18275" xr:uid="{00000000-0005-0000-0000-00009D1A0000}"/>
    <cellStyle name="20% - Accent4 2 2 3 2 2 3" xfId="22567" xr:uid="{00000000-0005-0000-0000-00009E1A0000}"/>
    <cellStyle name="20% - Accent4 2 2 3 2 2 3 2" xfId="49810" xr:uid="{00000000-0005-0000-0000-00009F1A0000}"/>
    <cellStyle name="20% - Accent4 2 2 3 2 2 4" xfId="32050" xr:uid="{00000000-0005-0000-0000-0000A01A0000}"/>
    <cellStyle name="20% - Accent4 2 2 3 2 2 5" xfId="37621" xr:uid="{00000000-0005-0000-0000-0000A11A0000}"/>
    <cellStyle name="20% - Accent4 2 2 3 2 2 6" xfId="45081" xr:uid="{00000000-0005-0000-0000-0000A21A0000}"/>
    <cellStyle name="20% - Accent4 2 2 3 2 2 7" xfId="14563" xr:uid="{00000000-0005-0000-0000-0000A31A0000}"/>
    <cellStyle name="20% - Accent4 2 2 3 2 3" xfId="6782" xr:uid="{00000000-0005-0000-0000-0000A41A0000}"/>
    <cellStyle name="20% - Accent4 2 2 3 2 3 2" xfId="26342" xr:uid="{00000000-0005-0000-0000-0000A51A0000}"/>
    <cellStyle name="20% - Accent4 2 2 3 2 3 3" xfId="52548" xr:uid="{00000000-0005-0000-0000-0000A61A0000}"/>
    <cellStyle name="20% - Accent4 2 2 3 2 3 4" xfId="16432" xr:uid="{00000000-0005-0000-0000-0000A71A0000}"/>
    <cellStyle name="20% - Accent4 2 2 3 2 4" xfId="20408" xr:uid="{00000000-0005-0000-0000-0000A81A0000}"/>
    <cellStyle name="20% - Accent4 2 2 3 2 4 2" xfId="47884" xr:uid="{00000000-0005-0000-0000-0000A91A0000}"/>
    <cellStyle name="20% - Accent4 2 2 3 2 5" xfId="30033" xr:uid="{00000000-0005-0000-0000-0000AA1A0000}"/>
    <cellStyle name="20% - Accent4 2 2 3 2 6" xfId="35479" xr:uid="{00000000-0005-0000-0000-0000AB1A0000}"/>
    <cellStyle name="20% - Accent4 2 2 3 2 7" xfId="43074" xr:uid="{00000000-0005-0000-0000-0000AC1A0000}"/>
    <cellStyle name="20% - Accent4 2 2 3 2 8" xfId="13102" xr:uid="{00000000-0005-0000-0000-0000AD1A0000}"/>
    <cellStyle name="20% - Accent4 2 2 3 3" xfId="3250" xr:uid="{00000000-0005-0000-0000-0000AE1A0000}"/>
    <cellStyle name="20% - Accent4 2 2 3 3 2" xfId="8042" xr:uid="{00000000-0005-0000-0000-0000AF1A0000}"/>
    <cellStyle name="20% - Accent4 2 2 3 3 2 2" xfId="27472" xr:uid="{00000000-0005-0000-0000-0000B01A0000}"/>
    <cellStyle name="20% - Accent4 2 2 3 3 2 3" xfId="53808" xr:uid="{00000000-0005-0000-0000-0000B11A0000}"/>
    <cellStyle name="20% - Accent4 2 2 3 3 2 4" xfId="17583" xr:uid="{00000000-0005-0000-0000-0000B21A0000}"/>
    <cellStyle name="20% - Accent4 2 2 3 3 3" xfId="21875" xr:uid="{00000000-0005-0000-0000-0000B31A0000}"/>
    <cellStyle name="20% - Accent4 2 2 3 3 3 2" xfId="49120" xr:uid="{00000000-0005-0000-0000-0000B41A0000}"/>
    <cellStyle name="20% - Accent4 2 2 3 3 4" xfId="31362" xr:uid="{00000000-0005-0000-0000-0000B51A0000}"/>
    <cellStyle name="20% - Accent4 2 2 3 3 5" xfId="36929" xr:uid="{00000000-0005-0000-0000-0000B61A0000}"/>
    <cellStyle name="20% - Accent4 2 2 3 3 6" xfId="44389" xr:uid="{00000000-0005-0000-0000-0000B71A0000}"/>
    <cellStyle name="20% - Accent4 2 2 3 3 7" xfId="12382" xr:uid="{00000000-0005-0000-0000-0000B81A0000}"/>
    <cellStyle name="20% - Accent4 2 2 3 4" xfId="6077" xr:uid="{00000000-0005-0000-0000-0000B91A0000}"/>
    <cellStyle name="20% - Accent4 2 2 3 4 2" xfId="24227" xr:uid="{00000000-0005-0000-0000-0000BA1A0000}"/>
    <cellStyle name="20% - Accent4 2 2 3 4 3" xfId="51843" xr:uid="{00000000-0005-0000-0000-0000BB1A0000}"/>
    <cellStyle name="20% - Accent4 2 2 3 4 4" xfId="13884" xr:uid="{00000000-0005-0000-0000-0000BC1A0000}"/>
    <cellStyle name="20% - Accent4 2 2 3 5" xfId="15753" xr:uid="{00000000-0005-0000-0000-0000BD1A0000}"/>
    <cellStyle name="20% - Accent4 2 2 3 5 2" xfId="25663" xr:uid="{00000000-0005-0000-0000-0000BE1A0000}"/>
    <cellStyle name="20% - Accent4 2 2 3 5 3" xfId="47181" xr:uid="{00000000-0005-0000-0000-0000BF1A0000}"/>
    <cellStyle name="20% - Accent4 2 2 3 6" xfId="19672" xr:uid="{00000000-0005-0000-0000-0000C01A0000}"/>
    <cellStyle name="20% - Accent4 2 2 3 7" xfId="29311" xr:uid="{00000000-0005-0000-0000-0000C11A0000}"/>
    <cellStyle name="20% - Accent4 2 2 3 8" xfId="34741" xr:uid="{00000000-0005-0000-0000-0000C21A0000}"/>
    <cellStyle name="20% - Accent4 2 2 3 9" xfId="42340" xr:uid="{00000000-0005-0000-0000-0000C31A0000}"/>
    <cellStyle name="20% - Accent4 2 2 4" xfId="1306" xr:uid="{00000000-0005-0000-0000-0000C41A0000}"/>
    <cellStyle name="20% - Accent4 2 2 4 2" xfId="3682" xr:uid="{00000000-0005-0000-0000-0000C51A0000}"/>
    <cellStyle name="20% - Accent4 2 2 4 2 2" xfId="8473" xr:uid="{00000000-0005-0000-0000-0000C61A0000}"/>
    <cellStyle name="20% - Accent4 2 2 4 2 2 2" xfId="27893" xr:uid="{00000000-0005-0000-0000-0000C71A0000}"/>
    <cellStyle name="20% - Accent4 2 2 4 2 2 3" xfId="54239" xr:uid="{00000000-0005-0000-0000-0000C81A0000}"/>
    <cellStyle name="20% - Accent4 2 2 4 2 2 4" xfId="18015" xr:uid="{00000000-0005-0000-0000-0000C91A0000}"/>
    <cellStyle name="20% - Accent4 2 2 4 2 3" xfId="22307" xr:uid="{00000000-0005-0000-0000-0000CA1A0000}"/>
    <cellStyle name="20% - Accent4 2 2 4 2 3 2" xfId="49550" xr:uid="{00000000-0005-0000-0000-0000CB1A0000}"/>
    <cellStyle name="20% - Accent4 2 2 4 2 4" xfId="31790" xr:uid="{00000000-0005-0000-0000-0000CC1A0000}"/>
    <cellStyle name="20% - Accent4 2 2 4 2 5" xfId="37361" xr:uid="{00000000-0005-0000-0000-0000CD1A0000}"/>
    <cellStyle name="20% - Accent4 2 2 4 2 6" xfId="44821" xr:uid="{00000000-0005-0000-0000-0000CE1A0000}"/>
    <cellStyle name="20% - Accent4 2 2 4 2 7" xfId="14304" xr:uid="{00000000-0005-0000-0000-0000CF1A0000}"/>
    <cellStyle name="20% - Accent4 2 2 4 3" xfId="6520" xr:uid="{00000000-0005-0000-0000-0000D01A0000}"/>
    <cellStyle name="20% - Accent4 2 2 4 3 2" xfId="26083" xr:uid="{00000000-0005-0000-0000-0000D11A0000}"/>
    <cellStyle name="20% - Accent4 2 2 4 3 3" xfId="52286" xr:uid="{00000000-0005-0000-0000-0000D21A0000}"/>
    <cellStyle name="20% - Accent4 2 2 4 3 4" xfId="16173" xr:uid="{00000000-0005-0000-0000-0000D31A0000}"/>
    <cellStyle name="20% - Accent4 2 2 4 4" xfId="20145" xr:uid="{00000000-0005-0000-0000-0000D41A0000}"/>
    <cellStyle name="20% - Accent4 2 2 4 4 2" xfId="47622" xr:uid="{00000000-0005-0000-0000-0000D51A0000}"/>
    <cellStyle name="20% - Accent4 2 2 4 5" xfId="29770" xr:uid="{00000000-0005-0000-0000-0000D61A0000}"/>
    <cellStyle name="20% - Accent4 2 2 4 6" xfId="35216" xr:uid="{00000000-0005-0000-0000-0000D71A0000}"/>
    <cellStyle name="20% - Accent4 2 2 4 7" xfId="42811" xr:uid="{00000000-0005-0000-0000-0000D81A0000}"/>
    <cellStyle name="20% - Accent4 2 2 4 8" xfId="12840" xr:uid="{00000000-0005-0000-0000-0000D91A0000}"/>
    <cellStyle name="20% - Accent4 2 2 5" xfId="2109" xr:uid="{00000000-0005-0000-0000-0000DA1A0000}"/>
    <cellStyle name="20% - Accent4 2 2 5 2" xfId="4414" xr:uid="{00000000-0005-0000-0000-0000DB1A0000}"/>
    <cellStyle name="20% - Accent4 2 2 5 2 2" xfId="9195" xr:uid="{00000000-0005-0000-0000-0000DC1A0000}"/>
    <cellStyle name="20% - Accent4 2 2 5 2 2 2" xfId="28588" xr:uid="{00000000-0005-0000-0000-0000DD1A0000}"/>
    <cellStyle name="20% - Accent4 2 2 5 2 2 3" xfId="54961" xr:uid="{00000000-0005-0000-0000-0000DE1A0000}"/>
    <cellStyle name="20% - Accent4 2 2 5 2 2 4" xfId="18747" xr:uid="{00000000-0005-0000-0000-0000DF1A0000}"/>
    <cellStyle name="20% - Accent4 2 2 5 2 3" xfId="23039" xr:uid="{00000000-0005-0000-0000-0000E01A0000}"/>
    <cellStyle name="20% - Accent4 2 2 5 2 3 2" xfId="50271" xr:uid="{00000000-0005-0000-0000-0000E11A0000}"/>
    <cellStyle name="20% - Accent4 2 2 5 2 4" xfId="32514" xr:uid="{00000000-0005-0000-0000-0000E21A0000}"/>
    <cellStyle name="20% - Accent4 2 2 5 2 5" xfId="38093" xr:uid="{00000000-0005-0000-0000-0000E31A0000}"/>
    <cellStyle name="20% - Accent4 2 2 5 2 6" xfId="45553" xr:uid="{00000000-0005-0000-0000-0000E41A0000}"/>
    <cellStyle name="20% - Accent4 2 2 5 2 7" xfId="14999" xr:uid="{00000000-0005-0000-0000-0000E51A0000}"/>
    <cellStyle name="20% - Accent4 2 2 5 3" xfId="7274" xr:uid="{00000000-0005-0000-0000-0000E61A0000}"/>
    <cellStyle name="20% - Accent4 2 2 5 3 2" xfId="26778" xr:uid="{00000000-0005-0000-0000-0000E71A0000}"/>
    <cellStyle name="20% - Accent4 2 2 5 3 3" xfId="53040" xr:uid="{00000000-0005-0000-0000-0000E81A0000}"/>
    <cellStyle name="20% - Accent4 2 2 5 3 4" xfId="16868" xr:uid="{00000000-0005-0000-0000-0000E91A0000}"/>
    <cellStyle name="20% - Accent4 2 2 5 4" xfId="20946" xr:uid="{00000000-0005-0000-0000-0000EA1A0000}"/>
    <cellStyle name="20% - Accent4 2 2 5 4 2" xfId="48376" xr:uid="{00000000-0005-0000-0000-0000EB1A0000}"/>
    <cellStyle name="20% - Accent4 2 2 5 5" xfId="30560" xr:uid="{00000000-0005-0000-0000-0000EC1A0000}"/>
    <cellStyle name="20% - Accent4 2 2 5 6" xfId="36019" xr:uid="{00000000-0005-0000-0000-0000ED1A0000}"/>
    <cellStyle name="20% - Accent4 2 2 5 7" xfId="43612" xr:uid="{00000000-0005-0000-0000-0000EE1A0000}"/>
    <cellStyle name="20% - Accent4 2 2 5 8" xfId="12123" xr:uid="{00000000-0005-0000-0000-0000EF1A0000}"/>
    <cellStyle name="20% - Accent4 2 2 6" xfId="2990" xr:uid="{00000000-0005-0000-0000-0000F01A0000}"/>
    <cellStyle name="20% - Accent4 2 2 6 2" xfId="7783" xr:uid="{00000000-0005-0000-0000-0000F11A0000}"/>
    <cellStyle name="20% - Accent4 2 2 6 2 2" xfId="27213" xr:uid="{00000000-0005-0000-0000-0000F21A0000}"/>
    <cellStyle name="20% - Accent4 2 2 6 2 3" xfId="53549" xr:uid="{00000000-0005-0000-0000-0000F31A0000}"/>
    <cellStyle name="20% - Accent4 2 2 6 2 4" xfId="17323" xr:uid="{00000000-0005-0000-0000-0000F41A0000}"/>
    <cellStyle name="20% - Accent4 2 2 6 3" xfId="21615" xr:uid="{00000000-0005-0000-0000-0000F51A0000}"/>
    <cellStyle name="20% - Accent4 2 2 6 3 2" xfId="48861" xr:uid="{00000000-0005-0000-0000-0000F61A0000}"/>
    <cellStyle name="20% - Accent4 2 2 6 4" xfId="31102" xr:uid="{00000000-0005-0000-0000-0000F71A0000}"/>
    <cellStyle name="20% - Accent4 2 2 6 5" xfId="36669" xr:uid="{00000000-0005-0000-0000-0000F81A0000}"/>
    <cellStyle name="20% - Accent4 2 2 6 6" xfId="44129" xr:uid="{00000000-0005-0000-0000-0000F91A0000}"/>
    <cellStyle name="20% - Accent4 2 2 6 7" xfId="13625" xr:uid="{00000000-0005-0000-0000-0000FA1A0000}"/>
    <cellStyle name="20% - Accent4 2 2 7" xfId="4889" xr:uid="{00000000-0005-0000-0000-0000FB1A0000}"/>
    <cellStyle name="20% - Accent4 2 2 7 2" xfId="9645" xr:uid="{00000000-0005-0000-0000-0000FC1A0000}"/>
    <cellStyle name="20% - Accent4 2 2 7 2 2" xfId="55411" xr:uid="{00000000-0005-0000-0000-0000FD1A0000}"/>
    <cellStyle name="20% - Accent4 2 2 7 2 3" xfId="25404" xr:uid="{00000000-0005-0000-0000-0000FE1A0000}"/>
    <cellStyle name="20% - Accent4 2 2 7 3" xfId="32988" xr:uid="{00000000-0005-0000-0000-0000FF1A0000}"/>
    <cellStyle name="20% - Accent4 2 2 7 3 2" xfId="50720" xr:uid="{00000000-0005-0000-0000-0000001B0000}"/>
    <cellStyle name="20% - Accent4 2 2 7 4" xfId="38567" xr:uid="{00000000-0005-0000-0000-0000011B0000}"/>
    <cellStyle name="20% - Accent4 2 2 7 5" xfId="46020" xr:uid="{00000000-0005-0000-0000-0000021B0000}"/>
    <cellStyle name="20% - Accent4 2 2 7 6" xfId="15494" xr:uid="{00000000-0005-0000-0000-0000031B0000}"/>
    <cellStyle name="20% - Accent4 2 2 8" xfId="5374" xr:uid="{00000000-0005-0000-0000-0000041B0000}"/>
    <cellStyle name="20% - Accent4 2 2 8 2" xfId="10066" xr:uid="{00000000-0005-0000-0000-0000051B0000}"/>
    <cellStyle name="20% - Accent4 2 2 8 2 2" xfId="55832" xr:uid="{00000000-0005-0000-0000-0000061B0000}"/>
    <cellStyle name="20% - Accent4 2 2 8 2 3" xfId="33470" xr:uid="{00000000-0005-0000-0000-0000071B0000}"/>
    <cellStyle name="20% - Accent4 2 2 8 3" xfId="39049" xr:uid="{00000000-0005-0000-0000-0000081B0000}"/>
    <cellStyle name="20% - Accent4 2 2 8 3 2" xfId="51140" xr:uid="{00000000-0005-0000-0000-0000091B0000}"/>
    <cellStyle name="20% - Accent4 2 2 8 4" xfId="46502" xr:uid="{00000000-0005-0000-0000-00000A1B0000}"/>
    <cellStyle name="20% - Accent4 2 2 8 5" xfId="19385" xr:uid="{00000000-0005-0000-0000-00000B1B0000}"/>
    <cellStyle name="20% - Accent4 2 2 9" xfId="5817" xr:uid="{00000000-0005-0000-0000-00000C1B0000}"/>
    <cellStyle name="20% - Accent4 2 2 9 2" xfId="51583" xr:uid="{00000000-0005-0000-0000-00000D1B0000}"/>
    <cellStyle name="20% - Accent4 2 2 9 3" xfId="29051" xr:uid="{00000000-0005-0000-0000-00000E1B0000}"/>
    <cellStyle name="20% - Accent4 2 3" xfId="615" xr:uid="{00000000-0005-0000-0000-00000F1B0000}"/>
    <cellStyle name="20% - Accent4 2 3 10" xfId="42131" xr:uid="{00000000-0005-0000-0000-0000101B0000}"/>
    <cellStyle name="20% - Accent4 2 3 11" xfId="11475" xr:uid="{00000000-0005-0000-0000-0000111B0000}"/>
    <cellStyle name="20% - Accent4 2 3 12" xfId="56689" xr:uid="{00000000-0005-0000-0000-0000121B0000}"/>
    <cellStyle name="20% - Accent4 2 3 13" xfId="57144" xr:uid="{00000000-0005-0000-0000-0000131B0000}"/>
    <cellStyle name="20% - Accent4 2 3 2" xfId="899" xr:uid="{00000000-0005-0000-0000-0000141B0000}"/>
    <cellStyle name="20% - Accent4 2 3 2 10" xfId="11756" xr:uid="{00000000-0005-0000-0000-0000151B0000}"/>
    <cellStyle name="20% - Accent4 2 3 2 2" xfId="1641" xr:uid="{00000000-0005-0000-0000-0000161B0000}"/>
    <cellStyle name="20% - Accent4 2 3 2 2 2" xfId="4014" xr:uid="{00000000-0005-0000-0000-0000171B0000}"/>
    <cellStyle name="20% - Accent4 2 3 2 2 2 2" xfId="8805" xr:uid="{00000000-0005-0000-0000-0000181B0000}"/>
    <cellStyle name="20% - Accent4 2 3 2 2 2 2 2" xfId="28224" xr:uid="{00000000-0005-0000-0000-0000191B0000}"/>
    <cellStyle name="20% - Accent4 2 3 2 2 2 2 3" xfId="54571" xr:uid="{00000000-0005-0000-0000-00001A1B0000}"/>
    <cellStyle name="20% - Accent4 2 3 2 2 2 2 4" xfId="18347" xr:uid="{00000000-0005-0000-0000-00001B1B0000}"/>
    <cellStyle name="20% - Accent4 2 3 2 2 2 3" xfId="22639" xr:uid="{00000000-0005-0000-0000-00001C1B0000}"/>
    <cellStyle name="20% - Accent4 2 3 2 2 2 3 2" xfId="49882" xr:uid="{00000000-0005-0000-0000-00001D1B0000}"/>
    <cellStyle name="20% - Accent4 2 3 2 2 2 4" xfId="32122" xr:uid="{00000000-0005-0000-0000-00001E1B0000}"/>
    <cellStyle name="20% - Accent4 2 3 2 2 2 5" xfId="37693" xr:uid="{00000000-0005-0000-0000-00001F1B0000}"/>
    <cellStyle name="20% - Accent4 2 3 2 2 2 6" xfId="45153" xr:uid="{00000000-0005-0000-0000-0000201B0000}"/>
    <cellStyle name="20% - Accent4 2 3 2 2 2 7" xfId="14635" xr:uid="{00000000-0005-0000-0000-0000211B0000}"/>
    <cellStyle name="20% - Accent4 2 3 2 2 3" xfId="6854" xr:uid="{00000000-0005-0000-0000-0000221B0000}"/>
    <cellStyle name="20% - Accent4 2 3 2 2 3 2" xfId="26414" xr:uid="{00000000-0005-0000-0000-0000231B0000}"/>
    <cellStyle name="20% - Accent4 2 3 2 2 3 3" xfId="52620" xr:uid="{00000000-0005-0000-0000-0000241B0000}"/>
    <cellStyle name="20% - Accent4 2 3 2 2 3 4" xfId="16504" xr:uid="{00000000-0005-0000-0000-0000251B0000}"/>
    <cellStyle name="20% - Accent4 2 3 2 2 4" xfId="20480" xr:uid="{00000000-0005-0000-0000-0000261B0000}"/>
    <cellStyle name="20% - Accent4 2 3 2 2 4 2" xfId="47956" xr:uid="{00000000-0005-0000-0000-0000271B0000}"/>
    <cellStyle name="20% - Accent4 2 3 2 2 5" xfId="30105" xr:uid="{00000000-0005-0000-0000-0000281B0000}"/>
    <cellStyle name="20% - Accent4 2 3 2 2 6" xfId="35551" xr:uid="{00000000-0005-0000-0000-0000291B0000}"/>
    <cellStyle name="20% - Accent4 2 3 2 2 7" xfId="43146" xr:uid="{00000000-0005-0000-0000-00002A1B0000}"/>
    <cellStyle name="20% - Accent4 2 3 2 2 8" xfId="13174" xr:uid="{00000000-0005-0000-0000-00002B1B0000}"/>
    <cellStyle name="20% - Accent4 2 3 2 3" xfId="3322" xr:uid="{00000000-0005-0000-0000-00002C1B0000}"/>
    <cellStyle name="20% - Accent4 2 3 2 3 2" xfId="8114" xr:uid="{00000000-0005-0000-0000-00002D1B0000}"/>
    <cellStyle name="20% - Accent4 2 3 2 3 2 2" xfId="27544" xr:uid="{00000000-0005-0000-0000-00002E1B0000}"/>
    <cellStyle name="20% - Accent4 2 3 2 3 2 3" xfId="53880" xr:uid="{00000000-0005-0000-0000-00002F1B0000}"/>
    <cellStyle name="20% - Accent4 2 3 2 3 2 4" xfId="17655" xr:uid="{00000000-0005-0000-0000-0000301B0000}"/>
    <cellStyle name="20% - Accent4 2 3 2 3 3" xfId="21947" xr:uid="{00000000-0005-0000-0000-0000311B0000}"/>
    <cellStyle name="20% - Accent4 2 3 2 3 3 2" xfId="49192" xr:uid="{00000000-0005-0000-0000-0000321B0000}"/>
    <cellStyle name="20% - Accent4 2 3 2 3 4" xfId="31434" xr:uid="{00000000-0005-0000-0000-0000331B0000}"/>
    <cellStyle name="20% - Accent4 2 3 2 3 5" xfId="37001" xr:uid="{00000000-0005-0000-0000-0000341B0000}"/>
    <cellStyle name="20% - Accent4 2 3 2 3 6" xfId="44461" xr:uid="{00000000-0005-0000-0000-0000351B0000}"/>
    <cellStyle name="20% - Accent4 2 3 2 3 7" xfId="12454" xr:uid="{00000000-0005-0000-0000-0000361B0000}"/>
    <cellStyle name="20% - Accent4 2 3 2 4" xfId="6149" xr:uid="{00000000-0005-0000-0000-0000371B0000}"/>
    <cellStyle name="20% - Accent4 2 3 2 4 2" xfId="19043" xr:uid="{00000000-0005-0000-0000-0000381B0000}"/>
    <cellStyle name="20% - Accent4 2 3 2 4 3" xfId="51915" xr:uid="{00000000-0005-0000-0000-0000391B0000}"/>
    <cellStyle name="20% - Accent4 2 3 2 4 4" xfId="13956" xr:uid="{00000000-0005-0000-0000-00003A1B0000}"/>
    <cellStyle name="20% - Accent4 2 3 2 5" xfId="15825" xr:uid="{00000000-0005-0000-0000-00003B1B0000}"/>
    <cellStyle name="20% - Accent4 2 3 2 5 2" xfId="25735" xr:uid="{00000000-0005-0000-0000-00003C1B0000}"/>
    <cellStyle name="20% - Accent4 2 3 2 5 3" xfId="47253" xr:uid="{00000000-0005-0000-0000-00003D1B0000}"/>
    <cellStyle name="20% - Accent4 2 3 2 6" xfId="19744" xr:uid="{00000000-0005-0000-0000-00003E1B0000}"/>
    <cellStyle name="20% - Accent4 2 3 2 7" xfId="29383" xr:uid="{00000000-0005-0000-0000-00003F1B0000}"/>
    <cellStyle name="20% - Accent4 2 3 2 8" xfId="34813" xr:uid="{00000000-0005-0000-0000-0000401B0000}"/>
    <cellStyle name="20% - Accent4 2 3 2 9" xfId="42412" xr:uid="{00000000-0005-0000-0000-0000411B0000}"/>
    <cellStyle name="20% - Accent4 2 3 3" xfId="1378" xr:uid="{00000000-0005-0000-0000-0000421B0000}"/>
    <cellStyle name="20% - Accent4 2 3 3 2" xfId="3754" xr:uid="{00000000-0005-0000-0000-0000431B0000}"/>
    <cellStyle name="20% - Accent4 2 3 3 2 2" xfId="8545" xr:uid="{00000000-0005-0000-0000-0000441B0000}"/>
    <cellStyle name="20% - Accent4 2 3 3 2 2 2" xfId="27965" xr:uid="{00000000-0005-0000-0000-0000451B0000}"/>
    <cellStyle name="20% - Accent4 2 3 3 2 2 3" xfId="54311" xr:uid="{00000000-0005-0000-0000-0000461B0000}"/>
    <cellStyle name="20% - Accent4 2 3 3 2 2 4" xfId="18087" xr:uid="{00000000-0005-0000-0000-0000471B0000}"/>
    <cellStyle name="20% - Accent4 2 3 3 2 3" xfId="22379" xr:uid="{00000000-0005-0000-0000-0000481B0000}"/>
    <cellStyle name="20% - Accent4 2 3 3 2 3 2" xfId="49622" xr:uid="{00000000-0005-0000-0000-0000491B0000}"/>
    <cellStyle name="20% - Accent4 2 3 3 2 4" xfId="31862" xr:uid="{00000000-0005-0000-0000-00004A1B0000}"/>
    <cellStyle name="20% - Accent4 2 3 3 2 5" xfId="37433" xr:uid="{00000000-0005-0000-0000-00004B1B0000}"/>
    <cellStyle name="20% - Accent4 2 3 3 2 6" xfId="44893" xr:uid="{00000000-0005-0000-0000-00004C1B0000}"/>
    <cellStyle name="20% - Accent4 2 3 3 2 7" xfId="14376" xr:uid="{00000000-0005-0000-0000-00004D1B0000}"/>
    <cellStyle name="20% - Accent4 2 3 3 3" xfId="6592" xr:uid="{00000000-0005-0000-0000-00004E1B0000}"/>
    <cellStyle name="20% - Accent4 2 3 3 3 2" xfId="26155" xr:uid="{00000000-0005-0000-0000-00004F1B0000}"/>
    <cellStyle name="20% - Accent4 2 3 3 3 3" xfId="52358" xr:uid="{00000000-0005-0000-0000-0000501B0000}"/>
    <cellStyle name="20% - Accent4 2 3 3 3 4" xfId="16245" xr:uid="{00000000-0005-0000-0000-0000511B0000}"/>
    <cellStyle name="20% - Accent4 2 3 3 4" xfId="20217" xr:uid="{00000000-0005-0000-0000-0000521B0000}"/>
    <cellStyle name="20% - Accent4 2 3 3 4 2" xfId="47694" xr:uid="{00000000-0005-0000-0000-0000531B0000}"/>
    <cellStyle name="20% - Accent4 2 3 3 5" xfId="29842" xr:uid="{00000000-0005-0000-0000-0000541B0000}"/>
    <cellStyle name="20% - Accent4 2 3 3 6" xfId="35288" xr:uid="{00000000-0005-0000-0000-0000551B0000}"/>
    <cellStyle name="20% - Accent4 2 3 3 7" xfId="42883" xr:uid="{00000000-0005-0000-0000-0000561B0000}"/>
    <cellStyle name="20% - Accent4 2 3 3 8" xfId="12912" xr:uid="{00000000-0005-0000-0000-0000571B0000}"/>
    <cellStyle name="20% - Accent4 2 3 4" xfId="2181" xr:uid="{00000000-0005-0000-0000-0000581B0000}"/>
    <cellStyle name="20% - Accent4 2 3 4 2" xfId="4486" xr:uid="{00000000-0005-0000-0000-0000591B0000}"/>
    <cellStyle name="20% - Accent4 2 3 4 2 2" xfId="9267" xr:uid="{00000000-0005-0000-0000-00005A1B0000}"/>
    <cellStyle name="20% - Accent4 2 3 4 2 2 2" xfId="28660" xr:uid="{00000000-0005-0000-0000-00005B1B0000}"/>
    <cellStyle name="20% - Accent4 2 3 4 2 2 3" xfId="55033" xr:uid="{00000000-0005-0000-0000-00005C1B0000}"/>
    <cellStyle name="20% - Accent4 2 3 4 2 2 4" xfId="18819" xr:uid="{00000000-0005-0000-0000-00005D1B0000}"/>
    <cellStyle name="20% - Accent4 2 3 4 2 3" xfId="23111" xr:uid="{00000000-0005-0000-0000-00005E1B0000}"/>
    <cellStyle name="20% - Accent4 2 3 4 2 3 2" xfId="50343" xr:uid="{00000000-0005-0000-0000-00005F1B0000}"/>
    <cellStyle name="20% - Accent4 2 3 4 2 4" xfId="32586" xr:uid="{00000000-0005-0000-0000-0000601B0000}"/>
    <cellStyle name="20% - Accent4 2 3 4 2 5" xfId="38165" xr:uid="{00000000-0005-0000-0000-0000611B0000}"/>
    <cellStyle name="20% - Accent4 2 3 4 2 6" xfId="45625" xr:uid="{00000000-0005-0000-0000-0000621B0000}"/>
    <cellStyle name="20% - Accent4 2 3 4 2 7" xfId="15071" xr:uid="{00000000-0005-0000-0000-0000631B0000}"/>
    <cellStyle name="20% - Accent4 2 3 4 3" xfId="7346" xr:uid="{00000000-0005-0000-0000-0000641B0000}"/>
    <cellStyle name="20% - Accent4 2 3 4 3 2" xfId="26850" xr:uid="{00000000-0005-0000-0000-0000651B0000}"/>
    <cellStyle name="20% - Accent4 2 3 4 3 3" xfId="53112" xr:uid="{00000000-0005-0000-0000-0000661B0000}"/>
    <cellStyle name="20% - Accent4 2 3 4 3 4" xfId="16940" xr:uid="{00000000-0005-0000-0000-0000671B0000}"/>
    <cellStyle name="20% - Accent4 2 3 4 4" xfId="21018" xr:uid="{00000000-0005-0000-0000-0000681B0000}"/>
    <cellStyle name="20% - Accent4 2 3 4 4 2" xfId="48448" xr:uid="{00000000-0005-0000-0000-0000691B0000}"/>
    <cellStyle name="20% - Accent4 2 3 4 5" xfId="30632" xr:uid="{00000000-0005-0000-0000-00006A1B0000}"/>
    <cellStyle name="20% - Accent4 2 3 4 6" xfId="36091" xr:uid="{00000000-0005-0000-0000-00006B1B0000}"/>
    <cellStyle name="20% - Accent4 2 3 4 7" xfId="43684" xr:uid="{00000000-0005-0000-0000-00006C1B0000}"/>
    <cellStyle name="20% - Accent4 2 3 4 8" xfId="12195" xr:uid="{00000000-0005-0000-0000-00006D1B0000}"/>
    <cellStyle name="20% - Accent4 2 3 5" xfId="3062" xr:uid="{00000000-0005-0000-0000-00006E1B0000}"/>
    <cellStyle name="20% - Accent4 2 3 5 2" xfId="7855" xr:uid="{00000000-0005-0000-0000-00006F1B0000}"/>
    <cellStyle name="20% - Accent4 2 3 5 2 2" xfId="27285" xr:uid="{00000000-0005-0000-0000-0000701B0000}"/>
    <cellStyle name="20% - Accent4 2 3 5 2 3" xfId="53621" xr:uid="{00000000-0005-0000-0000-0000711B0000}"/>
    <cellStyle name="20% - Accent4 2 3 5 2 4" xfId="17395" xr:uid="{00000000-0005-0000-0000-0000721B0000}"/>
    <cellStyle name="20% - Accent4 2 3 5 3" xfId="21687" xr:uid="{00000000-0005-0000-0000-0000731B0000}"/>
    <cellStyle name="20% - Accent4 2 3 5 3 2" xfId="48933" xr:uid="{00000000-0005-0000-0000-0000741B0000}"/>
    <cellStyle name="20% - Accent4 2 3 5 4" xfId="31174" xr:uid="{00000000-0005-0000-0000-0000751B0000}"/>
    <cellStyle name="20% - Accent4 2 3 5 5" xfId="36741" xr:uid="{00000000-0005-0000-0000-0000761B0000}"/>
    <cellStyle name="20% - Accent4 2 3 5 6" xfId="44201" xr:uid="{00000000-0005-0000-0000-0000771B0000}"/>
    <cellStyle name="20% - Accent4 2 3 5 7" xfId="13697" xr:uid="{00000000-0005-0000-0000-0000781B0000}"/>
    <cellStyle name="20% - Accent4 2 3 6" xfId="4961" xr:uid="{00000000-0005-0000-0000-0000791B0000}"/>
    <cellStyle name="20% - Accent4 2 3 6 2" xfId="9717" xr:uid="{00000000-0005-0000-0000-00007A1B0000}"/>
    <cellStyle name="20% - Accent4 2 3 6 2 2" xfId="55483" xr:uid="{00000000-0005-0000-0000-00007B1B0000}"/>
    <cellStyle name="20% - Accent4 2 3 6 2 3" xfId="25476" xr:uid="{00000000-0005-0000-0000-00007C1B0000}"/>
    <cellStyle name="20% - Accent4 2 3 6 3" xfId="33060" xr:uid="{00000000-0005-0000-0000-00007D1B0000}"/>
    <cellStyle name="20% - Accent4 2 3 6 3 2" xfId="50792" xr:uid="{00000000-0005-0000-0000-00007E1B0000}"/>
    <cellStyle name="20% - Accent4 2 3 6 4" xfId="38639" xr:uid="{00000000-0005-0000-0000-00007F1B0000}"/>
    <cellStyle name="20% - Accent4 2 3 6 5" xfId="46092" xr:uid="{00000000-0005-0000-0000-0000801B0000}"/>
    <cellStyle name="20% - Accent4 2 3 6 6" xfId="15566" xr:uid="{00000000-0005-0000-0000-0000811B0000}"/>
    <cellStyle name="20% - Accent4 2 3 7" xfId="5446" xr:uid="{00000000-0005-0000-0000-0000821B0000}"/>
    <cellStyle name="20% - Accent4 2 3 7 2" xfId="10138" xr:uid="{00000000-0005-0000-0000-0000831B0000}"/>
    <cellStyle name="20% - Accent4 2 3 7 2 2" xfId="55904" xr:uid="{00000000-0005-0000-0000-0000841B0000}"/>
    <cellStyle name="20% - Accent4 2 3 7 2 3" xfId="33542" xr:uid="{00000000-0005-0000-0000-0000851B0000}"/>
    <cellStyle name="20% - Accent4 2 3 7 3" xfId="39121" xr:uid="{00000000-0005-0000-0000-0000861B0000}"/>
    <cellStyle name="20% - Accent4 2 3 7 3 2" xfId="51212" xr:uid="{00000000-0005-0000-0000-0000871B0000}"/>
    <cellStyle name="20% - Accent4 2 3 7 4" xfId="46574" xr:uid="{00000000-0005-0000-0000-0000881B0000}"/>
    <cellStyle name="20% - Accent4 2 3 7 5" xfId="19462" xr:uid="{00000000-0005-0000-0000-0000891B0000}"/>
    <cellStyle name="20% - Accent4 2 3 8" xfId="5889" xr:uid="{00000000-0005-0000-0000-00008A1B0000}"/>
    <cellStyle name="20% - Accent4 2 3 8 2" xfId="51655" xr:uid="{00000000-0005-0000-0000-00008B1B0000}"/>
    <cellStyle name="20% - Accent4 2 3 8 3" xfId="29123" xr:uid="{00000000-0005-0000-0000-00008C1B0000}"/>
    <cellStyle name="20% - Accent4 2 3 9" xfId="10934" xr:uid="{00000000-0005-0000-0000-00008D1B0000}"/>
    <cellStyle name="20% - Accent4 2 3 9 2" xfId="46994" xr:uid="{00000000-0005-0000-0000-00008E1B0000}"/>
    <cellStyle name="20% - Accent4 2 3 9 3" xfId="34531" xr:uid="{00000000-0005-0000-0000-00008F1B0000}"/>
    <cellStyle name="20% - Accent4 2 4" xfId="976" xr:uid="{00000000-0005-0000-0000-0000901B0000}"/>
    <cellStyle name="20% - Accent4 2 4 10" xfId="11833" xr:uid="{00000000-0005-0000-0000-0000911B0000}"/>
    <cellStyle name="20% - Accent4 2 4 11" xfId="56761" xr:uid="{00000000-0005-0000-0000-0000921B0000}"/>
    <cellStyle name="20% - Accent4 2 4 12" xfId="57216" xr:uid="{00000000-0005-0000-0000-0000931B0000}"/>
    <cellStyle name="20% - Accent4 2 4 2" xfId="1713" xr:uid="{00000000-0005-0000-0000-0000941B0000}"/>
    <cellStyle name="20% - Accent4 2 4 2 2" xfId="4086" xr:uid="{00000000-0005-0000-0000-0000951B0000}"/>
    <cellStyle name="20% - Accent4 2 4 2 2 2" xfId="8877" xr:uid="{00000000-0005-0000-0000-0000961B0000}"/>
    <cellStyle name="20% - Accent4 2 4 2 2 2 2" xfId="28296" xr:uid="{00000000-0005-0000-0000-0000971B0000}"/>
    <cellStyle name="20% - Accent4 2 4 2 2 2 3" xfId="54643" xr:uid="{00000000-0005-0000-0000-0000981B0000}"/>
    <cellStyle name="20% - Accent4 2 4 2 2 2 4" xfId="18419" xr:uid="{00000000-0005-0000-0000-0000991B0000}"/>
    <cellStyle name="20% - Accent4 2 4 2 2 3" xfId="22711" xr:uid="{00000000-0005-0000-0000-00009A1B0000}"/>
    <cellStyle name="20% - Accent4 2 4 2 2 3 2" xfId="49954" xr:uid="{00000000-0005-0000-0000-00009B1B0000}"/>
    <cellStyle name="20% - Accent4 2 4 2 2 4" xfId="32194" xr:uid="{00000000-0005-0000-0000-00009C1B0000}"/>
    <cellStyle name="20% - Accent4 2 4 2 2 5" xfId="37765" xr:uid="{00000000-0005-0000-0000-00009D1B0000}"/>
    <cellStyle name="20% - Accent4 2 4 2 2 6" xfId="45225" xr:uid="{00000000-0005-0000-0000-00009E1B0000}"/>
    <cellStyle name="20% - Accent4 2 4 2 2 7" xfId="14707" xr:uid="{00000000-0005-0000-0000-00009F1B0000}"/>
    <cellStyle name="20% - Accent4 2 4 2 3" xfId="6926" xr:uid="{00000000-0005-0000-0000-0000A01B0000}"/>
    <cellStyle name="20% - Accent4 2 4 2 3 2" xfId="26486" xr:uid="{00000000-0005-0000-0000-0000A11B0000}"/>
    <cellStyle name="20% - Accent4 2 4 2 3 3" xfId="52692" xr:uid="{00000000-0005-0000-0000-0000A21B0000}"/>
    <cellStyle name="20% - Accent4 2 4 2 3 4" xfId="16576" xr:uid="{00000000-0005-0000-0000-0000A31B0000}"/>
    <cellStyle name="20% - Accent4 2 4 2 4" xfId="20552" xr:uid="{00000000-0005-0000-0000-0000A41B0000}"/>
    <cellStyle name="20% - Accent4 2 4 2 4 2" xfId="48028" xr:uid="{00000000-0005-0000-0000-0000A51B0000}"/>
    <cellStyle name="20% - Accent4 2 4 2 5" xfId="30177" xr:uid="{00000000-0005-0000-0000-0000A61B0000}"/>
    <cellStyle name="20% - Accent4 2 4 2 6" xfId="35623" xr:uid="{00000000-0005-0000-0000-0000A71B0000}"/>
    <cellStyle name="20% - Accent4 2 4 2 7" xfId="43218" xr:uid="{00000000-0005-0000-0000-0000A81B0000}"/>
    <cellStyle name="20% - Accent4 2 4 2 8" xfId="13246" xr:uid="{00000000-0005-0000-0000-0000A91B0000}"/>
    <cellStyle name="20% - Accent4 2 4 3" xfId="2253" xr:uid="{00000000-0005-0000-0000-0000AA1B0000}"/>
    <cellStyle name="20% - Accent4 2 4 3 2" xfId="4558" xr:uid="{00000000-0005-0000-0000-0000AB1B0000}"/>
    <cellStyle name="20% - Accent4 2 4 3 2 2" xfId="9339" xr:uid="{00000000-0005-0000-0000-0000AC1B0000}"/>
    <cellStyle name="20% - Accent4 2 4 3 2 2 2" xfId="28732" xr:uid="{00000000-0005-0000-0000-0000AD1B0000}"/>
    <cellStyle name="20% - Accent4 2 4 3 2 2 3" xfId="55105" xr:uid="{00000000-0005-0000-0000-0000AE1B0000}"/>
    <cellStyle name="20% - Accent4 2 4 3 2 2 4" xfId="18891" xr:uid="{00000000-0005-0000-0000-0000AF1B0000}"/>
    <cellStyle name="20% - Accent4 2 4 3 2 3" xfId="23183" xr:uid="{00000000-0005-0000-0000-0000B01B0000}"/>
    <cellStyle name="20% - Accent4 2 4 3 2 3 2" xfId="50415" xr:uid="{00000000-0005-0000-0000-0000B11B0000}"/>
    <cellStyle name="20% - Accent4 2 4 3 2 4" xfId="32658" xr:uid="{00000000-0005-0000-0000-0000B21B0000}"/>
    <cellStyle name="20% - Accent4 2 4 3 2 5" xfId="38237" xr:uid="{00000000-0005-0000-0000-0000B31B0000}"/>
    <cellStyle name="20% - Accent4 2 4 3 2 6" xfId="45697" xr:uid="{00000000-0005-0000-0000-0000B41B0000}"/>
    <cellStyle name="20% - Accent4 2 4 3 2 7" xfId="15143" xr:uid="{00000000-0005-0000-0000-0000B51B0000}"/>
    <cellStyle name="20% - Accent4 2 4 3 3" xfId="7418" xr:uid="{00000000-0005-0000-0000-0000B61B0000}"/>
    <cellStyle name="20% - Accent4 2 4 3 3 2" xfId="26922" xr:uid="{00000000-0005-0000-0000-0000B71B0000}"/>
    <cellStyle name="20% - Accent4 2 4 3 3 3" xfId="53184" xr:uid="{00000000-0005-0000-0000-0000B81B0000}"/>
    <cellStyle name="20% - Accent4 2 4 3 3 4" xfId="17012" xr:uid="{00000000-0005-0000-0000-0000B91B0000}"/>
    <cellStyle name="20% - Accent4 2 4 3 4" xfId="21090" xr:uid="{00000000-0005-0000-0000-0000BA1B0000}"/>
    <cellStyle name="20% - Accent4 2 4 3 4 2" xfId="48520" xr:uid="{00000000-0005-0000-0000-0000BB1B0000}"/>
    <cellStyle name="20% - Accent4 2 4 3 5" xfId="30704" xr:uid="{00000000-0005-0000-0000-0000BC1B0000}"/>
    <cellStyle name="20% - Accent4 2 4 3 6" xfId="36163" xr:uid="{00000000-0005-0000-0000-0000BD1B0000}"/>
    <cellStyle name="20% - Accent4 2 4 3 7" xfId="43756" xr:uid="{00000000-0005-0000-0000-0000BE1B0000}"/>
    <cellStyle name="20% - Accent4 2 4 3 8" xfId="12526" xr:uid="{00000000-0005-0000-0000-0000BF1B0000}"/>
    <cellStyle name="20% - Accent4 2 4 4" xfId="3394" xr:uid="{00000000-0005-0000-0000-0000C01B0000}"/>
    <cellStyle name="20% - Accent4 2 4 4 2" xfId="8186" xr:uid="{00000000-0005-0000-0000-0000C11B0000}"/>
    <cellStyle name="20% - Accent4 2 4 4 2 2" xfId="27616" xr:uid="{00000000-0005-0000-0000-0000C21B0000}"/>
    <cellStyle name="20% - Accent4 2 4 4 2 3" xfId="53952" xr:uid="{00000000-0005-0000-0000-0000C31B0000}"/>
    <cellStyle name="20% - Accent4 2 4 4 2 4" xfId="17727" xr:uid="{00000000-0005-0000-0000-0000C41B0000}"/>
    <cellStyle name="20% - Accent4 2 4 4 3" xfId="22019" xr:uid="{00000000-0005-0000-0000-0000C51B0000}"/>
    <cellStyle name="20% - Accent4 2 4 4 3 2" xfId="49264" xr:uid="{00000000-0005-0000-0000-0000C61B0000}"/>
    <cellStyle name="20% - Accent4 2 4 4 4" xfId="31506" xr:uid="{00000000-0005-0000-0000-0000C71B0000}"/>
    <cellStyle name="20% - Accent4 2 4 4 5" xfId="37073" xr:uid="{00000000-0005-0000-0000-0000C81B0000}"/>
    <cellStyle name="20% - Accent4 2 4 4 6" xfId="44533" xr:uid="{00000000-0005-0000-0000-0000C91B0000}"/>
    <cellStyle name="20% - Accent4 2 4 4 7" xfId="14028" xr:uid="{00000000-0005-0000-0000-0000CA1B0000}"/>
    <cellStyle name="20% - Accent4 2 4 5" xfId="5033" xr:uid="{00000000-0005-0000-0000-0000CB1B0000}"/>
    <cellStyle name="20% - Accent4 2 4 5 2" xfId="9789" xr:uid="{00000000-0005-0000-0000-0000CC1B0000}"/>
    <cellStyle name="20% - Accent4 2 4 5 2 2" xfId="55555" xr:uid="{00000000-0005-0000-0000-0000CD1B0000}"/>
    <cellStyle name="20% - Accent4 2 4 5 2 3" xfId="25807" xr:uid="{00000000-0005-0000-0000-0000CE1B0000}"/>
    <cellStyle name="20% - Accent4 2 4 5 3" xfId="33132" xr:uid="{00000000-0005-0000-0000-0000CF1B0000}"/>
    <cellStyle name="20% - Accent4 2 4 5 3 2" xfId="50864" xr:uid="{00000000-0005-0000-0000-0000D01B0000}"/>
    <cellStyle name="20% - Accent4 2 4 5 4" xfId="38711" xr:uid="{00000000-0005-0000-0000-0000D11B0000}"/>
    <cellStyle name="20% - Accent4 2 4 5 5" xfId="46164" xr:uid="{00000000-0005-0000-0000-0000D21B0000}"/>
    <cellStyle name="20% - Accent4 2 4 5 6" xfId="15897" xr:uid="{00000000-0005-0000-0000-0000D31B0000}"/>
    <cellStyle name="20% - Accent4 2 4 6" xfId="5518" xr:uid="{00000000-0005-0000-0000-0000D41B0000}"/>
    <cellStyle name="20% - Accent4 2 4 6 2" xfId="10210" xr:uid="{00000000-0005-0000-0000-0000D51B0000}"/>
    <cellStyle name="20% - Accent4 2 4 6 2 2" xfId="55976" xr:uid="{00000000-0005-0000-0000-0000D61B0000}"/>
    <cellStyle name="20% - Accent4 2 4 6 2 3" xfId="33614" xr:uid="{00000000-0005-0000-0000-0000D71B0000}"/>
    <cellStyle name="20% - Accent4 2 4 6 3" xfId="39193" xr:uid="{00000000-0005-0000-0000-0000D81B0000}"/>
    <cellStyle name="20% - Accent4 2 4 6 3 2" xfId="51284" xr:uid="{00000000-0005-0000-0000-0000D91B0000}"/>
    <cellStyle name="20% - Accent4 2 4 6 4" xfId="46646" xr:uid="{00000000-0005-0000-0000-0000DA1B0000}"/>
    <cellStyle name="20% - Accent4 2 4 6 5" xfId="19821" xr:uid="{00000000-0005-0000-0000-0000DB1B0000}"/>
    <cellStyle name="20% - Accent4 2 4 7" xfId="6221" xr:uid="{00000000-0005-0000-0000-0000DC1B0000}"/>
    <cellStyle name="20% - Accent4 2 4 7 2" xfId="51987" xr:uid="{00000000-0005-0000-0000-0000DD1B0000}"/>
    <cellStyle name="20% - Accent4 2 4 7 3" xfId="29455" xr:uid="{00000000-0005-0000-0000-0000DE1B0000}"/>
    <cellStyle name="20% - Accent4 2 4 8" xfId="11006" xr:uid="{00000000-0005-0000-0000-0000DF1B0000}"/>
    <cellStyle name="20% - Accent4 2 4 8 2" xfId="47325" xr:uid="{00000000-0005-0000-0000-0000E01B0000}"/>
    <cellStyle name="20% - Accent4 2 4 8 3" xfId="34890" xr:uid="{00000000-0005-0000-0000-0000E11B0000}"/>
    <cellStyle name="20% - Accent4 2 4 9" xfId="42489" xr:uid="{00000000-0005-0000-0000-0000E21B0000}"/>
    <cellStyle name="20% - Accent4 2 5" xfId="717" xr:uid="{00000000-0005-0000-0000-0000E31B0000}"/>
    <cellStyle name="20% - Accent4 2 5 10" xfId="11574" xr:uid="{00000000-0005-0000-0000-0000E41B0000}"/>
    <cellStyle name="20% - Accent4 2 5 2" xfId="1477" xr:uid="{00000000-0005-0000-0000-0000E51B0000}"/>
    <cellStyle name="20% - Accent4 2 5 2 2" xfId="3853" xr:uid="{00000000-0005-0000-0000-0000E61B0000}"/>
    <cellStyle name="20% - Accent4 2 5 2 2 2" xfId="8644" xr:uid="{00000000-0005-0000-0000-0000E71B0000}"/>
    <cellStyle name="20% - Accent4 2 5 2 2 2 2" xfId="28064" xr:uid="{00000000-0005-0000-0000-0000E81B0000}"/>
    <cellStyle name="20% - Accent4 2 5 2 2 2 3" xfId="54410" xr:uid="{00000000-0005-0000-0000-0000E91B0000}"/>
    <cellStyle name="20% - Accent4 2 5 2 2 2 4" xfId="18186" xr:uid="{00000000-0005-0000-0000-0000EA1B0000}"/>
    <cellStyle name="20% - Accent4 2 5 2 2 3" xfId="22478" xr:uid="{00000000-0005-0000-0000-0000EB1B0000}"/>
    <cellStyle name="20% - Accent4 2 5 2 2 3 2" xfId="49721" xr:uid="{00000000-0005-0000-0000-0000EC1B0000}"/>
    <cellStyle name="20% - Accent4 2 5 2 2 4" xfId="31961" xr:uid="{00000000-0005-0000-0000-0000ED1B0000}"/>
    <cellStyle name="20% - Accent4 2 5 2 2 5" xfId="37532" xr:uid="{00000000-0005-0000-0000-0000EE1B0000}"/>
    <cellStyle name="20% - Accent4 2 5 2 2 6" xfId="44992" xr:uid="{00000000-0005-0000-0000-0000EF1B0000}"/>
    <cellStyle name="20% - Accent4 2 5 2 2 7" xfId="14475" xr:uid="{00000000-0005-0000-0000-0000F01B0000}"/>
    <cellStyle name="20% - Accent4 2 5 2 3" xfId="6691" xr:uid="{00000000-0005-0000-0000-0000F11B0000}"/>
    <cellStyle name="20% - Accent4 2 5 2 3 2" xfId="26254" xr:uid="{00000000-0005-0000-0000-0000F21B0000}"/>
    <cellStyle name="20% - Accent4 2 5 2 3 3" xfId="52457" xr:uid="{00000000-0005-0000-0000-0000F31B0000}"/>
    <cellStyle name="20% - Accent4 2 5 2 3 4" xfId="16344" xr:uid="{00000000-0005-0000-0000-0000F41B0000}"/>
    <cellStyle name="20% - Accent4 2 5 2 4" xfId="20316" xr:uid="{00000000-0005-0000-0000-0000F51B0000}"/>
    <cellStyle name="20% - Accent4 2 5 2 4 2" xfId="47793" xr:uid="{00000000-0005-0000-0000-0000F61B0000}"/>
    <cellStyle name="20% - Accent4 2 5 2 5" xfId="29941" xr:uid="{00000000-0005-0000-0000-0000F71B0000}"/>
    <cellStyle name="20% - Accent4 2 5 2 6" xfId="35387" xr:uid="{00000000-0005-0000-0000-0000F81B0000}"/>
    <cellStyle name="20% - Accent4 2 5 2 7" xfId="42982" xr:uid="{00000000-0005-0000-0000-0000F91B0000}"/>
    <cellStyle name="20% - Accent4 2 5 2 8" xfId="13011" xr:uid="{00000000-0005-0000-0000-0000FA1B0000}"/>
    <cellStyle name="20% - Accent4 2 5 3" xfId="3161" xr:uid="{00000000-0005-0000-0000-0000FB1B0000}"/>
    <cellStyle name="20% - Accent4 2 5 3 2" xfId="7954" xr:uid="{00000000-0005-0000-0000-0000FC1B0000}"/>
    <cellStyle name="20% - Accent4 2 5 3 2 2" xfId="27384" xr:uid="{00000000-0005-0000-0000-0000FD1B0000}"/>
    <cellStyle name="20% - Accent4 2 5 3 2 3" xfId="53720" xr:uid="{00000000-0005-0000-0000-0000FE1B0000}"/>
    <cellStyle name="20% - Accent4 2 5 3 2 4" xfId="17494" xr:uid="{00000000-0005-0000-0000-0000FF1B0000}"/>
    <cellStyle name="20% - Accent4 2 5 3 3" xfId="21786" xr:uid="{00000000-0005-0000-0000-0000001C0000}"/>
    <cellStyle name="20% - Accent4 2 5 3 3 2" xfId="49032" xr:uid="{00000000-0005-0000-0000-0000011C0000}"/>
    <cellStyle name="20% - Accent4 2 5 3 4" xfId="31273" xr:uid="{00000000-0005-0000-0000-0000021C0000}"/>
    <cellStyle name="20% - Accent4 2 5 3 5" xfId="36840" xr:uid="{00000000-0005-0000-0000-0000031C0000}"/>
    <cellStyle name="20% - Accent4 2 5 3 6" xfId="44300" xr:uid="{00000000-0005-0000-0000-0000041C0000}"/>
    <cellStyle name="20% - Accent4 2 5 3 7" xfId="12294" xr:uid="{00000000-0005-0000-0000-0000051C0000}"/>
    <cellStyle name="20% - Accent4 2 5 4" xfId="5988" xr:uid="{00000000-0005-0000-0000-0000061C0000}"/>
    <cellStyle name="20% - Accent4 2 5 4 2" xfId="21339" xr:uid="{00000000-0005-0000-0000-0000071C0000}"/>
    <cellStyle name="20% - Accent4 2 5 4 3" xfId="51754" xr:uid="{00000000-0005-0000-0000-0000081C0000}"/>
    <cellStyle name="20% - Accent4 2 5 4 4" xfId="13796" xr:uid="{00000000-0005-0000-0000-0000091C0000}"/>
    <cellStyle name="20% - Accent4 2 5 5" xfId="15665" xr:uid="{00000000-0005-0000-0000-00000A1C0000}"/>
    <cellStyle name="20% - Accent4 2 5 5 2" xfId="25575" xr:uid="{00000000-0005-0000-0000-00000B1C0000}"/>
    <cellStyle name="20% - Accent4 2 5 5 3" xfId="47093" xr:uid="{00000000-0005-0000-0000-00000C1C0000}"/>
    <cellStyle name="20% - Accent4 2 5 6" xfId="19562" xr:uid="{00000000-0005-0000-0000-00000D1C0000}"/>
    <cellStyle name="20% - Accent4 2 5 7" xfId="29223" xr:uid="{00000000-0005-0000-0000-00000E1C0000}"/>
    <cellStyle name="20% - Accent4 2 5 8" xfId="34631" xr:uid="{00000000-0005-0000-0000-00000F1C0000}"/>
    <cellStyle name="20% - Accent4 2 5 9" xfId="42230" xr:uid="{00000000-0005-0000-0000-0000101C0000}"/>
    <cellStyle name="20% - Accent4 2 6" xfId="1198" xr:uid="{00000000-0005-0000-0000-0000111C0000}"/>
    <cellStyle name="20% - Accent4 2 6 2" xfId="3580" xr:uid="{00000000-0005-0000-0000-0000121C0000}"/>
    <cellStyle name="20% - Accent4 2 6 2 2" xfId="8371" xr:uid="{00000000-0005-0000-0000-0000131C0000}"/>
    <cellStyle name="20% - Accent4 2 6 2 2 2" xfId="27793" xr:uid="{00000000-0005-0000-0000-0000141C0000}"/>
    <cellStyle name="20% - Accent4 2 6 2 2 3" xfId="54137" xr:uid="{00000000-0005-0000-0000-0000151C0000}"/>
    <cellStyle name="20% - Accent4 2 6 2 2 4" xfId="17913" xr:uid="{00000000-0005-0000-0000-0000161C0000}"/>
    <cellStyle name="20% - Accent4 2 6 2 3" xfId="22205" xr:uid="{00000000-0005-0000-0000-0000171C0000}"/>
    <cellStyle name="20% - Accent4 2 6 2 3 2" xfId="49448" xr:uid="{00000000-0005-0000-0000-0000181C0000}"/>
    <cellStyle name="20% - Accent4 2 6 2 4" xfId="31689" xr:uid="{00000000-0005-0000-0000-0000191C0000}"/>
    <cellStyle name="20% - Accent4 2 6 2 5" xfId="37259" xr:uid="{00000000-0005-0000-0000-00001A1C0000}"/>
    <cellStyle name="20% - Accent4 2 6 2 6" xfId="44719" xr:uid="{00000000-0005-0000-0000-00001B1C0000}"/>
    <cellStyle name="20% - Accent4 2 6 2 7" xfId="12733" xr:uid="{00000000-0005-0000-0000-00001C1C0000}"/>
    <cellStyle name="20% - Accent4 2 6 3" xfId="6416" xr:uid="{00000000-0005-0000-0000-00001D1C0000}"/>
    <cellStyle name="20% - Accent4 2 6 3 2" xfId="23605" xr:uid="{00000000-0005-0000-0000-00001E1C0000}"/>
    <cellStyle name="20% - Accent4 2 6 3 3" xfId="52182" xr:uid="{00000000-0005-0000-0000-00001F1C0000}"/>
    <cellStyle name="20% - Accent4 2 6 3 4" xfId="14204" xr:uid="{00000000-0005-0000-0000-0000201C0000}"/>
    <cellStyle name="20% - Accent4 2 6 4" xfId="16073" xr:uid="{00000000-0005-0000-0000-0000211C0000}"/>
    <cellStyle name="20% - Accent4 2 6 4 2" xfId="25983" xr:uid="{00000000-0005-0000-0000-0000221C0000}"/>
    <cellStyle name="20% - Accent4 2 6 4 3" xfId="47518" xr:uid="{00000000-0005-0000-0000-0000231C0000}"/>
    <cellStyle name="20% - Accent4 2 6 5" xfId="20037" xr:uid="{00000000-0005-0000-0000-0000241C0000}"/>
    <cellStyle name="20% - Accent4 2 6 6" xfId="29664" xr:uid="{00000000-0005-0000-0000-0000251C0000}"/>
    <cellStyle name="20% - Accent4 2 6 7" xfId="35108" xr:uid="{00000000-0005-0000-0000-0000261C0000}"/>
    <cellStyle name="20% - Accent4 2 6 8" xfId="42703" xr:uid="{00000000-0005-0000-0000-0000271C0000}"/>
    <cellStyle name="20% - Accent4 2 6 9" xfId="11295" xr:uid="{00000000-0005-0000-0000-0000281C0000}"/>
    <cellStyle name="20% - Accent4 2 7" xfId="2021" xr:uid="{00000000-0005-0000-0000-0000291C0000}"/>
    <cellStyle name="20% - Accent4 2 7 2" xfId="4326" xr:uid="{00000000-0005-0000-0000-00002A1C0000}"/>
    <cellStyle name="20% - Accent4 2 7 2 2" xfId="9107" xr:uid="{00000000-0005-0000-0000-00002B1C0000}"/>
    <cellStyle name="20% - Accent4 2 7 2 2 2" xfId="28500" xr:uid="{00000000-0005-0000-0000-00002C1C0000}"/>
    <cellStyle name="20% - Accent4 2 7 2 2 3" xfId="54873" xr:uid="{00000000-0005-0000-0000-00002D1C0000}"/>
    <cellStyle name="20% - Accent4 2 7 2 2 4" xfId="18659" xr:uid="{00000000-0005-0000-0000-00002E1C0000}"/>
    <cellStyle name="20% - Accent4 2 7 2 3" xfId="22951" xr:uid="{00000000-0005-0000-0000-00002F1C0000}"/>
    <cellStyle name="20% - Accent4 2 7 2 3 2" xfId="50183" xr:uid="{00000000-0005-0000-0000-0000301C0000}"/>
    <cellStyle name="20% - Accent4 2 7 2 4" xfId="32426" xr:uid="{00000000-0005-0000-0000-0000311C0000}"/>
    <cellStyle name="20% - Accent4 2 7 2 5" xfId="38005" xr:uid="{00000000-0005-0000-0000-0000321C0000}"/>
    <cellStyle name="20% - Accent4 2 7 2 6" xfId="45465" xr:uid="{00000000-0005-0000-0000-0000331C0000}"/>
    <cellStyle name="20% - Accent4 2 7 2 7" xfId="14911" xr:uid="{00000000-0005-0000-0000-0000341C0000}"/>
    <cellStyle name="20% - Accent4 2 7 3" xfId="7186" xr:uid="{00000000-0005-0000-0000-0000351C0000}"/>
    <cellStyle name="20% - Accent4 2 7 3 2" xfId="26690" xr:uid="{00000000-0005-0000-0000-0000361C0000}"/>
    <cellStyle name="20% - Accent4 2 7 3 3" xfId="52952" xr:uid="{00000000-0005-0000-0000-0000371C0000}"/>
    <cellStyle name="20% - Accent4 2 7 3 4" xfId="16780" xr:uid="{00000000-0005-0000-0000-0000381C0000}"/>
    <cellStyle name="20% - Accent4 2 7 4" xfId="20858" xr:uid="{00000000-0005-0000-0000-0000391C0000}"/>
    <cellStyle name="20% - Accent4 2 7 4 2" xfId="48288" xr:uid="{00000000-0005-0000-0000-00003A1C0000}"/>
    <cellStyle name="20% - Accent4 2 7 5" xfId="30472" xr:uid="{00000000-0005-0000-0000-00003B1C0000}"/>
    <cellStyle name="20% - Accent4 2 7 6" xfId="35931" xr:uid="{00000000-0005-0000-0000-00003C1C0000}"/>
    <cellStyle name="20% - Accent4 2 7 7" xfId="43524" xr:uid="{00000000-0005-0000-0000-00003D1C0000}"/>
    <cellStyle name="20% - Accent4 2 7 8" xfId="12023" xr:uid="{00000000-0005-0000-0000-00003E1C0000}"/>
    <cellStyle name="20% - Accent4 2 8" xfId="2889" xr:uid="{00000000-0005-0000-0000-00003F1C0000}"/>
    <cellStyle name="20% - Accent4 2 8 2" xfId="7683" xr:uid="{00000000-0005-0000-0000-0000401C0000}"/>
    <cellStyle name="20% - Accent4 2 8 2 2" xfId="27113" xr:uid="{00000000-0005-0000-0000-0000411C0000}"/>
    <cellStyle name="20% - Accent4 2 8 2 3" xfId="53449" xr:uid="{00000000-0005-0000-0000-0000421C0000}"/>
    <cellStyle name="20% - Accent4 2 8 2 4" xfId="17222" xr:uid="{00000000-0005-0000-0000-0000431C0000}"/>
    <cellStyle name="20% - Accent4 2 8 3" xfId="21514" xr:uid="{00000000-0005-0000-0000-0000441C0000}"/>
    <cellStyle name="20% - Accent4 2 8 3 2" xfId="48761" xr:uid="{00000000-0005-0000-0000-0000451C0000}"/>
    <cellStyle name="20% - Accent4 2 8 4" xfId="31001" xr:uid="{00000000-0005-0000-0000-0000461C0000}"/>
    <cellStyle name="20% - Accent4 2 8 5" xfId="36568" xr:uid="{00000000-0005-0000-0000-0000471C0000}"/>
    <cellStyle name="20% - Accent4 2 8 6" xfId="44028" xr:uid="{00000000-0005-0000-0000-0000481C0000}"/>
    <cellStyle name="20% - Accent4 2 8 7" xfId="13525" xr:uid="{00000000-0005-0000-0000-0000491C0000}"/>
    <cellStyle name="20% - Accent4 2 9" xfId="4798" xr:uid="{00000000-0005-0000-0000-00004A1C0000}"/>
    <cellStyle name="20% - Accent4 2 9 2" xfId="9557" xr:uid="{00000000-0005-0000-0000-00004B1C0000}"/>
    <cellStyle name="20% - Accent4 2 9 2 2" xfId="55323" xr:uid="{00000000-0005-0000-0000-00004C1C0000}"/>
    <cellStyle name="20% - Accent4 2 9 2 3" xfId="25316" xr:uid="{00000000-0005-0000-0000-00004D1C0000}"/>
    <cellStyle name="20% - Accent4 2 9 3" xfId="32897" xr:uid="{00000000-0005-0000-0000-00004E1C0000}"/>
    <cellStyle name="20% - Accent4 2 9 3 2" xfId="50632" xr:uid="{00000000-0005-0000-0000-00004F1C0000}"/>
    <cellStyle name="20% - Accent4 2 9 4" xfId="38476" xr:uid="{00000000-0005-0000-0000-0000501C0000}"/>
    <cellStyle name="20% - Accent4 2 9 5" xfId="45932" xr:uid="{00000000-0005-0000-0000-0000511C0000}"/>
    <cellStyle name="20% - Accent4 2 9 6" xfId="15394" xr:uid="{00000000-0005-0000-0000-0000521C0000}"/>
    <cellStyle name="20% - Accent4 3" xfId="298" xr:uid="{00000000-0005-0000-0000-0000531C0000}"/>
    <cellStyle name="20% - Accent4 4" xfId="484" xr:uid="{00000000-0005-0000-0000-0000541C0000}"/>
    <cellStyle name="20% - Accent4 4 10" xfId="10808" xr:uid="{00000000-0005-0000-0000-0000551C0000}"/>
    <cellStyle name="20% - Accent4 4 10 2" xfId="46868" xr:uid="{00000000-0005-0000-0000-0000561C0000}"/>
    <cellStyle name="20% - Accent4 4 10 3" xfId="34400" xr:uid="{00000000-0005-0000-0000-0000571C0000}"/>
    <cellStyle name="20% - Accent4 4 11" xfId="42000" xr:uid="{00000000-0005-0000-0000-0000581C0000}"/>
    <cellStyle name="20% - Accent4 4 12" xfId="11344" xr:uid="{00000000-0005-0000-0000-0000591C0000}"/>
    <cellStyle name="20% - Accent4 4 13" xfId="56563" xr:uid="{00000000-0005-0000-0000-00005A1C0000}"/>
    <cellStyle name="20% - Accent4 4 14" xfId="57018" xr:uid="{00000000-0005-0000-0000-00005B1C0000}"/>
    <cellStyle name="20% - Accent4 4 2" xfId="1021" xr:uid="{00000000-0005-0000-0000-00005C1C0000}"/>
    <cellStyle name="20% - Accent4 4 2 10" xfId="11878" xr:uid="{00000000-0005-0000-0000-00005D1C0000}"/>
    <cellStyle name="20% - Accent4 4 2 11" xfId="56806" xr:uid="{00000000-0005-0000-0000-00005E1C0000}"/>
    <cellStyle name="20% - Accent4 4 2 12" xfId="57261" xr:uid="{00000000-0005-0000-0000-00005F1C0000}"/>
    <cellStyle name="20% - Accent4 4 2 2" xfId="1758" xr:uid="{00000000-0005-0000-0000-0000601C0000}"/>
    <cellStyle name="20% - Accent4 4 2 2 2" xfId="4131" xr:uid="{00000000-0005-0000-0000-0000611C0000}"/>
    <cellStyle name="20% - Accent4 4 2 2 2 2" xfId="8922" xr:uid="{00000000-0005-0000-0000-0000621C0000}"/>
    <cellStyle name="20% - Accent4 4 2 2 2 2 2" xfId="28341" xr:uid="{00000000-0005-0000-0000-0000631C0000}"/>
    <cellStyle name="20% - Accent4 4 2 2 2 2 3" xfId="54688" xr:uid="{00000000-0005-0000-0000-0000641C0000}"/>
    <cellStyle name="20% - Accent4 4 2 2 2 2 4" xfId="18464" xr:uid="{00000000-0005-0000-0000-0000651C0000}"/>
    <cellStyle name="20% - Accent4 4 2 2 2 3" xfId="22756" xr:uid="{00000000-0005-0000-0000-0000661C0000}"/>
    <cellStyle name="20% - Accent4 4 2 2 2 3 2" xfId="49999" xr:uid="{00000000-0005-0000-0000-0000671C0000}"/>
    <cellStyle name="20% - Accent4 4 2 2 2 4" xfId="32239" xr:uid="{00000000-0005-0000-0000-0000681C0000}"/>
    <cellStyle name="20% - Accent4 4 2 2 2 5" xfId="37810" xr:uid="{00000000-0005-0000-0000-0000691C0000}"/>
    <cellStyle name="20% - Accent4 4 2 2 2 6" xfId="45270" xr:uid="{00000000-0005-0000-0000-00006A1C0000}"/>
    <cellStyle name="20% - Accent4 4 2 2 2 7" xfId="14752" xr:uid="{00000000-0005-0000-0000-00006B1C0000}"/>
    <cellStyle name="20% - Accent4 4 2 2 3" xfId="6971" xr:uid="{00000000-0005-0000-0000-00006C1C0000}"/>
    <cellStyle name="20% - Accent4 4 2 2 3 2" xfId="26531" xr:uid="{00000000-0005-0000-0000-00006D1C0000}"/>
    <cellStyle name="20% - Accent4 4 2 2 3 3" xfId="52737" xr:uid="{00000000-0005-0000-0000-00006E1C0000}"/>
    <cellStyle name="20% - Accent4 4 2 2 3 4" xfId="16621" xr:uid="{00000000-0005-0000-0000-00006F1C0000}"/>
    <cellStyle name="20% - Accent4 4 2 2 4" xfId="20597" xr:uid="{00000000-0005-0000-0000-0000701C0000}"/>
    <cellStyle name="20% - Accent4 4 2 2 4 2" xfId="48073" xr:uid="{00000000-0005-0000-0000-0000711C0000}"/>
    <cellStyle name="20% - Accent4 4 2 2 5" xfId="30222" xr:uid="{00000000-0005-0000-0000-0000721C0000}"/>
    <cellStyle name="20% - Accent4 4 2 2 6" xfId="35668" xr:uid="{00000000-0005-0000-0000-0000731C0000}"/>
    <cellStyle name="20% - Accent4 4 2 2 7" xfId="43263" xr:uid="{00000000-0005-0000-0000-0000741C0000}"/>
    <cellStyle name="20% - Accent4 4 2 2 8" xfId="13291" xr:uid="{00000000-0005-0000-0000-0000751C0000}"/>
    <cellStyle name="20% - Accent4 4 2 3" xfId="2298" xr:uid="{00000000-0005-0000-0000-0000761C0000}"/>
    <cellStyle name="20% - Accent4 4 2 3 2" xfId="4603" xr:uid="{00000000-0005-0000-0000-0000771C0000}"/>
    <cellStyle name="20% - Accent4 4 2 3 2 2" xfId="9384" xr:uid="{00000000-0005-0000-0000-0000781C0000}"/>
    <cellStyle name="20% - Accent4 4 2 3 2 2 2" xfId="28777" xr:uid="{00000000-0005-0000-0000-0000791C0000}"/>
    <cellStyle name="20% - Accent4 4 2 3 2 2 3" xfId="55150" xr:uid="{00000000-0005-0000-0000-00007A1C0000}"/>
    <cellStyle name="20% - Accent4 4 2 3 2 2 4" xfId="18936" xr:uid="{00000000-0005-0000-0000-00007B1C0000}"/>
    <cellStyle name="20% - Accent4 4 2 3 2 3" xfId="23228" xr:uid="{00000000-0005-0000-0000-00007C1C0000}"/>
    <cellStyle name="20% - Accent4 4 2 3 2 3 2" xfId="50460" xr:uid="{00000000-0005-0000-0000-00007D1C0000}"/>
    <cellStyle name="20% - Accent4 4 2 3 2 4" xfId="32703" xr:uid="{00000000-0005-0000-0000-00007E1C0000}"/>
    <cellStyle name="20% - Accent4 4 2 3 2 5" xfId="38282" xr:uid="{00000000-0005-0000-0000-00007F1C0000}"/>
    <cellStyle name="20% - Accent4 4 2 3 2 6" xfId="45742" xr:uid="{00000000-0005-0000-0000-0000801C0000}"/>
    <cellStyle name="20% - Accent4 4 2 3 2 7" xfId="15188" xr:uid="{00000000-0005-0000-0000-0000811C0000}"/>
    <cellStyle name="20% - Accent4 4 2 3 3" xfId="7463" xr:uid="{00000000-0005-0000-0000-0000821C0000}"/>
    <cellStyle name="20% - Accent4 4 2 3 3 2" xfId="26967" xr:uid="{00000000-0005-0000-0000-0000831C0000}"/>
    <cellStyle name="20% - Accent4 4 2 3 3 3" xfId="53229" xr:uid="{00000000-0005-0000-0000-0000841C0000}"/>
    <cellStyle name="20% - Accent4 4 2 3 3 4" xfId="17057" xr:uid="{00000000-0005-0000-0000-0000851C0000}"/>
    <cellStyle name="20% - Accent4 4 2 3 4" xfId="21135" xr:uid="{00000000-0005-0000-0000-0000861C0000}"/>
    <cellStyle name="20% - Accent4 4 2 3 4 2" xfId="48565" xr:uid="{00000000-0005-0000-0000-0000871C0000}"/>
    <cellStyle name="20% - Accent4 4 2 3 5" xfId="30749" xr:uid="{00000000-0005-0000-0000-0000881C0000}"/>
    <cellStyle name="20% - Accent4 4 2 3 6" xfId="36208" xr:uid="{00000000-0005-0000-0000-0000891C0000}"/>
    <cellStyle name="20% - Accent4 4 2 3 7" xfId="43801" xr:uid="{00000000-0005-0000-0000-00008A1C0000}"/>
    <cellStyle name="20% - Accent4 4 2 3 8" xfId="12571" xr:uid="{00000000-0005-0000-0000-00008B1C0000}"/>
    <cellStyle name="20% - Accent4 4 2 4" xfId="3439" xr:uid="{00000000-0005-0000-0000-00008C1C0000}"/>
    <cellStyle name="20% - Accent4 4 2 4 2" xfId="8231" xr:uid="{00000000-0005-0000-0000-00008D1C0000}"/>
    <cellStyle name="20% - Accent4 4 2 4 2 2" xfId="27661" xr:uid="{00000000-0005-0000-0000-00008E1C0000}"/>
    <cellStyle name="20% - Accent4 4 2 4 2 3" xfId="53997" xr:uid="{00000000-0005-0000-0000-00008F1C0000}"/>
    <cellStyle name="20% - Accent4 4 2 4 2 4" xfId="17772" xr:uid="{00000000-0005-0000-0000-0000901C0000}"/>
    <cellStyle name="20% - Accent4 4 2 4 3" xfId="22064" xr:uid="{00000000-0005-0000-0000-0000911C0000}"/>
    <cellStyle name="20% - Accent4 4 2 4 3 2" xfId="49309" xr:uid="{00000000-0005-0000-0000-0000921C0000}"/>
    <cellStyle name="20% - Accent4 4 2 4 4" xfId="31551" xr:uid="{00000000-0005-0000-0000-0000931C0000}"/>
    <cellStyle name="20% - Accent4 4 2 4 5" xfId="37118" xr:uid="{00000000-0005-0000-0000-0000941C0000}"/>
    <cellStyle name="20% - Accent4 4 2 4 6" xfId="44578" xr:uid="{00000000-0005-0000-0000-0000951C0000}"/>
    <cellStyle name="20% - Accent4 4 2 4 7" xfId="14073" xr:uid="{00000000-0005-0000-0000-0000961C0000}"/>
    <cellStyle name="20% - Accent4 4 2 5" xfId="5078" xr:uid="{00000000-0005-0000-0000-0000971C0000}"/>
    <cellStyle name="20% - Accent4 4 2 5 2" xfId="9834" xr:uid="{00000000-0005-0000-0000-0000981C0000}"/>
    <cellStyle name="20% - Accent4 4 2 5 2 2" xfId="55600" xr:uid="{00000000-0005-0000-0000-0000991C0000}"/>
    <cellStyle name="20% - Accent4 4 2 5 2 3" xfId="25852" xr:uid="{00000000-0005-0000-0000-00009A1C0000}"/>
    <cellStyle name="20% - Accent4 4 2 5 3" xfId="33177" xr:uid="{00000000-0005-0000-0000-00009B1C0000}"/>
    <cellStyle name="20% - Accent4 4 2 5 3 2" xfId="50909" xr:uid="{00000000-0005-0000-0000-00009C1C0000}"/>
    <cellStyle name="20% - Accent4 4 2 5 4" xfId="38756" xr:uid="{00000000-0005-0000-0000-00009D1C0000}"/>
    <cellStyle name="20% - Accent4 4 2 5 5" xfId="46209" xr:uid="{00000000-0005-0000-0000-00009E1C0000}"/>
    <cellStyle name="20% - Accent4 4 2 5 6" xfId="15942" xr:uid="{00000000-0005-0000-0000-00009F1C0000}"/>
    <cellStyle name="20% - Accent4 4 2 6" xfId="5563" xr:uid="{00000000-0005-0000-0000-0000A01C0000}"/>
    <cellStyle name="20% - Accent4 4 2 6 2" xfId="10255" xr:uid="{00000000-0005-0000-0000-0000A11C0000}"/>
    <cellStyle name="20% - Accent4 4 2 6 2 2" xfId="56021" xr:uid="{00000000-0005-0000-0000-0000A21C0000}"/>
    <cellStyle name="20% - Accent4 4 2 6 2 3" xfId="33659" xr:uid="{00000000-0005-0000-0000-0000A31C0000}"/>
    <cellStyle name="20% - Accent4 4 2 6 3" xfId="39238" xr:uid="{00000000-0005-0000-0000-0000A41C0000}"/>
    <cellStyle name="20% - Accent4 4 2 6 3 2" xfId="51329" xr:uid="{00000000-0005-0000-0000-0000A51C0000}"/>
    <cellStyle name="20% - Accent4 4 2 6 4" xfId="46691" xr:uid="{00000000-0005-0000-0000-0000A61C0000}"/>
    <cellStyle name="20% - Accent4 4 2 6 5" xfId="19866" xr:uid="{00000000-0005-0000-0000-0000A71C0000}"/>
    <cellStyle name="20% - Accent4 4 2 7" xfId="6266" xr:uid="{00000000-0005-0000-0000-0000A81C0000}"/>
    <cellStyle name="20% - Accent4 4 2 7 2" xfId="52032" xr:uid="{00000000-0005-0000-0000-0000A91C0000}"/>
    <cellStyle name="20% - Accent4 4 2 7 3" xfId="29500" xr:uid="{00000000-0005-0000-0000-0000AA1C0000}"/>
    <cellStyle name="20% - Accent4 4 2 8" xfId="11051" xr:uid="{00000000-0005-0000-0000-0000AB1C0000}"/>
    <cellStyle name="20% - Accent4 4 2 8 2" xfId="47370" xr:uid="{00000000-0005-0000-0000-0000AC1C0000}"/>
    <cellStyle name="20% - Accent4 4 2 8 3" xfId="34935" xr:uid="{00000000-0005-0000-0000-0000AD1C0000}"/>
    <cellStyle name="20% - Accent4 4 2 9" xfId="42534" xr:uid="{00000000-0005-0000-0000-0000AE1C0000}"/>
    <cellStyle name="20% - Accent4 4 3" xfId="773" xr:uid="{00000000-0005-0000-0000-0000AF1C0000}"/>
    <cellStyle name="20% - Accent4 4 3 10" xfId="11630" xr:uid="{00000000-0005-0000-0000-0000B01C0000}"/>
    <cellStyle name="20% - Accent4 4 3 2" xfId="1515" xr:uid="{00000000-0005-0000-0000-0000B11C0000}"/>
    <cellStyle name="20% - Accent4 4 3 2 2" xfId="3888" xr:uid="{00000000-0005-0000-0000-0000B21C0000}"/>
    <cellStyle name="20% - Accent4 4 3 2 2 2" xfId="8679" xr:uid="{00000000-0005-0000-0000-0000B31C0000}"/>
    <cellStyle name="20% - Accent4 4 3 2 2 2 2" xfId="28098" xr:uid="{00000000-0005-0000-0000-0000B41C0000}"/>
    <cellStyle name="20% - Accent4 4 3 2 2 2 3" xfId="54445" xr:uid="{00000000-0005-0000-0000-0000B51C0000}"/>
    <cellStyle name="20% - Accent4 4 3 2 2 2 4" xfId="18221" xr:uid="{00000000-0005-0000-0000-0000B61C0000}"/>
    <cellStyle name="20% - Accent4 4 3 2 2 3" xfId="22513" xr:uid="{00000000-0005-0000-0000-0000B71C0000}"/>
    <cellStyle name="20% - Accent4 4 3 2 2 3 2" xfId="49756" xr:uid="{00000000-0005-0000-0000-0000B81C0000}"/>
    <cellStyle name="20% - Accent4 4 3 2 2 4" xfId="31996" xr:uid="{00000000-0005-0000-0000-0000B91C0000}"/>
    <cellStyle name="20% - Accent4 4 3 2 2 5" xfId="37567" xr:uid="{00000000-0005-0000-0000-0000BA1C0000}"/>
    <cellStyle name="20% - Accent4 4 3 2 2 6" xfId="45027" xr:uid="{00000000-0005-0000-0000-0000BB1C0000}"/>
    <cellStyle name="20% - Accent4 4 3 2 2 7" xfId="14509" xr:uid="{00000000-0005-0000-0000-0000BC1C0000}"/>
    <cellStyle name="20% - Accent4 4 3 2 3" xfId="6728" xr:uid="{00000000-0005-0000-0000-0000BD1C0000}"/>
    <cellStyle name="20% - Accent4 4 3 2 3 2" xfId="26288" xr:uid="{00000000-0005-0000-0000-0000BE1C0000}"/>
    <cellStyle name="20% - Accent4 4 3 2 3 3" xfId="52494" xr:uid="{00000000-0005-0000-0000-0000BF1C0000}"/>
    <cellStyle name="20% - Accent4 4 3 2 3 4" xfId="16378" xr:uid="{00000000-0005-0000-0000-0000C01C0000}"/>
    <cellStyle name="20% - Accent4 4 3 2 4" xfId="20354" xr:uid="{00000000-0005-0000-0000-0000C11C0000}"/>
    <cellStyle name="20% - Accent4 4 3 2 4 2" xfId="47830" xr:uid="{00000000-0005-0000-0000-0000C21C0000}"/>
    <cellStyle name="20% - Accent4 4 3 2 5" xfId="29979" xr:uid="{00000000-0005-0000-0000-0000C31C0000}"/>
    <cellStyle name="20% - Accent4 4 3 2 6" xfId="35425" xr:uid="{00000000-0005-0000-0000-0000C41C0000}"/>
    <cellStyle name="20% - Accent4 4 3 2 7" xfId="43020" xr:uid="{00000000-0005-0000-0000-0000C51C0000}"/>
    <cellStyle name="20% - Accent4 4 3 2 8" xfId="13048" xr:uid="{00000000-0005-0000-0000-0000C61C0000}"/>
    <cellStyle name="20% - Accent4 4 3 3" xfId="3196" xr:uid="{00000000-0005-0000-0000-0000C71C0000}"/>
    <cellStyle name="20% - Accent4 4 3 3 2" xfId="7988" xr:uid="{00000000-0005-0000-0000-0000C81C0000}"/>
    <cellStyle name="20% - Accent4 4 3 3 2 2" xfId="27418" xr:uid="{00000000-0005-0000-0000-0000C91C0000}"/>
    <cellStyle name="20% - Accent4 4 3 3 2 3" xfId="53754" xr:uid="{00000000-0005-0000-0000-0000CA1C0000}"/>
    <cellStyle name="20% - Accent4 4 3 3 2 4" xfId="17529" xr:uid="{00000000-0005-0000-0000-0000CB1C0000}"/>
    <cellStyle name="20% - Accent4 4 3 3 3" xfId="21821" xr:uid="{00000000-0005-0000-0000-0000CC1C0000}"/>
    <cellStyle name="20% - Accent4 4 3 3 3 2" xfId="49066" xr:uid="{00000000-0005-0000-0000-0000CD1C0000}"/>
    <cellStyle name="20% - Accent4 4 3 3 4" xfId="31308" xr:uid="{00000000-0005-0000-0000-0000CE1C0000}"/>
    <cellStyle name="20% - Accent4 4 3 3 5" xfId="36875" xr:uid="{00000000-0005-0000-0000-0000CF1C0000}"/>
    <cellStyle name="20% - Accent4 4 3 3 6" xfId="44335" xr:uid="{00000000-0005-0000-0000-0000D01C0000}"/>
    <cellStyle name="20% - Accent4 4 3 3 7" xfId="12328" xr:uid="{00000000-0005-0000-0000-0000D11C0000}"/>
    <cellStyle name="20% - Accent4 4 3 4" xfId="6023" xr:uid="{00000000-0005-0000-0000-0000D21C0000}"/>
    <cellStyle name="20% - Accent4 4 3 4 2" xfId="24284" xr:uid="{00000000-0005-0000-0000-0000D31C0000}"/>
    <cellStyle name="20% - Accent4 4 3 4 3" xfId="51789" xr:uid="{00000000-0005-0000-0000-0000D41C0000}"/>
    <cellStyle name="20% - Accent4 4 3 4 4" xfId="13830" xr:uid="{00000000-0005-0000-0000-0000D51C0000}"/>
    <cellStyle name="20% - Accent4 4 3 5" xfId="15699" xr:uid="{00000000-0005-0000-0000-0000D61C0000}"/>
    <cellStyle name="20% - Accent4 4 3 5 2" xfId="25609" xr:uid="{00000000-0005-0000-0000-0000D71C0000}"/>
    <cellStyle name="20% - Accent4 4 3 5 3" xfId="47127" xr:uid="{00000000-0005-0000-0000-0000D81C0000}"/>
    <cellStyle name="20% - Accent4 4 3 6" xfId="19618" xr:uid="{00000000-0005-0000-0000-0000D91C0000}"/>
    <cellStyle name="20% - Accent4 4 3 7" xfId="29257" xr:uid="{00000000-0005-0000-0000-0000DA1C0000}"/>
    <cellStyle name="20% - Accent4 4 3 8" xfId="34687" xr:uid="{00000000-0005-0000-0000-0000DB1C0000}"/>
    <cellStyle name="20% - Accent4 4 3 9" xfId="42286" xr:uid="{00000000-0005-0000-0000-0000DC1C0000}"/>
    <cellStyle name="20% - Accent4 4 4" xfId="1252" xr:uid="{00000000-0005-0000-0000-0000DD1C0000}"/>
    <cellStyle name="20% - Accent4 4 4 2" xfId="3628" xr:uid="{00000000-0005-0000-0000-0000DE1C0000}"/>
    <cellStyle name="20% - Accent4 4 4 2 2" xfId="8419" xr:uid="{00000000-0005-0000-0000-0000DF1C0000}"/>
    <cellStyle name="20% - Accent4 4 4 2 2 2" xfId="27839" xr:uid="{00000000-0005-0000-0000-0000E01C0000}"/>
    <cellStyle name="20% - Accent4 4 4 2 2 3" xfId="54185" xr:uid="{00000000-0005-0000-0000-0000E11C0000}"/>
    <cellStyle name="20% - Accent4 4 4 2 2 4" xfId="17961" xr:uid="{00000000-0005-0000-0000-0000E21C0000}"/>
    <cellStyle name="20% - Accent4 4 4 2 3" xfId="22253" xr:uid="{00000000-0005-0000-0000-0000E31C0000}"/>
    <cellStyle name="20% - Accent4 4 4 2 3 2" xfId="49496" xr:uid="{00000000-0005-0000-0000-0000E41C0000}"/>
    <cellStyle name="20% - Accent4 4 4 2 4" xfId="31736" xr:uid="{00000000-0005-0000-0000-0000E51C0000}"/>
    <cellStyle name="20% - Accent4 4 4 2 5" xfId="37307" xr:uid="{00000000-0005-0000-0000-0000E61C0000}"/>
    <cellStyle name="20% - Accent4 4 4 2 6" xfId="44767" xr:uid="{00000000-0005-0000-0000-0000E71C0000}"/>
    <cellStyle name="20% - Accent4 4 4 2 7" xfId="14250" xr:uid="{00000000-0005-0000-0000-0000E81C0000}"/>
    <cellStyle name="20% - Accent4 4 4 3" xfId="6466" xr:uid="{00000000-0005-0000-0000-0000E91C0000}"/>
    <cellStyle name="20% - Accent4 4 4 3 2" xfId="26029" xr:uid="{00000000-0005-0000-0000-0000EA1C0000}"/>
    <cellStyle name="20% - Accent4 4 4 3 3" xfId="52232" xr:uid="{00000000-0005-0000-0000-0000EB1C0000}"/>
    <cellStyle name="20% - Accent4 4 4 3 4" xfId="16119" xr:uid="{00000000-0005-0000-0000-0000EC1C0000}"/>
    <cellStyle name="20% - Accent4 4 4 4" xfId="20091" xr:uid="{00000000-0005-0000-0000-0000ED1C0000}"/>
    <cellStyle name="20% - Accent4 4 4 4 2" xfId="47568" xr:uid="{00000000-0005-0000-0000-0000EE1C0000}"/>
    <cellStyle name="20% - Accent4 4 4 5" xfId="29716" xr:uid="{00000000-0005-0000-0000-0000EF1C0000}"/>
    <cellStyle name="20% - Accent4 4 4 6" xfId="35162" xr:uid="{00000000-0005-0000-0000-0000F01C0000}"/>
    <cellStyle name="20% - Accent4 4 4 7" xfId="42757" xr:uid="{00000000-0005-0000-0000-0000F11C0000}"/>
    <cellStyle name="20% - Accent4 4 4 8" xfId="12786" xr:uid="{00000000-0005-0000-0000-0000F21C0000}"/>
    <cellStyle name="20% - Accent4 4 5" xfId="2055" xr:uid="{00000000-0005-0000-0000-0000F31C0000}"/>
    <cellStyle name="20% - Accent4 4 5 2" xfId="4360" xr:uid="{00000000-0005-0000-0000-0000F41C0000}"/>
    <cellStyle name="20% - Accent4 4 5 2 2" xfId="9141" xr:uid="{00000000-0005-0000-0000-0000F51C0000}"/>
    <cellStyle name="20% - Accent4 4 5 2 2 2" xfId="28534" xr:uid="{00000000-0005-0000-0000-0000F61C0000}"/>
    <cellStyle name="20% - Accent4 4 5 2 2 3" xfId="54907" xr:uid="{00000000-0005-0000-0000-0000F71C0000}"/>
    <cellStyle name="20% - Accent4 4 5 2 2 4" xfId="18693" xr:uid="{00000000-0005-0000-0000-0000F81C0000}"/>
    <cellStyle name="20% - Accent4 4 5 2 3" xfId="22985" xr:uid="{00000000-0005-0000-0000-0000F91C0000}"/>
    <cellStyle name="20% - Accent4 4 5 2 3 2" xfId="50217" xr:uid="{00000000-0005-0000-0000-0000FA1C0000}"/>
    <cellStyle name="20% - Accent4 4 5 2 4" xfId="32460" xr:uid="{00000000-0005-0000-0000-0000FB1C0000}"/>
    <cellStyle name="20% - Accent4 4 5 2 5" xfId="38039" xr:uid="{00000000-0005-0000-0000-0000FC1C0000}"/>
    <cellStyle name="20% - Accent4 4 5 2 6" xfId="45499" xr:uid="{00000000-0005-0000-0000-0000FD1C0000}"/>
    <cellStyle name="20% - Accent4 4 5 2 7" xfId="14945" xr:uid="{00000000-0005-0000-0000-0000FE1C0000}"/>
    <cellStyle name="20% - Accent4 4 5 3" xfId="7220" xr:uid="{00000000-0005-0000-0000-0000FF1C0000}"/>
    <cellStyle name="20% - Accent4 4 5 3 2" xfId="26724" xr:uid="{00000000-0005-0000-0000-0000001D0000}"/>
    <cellStyle name="20% - Accent4 4 5 3 3" xfId="52986" xr:uid="{00000000-0005-0000-0000-0000011D0000}"/>
    <cellStyle name="20% - Accent4 4 5 3 4" xfId="16814" xr:uid="{00000000-0005-0000-0000-0000021D0000}"/>
    <cellStyle name="20% - Accent4 4 5 4" xfId="20892" xr:uid="{00000000-0005-0000-0000-0000031D0000}"/>
    <cellStyle name="20% - Accent4 4 5 4 2" xfId="48322" xr:uid="{00000000-0005-0000-0000-0000041D0000}"/>
    <cellStyle name="20% - Accent4 4 5 5" xfId="30506" xr:uid="{00000000-0005-0000-0000-0000051D0000}"/>
    <cellStyle name="20% - Accent4 4 5 6" xfId="35965" xr:uid="{00000000-0005-0000-0000-0000061D0000}"/>
    <cellStyle name="20% - Accent4 4 5 7" xfId="43558" xr:uid="{00000000-0005-0000-0000-0000071D0000}"/>
    <cellStyle name="20% - Accent4 4 5 8" xfId="12069" xr:uid="{00000000-0005-0000-0000-0000081D0000}"/>
    <cellStyle name="20% - Accent4 4 6" xfId="2936" xr:uid="{00000000-0005-0000-0000-0000091D0000}"/>
    <cellStyle name="20% - Accent4 4 6 2" xfId="7729" xr:uid="{00000000-0005-0000-0000-00000A1D0000}"/>
    <cellStyle name="20% - Accent4 4 6 2 2" xfId="27159" xr:uid="{00000000-0005-0000-0000-00000B1D0000}"/>
    <cellStyle name="20% - Accent4 4 6 2 3" xfId="53495" xr:uid="{00000000-0005-0000-0000-00000C1D0000}"/>
    <cellStyle name="20% - Accent4 4 6 2 4" xfId="17269" xr:uid="{00000000-0005-0000-0000-00000D1D0000}"/>
    <cellStyle name="20% - Accent4 4 6 3" xfId="21561" xr:uid="{00000000-0005-0000-0000-00000E1D0000}"/>
    <cellStyle name="20% - Accent4 4 6 3 2" xfId="48807" xr:uid="{00000000-0005-0000-0000-00000F1D0000}"/>
    <cellStyle name="20% - Accent4 4 6 4" xfId="31048" xr:uid="{00000000-0005-0000-0000-0000101D0000}"/>
    <cellStyle name="20% - Accent4 4 6 5" xfId="36615" xr:uid="{00000000-0005-0000-0000-0000111D0000}"/>
    <cellStyle name="20% - Accent4 4 6 6" xfId="44075" xr:uid="{00000000-0005-0000-0000-0000121D0000}"/>
    <cellStyle name="20% - Accent4 4 6 7" xfId="13571" xr:uid="{00000000-0005-0000-0000-0000131D0000}"/>
    <cellStyle name="20% - Accent4 4 7" xfId="4835" xr:uid="{00000000-0005-0000-0000-0000141D0000}"/>
    <cellStyle name="20% - Accent4 4 7 2" xfId="9591" xr:uid="{00000000-0005-0000-0000-0000151D0000}"/>
    <cellStyle name="20% - Accent4 4 7 2 2" xfId="55357" xr:uid="{00000000-0005-0000-0000-0000161D0000}"/>
    <cellStyle name="20% - Accent4 4 7 2 3" xfId="25350" xr:uid="{00000000-0005-0000-0000-0000171D0000}"/>
    <cellStyle name="20% - Accent4 4 7 3" xfId="32934" xr:uid="{00000000-0005-0000-0000-0000181D0000}"/>
    <cellStyle name="20% - Accent4 4 7 3 2" xfId="50666" xr:uid="{00000000-0005-0000-0000-0000191D0000}"/>
    <cellStyle name="20% - Accent4 4 7 4" xfId="38513" xr:uid="{00000000-0005-0000-0000-00001A1D0000}"/>
    <cellStyle name="20% - Accent4 4 7 5" xfId="45966" xr:uid="{00000000-0005-0000-0000-00001B1D0000}"/>
    <cellStyle name="20% - Accent4 4 7 6" xfId="15440" xr:uid="{00000000-0005-0000-0000-00001C1D0000}"/>
    <cellStyle name="20% - Accent4 4 8" xfId="5320" xr:uid="{00000000-0005-0000-0000-00001D1D0000}"/>
    <cellStyle name="20% - Accent4 4 8 2" xfId="10012" xr:uid="{00000000-0005-0000-0000-00001E1D0000}"/>
    <cellStyle name="20% - Accent4 4 8 2 2" xfId="55778" xr:uid="{00000000-0005-0000-0000-00001F1D0000}"/>
    <cellStyle name="20% - Accent4 4 8 2 3" xfId="33416" xr:uid="{00000000-0005-0000-0000-0000201D0000}"/>
    <cellStyle name="20% - Accent4 4 8 3" xfId="38995" xr:uid="{00000000-0005-0000-0000-0000211D0000}"/>
    <cellStyle name="20% - Accent4 4 8 3 2" xfId="51086" xr:uid="{00000000-0005-0000-0000-0000221D0000}"/>
    <cellStyle name="20% - Accent4 4 8 4" xfId="46448" xr:uid="{00000000-0005-0000-0000-0000231D0000}"/>
    <cellStyle name="20% - Accent4 4 8 5" xfId="19331" xr:uid="{00000000-0005-0000-0000-0000241D0000}"/>
    <cellStyle name="20% - Accent4 4 9" xfId="5763" xr:uid="{00000000-0005-0000-0000-0000251D0000}"/>
    <cellStyle name="20% - Accent4 4 9 2" xfId="51529" xr:uid="{00000000-0005-0000-0000-0000261D0000}"/>
    <cellStyle name="20% - Accent4 4 9 3" xfId="28997" xr:uid="{00000000-0005-0000-0000-0000271D0000}"/>
    <cellStyle name="20% - Accent4 5" xfId="561" xr:uid="{00000000-0005-0000-0000-0000281D0000}"/>
    <cellStyle name="20% - Accent4 5 10" xfId="42077" xr:uid="{00000000-0005-0000-0000-0000291D0000}"/>
    <cellStyle name="20% - Accent4 5 11" xfId="11421" xr:uid="{00000000-0005-0000-0000-00002A1D0000}"/>
    <cellStyle name="20% - Accent4 5 12" xfId="56635" xr:uid="{00000000-0005-0000-0000-00002B1D0000}"/>
    <cellStyle name="20% - Accent4 5 13" xfId="57090" xr:uid="{00000000-0005-0000-0000-00002C1D0000}"/>
    <cellStyle name="20% - Accent4 5 2" xfId="845" xr:uid="{00000000-0005-0000-0000-00002D1D0000}"/>
    <cellStyle name="20% - Accent4 5 2 10" xfId="11702" xr:uid="{00000000-0005-0000-0000-00002E1D0000}"/>
    <cellStyle name="20% - Accent4 5 2 2" xfId="1587" xr:uid="{00000000-0005-0000-0000-00002F1D0000}"/>
    <cellStyle name="20% - Accent4 5 2 2 2" xfId="3960" xr:uid="{00000000-0005-0000-0000-0000301D0000}"/>
    <cellStyle name="20% - Accent4 5 2 2 2 2" xfId="8751" xr:uid="{00000000-0005-0000-0000-0000311D0000}"/>
    <cellStyle name="20% - Accent4 5 2 2 2 2 2" xfId="28170" xr:uid="{00000000-0005-0000-0000-0000321D0000}"/>
    <cellStyle name="20% - Accent4 5 2 2 2 2 3" xfId="54517" xr:uid="{00000000-0005-0000-0000-0000331D0000}"/>
    <cellStyle name="20% - Accent4 5 2 2 2 2 4" xfId="18293" xr:uid="{00000000-0005-0000-0000-0000341D0000}"/>
    <cellStyle name="20% - Accent4 5 2 2 2 3" xfId="22585" xr:uid="{00000000-0005-0000-0000-0000351D0000}"/>
    <cellStyle name="20% - Accent4 5 2 2 2 3 2" xfId="49828" xr:uid="{00000000-0005-0000-0000-0000361D0000}"/>
    <cellStyle name="20% - Accent4 5 2 2 2 4" xfId="32068" xr:uid="{00000000-0005-0000-0000-0000371D0000}"/>
    <cellStyle name="20% - Accent4 5 2 2 2 5" xfId="37639" xr:uid="{00000000-0005-0000-0000-0000381D0000}"/>
    <cellStyle name="20% - Accent4 5 2 2 2 6" xfId="45099" xr:uid="{00000000-0005-0000-0000-0000391D0000}"/>
    <cellStyle name="20% - Accent4 5 2 2 2 7" xfId="14581" xr:uid="{00000000-0005-0000-0000-00003A1D0000}"/>
    <cellStyle name="20% - Accent4 5 2 2 3" xfId="6800" xr:uid="{00000000-0005-0000-0000-00003B1D0000}"/>
    <cellStyle name="20% - Accent4 5 2 2 3 2" xfId="26360" xr:uid="{00000000-0005-0000-0000-00003C1D0000}"/>
    <cellStyle name="20% - Accent4 5 2 2 3 3" xfId="52566" xr:uid="{00000000-0005-0000-0000-00003D1D0000}"/>
    <cellStyle name="20% - Accent4 5 2 2 3 4" xfId="16450" xr:uid="{00000000-0005-0000-0000-00003E1D0000}"/>
    <cellStyle name="20% - Accent4 5 2 2 4" xfId="20426" xr:uid="{00000000-0005-0000-0000-00003F1D0000}"/>
    <cellStyle name="20% - Accent4 5 2 2 4 2" xfId="47902" xr:uid="{00000000-0005-0000-0000-0000401D0000}"/>
    <cellStyle name="20% - Accent4 5 2 2 5" xfId="30051" xr:uid="{00000000-0005-0000-0000-0000411D0000}"/>
    <cellStyle name="20% - Accent4 5 2 2 6" xfId="35497" xr:uid="{00000000-0005-0000-0000-0000421D0000}"/>
    <cellStyle name="20% - Accent4 5 2 2 7" xfId="43092" xr:uid="{00000000-0005-0000-0000-0000431D0000}"/>
    <cellStyle name="20% - Accent4 5 2 2 8" xfId="13120" xr:uid="{00000000-0005-0000-0000-0000441D0000}"/>
    <cellStyle name="20% - Accent4 5 2 3" xfId="3268" xr:uid="{00000000-0005-0000-0000-0000451D0000}"/>
    <cellStyle name="20% - Accent4 5 2 3 2" xfId="8060" xr:uid="{00000000-0005-0000-0000-0000461D0000}"/>
    <cellStyle name="20% - Accent4 5 2 3 2 2" xfId="27490" xr:uid="{00000000-0005-0000-0000-0000471D0000}"/>
    <cellStyle name="20% - Accent4 5 2 3 2 3" xfId="53826" xr:uid="{00000000-0005-0000-0000-0000481D0000}"/>
    <cellStyle name="20% - Accent4 5 2 3 2 4" xfId="17601" xr:uid="{00000000-0005-0000-0000-0000491D0000}"/>
    <cellStyle name="20% - Accent4 5 2 3 3" xfId="21893" xr:uid="{00000000-0005-0000-0000-00004A1D0000}"/>
    <cellStyle name="20% - Accent4 5 2 3 3 2" xfId="49138" xr:uid="{00000000-0005-0000-0000-00004B1D0000}"/>
    <cellStyle name="20% - Accent4 5 2 3 4" xfId="31380" xr:uid="{00000000-0005-0000-0000-00004C1D0000}"/>
    <cellStyle name="20% - Accent4 5 2 3 5" xfId="36947" xr:uid="{00000000-0005-0000-0000-00004D1D0000}"/>
    <cellStyle name="20% - Accent4 5 2 3 6" xfId="44407" xr:uid="{00000000-0005-0000-0000-00004E1D0000}"/>
    <cellStyle name="20% - Accent4 5 2 3 7" xfId="12400" xr:uid="{00000000-0005-0000-0000-00004F1D0000}"/>
    <cellStyle name="20% - Accent4 5 2 4" xfId="6095" xr:uid="{00000000-0005-0000-0000-0000501D0000}"/>
    <cellStyle name="20% - Accent4 5 2 4 2" xfId="25063" xr:uid="{00000000-0005-0000-0000-0000511D0000}"/>
    <cellStyle name="20% - Accent4 5 2 4 3" xfId="51861" xr:uid="{00000000-0005-0000-0000-0000521D0000}"/>
    <cellStyle name="20% - Accent4 5 2 4 4" xfId="13902" xr:uid="{00000000-0005-0000-0000-0000531D0000}"/>
    <cellStyle name="20% - Accent4 5 2 5" xfId="15771" xr:uid="{00000000-0005-0000-0000-0000541D0000}"/>
    <cellStyle name="20% - Accent4 5 2 5 2" xfId="25681" xr:uid="{00000000-0005-0000-0000-0000551D0000}"/>
    <cellStyle name="20% - Accent4 5 2 5 3" xfId="47199" xr:uid="{00000000-0005-0000-0000-0000561D0000}"/>
    <cellStyle name="20% - Accent4 5 2 6" xfId="19690" xr:uid="{00000000-0005-0000-0000-0000571D0000}"/>
    <cellStyle name="20% - Accent4 5 2 7" xfId="29329" xr:uid="{00000000-0005-0000-0000-0000581D0000}"/>
    <cellStyle name="20% - Accent4 5 2 8" xfId="34759" xr:uid="{00000000-0005-0000-0000-0000591D0000}"/>
    <cellStyle name="20% - Accent4 5 2 9" xfId="42358" xr:uid="{00000000-0005-0000-0000-00005A1D0000}"/>
    <cellStyle name="20% - Accent4 5 3" xfId="1324" xr:uid="{00000000-0005-0000-0000-00005B1D0000}"/>
    <cellStyle name="20% - Accent4 5 3 2" xfId="3700" xr:uid="{00000000-0005-0000-0000-00005C1D0000}"/>
    <cellStyle name="20% - Accent4 5 3 2 2" xfId="8491" xr:uid="{00000000-0005-0000-0000-00005D1D0000}"/>
    <cellStyle name="20% - Accent4 5 3 2 2 2" xfId="27911" xr:uid="{00000000-0005-0000-0000-00005E1D0000}"/>
    <cellStyle name="20% - Accent4 5 3 2 2 3" xfId="54257" xr:uid="{00000000-0005-0000-0000-00005F1D0000}"/>
    <cellStyle name="20% - Accent4 5 3 2 2 4" xfId="18033" xr:uid="{00000000-0005-0000-0000-0000601D0000}"/>
    <cellStyle name="20% - Accent4 5 3 2 3" xfId="22325" xr:uid="{00000000-0005-0000-0000-0000611D0000}"/>
    <cellStyle name="20% - Accent4 5 3 2 3 2" xfId="49568" xr:uid="{00000000-0005-0000-0000-0000621D0000}"/>
    <cellStyle name="20% - Accent4 5 3 2 4" xfId="31808" xr:uid="{00000000-0005-0000-0000-0000631D0000}"/>
    <cellStyle name="20% - Accent4 5 3 2 5" xfId="37379" xr:uid="{00000000-0005-0000-0000-0000641D0000}"/>
    <cellStyle name="20% - Accent4 5 3 2 6" xfId="44839" xr:uid="{00000000-0005-0000-0000-0000651D0000}"/>
    <cellStyle name="20% - Accent4 5 3 2 7" xfId="14322" xr:uid="{00000000-0005-0000-0000-0000661D0000}"/>
    <cellStyle name="20% - Accent4 5 3 3" xfId="6538" xr:uid="{00000000-0005-0000-0000-0000671D0000}"/>
    <cellStyle name="20% - Accent4 5 3 3 2" xfId="26101" xr:uid="{00000000-0005-0000-0000-0000681D0000}"/>
    <cellStyle name="20% - Accent4 5 3 3 3" xfId="52304" xr:uid="{00000000-0005-0000-0000-0000691D0000}"/>
    <cellStyle name="20% - Accent4 5 3 3 4" xfId="16191" xr:uid="{00000000-0005-0000-0000-00006A1D0000}"/>
    <cellStyle name="20% - Accent4 5 3 4" xfId="20163" xr:uid="{00000000-0005-0000-0000-00006B1D0000}"/>
    <cellStyle name="20% - Accent4 5 3 4 2" xfId="47640" xr:uid="{00000000-0005-0000-0000-00006C1D0000}"/>
    <cellStyle name="20% - Accent4 5 3 5" xfId="29788" xr:uid="{00000000-0005-0000-0000-00006D1D0000}"/>
    <cellStyle name="20% - Accent4 5 3 6" xfId="35234" xr:uid="{00000000-0005-0000-0000-00006E1D0000}"/>
    <cellStyle name="20% - Accent4 5 3 7" xfId="42829" xr:uid="{00000000-0005-0000-0000-00006F1D0000}"/>
    <cellStyle name="20% - Accent4 5 3 8" xfId="12858" xr:uid="{00000000-0005-0000-0000-0000701D0000}"/>
    <cellStyle name="20% - Accent4 5 4" xfId="2127" xr:uid="{00000000-0005-0000-0000-0000711D0000}"/>
    <cellStyle name="20% - Accent4 5 4 2" xfId="4432" xr:uid="{00000000-0005-0000-0000-0000721D0000}"/>
    <cellStyle name="20% - Accent4 5 4 2 2" xfId="9213" xr:uid="{00000000-0005-0000-0000-0000731D0000}"/>
    <cellStyle name="20% - Accent4 5 4 2 2 2" xfId="28606" xr:uid="{00000000-0005-0000-0000-0000741D0000}"/>
    <cellStyle name="20% - Accent4 5 4 2 2 3" xfId="54979" xr:uid="{00000000-0005-0000-0000-0000751D0000}"/>
    <cellStyle name="20% - Accent4 5 4 2 2 4" xfId="18765" xr:uid="{00000000-0005-0000-0000-0000761D0000}"/>
    <cellStyle name="20% - Accent4 5 4 2 3" xfId="23057" xr:uid="{00000000-0005-0000-0000-0000771D0000}"/>
    <cellStyle name="20% - Accent4 5 4 2 3 2" xfId="50289" xr:uid="{00000000-0005-0000-0000-0000781D0000}"/>
    <cellStyle name="20% - Accent4 5 4 2 4" xfId="32532" xr:uid="{00000000-0005-0000-0000-0000791D0000}"/>
    <cellStyle name="20% - Accent4 5 4 2 5" xfId="38111" xr:uid="{00000000-0005-0000-0000-00007A1D0000}"/>
    <cellStyle name="20% - Accent4 5 4 2 6" xfId="45571" xr:uid="{00000000-0005-0000-0000-00007B1D0000}"/>
    <cellStyle name="20% - Accent4 5 4 2 7" xfId="15017" xr:uid="{00000000-0005-0000-0000-00007C1D0000}"/>
    <cellStyle name="20% - Accent4 5 4 3" xfId="7292" xr:uid="{00000000-0005-0000-0000-00007D1D0000}"/>
    <cellStyle name="20% - Accent4 5 4 3 2" xfId="26796" xr:uid="{00000000-0005-0000-0000-00007E1D0000}"/>
    <cellStyle name="20% - Accent4 5 4 3 3" xfId="53058" xr:uid="{00000000-0005-0000-0000-00007F1D0000}"/>
    <cellStyle name="20% - Accent4 5 4 3 4" xfId="16886" xr:uid="{00000000-0005-0000-0000-0000801D0000}"/>
    <cellStyle name="20% - Accent4 5 4 4" xfId="20964" xr:uid="{00000000-0005-0000-0000-0000811D0000}"/>
    <cellStyle name="20% - Accent4 5 4 4 2" xfId="48394" xr:uid="{00000000-0005-0000-0000-0000821D0000}"/>
    <cellStyle name="20% - Accent4 5 4 5" xfId="30578" xr:uid="{00000000-0005-0000-0000-0000831D0000}"/>
    <cellStyle name="20% - Accent4 5 4 6" xfId="36037" xr:uid="{00000000-0005-0000-0000-0000841D0000}"/>
    <cellStyle name="20% - Accent4 5 4 7" xfId="43630" xr:uid="{00000000-0005-0000-0000-0000851D0000}"/>
    <cellStyle name="20% - Accent4 5 4 8" xfId="12141" xr:uid="{00000000-0005-0000-0000-0000861D0000}"/>
    <cellStyle name="20% - Accent4 5 5" xfId="3008" xr:uid="{00000000-0005-0000-0000-0000871D0000}"/>
    <cellStyle name="20% - Accent4 5 5 2" xfId="7801" xr:uid="{00000000-0005-0000-0000-0000881D0000}"/>
    <cellStyle name="20% - Accent4 5 5 2 2" xfId="27231" xr:uid="{00000000-0005-0000-0000-0000891D0000}"/>
    <cellStyle name="20% - Accent4 5 5 2 3" xfId="53567" xr:uid="{00000000-0005-0000-0000-00008A1D0000}"/>
    <cellStyle name="20% - Accent4 5 5 2 4" xfId="17341" xr:uid="{00000000-0005-0000-0000-00008B1D0000}"/>
    <cellStyle name="20% - Accent4 5 5 3" xfId="21633" xr:uid="{00000000-0005-0000-0000-00008C1D0000}"/>
    <cellStyle name="20% - Accent4 5 5 3 2" xfId="48879" xr:uid="{00000000-0005-0000-0000-00008D1D0000}"/>
    <cellStyle name="20% - Accent4 5 5 4" xfId="31120" xr:uid="{00000000-0005-0000-0000-00008E1D0000}"/>
    <cellStyle name="20% - Accent4 5 5 5" xfId="36687" xr:uid="{00000000-0005-0000-0000-00008F1D0000}"/>
    <cellStyle name="20% - Accent4 5 5 6" xfId="44147" xr:uid="{00000000-0005-0000-0000-0000901D0000}"/>
    <cellStyle name="20% - Accent4 5 5 7" xfId="13643" xr:uid="{00000000-0005-0000-0000-0000911D0000}"/>
    <cellStyle name="20% - Accent4 5 6" xfId="4907" xr:uid="{00000000-0005-0000-0000-0000921D0000}"/>
    <cellStyle name="20% - Accent4 5 6 2" xfId="9663" xr:uid="{00000000-0005-0000-0000-0000931D0000}"/>
    <cellStyle name="20% - Accent4 5 6 2 2" xfId="55429" xr:uid="{00000000-0005-0000-0000-0000941D0000}"/>
    <cellStyle name="20% - Accent4 5 6 2 3" xfId="25422" xr:uid="{00000000-0005-0000-0000-0000951D0000}"/>
    <cellStyle name="20% - Accent4 5 6 3" xfId="33006" xr:uid="{00000000-0005-0000-0000-0000961D0000}"/>
    <cellStyle name="20% - Accent4 5 6 3 2" xfId="50738" xr:uid="{00000000-0005-0000-0000-0000971D0000}"/>
    <cellStyle name="20% - Accent4 5 6 4" xfId="38585" xr:uid="{00000000-0005-0000-0000-0000981D0000}"/>
    <cellStyle name="20% - Accent4 5 6 5" xfId="46038" xr:uid="{00000000-0005-0000-0000-0000991D0000}"/>
    <cellStyle name="20% - Accent4 5 6 6" xfId="15512" xr:uid="{00000000-0005-0000-0000-00009A1D0000}"/>
    <cellStyle name="20% - Accent4 5 7" xfId="5392" xr:uid="{00000000-0005-0000-0000-00009B1D0000}"/>
    <cellStyle name="20% - Accent4 5 7 2" xfId="10084" xr:uid="{00000000-0005-0000-0000-00009C1D0000}"/>
    <cellStyle name="20% - Accent4 5 7 2 2" xfId="55850" xr:uid="{00000000-0005-0000-0000-00009D1D0000}"/>
    <cellStyle name="20% - Accent4 5 7 2 3" xfId="33488" xr:uid="{00000000-0005-0000-0000-00009E1D0000}"/>
    <cellStyle name="20% - Accent4 5 7 3" xfId="39067" xr:uid="{00000000-0005-0000-0000-00009F1D0000}"/>
    <cellStyle name="20% - Accent4 5 7 3 2" xfId="51158" xr:uid="{00000000-0005-0000-0000-0000A01D0000}"/>
    <cellStyle name="20% - Accent4 5 7 4" xfId="46520" xr:uid="{00000000-0005-0000-0000-0000A11D0000}"/>
    <cellStyle name="20% - Accent4 5 7 5" xfId="19408" xr:uid="{00000000-0005-0000-0000-0000A21D0000}"/>
    <cellStyle name="20% - Accent4 5 8" xfId="5835" xr:uid="{00000000-0005-0000-0000-0000A31D0000}"/>
    <cellStyle name="20% - Accent4 5 8 2" xfId="51601" xr:uid="{00000000-0005-0000-0000-0000A41D0000}"/>
    <cellStyle name="20% - Accent4 5 8 3" xfId="29069" xr:uid="{00000000-0005-0000-0000-0000A51D0000}"/>
    <cellStyle name="20% - Accent4 5 9" xfId="10880" xr:uid="{00000000-0005-0000-0000-0000A61D0000}"/>
    <cellStyle name="20% - Accent4 5 9 2" xfId="46940" xr:uid="{00000000-0005-0000-0000-0000A71D0000}"/>
    <cellStyle name="20% - Accent4 5 9 3" xfId="34477" xr:uid="{00000000-0005-0000-0000-0000A81D0000}"/>
    <cellStyle name="20% - Accent4 6" xfId="922" xr:uid="{00000000-0005-0000-0000-0000A91D0000}"/>
    <cellStyle name="20% - Accent4 6 10" xfId="11779" xr:uid="{00000000-0005-0000-0000-0000AA1D0000}"/>
    <cellStyle name="20% - Accent4 6 11" xfId="56707" xr:uid="{00000000-0005-0000-0000-0000AB1D0000}"/>
    <cellStyle name="20% - Accent4 6 12" xfId="57162" xr:uid="{00000000-0005-0000-0000-0000AC1D0000}"/>
    <cellStyle name="20% - Accent4 6 2" xfId="1659" xr:uid="{00000000-0005-0000-0000-0000AD1D0000}"/>
    <cellStyle name="20% - Accent4 6 2 2" xfId="4032" xr:uid="{00000000-0005-0000-0000-0000AE1D0000}"/>
    <cellStyle name="20% - Accent4 6 2 2 2" xfId="8823" xr:uid="{00000000-0005-0000-0000-0000AF1D0000}"/>
    <cellStyle name="20% - Accent4 6 2 2 2 2" xfId="28242" xr:uid="{00000000-0005-0000-0000-0000B01D0000}"/>
    <cellStyle name="20% - Accent4 6 2 2 2 3" xfId="54589" xr:uid="{00000000-0005-0000-0000-0000B11D0000}"/>
    <cellStyle name="20% - Accent4 6 2 2 2 4" xfId="18365" xr:uid="{00000000-0005-0000-0000-0000B21D0000}"/>
    <cellStyle name="20% - Accent4 6 2 2 3" xfId="22657" xr:uid="{00000000-0005-0000-0000-0000B31D0000}"/>
    <cellStyle name="20% - Accent4 6 2 2 3 2" xfId="49900" xr:uid="{00000000-0005-0000-0000-0000B41D0000}"/>
    <cellStyle name="20% - Accent4 6 2 2 4" xfId="32140" xr:uid="{00000000-0005-0000-0000-0000B51D0000}"/>
    <cellStyle name="20% - Accent4 6 2 2 5" xfId="37711" xr:uid="{00000000-0005-0000-0000-0000B61D0000}"/>
    <cellStyle name="20% - Accent4 6 2 2 6" xfId="45171" xr:uid="{00000000-0005-0000-0000-0000B71D0000}"/>
    <cellStyle name="20% - Accent4 6 2 2 7" xfId="14653" xr:uid="{00000000-0005-0000-0000-0000B81D0000}"/>
    <cellStyle name="20% - Accent4 6 2 3" xfId="6872" xr:uid="{00000000-0005-0000-0000-0000B91D0000}"/>
    <cellStyle name="20% - Accent4 6 2 3 2" xfId="26432" xr:uid="{00000000-0005-0000-0000-0000BA1D0000}"/>
    <cellStyle name="20% - Accent4 6 2 3 3" xfId="52638" xr:uid="{00000000-0005-0000-0000-0000BB1D0000}"/>
    <cellStyle name="20% - Accent4 6 2 3 4" xfId="16522" xr:uid="{00000000-0005-0000-0000-0000BC1D0000}"/>
    <cellStyle name="20% - Accent4 6 2 4" xfId="20498" xr:uid="{00000000-0005-0000-0000-0000BD1D0000}"/>
    <cellStyle name="20% - Accent4 6 2 4 2" xfId="47974" xr:uid="{00000000-0005-0000-0000-0000BE1D0000}"/>
    <cellStyle name="20% - Accent4 6 2 5" xfId="30123" xr:uid="{00000000-0005-0000-0000-0000BF1D0000}"/>
    <cellStyle name="20% - Accent4 6 2 6" xfId="35569" xr:uid="{00000000-0005-0000-0000-0000C01D0000}"/>
    <cellStyle name="20% - Accent4 6 2 7" xfId="43164" xr:uid="{00000000-0005-0000-0000-0000C11D0000}"/>
    <cellStyle name="20% - Accent4 6 2 8" xfId="13192" xr:uid="{00000000-0005-0000-0000-0000C21D0000}"/>
    <cellStyle name="20% - Accent4 6 3" xfId="2199" xr:uid="{00000000-0005-0000-0000-0000C31D0000}"/>
    <cellStyle name="20% - Accent4 6 3 2" xfId="4504" xr:uid="{00000000-0005-0000-0000-0000C41D0000}"/>
    <cellStyle name="20% - Accent4 6 3 2 2" xfId="9285" xr:uid="{00000000-0005-0000-0000-0000C51D0000}"/>
    <cellStyle name="20% - Accent4 6 3 2 2 2" xfId="28678" xr:uid="{00000000-0005-0000-0000-0000C61D0000}"/>
    <cellStyle name="20% - Accent4 6 3 2 2 3" xfId="55051" xr:uid="{00000000-0005-0000-0000-0000C71D0000}"/>
    <cellStyle name="20% - Accent4 6 3 2 2 4" xfId="18837" xr:uid="{00000000-0005-0000-0000-0000C81D0000}"/>
    <cellStyle name="20% - Accent4 6 3 2 3" xfId="23129" xr:uid="{00000000-0005-0000-0000-0000C91D0000}"/>
    <cellStyle name="20% - Accent4 6 3 2 3 2" xfId="50361" xr:uid="{00000000-0005-0000-0000-0000CA1D0000}"/>
    <cellStyle name="20% - Accent4 6 3 2 4" xfId="32604" xr:uid="{00000000-0005-0000-0000-0000CB1D0000}"/>
    <cellStyle name="20% - Accent4 6 3 2 5" xfId="38183" xr:uid="{00000000-0005-0000-0000-0000CC1D0000}"/>
    <cellStyle name="20% - Accent4 6 3 2 6" xfId="45643" xr:uid="{00000000-0005-0000-0000-0000CD1D0000}"/>
    <cellStyle name="20% - Accent4 6 3 2 7" xfId="15089" xr:uid="{00000000-0005-0000-0000-0000CE1D0000}"/>
    <cellStyle name="20% - Accent4 6 3 3" xfId="7364" xr:uid="{00000000-0005-0000-0000-0000CF1D0000}"/>
    <cellStyle name="20% - Accent4 6 3 3 2" xfId="26868" xr:uid="{00000000-0005-0000-0000-0000D01D0000}"/>
    <cellStyle name="20% - Accent4 6 3 3 3" xfId="53130" xr:uid="{00000000-0005-0000-0000-0000D11D0000}"/>
    <cellStyle name="20% - Accent4 6 3 3 4" xfId="16958" xr:uid="{00000000-0005-0000-0000-0000D21D0000}"/>
    <cellStyle name="20% - Accent4 6 3 4" xfId="21036" xr:uid="{00000000-0005-0000-0000-0000D31D0000}"/>
    <cellStyle name="20% - Accent4 6 3 4 2" xfId="48466" xr:uid="{00000000-0005-0000-0000-0000D41D0000}"/>
    <cellStyle name="20% - Accent4 6 3 5" xfId="30650" xr:uid="{00000000-0005-0000-0000-0000D51D0000}"/>
    <cellStyle name="20% - Accent4 6 3 6" xfId="36109" xr:uid="{00000000-0005-0000-0000-0000D61D0000}"/>
    <cellStyle name="20% - Accent4 6 3 7" xfId="43702" xr:uid="{00000000-0005-0000-0000-0000D71D0000}"/>
    <cellStyle name="20% - Accent4 6 3 8" xfId="12472" xr:uid="{00000000-0005-0000-0000-0000D81D0000}"/>
    <cellStyle name="20% - Accent4 6 4" xfId="3340" xr:uid="{00000000-0005-0000-0000-0000D91D0000}"/>
    <cellStyle name="20% - Accent4 6 4 2" xfId="8132" xr:uid="{00000000-0005-0000-0000-0000DA1D0000}"/>
    <cellStyle name="20% - Accent4 6 4 2 2" xfId="27562" xr:uid="{00000000-0005-0000-0000-0000DB1D0000}"/>
    <cellStyle name="20% - Accent4 6 4 2 3" xfId="53898" xr:uid="{00000000-0005-0000-0000-0000DC1D0000}"/>
    <cellStyle name="20% - Accent4 6 4 2 4" xfId="17673" xr:uid="{00000000-0005-0000-0000-0000DD1D0000}"/>
    <cellStyle name="20% - Accent4 6 4 3" xfId="21965" xr:uid="{00000000-0005-0000-0000-0000DE1D0000}"/>
    <cellStyle name="20% - Accent4 6 4 3 2" xfId="49210" xr:uid="{00000000-0005-0000-0000-0000DF1D0000}"/>
    <cellStyle name="20% - Accent4 6 4 4" xfId="31452" xr:uid="{00000000-0005-0000-0000-0000E01D0000}"/>
    <cellStyle name="20% - Accent4 6 4 5" xfId="37019" xr:uid="{00000000-0005-0000-0000-0000E11D0000}"/>
    <cellStyle name="20% - Accent4 6 4 6" xfId="44479" xr:uid="{00000000-0005-0000-0000-0000E21D0000}"/>
    <cellStyle name="20% - Accent4 6 4 7" xfId="13974" xr:uid="{00000000-0005-0000-0000-0000E31D0000}"/>
    <cellStyle name="20% - Accent4 6 5" xfId="4979" xr:uid="{00000000-0005-0000-0000-0000E41D0000}"/>
    <cellStyle name="20% - Accent4 6 5 2" xfId="9735" xr:uid="{00000000-0005-0000-0000-0000E51D0000}"/>
    <cellStyle name="20% - Accent4 6 5 2 2" xfId="55501" xr:uid="{00000000-0005-0000-0000-0000E61D0000}"/>
    <cellStyle name="20% - Accent4 6 5 2 3" xfId="25753" xr:uid="{00000000-0005-0000-0000-0000E71D0000}"/>
    <cellStyle name="20% - Accent4 6 5 3" xfId="33078" xr:uid="{00000000-0005-0000-0000-0000E81D0000}"/>
    <cellStyle name="20% - Accent4 6 5 3 2" xfId="50810" xr:uid="{00000000-0005-0000-0000-0000E91D0000}"/>
    <cellStyle name="20% - Accent4 6 5 4" xfId="38657" xr:uid="{00000000-0005-0000-0000-0000EA1D0000}"/>
    <cellStyle name="20% - Accent4 6 5 5" xfId="46110" xr:uid="{00000000-0005-0000-0000-0000EB1D0000}"/>
    <cellStyle name="20% - Accent4 6 5 6" xfId="15843" xr:uid="{00000000-0005-0000-0000-0000EC1D0000}"/>
    <cellStyle name="20% - Accent4 6 6" xfId="5464" xr:uid="{00000000-0005-0000-0000-0000ED1D0000}"/>
    <cellStyle name="20% - Accent4 6 6 2" xfId="10156" xr:uid="{00000000-0005-0000-0000-0000EE1D0000}"/>
    <cellStyle name="20% - Accent4 6 6 2 2" xfId="55922" xr:uid="{00000000-0005-0000-0000-0000EF1D0000}"/>
    <cellStyle name="20% - Accent4 6 6 2 3" xfId="33560" xr:uid="{00000000-0005-0000-0000-0000F01D0000}"/>
    <cellStyle name="20% - Accent4 6 6 3" xfId="39139" xr:uid="{00000000-0005-0000-0000-0000F11D0000}"/>
    <cellStyle name="20% - Accent4 6 6 3 2" xfId="51230" xr:uid="{00000000-0005-0000-0000-0000F21D0000}"/>
    <cellStyle name="20% - Accent4 6 6 4" xfId="46592" xr:uid="{00000000-0005-0000-0000-0000F31D0000}"/>
    <cellStyle name="20% - Accent4 6 6 5" xfId="19767" xr:uid="{00000000-0005-0000-0000-0000F41D0000}"/>
    <cellStyle name="20% - Accent4 6 7" xfId="6167" xr:uid="{00000000-0005-0000-0000-0000F51D0000}"/>
    <cellStyle name="20% - Accent4 6 7 2" xfId="51933" xr:uid="{00000000-0005-0000-0000-0000F61D0000}"/>
    <cellStyle name="20% - Accent4 6 7 3" xfId="29401" xr:uid="{00000000-0005-0000-0000-0000F71D0000}"/>
    <cellStyle name="20% - Accent4 6 8" xfId="10952" xr:uid="{00000000-0005-0000-0000-0000F81D0000}"/>
    <cellStyle name="20% - Accent4 6 8 2" xfId="47271" xr:uid="{00000000-0005-0000-0000-0000F91D0000}"/>
    <cellStyle name="20% - Accent4 6 8 3" xfId="34836" xr:uid="{00000000-0005-0000-0000-0000FA1D0000}"/>
    <cellStyle name="20% - Accent4 6 9" xfId="42435" xr:uid="{00000000-0005-0000-0000-0000FB1D0000}"/>
    <cellStyle name="20% - Accent4 7" xfId="663" xr:uid="{00000000-0005-0000-0000-0000FC1D0000}"/>
    <cellStyle name="20% - Accent4 7 10" xfId="11520" xr:uid="{00000000-0005-0000-0000-0000FD1D0000}"/>
    <cellStyle name="20% - Accent4 7 2" xfId="1423" xr:uid="{00000000-0005-0000-0000-0000FE1D0000}"/>
    <cellStyle name="20% - Accent4 7 2 2" xfId="3799" xr:uid="{00000000-0005-0000-0000-0000FF1D0000}"/>
    <cellStyle name="20% - Accent4 7 2 2 2" xfId="8590" xr:uid="{00000000-0005-0000-0000-0000001E0000}"/>
    <cellStyle name="20% - Accent4 7 2 2 2 2" xfId="28010" xr:uid="{00000000-0005-0000-0000-0000011E0000}"/>
    <cellStyle name="20% - Accent4 7 2 2 2 3" xfId="54356" xr:uid="{00000000-0005-0000-0000-0000021E0000}"/>
    <cellStyle name="20% - Accent4 7 2 2 2 4" xfId="18132" xr:uid="{00000000-0005-0000-0000-0000031E0000}"/>
    <cellStyle name="20% - Accent4 7 2 2 3" xfId="22424" xr:uid="{00000000-0005-0000-0000-0000041E0000}"/>
    <cellStyle name="20% - Accent4 7 2 2 3 2" xfId="49667" xr:uid="{00000000-0005-0000-0000-0000051E0000}"/>
    <cellStyle name="20% - Accent4 7 2 2 4" xfId="31907" xr:uid="{00000000-0005-0000-0000-0000061E0000}"/>
    <cellStyle name="20% - Accent4 7 2 2 5" xfId="37478" xr:uid="{00000000-0005-0000-0000-0000071E0000}"/>
    <cellStyle name="20% - Accent4 7 2 2 6" xfId="44938" xr:uid="{00000000-0005-0000-0000-0000081E0000}"/>
    <cellStyle name="20% - Accent4 7 2 2 7" xfId="14421" xr:uid="{00000000-0005-0000-0000-0000091E0000}"/>
    <cellStyle name="20% - Accent4 7 2 3" xfId="6637" xr:uid="{00000000-0005-0000-0000-00000A1E0000}"/>
    <cellStyle name="20% - Accent4 7 2 3 2" xfId="26200" xr:uid="{00000000-0005-0000-0000-00000B1E0000}"/>
    <cellStyle name="20% - Accent4 7 2 3 3" xfId="52403" xr:uid="{00000000-0005-0000-0000-00000C1E0000}"/>
    <cellStyle name="20% - Accent4 7 2 3 4" xfId="16290" xr:uid="{00000000-0005-0000-0000-00000D1E0000}"/>
    <cellStyle name="20% - Accent4 7 2 4" xfId="20262" xr:uid="{00000000-0005-0000-0000-00000E1E0000}"/>
    <cellStyle name="20% - Accent4 7 2 4 2" xfId="47739" xr:uid="{00000000-0005-0000-0000-00000F1E0000}"/>
    <cellStyle name="20% - Accent4 7 2 5" xfId="29887" xr:uid="{00000000-0005-0000-0000-0000101E0000}"/>
    <cellStyle name="20% - Accent4 7 2 6" xfId="35333" xr:uid="{00000000-0005-0000-0000-0000111E0000}"/>
    <cellStyle name="20% - Accent4 7 2 7" xfId="42928" xr:uid="{00000000-0005-0000-0000-0000121E0000}"/>
    <cellStyle name="20% - Accent4 7 2 8" xfId="12957" xr:uid="{00000000-0005-0000-0000-0000131E0000}"/>
    <cellStyle name="20% - Accent4 7 3" xfId="3107" xr:uid="{00000000-0005-0000-0000-0000141E0000}"/>
    <cellStyle name="20% - Accent4 7 3 2" xfId="7900" xr:uid="{00000000-0005-0000-0000-0000151E0000}"/>
    <cellStyle name="20% - Accent4 7 3 2 2" xfId="27330" xr:uid="{00000000-0005-0000-0000-0000161E0000}"/>
    <cellStyle name="20% - Accent4 7 3 2 3" xfId="53666" xr:uid="{00000000-0005-0000-0000-0000171E0000}"/>
    <cellStyle name="20% - Accent4 7 3 2 4" xfId="17440" xr:uid="{00000000-0005-0000-0000-0000181E0000}"/>
    <cellStyle name="20% - Accent4 7 3 3" xfId="21732" xr:uid="{00000000-0005-0000-0000-0000191E0000}"/>
    <cellStyle name="20% - Accent4 7 3 3 2" xfId="48978" xr:uid="{00000000-0005-0000-0000-00001A1E0000}"/>
    <cellStyle name="20% - Accent4 7 3 4" xfId="31219" xr:uid="{00000000-0005-0000-0000-00001B1E0000}"/>
    <cellStyle name="20% - Accent4 7 3 5" xfId="36786" xr:uid="{00000000-0005-0000-0000-00001C1E0000}"/>
    <cellStyle name="20% - Accent4 7 3 6" xfId="44246" xr:uid="{00000000-0005-0000-0000-00001D1E0000}"/>
    <cellStyle name="20% - Accent4 7 3 7" xfId="12240" xr:uid="{00000000-0005-0000-0000-00001E1E0000}"/>
    <cellStyle name="20% - Accent4 7 4" xfId="5934" xr:uid="{00000000-0005-0000-0000-00001F1E0000}"/>
    <cellStyle name="20% - Accent4 7 4 2" xfId="25249" xr:uid="{00000000-0005-0000-0000-0000201E0000}"/>
    <cellStyle name="20% - Accent4 7 4 3" xfId="51700" xr:uid="{00000000-0005-0000-0000-0000211E0000}"/>
    <cellStyle name="20% - Accent4 7 4 4" xfId="13742" xr:uid="{00000000-0005-0000-0000-0000221E0000}"/>
    <cellStyle name="20% - Accent4 7 5" xfId="15611" xr:uid="{00000000-0005-0000-0000-0000231E0000}"/>
    <cellStyle name="20% - Accent4 7 5 2" xfId="25521" xr:uid="{00000000-0005-0000-0000-0000241E0000}"/>
    <cellStyle name="20% - Accent4 7 5 3" xfId="47039" xr:uid="{00000000-0005-0000-0000-0000251E0000}"/>
    <cellStyle name="20% - Accent4 7 6" xfId="19508" xr:uid="{00000000-0005-0000-0000-0000261E0000}"/>
    <cellStyle name="20% - Accent4 7 7" xfId="29169" xr:uid="{00000000-0005-0000-0000-0000271E0000}"/>
    <cellStyle name="20% - Accent4 7 8" xfId="34577" xr:uid="{00000000-0005-0000-0000-0000281E0000}"/>
    <cellStyle name="20% - Accent4 7 9" xfId="42176" xr:uid="{00000000-0005-0000-0000-0000291E0000}"/>
    <cellStyle name="20% - Accent4 8" xfId="1115" xr:uid="{00000000-0005-0000-0000-00002A1E0000}"/>
    <cellStyle name="20% - Accent4 8 2" xfId="3520" xr:uid="{00000000-0005-0000-0000-00002B1E0000}"/>
    <cellStyle name="20% - Accent4 8 2 2" xfId="8312" xr:uid="{00000000-0005-0000-0000-00002C1E0000}"/>
    <cellStyle name="20% - Accent4 8 2 2 2" xfId="27738" xr:uid="{00000000-0005-0000-0000-00002D1E0000}"/>
    <cellStyle name="20% - Accent4 8 2 2 3" xfId="54078" xr:uid="{00000000-0005-0000-0000-00002E1E0000}"/>
    <cellStyle name="20% - Accent4 8 2 2 4" xfId="17853" xr:uid="{00000000-0005-0000-0000-00002F1E0000}"/>
    <cellStyle name="20% - Accent4 8 2 3" xfId="22145" xr:uid="{00000000-0005-0000-0000-0000301E0000}"/>
    <cellStyle name="20% - Accent4 8 2 3 2" xfId="49389" xr:uid="{00000000-0005-0000-0000-0000311E0000}"/>
    <cellStyle name="20% - Accent4 8 2 4" xfId="31630" xr:uid="{00000000-0005-0000-0000-0000321E0000}"/>
    <cellStyle name="20% - Accent4 8 2 5" xfId="37199" xr:uid="{00000000-0005-0000-0000-0000331E0000}"/>
    <cellStyle name="20% - Accent4 8 2 6" xfId="44659" xr:uid="{00000000-0005-0000-0000-0000341E0000}"/>
    <cellStyle name="20% - Accent4 8 2 7" xfId="12656" xr:uid="{00000000-0005-0000-0000-0000351E0000}"/>
    <cellStyle name="20% - Accent4 8 3" xfId="6348" xr:uid="{00000000-0005-0000-0000-0000361E0000}"/>
    <cellStyle name="20% - Accent4 8 3 2" xfId="24174" xr:uid="{00000000-0005-0000-0000-0000371E0000}"/>
    <cellStyle name="20% - Accent4 8 3 3" xfId="52114" xr:uid="{00000000-0005-0000-0000-0000381E0000}"/>
    <cellStyle name="20% - Accent4 8 3 4" xfId="14150" xr:uid="{00000000-0005-0000-0000-0000391E0000}"/>
    <cellStyle name="20% - Accent4 8 4" xfId="16019" xr:uid="{00000000-0005-0000-0000-00003A1E0000}"/>
    <cellStyle name="20% - Accent4 8 4 2" xfId="25929" xr:uid="{00000000-0005-0000-0000-00003B1E0000}"/>
    <cellStyle name="20% - Accent4 8 4 3" xfId="47452" xr:uid="{00000000-0005-0000-0000-00003C1E0000}"/>
    <cellStyle name="20% - Accent4 8 5" xfId="19954" xr:uid="{00000000-0005-0000-0000-00003D1E0000}"/>
    <cellStyle name="20% - Accent4 8 6" xfId="29583" xr:uid="{00000000-0005-0000-0000-00003E1E0000}"/>
    <cellStyle name="20% - Accent4 8 7" xfId="35025" xr:uid="{00000000-0005-0000-0000-00003F1E0000}"/>
    <cellStyle name="20% - Accent4 8 8" xfId="42620" xr:uid="{00000000-0005-0000-0000-0000401E0000}"/>
    <cellStyle name="20% - Accent4 8 9" xfId="11222" xr:uid="{00000000-0005-0000-0000-0000411E0000}"/>
    <cellStyle name="20% - Accent4 9" xfId="1965" xr:uid="{00000000-0005-0000-0000-0000421E0000}"/>
    <cellStyle name="20% - Accent4 9 2" xfId="4272" xr:uid="{00000000-0005-0000-0000-0000431E0000}"/>
    <cellStyle name="20% - Accent4 9 2 2" xfId="9053" xr:uid="{00000000-0005-0000-0000-0000441E0000}"/>
    <cellStyle name="20% - Accent4 9 2 2 2" xfId="28446" xr:uid="{00000000-0005-0000-0000-0000451E0000}"/>
    <cellStyle name="20% - Accent4 9 2 2 3" xfId="54819" xr:uid="{00000000-0005-0000-0000-0000461E0000}"/>
    <cellStyle name="20% - Accent4 9 2 2 4" xfId="18605" xr:uid="{00000000-0005-0000-0000-0000471E0000}"/>
    <cellStyle name="20% - Accent4 9 2 3" xfId="22897" xr:uid="{00000000-0005-0000-0000-0000481E0000}"/>
    <cellStyle name="20% - Accent4 9 2 3 2" xfId="50129" xr:uid="{00000000-0005-0000-0000-0000491E0000}"/>
    <cellStyle name="20% - Accent4 9 2 4" xfId="32372" xr:uid="{00000000-0005-0000-0000-00004A1E0000}"/>
    <cellStyle name="20% - Accent4 9 2 5" xfId="37951" xr:uid="{00000000-0005-0000-0000-00004B1E0000}"/>
    <cellStyle name="20% - Accent4 9 2 6" xfId="45411" xr:uid="{00000000-0005-0000-0000-00004C1E0000}"/>
    <cellStyle name="20% - Accent4 9 2 7" xfId="14857" xr:uid="{00000000-0005-0000-0000-00004D1E0000}"/>
    <cellStyle name="20% - Accent4 9 3" xfId="7132" xr:uid="{00000000-0005-0000-0000-00004E1E0000}"/>
    <cellStyle name="20% - Accent4 9 3 2" xfId="26636" xr:uid="{00000000-0005-0000-0000-00004F1E0000}"/>
    <cellStyle name="20% - Accent4 9 3 3" xfId="52898" xr:uid="{00000000-0005-0000-0000-0000501E0000}"/>
    <cellStyle name="20% - Accent4 9 3 4" xfId="16726" xr:uid="{00000000-0005-0000-0000-0000511E0000}"/>
    <cellStyle name="20% - Accent4 9 4" xfId="20804" xr:uid="{00000000-0005-0000-0000-0000521E0000}"/>
    <cellStyle name="20% - Accent4 9 4 2" xfId="48234" xr:uid="{00000000-0005-0000-0000-0000531E0000}"/>
    <cellStyle name="20% - Accent4 9 5" xfId="30418" xr:uid="{00000000-0005-0000-0000-0000541E0000}"/>
    <cellStyle name="20% - Accent4 9 6" xfId="35875" xr:uid="{00000000-0005-0000-0000-0000551E0000}"/>
    <cellStyle name="20% - Accent4 9 7" xfId="43470" xr:uid="{00000000-0005-0000-0000-0000561E0000}"/>
    <cellStyle name="20% - Accent4 9 8" xfId="11969" xr:uid="{00000000-0005-0000-0000-0000571E0000}"/>
    <cellStyle name="20% - Accent5" xfId="56920" builtinId="46" customBuiltin="1"/>
    <cellStyle name="20% - Accent5 10" xfId="2817" xr:uid="{00000000-0005-0000-0000-0000591E0000}"/>
    <cellStyle name="20% - Accent5 10 2" xfId="7630" xr:uid="{00000000-0005-0000-0000-00005A1E0000}"/>
    <cellStyle name="20% - Accent5 10 2 2" xfId="27059" xr:uid="{00000000-0005-0000-0000-00005B1E0000}"/>
    <cellStyle name="20% - Accent5 10 2 3" xfId="53396" xr:uid="{00000000-0005-0000-0000-00005C1E0000}"/>
    <cellStyle name="20% - Accent5 10 2 4" xfId="17150" xr:uid="{00000000-0005-0000-0000-00005D1E0000}"/>
    <cellStyle name="20% - Accent5 10 3" xfId="21442" xr:uid="{00000000-0005-0000-0000-00005E1E0000}"/>
    <cellStyle name="20% - Accent5 10 3 2" xfId="48708" xr:uid="{00000000-0005-0000-0000-00005F1E0000}"/>
    <cellStyle name="20% - Accent5 10 4" xfId="30929" xr:uid="{00000000-0005-0000-0000-0000601E0000}"/>
    <cellStyle name="20% - Accent5 10 5" xfId="36496" xr:uid="{00000000-0005-0000-0000-0000611E0000}"/>
    <cellStyle name="20% - Accent5 10 6" xfId="43956" xr:uid="{00000000-0005-0000-0000-0000621E0000}"/>
    <cellStyle name="20% - Accent5 10 7" xfId="13472" xr:uid="{00000000-0005-0000-0000-0000631E0000}"/>
    <cellStyle name="20% - Accent5 11" xfId="4742" xr:uid="{00000000-0005-0000-0000-0000641E0000}"/>
    <cellStyle name="20% - Accent5 11 2" xfId="9504" xr:uid="{00000000-0005-0000-0000-0000651E0000}"/>
    <cellStyle name="20% - Accent5 11 2 2" xfId="55270" xr:uid="{00000000-0005-0000-0000-0000661E0000}"/>
    <cellStyle name="20% - Accent5 11 2 3" xfId="25263" xr:uid="{00000000-0005-0000-0000-0000671E0000}"/>
    <cellStyle name="20% - Accent5 11 3" xfId="32841" xr:uid="{00000000-0005-0000-0000-0000681E0000}"/>
    <cellStyle name="20% - Accent5 11 3 2" xfId="50579" xr:uid="{00000000-0005-0000-0000-0000691E0000}"/>
    <cellStyle name="20% - Accent5 11 4" xfId="38420" xr:uid="{00000000-0005-0000-0000-00006A1E0000}"/>
    <cellStyle name="20% - Accent5 11 5" xfId="45879" xr:uid="{00000000-0005-0000-0000-00006B1E0000}"/>
    <cellStyle name="20% - Accent5 11 6" xfId="15341" xr:uid="{00000000-0005-0000-0000-00006C1E0000}"/>
    <cellStyle name="20% - Accent5 12" xfId="5233" xr:uid="{00000000-0005-0000-0000-00006D1E0000}"/>
    <cellStyle name="20% - Accent5 12 2" xfId="9925" xr:uid="{00000000-0005-0000-0000-00006E1E0000}"/>
    <cellStyle name="20% - Accent5 12 2 2" xfId="55691" xr:uid="{00000000-0005-0000-0000-00006F1E0000}"/>
    <cellStyle name="20% - Accent5 12 2 3" xfId="33329" xr:uid="{00000000-0005-0000-0000-0000701E0000}"/>
    <cellStyle name="20% - Accent5 12 3" xfId="38908" xr:uid="{00000000-0005-0000-0000-0000711E0000}"/>
    <cellStyle name="20% - Accent5 12 3 2" xfId="50999" xr:uid="{00000000-0005-0000-0000-0000721E0000}"/>
    <cellStyle name="20% - Accent5 12 4" xfId="46361" xr:uid="{00000000-0005-0000-0000-0000731E0000}"/>
    <cellStyle name="20% - Accent5 12 5" xfId="19082" xr:uid="{00000000-0005-0000-0000-0000741E0000}"/>
    <cellStyle name="20% - Accent5 13" xfId="5643" xr:uid="{00000000-0005-0000-0000-0000751E0000}"/>
    <cellStyle name="20% - Accent5 13 2" xfId="51409" xr:uid="{00000000-0005-0000-0000-0000761E0000}"/>
    <cellStyle name="20% - Accent5 13 3" xfId="28878" xr:uid="{00000000-0005-0000-0000-0000771E0000}"/>
    <cellStyle name="20% - Accent5 14" xfId="10721" xr:uid="{00000000-0005-0000-0000-0000781E0000}"/>
    <cellStyle name="20% - Accent5 14 2" xfId="46769" xr:uid="{00000000-0005-0000-0000-0000791E0000}"/>
    <cellStyle name="20% - Accent5 14 3" xfId="34154" xr:uid="{00000000-0005-0000-0000-00007A1E0000}"/>
    <cellStyle name="20% - Accent5 15" xfId="41879" xr:uid="{00000000-0005-0000-0000-00007B1E0000}"/>
    <cellStyle name="20% - Accent5 2" xfId="414" xr:uid="{00000000-0005-0000-0000-00007C1E0000}"/>
    <cellStyle name="20% - Accent5 2 10" xfId="5287" xr:uid="{00000000-0005-0000-0000-00007D1E0000}"/>
    <cellStyle name="20% - Accent5 2 10 2" xfId="9979" xr:uid="{00000000-0005-0000-0000-00007E1E0000}"/>
    <cellStyle name="20% - Accent5 2 10 2 2" xfId="55745" xr:uid="{00000000-0005-0000-0000-00007F1E0000}"/>
    <cellStyle name="20% - Accent5 2 10 2 3" xfId="33383" xr:uid="{00000000-0005-0000-0000-0000801E0000}"/>
    <cellStyle name="20% - Accent5 2 10 3" xfId="38962" xr:uid="{00000000-0005-0000-0000-0000811E0000}"/>
    <cellStyle name="20% - Accent5 2 10 3 2" xfId="51053" xr:uid="{00000000-0005-0000-0000-0000821E0000}"/>
    <cellStyle name="20% - Accent5 2 10 4" xfId="46415" xr:uid="{00000000-0005-0000-0000-0000831E0000}"/>
    <cellStyle name="20% - Accent5 2 10 5" xfId="19258" xr:uid="{00000000-0005-0000-0000-0000841E0000}"/>
    <cellStyle name="20% - Accent5 2 11" xfId="5716" xr:uid="{00000000-0005-0000-0000-0000851E0000}"/>
    <cellStyle name="20% - Accent5 2 11 2" xfId="51482" xr:uid="{00000000-0005-0000-0000-0000861E0000}"/>
    <cellStyle name="20% - Accent5 2 11 3" xfId="28949" xr:uid="{00000000-0005-0000-0000-0000871E0000}"/>
    <cellStyle name="20% - Accent5 2 12" xfId="10775" xr:uid="{00000000-0005-0000-0000-0000881E0000}"/>
    <cellStyle name="20% - Accent5 2 12 2" xfId="46823" xr:uid="{00000000-0005-0000-0000-0000891E0000}"/>
    <cellStyle name="20% - Accent5 2 12 3" xfId="34326" xr:uid="{00000000-0005-0000-0000-00008A1E0000}"/>
    <cellStyle name="20% - Accent5 2 13" xfId="41952" xr:uid="{00000000-0005-0000-0000-00008B1E0000}"/>
    <cellStyle name="20% - Accent5 2 14" xfId="11189" xr:uid="{00000000-0005-0000-0000-00008C1E0000}"/>
    <cellStyle name="20% - Accent5 2 15" xfId="56530" xr:uid="{00000000-0005-0000-0000-00008D1E0000}"/>
    <cellStyle name="20% - Accent5 2 16" xfId="56985" xr:uid="{00000000-0005-0000-0000-00008E1E0000}"/>
    <cellStyle name="20% - Accent5 2 2" xfId="539" xr:uid="{00000000-0005-0000-0000-00008F1E0000}"/>
    <cellStyle name="20% - Accent5 2 2 10" xfId="10863" xr:uid="{00000000-0005-0000-0000-0000901E0000}"/>
    <cellStyle name="20% - Accent5 2 2 10 2" xfId="46923" xr:uid="{00000000-0005-0000-0000-0000911E0000}"/>
    <cellStyle name="20% - Accent5 2 2 10 3" xfId="34455" xr:uid="{00000000-0005-0000-0000-0000921E0000}"/>
    <cellStyle name="20% - Accent5 2 2 11" xfId="42055" xr:uid="{00000000-0005-0000-0000-0000931E0000}"/>
    <cellStyle name="20% - Accent5 2 2 12" xfId="11399" xr:uid="{00000000-0005-0000-0000-0000941E0000}"/>
    <cellStyle name="20% - Accent5 2 2 13" xfId="56618" xr:uid="{00000000-0005-0000-0000-0000951E0000}"/>
    <cellStyle name="20% - Accent5 2 2 14" xfId="57073" xr:uid="{00000000-0005-0000-0000-0000961E0000}"/>
    <cellStyle name="20% - Accent5 2 2 2" xfId="1076" xr:uid="{00000000-0005-0000-0000-0000971E0000}"/>
    <cellStyle name="20% - Accent5 2 2 2 10" xfId="11933" xr:uid="{00000000-0005-0000-0000-0000981E0000}"/>
    <cellStyle name="20% - Accent5 2 2 2 11" xfId="56861" xr:uid="{00000000-0005-0000-0000-0000991E0000}"/>
    <cellStyle name="20% - Accent5 2 2 2 12" xfId="57316" xr:uid="{00000000-0005-0000-0000-00009A1E0000}"/>
    <cellStyle name="20% - Accent5 2 2 2 2" xfId="1813" xr:uid="{00000000-0005-0000-0000-00009B1E0000}"/>
    <cellStyle name="20% - Accent5 2 2 2 2 2" xfId="4186" xr:uid="{00000000-0005-0000-0000-00009C1E0000}"/>
    <cellStyle name="20% - Accent5 2 2 2 2 2 2" xfId="8977" xr:uid="{00000000-0005-0000-0000-00009D1E0000}"/>
    <cellStyle name="20% - Accent5 2 2 2 2 2 2 2" xfId="28396" xr:uid="{00000000-0005-0000-0000-00009E1E0000}"/>
    <cellStyle name="20% - Accent5 2 2 2 2 2 2 3" xfId="54743" xr:uid="{00000000-0005-0000-0000-00009F1E0000}"/>
    <cellStyle name="20% - Accent5 2 2 2 2 2 2 4" xfId="18519" xr:uid="{00000000-0005-0000-0000-0000A01E0000}"/>
    <cellStyle name="20% - Accent5 2 2 2 2 2 3" xfId="22811" xr:uid="{00000000-0005-0000-0000-0000A11E0000}"/>
    <cellStyle name="20% - Accent5 2 2 2 2 2 3 2" xfId="50054" xr:uid="{00000000-0005-0000-0000-0000A21E0000}"/>
    <cellStyle name="20% - Accent5 2 2 2 2 2 4" xfId="32294" xr:uid="{00000000-0005-0000-0000-0000A31E0000}"/>
    <cellStyle name="20% - Accent5 2 2 2 2 2 5" xfId="37865" xr:uid="{00000000-0005-0000-0000-0000A41E0000}"/>
    <cellStyle name="20% - Accent5 2 2 2 2 2 6" xfId="45325" xr:uid="{00000000-0005-0000-0000-0000A51E0000}"/>
    <cellStyle name="20% - Accent5 2 2 2 2 2 7" xfId="14807" xr:uid="{00000000-0005-0000-0000-0000A61E0000}"/>
    <cellStyle name="20% - Accent5 2 2 2 2 3" xfId="7026" xr:uid="{00000000-0005-0000-0000-0000A71E0000}"/>
    <cellStyle name="20% - Accent5 2 2 2 2 3 2" xfId="26586" xr:uid="{00000000-0005-0000-0000-0000A81E0000}"/>
    <cellStyle name="20% - Accent5 2 2 2 2 3 3" xfId="52792" xr:uid="{00000000-0005-0000-0000-0000A91E0000}"/>
    <cellStyle name="20% - Accent5 2 2 2 2 3 4" xfId="16676" xr:uid="{00000000-0005-0000-0000-0000AA1E0000}"/>
    <cellStyle name="20% - Accent5 2 2 2 2 4" xfId="20652" xr:uid="{00000000-0005-0000-0000-0000AB1E0000}"/>
    <cellStyle name="20% - Accent5 2 2 2 2 4 2" xfId="48128" xr:uid="{00000000-0005-0000-0000-0000AC1E0000}"/>
    <cellStyle name="20% - Accent5 2 2 2 2 5" xfId="30277" xr:uid="{00000000-0005-0000-0000-0000AD1E0000}"/>
    <cellStyle name="20% - Accent5 2 2 2 2 6" xfId="35723" xr:uid="{00000000-0005-0000-0000-0000AE1E0000}"/>
    <cellStyle name="20% - Accent5 2 2 2 2 7" xfId="43318" xr:uid="{00000000-0005-0000-0000-0000AF1E0000}"/>
    <cellStyle name="20% - Accent5 2 2 2 2 8" xfId="13346" xr:uid="{00000000-0005-0000-0000-0000B01E0000}"/>
    <cellStyle name="20% - Accent5 2 2 2 3" xfId="2353" xr:uid="{00000000-0005-0000-0000-0000B11E0000}"/>
    <cellStyle name="20% - Accent5 2 2 2 3 2" xfId="4658" xr:uid="{00000000-0005-0000-0000-0000B21E0000}"/>
    <cellStyle name="20% - Accent5 2 2 2 3 2 2" xfId="9439" xr:uid="{00000000-0005-0000-0000-0000B31E0000}"/>
    <cellStyle name="20% - Accent5 2 2 2 3 2 2 2" xfId="28832" xr:uid="{00000000-0005-0000-0000-0000B41E0000}"/>
    <cellStyle name="20% - Accent5 2 2 2 3 2 2 3" xfId="55205" xr:uid="{00000000-0005-0000-0000-0000B51E0000}"/>
    <cellStyle name="20% - Accent5 2 2 2 3 2 2 4" xfId="18991" xr:uid="{00000000-0005-0000-0000-0000B61E0000}"/>
    <cellStyle name="20% - Accent5 2 2 2 3 2 3" xfId="23283" xr:uid="{00000000-0005-0000-0000-0000B71E0000}"/>
    <cellStyle name="20% - Accent5 2 2 2 3 2 3 2" xfId="50515" xr:uid="{00000000-0005-0000-0000-0000B81E0000}"/>
    <cellStyle name="20% - Accent5 2 2 2 3 2 4" xfId="32758" xr:uid="{00000000-0005-0000-0000-0000B91E0000}"/>
    <cellStyle name="20% - Accent5 2 2 2 3 2 5" xfId="38337" xr:uid="{00000000-0005-0000-0000-0000BA1E0000}"/>
    <cellStyle name="20% - Accent5 2 2 2 3 2 6" xfId="45797" xr:uid="{00000000-0005-0000-0000-0000BB1E0000}"/>
    <cellStyle name="20% - Accent5 2 2 2 3 2 7" xfId="15243" xr:uid="{00000000-0005-0000-0000-0000BC1E0000}"/>
    <cellStyle name="20% - Accent5 2 2 2 3 3" xfId="7518" xr:uid="{00000000-0005-0000-0000-0000BD1E0000}"/>
    <cellStyle name="20% - Accent5 2 2 2 3 3 2" xfId="27022" xr:uid="{00000000-0005-0000-0000-0000BE1E0000}"/>
    <cellStyle name="20% - Accent5 2 2 2 3 3 3" xfId="53284" xr:uid="{00000000-0005-0000-0000-0000BF1E0000}"/>
    <cellStyle name="20% - Accent5 2 2 2 3 3 4" xfId="17112" xr:uid="{00000000-0005-0000-0000-0000C01E0000}"/>
    <cellStyle name="20% - Accent5 2 2 2 3 4" xfId="21190" xr:uid="{00000000-0005-0000-0000-0000C11E0000}"/>
    <cellStyle name="20% - Accent5 2 2 2 3 4 2" xfId="48620" xr:uid="{00000000-0005-0000-0000-0000C21E0000}"/>
    <cellStyle name="20% - Accent5 2 2 2 3 5" xfId="30804" xr:uid="{00000000-0005-0000-0000-0000C31E0000}"/>
    <cellStyle name="20% - Accent5 2 2 2 3 6" xfId="36263" xr:uid="{00000000-0005-0000-0000-0000C41E0000}"/>
    <cellStyle name="20% - Accent5 2 2 2 3 7" xfId="43856" xr:uid="{00000000-0005-0000-0000-0000C51E0000}"/>
    <cellStyle name="20% - Accent5 2 2 2 3 8" xfId="12626" xr:uid="{00000000-0005-0000-0000-0000C61E0000}"/>
    <cellStyle name="20% - Accent5 2 2 2 4" xfId="3494" xr:uid="{00000000-0005-0000-0000-0000C71E0000}"/>
    <cellStyle name="20% - Accent5 2 2 2 4 2" xfId="8286" xr:uid="{00000000-0005-0000-0000-0000C81E0000}"/>
    <cellStyle name="20% - Accent5 2 2 2 4 2 2" xfId="27716" xr:uid="{00000000-0005-0000-0000-0000C91E0000}"/>
    <cellStyle name="20% - Accent5 2 2 2 4 2 3" xfId="54052" xr:uid="{00000000-0005-0000-0000-0000CA1E0000}"/>
    <cellStyle name="20% - Accent5 2 2 2 4 2 4" xfId="17827" xr:uid="{00000000-0005-0000-0000-0000CB1E0000}"/>
    <cellStyle name="20% - Accent5 2 2 2 4 3" xfId="22119" xr:uid="{00000000-0005-0000-0000-0000CC1E0000}"/>
    <cellStyle name="20% - Accent5 2 2 2 4 3 2" xfId="49364" xr:uid="{00000000-0005-0000-0000-0000CD1E0000}"/>
    <cellStyle name="20% - Accent5 2 2 2 4 4" xfId="31606" xr:uid="{00000000-0005-0000-0000-0000CE1E0000}"/>
    <cellStyle name="20% - Accent5 2 2 2 4 5" xfId="37173" xr:uid="{00000000-0005-0000-0000-0000CF1E0000}"/>
    <cellStyle name="20% - Accent5 2 2 2 4 6" xfId="44633" xr:uid="{00000000-0005-0000-0000-0000D01E0000}"/>
    <cellStyle name="20% - Accent5 2 2 2 4 7" xfId="14128" xr:uid="{00000000-0005-0000-0000-0000D11E0000}"/>
    <cellStyle name="20% - Accent5 2 2 2 5" xfId="5133" xr:uid="{00000000-0005-0000-0000-0000D21E0000}"/>
    <cellStyle name="20% - Accent5 2 2 2 5 2" xfId="9889" xr:uid="{00000000-0005-0000-0000-0000D31E0000}"/>
    <cellStyle name="20% - Accent5 2 2 2 5 2 2" xfId="55655" xr:uid="{00000000-0005-0000-0000-0000D41E0000}"/>
    <cellStyle name="20% - Accent5 2 2 2 5 2 3" xfId="25907" xr:uid="{00000000-0005-0000-0000-0000D51E0000}"/>
    <cellStyle name="20% - Accent5 2 2 2 5 3" xfId="33232" xr:uid="{00000000-0005-0000-0000-0000D61E0000}"/>
    <cellStyle name="20% - Accent5 2 2 2 5 3 2" xfId="50964" xr:uid="{00000000-0005-0000-0000-0000D71E0000}"/>
    <cellStyle name="20% - Accent5 2 2 2 5 4" xfId="38811" xr:uid="{00000000-0005-0000-0000-0000D81E0000}"/>
    <cellStyle name="20% - Accent5 2 2 2 5 5" xfId="46264" xr:uid="{00000000-0005-0000-0000-0000D91E0000}"/>
    <cellStyle name="20% - Accent5 2 2 2 5 6" xfId="15997" xr:uid="{00000000-0005-0000-0000-0000DA1E0000}"/>
    <cellStyle name="20% - Accent5 2 2 2 6" xfId="5618" xr:uid="{00000000-0005-0000-0000-0000DB1E0000}"/>
    <cellStyle name="20% - Accent5 2 2 2 6 2" xfId="10310" xr:uid="{00000000-0005-0000-0000-0000DC1E0000}"/>
    <cellStyle name="20% - Accent5 2 2 2 6 2 2" xfId="56076" xr:uid="{00000000-0005-0000-0000-0000DD1E0000}"/>
    <cellStyle name="20% - Accent5 2 2 2 6 2 3" xfId="33714" xr:uid="{00000000-0005-0000-0000-0000DE1E0000}"/>
    <cellStyle name="20% - Accent5 2 2 2 6 3" xfId="39293" xr:uid="{00000000-0005-0000-0000-0000DF1E0000}"/>
    <cellStyle name="20% - Accent5 2 2 2 6 3 2" xfId="51384" xr:uid="{00000000-0005-0000-0000-0000E01E0000}"/>
    <cellStyle name="20% - Accent5 2 2 2 6 4" xfId="46746" xr:uid="{00000000-0005-0000-0000-0000E11E0000}"/>
    <cellStyle name="20% - Accent5 2 2 2 6 5" xfId="19921" xr:uid="{00000000-0005-0000-0000-0000E21E0000}"/>
    <cellStyle name="20% - Accent5 2 2 2 7" xfId="6321" xr:uid="{00000000-0005-0000-0000-0000E31E0000}"/>
    <cellStyle name="20% - Accent5 2 2 2 7 2" xfId="52087" xr:uid="{00000000-0005-0000-0000-0000E41E0000}"/>
    <cellStyle name="20% - Accent5 2 2 2 7 3" xfId="29555" xr:uid="{00000000-0005-0000-0000-0000E51E0000}"/>
    <cellStyle name="20% - Accent5 2 2 2 8" xfId="11106" xr:uid="{00000000-0005-0000-0000-0000E61E0000}"/>
    <cellStyle name="20% - Accent5 2 2 2 8 2" xfId="47425" xr:uid="{00000000-0005-0000-0000-0000E71E0000}"/>
    <cellStyle name="20% - Accent5 2 2 2 8 3" xfId="34990" xr:uid="{00000000-0005-0000-0000-0000E81E0000}"/>
    <cellStyle name="20% - Accent5 2 2 2 9" xfId="42589" xr:uid="{00000000-0005-0000-0000-0000E91E0000}"/>
    <cellStyle name="20% - Accent5 2 2 3" xfId="828" xr:uid="{00000000-0005-0000-0000-0000EA1E0000}"/>
    <cellStyle name="20% - Accent5 2 2 3 10" xfId="11685" xr:uid="{00000000-0005-0000-0000-0000EB1E0000}"/>
    <cellStyle name="20% - Accent5 2 2 3 2" xfId="1570" xr:uid="{00000000-0005-0000-0000-0000EC1E0000}"/>
    <cellStyle name="20% - Accent5 2 2 3 2 2" xfId="3943" xr:uid="{00000000-0005-0000-0000-0000ED1E0000}"/>
    <cellStyle name="20% - Accent5 2 2 3 2 2 2" xfId="8734" xr:uid="{00000000-0005-0000-0000-0000EE1E0000}"/>
    <cellStyle name="20% - Accent5 2 2 3 2 2 2 2" xfId="28153" xr:uid="{00000000-0005-0000-0000-0000EF1E0000}"/>
    <cellStyle name="20% - Accent5 2 2 3 2 2 2 3" xfId="54500" xr:uid="{00000000-0005-0000-0000-0000F01E0000}"/>
    <cellStyle name="20% - Accent5 2 2 3 2 2 2 4" xfId="18276" xr:uid="{00000000-0005-0000-0000-0000F11E0000}"/>
    <cellStyle name="20% - Accent5 2 2 3 2 2 3" xfId="22568" xr:uid="{00000000-0005-0000-0000-0000F21E0000}"/>
    <cellStyle name="20% - Accent5 2 2 3 2 2 3 2" xfId="49811" xr:uid="{00000000-0005-0000-0000-0000F31E0000}"/>
    <cellStyle name="20% - Accent5 2 2 3 2 2 4" xfId="32051" xr:uid="{00000000-0005-0000-0000-0000F41E0000}"/>
    <cellStyle name="20% - Accent5 2 2 3 2 2 5" xfId="37622" xr:uid="{00000000-0005-0000-0000-0000F51E0000}"/>
    <cellStyle name="20% - Accent5 2 2 3 2 2 6" xfId="45082" xr:uid="{00000000-0005-0000-0000-0000F61E0000}"/>
    <cellStyle name="20% - Accent5 2 2 3 2 2 7" xfId="14564" xr:uid="{00000000-0005-0000-0000-0000F71E0000}"/>
    <cellStyle name="20% - Accent5 2 2 3 2 3" xfId="6783" xr:uid="{00000000-0005-0000-0000-0000F81E0000}"/>
    <cellStyle name="20% - Accent5 2 2 3 2 3 2" xfId="26343" xr:uid="{00000000-0005-0000-0000-0000F91E0000}"/>
    <cellStyle name="20% - Accent5 2 2 3 2 3 3" xfId="52549" xr:uid="{00000000-0005-0000-0000-0000FA1E0000}"/>
    <cellStyle name="20% - Accent5 2 2 3 2 3 4" xfId="16433" xr:uid="{00000000-0005-0000-0000-0000FB1E0000}"/>
    <cellStyle name="20% - Accent5 2 2 3 2 4" xfId="20409" xr:uid="{00000000-0005-0000-0000-0000FC1E0000}"/>
    <cellStyle name="20% - Accent5 2 2 3 2 4 2" xfId="47885" xr:uid="{00000000-0005-0000-0000-0000FD1E0000}"/>
    <cellStyle name="20% - Accent5 2 2 3 2 5" xfId="30034" xr:uid="{00000000-0005-0000-0000-0000FE1E0000}"/>
    <cellStyle name="20% - Accent5 2 2 3 2 6" xfId="35480" xr:uid="{00000000-0005-0000-0000-0000FF1E0000}"/>
    <cellStyle name="20% - Accent5 2 2 3 2 7" xfId="43075" xr:uid="{00000000-0005-0000-0000-0000001F0000}"/>
    <cellStyle name="20% - Accent5 2 2 3 2 8" xfId="13103" xr:uid="{00000000-0005-0000-0000-0000011F0000}"/>
    <cellStyle name="20% - Accent5 2 2 3 3" xfId="3251" xr:uid="{00000000-0005-0000-0000-0000021F0000}"/>
    <cellStyle name="20% - Accent5 2 2 3 3 2" xfId="8043" xr:uid="{00000000-0005-0000-0000-0000031F0000}"/>
    <cellStyle name="20% - Accent5 2 2 3 3 2 2" xfId="27473" xr:uid="{00000000-0005-0000-0000-0000041F0000}"/>
    <cellStyle name="20% - Accent5 2 2 3 3 2 3" xfId="53809" xr:uid="{00000000-0005-0000-0000-0000051F0000}"/>
    <cellStyle name="20% - Accent5 2 2 3 3 2 4" xfId="17584" xr:uid="{00000000-0005-0000-0000-0000061F0000}"/>
    <cellStyle name="20% - Accent5 2 2 3 3 3" xfId="21876" xr:uid="{00000000-0005-0000-0000-0000071F0000}"/>
    <cellStyle name="20% - Accent5 2 2 3 3 3 2" xfId="49121" xr:uid="{00000000-0005-0000-0000-0000081F0000}"/>
    <cellStyle name="20% - Accent5 2 2 3 3 4" xfId="31363" xr:uid="{00000000-0005-0000-0000-0000091F0000}"/>
    <cellStyle name="20% - Accent5 2 2 3 3 5" xfId="36930" xr:uid="{00000000-0005-0000-0000-00000A1F0000}"/>
    <cellStyle name="20% - Accent5 2 2 3 3 6" xfId="44390" xr:uid="{00000000-0005-0000-0000-00000B1F0000}"/>
    <cellStyle name="20% - Accent5 2 2 3 3 7" xfId="12383" xr:uid="{00000000-0005-0000-0000-00000C1F0000}"/>
    <cellStyle name="20% - Accent5 2 2 3 4" xfId="6078" xr:uid="{00000000-0005-0000-0000-00000D1F0000}"/>
    <cellStyle name="20% - Accent5 2 2 3 4 2" xfId="24427" xr:uid="{00000000-0005-0000-0000-00000E1F0000}"/>
    <cellStyle name="20% - Accent5 2 2 3 4 3" xfId="51844" xr:uid="{00000000-0005-0000-0000-00000F1F0000}"/>
    <cellStyle name="20% - Accent5 2 2 3 4 4" xfId="13885" xr:uid="{00000000-0005-0000-0000-0000101F0000}"/>
    <cellStyle name="20% - Accent5 2 2 3 5" xfId="15754" xr:uid="{00000000-0005-0000-0000-0000111F0000}"/>
    <cellStyle name="20% - Accent5 2 2 3 5 2" xfId="25664" xr:uid="{00000000-0005-0000-0000-0000121F0000}"/>
    <cellStyle name="20% - Accent5 2 2 3 5 3" xfId="47182" xr:uid="{00000000-0005-0000-0000-0000131F0000}"/>
    <cellStyle name="20% - Accent5 2 2 3 6" xfId="19673" xr:uid="{00000000-0005-0000-0000-0000141F0000}"/>
    <cellStyle name="20% - Accent5 2 2 3 7" xfId="29312" xr:uid="{00000000-0005-0000-0000-0000151F0000}"/>
    <cellStyle name="20% - Accent5 2 2 3 8" xfId="34742" xr:uid="{00000000-0005-0000-0000-0000161F0000}"/>
    <cellStyle name="20% - Accent5 2 2 3 9" xfId="42341" xr:uid="{00000000-0005-0000-0000-0000171F0000}"/>
    <cellStyle name="20% - Accent5 2 2 4" xfId="1307" xr:uid="{00000000-0005-0000-0000-0000181F0000}"/>
    <cellStyle name="20% - Accent5 2 2 4 2" xfId="3683" xr:uid="{00000000-0005-0000-0000-0000191F0000}"/>
    <cellStyle name="20% - Accent5 2 2 4 2 2" xfId="8474" xr:uid="{00000000-0005-0000-0000-00001A1F0000}"/>
    <cellStyle name="20% - Accent5 2 2 4 2 2 2" xfId="27894" xr:uid="{00000000-0005-0000-0000-00001B1F0000}"/>
    <cellStyle name="20% - Accent5 2 2 4 2 2 3" xfId="54240" xr:uid="{00000000-0005-0000-0000-00001C1F0000}"/>
    <cellStyle name="20% - Accent5 2 2 4 2 2 4" xfId="18016" xr:uid="{00000000-0005-0000-0000-00001D1F0000}"/>
    <cellStyle name="20% - Accent5 2 2 4 2 3" xfId="22308" xr:uid="{00000000-0005-0000-0000-00001E1F0000}"/>
    <cellStyle name="20% - Accent5 2 2 4 2 3 2" xfId="49551" xr:uid="{00000000-0005-0000-0000-00001F1F0000}"/>
    <cellStyle name="20% - Accent5 2 2 4 2 4" xfId="31791" xr:uid="{00000000-0005-0000-0000-0000201F0000}"/>
    <cellStyle name="20% - Accent5 2 2 4 2 5" xfId="37362" xr:uid="{00000000-0005-0000-0000-0000211F0000}"/>
    <cellStyle name="20% - Accent5 2 2 4 2 6" xfId="44822" xr:uid="{00000000-0005-0000-0000-0000221F0000}"/>
    <cellStyle name="20% - Accent5 2 2 4 2 7" xfId="14305" xr:uid="{00000000-0005-0000-0000-0000231F0000}"/>
    <cellStyle name="20% - Accent5 2 2 4 3" xfId="6521" xr:uid="{00000000-0005-0000-0000-0000241F0000}"/>
    <cellStyle name="20% - Accent5 2 2 4 3 2" xfId="26084" xr:uid="{00000000-0005-0000-0000-0000251F0000}"/>
    <cellStyle name="20% - Accent5 2 2 4 3 3" xfId="52287" xr:uid="{00000000-0005-0000-0000-0000261F0000}"/>
    <cellStyle name="20% - Accent5 2 2 4 3 4" xfId="16174" xr:uid="{00000000-0005-0000-0000-0000271F0000}"/>
    <cellStyle name="20% - Accent5 2 2 4 4" xfId="20146" xr:uid="{00000000-0005-0000-0000-0000281F0000}"/>
    <cellStyle name="20% - Accent5 2 2 4 4 2" xfId="47623" xr:uid="{00000000-0005-0000-0000-0000291F0000}"/>
    <cellStyle name="20% - Accent5 2 2 4 5" xfId="29771" xr:uid="{00000000-0005-0000-0000-00002A1F0000}"/>
    <cellStyle name="20% - Accent5 2 2 4 6" xfId="35217" xr:uid="{00000000-0005-0000-0000-00002B1F0000}"/>
    <cellStyle name="20% - Accent5 2 2 4 7" xfId="42812" xr:uid="{00000000-0005-0000-0000-00002C1F0000}"/>
    <cellStyle name="20% - Accent5 2 2 4 8" xfId="12841" xr:uid="{00000000-0005-0000-0000-00002D1F0000}"/>
    <cellStyle name="20% - Accent5 2 2 5" xfId="2110" xr:uid="{00000000-0005-0000-0000-00002E1F0000}"/>
    <cellStyle name="20% - Accent5 2 2 5 2" xfId="4415" xr:uid="{00000000-0005-0000-0000-00002F1F0000}"/>
    <cellStyle name="20% - Accent5 2 2 5 2 2" xfId="9196" xr:uid="{00000000-0005-0000-0000-0000301F0000}"/>
    <cellStyle name="20% - Accent5 2 2 5 2 2 2" xfId="28589" xr:uid="{00000000-0005-0000-0000-0000311F0000}"/>
    <cellStyle name="20% - Accent5 2 2 5 2 2 3" xfId="54962" xr:uid="{00000000-0005-0000-0000-0000321F0000}"/>
    <cellStyle name="20% - Accent5 2 2 5 2 2 4" xfId="18748" xr:uid="{00000000-0005-0000-0000-0000331F0000}"/>
    <cellStyle name="20% - Accent5 2 2 5 2 3" xfId="23040" xr:uid="{00000000-0005-0000-0000-0000341F0000}"/>
    <cellStyle name="20% - Accent5 2 2 5 2 3 2" xfId="50272" xr:uid="{00000000-0005-0000-0000-0000351F0000}"/>
    <cellStyle name="20% - Accent5 2 2 5 2 4" xfId="32515" xr:uid="{00000000-0005-0000-0000-0000361F0000}"/>
    <cellStyle name="20% - Accent5 2 2 5 2 5" xfId="38094" xr:uid="{00000000-0005-0000-0000-0000371F0000}"/>
    <cellStyle name="20% - Accent5 2 2 5 2 6" xfId="45554" xr:uid="{00000000-0005-0000-0000-0000381F0000}"/>
    <cellStyle name="20% - Accent5 2 2 5 2 7" xfId="15000" xr:uid="{00000000-0005-0000-0000-0000391F0000}"/>
    <cellStyle name="20% - Accent5 2 2 5 3" xfId="7275" xr:uid="{00000000-0005-0000-0000-00003A1F0000}"/>
    <cellStyle name="20% - Accent5 2 2 5 3 2" xfId="26779" xr:uid="{00000000-0005-0000-0000-00003B1F0000}"/>
    <cellStyle name="20% - Accent5 2 2 5 3 3" xfId="53041" xr:uid="{00000000-0005-0000-0000-00003C1F0000}"/>
    <cellStyle name="20% - Accent5 2 2 5 3 4" xfId="16869" xr:uid="{00000000-0005-0000-0000-00003D1F0000}"/>
    <cellStyle name="20% - Accent5 2 2 5 4" xfId="20947" xr:uid="{00000000-0005-0000-0000-00003E1F0000}"/>
    <cellStyle name="20% - Accent5 2 2 5 4 2" xfId="48377" xr:uid="{00000000-0005-0000-0000-00003F1F0000}"/>
    <cellStyle name="20% - Accent5 2 2 5 5" xfId="30561" xr:uid="{00000000-0005-0000-0000-0000401F0000}"/>
    <cellStyle name="20% - Accent5 2 2 5 6" xfId="36020" xr:uid="{00000000-0005-0000-0000-0000411F0000}"/>
    <cellStyle name="20% - Accent5 2 2 5 7" xfId="43613" xr:uid="{00000000-0005-0000-0000-0000421F0000}"/>
    <cellStyle name="20% - Accent5 2 2 5 8" xfId="12124" xr:uid="{00000000-0005-0000-0000-0000431F0000}"/>
    <cellStyle name="20% - Accent5 2 2 6" xfId="2991" xr:uid="{00000000-0005-0000-0000-0000441F0000}"/>
    <cellStyle name="20% - Accent5 2 2 6 2" xfId="7784" xr:uid="{00000000-0005-0000-0000-0000451F0000}"/>
    <cellStyle name="20% - Accent5 2 2 6 2 2" xfId="27214" xr:uid="{00000000-0005-0000-0000-0000461F0000}"/>
    <cellStyle name="20% - Accent5 2 2 6 2 3" xfId="53550" xr:uid="{00000000-0005-0000-0000-0000471F0000}"/>
    <cellStyle name="20% - Accent5 2 2 6 2 4" xfId="17324" xr:uid="{00000000-0005-0000-0000-0000481F0000}"/>
    <cellStyle name="20% - Accent5 2 2 6 3" xfId="21616" xr:uid="{00000000-0005-0000-0000-0000491F0000}"/>
    <cellStyle name="20% - Accent5 2 2 6 3 2" xfId="48862" xr:uid="{00000000-0005-0000-0000-00004A1F0000}"/>
    <cellStyle name="20% - Accent5 2 2 6 4" xfId="31103" xr:uid="{00000000-0005-0000-0000-00004B1F0000}"/>
    <cellStyle name="20% - Accent5 2 2 6 5" xfId="36670" xr:uid="{00000000-0005-0000-0000-00004C1F0000}"/>
    <cellStyle name="20% - Accent5 2 2 6 6" xfId="44130" xr:uid="{00000000-0005-0000-0000-00004D1F0000}"/>
    <cellStyle name="20% - Accent5 2 2 6 7" xfId="13626" xr:uid="{00000000-0005-0000-0000-00004E1F0000}"/>
    <cellStyle name="20% - Accent5 2 2 7" xfId="4890" xr:uid="{00000000-0005-0000-0000-00004F1F0000}"/>
    <cellStyle name="20% - Accent5 2 2 7 2" xfId="9646" xr:uid="{00000000-0005-0000-0000-0000501F0000}"/>
    <cellStyle name="20% - Accent5 2 2 7 2 2" xfId="55412" xr:uid="{00000000-0005-0000-0000-0000511F0000}"/>
    <cellStyle name="20% - Accent5 2 2 7 2 3" xfId="25405" xr:uid="{00000000-0005-0000-0000-0000521F0000}"/>
    <cellStyle name="20% - Accent5 2 2 7 3" xfId="32989" xr:uid="{00000000-0005-0000-0000-0000531F0000}"/>
    <cellStyle name="20% - Accent5 2 2 7 3 2" xfId="50721" xr:uid="{00000000-0005-0000-0000-0000541F0000}"/>
    <cellStyle name="20% - Accent5 2 2 7 4" xfId="38568" xr:uid="{00000000-0005-0000-0000-0000551F0000}"/>
    <cellStyle name="20% - Accent5 2 2 7 5" xfId="46021" xr:uid="{00000000-0005-0000-0000-0000561F0000}"/>
    <cellStyle name="20% - Accent5 2 2 7 6" xfId="15495" xr:uid="{00000000-0005-0000-0000-0000571F0000}"/>
    <cellStyle name="20% - Accent5 2 2 8" xfId="5375" xr:uid="{00000000-0005-0000-0000-0000581F0000}"/>
    <cellStyle name="20% - Accent5 2 2 8 2" xfId="10067" xr:uid="{00000000-0005-0000-0000-0000591F0000}"/>
    <cellStyle name="20% - Accent5 2 2 8 2 2" xfId="55833" xr:uid="{00000000-0005-0000-0000-00005A1F0000}"/>
    <cellStyle name="20% - Accent5 2 2 8 2 3" xfId="33471" xr:uid="{00000000-0005-0000-0000-00005B1F0000}"/>
    <cellStyle name="20% - Accent5 2 2 8 3" xfId="39050" xr:uid="{00000000-0005-0000-0000-00005C1F0000}"/>
    <cellStyle name="20% - Accent5 2 2 8 3 2" xfId="51141" xr:uid="{00000000-0005-0000-0000-00005D1F0000}"/>
    <cellStyle name="20% - Accent5 2 2 8 4" xfId="46503" xr:uid="{00000000-0005-0000-0000-00005E1F0000}"/>
    <cellStyle name="20% - Accent5 2 2 8 5" xfId="19386" xr:uid="{00000000-0005-0000-0000-00005F1F0000}"/>
    <cellStyle name="20% - Accent5 2 2 9" xfId="5818" xr:uid="{00000000-0005-0000-0000-0000601F0000}"/>
    <cellStyle name="20% - Accent5 2 2 9 2" xfId="51584" xr:uid="{00000000-0005-0000-0000-0000611F0000}"/>
    <cellStyle name="20% - Accent5 2 2 9 3" xfId="29052" xr:uid="{00000000-0005-0000-0000-0000621F0000}"/>
    <cellStyle name="20% - Accent5 2 3" xfId="616" xr:uid="{00000000-0005-0000-0000-0000631F0000}"/>
    <cellStyle name="20% - Accent5 2 3 10" xfId="42132" xr:uid="{00000000-0005-0000-0000-0000641F0000}"/>
    <cellStyle name="20% - Accent5 2 3 11" xfId="11476" xr:uid="{00000000-0005-0000-0000-0000651F0000}"/>
    <cellStyle name="20% - Accent5 2 3 12" xfId="56690" xr:uid="{00000000-0005-0000-0000-0000661F0000}"/>
    <cellStyle name="20% - Accent5 2 3 13" xfId="57145" xr:uid="{00000000-0005-0000-0000-0000671F0000}"/>
    <cellStyle name="20% - Accent5 2 3 2" xfId="900" xr:uid="{00000000-0005-0000-0000-0000681F0000}"/>
    <cellStyle name="20% - Accent5 2 3 2 10" xfId="11757" xr:uid="{00000000-0005-0000-0000-0000691F0000}"/>
    <cellStyle name="20% - Accent5 2 3 2 2" xfId="1642" xr:uid="{00000000-0005-0000-0000-00006A1F0000}"/>
    <cellStyle name="20% - Accent5 2 3 2 2 2" xfId="4015" xr:uid="{00000000-0005-0000-0000-00006B1F0000}"/>
    <cellStyle name="20% - Accent5 2 3 2 2 2 2" xfId="8806" xr:uid="{00000000-0005-0000-0000-00006C1F0000}"/>
    <cellStyle name="20% - Accent5 2 3 2 2 2 2 2" xfId="28225" xr:uid="{00000000-0005-0000-0000-00006D1F0000}"/>
    <cellStyle name="20% - Accent5 2 3 2 2 2 2 3" xfId="54572" xr:uid="{00000000-0005-0000-0000-00006E1F0000}"/>
    <cellStyle name="20% - Accent5 2 3 2 2 2 2 4" xfId="18348" xr:uid="{00000000-0005-0000-0000-00006F1F0000}"/>
    <cellStyle name="20% - Accent5 2 3 2 2 2 3" xfId="22640" xr:uid="{00000000-0005-0000-0000-0000701F0000}"/>
    <cellStyle name="20% - Accent5 2 3 2 2 2 3 2" xfId="49883" xr:uid="{00000000-0005-0000-0000-0000711F0000}"/>
    <cellStyle name="20% - Accent5 2 3 2 2 2 4" xfId="32123" xr:uid="{00000000-0005-0000-0000-0000721F0000}"/>
    <cellStyle name="20% - Accent5 2 3 2 2 2 5" xfId="37694" xr:uid="{00000000-0005-0000-0000-0000731F0000}"/>
    <cellStyle name="20% - Accent5 2 3 2 2 2 6" xfId="45154" xr:uid="{00000000-0005-0000-0000-0000741F0000}"/>
    <cellStyle name="20% - Accent5 2 3 2 2 2 7" xfId="14636" xr:uid="{00000000-0005-0000-0000-0000751F0000}"/>
    <cellStyle name="20% - Accent5 2 3 2 2 3" xfId="6855" xr:uid="{00000000-0005-0000-0000-0000761F0000}"/>
    <cellStyle name="20% - Accent5 2 3 2 2 3 2" xfId="26415" xr:uid="{00000000-0005-0000-0000-0000771F0000}"/>
    <cellStyle name="20% - Accent5 2 3 2 2 3 3" xfId="52621" xr:uid="{00000000-0005-0000-0000-0000781F0000}"/>
    <cellStyle name="20% - Accent5 2 3 2 2 3 4" xfId="16505" xr:uid="{00000000-0005-0000-0000-0000791F0000}"/>
    <cellStyle name="20% - Accent5 2 3 2 2 4" xfId="20481" xr:uid="{00000000-0005-0000-0000-00007A1F0000}"/>
    <cellStyle name="20% - Accent5 2 3 2 2 4 2" xfId="47957" xr:uid="{00000000-0005-0000-0000-00007B1F0000}"/>
    <cellStyle name="20% - Accent5 2 3 2 2 5" xfId="30106" xr:uid="{00000000-0005-0000-0000-00007C1F0000}"/>
    <cellStyle name="20% - Accent5 2 3 2 2 6" xfId="35552" xr:uid="{00000000-0005-0000-0000-00007D1F0000}"/>
    <cellStyle name="20% - Accent5 2 3 2 2 7" xfId="43147" xr:uid="{00000000-0005-0000-0000-00007E1F0000}"/>
    <cellStyle name="20% - Accent5 2 3 2 2 8" xfId="13175" xr:uid="{00000000-0005-0000-0000-00007F1F0000}"/>
    <cellStyle name="20% - Accent5 2 3 2 3" xfId="3323" xr:uid="{00000000-0005-0000-0000-0000801F0000}"/>
    <cellStyle name="20% - Accent5 2 3 2 3 2" xfId="8115" xr:uid="{00000000-0005-0000-0000-0000811F0000}"/>
    <cellStyle name="20% - Accent5 2 3 2 3 2 2" xfId="27545" xr:uid="{00000000-0005-0000-0000-0000821F0000}"/>
    <cellStyle name="20% - Accent5 2 3 2 3 2 3" xfId="53881" xr:uid="{00000000-0005-0000-0000-0000831F0000}"/>
    <cellStyle name="20% - Accent5 2 3 2 3 2 4" xfId="17656" xr:uid="{00000000-0005-0000-0000-0000841F0000}"/>
    <cellStyle name="20% - Accent5 2 3 2 3 3" xfId="21948" xr:uid="{00000000-0005-0000-0000-0000851F0000}"/>
    <cellStyle name="20% - Accent5 2 3 2 3 3 2" xfId="49193" xr:uid="{00000000-0005-0000-0000-0000861F0000}"/>
    <cellStyle name="20% - Accent5 2 3 2 3 4" xfId="31435" xr:uid="{00000000-0005-0000-0000-0000871F0000}"/>
    <cellStyle name="20% - Accent5 2 3 2 3 5" xfId="37002" xr:uid="{00000000-0005-0000-0000-0000881F0000}"/>
    <cellStyle name="20% - Accent5 2 3 2 3 6" xfId="44462" xr:uid="{00000000-0005-0000-0000-0000891F0000}"/>
    <cellStyle name="20% - Accent5 2 3 2 3 7" xfId="12455" xr:uid="{00000000-0005-0000-0000-00008A1F0000}"/>
    <cellStyle name="20% - Accent5 2 3 2 4" xfId="6150" xr:uid="{00000000-0005-0000-0000-00008B1F0000}"/>
    <cellStyle name="20% - Accent5 2 3 2 4 2" xfId="23817" xr:uid="{00000000-0005-0000-0000-00008C1F0000}"/>
    <cellStyle name="20% - Accent5 2 3 2 4 3" xfId="51916" xr:uid="{00000000-0005-0000-0000-00008D1F0000}"/>
    <cellStyle name="20% - Accent5 2 3 2 4 4" xfId="13957" xr:uid="{00000000-0005-0000-0000-00008E1F0000}"/>
    <cellStyle name="20% - Accent5 2 3 2 5" xfId="15826" xr:uid="{00000000-0005-0000-0000-00008F1F0000}"/>
    <cellStyle name="20% - Accent5 2 3 2 5 2" xfId="25736" xr:uid="{00000000-0005-0000-0000-0000901F0000}"/>
    <cellStyle name="20% - Accent5 2 3 2 5 3" xfId="47254" xr:uid="{00000000-0005-0000-0000-0000911F0000}"/>
    <cellStyle name="20% - Accent5 2 3 2 6" xfId="19745" xr:uid="{00000000-0005-0000-0000-0000921F0000}"/>
    <cellStyle name="20% - Accent5 2 3 2 7" xfId="29384" xr:uid="{00000000-0005-0000-0000-0000931F0000}"/>
    <cellStyle name="20% - Accent5 2 3 2 8" xfId="34814" xr:uid="{00000000-0005-0000-0000-0000941F0000}"/>
    <cellStyle name="20% - Accent5 2 3 2 9" xfId="42413" xr:uid="{00000000-0005-0000-0000-0000951F0000}"/>
    <cellStyle name="20% - Accent5 2 3 3" xfId="1379" xr:uid="{00000000-0005-0000-0000-0000961F0000}"/>
    <cellStyle name="20% - Accent5 2 3 3 2" xfId="3755" xr:uid="{00000000-0005-0000-0000-0000971F0000}"/>
    <cellStyle name="20% - Accent5 2 3 3 2 2" xfId="8546" xr:uid="{00000000-0005-0000-0000-0000981F0000}"/>
    <cellStyle name="20% - Accent5 2 3 3 2 2 2" xfId="27966" xr:uid="{00000000-0005-0000-0000-0000991F0000}"/>
    <cellStyle name="20% - Accent5 2 3 3 2 2 3" xfId="54312" xr:uid="{00000000-0005-0000-0000-00009A1F0000}"/>
    <cellStyle name="20% - Accent5 2 3 3 2 2 4" xfId="18088" xr:uid="{00000000-0005-0000-0000-00009B1F0000}"/>
    <cellStyle name="20% - Accent5 2 3 3 2 3" xfId="22380" xr:uid="{00000000-0005-0000-0000-00009C1F0000}"/>
    <cellStyle name="20% - Accent5 2 3 3 2 3 2" xfId="49623" xr:uid="{00000000-0005-0000-0000-00009D1F0000}"/>
    <cellStyle name="20% - Accent5 2 3 3 2 4" xfId="31863" xr:uid="{00000000-0005-0000-0000-00009E1F0000}"/>
    <cellStyle name="20% - Accent5 2 3 3 2 5" xfId="37434" xr:uid="{00000000-0005-0000-0000-00009F1F0000}"/>
    <cellStyle name="20% - Accent5 2 3 3 2 6" xfId="44894" xr:uid="{00000000-0005-0000-0000-0000A01F0000}"/>
    <cellStyle name="20% - Accent5 2 3 3 2 7" xfId="14377" xr:uid="{00000000-0005-0000-0000-0000A11F0000}"/>
    <cellStyle name="20% - Accent5 2 3 3 3" xfId="6593" xr:uid="{00000000-0005-0000-0000-0000A21F0000}"/>
    <cellStyle name="20% - Accent5 2 3 3 3 2" xfId="26156" xr:uid="{00000000-0005-0000-0000-0000A31F0000}"/>
    <cellStyle name="20% - Accent5 2 3 3 3 3" xfId="52359" xr:uid="{00000000-0005-0000-0000-0000A41F0000}"/>
    <cellStyle name="20% - Accent5 2 3 3 3 4" xfId="16246" xr:uid="{00000000-0005-0000-0000-0000A51F0000}"/>
    <cellStyle name="20% - Accent5 2 3 3 4" xfId="20218" xr:uid="{00000000-0005-0000-0000-0000A61F0000}"/>
    <cellStyle name="20% - Accent5 2 3 3 4 2" xfId="47695" xr:uid="{00000000-0005-0000-0000-0000A71F0000}"/>
    <cellStyle name="20% - Accent5 2 3 3 5" xfId="29843" xr:uid="{00000000-0005-0000-0000-0000A81F0000}"/>
    <cellStyle name="20% - Accent5 2 3 3 6" xfId="35289" xr:uid="{00000000-0005-0000-0000-0000A91F0000}"/>
    <cellStyle name="20% - Accent5 2 3 3 7" xfId="42884" xr:uid="{00000000-0005-0000-0000-0000AA1F0000}"/>
    <cellStyle name="20% - Accent5 2 3 3 8" xfId="12913" xr:uid="{00000000-0005-0000-0000-0000AB1F0000}"/>
    <cellStyle name="20% - Accent5 2 3 4" xfId="2182" xr:uid="{00000000-0005-0000-0000-0000AC1F0000}"/>
    <cellStyle name="20% - Accent5 2 3 4 2" xfId="4487" xr:uid="{00000000-0005-0000-0000-0000AD1F0000}"/>
    <cellStyle name="20% - Accent5 2 3 4 2 2" xfId="9268" xr:uid="{00000000-0005-0000-0000-0000AE1F0000}"/>
    <cellStyle name="20% - Accent5 2 3 4 2 2 2" xfId="28661" xr:uid="{00000000-0005-0000-0000-0000AF1F0000}"/>
    <cellStyle name="20% - Accent5 2 3 4 2 2 3" xfId="55034" xr:uid="{00000000-0005-0000-0000-0000B01F0000}"/>
    <cellStyle name="20% - Accent5 2 3 4 2 2 4" xfId="18820" xr:uid="{00000000-0005-0000-0000-0000B11F0000}"/>
    <cellStyle name="20% - Accent5 2 3 4 2 3" xfId="23112" xr:uid="{00000000-0005-0000-0000-0000B21F0000}"/>
    <cellStyle name="20% - Accent5 2 3 4 2 3 2" xfId="50344" xr:uid="{00000000-0005-0000-0000-0000B31F0000}"/>
    <cellStyle name="20% - Accent5 2 3 4 2 4" xfId="32587" xr:uid="{00000000-0005-0000-0000-0000B41F0000}"/>
    <cellStyle name="20% - Accent5 2 3 4 2 5" xfId="38166" xr:uid="{00000000-0005-0000-0000-0000B51F0000}"/>
    <cellStyle name="20% - Accent5 2 3 4 2 6" xfId="45626" xr:uid="{00000000-0005-0000-0000-0000B61F0000}"/>
    <cellStyle name="20% - Accent5 2 3 4 2 7" xfId="15072" xr:uid="{00000000-0005-0000-0000-0000B71F0000}"/>
    <cellStyle name="20% - Accent5 2 3 4 3" xfId="7347" xr:uid="{00000000-0005-0000-0000-0000B81F0000}"/>
    <cellStyle name="20% - Accent5 2 3 4 3 2" xfId="26851" xr:uid="{00000000-0005-0000-0000-0000B91F0000}"/>
    <cellStyle name="20% - Accent5 2 3 4 3 3" xfId="53113" xr:uid="{00000000-0005-0000-0000-0000BA1F0000}"/>
    <cellStyle name="20% - Accent5 2 3 4 3 4" xfId="16941" xr:uid="{00000000-0005-0000-0000-0000BB1F0000}"/>
    <cellStyle name="20% - Accent5 2 3 4 4" xfId="21019" xr:uid="{00000000-0005-0000-0000-0000BC1F0000}"/>
    <cellStyle name="20% - Accent5 2 3 4 4 2" xfId="48449" xr:uid="{00000000-0005-0000-0000-0000BD1F0000}"/>
    <cellStyle name="20% - Accent5 2 3 4 5" xfId="30633" xr:uid="{00000000-0005-0000-0000-0000BE1F0000}"/>
    <cellStyle name="20% - Accent5 2 3 4 6" xfId="36092" xr:uid="{00000000-0005-0000-0000-0000BF1F0000}"/>
    <cellStyle name="20% - Accent5 2 3 4 7" xfId="43685" xr:uid="{00000000-0005-0000-0000-0000C01F0000}"/>
    <cellStyle name="20% - Accent5 2 3 4 8" xfId="12196" xr:uid="{00000000-0005-0000-0000-0000C11F0000}"/>
    <cellStyle name="20% - Accent5 2 3 5" xfId="3063" xr:uid="{00000000-0005-0000-0000-0000C21F0000}"/>
    <cellStyle name="20% - Accent5 2 3 5 2" xfId="7856" xr:uid="{00000000-0005-0000-0000-0000C31F0000}"/>
    <cellStyle name="20% - Accent5 2 3 5 2 2" xfId="27286" xr:uid="{00000000-0005-0000-0000-0000C41F0000}"/>
    <cellStyle name="20% - Accent5 2 3 5 2 3" xfId="53622" xr:uid="{00000000-0005-0000-0000-0000C51F0000}"/>
    <cellStyle name="20% - Accent5 2 3 5 2 4" xfId="17396" xr:uid="{00000000-0005-0000-0000-0000C61F0000}"/>
    <cellStyle name="20% - Accent5 2 3 5 3" xfId="21688" xr:uid="{00000000-0005-0000-0000-0000C71F0000}"/>
    <cellStyle name="20% - Accent5 2 3 5 3 2" xfId="48934" xr:uid="{00000000-0005-0000-0000-0000C81F0000}"/>
    <cellStyle name="20% - Accent5 2 3 5 4" xfId="31175" xr:uid="{00000000-0005-0000-0000-0000C91F0000}"/>
    <cellStyle name="20% - Accent5 2 3 5 5" xfId="36742" xr:uid="{00000000-0005-0000-0000-0000CA1F0000}"/>
    <cellStyle name="20% - Accent5 2 3 5 6" xfId="44202" xr:uid="{00000000-0005-0000-0000-0000CB1F0000}"/>
    <cellStyle name="20% - Accent5 2 3 5 7" xfId="13698" xr:uid="{00000000-0005-0000-0000-0000CC1F0000}"/>
    <cellStyle name="20% - Accent5 2 3 6" xfId="4962" xr:uid="{00000000-0005-0000-0000-0000CD1F0000}"/>
    <cellStyle name="20% - Accent5 2 3 6 2" xfId="9718" xr:uid="{00000000-0005-0000-0000-0000CE1F0000}"/>
    <cellStyle name="20% - Accent5 2 3 6 2 2" xfId="55484" xr:uid="{00000000-0005-0000-0000-0000CF1F0000}"/>
    <cellStyle name="20% - Accent5 2 3 6 2 3" xfId="25477" xr:uid="{00000000-0005-0000-0000-0000D01F0000}"/>
    <cellStyle name="20% - Accent5 2 3 6 3" xfId="33061" xr:uid="{00000000-0005-0000-0000-0000D11F0000}"/>
    <cellStyle name="20% - Accent5 2 3 6 3 2" xfId="50793" xr:uid="{00000000-0005-0000-0000-0000D21F0000}"/>
    <cellStyle name="20% - Accent5 2 3 6 4" xfId="38640" xr:uid="{00000000-0005-0000-0000-0000D31F0000}"/>
    <cellStyle name="20% - Accent5 2 3 6 5" xfId="46093" xr:uid="{00000000-0005-0000-0000-0000D41F0000}"/>
    <cellStyle name="20% - Accent5 2 3 6 6" xfId="15567" xr:uid="{00000000-0005-0000-0000-0000D51F0000}"/>
    <cellStyle name="20% - Accent5 2 3 7" xfId="5447" xr:uid="{00000000-0005-0000-0000-0000D61F0000}"/>
    <cellStyle name="20% - Accent5 2 3 7 2" xfId="10139" xr:uid="{00000000-0005-0000-0000-0000D71F0000}"/>
    <cellStyle name="20% - Accent5 2 3 7 2 2" xfId="55905" xr:uid="{00000000-0005-0000-0000-0000D81F0000}"/>
    <cellStyle name="20% - Accent5 2 3 7 2 3" xfId="33543" xr:uid="{00000000-0005-0000-0000-0000D91F0000}"/>
    <cellStyle name="20% - Accent5 2 3 7 3" xfId="39122" xr:uid="{00000000-0005-0000-0000-0000DA1F0000}"/>
    <cellStyle name="20% - Accent5 2 3 7 3 2" xfId="51213" xr:uid="{00000000-0005-0000-0000-0000DB1F0000}"/>
    <cellStyle name="20% - Accent5 2 3 7 4" xfId="46575" xr:uid="{00000000-0005-0000-0000-0000DC1F0000}"/>
    <cellStyle name="20% - Accent5 2 3 7 5" xfId="19463" xr:uid="{00000000-0005-0000-0000-0000DD1F0000}"/>
    <cellStyle name="20% - Accent5 2 3 8" xfId="5890" xr:uid="{00000000-0005-0000-0000-0000DE1F0000}"/>
    <cellStyle name="20% - Accent5 2 3 8 2" xfId="51656" xr:uid="{00000000-0005-0000-0000-0000DF1F0000}"/>
    <cellStyle name="20% - Accent5 2 3 8 3" xfId="29124" xr:uid="{00000000-0005-0000-0000-0000E01F0000}"/>
    <cellStyle name="20% - Accent5 2 3 9" xfId="10935" xr:uid="{00000000-0005-0000-0000-0000E11F0000}"/>
    <cellStyle name="20% - Accent5 2 3 9 2" xfId="46995" xr:uid="{00000000-0005-0000-0000-0000E21F0000}"/>
    <cellStyle name="20% - Accent5 2 3 9 3" xfId="34532" xr:uid="{00000000-0005-0000-0000-0000E31F0000}"/>
    <cellStyle name="20% - Accent5 2 4" xfId="977" xr:uid="{00000000-0005-0000-0000-0000E41F0000}"/>
    <cellStyle name="20% - Accent5 2 4 10" xfId="11834" xr:uid="{00000000-0005-0000-0000-0000E51F0000}"/>
    <cellStyle name="20% - Accent5 2 4 11" xfId="56762" xr:uid="{00000000-0005-0000-0000-0000E61F0000}"/>
    <cellStyle name="20% - Accent5 2 4 12" xfId="57217" xr:uid="{00000000-0005-0000-0000-0000E71F0000}"/>
    <cellStyle name="20% - Accent5 2 4 2" xfId="1714" xr:uid="{00000000-0005-0000-0000-0000E81F0000}"/>
    <cellStyle name="20% - Accent5 2 4 2 2" xfId="4087" xr:uid="{00000000-0005-0000-0000-0000E91F0000}"/>
    <cellStyle name="20% - Accent5 2 4 2 2 2" xfId="8878" xr:uid="{00000000-0005-0000-0000-0000EA1F0000}"/>
    <cellStyle name="20% - Accent5 2 4 2 2 2 2" xfId="28297" xr:uid="{00000000-0005-0000-0000-0000EB1F0000}"/>
    <cellStyle name="20% - Accent5 2 4 2 2 2 3" xfId="54644" xr:uid="{00000000-0005-0000-0000-0000EC1F0000}"/>
    <cellStyle name="20% - Accent5 2 4 2 2 2 4" xfId="18420" xr:uid="{00000000-0005-0000-0000-0000ED1F0000}"/>
    <cellStyle name="20% - Accent5 2 4 2 2 3" xfId="22712" xr:uid="{00000000-0005-0000-0000-0000EE1F0000}"/>
    <cellStyle name="20% - Accent5 2 4 2 2 3 2" xfId="49955" xr:uid="{00000000-0005-0000-0000-0000EF1F0000}"/>
    <cellStyle name="20% - Accent5 2 4 2 2 4" xfId="32195" xr:uid="{00000000-0005-0000-0000-0000F01F0000}"/>
    <cellStyle name="20% - Accent5 2 4 2 2 5" xfId="37766" xr:uid="{00000000-0005-0000-0000-0000F11F0000}"/>
    <cellStyle name="20% - Accent5 2 4 2 2 6" xfId="45226" xr:uid="{00000000-0005-0000-0000-0000F21F0000}"/>
    <cellStyle name="20% - Accent5 2 4 2 2 7" xfId="14708" xr:uid="{00000000-0005-0000-0000-0000F31F0000}"/>
    <cellStyle name="20% - Accent5 2 4 2 3" xfId="6927" xr:uid="{00000000-0005-0000-0000-0000F41F0000}"/>
    <cellStyle name="20% - Accent5 2 4 2 3 2" xfId="26487" xr:uid="{00000000-0005-0000-0000-0000F51F0000}"/>
    <cellStyle name="20% - Accent5 2 4 2 3 3" xfId="52693" xr:uid="{00000000-0005-0000-0000-0000F61F0000}"/>
    <cellStyle name="20% - Accent5 2 4 2 3 4" xfId="16577" xr:uid="{00000000-0005-0000-0000-0000F71F0000}"/>
    <cellStyle name="20% - Accent5 2 4 2 4" xfId="20553" xr:uid="{00000000-0005-0000-0000-0000F81F0000}"/>
    <cellStyle name="20% - Accent5 2 4 2 4 2" xfId="48029" xr:uid="{00000000-0005-0000-0000-0000F91F0000}"/>
    <cellStyle name="20% - Accent5 2 4 2 5" xfId="30178" xr:uid="{00000000-0005-0000-0000-0000FA1F0000}"/>
    <cellStyle name="20% - Accent5 2 4 2 6" xfId="35624" xr:uid="{00000000-0005-0000-0000-0000FB1F0000}"/>
    <cellStyle name="20% - Accent5 2 4 2 7" xfId="43219" xr:uid="{00000000-0005-0000-0000-0000FC1F0000}"/>
    <cellStyle name="20% - Accent5 2 4 2 8" xfId="13247" xr:uid="{00000000-0005-0000-0000-0000FD1F0000}"/>
    <cellStyle name="20% - Accent5 2 4 3" xfId="2254" xr:uid="{00000000-0005-0000-0000-0000FE1F0000}"/>
    <cellStyle name="20% - Accent5 2 4 3 2" xfId="4559" xr:uid="{00000000-0005-0000-0000-0000FF1F0000}"/>
    <cellStyle name="20% - Accent5 2 4 3 2 2" xfId="9340" xr:uid="{00000000-0005-0000-0000-000000200000}"/>
    <cellStyle name="20% - Accent5 2 4 3 2 2 2" xfId="28733" xr:uid="{00000000-0005-0000-0000-000001200000}"/>
    <cellStyle name="20% - Accent5 2 4 3 2 2 3" xfId="55106" xr:uid="{00000000-0005-0000-0000-000002200000}"/>
    <cellStyle name="20% - Accent5 2 4 3 2 2 4" xfId="18892" xr:uid="{00000000-0005-0000-0000-000003200000}"/>
    <cellStyle name="20% - Accent5 2 4 3 2 3" xfId="23184" xr:uid="{00000000-0005-0000-0000-000004200000}"/>
    <cellStyle name="20% - Accent5 2 4 3 2 3 2" xfId="50416" xr:uid="{00000000-0005-0000-0000-000005200000}"/>
    <cellStyle name="20% - Accent5 2 4 3 2 4" xfId="32659" xr:uid="{00000000-0005-0000-0000-000006200000}"/>
    <cellStyle name="20% - Accent5 2 4 3 2 5" xfId="38238" xr:uid="{00000000-0005-0000-0000-000007200000}"/>
    <cellStyle name="20% - Accent5 2 4 3 2 6" xfId="45698" xr:uid="{00000000-0005-0000-0000-000008200000}"/>
    <cellStyle name="20% - Accent5 2 4 3 2 7" xfId="15144" xr:uid="{00000000-0005-0000-0000-000009200000}"/>
    <cellStyle name="20% - Accent5 2 4 3 3" xfId="7419" xr:uid="{00000000-0005-0000-0000-00000A200000}"/>
    <cellStyle name="20% - Accent5 2 4 3 3 2" xfId="26923" xr:uid="{00000000-0005-0000-0000-00000B200000}"/>
    <cellStyle name="20% - Accent5 2 4 3 3 3" xfId="53185" xr:uid="{00000000-0005-0000-0000-00000C200000}"/>
    <cellStyle name="20% - Accent5 2 4 3 3 4" xfId="17013" xr:uid="{00000000-0005-0000-0000-00000D200000}"/>
    <cellStyle name="20% - Accent5 2 4 3 4" xfId="21091" xr:uid="{00000000-0005-0000-0000-00000E200000}"/>
    <cellStyle name="20% - Accent5 2 4 3 4 2" xfId="48521" xr:uid="{00000000-0005-0000-0000-00000F200000}"/>
    <cellStyle name="20% - Accent5 2 4 3 5" xfId="30705" xr:uid="{00000000-0005-0000-0000-000010200000}"/>
    <cellStyle name="20% - Accent5 2 4 3 6" xfId="36164" xr:uid="{00000000-0005-0000-0000-000011200000}"/>
    <cellStyle name="20% - Accent5 2 4 3 7" xfId="43757" xr:uid="{00000000-0005-0000-0000-000012200000}"/>
    <cellStyle name="20% - Accent5 2 4 3 8" xfId="12527" xr:uid="{00000000-0005-0000-0000-000013200000}"/>
    <cellStyle name="20% - Accent5 2 4 4" xfId="3395" xr:uid="{00000000-0005-0000-0000-000014200000}"/>
    <cellStyle name="20% - Accent5 2 4 4 2" xfId="8187" xr:uid="{00000000-0005-0000-0000-000015200000}"/>
    <cellStyle name="20% - Accent5 2 4 4 2 2" xfId="27617" xr:uid="{00000000-0005-0000-0000-000016200000}"/>
    <cellStyle name="20% - Accent5 2 4 4 2 3" xfId="53953" xr:uid="{00000000-0005-0000-0000-000017200000}"/>
    <cellStyle name="20% - Accent5 2 4 4 2 4" xfId="17728" xr:uid="{00000000-0005-0000-0000-000018200000}"/>
    <cellStyle name="20% - Accent5 2 4 4 3" xfId="22020" xr:uid="{00000000-0005-0000-0000-000019200000}"/>
    <cellStyle name="20% - Accent5 2 4 4 3 2" xfId="49265" xr:uid="{00000000-0005-0000-0000-00001A200000}"/>
    <cellStyle name="20% - Accent5 2 4 4 4" xfId="31507" xr:uid="{00000000-0005-0000-0000-00001B200000}"/>
    <cellStyle name="20% - Accent5 2 4 4 5" xfId="37074" xr:uid="{00000000-0005-0000-0000-00001C200000}"/>
    <cellStyle name="20% - Accent5 2 4 4 6" xfId="44534" xr:uid="{00000000-0005-0000-0000-00001D200000}"/>
    <cellStyle name="20% - Accent5 2 4 4 7" xfId="14029" xr:uid="{00000000-0005-0000-0000-00001E200000}"/>
    <cellStyle name="20% - Accent5 2 4 5" xfId="5034" xr:uid="{00000000-0005-0000-0000-00001F200000}"/>
    <cellStyle name="20% - Accent5 2 4 5 2" xfId="9790" xr:uid="{00000000-0005-0000-0000-000020200000}"/>
    <cellStyle name="20% - Accent5 2 4 5 2 2" xfId="55556" xr:uid="{00000000-0005-0000-0000-000021200000}"/>
    <cellStyle name="20% - Accent5 2 4 5 2 3" xfId="25808" xr:uid="{00000000-0005-0000-0000-000022200000}"/>
    <cellStyle name="20% - Accent5 2 4 5 3" xfId="33133" xr:uid="{00000000-0005-0000-0000-000023200000}"/>
    <cellStyle name="20% - Accent5 2 4 5 3 2" xfId="50865" xr:uid="{00000000-0005-0000-0000-000024200000}"/>
    <cellStyle name="20% - Accent5 2 4 5 4" xfId="38712" xr:uid="{00000000-0005-0000-0000-000025200000}"/>
    <cellStyle name="20% - Accent5 2 4 5 5" xfId="46165" xr:uid="{00000000-0005-0000-0000-000026200000}"/>
    <cellStyle name="20% - Accent5 2 4 5 6" xfId="15898" xr:uid="{00000000-0005-0000-0000-000027200000}"/>
    <cellStyle name="20% - Accent5 2 4 6" xfId="5519" xr:uid="{00000000-0005-0000-0000-000028200000}"/>
    <cellStyle name="20% - Accent5 2 4 6 2" xfId="10211" xr:uid="{00000000-0005-0000-0000-000029200000}"/>
    <cellStyle name="20% - Accent5 2 4 6 2 2" xfId="55977" xr:uid="{00000000-0005-0000-0000-00002A200000}"/>
    <cellStyle name="20% - Accent5 2 4 6 2 3" xfId="33615" xr:uid="{00000000-0005-0000-0000-00002B200000}"/>
    <cellStyle name="20% - Accent5 2 4 6 3" xfId="39194" xr:uid="{00000000-0005-0000-0000-00002C200000}"/>
    <cellStyle name="20% - Accent5 2 4 6 3 2" xfId="51285" xr:uid="{00000000-0005-0000-0000-00002D200000}"/>
    <cellStyle name="20% - Accent5 2 4 6 4" xfId="46647" xr:uid="{00000000-0005-0000-0000-00002E200000}"/>
    <cellStyle name="20% - Accent5 2 4 6 5" xfId="19822" xr:uid="{00000000-0005-0000-0000-00002F200000}"/>
    <cellStyle name="20% - Accent5 2 4 7" xfId="6222" xr:uid="{00000000-0005-0000-0000-000030200000}"/>
    <cellStyle name="20% - Accent5 2 4 7 2" xfId="51988" xr:uid="{00000000-0005-0000-0000-000031200000}"/>
    <cellStyle name="20% - Accent5 2 4 7 3" xfId="29456" xr:uid="{00000000-0005-0000-0000-000032200000}"/>
    <cellStyle name="20% - Accent5 2 4 8" xfId="11007" xr:uid="{00000000-0005-0000-0000-000033200000}"/>
    <cellStyle name="20% - Accent5 2 4 8 2" xfId="47326" xr:uid="{00000000-0005-0000-0000-000034200000}"/>
    <cellStyle name="20% - Accent5 2 4 8 3" xfId="34891" xr:uid="{00000000-0005-0000-0000-000035200000}"/>
    <cellStyle name="20% - Accent5 2 4 9" xfId="42490" xr:uid="{00000000-0005-0000-0000-000036200000}"/>
    <cellStyle name="20% - Accent5 2 5" xfId="718" xr:uid="{00000000-0005-0000-0000-000037200000}"/>
    <cellStyle name="20% - Accent5 2 5 10" xfId="11575" xr:uid="{00000000-0005-0000-0000-000038200000}"/>
    <cellStyle name="20% - Accent5 2 5 2" xfId="1478" xr:uid="{00000000-0005-0000-0000-000039200000}"/>
    <cellStyle name="20% - Accent5 2 5 2 2" xfId="3854" xr:uid="{00000000-0005-0000-0000-00003A200000}"/>
    <cellStyle name="20% - Accent5 2 5 2 2 2" xfId="8645" xr:uid="{00000000-0005-0000-0000-00003B200000}"/>
    <cellStyle name="20% - Accent5 2 5 2 2 2 2" xfId="28065" xr:uid="{00000000-0005-0000-0000-00003C200000}"/>
    <cellStyle name="20% - Accent5 2 5 2 2 2 3" xfId="54411" xr:uid="{00000000-0005-0000-0000-00003D200000}"/>
    <cellStyle name="20% - Accent5 2 5 2 2 2 4" xfId="18187" xr:uid="{00000000-0005-0000-0000-00003E200000}"/>
    <cellStyle name="20% - Accent5 2 5 2 2 3" xfId="22479" xr:uid="{00000000-0005-0000-0000-00003F200000}"/>
    <cellStyle name="20% - Accent5 2 5 2 2 3 2" xfId="49722" xr:uid="{00000000-0005-0000-0000-000040200000}"/>
    <cellStyle name="20% - Accent5 2 5 2 2 4" xfId="31962" xr:uid="{00000000-0005-0000-0000-000041200000}"/>
    <cellStyle name="20% - Accent5 2 5 2 2 5" xfId="37533" xr:uid="{00000000-0005-0000-0000-000042200000}"/>
    <cellStyle name="20% - Accent5 2 5 2 2 6" xfId="44993" xr:uid="{00000000-0005-0000-0000-000043200000}"/>
    <cellStyle name="20% - Accent5 2 5 2 2 7" xfId="14476" xr:uid="{00000000-0005-0000-0000-000044200000}"/>
    <cellStyle name="20% - Accent5 2 5 2 3" xfId="6692" xr:uid="{00000000-0005-0000-0000-000045200000}"/>
    <cellStyle name="20% - Accent5 2 5 2 3 2" xfId="26255" xr:uid="{00000000-0005-0000-0000-000046200000}"/>
    <cellStyle name="20% - Accent5 2 5 2 3 3" xfId="52458" xr:uid="{00000000-0005-0000-0000-000047200000}"/>
    <cellStyle name="20% - Accent5 2 5 2 3 4" xfId="16345" xr:uid="{00000000-0005-0000-0000-000048200000}"/>
    <cellStyle name="20% - Accent5 2 5 2 4" xfId="20317" xr:uid="{00000000-0005-0000-0000-000049200000}"/>
    <cellStyle name="20% - Accent5 2 5 2 4 2" xfId="47794" xr:uid="{00000000-0005-0000-0000-00004A200000}"/>
    <cellStyle name="20% - Accent5 2 5 2 5" xfId="29942" xr:uid="{00000000-0005-0000-0000-00004B200000}"/>
    <cellStyle name="20% - Accent5 2 5 2 6" xfId="35388" xr:uid="{00000000-0005-0000-0000-00004C200000}"/>
    <cellStyle name="20% - Accent5 2 5 2 7" xfId="42983" xr:uid="{00000000-0005-0000-0000-00004D200000}"/>
    <cellStyle name="20% - Accent5 2 5 2 8" xfId="13012" xr:uid="{00000000-0005-0000-0000-00004E200000}"/>
    <cellStyle name="20% - Accent5 2 5 3" xfId="3162" xr:uid="{00000000-0005-0000-0000-00004F200000}"/>
    <cellStyle name="20% - Accent5 2 5 3 2" xfId="7955" xr:uid="{00000000-0005-0000-0000-000050200000}"/>
    <cellStyle name="20% - Accent5 2 5 3 2 2" xfId="27385" xr:uid="{00000000-0005-0000-0000-000051200000}"/>
    <cellStyle name="20% - Accent5 2 5 3 2 3" xfId="53721" xr:uid="{00000000-0005-0000-0000-000052200000}"/>
    <cellStyle name="20% - Accent5 2 5 3 2 4" xfId="17495" xr:uid="{00000000-0005-0000-0000-000053200000}"/>
    <cellStyle name="20% - Accent5 2 5 3 3" xfId="21787" xr:uid="{00000000-0005-0000-0000-000054200000}"/>
    <cellStyle name="20% - Accent5 2 5 3 3 2" xfId="49033" xr:uid="{00000000-0005-0000-0000-000055200000}"/>
    <cellStyle name="20% - Accent5 2 5 3 4" xfId="31274" xr:uid="{00000000-0005-0000-0000-000056200000}"/>
    <cellStyle name="20% - Accent5 2 5 3 5" xfId="36841" xr:uid="{00000000-0005-0000-0000-000057200000}"/>
    <cellStyle name="20% - Accent5 2 5 3 6" xfId="44301" xr:uid="{00000000-0005-0000-0000-000058200000}"/>
    <cellStyle name="20% - Accent5 2 5 3 7" xfId="12295" xr:uid="{00000000-0005-0000-0000-000059200000}"/>
    <cellStyle name="20% - Accent5 2 5 4" xfId="5989" xr:uid="{00000000-0005-0000-0000-00005A200000}"/>
    <cellStyle name="20% - Accent5 2 5 4 2" xfId="23822" xr:uid="{00000000-0005-0000-0000-00005B200000}"/>
    <cellStyle name="20% - Accent5 2 5 4 3" xfId="51755" xr:uid="{00000000-0005-0000-0000-00005C200000}"/>
    <cellStyle name="20% - Accent5 2 5 4 4" xfId="13797" xr:uid="{00000000-0005-0000-0000-00005D200000}"/>
    <cellStyle name="20% - Accent5 2 5 5" xfId="15666" xr:uid="{00000000-0005-0000-0000-00005E200000}"/>
    <cellStyle name="20% - Accent5 2 5 5 2" xfId="25576" xr:uid="{00000000-0005-0000-0000-00005F200000}"/>
    <cellStyle name="20% - Accent5 2 5 5 3" xfId="47094" xr:uid="{00000000-0005-0000-0000-000060200000}"/>
    <cellStyle name="20% - Accent5 2 5 6" xfId="19563" xr:uid="{00000000-0005-0000-0000-000061200000}"/>
    <cellStyle name="20% - Accent5 2 5 7" xfId="29224" xr:uid="{00000000-0005-0000-0000-000062200000}"/>
    <cellStyle name="20% - Accent5 2 5 8" xfId="34632" xr:uid="{00000000-0005-0000-0000-000063200000}"/>
    <cellStyle name="20% - Accent5 2 5 9" xfId="42231" xr:uid="{00000000-0005-0000-0000-000064200000}"/>
    <cellStyle name="20% - Accent5 2 6" xfId="1199" xr:uid="{00000000-0005-0000-0000-000065200000}"/>
    <cellStyle name="20% - Accent5 2 6 2" xfId="3581" xr:uid="{00000000-0005-0000-0000-000066200000}"/>
    <cellStyle name="20% - Accent5 2 6 2 2" xfId="8372" xr:uid="{00000000-0005-0000-0000-000067200000}"/>
    <cellStyle name="20% - Accent5 2 6 2 2 2" xfId="27794" xr:uid="{00000000-0005-0000-0000-000068200000}"/>
    <cellStyle name="20% - Accent5 2 6 2 2 3" xfId="54138" xr:uid="{00000000-0005-0000-0000-000069200000}"/>
    <cellStyle name="20% - Accent5 2 6 2 2 4" xfId="17914" xr:uid="{00000000-0005-0000-0000-00006A200000}"/>
    <cellStyle name="20% - Accent5 2 6 2 3" xfId="22206" xr:uid="{00000000-0005-0000-0000-00006B200000}"/>
    <cellStyle name="20% - Accent5 2 6 2 3 2" xfId="49449" xr:uid="{00000000-0005-0000-0000-00006C200000}"/>
    <cellStyle name="20% - Accent5 2 6 2 4" xfId="31690" xr:uid="{00000000-0005-0000-0000-00006D200000}"/>
    <cellStyle name="20% - Accent5 2 6 2 5" xfId="37260" xr:uid="{00000000-0005-0000-0000-00006E200000}"/>
    <cellStyle name="20% - Accent5 2 6 2 6" xfId="44720" xr:uid="{00000000-0005-0000-0000-00006F200000}"/>
    <cellStyle name="20% - Accent5 2 6 2 7" xfId="12734" xr:uid="{00000000-0005-0000-0000-000070200000}"/>
    <cellStyle name="20% - Accent5 2 6 3" xfId="6417" xr:uid="{00000000-0005-0000-0000-000071200000}"/>
    <cellStyle name="20% - Accent5 2 6 3 2" xfId="23507" xr:uid="{00000000-0005-0000-0000-000072200000}"/>
    <cellStyle name="20% - Accent5 2 6 3 3" xfId="52183" xr:uid="{00000000-0005-0000-0000-000073200000}"/>
    <cellStyle name="20% - Accent5 2 6 3 4" xfId="14205" xr:uid="{00000000-0005-0000-0000-000074200000}"/>
    <cellStyle name="20% - Accent5 2 6 4" xfId="16074" xr:uid="{00000000-0005-0000-0000-000075200000}"/>
    <cellStyle name="20% - Accent5 2 6 4 2" xfId="25984" xr:uid="{00000000-0005-0000-0000-000076200000}"/>
    <cellStyle name="20% - Accent5 2 6 4 3" xfId="47519" xr:uid="{00000000-0005-0000-0000-000077200000}"/>
    <cellStyle name="20% - Accent5 2 6 5" xfId="20038" xr:uid="{00000000-0005-0000-0000-000078200000}"/>
    <cellStyle name="20% - Accent5 2 6 6" xfId="29665" xr:uid="{00000000-0005-0000-0000-000079200000}"/>
    <cellStyle name="20% - Accent5 2 6 7" xfId="35109" xr:uid="{00000000-0005-0000-0000-00007A200000}"/>
    <cellStyle name="20% - Accent5 2 6 8" xfId="42704" xr:uid="{00000000-0005-0000-0000-00007B200000}"/>
    <cellStyle name="20% - Accent5 2 6 9" xfId="11296" xr:uid="{00000000-0005-0000-0000-00007C200000}"/>
    <cellStyle name="20% - Accent5 2 7" xfId="2022" xr:uid="{00000000-0005-0000-0000-00007D200000}"/>
    <cellStyle name="20% - Accent5 2 7 2" xfId="4327" xr:uid="{00000000-0005-0000-0000-00007E200000}"/>
    <cellStyle name="20% - Accent5 2 7 2 2" xfId="9108" xr:uid="{00000000-0005-0000-0000-00007F200000}"/>
    <cellStyle name="20% - Accent5 2 7 2 2 2" xfId="28501" xr:uid="{00000000-0005-0000-0000-000080200000}"/>
    <cellStyle name="20% - Accent5 2 7 2 2 3" xfId="54874" xr:uid="{00000000-0005-0000-0000-000081200000}"/>
    <cellStyle name="20% - Accent5 2 7 2 2 4" xfId="18660" xr:uid="{00000000-0005-0000-0000-000082200000}"/>
    <cellStyle name="20% - Accent5 2 7 2 3" xfId="22952" xr:uid="{00000000-0005-0000-0000-000083200000}"/>
    <cellStyle name="20% - Accent5 2 7 2 3 2" xfId="50184" xr:uid="{00000000-0005-0000-0000-000084200000}"/>
    <cellStyle name="20% - Accent5 2 7 2 4" xfId="32427" xr:uid="{00000000-0005-0000-0000-000085200000}"/>
    <cellStyle name="20% - Accent5 2 7 2 5" xfId="38006" xr:uid="{00000000-0005-0000-0000-000086200000}"/>
    <cellStyle name="20% - Accent5 2 7 2 6" xfId="45466" xr:uid="{00000000-0005-0000-0000-000087200000}"/>
    <cellStyle name="20% - Accent5 2 7 2 7" xfId="14912" xr:uid="{00000000-0005-0000-0000-000088200000}"/>
    <cellStyle name="20% - Accent5 2 7 3" xfId="7187" xr:uid="{00000000-0005-0000-0000-000089200000}"/>
    <cellStyle name="20% - Accent5 2 7 3 2" xfId="26691" xr:uid="{00000000-0005-0000-0000-00008A200000}"/>
    <cellStyle name="20% - Accent5 2 7 3 3" xfId="52953" xr:uid="{00000000-0005-0000-0000-00008B200000}"/>
    <cellStyle name="20% - Accent5 2 7 3 4" xfId="16781" xr:uid="{00000000-0005-0000-0000-00008C200000}"/>
    <cellStyle name="20% - Accent5 2 7 4" xfId="20859" xr:uid="{00000000-0005-0000-0000-00008D200000}"/>
    <cellStyle name="20% - Accent5 2 7 4 2" xfId="48289" xr:uid="{00000000-0005-0000-0000-00008E200000}"/>
    <cellStyle name="20% - Accent5 2 7 5" xfId="30473" xr:uid="{00000000-0005-0000-0000-00008F200000}"/>
    <cellStyle name="20% - Accent5 2 7 6" xfId="35932" xr:uid="{00000000-0005-0000-0000-000090200000}"/>
    <cellStyle name="20% - Accent5 2 7 7" xfId="43525" xr:uid="{00000000-0005-0000-0000-000091200000}"/>
    <cellStyle name="20% - Accent5 2 7 8" xfId="12024" xr:uid="{00000000-0005-0000-0000-000092200000}"/>
    <cellStyle name="20% - Accent5 2 8" xfId="2890" xr:uid="{00000000-0005-0000-0000-000093200000}"/>
    <cellStyle name="20% - Accent5 2 8 2" xfId="7684" xr:uid="{00000000-0005-0000-0000-000094200000}"/>
    <cellStyle name="20% - Accent5 2 8 2 2" xfId="27114" xr:uid="{00000000-0005-0000-0000-000095200000}"/>
    <cellStyle name="20% - Accent5 2 8 2 3" xfId="53450" xr:uid="{00000000-0005-0000-0000-000096200000}"/>
    <cellStyle name="20% - Accent5 2 8 2 4" xfId="17223" xr:uid="{00000000-0005-0000-0000-000097200000}"/>
    <cellStyle name="20% - Accent5 2 8 3" xfId="21515" xr:uid="{00000000-0005-0000-0000-000098200000}"/>
    <cellStyle name="20% - Accent5 2 8 3 2" xfId="48762" xr:uid="{00000000-0005-0000-0000-000099200000}"/>
    <cellStyle name="20% - Accent5 2 8 4" xfId="31002" xr:uid="{00000000-0005-0000-0000-00009A200000}"/>
    <cellStyle name="20% - Accent5 2 8 5" xfId="36569" xr:uid="{00000000-0005-0000-0000-00009B200000}"/>
    <cellStyle name="20% - Accent5 2 8 6" xfId="44029" xr:uid="{00000000-0005-0000-0000-00009C200000}"/>
    <cellStyle name="20% - Accent5 2 8 7" xfId="13526" xr:uid="{00000000-0005-0000-0000-00009D200000}"/>
    <cellStyle name="20% - Accent5 2 9" xfId="4799" xr:uid="{00000000-0005-0000-0000-00009E200000}"/>
    <cellStyle name="20% - Accent5 2 9 2" xfId="9558" xr:uid="{00000000-0005-0000-0000-00009F200000}"/>
    <cellStyle name="20% - Accent5 2 9 2 2" xfId="55324" xr:uid="{00000000-0005-0000-0000-0000A0200000}"/>
    <cellStyle name="20% - Accent5 2 9 2 3" xfId="25317" xr:uid="{00000000-0005-0000-0000-0000A1200000}"/>
    <cellStyle name="20% - Accent5 2 9 3" xfId="32898" xr:uid="{00000000-0005-0000-0000-0000A2200000}"/>
    <cellStyle name="20% - Accent5 2 9 3 2" xfId="50633" xr:uid="{00000000-0005-0000-0000-0000A3200000}"/>
    <cellStyle name="20% - Accent5 2 9 4" xfId="38477" xr:uid="{00000000-0005-0000-0000-0000A4200000}"/>
    <cellStyle name="20% - Accent5 2 9 5" xfId="45933" xr:uid="{00000000-0005-0000-0000-0000A5200000}"/>
    <cellStyle name="20% - Accent5 2 9 6" xfId="15395" xr:uid="{00000000-0005-0000-0000-0000A6200000}"/>
    <cellStyle name="20% - Accent5 3" xfId="299" xr:uid="{00000000-0005-0000-0000-0000A7200000}"/>
    <cellStyle name="20% - Accent5 4" xfId="485" xr:uid="{00000000-0005-0000-0000-0000A8200000}"/>
    <cellStyle name="20% - Accent5 4 10" xfId="10809" xr:uid="{00000000-0005-0000-0000-0000A9200000}"/>
    <cellStyle name="20% - Accent5 4 10 2" xfId="46869" xr:uid="{00000000-0005-0000-0000-0000AA200000}"/>
    <cellStyle name="20% - Accent5 4 10 3" xfId="34401" xr:uid="{00000000-0005-0000-0000-0000AB200000}"/>
    <cellStyle name="20% - Accent5 4 11" xfId="42001" xr:uid="{00000000-0005-0000-0000-0000AC200000}"/>
    <cellStyle name="20% - Accent5 4 12" xfId="11345" xr:uid="{00000000-0005-0000-0000-0000AD200000}"/>
    <cellStyle name="20% - Accent5 4 13" xfId="56564" xr:uid="{00000000-0005-0000-0000-0000AE200000}"/>
    <cellStyle name="20% - Accent5 4 14" xfId="57019" xr:uid="{00000000-0005-0000-0000-0000AF200000}"/>
    <cellStyle name="20% - Accent5 4 2" xfId="1022" xr:uid="{00000000-0005-0000-0000-0000B0200000}"/>
    <cellStyle name="20% - Accent5 4 2 10" xfId="11879" xr:uid="{00000000-0005-0000-0000-0000B1200000}"/>
    <cellStyle name="20% - Accent5 4 2 11" xfId="56807" xr:uid="{00000000-0005-0000-0000-0000B2200000}"/>
    <cellStyle name="20% - Accent5 4 2 12" xfId="57262" xr:uid="{00000000-0005-0000-0000-0000B3200000}"/>
    <cellStyle name="20% - Accent5 4 2 2" xfId="1759" xr:uid="{00000000-0005-0000-0000-0000B4200000}"/>
    <cellStyle name="20% - Accent5 4 2 2 2" xfId="4132" xr:uid="{00000000-0005-0000-0000-0000B5200000}"/>
    <cellStyle name="20% - Accent5 4 2 2 2 2" xfId="8923" xr:uid="{00000000-0005-0000-0000-0000B6200000}"/>
    <cellStyle name="20% - Accent5 4 2 2 2 2 2" xfId="28342" xr:uid="{00000000-0005-0000-0000-0000B7200000}"/>
    <cellStyle name="20% - Accent5 4 2 2 2 2 3" xfId="54689" xr:uid="{00000000-0005-0000-0000-0000B8200000}"/>
    <cellStyle name="20% - Accent5 4 2 2 2 2 4" xfId="18465" xr:uid="{00000000-0005-0000-0000-0000B9200000}"/>
    <cellStyle name="20% - Accent5 4 2 2 2 3" xfId="22757" xr:uid="{00000000-0005-0000-0000-0000BA200000}"/>
    <cellStyle name="20% - Accent5 4 2 2 2 3 2" xfId="50000" xr:uid="{00000000-0005-0000-0000-0000BB200000}"/>
    <cellStyle name="20% - Accent5 4 2 2 2 4" xfId="32240" xr:uid="{00000000-0005-0000-0000-0000BC200000}"/>
    <cellStyle name="20% - Accent5 4 2 2 2 5" xfId="37811" xr:uid="{00000000-0005-0000-0000-0000BD200000}"/>
    <cellStyle name="20% - Accent5 4 2 2 2 6" xfId="45271" xr:uid="{00000000-0005-0000-0000-0000BE200000}"/>
    <cellStyle name="20% - Accent5 4 2 2 2 7" xfId="14753" xr:uid="{00000000-0005-0000-0000-0000BF200000}"/>
    <cellStyle name="20% - Accent5 4 2 2 3" xfId="6972" xr:uid="{00000000-0005-0000-0000-0000C0200000}"/>
    <cellStyle name="20% - Accent5 4 2 2 3 2" xfId="26532" xr:uid="{00000000-0005-0000-0000-0000C1200000}"/>
    <cellStyle name="20% - Accent5 4 2 2 3 3" xfId="52738" xr:uid="{00000000-0005-0000-0000-0000C2200000}"/>
    <cellStyle name="20% - Accent5 4 2 2 3 4" xfId="16622" xr:uid="{00000000-0005-0000-0000-0000C3200000}"/>
    <cellStyle name="20% - Accent5 4 2 2 4" xfId="20598" xr:uid="{00000000-0005-0000-0000-0000C4200000}"/>
    <cellStyle name="20% - Accent5 4 2 2 4 2" xfId="48074" xr:uid="{00000000-0005-0000-0000-0000C5200000}"/>
    <cellStyle name="20% - Accent5 4 2 2 5" xfId="30223" xr:uid="{00000000-0005-0000-0000-0000C6200000}"/>
    <cellStyle name="20% - Accent5 4 2 2 6" xfId="35669" xr:uid="{00000000-0005-0000-0000-0000C7200000}"/>
    <cellStyle name="20% - Accent5 4 2 2 7" xfId="43264" xr:uid="{00000000-0005-0000-0000-0000C8200000}"/>
    <cellStyle name="20% - Accent5 4 2 2 8" xfId="13292" xr:uid="{00000000-0005-0000-0000-0000C9200000}"/>
    <cellStyle name="20% - Accent5 4 2 3" xfId="2299" xr:uid="{00000000-0005-0000-0000-0000CA200000}"/>
    <cellStyle name="20% - Accent5 4 2 3 2" xfId="4604" xr:uid="{00000000-0005-0000-0000-0000CB200000}"/>
    <cellStyle name="20% - Accent5 4 2 3 2 2" xfId="9385" xr:uid="{00000000-0005-0000-0000-0000CC200000}"/>
    <cellStyle name="20% - Accent5 4 2 3 2 2 2" xfId="28778" xr:uid="{00000000-0005-0000-0000-0000CD200000}"/>
    <cellStyle name="20% - Accent5 4 2 3 2 2 3" xfId="55151" xr:uid="{00000000-0005-0000-0000-0000CE200000}"/>
    <cellStyle name="20% - Accent5 4 2 3 2 2 4" xfId="18937" xr:uid="{00000000-0005-0000-0000-0000CF200000}"/>
    <cellStyle name="20% - Accent5 4 2 3 2 3" xfId="23229" xr:uid="{00000000-0005-0000-0000-0000D0200000}"/>
    <cellStyle name="20% - Accent5 4 2 3 2 3 2" xfId="50461" xr:uid="{00000000-0005-0000-0000-0000D1200000}"/>
    <cellStyle name="20% - Accent5 4 2 3 2 4" xfId="32704" xr:uid="{00000000-0005-0000-0000-0000D2200000}"/>
    <cellStyle name="20% - Accent5 4 2 3 2 5" xfId="38283" xr:uid="{00000000-0005-0000-0000-0000D3200000}"/>
    <cellStyle name="20% - Accent5 4 2 3 2 6" xfId="45743" xr:uid="{00000000-0005-0000-0000-0000D4200000}"/>
    <cellStyle name="20% - Accent5 4 2 3 2 7" xfId="15189" xr:uid="{00000000-0005-0000-0000-0000D5200000}"/>
    <cellStyle name="20% - Accent5 4 2 3 3" xfId="7464" xr:uid="{00000000-0005-0000-0000-0000D6200000}"/>
    <cellStyle name="20% - Accent5 4 2 3 3 2" xfId="26968" xr:uid="{00000000-0005-0000-0000-0000D7200000}"/>
    <cellStyle name="20% - Accent5 4 2 3 3 3" xfId="53230" xr:uid="{00000000-0005-0000-0000-0000D8200000}"/>
    <cellStyle name="20% - Accent5 4 2 3 3 4" xfId="17058" xr:uid="{00000000-0005-0000-0000-0000D9200000}"/>
    <cellStyle name="20% - Accent5 4 2 3 4" xfId="21136" xr:uid="{00000000-0005-0000-0000-0000DA200000}"/>
    <cellStyle name="20% - Accent5 4 2 3 4 2" xfId="48566" xr:uid="{00000000-0005-0000-0000-0000DB200000}"/>
    <cellStyle name="20% - Accent5 4 2 3 5" xfId="30750" xr:uid="{00000000-0005-0000-0000-0000DC200000}"/>
    <cellStyle name="20% - Accent5 4 2 3 6" xfId="36209" xr:uid="{00000000-0005-0000-0000-0000DD200000}"/>
    <cellStyle name="20% - Accent5 4 2 3 7" xfId="43802" xr:uid="{00000000-0005-0000-0000-0000DE200000}"/>
    <cellStyle name="20% - Accent5 4 2 3 8" xfId="12572" xr:uid="{00000000-0005-0000-0000-0000DF200000}"/>
    <cellStyle name="20% - Accent5 4 2 4" xfId="3440" xr:uid="{00000000-0005-0000-0000-0000E0200000}"/>
    <cellStyle name="20% - Accent5 4 2 4 2" xfId="8232" xr:uid="{00000000-0005-0000-0000-0000E1200000}"/>
    <cellStyle name="20% - Accent5 4 2 4 2 2" xfId="27662" xr:uid="{00000000-0005-0000-0000-0000E2200000}"/>
    <cellStyle name="20% - Accent5 4 2 4 2 3" xfId="53998" xr:uid="{00000000-0005-0000-0000-0000E3200000}"/>
    <cellStyle name="20% - Accent5 4 2 4 2 4" xfId="17773" xr:uid="{00000000-0005-0000-0000-0000E4200000}"/>
    <cellStyle name="20% - Accent5 4 2 4 3" xfId="22065" xr:uid="{00000000-0005-0000-0000-0000E5200000}"/>
    <cellStyle name="20% - Accent5 4 2 4 3 2" xfId="49310" xr:uid="{00000000-0005-0000-0000-0000E6200000}"/>
    <cellStyle name="20% - Accent5 4 2 4 4" xfId="31552" xr:uid="{00000000-0005-0000-0000-0000E7200000}"/>
    <cellStyle name="20% - Accent5 4 2 4 5" xfId="37119" xr:uid="{00000000-0005-0000-0000-0000E8200000}"/>
    <cellStyle name="20% - Accent5 4 2 4 6" xfId="44579" xr:uid="{00000000-0005-0000-0000-0000E9200000}"/>
    <cellStyle name="20% - Accent5 4 2 4 7" xfId="14074" xr:uid="{00000000-0005-0000-0000-0000EA200000}"/>
    <cellStyle name="20% - Accent5 4 2 5" xfId="5079" xr:uid="{00000000-0005-0000-0000-0000EB200000}"/>
    <cellStyle name="20% - Accent5 4 2 5 2" xfId="9835" xr:uid="{00000000-0005-0000-0000-0000EC200000}"/>
    <cellStyle name="20% - Accent5 4 2 5 2 2" xfId="55601" xr:uid="{00000000-0005-0000-0000-0000ED200000}"/>
    <cellStyle name="20% - Accent5 4 2 5 2 3" xfId="25853" xr:uid="{00000000-0005-0000-0000-0000EE200000}"/>
    <cellStyle name="20% - Accent5 4 2 5 3" xfId="33178" xr:uid="{00000000-0005-0000-0000-0000EF200000}"/>
    <cellStyle name="20% - Accent5 4 2 5 3 2" xfId="50910" xr:uid="{00000000-0005-0000-0000-0000F0200000}"/>
    <cellStyle name="20% - Accent5 4 2 5 4" xfId="38757" xr:uid="{00000000-0005-0000-0000-0000F1200000}"/>
    <cellStyle name="20% - Accent5 4 2 5 5" xfId="46210" xr:uid="{00000000-0005-0000-0000-0000F2200000}"/>
    <cellStyle name="20% - Accent5 4 2 5 6" xfId="15943" xr:uid="{00000000-0005-0000-0000-0000F3200000}"/>
    <cellStyle name="20% - Accent5 4 2 6" xfId="5564" xr:uid="{00000000-0005-0000-0000-0000F4200000}"/>
    <cellStyle name="20% - Accent5 4 2 6 2" xfId="10256" xr:uid="{00000000-0005-0000-0000-0000F5200000}"/>
    <cellStyle name="20% - Accent5 4 2 6 2 2" xfId="56022" xr:uid="{00000000-0005-0000-0000-0000F6200000}"/>
    <cellStyle name="20% - Accent5 4 2 6 2 3" xfId="33660" xr:uid="{00000000-0005-0000-0000-0000F7200000}"/>
    <cellStyle name="20% - Accent5 4 2 6 3" xfId="39239" xr:uid="{00000000-0005-0000-0000-0000F8200000}"/>
    <cellStyle name="20% - Accent5 4 2 6 3 2" xfId="51330" xr:uid="{00000000-0005-0000-0000-0000F9200000}"/>
    <cellStyle name="20% - Accent5 4 2 6 4" xfId="46692" xr:uid="{00000000-0005-0000-0000-0000FA200000}"/>
    <cellStyle name="20% - Accent5 4 2 6 5" xfId="19867" xr:uid="{00000000-0005-0000-0000-0000FB200000}"/>
    <cellStyle name="20% - Accent5 4 2 7" xfId="6267" xr:uid="{00000000-0005-0000-0000-0000FC200000}"/>
    <cellStyle name="20% - Accent5 4 2 7 2" xfId="52033" xr:uid="{00000000-0005-0000-0000-0000FD200000}"/>
    <cellStyle name="20% - Accent5 4 2 7 3" xfId="29501" xr:uid="{00000000-0005-0000-0000-0000FE200000}"/>
    <cellStyle name="20% - Accent5 4 2 8" xfId="11052" xr:uid="{00000000-0005-0000-0000-0000FF200000}"/>
    <cellStyle name="20% - Accent5 4 2 8 2" xfId="47371" xr:uid="{00000000-0005-0000-0000-000000210000}"/>
    <cellStyle name="20% - Accent5 4 2 8 3" xfId="34936" xr:uid="{00000000-0005-0000-0000-000001210000}"/>
    <cellStyle name="20% - Accent5 4 2 9" xfId="42535" xr:uid="{00000000-0005-0000-0000-000002210000}"/>
    <cellStyle name="20% - Accent5 4 3" xfId="774" xr:uid="{00000000-0005-0000-0000-000003210000}"/>
    <cellStyle name="20% - Accent5 4 3 10" xfId="11631" xr:uid="{00000000-0005-0000-0000-000004210000}"/>
    <cellStyle name="20% - Accent5 4 3 2" xfId="1516" xr:uid="{00000000-0005-0000-0000-000005210000}"/>
    <cellStyle name="20% - Accent5 4 3 2 2" xfId="3889" xr:uid="{00000000-0005-0000-0000-000006210000}"/>
    <cellStyle name="20% - Accent5 4 3 2 2 2" xfId="8680" xr:uid="{00000000-0005-0000-0000-000007210000}"/>
    <cellStyle name="20% - Accent5 4 3 2 2 2 2" xfId="28099" xr:uid="{00000000-0005-0000-0000-000008210000}"/>
    <cellStyle name="20% - Accent5 4 3 2 2 2 3" xfId="54446" xr:uid="{00000000-0005-0000-0000-000009210000}"/>
    <cellStyle name="20% - Accent5 4 3 2 2 2 4" xfId="18222" xr:uid="{00000000-0005-0000-0000-00000A210000}"/>
    <cellStyle name="20% - Accent5 4 3 2 2 3" xfId="22514" xr:uid="{00000000-0005-0000-0000-00000B210000}"/>
    <cellStyle name="20% - Accent5 4 3 2 2 3 2" xfId="49757" xr:uid="{00000000-0005-0000-0000-00000C210000}"/>
    <cellStyle name="20% - Accent5 4 3 2 2 4" xfId="31997" xr:uid="{00000000-0005-0000-0000-00000D210000}"/>
    <cellStyle name="20% - Accent5 4 3 2 2 5" xfId="37568" xr:uid="{00000000-0005-0000-0000-00000E210000}"/>
    <cellStyle name="20% - Accent5 4 3 2 2 6" xfId="45028" xr:uid="{00000000-0005-0000-0000-00000F210000}"/>
    <cellStyle name="20% - Accent5 4 3 2 2 7" xfId="14510" xr:uid="{00000000-0005-0000-0000-000010210000}"/>
    <cellStyle name="20% - Accent5 4 3 2 3" xfId="6729" xr:uid="{00000000-0005-0000-0000-000011210000}"/>
    <cellStyle name="20% - Accent5 4 3 2 3 2" xfId="26289" xr:uid="{00000000-0005-0000-0000-000012210000}"/>
    <cellStyle name="20% - Accent5 4 3 2 3 3" xfId="52495" xr:uid="{00000000-0005-0000-0000-000013210000}"/>
    <cellStyle name="20% - Accent5 4 3 2 3 4" xfId="16379" xr:uid="{00000000-0005-0000-0000-000014210000}"/>
    <cellStyle name="20% - Accent5 4 3 2 4" xfId="20355" xr:uid="{00000000-0005-0000-0000-000015210000}"/>
    <cellStyle name="20% - Accent5 4 3 2 4 2" xfId="47831" xr:uid="{00000000-0005-0000-0000-000016210000}"/>
    <cellStyle name="20% - Accent5 4 3 2 5" xfId="29980" xr:uid="{00000000-0005-0000-0000-000017210000}"/>
    <cellStyle name="20% - Accent5 4 3 2 6" xfId="35426" xr:uid="{00000000-0005-0000-0000-000018210000}"/>
    <cellStyle name="20% - Accent5 4 3 2 7" xfId="43021" xr:uid="{00000000-0005-0000-0000-000019210000}"/>
    <cellStyle name="20% - Accent5 4 3 2 8" xfId="13049" xr:uid="{00000000-0005-0000-0000-00001A210000}"/>
    <cellStyle name="20% - Accent5 4 3 3" xfId="3197" xr:uid="{00000000-0005-0000-0000-00001B210000}"/>
    <cellStyle name="20% - Accent5 4 3 3 2" xfId="7989" xr:uid="{00000000-0005-0000-0000-00001C210000}"/>
    <cellStyle name="20% - Accent5 4 3 3 2 2" xfId="27419" xr:uid="{00000000-0005-0000-0000-00001D210000}"/>
    <cellStyle name="20% - Accent5 4 3 3 2 3" xfId="53755" xr:uid="{00000000-0005-0000-0000-00001E210000}"/>
    <cellStyle name="20% - Accent5 4 3 3 2 4" xfId="17530" xr:uid="{00000000-0005-0000-0000-00001F210000}"/>
    <cellStyle name="20% - Accent5 4 3 3 3" xfId="21822" xr:uid="{00000000-0005-0000-0000-000020210000}"/>
    <cellStyle name="20% - Accent5 4 3 3 3 2" xfId="49067" xr:uid="{00000000-0005-0000-0000-000021210000}"/>
    <cellStyle name="20% - Accent5 4 3 3 4" xfId="31309" xr:uid="{00000000-0005-0000-0000-000022210000}"/>
    <cellStyle name="20% - Accent5 4 3 3 5" xfId="36876" xr:uid="{00000000-0005-0000-0000-000023210000}"/>
    <cellStyle name="20% - Accent5 4 3 3 6" xfId="44336" xr:uid="{00000000-0005-0000-0000-000024210000}"/>
    <cellStyle name="20% - Accent5 4 3 3 7" xfId="12329" xr:uid="{00000000-0005-0000-0000-000025210000}"/>
    <cellStyle name="20% - Accent5 4 3 4" xfId="6024" xr:uid="{00000000-0005-0000-0000-000026210000}"/>
    <cellStyle name="20% - Accent5 4 3 4 2" xfId="23639" xr:uid="{00000000-0005-0000-0000-000027210000}"/>
    <cellStyle name="20% - Accent5 4 3 4 3" xfId="51790" xr:uid="{00000000-0005-0000-0000-000028210000}"/>
    <cellStyle name="20% - Accent5 4 3 4 4" xfId="13831" xr:uid="{00000000-0005-0000-0000-000029210000}"/>
    <cellStyle name="20% - Accent5 4 3 5" xfId="15700" xr:uid="{00000000-0005-0000-0000-00002A210000}"/>
    <cellStyle name="20% - Accent5 4 3 5 2" xfId="25610" xr:uid="{00000000-0005-0000-0000-00002B210000}"/>
    <cellStyle name="20% - Accent5 4 3 5 3" xfId="47128" xr:uid="{00000000-0005-0000-0000-00002C210000}"/>
    <cellStyle name="20% - Accent5 4 3 6" xfId="19619" xr:uid="{00000000-0005-0000-0000-00002D210000}"/>
    <cellStyle name="20% - Accent5 4 3 7" xfId="29258" xr:uid="{00000000-0005-0000-0000-00002E210000}"/>
    <cellStyle name="20% - Accent5 4 3 8" xfId="34688" xr:uid="{00000000-0005-0000-0000-00002F210000}"/>
    <cellStyle name="20% - Accent5 4 3 9" xfId="42287" xr:uid="{00000000-0005-0000-0000-000030210000}"/>
    <cellStyle name="20% - Accent5 4 4" xfId="1253" xr:uid="{00000000-0005-0000-0000-000031210000}"/>
    <cellStyle name="20% - Accent5 4 4 2" xfId="3629" xr:uid="{00000000-0005-0000-0000-000032210000}"/>
    <cellStyle name="20% - Accent5 4 4 2 2" xfId="8420" xr:uid="{00000000-0005-0000-0000-000033210000}"/>
    <cellStyle name="20% - Accent5 4 4 2 2 2" xfId="27840" xr:uid="{00000000-0005-0000-0000-000034210000}"/>
    <cellStyle name="20% - Accent5 4 4 2 2 3" xfId="54186" xr:uid="{00000000-0005-0000-0000-000035210000}"/>
    <cellStyle name="20% - Accent5 4 4 2 2 4" xfId="17962" xr:uid="{00000000-0005-0000-0000-000036210000}"/>
    <cellStyle name="20% - Accent5 4 4 2 3" xfId="22254" xr:uid="{00000000-0005-0000-0000-000037210000}"/>
    <cellStyle name="20% - Accent5 4 4 2 3 2" xfId="49497" xr:uid="{00000000-0005-0000-0000-000038210000}"/>
    <cellStyle name="20% - Accent5 4 4 2 4" xfId="31737" xr:uid="{00000000-0005-0000-0000-000039210000}"/>
    <cellStyle name="20% - Accent5 4 4 2 5" xfId="37308" xr:uid="{00000000-0005-0000-0000-00003A210000}"/>
    <cellStyle name="20% - Accent5 4 4 2 6" xfId="44768" xr:uid="{00000000-0005-0000-0000-00003B210000}"/>
    <cellStyle name="20% - Accent5 4 4 2 7" xfId="14251" xr:uid="{00000000-0005-0000-0000-00003C210000}"/>
    <cellStyle name="20% - Accent5 4 4 3" xfId="6467" xr:uid="{00000000-0005-0000-0000-00003D210000}"/>
    <cellStyle name="20% - Accent5 4 4 3 2" xfId="26030" xr:uid="{00000000-0005-0000-0000-00003E210000}"/>
    <cellStyle name="20% - Accent5 4 4 3 3" xfId="52233" xr:uid="{00000000-0005-0000-0000-00003F210000}"/>
    <cellStyle name="20% - Accent5 4 4 3 4" xfId="16120" xr:uid="{00000000-0005-0000-0000-000040210000}"/>
    <cellStyle name="20% - Accent5 4 4 4" xfId="20092" xr:uid="{00000000-0005-0000-0000-000041210000}"/>
    <cellStyle name="20% - Accent5 4 4 4 2" xfId="47569" xr:uid="{00000000-0005-0000-0000-000042210000}"/>
    <cellStyle name="20% - Accent5 4 4 5" xfId="29717" xr:uid="{00000000-0005-0000-0000-000043210000}"/>
    <cellStyle name="20% - Accent5 4 4 6" xfId="35163" xr:uid="{00000000-0005-0000-0000-000044210000}"/>
    <cellStyle name="20% - Accent5 4 4 7" xfId="42758" xr:uid="{00000000-0005-0000-0000-000045210000}"/>
    <cellStyle name="20% - Accent5 4 4 8" xfId="12787" xr:uid="{00000000-0005-0000-0000-000046210000}"/>
    <cellStyle name="20% - Accent5 4 5" xfId="2056" xr:uid="{00000000-0005-0000-0000-000047210000}"/>
    <cellStyle name="20% - Accent5 4 5 2" xfId="4361" xr:uid="{00000000-0005-0000-0000-000048210000}"/>
    <cellStyle name="20% - Accent5 4 5 2 2" xfId="9142" xr:uid="{00000000-0005-0000-0000-000049210000}"/>
    <cellStyle name="20% - Accent5 4 5 2 2 2" xfId="28535" xr:uid="{00000000-0005-0000-0000-00004A210000}"/>
    <cellStyle name="20% - Accent5 4 5 2 2 3" xfId="54908" xr:uid="{00000000-0005-0000-0000-00004B210000}"/>
    <cellStyle name="20% - Accent5 4 5 2 2 4" xfId="18694" xr:uid="{00000000-0005-0000-0000-00004C210000}"/>
    <cellStyle name="20% - Accent5 4 5 2 3" xfId="22986" xr:uid="{00000000-0005-0000-0000-00004D210000}"/>
    <cellStyle name="20% - Accent5 4 5 2 3 2" xfId="50218" xr:uid="{00000000-0005-0000-0000-00004E210000}"/>
    <cellStyle name="20% - Accent5 4 5 2 4" xfId="32461" xr:uid="{00000000-0005-0000-0000-00004F210000}"/>
    <cellStyle name="20% - Accent5 4 5 2 5" xfId="38040" xr:uid="{00000000-0005-0000-0000-000050210000}"/>
    <cellStyle name="20% - Accent5 4 5 2 6" xfId="45500" xr:uid="{00000000-0005-0000-0000-000051210000}"/>
    <cellStyle name="20% - Accent5 4 5 2 7" xfId="14946" xr:uid="{00000000-0005-0000-0000-000052210000}"/>
    <cellStyle name="20% - Accent5 4 5 3" xfId="7221" xr:uid="{00000000-0005-0000-0000-000053210000}"/>
    <cellStyle name="20% - Accent5 4 5 3 2" xfId="26725" xr:uid="{00000000-0005-0000-0000-000054210000}"/>
    <cellStyle name="20% - Accent5 4 5 3 3" xfId="52987" xr:uid="{00000000-0005-0000-0000-000055210000}"/>
    <cellStyle name="20% - Accent5 4 5 3 4" xfId="16815" xr:uid="{00000000-0005-0000-0000-000056210000}"/>
    <cellStyle name="20% - Accent5 4 5 4" xfId="20893" xr:uid="{00000000-0005-0000-0000-000057210000}"/>
    <cellStyle name="20% - Accent5 4 5 4 2" xfId="48323" xr:uid="{00000000-0005-0000-0000-000058210000}"/>
    <cellStyle name="20% - Accent5 4 5 5" xfId="30507" xr:uid="{00000000-0005-0000-0000-000059210000}"/>
    <cellStyle name="20% - Accent5 4 5 6" xfId="35966" xr:uid="{00000000-0005-0000-0000-00005A210000}"/>
    <cellStyle name="20% - Accent5 4 5 7" xfId="43559" xr:uid="{00000000-0005-0000-0000-00005B210000}"/>
    <cellStyle name="20% - Accent5 4 5 8" xfId="12070" xr:uid="{00000000-0005-0000-0000-00005C210000}"/>
    <cellStyle name="20% - Accent5 4 6" xfId="2937" xr:uid="{00000000-0005-0000-0000-00005D210000}"/>
    <cellStyle name="20% - Accent5 4 6 2" xfId="7730" xr:uid="{00000000-0005-0000-0000-00005E210000}"/>
    <cellStyle name="20% - Accent5 4 6 2 2" xfId="27160" xr:uid="{00000000-0005-0000-0000-00005F210000}"/>
    <cellStyle name="20% - Accent5 4 6 2 3" xfId="53496" xr:uid="{00000000-0005-0000-0000-000060210000}"/>
    <cellStyle name="20% - Accent5 4 6 2 4" xfId="17270" xr:uid="{00000000-0005-0000-0000-000061210000}"/>
    <cellStyle name="20% - Accent5 4 6 3" xfId="21562" xr:uid="{00000000-0005-0000-0000-000062210000}"/>
    <cellStyle name="20% - Accent5 4 6 3 2" xfId="48808" xr:uid="{00000000-0005-0000-0000-000063210000}"/>
    <cellStyle name="20% - Accent5 4 6 4" xfId="31049" xr:uid="{00000000-0005-0000-0000-000064210000}"/>
    <cellStyle name="20% - Accent5 4 6 5" xfId="36616" xr:uid="{00000000-0005-0000-0000-000065210000}"/>
    <cellStyle name="20% - Accent5 4 6 6" xfId="44076" xr:uid="{00000000-0005-0000-0000-000066210000}"/>
    <cellStyle name="20% - Accent5 4 6 7" xfId="13572" xr:uid="{00000000-0005-0000-0000-000067210000}"/>
    <cellStyle name="20% - Accent5 4 7" xfId="4836" xr:uid="{00000000-0005-0000-0000-000068210000}"/>
    <cellStyle name="20% - Accent5 4 7 2" xfId="9592" xr:uid="{00000000-0005-0000-0000-000069210000}"/>
    <cellStyle name="20% - Accent5 4 7 2 2" xfId="55358" xr:uid="{00000000-0005-0000-0000-00006A210000}"/>
    <cellStyle name="20% - Accent5 4 7 2 3" xfId="25351" xr:uid="{00000000-0005-0000-0000-00006B210000}"/>
    <cellStyle name="20% - Accent5 4 7 3" xfId="32935" xr:uid="{00000000-0005-0000-0000-00006C210000}"/>
    <cellStyle name="20% - Accent5 4 7 3 2" xfId="50667" xr:uid="{00000000-0005-0000-0000-00006D210000}"/>
    <cellStyle name="20% - Accent5 4 7 4" xfId="38514" xr:uid="{00000000-0005-0000-0000-00006E210000}"/>
    <cellStyle name="20% - Accent5 4 7 5" xfId="45967" xr:uid="{00000000-0005-0000-0000-00006F210000}"/>
    <cellStyle name="20% - Accent5 4 7 6" xfId="15441" xr:uid="{00000000-0005-0000-0000-000070210000}"/>
    <cellStyle name="20% - Accent5 4 8" xfId="5321" xr:uid="{00000000-0005-0000-0000-000071210000}"/>
    <cellStyle name="20% - Accent5 4 8 2" xfId="10013" xr:uid="{00000000-0005-0000-0000-000072210000}"/>
    <cellStyle name="20% - Accent5 4 8 2 2" xfId="55779" xr:uid="{00000000-0005-0000-0000-000073210000}"/>
    <cellStyle name="20% - Accent5 4 8 2 3" xfId="33417" xr:uid="{00000000-0005-0000-0000-000074210000}"/>
    <cellStyle name="20% - Accent5 4 8 3" xfId="38996" xr:uid="{00000000-0005-0000-0000-000075210000}"/>
    <cellStyle name="20% - Accent5 4 8 3 2" xfId="51087" xr:uid="{00000000-0005-0000-0000-000076210000}"/>
    <cellStyle name="20% - Accent5 4 8 4" xfId="46449" xr:uid="{00000000-0005-0000-0000-000077210000}"/>
    <cellStyle name="20% - Accent5 4 8 5" xfId="19332" xr:uid="{00000000-0005-0000-0000-000078210000}"/>
    <cellStyle name="20% - Accent5 4 9" xfId="5764" xr:uid="{00000000-0005-0000-0000-000079210000}"/>
    <cellStyle name="20% - Accent5 4 9 2" xfId="51530" xr:uid="{00000000-0005-0000-0000-00007A210000}"/>
    <cellStyle name="20% - Accent5 4 9 3" xfId="28998" xr:uid="{00000000-0005-0000-0000-00007B210000}"/>
    <cellStyle name="20% - Accent5 5" xfId="562" xr:uid="{00000000-0005-0000-0000-00007C210000}"/>
    <cellStyle name="20% - Accent5 5 10" xfId="42078" xr:uid="{00000000-0005-0000-0000-00007D210000}"/>
    <cellStyle name="20% - Accent5 5 11" xfId="11422" xr:uid="{00000000-0005-0000-0000-00007E210000}"/>
    <cellStyle name="20% - Accent5 5 12" xfId="56636" xr:uid="{00000000-0005-0000-0000-00007F210000}"/>
    <cellStyle name="20% - Accent5 5 13" xfId="57091" xr:uid="{00000000-0005-0000-0000-000080210000}"/>
    <cellStyle name="20% - Accent5 5 2" xfId="846" xr:uid="{00000000-0005-0000-0000-000081210000}"/>
    <cellStyle name="20% - Accent5 5 2 10" xfId="11703" xr:uid="{00000000-0005-0000-0000-000082210000}"/>
    <cellStyle name="20% - Accent5 5 2 2" xfId="1588" xr:uid="{00000000-0005-0000-0000-000083210000}"/>
    <cellStyle name="20% - Accent5 5 2 2 2" xfId="3961" xr:uid="{00000000-0005-0000-0000-000084210000}"/>
    <cellStyle name="20% - Accent5 5 2 2 2 2" xfId="8752" xr:uid="{00000000-0005-0000-0000-000085210000}"/>
    <cellStyle name="20% - Accent5 5 2 2 2 2 2" xfId="28171" xr:uid="{00000000-0005-0000-0000-000086210000}"/>
    <cellStyle name="20% - Accent5 5 2 2 2 2 3" xfId="54518" xr:uid="{00000000-0005-0000-0000-000087210000}"/>
    <cellStyle name="20% - Accent5 5 2 2 2 2 4" xfId="18294" xr:uid="{00000000-0005-0000-0000-000088210000}"/>
    <cellStyle name="20% - Accent5 5 2 2 2 3" xfId="22586" xr:uid="{00000000-0005-0000-0000-000089210000}"/>
    <cellStyle name="20% - Accent5 5 2 2 2 3 2" xfId="49829" xr:uid="{00000000-0005-0000-0000-00008A210000}"/>
    <cellStyle name="20% - Accent5 5 2 2 2 4" xfId="32069" xr:uid="{00000000-0005-0000-0000-00008B210000}"/>
    <cellStyle name="20% - Accent5 5 2 2 2 5" xfId="37640" xr:uid="{00000000-0005-0000-0000-00008C210000}"/>
    <cellStyle name="20% - Accent5 5 2 2 2 6" xfId="45100" xr:uid="{00000000-0005-0000-0000-00008D210000}"/>
    <cellStyle name="20% - Accent5 5 2 2 2 7" xfId="14582" xr:uid="{00000000-0005-0000-0000-00008E210000}"/>
    <cellStyle name="20% - Accent5 5 2 2 3" xfId="6801" xr:uid="{00000000-0005-0000-0000-00008F210000}"/>
    <cellStyle name="20% - Accent5 5 2 2 3 2" xfId="26361" xr:uid="{00000000-0005-0000-0000-000090210000}"/>
    <cellStyle name="20% - Accent5 5 2 2 3 3" xfId="52567" xr:uid="{00000000-0005-0000-0000-000091210000}"/>
    <cellStyle name="20% - Accent5 5 2 2 3 4" xfId="16451" xr:uid="{00000000-0005-0000-0000-000092210000}"/>
    <cellStyle name="20% - Accent5 5 2 2 4" xfId="20427" xr:uid="{00000000-0005-0000-0000-000093210000}"/>
    <cellStyle name="20% - Accent5 5 2 2 4 2" xfId="47903" xr:uid="{00000000-0005-0000-0000-000094210000}"/>
    <cellStyle name="20% - Accent5 5 2 2 5" xfId="30052" xr:uid="{00000000-0005-0000-0000-000095210000}"/>
    <cellStyle name="20% - Accent5 5 2 2 6" xfId="35498" xr:uid="{00000000-0005-0000-0000-000096210000}"/>
    <cellStyle name="20% - Accent5 5 2 2 7" xfId="43093" xr:uid="{00000000-0005-0000-0000-000097210000}"/>
    <cellStyle name="20% - Accent5 5 2 2 8" xfId="13121" xr:uid="{00000000-0005-0000-0000-000098210000}"/>
    <cellStyle name="20% - Accent5 5 2 3" xfId="3269" xr:uid="{00000000-0005-0000-0000-000099210000}"/>
    <cellStyle name="20% - Accent5 5 2 3 2" xfId="8061" xr:uid="{00000000-0005-0000-0000-00009A210000}"/>
    <cellStyle name="20% - Accent5 5 2 3 2 2" xfId="27491" xr:uid="{00000000-0005-0000-0000-00009B210000}"/>
    <cellStyle name="20% - Accent5 5 2 3 2 3" xfId="53827" xr:uid="{00000000-0005-0000-0000-00009C210000}"/>
    <cellStyle name="20% - Accent5 5 2 3 2 4" xfId="17602" xr:uid="{00000000-0005-0000-0000-00009D210000}"/>
    <cellStyle name="20% - Accent5 5 2 3 3" xfId="21894" xr:uid="{00000000-0005-0000-0000-00009E210000}"/>
    <cellStyle name="20% - Accent5 5 2 3 3 2" xfId="49139" xr:uid="{00000000-0005-0000-0000-00009F210000}"/>
    <cellStyle name="20% - Accent5 5 2 3 4" xfId="31381" xr:uid="{00000000-0005-0000-0000-0000A0210000}"/>
    <cellStyle name="20% - Accent5 5 2 3 5" xfId="36948" xr:uid="{00000000-0005-0000-0000-0000A1210000}"/>
    <cellStyle name="20% - Accent5 5 2 3 6" xfId="44408" xr:uid="{00000000-0005-0000-0000-0000A2210000}"/>
    <cellStyle name="20% - Accent5 5 2 3 7" xfId="12401" xr:uid="{00000000-0005-0000-0000-0000A3210000}"/>
    <cellStyle name="20% - Accent5 5 2 4" xfId="6096" xr:uid="{00000000-0005-0000-0000-0000A4210000}"/>
    <cellStyle name="20% - Accent5 5 2 4 2" xfId="24051" xr:uid="{00000000-0005-0000-0000-0000A5210000}"/>
    <cellStyle name="20% - Accent5 5 2 4 3" xfId="51862" xr:uid="{00000000-0005-0000-0000-0000A6210000}"/>
    <cellStyle name="20% - Accent5 5 2 4 4" xfId="13903" xr:uid="{00000000-0005-0000-0000-0000A7210000}"/>
    <cellStyle name="20% - Accent5 5 2 5" xfId="15772" xr:uid="{00000000-0005-0000-0000-0000A8210000}"/>
    <cellStyle name="20% - Accent5 5 2 5 2" xfId="25682" xr:uid="{00000000-0005-0000-0000-0000A9210000}"/>
    <cellStyle name="20% - Accent5 5 2 5 3" xfId="47200" xr:uid="{00000000-0005-0000-0000-0000AA210000}"/>
    <cellStyle name="20% - Accent5 5 2 6" xfId="19691" xr:uid="{00000000-0005-0000-0000-0000AB210000}"/>
    <cellStyle name="20% - Accent5 5 2 7" xfId="29330" xr:uid="{00000000-0005-0000-0000-0000AC210000}"/>
    <cellStyle name="20% - Accent5 5 2 8" xfId="34760" xr:uid="{00000000-0005-0000-0000-0000AD210000}"/>
    <cellStyle name="20% - Accent5 5 2 9" xfId="42359" xr:uid="{00000000-0005-0000-0000-0000AE210000}"/>
    <cellStyle name="20% - Accent5 5 3" xfId="1325" xr:uid="{00000000-0005-0000-0000-0000AF210000}"/>
    <cellStyle name="20% - Accent5 5 3 2" xfId="3701" xr:uid="{00000000-0005-0000-0000-0000B0210000}"/>
    <cellStyle name="20% - Accent5 5 3 2 2" xfId="8492" xr:uid="{00000000-0005-0000-0000-0000B1210000}"/>
    <cellStyle name="20% - Accent5 5 3 2 2 2" xfId="27912" xr:uid="{00000000-0005-0000-0000-0000B2210000}"/>
    <cellStyle name="20% - Accent5 5 3 2 2 3" xfId="54258" xr:uid="{00000000-0005-0000-0000-0000B3210000}"/>
    <cellStyle name="20% - Accent5 5 3 2 2 4" xfId="18034" xr:uid="{00000000-0005-0000-0000-0000B4210000}"/>
    <cellStyle name="20% - Accent5 5 3 2 3" xfId="22326" xr:uid="{00000000-0005-0000-0000-0000B5210000}"/>
    <cellStyle name="20% - Accent5 5 3 2 3 2" xfId="49569" xr:uid="{00000000-0005-0000-0000-0000B6210000}"/>
    <cellStyle name="20% - Accent5 5 3 2 4" xfId="31809" xr:uid="{00000000-0005-0000-0000-0000B7210000}"/>
    <cellStyle name="20% - Accent5 5 3 2 5" xfId="37380" xr:uid="{00000000-0005-0000-0000-0000B8210000}"/>
    <cellStyle name="20% - Accent5 5 3 2 6" xfId="44840" xr:uid="{00000000-0005-0000-0000-0000B9210000}"/>
    <cellStyle name="20% - Accent5 5 3 2 7" xfId="14323" xr:uid="{00000000-0005-0000-0000-0000BA210000}"/>
    <cellStyle name="20% - Accent5 5 3 3" xfId="6539" xr:uid="{00000000-0005-0000-0000-0000BB210000}"/>
    <cellStyle name="20% - Accent5 5 3 3 2" xfId="26102" xr:uid="{00000000-0005-0000-0000-0000BC210000}"/>
    <cellStyle name="20% - Accent5 5 3 3 3" xfId="52305" xr:uid="{00000000-0005-0000-0000-0000BD210000}"/>
    <cellStyle name="20% - Accent5 5 3 3 4" xfId="16192" xr:uid="{00000000-0005-0000-0000-0000BE210000}"/>
    <cellStyle name="20% - Accent5 5 3 4" xfId="20164" xr:uid="{00000000-0005-0000-0000-0000BF210000}"/>
    <cellStyle name="20% - Accent5 5 3 4 2" xfId="47641" xr:uid="{00000000-0005-0000-0000-0000C0210000}"/>
    <cellStyle name="20% - Accent5 5 3 5" xfId="29789" xr:uid="{00000000-0005-0000-0000-0000C1210000}"/>
    <cellStyle name="20% - Accent5 5 3 6" xfId="35235" xr:uid="{00000000-0005-0000-0000-0000C2210000}"/>
    <cellStyle name="20% - Accent5 5 3 7" xfId="42830" xr:uid="{00000000-0005-0000-0000-0000C3210000}"/>
    <cellStyle name="20% - Accent5 5 3 8" xfId="12859" xr:uid="{00000000-0005-0000-0000-0000C4210000}"/>
    <cellStyle name="20% - Accent5 5 4" xfId="2128" xr:uid="{00000000-0005-0000-0000-0000C5210000}"/>
    <cellStyle name="20% - Accent5 5 4 2" xfId="4433" xr:uid="{00000000-0005-0000-0000-0000C6210000}"/>
    <cellStyle name="20% - Accent5 5 4 2 2" xfId="9214" xr:uid="{00000000-0005-0000-0000-0000C7210000}"/>
    <cellStyle name="20% - Accent5 5 4 2 2 2" xfId="28607" xr:uid="{00000000-0005-0000-0000-0000C8210000}"/>
    <cellStyle name="20% - Accent5 5 4 2 2 3" xfId="54980" xr:uid="{00000000-0005-0000-0000-0000C9210000}"/>
    <cellStyle name="20% - Accent5 5 4 2 2 4" xfId="18766" xr:uid="{00000000-0005-0000-0000-0000CA210000}"/>
    <cellStyle name="20% - Accent5 5 4 2 3" xfId="23058" xr:uid="{00000000-0005-0000-0000-0000CB210000}"/>
    <cellStyle name="20% - Accent5 5 4 2 3 2" xfId="50290" xr:uid="{00000000-0005-0000-0000-0000CC210000}"/>
    <cellStyle name="20% - Accent5 5 4 2 4" xfId="32533" xr:uid="{00000000-0005-0000-0000-0000CD210000}"/>
    <cellStyle name="20% - Accent5 5 4 2 5" xfId="38112" xr:uid="{00000000-0005-0000-0000-0000CE210000}"/>
    <cellStyle name="20% - Accent5 5 4 2 6" xfId="45572" xr:uid="{00000000-0005-0000-0000-0000CF210000}"/>
    <cellStyle name="20% - Accent5 5 4 2 7" xfId="15018" xr:uid="{00000000-0005-0000-0000-0000D0210000}"/>
    <cellStyle name="20% - Accent5 5 4 3" xfId="7293" xr:uid="{00000000-0005-0000-0000-0000D1210000}"/>
    <cellStyle name="20% - Accent5 5 4 3 2" xfId="26797" xr:uid="{00000000-0005-0000-0000-0000D2210000}"/>
    <cellStyle name="20% - Accent5 5 4 3 3" xfId="53059" xr:uid="{00000000-0005-0000-0000-0000D3210000}"/>
    <cellStyle name="20% - Accent5 5 4 3 4" xfId="16887" xr:uid="{00000000-0005-0000-0000-0000D4210000}"/>
    <cellStyle name="20% - Accent5 5 4 4" xfId="20965" xr:uid="{00000000-0005-0000-0000-0000D5210000}"/>
    <cellStyle name="20% - Accent5 5 4 4 2" xfId="48395" xr:uid="{00000000-0005-0000-0000-0000D6210000}"/>
    <cellStyle name="20% - Accent5 5 4 5" xfId="30579" xr:uid="{00000000-0005-0000-0000-0000D7210000}"/>
    <cellStyle name="20% - Accent5 5 4 6" xfId="36038" xr:uid="{00000000-0005-0000-0000-0000D8210000}"/>
    <cellStyle name="20% - Accent5 5 4 7" xfId="43631" xr:uid="{00000000-0005-0000-0000-0000D9210000}"/>
    <cellStyle name="20% - Accent5 5 4 8" xfId="12142" xr:uid="{00000000-0005-0000-0000-0000DA210000}"/>
    <cellStyle name="20% - Accent5 5 5" xfId="3009" xr:uid="{00000000-0005-0000-0000-0000DB210000}"/>
    <cellStyle name="20% - Accent5 5 5 2" xfId="7802" xr:uid="{00000000-0005-0000-0000-0000DC210000}"/>
    <cellStyle name="20% - Accent5 5 5 2 2" xfId="27232" xr:uid="{00000000-0005-0000-0000-0000DD210000}"/>
    <cellStyle name="20% - Accent5 5 5 2 3" xfId="53568" xr:uid="{00000000-0005-0000-0000-0000DE210000}"/>
    <cellStyle name="20% - Accent5 5 5 2 4" xfId="17342" xr:uid="{00000000-0005-0000-0000-0000DF210000}"/>
    <cellStyle name="20% - Accent5 5 5 3" xfId="21634" xr:uid="{00000000-0005-0000-0000-0000E0210000}"/>
    <cellStyle name="20% - Accent5 5 5 3 2" xfId="48880" xr:uid="{00000000-0005-0000-0000-0000E1210000}"/>
    <cellStyle name="20% - Accent5 5 5 4" xfId="31121" xr:uid="{00000000-0005-0000-0000-0000E2210000}"/>
    <cellStyle name="20% - Accent5 5 5 5" xfId="36688" xr:uid="{00000000-0005-0000-0000-0000E3210000}"/>
    <cellStyle name="20% - Accent5 5 5 6" xfId="44148" xr:uid="{00000000-0005-0000-0000-0000E4210000}"/>
    <cellStyle name="20% - Accent5 5 5 7" xfId="13644" xr:uid="{00000000-0005-0000-0000-0000E5210000}"/>
    <cellStyle name="20% - Accent5 5 6" xfId="4908" xr:uid="{00000000-0005-0000-0000-0000E6210000}"/>
    <cellStyle name="20% - Accent5 5 6 2" xfId="9664" xr:uid="{00000000-0005-0000-0000-0000E7210000}"/>
    <cellStyle name="20% - Accent5 5 6 2 2" xfId="55430" xr:uid="{00000000-0005-0000-0000-0000E8210000}"/>
    <cellStyle name="20% - Accent5 5 6 2 3" xfId="25423" xr:uid="{00000000-0005-0000-0000-0000E9210000}"/>
    <cellStyle name="20% - Accent5 5 6 3" xfId="33007" xr:uid="{00000000-0005-0000-0000-0000EA210000}"/>
    <cellStyle name="20% - Accent5 5 6 3 2" xfId="50739" xr:uid="{00000000-0005-0000-0000-0000EB210000}"/>
    <cellStyle name="20% - Accent5 5 6 4" xfId="38586" xr:uid="{00000000-0005-0000-0000-0000EC210000}"/>
    <cellStyle name="20% - Accent5 5 6 5" xfId="46039" xr:uid="{00000000-0005-0000-0000-0000ED210000}"/>
    <cellStyle name="20% - Accent5 5 6 6" xfId="15513" xr:uid="{00000000-0005-0000-0000-0000EE210000}"/>
    <cellStyle name="20% - Accent5 5 7" xfId="5393" xr:uid="{00000000-0005-0000-0000-0000EF210000}"/>
    <cellStyle name="20% - Accent5 5 7 2" xfId="10085" xr:uid="{00000000-0005-0000-0000-0000F0210000}"/>
    <cellStyle name="20% - Accent5 5 7 2 2" xfId="55851" xr:uid="{00000000-0005-0000-0000-0000F1210000}"/>
    <cellStyle name="20% - Accent5 5 7 2 3" xfId="33489" xr:uid="{00000000-0005-0000-0000-0000F2210000}"/>
    <cellStyle name="20% - Accent5 5 7 3" xfId="39068" xr:uid="{00000000-0005-0000-0000-0000F3210000}"/>
    <cellStyle name="20% - Accent5 5 7 3 2" xfId="51159" xr:uid="{00000000-0005-0000-0000-0000F4210000}"/>
    <cellStyle name="20% - Accent5 5 7 4" xfId="46521" xr:uid="{00000000-0005-0000-0000-0000F5210000}"/>
    <cellStyle name="20% - Accent5 5 7 5" xfId="19409" xr:uid="{00000000-0005-0000-0000-0000F6210000}"/>
    <cellStyle name="20% - Accent5 5 8" xfId="5836" xr:uid="{00000000-0005-0000-0000-0000F7210000}"/>
    <cellStyle name="20% - Accent5 5 8 2" xfId="51602" xr:uid="{00000000-0005-0000-0000-0000F8210000}"/>
    <cellStyle name="20% - Accent5 5 8 3" xfId="29070" xr:uid="{00000000-0005-0000-0000-0000F9210000}"/>
    <cellStyle name="20% - Accent5 5 9" xfId="10881" xr:uid="{00000000-0005-0000-0000-0000FA210000}"/>
    <cellStyle name="20% - Accent5 5 9 2" xfId="46941" xr:uid="{00000000-0005-0000-0000-0000FB210000}"/>
    <cellStyle name="20% - Accent5 5 9 3" xfId="34478" xr:uid="{00000000-0005-0000-0000-0000FC210000}"/>
    <cellStyle name="20% - Accent5 6" xfId="923" xr:uid="{00000000-0005-0000-0000-0000FD210000}"/>
    <cellStyle name="20% - Accent5 6 10" xfId="11780" xr:uid="{00000000-0005-0000-0000-0000FE210000}"/>
    <cellStyle name="20% - Accent5 6 11" xfId="56708" xr:uid="{00000000-0005-0000-0000-0000FF210000}"/>
    <cellStyle name="20% - Accent5 6 12" xfId="57163" xr:uid="{00000000-0005-0000-0000-000000220000}"/>
    <cellStyle name="20% - Accent5 6 2" xfId="1660" xr:uid="{00000000-0005-0000-0000-000001220000}"/>
    <cellStyle name="20% - Accent5 6 2 2" xfId="4033" xr:uid="{00000000-0005-0000-0000-000002220000}"/>
    <cellStyle name="20% - Accent5 6 2 2 2" xfId="8824" xr:uid="{00000000-0005-0000-0000-000003220000}"/>
    <cellStyle name="20% - Accent5 6 2 2 2 2" xfId="28243" xr:uid="{00000000-0005-0000-0000-000004220000}"/>
    <cellStyle name="20% - Accent5 6 2 2 2 3" xfId="54590" xr:uid="{00000000-0005-0000-0000-000005220000}"/>
    <cellStyle name="20% - Accent5 6 2 2 2 4" xfId="18366" xr:uid="{00000000-0005-0000-0000-000006220000}"/>
    <cellStyle name="20% - Accent5 6 2 2 3" xfId="22658" xr:uid="{00000000-0005-0000-0000-000007220000}"/>
    <cellStyle name="20% - Accent5 6 2 2 3 2" xfId="49901" xr:uid="{00000000-0005-0000-0000-000008220000}"/>
    <cellStyle name="20% - Accent5 6 2 2 4" xfId="32141" xr:uid="{00000000-0005-0000-0000-000009220000}"/>
    <cellStyle name="20% - Accent5 6 2 2 5" xfId="37712" xr:uid="{00000000-0005-0000-0000-00000A220000}"/>
    <cellStyle name="20% - Accent5 6 2 2 6" xfId="45172" xr:uid="{00000000-0005-0000-0000-00000B220000}"/>
    <cellStyle name="20% - Accent5 6 2 2 7" xfId="14654" xr:uid="{00000000-0005-0000-0000-00000C220000}"/>
    <cellStyle name="20% - Accent5 6 2 3" xfId="6873" xr:uid="{00000000-0005-0000-0000-00000D220000}"/>
    <cellStyle name="20% - Accent5 6 2 3 2" xfId="26433" xr:uid="{00000000-0005-0000-0000-00000E220000}"/>
    <cellStyle name="20% - Accent5 6 2 3 3" xfId="52639" xr:uid="{00000000-0005-0000-0000-00000F220000}"/>
    <cellStyle name="20% - Accent5 6 2 3 4" xfId="16523" xr:uid="{00000000-0005-0000-0000-000010220000}"/>
    <cellStyle name="20% - Accent5 6 2 4" xfId="20499" xr:uid="{00000000-0005-0000-0000-000011220000}"/>
    <cellStyle name="20% - Accent5 6 2 4 2" xfId="47975" xr:uid="{00000000-0005-0000-0000-000012220000}"/>
    <cellStyle name="20% - Accent5 6 2 5" xfId="30124" xr:uid="{00000000-0005-0000-0000-000013220000}"/>
    <cellStyle name="20% - Accent5 6 2 6" xfId="35570" xr:uid="{00000000-0005-0000-0000-000014220000}"/>
    <cellStyle name="20% - Accent5 6 2 7" xfId="43165" xr:uid="{00000000-0005-0000-0000-000015220000}"/>
    <cellStyle name="20% - Accent5 6 2 8" xfId="13193" xr:uid="{00000000-0005-0000-0000-000016220000}"/>
    <cellStyle name="20% - Accent5 6 3" xfId="2200" xr:uid="{00000000-0005-0000-0000-000017220000}"/>
    <cellStyle name="20% - Accent5 6 3 2" xfId="4505" xr:uid="{00000000-0005-0000-0000-000018220000}"/>
    <cellStyle name="20% - Accent5 6 3 2 2" xfId="9286" xr:uid="{00000000-0005-0000-0000-000019220000}"/>
    <cellStyle name="20% - Accent5 6 3 2 2 2" xfId="28679" xr:uid="{00000000-0005-0000-0000-00001A220000}"/>
    <cellStyle name="20% - Accent5 6 3 2 2 3" xfId="55052" xr:uid="{00000000-0005-0000-0000-00001B220000}"/>
    <cellStyle name="20% - Accent5 6 3 2 2 4" xfId="18838" xr:uid="{00000000-0005-0000-0000-00001C220000}"/>
    <cellStyle name="20% - Accent5 6 3 2 3" xfId="23130" xr:uid="{00000000-0005-0000-0000-00001D220000}"/>
    <cellStyle name="20% - Accent5 6 3 2 3 2" xfId="50362" xr:uid="{00000000-0005-0000-0000-00001E220000}"/>
    <cellStyle name="20% - Accent5 6 3 2 4" xfId="32605" xr:uid="{00000000-0005-0000-0000-00001F220000}"/>
    <cellStyle name="20% - Accent5 6 3 2 5" xfId="38184" xr:uid="{00000000-0005-0000-0000-000020220000}"/>
    <cellStyle name="20% - Accent5 6 3 2 6" xfId="45644" xr:uid="{00000000-0005-0000-0000-000021220000}"/>
    <cellStyle name="20% - Accent5 6 3 2 7" xfId="15090" xr:uid="{00000000-0005-0000-0000-000022220000}"/>
    <cellStyle name="20% - Accent5 6 3 3" xfId="7365" xr:uid="{00000000-0005-0000-0000-000023220000}"/>
    <cellStyle name="20% - Accent5 6 3 3 2" xfId="26869" xr:uid="{00000000-0005-0000-0000-000024220000}"/>
    <cellStyle name="20% - Accent5 6 3 3 3" xfId="53131" xr:uid="{00000000-0005-0000-0000-000025220000}"/>
    <cellStyle name="20% - Accent5 6 3 3 4" xfId="16959" xr:uid="{00000000-0005-0000-0000-000026220000}"/>
    <cellStyle name="20% - Accent5 6 3 4" xfId="21037" xr:uid="{00000000-0005-0000-0000-000027220000}"/>
    <cellStyle name="20% - Accent5 6 3 4 2" xfId="48467" xr:uid="{00000000-0005-0000-0000-000028220000}"/>
    <cellStyle name="20% - Accent5 6 3 5" xfId="30651" xr:uid="{00000000-0005-0000-0000-000029220000}"/>
    <cellStyle name="20% - Accent5 6 3 6" xfId="36110" xr:uid="{00000000-0005-0000-0000-00002A220000}"/>
    <cellStyle name="20% - Accent5 6 3 7" xfId="43703" xr:uid="{00000000-0005-0000-0000-00002B220000}"/>
    <cellStyle name="20% - Accent5 6 3 8" xfId="12473" xr:uid="{00000000-0005-0000-0000-00002C220000}"/>
    <cellStyle name="20% - Accent5 6 4" xfId="3341" xr:uid="{00000000-0005-0000-0000-00002D220000}"/>
    <cellStyle name="20% - Accent5 6 4 2" xfId="8133" xr:uid="{00000000-0005-0000-0000-00002E220000}"/>
    <cellStyle name="20% - Accent5 6 4 2 2" xfId="27563" xr:uid="{00000000-0005-0000-0000-00002F220000}"/>
    <cellStyle name="20% - Accent5 6 4 2 3" xfId="53899" xr:uid="{00000000-0005-0000-0000-000030220000}"/>
    <cellStyle name="20% - Accent5 6 4 2 4" xfId="17674" xr:uid="{00000000-0005-0000-0000-000031220000}"/>
    <cellStyle name="20% - Accent5 6 4 3" xfId="21966" xr:uid="{00000000-0005-0000-0000-000032220000}"/>
    <cellStyle name="20% - Accent5 6 4 3 2" xfId="49211" xr:uid="{00000000-0005-0000-0000-000033220000}"/>
    <cellStyle name="20% - Accent5 6 4 4" xfId="31453" xr:uid="{00000000-0005-0000-0000-000034220000}"/>
    <cellStyle name="20% - Accent5 6 4 5" xfId="37020" xr:uid="{00000000-0005-0000-0000-000035220000}"/>
    <cellStyle name="20% - Accent5 6 4 6" xfId="44480" xr:uid="{00000000-0005-0000-0000-000036220000}"/>
    <cellStyle name="20% - Accent5 6 4 7" xfId="13975" xr:uid="{00000000-0005-0000-0000-000037220000}"/>
    <cellStyle name="20% - Accent5 6 5" xfId="4980" xr:uid="{00000000-0005-0000-0000-000038220000}"/>
    <cellStyle name="20% - Accent5 6 5 2" xfId="9736" xr:uid="{00000000-0005-0000-0000-000039220000}"/>
    <cellStyle name="20% - Accent5 6 5 2 2" xfId="55502" xr:uid="{00000000-0005-0000-0000-00003A220000}"/>
    <cellStyle name="20% - Accent5 6 5 2 3" xfId="25754" xr:uid="{00000000-0005-0000-0000-00003B220000}"/>
    <cellStyle name="20% - Accent5 6 5 3" xfId="33079" xr:uid="{00000000-0005-0000-0000-00003C220000}"/>
    <cellStyle name="20% - Accent5 6 5 3 2" xfId="50811" xr:uid="{00000000-0005-0000-0000-00003D220000}"/>
    <cellStyle name="20% - Accent5 6 5 4" xfId="38658" xr:uid="{00000000-0005-0000-0000-00003E220000}"/>
    <cellStyle name="20% - Accent5 6 5 5" xfId="46111" xr:uid="{00000000-0005-0000-0000-00003F220000}"/>
    <cellStyle name="20% - Accent5 6 5 6" xfId="15844" xr:uid="{00000000-0005-0000-0000-000040220000}"/>
    <cellStyle name="20% - Accent5 6 6" xfId="5465" xr:uid="{00000000-0005-0000-0000-000041220000}"/>
    <cellStyle name="20% - Accent5 6 6 2" xfId="10157" xr:uid="{00000000-0005-0000-0000-000042220000}"/>
    <cellStyle name="20% - Accent5 6 6 2 2" xfId="55923" xr:uid="{00000000-0005-0000-0000-000043220000}"/>
    <cellStyle name="20% - Accent5 6 6 2 3" xfId="33561" xr:uid="{00000000-0005-0000-0000-000044220000}"/>
    <cellStyle name="20% - Accent5 6 6 3" xfId="39140" xr:uid="{00000000-0005-0000-0000-000045220000}"/>
    <cellStyle name="20% - Accent5 6 6 3 2" xfId="51231" xr:uid="{00000000-0005-0000-0000-000046220000}"/>
    <cellStyle name="20% - Accent5 6 6 4" xfId="46593" xr:uid="{00000000-0005-0000-0000-000047220000}"/>
    <cellStyle name="20% - Accent5 6 6 5" xfId="19768" xr:uid="{00000000-0005-0000-0000-000048220000}"/>
    <cellStyle name="20% - Accent5 6 7" xfId="6168" xr:uid="{00000000-0005-0000-0000-000049220000}"/>
    <cellStyle name="20% - Accent5 6 7 2" xfId="51934" xr:uid="{00000000-0005-0000-0000-00004A220000}"/>
    <cellStyle name="20% - Accent5 6 7 3" xfId="29402" xr:uid="{00000000-0005-0000-0000-00004B220000}"/>
    <cellStyle name="20% - Accent5 6 8" xfId="10953" xr:uid="{00000000-0005-0000-0000-00004C220000}"/>
    <cellStyle name="20% - Accent5 6 8 2" xfId="47272" xr:uid="{00000000-0005-0000-0000-00004D220000}"/>
    <cellStyle name="20% - Accent5 6 8 3" xfId="34837" xr:uid="{00000000-0005-0000-0000-00004E220000}"/>
    <cellStyle name="20% - Accent5 6 9" xfId="42436" xr:uid="{00000000-0005-0000-0000-00004F220000}"/>
    <cellStyle name="20% - Accent5 7" xfId="664" xr:uid="{00000000-0005-0000-0000-000050220000}"/>
    <cellStyle name="20% - Accent5 7 10" xfId="11521" xr:uid="{00000000-0005-0000-0000-000051220000}"/>
    <cellStyle name="20% - Accent5 7 2" xfId="1424" xr:uid="{00000000-0005-0000-0000-000052220000}"/>
    <cellStyle name="20% - Accent5 7 2 2" xfId="3800" xr:uid="{00000000-0005-0000-0000-000053220000}"/>
    <cellStyle name="20% - Accent5 7 2 2 2" xfId="8591" xr:uid="{00000000-0005-0000-0000-000054220000}"/>
    <cellStyle name="20% - Accent5 7 2 2 2 2" xfId="28011" xr:uid="{00000000-0005-0000-0000-000055220000}"/>
    <cellStyle name="20% - Accent5 7 2 2 2 3" xfId="54357" xr:uid="{00000000-0005-0000-0000-000056220000}"/>
    <cellStyle name="20% - Accent5 7 2 2 2 4" xfId="18133" xr:uid="{00000000-0005-0000-0000-000057220000}"/>
    <cellStyle name="20% - Accent5 7 2 2 3" xfId="22425" xr:uid="{00000000-0005-0000-0000-000058220000}"/>
    <cellStyle name="20% - Accent5 7 2 2 3 2" xfId="49668" xr:uid="{00000000-0005-0000-0000-000059220000}"/>
    <cellStyle name="20% - Accent5 7 2 2 4" xfId="31908" xr:uid="{00000000-0005-0000-0000-00005A220000}"/>
    <cellStyle name="20% - Accent5 7 2 2 5" xfId="37479" xr:uid="{00000000-0005-0000-0000-00005B220000}"/>
    <cellStyle name="20% - Accent5 7 2 2 6" xfId="44939" xr:uid="{00000000-0005-0000-0000-00005C220000}"/>
    <cellStyle name="20% - Accent5 7 2 2 7" xfId="14422" xr:uid="{00000000-0005-0000-0000-00005D220000}"/>
    <cellStyle name="20% - Accent5 7 2 3" xfId="6638" xr:uid="{00000000-0005-0000-0000-00005E220000}"/>
    <cellStyle name="20% - Accent5 7 2 3 2" xfId="26201" xr:uid="{00000000-0005-0000-0000-00005F220000}"/>
    <cellStyle name="20% - Accent5 7 2 3 3" xfId="52404" xr:uid="{00000000-0005-0000-0000-000060220000}"/>
    <cellStyle name="20% - Accent5 7 2 3 4" xfId="16291" xr:uid="{00000000-0005-0000-0000-000061220000}"/>
    <cellStyle name="20% - Accent5 7 2 4" xfId="20263" xr:uid="{00000000-0005-0000-0000-000062220000}"/>
    <cellStyle name="20% - Accent5 7 2 4 2" xfId="47740" xr:uid="{00000000-0005-0000-0000-000063220000}"/>
    <cellStyle name="20% - Accent5 7 2 5" xfId="29888" xr:uid="{00000000-0005-0000-0000-000064220000}"/>
    <cellStyle name="20% - Accent5 7 2 6" xfId="35334" xr:uid="{00000000-0005-0000-0000-000065220000}"/>
    <cellStyle name="20% - Accent5 7 2 7" xfId="42929" xr:uid="{00000000-0005-0000-0000-000066220000}"/>
    <cellStyle name="20% - Accent5 7 2 8" xfId="12958" xr:uid="{00000000-0005-0000-0000-000067220000}"/>
    <cellStyle name="20% - Accent5 7 3" xfId="3108" xr:uid="{00000000-0005-0000-0000-000068220000}"/>
    <cellStyle name="20% - Accent5 7 3 2" xfId="7901" xr:uid="{00000000-0005-0000-0000-000069220000}"/>
    <cellStyle name="20% - Accent5 7 3 2 2" xfId="27331" xr:uid="{00000000-0005-0000-0000-00006A220000}"/>
    <cellStyle name="20% - Accent5 7 3 2 3" xfId="53667" xr:uid="{00000000-0005-0000-0000-00006B220000}"/>
    <cellStyle name="20% - Accent5 7 3 2 4" xfId="17441" xr:uid="{00000000-0005-0000-0000-00006C220000}"/>
    <cellStyle name="20% - Accent5 7 3 3" xfId="21733" xr:uid="{00000000-0005-0000-0000-00006D220000}"/>
    <cellStyle name="20% - Accent5 7 3 3 2" xfId="48979" xr:uid="{00000000-0005-0000-0000-00006E220000}"/>
    <cellStyle name="20% - Accent5 7 3 4" xfId="31220" xr:uid="{00000000-0005-0000-0000-00006F220000}"/>
    <cellStyle name="20% - Accent5 7 3 5" xfId="36787" xr:uid="{00000000-0005-0000-0000-000070220000}"/>
    <cellStyle name="20% - Accent5 7 3 6" xfId="44247" xr:uid="{00000000-0005-0000-0000-000071220000}"/>
    <cellStyle name="20% - Accent5 7 3 7" xfId="12241" xr:uid="{00000000-0005-0000-0000-000072220000}"/>
    <cellStyle name="20% - Accent5 7 4" xfId="5935" xr:uid="{00000000-0005-0000-0000-000073220000}"/>
    <cellStyle name="20% - Accent5 7 4 2" xfId="23746" xr:uid="{00000000-0005-0000-0000-000074220000}"/>
    <cellStyle name="20% - Accent5 7 4 3" xfId="51701" xr:uid="{00000000-0005-0000-0000-000075220000}"/>
    <cellStyle name="20% - Accent5 7 4 4" xfId="13743" xr:uid="{00000000-0005-0000-0000-000076220000}"/>
    <cellStyle name="20% - Accent5 7 5" xfId="15612" xr:uid="{00000000-0005-0000-0000-000077220000}"/>
    <cellStyle name="20% - Accent5 7 5 2" xfId="25522" xr:uid="{00000000-0005-0000-0000-000078220000}"/>
    <cellStyle name="20% - Accent5 7 5 3" xfId="47040" xr:uid="{00000000-0005-0000-0000-000079220000}"/>
    <cellStyle name="20% - Accent5 7 6" xfId="19509" xr:uid="{00000000-0005-0000-0000-00007A220000}"/>
    <cellStyle name="20% - Accent5 7 7" xfId="29170" xr:uid="{00000000-0005-0000-0000-00007B220000}"/>
    <cellStyle name="20% - Accent5 7 8" xfId="34578" xr:uid="{00000000-0005-0000-0000-00007C220000}"/>
    <cellStyle name="20% - Accent5 7 9" xfId="42177" xr:uid="{00000000-0005-0000-0000-00007D220000}"/>
    <cellStyle name="20% - Accent5 8" xfId="1116" xr:uid="{00000000-0005-0000-0000-00007E220000}"/>
    <cellStyle name="20% - Accent5 8 2" xfId="3521" xr:uid="{00000000-0005-0000-0000-00007F220000}"/>
    <cellStyle name="20% - Accent5 8 2 2" xfId="8313" xr:uid="{00000000-0005-0000-0000-000080220000}"/>
    <cellStyle name="20% - Accent5 8 2 2 2" xfId="27739" xr:uid="{00000000-0005-0000-0000-000081220000}"/>
    <cellStyle name="20% - Accent5 8 2 2 3" xfId="54079" xr:uid="{00000000-0005-0000-0000-000082220000}"/>
    <cellStyle name="20% - Accent5 8 2 2 4" xfId="17854" xr:uid="{00000000-0005-0000-0000-000083220000}"/>
    <cellStyle name="20% - Accent5 8 2 3" xfId="22146" xr:uid="{00000000-0005-0000-0000-000084220000}"/>
    <cellStyle name="20% - Accent5 8 2 3 2" xfId="49390" xr:uid="{00000000-0005-0000-0000-000085220000}"/>
    <cellStyle name="20% - Accent5 8 2 4" xfId="31631" xr:uid="{00000000-0005-0000-0000-000086220000}"/>
    <cellStyle name="20% - Accent5 8 2 5" xfId="37200" xr:uid="{00000000-0005-0000-0000-000087220000}"/>
    <cellStyle name="20% - Accent5 8 2 6" xfId="44660" xr:uid="{00000000-0005-0000-0000-000088220000}"/>
    <cellStyle name="20% - Accent5 8 2 7" xfId="12657" xr:uid="{00000000-0005-0000-0000-000089220000}"/>
    <cellStyle name="20% - Accent5 8 3" xfId="6349" xr:uid="{00000000-0005-0000-0000-00008A220000}"/>
    <cellStyle name="20% - Accent5 8 3 2" xfId="21329" xr:uid="{00000000-0005-0000-0000-00008B220000}"/>
    <cellStyle name="20% - Accent5 8 3 3" xfId="52115" xr:uid="{00000000-0005-0000-0000-00008C220000}"/>
    <cellStyle name="20% - Accent5 8 3 4" xfId="14151" xr:uid="{00000000-0005-0000-0000-00008D220000}"/>
    <cellStyle name="20% - Accent5 8 4" xfId="16020" xr:uid="{00000000-0005-0000-0000-00008E220000}"/>
    <cellStyle name="20% - Accent5 8 4 2" xfId="25930" xr:uid="{00000000-0005-0000-0000-00008F220000}"/>
    <cellStyle name="20% - Accent5 8 4 3" xfId="47453" xr:uid="{00000000-0005-0000-0000-000090220000}"/>
    <cellStyle name="20% - Accent5 8 5" xfId="19955" xr:uid="{00000000-0005-0000-0000-000091220000}"/>
    <cellStyle name="20% - Accent5 8 6" xfId="29584" xr:uid="{00000000-0005-0000-0000-000092220000}"/>
    <cellStyle name="20% - Accent5 8 7" xfId="35026" xr:uid="{00000000-0005-0000-0000-000093220000}"/>
    <cellStyle name="20% - Accent5 8 8" xfId="42621" xr:uid="{00000000-0005-0000-0000-000094220000}"/>
    <cellStyle name="20% - Accent5 8 9" xfId="11223" xr:uid="{00000000-0005-0000-0000-000095220000}"/>
    <cellStyle name="20% - Accent5 9" xfId="1966" xr:uid="{00000000-0005-0000-0000-000096220000}"/>
    <cellStyle name="20% - Accent5 9 2" xfId="4273" xr:uid="{00000000-0005-0000-0000-000097220000}"/>
    <cellStyle name="20% - Accent5 9 2 2" xfId="9054" xr:uid="{00000000-0005-0000-0000-000098220000}"/>
    <cellStyle name="20% - Accent5 9 2 2 2" xfId="28447" xr:uid="{00000000-0005-0000-0000-000099220000}"/>
    <cellStyle name="20% - Accent5 9 2 2 3" xfId="54820" xr:uid="{00000000-0005-0000-0000-00009A220000}"/>
    <cellStyle name="20% - Accent5 9 2 2 4" xfId="18606" xr:uid="{00000000-0005-0000-0000-00009B220000}"/>
    <cellStyle name="20% - Accent5 9 2 3" xfId="22898" xr:uid="{00000000-0005-0000-0000-00009C220000}"/>
    <cellStyle name="20% - Accent5 9 2 3 2" xfId="50130" xr:uid="{00000000-0005-0000-0000-00009D220000}"/>
    <cellStyle name="20% - Accent5 9 2 4" xfId="32373" xr:uid="{00000000-0005-0000-0000-00009E220000}"/>
    <cellStyle name="20% - Accent5 9 2 5" xfId="37952" xr:uid="{00000000-0005-0000-0000-00009F220000}"/>
    <cellStyle name="20% - Accent5 9 2 6" xfId="45412" xr:uid="{00000000-0005-0000-0000-0000A0220000}"/>
    <cellStyle name="20% - Accent5 9 2 7" xfId="14858" xr:uid="{00000000-0005-0000-0000-0000A1220000}"/>
    <cellStyle name="20% - Accent5 9 3" xfId="7133" xr:uid="{00000000-0005-0000-0000-0000A2220000}"/>
    <cellStyle name="20% - Accent5 9 3 2" xfId="26637" xr:uid="{00000000-0005-0000-0000-0000A3220000}"/>
    <cellStyle name="20% - Accent5 9 3 3" xfId="52899" xr:uid="{00000000-0005-0000-0000-0000A4220000}"/>
    <cellStyle name="20% - Accent5 9 3 4" xfId="16727" xr:uid="{00000000-0005-0000-0000-0000A5220000}"/>
    <cellStyle name="20% - Accent5 9 4" xfId="20805" xr:uid="{00000000-0005-0000-0000-0000A6220000}"/>
    <cellStyle name="20% - Accent5 9 4 2" xfId="48235" xr:uid="{00000000-0005-0000-0000-0000A7220000}"/>
    <cellStyle name="20% - Accent5 9 5" xfId="30419" xr:uid="{00000000-0005-0000-0000-0000A8220000}"/>
    <cellStyle name="20% - Accent5 9 6" xfId="35876" xr:uid="{00000000-0005-0000-0000-0000A9220000}"/>
    <cellStyle name="20% - Accent5 9 7" xfId="43471" xr:uid="{00000000-0005-0000-0000-0000AA220000}"/>
    <cellStyle name="20% - Accent5 9 8" xfId="11970" xr:uid="{00000000-0005-0000-0000-0000AB220000}"/>
    <cellStyle name="20% - Accent6" xfId="56921" builtinId="50" customBuiltin="1"/>
    <cellStyle name="20% - Accent6 10" xfId="2818" xr:uid="{00000000-0005-0000-0000-0000AD220000}"/>
    <cellStyle name="20% - Accent6 10 2" xfId="7631" xr:uid="{00000000-0005-0000-0000-0000AE220000}"/>
    <cellStyle name="20% - Accent6 10 2 2" xfId="27060" xr:uid="{00000000-0005-0000-0000-0000AF220000}"/>
    <cellStyle name="20% - Accent6 10 2 3" xfId="53397" xr:uid="{00000000-0005-0000-0000-0000B0220000}"/>
    <cellStyle name="20% - Accent6 10 2 4" xfId="17151" xr:uid="{00000000-0005-0000-0000-0000B1220000}"/>
    <cellStyle name="20% - Accent6 10 3" xfId="21443" xr:uid="{00000000-0005-0000-0000-0000B2220000}"/>
    <cellStyle name="20% - Accent6 10 3 2" xfId="48709" xr:uid="{00000000-0005-0000-0000-0000B3220000}"/>
    <cellStyle name="20% - Accent6 10 4" xfId="30930" xr:uid="{00000000-0005-0000-0000-0000B4220000}"/>
    <cellStyle name="20% - Accent6 10 5" xfId="36497" xr:uid="{00000000-0005-0000-0000-0000B5220000}"/>
    <cellStyle name="20% - Accent6 10 6" xfId="43957" xr:uid="{00000000-0005-0000-0000-0000B6220000}"/>
    <cellStyle name="20% - Accent6 10 7" xfId="13473" xr:uid="{00000000-0005-0000-0000-0000B7220000}"/>
    <cellStyle name="20% - Accent6 11" xfId="4743" xr:uid="{00000000-0005-0000-0000-0000B8220000}"/>
    <cellStyle name="20% - Accent6 11 2" xfId="9505" xr:uid="{00000000-0005-0000-0000-0000B9220000}"/>
    <cellStyle name="20% - Accent6 11 2 2" xfId="55271" xr:uid="{00000000-0005-0000-0000-0000BA220000}"/>
    <cellStyle name="20% - Accent6 11 2 3" xfId="25264" xr:uid="{00000000-0005-0000-0000-0000BB220000}"/>
    <cellStyle name="20% - Accent6 11 3" xfId="32842" xr:uid="{00000000-0005-0000-0000-0000BC220000}"/>
    <cellStyle name="20% - Accent6 11 3 2" xfId="50580" xr:uid="{00000000-0005-0000-0000-0000BD220000}"/>
    <cellStyle name="20% - Accent6 11 4" xfId="38421" xr:uid="{00000000-0005-0000-0000-0000BE220000}"/>
    <cellStyle name="20% - Accent6 11 5" xfId="45880" xr:uid="{00000000-0005-0000-0000-0000BF220000}"/>
    <cellStyle name="20% - Accent6 11 6" xfId="15342" xr:uid="{00000000-0005-0000-0000-0000C0220000}"/>
    <cellStyle name="20% - Accent6 12" xfId="5234" xr:uid="{00000000-0005-0000-0000-0000C1220000}"/>
    <cellStyle name="20% - Accent6 12 2" xfId="9926" xr:uid="{00000000-0005-0000-0000-0000C2220000}"/>
    <cellStyle name="20% - Accent6 12 2 2" xfId="55692" xr:uid="{00000000-0005-0000-0000-0000C3220000}"/>
    <cellStyle name="20% - Accent6 12 2 3" xfId="33330" xr:uid="{00000000-0005-0000-0000-0000C4220000}"/>
    <cellStyle name="20% - Accent6 12 3" xfId="38909" xr:uid="{00000000-0005-0000-0000-0000C5220000}"/>
    <cellStyle name="20% - Accent6 12 3 2" xfId="51000" xr:uid="{00000000-0005-0000-0000-0000C6220000}"/>
    <cellStyle name="20% - Accent6 12 4" xfId="46362" xr:uid="{00000000-0005-0000-0000-0000C7220000}"/>
    <cellStyle name="20% - Accent6 12 5" xfId="19083" xr:uid="{00000000-0005-0000-0000-0000C8220000}"/>
    <cellStyle name="20% - Accent6 13" xfId="5644" xr:uid="{00000000-0005-0000-0000-0000C9220000}"/>
    <cellStyle name="20% - Accent6 13 2" xfId="51410" xr:uid="{00000000-0005-0000-0000-0000CA220000}"/>
    <cellStyle name="20% - Accent6 13 3" xfId="28879" xr:uid="{00000000-0005-0000-0000-0000CB220000}"/>
    <cellStyle name="20% - Accent6 14" xfId="10722" xr:uid="{00000000-0005-0000-0000-0000CC220000}"/>
    <cellStyle name="20% - Accent6 14 2" xfId="46770" xr:uid="{00000000-0005-0000-0000-0000CD220000}"/>
    <cellStyle name="20% - Accent6 14 3" xfId="34155" xr:uid="{00000000-0005-0000-0000-0000CE220000}"/>
    <cellStyle name="20% - Accent6 15" xfId="41880" xr:uid="{00000000-0005-0000-0000-0000CF220000}"/>
    <cellStyle name="20% - Accent6 2" xfId="415" xr:uid="{00000000-0005-0000-0000-0000D0220000}"/>
    <cellStyle name="20% - Accent6 2 10" xfId="5288" xr:uid="{00000000-0005-0000-0000-0000D1220000}"/>
    <cellStyle name="20% - Accent6 2 10 2" xfId="9980" xr:uid="{00000000-0005-0000-0000-0000D2220000}"/>
    <cellStyle name="20% - Accent6 2 10 2 2" xfId="55746" xr:uid="{00000000-0005-0000-0000-0000D3220000}"/>
    <cellStyle name="20% - Accent6 2 10 2 3" xfId="33384" xr:uid="{00000000-0005-0000-0000-0000D4220000}"/>
    <cellStyle name="20% - Accent6 2 10 3" xfId="38963" xr:uid="{00000000-0005-0000-0000-0000D5220000}"/>
    <cellStyle name="20% - Accent6 2 10 3 2" xfId="51054" xr:uid="{00000000-0005-0000-0000-0000D6220000}"/>
    <cellStyle name="20% - Accent6 2 10 4" xfId="46416" xr:uid="{00000000-0005-0000-0000-0000D7220000}"/>
    <cellStyle name="20% - Accent6 2 10 5" xfId="19259" xr:uid="{00000000-0005-0000-0000-0000D8220000}"/>
    <cellStyle name="20% - Accent6 2 11" xfId="5717" xr:uid="{00000000-0005-0000-0000-0000D9220000}"/>
    <cellStyle name="20% - Accent6 2 11 2" xfId="51483" xr:uid="{00000000-0005-0000-0000-0000DA220000}"/>
    <cellStyle name="20% - Accent6 2 11 3" xfId="28950" xr:uid="{00000000-0005-0000-0000-0000DB220000}"/>
    <cellStyle name="20% - Accent6 2 12" xfId="10776" xr:uid="{00000000-0005-0000-0000-0000DC220000}"/>
    <cellStyle name="20% - Accent6 2 12 2" xfId="46824" xr:uid="{00000000-0005-0000-0000-0000DD220000}"/>
    <cellStyle name="20% - Accent6 2 12 3" xfId="34327" xr:uid="{00000000-0005-0000-0000-0000DE220000}"/>
    <cellStyle name="20% - Accent6 2 13" xfId="41953" xr:uid="{00000000-0005-0000-0000-0000DF220000}"/>
    <cellStyle name="20% - Accent6 2 14" xfId="11190" xr:uid="{00000000-0005-0000-0000-0000E0220000}"/>
    <cellStyle name="20% - Accent6 2 15" xfId="56531" xr:uid="{00000000-0005-0000-0000-0000E1220000}"/>
    <cellStyle name="20% - Accent6 2 16" xfId="56986" xr:uid="{00000000-0005-0000-0000-0000E2220000}"/>
    <cellStyle name="20% - Accent6 2 2" xfId="540" xr:uid="{00000000-0005-0000-0000-0000E3220000}"/>
    <cellStyle name="20% - Accent6 2 2 10" xfId="10864" xr:uid="{00000000-0005-0000-0000-0000E4220000}"/>
    <cellStyle name="20% - Accent6 2 2 10 2" xfId="46924" xr:uid="{00000000-0005-0000-0000-0000E5220000}"/>
    <cellStyle name="20% - Accent6 2 2 10 3" xfId="34456" xr:uid="{00000000-0005-0000-0000-0000E6220000}"/>
    <cellStyle name="20% - Accent6 2 2 11" xfId="42056" xr:uid="{00000000-0005-0000-0000-0000E7220000}"/>
    <cellStyle name="20% - Accent6 2 2 12" xfId="11400" xr:uid="{00000000-0005-0000-0000-0000E8220000}"/>
    <cellStyle name="20% - Accent6 2 2 13" xfId="56619" xr:uid="{00000000-0005-0000-0000-0000E9220000}"/>
    <cellStyle name="20% - Accent6 2 2 14" xfId="57074" xr:uid="{00000000-0005-0000-0000-0000EA220000}"/>
    <cellStyle name="20% - Accent6 2 2 2" xfId="1077" xr:uid="{00000000-0005-0000-0000-0000EB220000}"/>
    <cellStyle name="20% - Accent6 2 2 2 10" xfId="11934" xr:uid="{00000000-0005-0000-0000-0000EC220000}"/>
    <cellStyle name="20% - Accent6 2 2 2 11" xfId="56862" xr:uid="{00000000-0005-0000-0000-0000ED220000}"/>
    <cellStyle name="20% - Accent6 2 2 2 12" xfId="57317" xr:uid="{00000000-0005-0000-0000-0000EE220000}"/>
    <cellStyle name="20% - Accent6 2 2 2 2" xfId="1814" xr:uid="{00000000-0005-0000-0000-0000EF220000}"/>
    <cellStyle name="20% - Accent6 2 2 2 2 2" xfId="4187" xr:uid="{00000000-0005-0000-0000-0000F0220000}"/>
    <cellStyle name="20% - Accent6 2 2 2 2 2 2" xfId="8978" xr:uid="{00000000-0005-0000-0000-0000F1220000}"/>
    <cellStyle name="20% - Accent6 2 2 2 2 2 2 2" xfId="28397" xr:uid="{00000000-0005-0000-0000-0000F2220000}"/>
    <cellStyle name="20% - Accent6 2 2 2 2 2 2 3" xfId="54744" xr:uid="{00000000-0005-0000-0000-0000F3220000}"/>
    <cellStyle name="20% - Accent6 2 2 2 2 2 2 4" xfId="18520" xr:uid="{00000000-0005-0000-0000-0000F4220000}"/>
    <cellStyle name="20% - Accent6 2 2 2 2 2 3" xfId="22812" xr:uid="{00000000-0005-0000-0000-0000F5220000}"/>
    <cellStyle name="20% - Accent6 2 2 2 2 2 3 2" xfId="50055" xr:uid="{00000000-0005-0000-0000-0000F6220000}"/>
    <cellStyle name="20% - Accent6 2 2 2 2 2 4" xfId="32295" xr:uid="{00000000-0005-0000-0000-0000F7220000}"/>
    <cellStyle name="20% - Accent6 2 2 2 2 2 5" xfId="37866" xr:uid="{00000000-0005-0000-0000-0000F8220000}"/>
    <cellStyle name="20% - Accent6 2 2 2 2 2 6" xfId="45326" xr:uid="{00000000-0005-0000-0000-0000F9220000}"/>
    <cellStyle name="20% - Accent6 2 2 2 2 2 7" xfId="14808" xr:uid="{00000000-0005-0000-0000-0000FA220000}"/>
    <cellStyle name="20% - Accent6 2 2 2 2 3" xfId="7027" xr:uid="{00000000-0005-0000-0000-0000FB220000}"/>
    <cellStyle name="20% - Accent6 2 2 2 2 3 2" xfId="26587" xr:uid="{00000000-0005-0000-0000-0000FC220000}"/>
    <cellStyle name="20% - Accent6 2 2 2 2 3 3" xfId="52793" xr:uid="{00000000-0005-0000-0000-0000FD220000}"/>
    <cellStyle name="20% - Accent6 2 2 2 2 3 4" xfId="16677" xr:uid="{00000000-0005-0000-0000-0000FE220000}"/>
    <cellStyle name="20% - Accent6 2 2 2 2 4" xfId="20653" xr:uid="{00000000-0005-0000-0000-0000FF220000}"/>
    <cellStyle name="20% - Accent6 2 2 2 2 4 2" xfId="48129" xr:uid="{00000000-0005-0000-0000-000000230000}"/>
    <cellStyle name="20% - Accent6 2 2 2 2 5" xfId="30278" xr:uid="{00000000-0005-0000-0000-000001230000}"/>
    <cellStyle name="20% - Accent6 2 2 2 2 6" xfId="35724" xr:uid="{00000000-0005-0000-0000-000002230000}"/>
    <cellStyle name="20% - Accent6 2 2 2 2 7" xfId="43319" xr:uid="{00000000-0005-0000-0000-000003230000}"/>
    <cellStyle name="20% - Accent6 2 2 2 2 8" xfId="13347" xr:uid="{00000000-0005-0000-0000-000004230000}"/>
    <cellStyle name="20% - Accent6 2 2 2 3" xfId="2354" xr:uid="{00000000-0005-0000-0000-000005230000}"/>
    <cellStyle name="20% - Accent6 2 2 2 3 2" xfId="4659" xr:uid="{00000000-0005-0000-0000-000006230000}"/>
    <cellStyle name="20% - Accent6 2 2 2 3 2 2" xfId="9440" xr:uid="{00000000-0005-0000-0000-000007230000}"/>
    <cellStyle name="20% - Accent6 2 2 2 3 2 2 2" xfId="28833" xr:uid="{00000000-0005-0000-0000-000008230000}"/>
    <cellStyle name="20% - Accent6 2 2 2 3 2 2 3" xfId="55206" xr:uid="{00000000-0005-0000-0000-000009230000}"/>
    <cellStyle name="20% - Accent6 2 2 2 3 2 2 4" xfId="18992" xr:uid="{00000000-0005-0000-0000-00000A230000}"/>
    <cellStyle name="20% - Accent6 2 2 2 3 2 3" xfId="23284" xr:uid="{00000000-0005-0000-0000-00000B230000}"/>
    <cellStyle name="20% - Accent6 2 2 2 3 2 3 2" xfId="50516" xr:uid="{00000000-0005-0000-0000-00000C230000}"/>
    <cellStyle name="20% - Accent6 2 2 2 3 2 4" xfId="32759" xr:uid="{00000000-0005-0000-0000-00000D230000}"/>
    <cellStyle name="20% - Accent6 2 2 2 3 2 5" xfId="38338" xr:uid="{00000000-0005-0000-0000-00000E230000}"/>
    <cellStyle name="20% - Accent6 2 2 2 3 2 6" xfId="45798" xr:uid="{00000000-0005-0000-0000-00000F230000}"/>
    <cellStyle name="20% - Accent6 2 2 2 3 2 7" xfId="15244" xr:uid="{00000000-0005-0000-0000-000010230000}"/>
    <cellStyle name="20% - Accent6 2 2 2 3 3" xfId="7519" xr:uid="{00000000-0005-0000-0000-000011230000}"/>
    <cellStyle name="20% - Accent6 2 2 2 3 3 2" xfId="27023" xr:uid="{00000000-0005-0000-0000-000012230000}"/>
    <cellStyle name="20% - Accent6 2 2 2 3 3 3" xfId="53285" xr:uid="{00000000-0005-0000-0000-000013230000}"/>
    <cellStyle name="20% - Accent6 2 2 2 3 3 4" xfId="17113" xr:uid="{00000000-0005-0000-0000-000014230000}"/>
    <cellStyle name="20% - Accent6 2 2 2 3 4" xfId="21191" xr:uid="{00000000-0005-0000-0000-000015230000}"/>
    <cellStyle name="20% - Accent6 2 2 2 3 4 2" xfId="48621" xr:uid="{00000000-0005-0000-0000-000016230000}"/>
    <cellStyle name="20% - Accent6 2 2 2 3 5" xfId="30805" xr:uid="{00000000-0005-0000-0000-000017230000}"/>
    <cellStyle name="20% - Accent6 2 2 2 3 6" xfId="36264" xr:uid="{00000000-0005-0000-0000-000018230000}"/>
    <cellStyle name="20% - Accent6 2 2 2 3 7" xfId="43857" xr:uid="{00000000-0005-0000-0000-000019230000}"/>
    <cellStyle name="20% - Accent6 2 2 2 3 8" xfId="12627" xr:uid="{00000000-0005-0000-0000-00001A230000}"/>
    <cellStyle name="20% - Accent6 2 2 2 4" xfId="3495" xr:uid="{00000000-0005-0000-0000-00001B230000}"/>
    <cellStyle name="20% - Accent6 2 2 2 4 2" xfId="8287" xr:uid="{00000000-0005-0000-0000-00001C230000}"/>
    <cellStyle name="20% - Accent6 2 2 2 4 2 2" xfId="27717" xr:uid="{00000000-0005-0000-0000-00001D230000}"/>
    <cellStyle name="20% - Accent6 2 2 2 4 2 3" xfId="54053" xr:uid="{00000000-0005-0000-0000-00001E230000}"/>
    <cellStyle name="20% - Accent6 2 2 2 4 2 4" xfId="17828" xr:uid="{00000000-0005-0000-0000-00001F230000}"/>
    <cellStyle name="20% - Accent6 2 2 2 4 3" xfId="22120" xr:uid="{00000000-0005-0000-0000-000020230000}"/>
    <cellStyle name="20% - Accent6 2 2 2 4 3 2" xfId="49365" xr:uid="{00000000-0005-0000-0000-000021230000}"/>
    <cellStyle name="20% - Accent6 2 2 2 4 4" xfId="31607" xr:uid="{00000000-0005-0000-0000-000022230000}"/>
    <cellStyle name="20% - Accent6 2 2 2 4 5" xfId="37174" xr:uid="{00000000-0005-0000-0000-000023230000}"/>
    <cellStyle name="20% - Accent6 2 2 2 4 6" xfId="44634" xr:uid="{00000000-0005-0000-0000-000024230000}"/>
    <cellStyle name="20% - Accent6 2 2 2 4 7" xfId="14129" xr:uid="{00000000-0005-0000-0000-000025230000}"/>
    <cellStyle name="20% - Accent6 2 2 2 5" xfId="5134" xr:uid="{00000000-0005-0000-0000-000026230000}"/>
    <cellStyle name="20% - Accent6 2 2 2 5 2" xfId="9890" xr:uid="{00000000-0005-0000-0000-000027230000}"/>
    <cellStyle name="20% - Accent6 2 2 2 5 2 2" xfId="55656" xr:uid="{00000000-0005-0000-0000-000028230000}"/>
    <cellStyle name="20% - Accent6 2 2 2 5 2 3" xfId="25908" xr:uid="{00000000-0005-0000-0000-000029230000}"/>
    <cellStyle name="20% - Accent6 2 2 2 5 3" xfId="33233" xr:uid="{00000000-0005-0000-0000-00002A230000}"/>
    <cellStyle name="20% - Accent6 2 2 2 5 3 2" xfId="50965" xr:uid="{00000000-0005-0000-0000-00002B230000}"/>
    <cellStyle name="20% - Accent6 2 2 2 5 4" xfId="38812" xr:uid="{00000000-0005-0000-0000-00002C230000}"/>
    <cellStyle name="20% - Accent6 2 2 2 5 5" xfId="46265" xr:uid="{00000000-0005-0000-0000-00002D230000}"/>
    <cellStyle name="20% - Accent6 2 2 2 5 6" xfId="15998" xr:uid="{00000000-0005-0000-0000-00002E230000}"/>
    <cellStyle name="20% - Accent6 2 2 2 6" xfId="5619" xr:uid="{00000000-0005-0000-0000-00002F230000}"/>
    <cellStyle name="20% - Accent6 2 2 2 6 2" xfId="10311" xr:uid="{00000000-0005-0000-0000-000030230000}"/>
    <cellStyle name="20% - Accent6 2 2 2 6 2 2" xfId="56077" xr:uid="{00000000-0005-0000-0000-000031230000}"/>
    <cellStyle name="20% - Accent6 2 2 2 6 2 3" xfId="33715" xr:uid="{00000000-0005-0000-0000-000032230000}"/>
    <cellStyle name="20% - Accent6 2 2 2 6 3" xfId="39294" xr:uid="{00000000-0005-0000-0000-000033230000}"/>
    <cellStyle name="20% - Accent6 2 2 2 6 3 2" xfId="51385" xr:uid="{00000000-0005-0000-0000-000034230000}"/>
    <cellStyle name="20% - Accent6 2 2 2 6 4" xfId="46747" xr:uid="{00000000-0005-0000-0000-000035230000}"/>
    <cellStyle name="20% - Accent6 2 2 2 6 5" xfId="19922" xr:uid="{00000000-0005-0000-0000-000036230000}"/>
    <cellStyle name="20% - Accent6 2 2 2 7" xfId="6322" xr:uid="{00000000-0005-0000-0000-000037230000}"/>
    <cellStyle name="20% - Accent6 2 2 2 7 2" xfId="52088" xr:uid="{00000000-0005-0000-0000-000038230000}"/>
    <cellStyle name="20% - Accent6 2 2 2 7 3" xfId="29556" xr:uid="{00000000-0005-0000-0000-000039230000}"/>
    <cellStyle name="20% - Accent6 2 2 2 8" xfId="11107" xr:uid="{00000000-0005-0000-0000-00003A230000}"/>
    <cellStyle name="20% - Accent6 2 2 2 8 2" xfId="47426" xr:uid="{00000000-0005-0000-0000-00003B230000}"/>
    <cellStyle name="20% - Accent6 2 2 2 8 3" xfId="34991" xr:uid="{00000000-0005-0000-0000-00003C230000}"/>
    <cellStyle name="20% - Accent6 2 2 2 9" xfId="42590" xr:uid="{00000000-0005-0000-0000-00003D230000}"/>
    <cellStyle name="20% - Accent6 2 2 3" xfId="829" xr:uid="{00000000-0005-0000-0000-00003E230000}"/>
    <cellStyle name="20% - Accent6 2 2 3 10" xfId="11686" xr:uid="{00000000-0005-0000-0000-00003F230000}"/>
    <cellStyle name="20% - Accent6 2 2 3 2" xfId="1571" xr:uid="{00000000-0005-0000-0000-000040230000}"/>
    <cellStyle name="20% - Accent6 2 2 3 2 2" xfId="3944" xr:uid="{00000000-0005-0000-0000-000041230000}"/>
    <cellStyle name="20% - Accent6 2 2 3 2 2 2" xfId="8735" xr:uid="{00000000-0005-0000-0000-000042230000}"/>
    <cellStyle name="20% - Accent6 2 2 3 2 2 2 2" xfId="28154" xr:uid="{00000000-0005-0000-0000-000043230000}"/>
    <cellStyle name="20% - Accent6 2 2 3 2 2 2 3" xfId="54501" xr:uid="{00000000-0005-0000-0000-000044230000}"/>
    <cellStyle name="20% - Accent6 2 2 3 2 2 2 4" xfId="18277" xr:uid="{00000000-0005-0000-0000-000045230000}"/>
    <cellStyle name="20% - Accent6 2 2 3 2 2 3" xfId="22569" xr:uid="{00000000-0005-0000-0000-000046230000}"/>
    <cellStyle name="20% - Accent6 2 2 3 2 2 3 2" xfId="49812" xr:uid="{00000000-0005-0000-0000-000047230000}"/>
    <cellStyle name="20% - Accent6 2 2 3 2 2 4" xfId="32052" xr:uid="{00000000-0005-0000-0000-000048230000}"/>
    <cellStyle name="20% - Accent6 2 2 3 2 2 5" xfId="37623" xr:uid="{00000000-0005-0000-0000-000049230000}"/>
    <cellStyle name="20% - Accent6 2 2 3 2 2 6" xfId="45083" xr:uid="{00000000-0005-0000-0000-00004A230000}"/>
    <cellStyle name="20% - Accent6 2 2 3 2 2 7" xfId="14565" xr:uid="{00000000-0005-0000-0000-00004B230000}"/>
    <cellStyle name="20% - Accent6 2 2 3 2 3" xfId="6784" xr:uid="{00000000-0005-0000-0000-00004C230000}"/>
    <cellStyle name="20% - Accent6 2 2 3 2 3 2" xfId="26344" xr:uid="{00000000-0005-0000-0000-00004D230000}"/>
    <cellStyle name="20% - Accent6 2 2 3 2 3 3" xfId="52550" xr:uid="{00000000-0005-0000-0000-00004E230000}"/>
    <cellStyle name="20% - Accent6 2 2 3 2 3 4" xfId="16434" xr:uid="{00000000-0005-0000-0000-00004F230000}"/>
    <cellStyle name="20% - Accent6 2 2 3 2 4" xfId="20410" xr:uid="{00000000-0005-0000-0000-000050230000}"/>
    <cellStyle name="20% - Accent6 2 2 3 2 4 2" xfId="47886" xr:uid="{00000000-0005-0000-0000-000051230000}"/>
    <cellStyle name="20% - Accent6 2 2 3 2 5" xfId="30035" xr:uid="{00000000-0005-0000-0000-000052230000}"/>
    <cellStyle name="20% - Accent6 2 2 3 2 6" xfId="35481" xr:uid="{00000000-0005-0000-0000-000053230000}"/>
    <cellStyle name="20% - Accent6 2 2 3 2 7" xfId="43076" xr:uid="{00000000-0005-0000-0000-000054230000}"/>
    <cellStyle name="20% - Accent6 2 2 3 2 8" xfId="13104" xr:uid="{00000000-0005-0000-0000-000055230000}"/>
    <cellStyle name="20% - Accent6 2 2 3 3" xfId="3252" xr:uid="{00000000-0005-0000-0000-000056230000}"/>
    <cellStyle name="20% - Accent6 2 2 3 3 2" xfId="8044" xr:uid="{00000000-0005-0000-0000-000057230000}"/>
    <cellStyle name="20% - Accent6 2 2 3 3 2 2" xfId="27474" xr:uid="{00000000-0005-0000-0000-000058230000}"/>
    <cellStyle name="20% - Accent6 2 2 3 3 2 3" xfId="53810" xr:uid="{00000000-0005-0000-0000-000059230000}"/>
    <cellStyle name="20% - Accent6 2 2 3 3 2 4" xfId="17585" xr:uid="{00000000-0005-0000-0000-00005A230000}"/>
    <cellStyle name="20% - Accent6 2 2 3 3 3" xfId="21877" xr:uid="{00000000-0005-0000-0000-00005B230000}"/>
    <cellStyle name="20% - Accent6 2 2 3 3 3 2" xfId="49122" xr:uid="{00000000-0005-0000-0000-00005C230000}"/>
    <cellStyle name="20% - Accent6 2 2 3 3 4" xfId="31364" xr:uid="{00000000-0005-0000-0000-00005D230000}"/>
    <cellStyle name="20% - Accent6 2 2 3 3 5" xfId="36931" xr:uid="{00000000-0005-0000-0000-00005E230000}"/>
    <cellStyle name="20% - Accent6 2 2 3 3 6" xfId="44391" xr:uid="{00000000-0005-0000-0000-00005F230000}"/>
    <cellStyle name="20% - Accent6 2 2 3 3 7" xfId="12384" xr:uid="{00000000-0005-0000-0000-000060230000}"/>
    <cellStyle name="20% - Accent6 2 2 3 4" xfId="6079" xr:uid="{00000000-0005-0000-0000-000061230000}"/>
    <cellStyle name="20% - Accent6 2 2 3 4 2" xfId="24111" xr:uid="{00000000-0005-0000-0000-000062230000}"/>
    <cellStyle name="20% - Accent6 2 2 3 4 3" xfId="51845" xr:uid="{00000000-0005-0000-0000-000063230000}"/>
    <cellStyle name="20% - Accent6 2 2 3 4 4" xfId="13886" xr:uid="{00000000-0005-0000-0000-000064230000}"/>
    <cellStyle name="20% - Accent6 2 2 3 5" xfId="15755" xr:uid="{00000000-0005-0000-0000-000065230000}"/>
    <cellStyle name="20% - Accent6 2 2 3 5 2" xfId="25665" xr:uid="{00000000-0005-0000-0000-000066230000}"/>
    <cellStyle name="20% - Accent6 2 2 3 5 3" xfId="47183" xr:uid="{00000000-0005-0000-0000-000067230000}"/>
    <cellStyle name="20% - Accent6 2 2 3 6" xfId="19674" xr:uid="{00000000-0005-0000-0000-000068230000}"/>
    <cellStyle name="20% - Accent6 2 2 3 7" xfId="29313" xr:uid="{00000000-0005-0000-0000-000069230000}"/>
    <cellStyle name="20% - Accent6 2 2 3 8" xfId="34743" xr:uid="{00000000-0005-0000-0000-00006A230000}"/>
    <cellStyle name="20% - Accent6 2 2 3 9" xfId="42342" xr:uid="{00000000-0005-0000-0000-00006B230000}"/>
    <cellStyle name="20% - Accent6 2 2 4" xfId="1308" xr:uid="{00000000-0005-0000-0000-00006C230000}"/>
    <cellStyle name="20% - Accent6 2 2 4 2" xfId="3684" xr:uid="{00000000-0005-0000-0000-00006D230000}"/>
    <cellStyle name="20% - Accent6 2 2 4 2 2" xfId="8475" xr:uid="{00000000-0005-0000-0000-00006E230000}"/>
    <cellStyle name="20% - Accent6 2 2 4 2 2 2" xfId="27895" xr:uid="{00000000-0005-0000-0000-00006F230000}"/>
    <cellStyle name="20% - Accent6 2 2 4 2 2 3" xfId="54241" xr:uid="{00000000-0005-0000-0000-000070230000}"/>
    <cellStyle name="20% - Accent6 2 2 4 2 2 4" xfId="18017" xr:uid="{00000000-0005-0000-0000-000071230000}"/>
    <cellStyle name="20% - Accent6 2 2 4 2 3" xfId="22309" xr:uid="{00000000-0005-0000-0000-000072230000}"/>
    <cellStyle name="20% - Accent6 2 2 4 2 3 2" xfId="49552" xr:uid="{00000000-0005-0000-0000-000073230000}"/>
    <cellStyle name="20% - Accent6 2 2 4 2 4" xfId="31792" xr:uid="{00000000-0005-0000-0000-000074230000}"/>
    <cellStyle name="20% - Accent6 2 2 4 2 5" xfId="37363" xr:uid="{00000000-0005-0000-0000-000075230000}"/>
    <cellStyle name="20% - Accent6 2 2 4 2 6" xfId="44823" xr:uid="{00000000-0005-0000-0000-000076230000}"/>
    <cellStyle name="20% - Accent6 2 2 4 2 7" xfId="14306" xr:uid="{00000000-0005-0000-0000-000077230000}"/>
    <cellStyle name="20% - Accent6 2 2 4 3" xfId="6522" xr:uid="{00000000-0005-0000-0000-000078230000}"/>
    <cellStyle name="20% - Accent6 2 2 4 3 2" xfId="26085" xr:uid="{00000000-0005-0000-0000-000079230000}"/>
    <cellStyle name="20% - Accent6 2 2 4 3 3" xfId="52288" xr:uid="{00000000-0005-0000-0000-00007A230000}"/>
    <cellStyle name="20% - Accent6 2 2 4 3 4" xfId="16175" xr:uid="{00000000-0005-0000-0000-00007B230000}"/>
    <cellStyle name="20% - Accent6 2 2 4 4" xfId="20147" xr:uid="{00000000-0005-0000-0000-00007C230000}"/>
    <cellStyle name="20% - Accent6 2 2 4 4 2" xfId="47624" xr:uid="{00000000-0005-0000-0000-00007D230000}"/>
    <cellStyle name="20% - Accent6 2 2 4 5" xfId="29772" xr:uid="{00000000-0005-0000-0000-00007E230000}"/>
    <cellStyle name="20% - Accent6 2 2 4 6" xfId="35218" xr:uid="{00000000-0005-0000-0000-00007F230000}"/>
    <cellStyle name="20% - Accent6 2 2 4 7" xfId="42813" xr:uid="{00000000-0005-0000-0000-000080230000}"/>
    <cellStyle name="20% - Accent6 2 2 4 8" xfId="12842" xr:uid="{00000000-0005-0000-0000-000081230000}"/>
    <cellStyle name="20% - Accent6 2 2 5" xfId="2111" xr:uid="{00000000-0005-0000-0000-000082230000}"/>
    <cellStyle name="20% - Accent6 2 2 5 2" xfId="4416" xr:uid="{00000000-0005-0000-0000-000083230000}"/>
    <cellStyle name="20% - Accent6 2 2 5 2 2" xfId="9197" xr:uid="{00000000-0005-0000-0000-000084230000}"/>
    <cellStyle name="20% - Accent6 2 2 5 2 2 2" xfId="28590" xr:uid="{00000000-0005-0000-0000-000085230000}"/>
    <cellStyle name="20% - Accent6 2 2 5 2 2 3" xfId="54963" xr:uid="{00000000-0005-0000-0000-000086230000}"/>
    <cellStyle name="20% - Accent6 2 2 5 2 2 4" xfId="18749" xr:uid="{00000000-0005-0000-0000-000087230000}"/>
    <cellStyle name="20% - Accent6 2 2 5 2 3" xfId="23041" xr:uid="{00000000-0005-0000-0000-000088230000}"/>
    <cellStyle name="20% - Accent6 2 2 5 2 3 2" xfId="50273" xr:uid="{00000000-0005-0000-0000-000089230000}"/>
    <cellStyle name="20% - Accent6 2 2 5 2 4" xfId="32516" xr:uid="{00000000-0005-0000-0000-00008A230000}"/>
    <cellStyle name="20% - Accent6 2 2 5 2 5" xfId="38095" xr:uid="{00000000-0005-0000-0000-00008B230000}"/>
    <cellStyle name="20% - Accent6 2 2 5 2 6" xfId="45555" xr:uid="{00000000-0005-0000-0000-00008C230000}"/>
    <cellStyle name="20% - Accent6 2 2 5 2 7" xfId="15001" xr:uid="{00000000-0005-0000-0000-00008D230000}"/>
    <cellStyle name="20% - Accent6 2 2 5 3" xfId="7276" xr:uid="{00000000-0005-0000-0000-00008E230000}"/>
    <cellStyle name="20% - Accent6 2 2 5 3 2" xfId="26780" xr:uid="{00000000-0005-0000-0000-00008F230000}"/>
    <cellStyle name="20% - Accent6 2 2 5 3 3" xfId="53042" xr:uid="{00000000-0005-0000-0000-000090230000}"/>
    <cellStyle name="20% - Accent6 2 2 5 3 4" xfId="16870" xr:uid="{00000000-0005-0000-0000-000091230000}"/>
    <cellStyle name="20% - Accent6 2 2 5 4" xfId="20948" xr:uid="{00000000-0005-0000-0000-000092230000}"/>
    <cellStyle name="20% - Accent6 2 2 5 4 2" xfId="48378" xr:uid="{00000000-0005-0000-0000-000093230000}"/>
    <cellStyle name="20% - Accent6 2 2 5 5" xfId="30562" xr:uid="{00000000-0005-0000-0000-000094230000}"/>
    <cellStyle name="20% - Accent6 2 2 5 6" xfId="36021" xr:uid="{00000000-0005-0000-0000-000095230000}"/>
    <cellStyle name="20% - Accent6 2 2 5 7" xfId="43614" xr:uid="{00000000-0005-0000-0000-000096230000}"/>
    <cellStyle name="20% - Accent6 2 2 5 8" xfId="12125" xr:uid="{00000000-0005-0000-0000-000097230000}"/>
    <cellStyle name="20% - Accent6 2 2 6" xfId="2992" xr:uid="{00000000-0005-0000-0000-000098230000}"/>
    <cellStyle name="20% - Accent6 2 2 6 2" xfId="7785" xr:uid="{00000000-0005-0000-0000-000099230000}"/>
    <cellStyle name="20% - Accent6 2 2 6 2 2" xfId="27215" xr:uid="{00000000-0005-0000-0000-00009A230000}"/>
    <cellStyle name="20% - Accent6 2 2 6 2 3" xfId="53551" xr:uid="{00000000-0005-0000-0000-00009B230000}"/>
    <cellStyle name="20% - Accent6 2 2 6 2 4" xfId="17325" xr:uid="{00000000-0005-0000-0000-00009C230000}"/>
    <cellStyle name="20% - Accent6 2 2 6 3" xfId="21617" xr:uid="{00000000-0005-0000-0000-00009D230000}"/>
    <cellStyle name="20% - Accent6 2 2 6 3 2" xfId="48863" xr:uid="{00000000-0005-0000-0000-00009E230000}"/>
    <cellStyle name="20% - Accent6 2 2 6 4" xfId="31104" xr:uid="{00000000-0005-0000-0000-00009F230000}"/>
    <cellStyle name="20% - Accent6 2 2 6 5" xfId="36671" xr:uid="{00000000-0005-0000-0000-0000A0230000}"/>
    <cellStyle name="20% - Accent6 2 2 6 6" xfId="44131" xr:uid="{00000000-0005-0000-0000-0000A1230000}"/>
    <cellStyle name="20% - Accent6 2 2 6 7" xfId="13627" xr:uid="{00000000-0005-0000-0000-0000A2230000}"/>
    <cellStyle name="20% - Accent6 2 2 7" xfId="4891" xr:uid="{00000000-0005-0000-0000-0000A3230000}"/>
    <cellStyle name="20% - Accent6 2 2 7 2" xfId="9647" xr:uid="{00000000-0005-0000-0000-0000A4230000}"/>
    <cellStyle name="20% - Accent6 2 2 7 2 2" xfId="55413" xr:uid="{00000000-0005-0000-0000-0000A5230000}"/>
    <cellStyle name="20% - Accent6 2 2 7 2 3" xfId="25406" xr:uid="{00000000-0005-0000-0000-0000A6230000}"/>
    <cellStyle name="20% - Accent6 2 2 7 3" xfId="32990" xr:uid="{00000000-0005-0000-0000-0000A7230000}"/>
    <cellStyle name="20% - Accent6 2 2 7 3 2" xfId="50722" xr:uid="{00000000-0005-0000-0000-0000A8230000}"/>
    <cellStyle name="20% - Accent6 2 2 7 4" xfId="38569" xr:uid="{00000000-0005-0000-0000-0000A9230000}"/>
    <cellStyle name="20% - Accent6 2 2 7 5" xfId="46022" xr:uid="{00000000-0005-0000-0000-0000AA230000}"/>
    <cellStyle name="20% - Accent6 2 2 7 6" xfId="15496" xr:uid="{00000000-0005-0000-0000-0000AB230000}"/>
    <cellStyle name="20% - Accent6 2 2 8" xfId="5376" xr:uid="{00000000-0005-0000-0000-0000AC230000}"/>
    <cellStyle name="20% - Accent6 2 2 8 2" xfId="10068" xr:uid="{00000000-0005-0000-0000-0000AD230000}"/>
    <cellStyle name="20% - Accent6 2 2 8 2 2" xfId="55834" xr:uid="{00000000-0005-0000-0000-0000AE230000}"/>
    <cellStyle name="20% - Accent6 2 2 8 2 3" xfId="33472" xr:uid="{00000000-0005-0000-0000-0000AF230000}"/>
    <cellStyle name="20% - Accent6 2 2 8 3" xfId="39051" xr:uid="{00000000-0005-0000-0000-0000B0230000}"/>
    <cellStyle name="20% - Accent6 2 2 8 3 2" xfId="51142" xr:uid="{00000000-0005-0000-0000-0000B1230000}"/>
    <cellStyle name="20% - Accent6 2 2 8 4" xfId="46504" xr:uid="{00000000-0005-0000-0000-0000B2230000}"/>
    <cellStyle name="20% - Accent6 2 2 8 5" xfId="19387" xr:uid="{00000000-0005-0000-0000-0000B3230000}"/>
    <cellStyle name="20% - Accent6 2 2 9" xfId="5819" xr:uid="{00000000-0005-0000-0000-0000B4230000}"/>
    <cellStyle name="20% - Accent6 2 2 9 2" xfId="51585" xr:uid="{00000000-0005-0000-0000-0000B5230000}"/>
    <cellStyle name="20% - Accent6 2 2 9 3" xfId="29053" xr:uid="{00000000-0005-0000-0000-0000B6230000}"/>
    <cellStyle name="20% - Accent6 2 3" xfId="617" xr:uid="{00000000-0005-0000-0000-0000B7230000}"/>
    <cellStyle name="20% - Accent6 2 3 10" xfId="42133" xr:uid="{00000000-0005-0000-0000-0000B8230000}"/>
    <cellStyle name="20% - Accent6 2 3 11" xfId="11477" xr:uid="{00000000-0005-0000-0000-0000B9230000}"/>
    <cellStyle name="20% - Accent6 2 3 12" xfId="56691" xr:uid="{00000000-0005-0000-0000-0000BA230000}"/>
    <cellStyle name="20% - Accent6 2 3 13" xfId="57146" xr:uid="{00000000-0005-0000-0000-0000BB230000}"/>
    <cellStyle name="20% - Accent6 2 3 2" xfId="901" xr:uid="{00000000-0005-0000-0000-0000BC230000}"/>
    <cellStyle name="20% - Accent6 2 3 2 10" xfId="11758" xr:uid="{00000000-0005-0000-0000-0000BD230000}"/>
    <cellStyle name="20% - Accent6 2 3 2 2" xfId="1643" xr:uid="{00000000-0005-0000-0000-0000BE230000}"/>
    <cellStyle name="20% - Accent6 2 3 2 2 2" xfId="4016" xr:uid="{00000000-0005-0000-0000-0000BF230000}"/>
    <cellStyle name="20% - Accent6 2 3 2 2 2 2" xfId="8807" xr:uid="{00000000-0005-0000-0000-0000C0230000}"/>
    <cellStyle name="20% - Accent6 2 3 2 2 2 2 2" xfId="28226" xr:uid="{00000000-0005-0000-0000-0000C1230000}"/>
    <cellStyle name="20% - Accent6 2 3 2 2 2 2 3" xfId="54573" xr:uid="{00000000-0005-0000-0000-0000C2230000}"/>
    <cellStyle name="20% - Accent6 2 3 2 2 2 2 4" xfId="18349" xr:uid="{00000000-0005-0000-0000-0000C3230000}"/>
    <cellStyle name="20% - Accent6 2 3 2 2 2 3" xfId="22641" xr:uid="{00000000-0005-0000-0000-0000C4230000}"/>
    <cellStyle name="20% - Accent6 2 3 2 2 2 3 2" xfId="49884" xr:uid="{00000000-0005-0000-0000-0000C5230000}"/>
    <cellStyle name="20% - Accent6 2 3 2 2 2 4" xfId="32124" xr:uid="{00000000-0005-0000-0000-0000C6230000}"/>
    <cellStyle name="20% - Accent6 2 3 2 2 2 5" xfId="37695" xr:uid="{00000000-0005-0000-0000-0000C7230000}"/>
    <cellStyle name="20% - Accent6 2 3 2 2 2 6" xfId="45155" xr:uid="{00000000-0005-0000-0000-0000C8230000}"/>
    <cellStyle name="20% - Accent6 2 3 2 2 2 7" xfId="14637" xr:uid="{00000000-0005-0000-0000-0000C9230000}"/>
    <cellStyle name="20% - Accent6 2 3 2 2 3" xfId="6856" xr:uid="{00000000-0005-0000-0000-0000CA230000}"/>
    <cellStyle name="20% - Accent6 2 3 2 2 3 2" xfId="26416" xr:uid="{00000000-0005-0000-0000-0000CB230000}"/>
    <cellStyle name="20% - Accent6 2 3 2 2 3 3" xfId="52622" xr:uid="{00000000-0005-0000-0000-0000CC230000}"/>
    <cellStyle name="20% - Accent6 2 3 2 2 3 4" xfId="16506" xr:uid="{00000000-0005-0000-0000-0000CD230000}"/>
    <cellStyle name="20% - Accent6 2 3 2 2 4" xfId="20482" xr:uid="{00000000-0005-0000-0000-0000CE230000}"/>
    <cellStyle name="20% - Accent6 2 3 2 2 4 2" xfId="47958" xr:uid="{00000000-0005-0000-0000-0000CF230000}"/>
    <cellStyle name="20% - Accent6 2 3 2 2 5" xfId="30107" xr:uid="{00000000-0005-0000-0000-0000D0230000}"/>
    <cellStyle name="20% - Accent6 2 3 2 2 6" xfId="35553" xr:uid="{00000000-0005-0000-0000-0000D1230000}"/>
    <cellStyle name="20% - Accent6 2 3 2 2 7" xfId="43148" xr:uid="{00000000-0005-0000-0000-0000D2230000}"/>
    <cellStyle name="20% - Accent6 2 3 2 2 8" xfId="13176" xr:uid="{00000000-0005-0000-0000-0000D3230000}"/>
    <cellStyle name="20% - Accent6 2 3 2 3" xfId="3324" xr:uid="{00000000-0005-0000-0000-0000D4230000}"/>
    <cellStyle name="20% - Accent6 2 3 2 3 2" xfId="8116" xr:uid="{00000000-0005-0000-0000-0000D5230000}"/>
    <cellStyle name="20% - Accent6 2 3 2 3 2 2" xfId="27546" xr:uid="{00000000-0005-0000-0000-0000D6230000}"/>
    <cellStyle name="20% - Accent6 2 3 2 3 2 3" xfId="53882" xr:uid="{00000000-0005-0000-0000-0000D7230000}"/>
    <cellStyle name="20% - Accent6 2 3 2 3 2 4" xfId="17657" xr:uid="{00000000-0005-0000-0000-0000D8230000}"/>
    <cellStyle name="20% - Accent6 2 3 2 3 3" xfId="21949" xr:uid="{00000000-0005-0000-0000-0000D9230000}"/>
    <cellStyle name="20% - Accent6 2 3 2 3 3 2" xfId="49194" xr:uid="{00000000-0005-0000-0000-0000DA230000}"/>
    <cellStyle name="20% - Accent6 2 3 2 3 4" xfId="31436" xr:uid="{00000000-0005-0000-0000-0000DB230000}"/>
    <cellStyle name="20% - Accent6 2 3 2 3 5" xfId="37003" xr:uid="{00000000-0005-0000-0000-0000DC230000}"/>
    <cellStyle name="20% - Accent6 2 3 2 3 6" xfId="44463" xr:uid="{00000000-0005-0000-0000-0000DD230000}"/>
    <cellStyle name="20% - Accent6 2 3 2 3 7" xfId="12456" xr:uid="{00000000-0005-0000-0000-0000DE230000}"/>
    <cellStyle name="20% - Accent6 2 3 2 4" xfId="6151" xr:uid="{00000000-0005-0000-0000-0000DF230000}"/>
    <cellStyle name="20% - Accent6 2 3 2 4 2" xfId="21207" xr:uid="{00000000-0005-0000-0000-0000E0230000}"/>
    <cellStyle name="20% - Accent6 2 3 2 4 3" xfId="51917" xr:uid="{00000000-0005-0000-0000-0000E1230000}"/>
    <cellStyle name="20% - Accent6 2 3 2 4 4" xfId="13958" xr:uid="{00000000-0005-0000-0000-0000E2230000}"/>
    <cellStyle name="20% - Accent6 2 3 2 5" xfId="15827" xr:uid="{00000000-0005-0000-0000-0000E3230000}"/>
    <cellStyle name="20% - Accent6 2 3 2 5 2" xfId="25737" xr:uid="{00000000-0005-0000-0000-0000E4230000}"/>
    <cellStyle name="20% - Accent6 2 3 2 5 3" xfId="47255" xr:uid="{00000000-0005-0000-0000-0000E5230000}"/>
    <cellStyle name="20% - Accent6 2 3 2 6" xfId="19746" xr:uid="{00000000-0005-0000-0000-0000E6230000}"/>
    <cellStyle name="20% - Accent6 2 3 2 7" xfId="29385" xr:uid="{00000000-0005-0000-0000-0000E7230000}"/>
    <cellStyle name="20% - Accent6 2 3 2 8" xfId="34815" xr:uid="{00000000-0005-0000-0000-0000E8230000}"/>
    <cellStyle name="20% - Accent6 2 3 2 9" xfId="42414" xr:uid="{00000000-0005-0000-0000-0000E9230000}"/>
    <cellStyle name="20% - Accent6 2 3 3" xfId="1380" xr:uid="{00000000-0005-0000-0000-0000EA230000}"/>
    <cellStyle name="20% - Accent6 2 3 3 2" xfId="3756" xr:uid="{00000000-0005-0000-0000-0000EB230000}"/>
    <cellStyle name="20% - Accent6 2 3 3 2 2" xfId="8547" xr:uid="{00000000-0005-0000-0000-0000EC230000}"/>
    <cellStyle name="20% - Accent6 2 3 3 2 2 2" xfId="27967" xr:uid="{00000000-0005-0000-0000-0000ED230000}"/>
    <cellStyle name="20% - Accent6 2 3 3 2 2 3" xfId="54313" xr:uid="{00000000-0005-0000-0000-0000EE230000}"/>
    <cellStyle name="20% - Accent6 2 3 3 2 2 4" xfId="18089" xr:uid="{00000000-0005-0000-0000-0000EF230000}"/>
    <cellStyle name="20% - Accent6 2 3 3 2 3" xfId="22381" xr:uid="{00000000-0005-0000-0000-0000F0230000}"/>
    <cellStyle name="20% - Accent6 2 3 3 2 3 2" xfId="49624" xr:uid="{00000000-0005-0000-0000-0000F1230000}"/>
    <cellStyle name="20% - Accent6 2 3 3 2 4" xfId="31864" xr:uid="{00000000-0005-0000-0000-0000F2230000}"/>
    <cellStyle name="20% - Accent6 2 3 3 2 5" xfId="37435" xr:uid="{00000000-0005-0000-0000-0000F3230000}"/>
    <cellStyle name="20% - Accent6 2 3 3 2 6" xfId="44895" xr:uid="{00000000-0005-0000-0000-0000F4230000}"/>
    <cellStyle name="20% - Accent6 2 3 3 2 7" xfId="14378" xr:uid="{00000000-0005-0000-0000-0000F5230000}"/>
    <cellStyle name="20% - Accent6 2 3 3 3" xfId="6594" xr:uid="{00000000-0005-0000-0000-0000F6230000}"/>
    <cellStyle name="20% - Accent6 2 3 3 3 2" xfId="26157" xr:uid="{00000000-0005-0000-0000-0000F7230000}"/>
    <cellStyle name="20% - Accent6 2 3 3 3 3" xfId="52360" xr:uid="{00000000-0005-0000-0000-0000F8230000}"/>
    <cellStyle name="20% - Accent6 2 3 3 3 4" xfId="16247" xr:uid="{00000000-0005-0000-0000-0000F9230000}"/>
    <cellStyle name="20% - Accent6 2 3 3 4" xfId="20219" xr:uid="{00000000-0005-0000-0000-0000FA230000}"/>
    <cellStyle name="20% - Accent6 2 3 3 4 2" xfId="47696" xr:uid="{00000000-0005-0000-0000-0000FB230000}"/>
    <cellStyle name="20% - Accent6 2 3 3 5" xfId="29844" xr:uid="{00000000-0005-0000-0000-0000FC230000}"/>
    <cellStyle name="20% - Accent6 2 3 3 6" xfId="35290" xr:uid="{00000000-0005-0000-0000-0000FD230000}"/>
    <cellStyle name="20% - Accent6 2 3 3 7" xfId="42885" xr:uid="{00000000-0005-0000-0000-0000FE230000}"/>
    <cellStyle name="20% - Accent6 2 3 3 8" xfId="12914" xr:uid="{00000000-0005-0000-0000-0000FF230000}"/>
    <cellStyle name="20% - Accent6 2 3 4" xfId="2183" xr:uid="{00000000-0005-0000-0000-000000240000}"/>
    <cellStyle name="20% - Accent6 2 3 4 2" xfId="4488" xr:uid="{00000000-0005-0000-0000-000001240000}"/>
    <cellStyle name="20% - Accent6 2 3 4 2 2" xfId="9269" xr:uid="{00000000-0005-0000-0000-000002240000}"/>
    <cellStyle name="20% - Accent6 2 3 4 2 2 2" xfId="28662" xr:uid="{00000000-0005-0000-0000-000003240000}"/>
    <cellStyle name="20% - Accent6 2 3 4 2 2 3" xfId="55035" xr:uid="{00000000-0005-0000-0000-000004240000}"/>
    <cellStyle name="20% - Accent6 2 3 4 2 2 4" xfId="18821" xr:uid="{00000000-0005-0000-0000-000005240000}"/>
    <cellStyle name="20% - Accent6 2 3 4 2 3" xfId="23113" xr:uid="{00000000-0005-0000-0000-000006240000}"/>
    <cellStyle name="20% - Accent6 2 3 4 2 3 2" xfId="50345" xr:uid="{00000000-0005-0000-0000-000007240000}"/>
    <cellStyle name="20% - Accent6 2 3 4 2 4" xfId="32588" xr:uid="{00000000-0005-0000-0000-000008240000}"/>
    <cellStyle name="20% - Accent6 2 3 4 2 5" xfId="38167" xr:uid="{00000000-0005-0000-0000-000009240000}"/>
    <cellStyle name="20% - Accent6 2 3 4 2 6" xfId="45627" xr:uid="{00000000-0005-0000-0000-00000A240000}"/>
    <cellStyle name="20% - Accent6 2 3 4 2 7" xfId="15073" xr:uid="{00000000-0005-0000-0000-00000B240000}"/>
    <cellStyle name="20% - Accent6 2 3 4 3" xfId="7348" xr:uid="{00000000-0005-0000-0000-00000C240000}"/>
    <cellStyle name="20% - Accent6 2 3 4 3 2" xfId="26852" xr:uid="{00000000-0005-0000-0000-00000D240000}"/>
    <cellStyle name="20% - Accent6 2 3 4 3 3" xfId="53114" xr:uid="{00000000-0005-0000-0000-00000E240000}"/>
    <cellStyle name="20% - Accent6 2 3 4 3 4" xfId="16942" xr:uid="{00000000-0005-0000-0000-00000F240000}"/>
    <cellStyle name="20% - Accent6 2 3 4 4" xfId="21020" xr:uid="{00000000-0005-0000-0000-000010240000}"/>
    <cellStyle name="20% - Accent6 2 3 4 4 2" xfId="48450" xr:uid="{00000000-0005-0000-0000-000011240000}"/>
    <cellStyle name="20% - Accent6 2 3 4 5" xfId="30634" xr:uid="{00000000-0005-0000-0000-000012240000}"/>
    <cellStyle name="20% - Accent6 2 3 4 6" xfId="36093" xr:uid="{00000000-0005-0000-0000-000013240000}"/>
    <cellStyle name="20% - Accent6 2 3 4 7" xfId="43686" xr:uid="{00000000-0005-0000-0000-000014240000}"/>
    <cellStyle name="20% - Accent6 2 3 4 8" xfId="12197" xr:uid="{00000000-0005-0000-0000-000015240000}"/>
    <cellStyle name="20% - Accent6 2 3 5" xfId="3064" xr:uid="{00000000-0005-0000-0000-000016240000}"/>
    <cellStyle name="20% - Accent6 2 3 5 2" xfId="7857" xr:uid="{00000000-0005-0000-0000-000017240000}"/>
    <cellStyle name="20% - Accent6 2 3 5 2 2" xfId="27287" xr:uid="{00000000-0005-0000-0000-000018240000}"/>
    <cellStyle name="20% - Accent6 2 3 5 2 3" xfId="53623" xr:uid="{00000000-0005-0000-0000-000019240000}"/>
    <cellStyle name="20% - Accent6 2 3 5 2 4" xfId="17397" xr:uid="{00000000-0005-0000-0000-00001A240000}"/>
    <cellStyle name="20% - Accent6 2 3 5 3" xfId="21689" xr:uid="{00000000-0005-0000-0000-00001B240000}"/>
    <cellStyle name="20% - Accent6 2 3 5 3 2" xfId="48935" xr:uid="{00000000-0005-0000-0000-00001C240000}"/>
    <cellStyle name="20% - Accent6 2 3 5 4" xfId="31176" xr:uid="{00000000-0005-0000-0000-00001D240000}"/>
    <cellStyle name="20% - Accent6 2 3 5 5" xfId="36743" xr:uid="{00000000-0005-0000-0000-00001E240000}"/>
    <cellStyle name="20% - Accent6 2 3 5 6" xfId="44203" xr:uid="{00000000-0005-0000-0000-00001F240000}"/>
    <cellStyle name="20% - Accent6 2 3 5 7" xfId="13699" xr:uid="{00000000-0005-0000-0000-000020240000}"/>
    <cellStyle name="20% - Accent6 2 3 6" xfId="4963" xr:uid="{00000000-0005-0000-0000-000021240000}"/>
    <cellStyle name="20% - Accent6 2 3 6 2" xfId="9719" xr:uid="{00000000-0005-0000-0000-000022240000}"/>
    <cellStyle name="20% - Accent6 2 3 6 2 2" xfId="55485" xr:uid="{00000000-0005-0000-0000-000023240000}"/>
    <cellStyle name="20% - Accent6 2 3 6 2 3" xfId="25478" xr:uid="{00000000-0005-0000-0000-000024240000}"/>
    <cellStyle name="20% - Accent6 2 3 6 3" xfId="33062" xr:uid="{00000000-0005-0000-0000-000025240000}"/>
    <cellStyle name="20% - Accent6 2 3 6 3 2" xfId="50794" xr:uid="{00000000-0005-0000-0000-000026240000}"/>
    <cellStyle name="20% - Accent6 2 3 6 4" xfId="38641" xr:uid="{00000000-0005-0000-0000-000027240000}"/>
    <cellStyle name="20% - Accent6 2 3 6 5" xfId="46094" xr:uid="{00000000-0005-0000-0000-000028240000}"/>
    <cellStyle name="20% - Accent6 2 3 6 6" xfId="15568" xr:uid="{00000000-0005-0000-0000-000029240000}"/>
    <cellStyle name="20% - Accent6 2 3 7" xfId="5448" xr:uid="{00000000-0005-0000-0000-00002A240000}"/>
    <cellStyle name="20% - Accent6 2 3 7 2" xfId="10140" xr:uid="{00000000-0005-0000-0000-00002B240000}"/>
    <cellStyle name="20% - Accent6 2 3 7 2 2" xfId="55906" xr:uid="{00000000-0005-0000-0000-00002C240000}"/>
    <cellStyle name="20% - Accent6 2 3 7 2 3" xfId="33544" xr:uid="{00000000-0005-0000-0000-00002D240000}"/>
    <cellStyle name="20% - Accent6 2 3 7 3" xfId="39123" xr:uid="{00000000-0005-0000-0000-00002E240000}"/>
    <cellStyle name="20% - Accent6 2 3 7 3 2" xfId="51214" xr:uid="{00000000-0005-0000-0000-00002F240000}"/>
    <cellStyle name="20% - Accent6 2 3 7 4" xfId="46576" xr:uid="{00000000-0005-0000-0000-000030240000}"/>
    <cellStyle name="20% - Accent6 2 3 7 5" xfId="19464" xr:uid="{00000000-0005-0000-0000-000031240000}"/>
    <cellStyle name="20% - Accent6 2 3 8" xfId="5891" xr:uid="{00000000-0005-0000-0000-000032240000}"/>
    <cellStyle name="20% - Accent6 2 3 8 2" xfId="51657" xr:uid="{00000000-0005-0000-0000-000033240000}"/>
    <cellStyle name="20% - Accent6 2 3 8 3" xfId="29125" xr:uid="{00000000-0005-0000-0000-000034240000}"/>
    <cellStyle name="20% - Accent6 2 3 9" xfId="10936" xr:uid="{00000000-0005-0000-0000-000035240000}"/>
    <cellStyle name="20% - Accent6 2 3 9 2" xfId="46996" xr:uid="{00000000-0005-0000-0000-000036240000}"/>
    <cellStyle name="20% - Accent6 2 3 9 3" xfId="34533" xr:uid="{00000000-0005-0000-0000-000037240000}"/>
    <cellStyle name="20% - Accent6 2 4" xfId="978" xr:uid="{00000000-0005-0000-0000-000038240000}"/>
    <cellStyle name="20% - Accent6 2 4 10" xfId="11835" xr:uid="{00000000-0005-0000-0000-000039240000}"/>
    <cellStyle name="20% - Accent6 2 4 11" xfId="56763" xr:uid="{00000000-0005-0000-0000-00003A240000}"/>
    <cellStyle name="20% - Accent6 2 4 12" xfId="57218" xr:uid="{00000000-0005-0000-0000-00003B240000}"/>
    <cellStyle name="20% - Accent6 2 4 2" xfId="1715" xr:uid="{00000000-0005-0000-0000-00003C240000}"/>
    <cellStyle name="20% - Accent6 2 4 2 2" xfId="4088" xr:uid="{00000000-0005-0000-0000-00003D240000}"/>
    <cellStyle name="20% - Accent6 2 4 2 2 2" xfId="8879" xr:uid="{00000000-0005-0000-0000-00003E240000}"/>
    <cellStyle name="20% - Accent6 2 4 2 2 2 2" xfId="28298" xr:uid="{00000000-0005-0000-0000-00003F240000}"/>
    <cellStyle name="20% - Accent6 2 4 2 2 2 3" xfId="54645" xr:uid="{00000000-0005-0000-0000-000040240000}"/>
    <cellStyle name="20% - Accent6 2 4 2 2 2 4" xfId="18421" xr:uid="{00000000-0005-0000-0000-000041240000}"/>
    <cellStyle name="20% - Accent6 2 4 2 2 3" xfId="22713" xr:uid="{00000000-0005-0000-0000-000042240000}"/>
    <cellStyle name="20% - Accent6 2 4 2 2 3 2" xfId="49956" xr:uid="{00000000-0005-0000-0000-000043240000}"/>
    <cellStyle name="20% - Accent6 2 4 2 2 4" xfId="32196" xr:uid="{00000000-0005-0000-0000-000044240000}"/>
    <cellStyle name="20% - Accent6 2 4 2 2 5" xfId="37767" xr:uid="{00000000-0005-0000-0000-000045240000}"/>
    <cellStyle name="20% - Accent6 2 4 2 2 6" xfId="45227" xr:uid="{00000000-0005-0000-0000-000046240000}"/>
    <cellStyle name="20% - Accent6 2 4 2 2 7" xfId="14709" xr:uid="{00000000-0005-0000-0000-000047240000}"/>
    <cellStyle name="20% - Accent6 2 4 2 3" xfId="6928" xr:uid="{00000000-0005-0000-0000-000048240000}"/>
    <cellStyle name="20% - Accent6 2 4 2 3 2" xfId="26488" xr:uid="{00000000-0005-0000-0000-000049240000}"/>
    <cellStyle name="20% - Accent6 2 4 2 3 3" xfId="52694" xr:uid="{00000000-0005-0000-0000-00004A240000}"/>
    <cellStyle name="20% - Accent6 2 4 2 3 4" xfId="16578" xr:uid="{00000000-0005-0000-0000-00004B240000}"/>
    <cellStyle name="20% - Accent6 2 4 2 4" xfId="20554" xr:uid="{00000000-0005-0000-0000-00004C240000}"/>
    <cellStyle name="20% - Accent6 2 4 2 4 2" xfId="48030" xr:uid="{00000000-0005-0000-0000-00004D240000}"/>
    <cellStyle name="20% - Accent6 2 4 2 5" xfId="30179" xr:uid="{00000000-0005-0000-0000-00004E240000}"/>
    <cellStyle name="20% - Accent6 2 4 2 6" xfId="35625" xr:uid="{00000000-0005-0000-0000-00004F240000}"/>
    <cellStyle name="20% - Accent6 2 4 2 7" xfId="43220" xr:uid="{00000000-0005-0000-0000-000050240000}"/>
    <cellStyle name="20% - Accent6 2 4 2 8" xfId="13248" xr:uid="{00000000-0005-0000-0000-000051240000}"/>
    <cellStyle name="20% - Accent6 2 4 3" xfId="2255" xr:uid="{00000000-0005-0000-0000-000052240000}"/>
    <cellStyle name="20% - Accent6 2 4 3 2" xfId="4560" xr:uid="{00000000-0005-0000-0000-000053240000}"/>
    <cellStyle name="20% - Accent6 2 4 3 2 2" xfId="9341" xr:uid="{00000000-0005-0000-0000-000054240000}"/>
    <cellStyle name="20% - Accent6 2 4 3 2 2 2" xfId="28734" xr:uid="{00000000-0005-0000-0000-000055240000}"/>
    <cellStyle name="20% - Accent6 2 4 3 2 2 3" xfId="55107" xr:uid="{00000000-0005-0000-0000-000056240000}"/>
    <cellStyle name="20% - Accent6 2 4 3 2 2 4" xfId="18893" xr:uid="{00000000-0005-0000-0000-000057240000}"/>
    <cellStyle name="20% - Accent6 2 4 3 2 3" xfId="23185" xr:uid="{00000000-0005-0000-0000-000058240000}"/>
    <cellStyle name="20% - Accent6 2 4 3 2 3 2" xfId="50417" xr:uid="{00000000-0005-0000-0000-000059240000}"/>
    <cellStyle name="20% - Accent6 2 4 3 2 4" xfId="32660" xr:uid="{00000000-0005-0000-0000-00005A240000}"/>
    <cellStyle name="20% - Accent6 2 4 3 2 5" xfId="38239" xr:uid="{00000000-0005-0000-0000-00005B240000}"/>
    <cellStyle name="20% - Accent6 2 4 3 2 6" xfId="45699" xr:uid="{00000000-0005-0000-0000-00005C240000}"/>
    <cellStyle name="20% - Accent6 2 4 3 2 7" xfId="15145" xr:uid="{00000000-0005-0000-0000-00005D240000}"/>
    <cellStyle name="20% - Accent6 2 4 3 3" xfId="7420" xr:uid="{00000000-0005-0000-0000-00005E240000}"/>
    <cellStyle name="20% - Accent6 2 4 3 3 2" xfId="26924" xr:uid="{00000000-0005-0000-0000-00005F240000}"/>
    <cellStyle name="20% - Accent6 2 4 3 3 3" xfId="53186" xr:uid="{00000000-0005-0000-0000-000060240000}"/>
    <cellStyle name="20% - Accent6 2 4 3 3 4" xfId="17014" xr:uid="{00000000-0005-0000-0000-000061240000}"/>
    <cellStyle name="20% - Accent6 2 4 3 4" xfId="21092" xr:uid="{00000000-0005-0000-0000-000062240000}"/>
    <cellStyle name="20% - Accent6 2 4 3 4 2" xfId="48522" xr:uid="{00000000-0005-0000-0000-000063240000}"/>
    <cellStyle name="20% - Accent6 2 4 3 5" xfId="30706" xr:uid="{00000000-0005-0000-0000-000064240000}"/>
    <cellStyle name="20% - Accent6 2 4 3 6" xfId="36165" xr:uid="{00000000-0005-0000-0000-000065240000}"/>
    <cellStyle name="20% - Accent6 2 4 3 7" xfId="43758" xr:uid="{00000000-0005-0000-0000-000066240000}"/>
    <cellStyle name="20% - Accent6 2 4 3 8" xfId="12528" xr:uid="{00000000-0005-0000-0000-000067240000}"/>
    <cellStyle name="20% - Accent6 2 4 4" xfId="3396" xr:uid="{00000000-0005-0000-0000-000068240000}"/>
    <cellStyle name="20% - Accent6 2 4 4 2" xfId="8188" xr:uid="{00000000-0005-0000-0000-000069240000}"/>
    <cellStyle name="20% - Accent6 2 4 4 2 2" xfId="27618" xr:uid="{00000000-0005-0000-0000-00006A240000}"/>
    <cellStyle name="20% - Accent6 2 4 4 2 3" xfId="53954" xr:uid="{00000000-0005-0000-0000-00006B240000}"/>
    <cellStyle name="20% - Accent6 2 4 4 2 4" xfId="17729" xr:uid="{00000000-0005-0000-0000-00006C240000}"/>
    <cellStyle name="20% - Accent6 2 4 4 3" xfId="22021" xr:uid="{00000000-0005-0000-0000-00006D240000}"/>
    <cellStyle name="20% - Accent6 2 4 4 3 2" xfId="49266" xr:uid="{00000000-0005-0000-0000-00006E240000}"/>
    <cellStyle name="20% - Accent6 2 4 4 4" xfId="31508" xr:uid="{00000000-0005-0000-0000-00006F240000}"/>
    <cellStyle name="20% - Accent6 2 4 4 5" xfId="37075" xr:uid="{00000000-0005-0000-0000-000070240000}"/>
    <cellStyle name="20% - Accent6 2 4 4 6" xfId="44535" xr:uid="{00000000-0005-0000-0000-000071240000}"/>
    <cellStyle name="20% - Accent6 2 4 4 7" xfId="14030" xr:uid="{00000000-0005-0000-0000-000072240000}"/>
    <cellStyle name="20% - Accent6 2 4 5" xfId="5035" xr:uid="{00000000-0005-0000-0000-000073240000}"/>
    <cellStyle name="20% - Accent6 2 4 5 2" xfId="9791" xr:uid="{00000000-0005-0000-0000-000074240000}"/>
    <cellStyle name="20% - Accent6 2 4 5 2 2" xfId="55557" xr:uid="{00000000-0005-0000-0000-000075240000}"/>
    <cellStyle name="20% - Accent6 2 4 5 2 3" xfId="25809" xr:uid="{00000000-0005-0000-0000-000076240000}"/>
    <cellStyle name="20% - Accent6 2 4 5 3" xfId="33134" xr:uid="{00000000-0005-0000-0000-000077240000}"/>
    <cellStyle name="20% - Accent6 2 4 5 3 2" xfId="50866" xr:uid="{00000000-0005-0000-0000-000078240000}"/>
    <cellStyle name="20% - Accent6 2 4 5 4" xfId="38713" xr:uid="{00000000-0005-0000-0000-000079240000}"/>
    <cellStyle name="20% - Accent6 2 4 5 5" xfId="46166" xr:uid="{00000000-0005-0000-0000-00007A240000}"/>
    <cellStyle name="20% - Accent6 2 4 5 6" xfId="15899" xr:uid="{00000000-0005-0000-0000-00007B240000}"/>
    <cellStyle name="20% - Accent6 2 4 6" xfId="5520" xr:uid="{00000000-0005-0000-0000-00007C240000}"/>
    <cellStyle name="20% - Accent6 2 4 6 2" xfId="10212" xr:uid="{00000000-0005-0000-0000-00007D240000}"/>
    <cellStyle name="20% - Accent6 2 4 6 2 2" xfId="55978" xr:uid="{00000000-0005-0000-0000-00007E240000}"/>
    <cellStyle name="20% - Accent6 2 4 6 2 3" xfId="33616" xr:uid="{00000000-0005-0000-0000-00007F240000}"/>
    <cellStyle name="20% - Accent6 2 4 6 3" xfId="39195" xr:uid="{00000000-0005-0000-0000-000080240000}"/>
    <cellStyle name="20% - Accent6 2 4 6 3 2" xfId="51286" xr:uid="{00000000-0005-0000-0000-000081240000}"/>
    <cellStyle name="20% - Accent6 2 4 6 4" xfId="46648" xr:uid="{00000000-0005-0000-0000-000082240000}"/>
    <cellStyle name="20% - Accent6 2 4 6 5" xfId="19823" xr:uid="{00000000-0005-0000-0000-000083240000}"/>
    <cellStyle name="20% - Accent6 2 4 7" xfId="6223" xr:uid="{00000000-0005-0000-0000-000084240000}"/>
    <cellStyle name="20% - Accent6 2 4 7 2" xfId="51989" xr:uid="{00000000-0005-0000-0000-000085240000}"/>
    <cellStyle name="20% - Accent6 2 4 7 3" xfId="29457" xr:uid="{00000000-0005-0000-0000-000086240000}"/>
    <cellStyle name="20% - Accent6 2 4 8" xfId="11008" xr:uid="{00000000-0005-0000-0000-000087240000}"/>
    <cellStyle name="20% - Accent6 2 4 8 2" xfId="47327" xr:uid="{00000000-0005-0000-0000-000088240000}"/>
    <cellStyle name="20% - Accent6 2 4 8 3" xfId="34892" xr:uid="{00000000-0005-0000-0000-000089240000}"/>
    <cellStyle name="20% - Accent6 2 4 9" xfId="42491" xr:uid="{00000000-0005-0000-0000-00008A240000}"/>
    <cellStyle name="20% - Accent6 2 5" xfId="719" xr:uid="{00000000-0005-0000-0000-00008B240000}"/>
    <cellStyle name="20% - Accent6 2 5 10" xfId="11576" xr:uid="{00000000-0005-0000-0000-00008C240000}"/>
    <cellStyle name="20% - Accent6 2 5 2" xfId="1479" xr:uid="{00000000-0005-0000-0000-00008D240000}"/>
    <cellStyle name="20% - Accent6 2 5 2 2" xfId="3855" xr:uid="{00000000-0005-0000-0000-00008E240000}"/>
    <cellStyle name="20% - Accent6 2 5 2 2 2" xfId="8646" xr:uid="{00000000-0005-0000-0000-00008F240000}"/>
    <cellStyle name="20% - Accent6 2 5 2 2 2 2" xfId="28066" xr:uid="{00000000-0005-0000-0000-000090240000}"/>
    <cellStyle name="20% - Accent6 2 5 2 2 2 3" xfId="54412" xr:uid="{00000000-0005-0000-0000-000091240000}"/>
    <cellStyle name="20% - Accent6 2 5 2 2 2 4" xfId="18188" xr:uid="{00000000-0005-0000-0000-000092240000}"/>
    <cellStyle name="20% - Accent6 2 5 2 2 3" xfId="22480" xr:uid="{00000000-0005-0000-0000-000093240000}"/>
    <cellStyle name="20% - Accent6 2 5 2 2 3 2" xfId="49723" xr:uid="{00000000-0005-0000-0000-000094240000}"/>
    <cellStyle name="20% - Accent6 2 5 2 2 4" xfId="31963" xr:uid="{00000000-0005-0000-0000-000095240000}"/>
    <cellStyle name="20% - Accent6 2 5 2 2 5" xfId="37534" xr:uid="{00000000-0005-0000-0000-000096240000}"/>
    <cellStyle name="20% - Accent6 2 5 2 2 6" xfId="44994" xr:uid="{00000000-0005-0000-0000-000097240000}"/>
    <cellStyle name="20% - Accent6 2 5 2 2 7" xfId="14477" xr:uid="{00000000-0005-0000-0000-000098240000}"/>
    <cellStyle name="20% - Accent6 2 5 2 3" xfId="6693" xr:uid="{00000000-0005-0000-0000-000099240000}"/>
    <cellStyle name="20% - Accent6 2 5 2 3 2" xfId="26256" xr:uid="{00000000-0005-0000-0000-00009A240000}"/>
    <cellStyle name="20% - Accent6 2 5 2 3 3" xfId="52459" xr:uid="{00000000-0005-0000-0000-00009B240000}"/>
    <cellStyle name="20% - Accent6 2 5 2 3 4" xfId="16346" xr:uid="{00000000-0005-0000-0000-00009C240000}"/>
    <cellStyle name="20% - Accent6 2 5 2 4" xfId="20318" xr:uid="{00000000-0005-0000-0000-00009D240000}"/>
    <cellStyle name="20% - Accent6 2 5 2 4 2" xfId="47795" xr:uid="{00000000-0005-0000-0000-00009E240000}"/>
    <cellStyle name="20% - Accent6 2 5 2 5" xfId="29943" xr:uid="{00000000-0005-0000-0000-00009F240000}"/>
    <cellStyle name="20% - Accent6 2 5 2 6" xfId="35389" xr:uid="{00000000-0005-0000-0000-0000A0240000}"/>
    <cellStyle name="20% - Accent6 2 5 2 7" xfId="42984" xr:uid="{00000000-0005-0000-0000-0000A1240000}"/>
    <cellStyle name="20% - Accent6 2 5 2 8" xfId="13013" xr:uid="{00000000-0005-0000-0000-0000A2240000}"/>
    <cellStyle name="20% - Accent6 2 5 3" xfId="3163" xr:uid="{00000000-0005-0000-0000-0000A3240000}"/>
    <cellStyle name="20% - Accent6 2 5 3 2" xfId="7956" xr:uid="{00000000-0005-0000-0000-0000A4240000}"/>
    <cellStyle name="20% - Accent6 2 5 3 2 2" xfId="27386" xr:uid="{00000000-0005-0000-0000-0000A5240000}"/>
    <cellStyle name="20% - Accent6 2 5 3 2 3" xfId="53722" xr:uid="{00000000-0005-0000-0000-0000A6240000}"/>
    <cellStyle name="20% - Accent6 2 5 3 2 4" xfId="17496" xr:uid="{00000000-0005-0000-0000-0000A7240000}"/>
    <cellStyle name="20% - Accent6 2 5 3 3" xfId="21788" xr:uid="{00000000-0005-0000-0000-0000A8240000}"/>
    <cellStyle name="20% - Accent6 2 5 3 3 2" xfId="49034" xr:uid="{00000000-0005-0000-0000-0000A9240000}"/>
    <cellStyle name="20% - Accent6 2 5 3 4" xfId="31275" xr:uid="{00000000-0005-0000-0000-0000AA240000}"/>
    <cellStyle name="20% - Accent6 2 5 3 5" xfId="36842" xr:uid="{00000000-0005-0000-0000-0000AB240000}"/>
    <cellStyle name="20% - Accent6 2 5 3 6" xfId="44302" xr:uid="{00000000-0005-0000-0000-0000AC240000}"/>
    <cellStyle name="20% - Accent6 2 5 3 7" xfId="12296" xr:uid="{00000000-0005-0000-0000-0000AD240000}"/>
    <cellStyle name="20% - Accent6 2 5 4" xfId="5990" xr:uid="{00000000-0005-0000-0000-0000AE240000}"/>
    <cellStyle name="20% - Accent6 2 5 4 2" xfId="23970" xr:uid="{00000000-0005-0000-0000-0000AF240000}"/>
    <cellStyle name="20% - Accent6 2 5 4 3" xfId="51756" xr:uid="{00000000-0005-0000-0000-0000B0240000}"/>
    <cellStyle name="20% - Accent6 2 5 4 4" xfId="13798" xr:uid="{00000000-0005-0000-0000-0000B1240000}"/>
    <cellStyle name="20% - Accent6 2 5 5" xfId="15667" xr:uid="{00000000-0005-0000-0000-0000B2240000}"/>
    <cellStyle name="20% - Accent6 2 5 5 2" xfId="25577" xr:uid="{00000000-0005-0000-0000-0000B3240000}"/>
    <cellStyle name="20% - Accent6 2 5 5 3" xfId="47095" xr:uid="{00000000-0005-0000-0000-0000B4240000}"/>
    <cellStyle name="20% - Accent6 2 5 6" xfId="19564" xr:uid="{00000000-0005-0000-0000-0000B5240000}"/>
    <cellStyle name="20% - Accent6 2 5 7" xfId="29225" xr:uid="{00000000-0005-0000-0000-0000B6240000}"/>
    <cellStyle name="20% - Accent6 2 5 8" xfId="34633" xr:uid="{00000000-0005-0000-0000-0000B7240000}"/>
    <cellStyle name="20% - Accent6 2 5 9" xfId="42232" xr:uid="{00000000-0005-0000-0000-0000B8240000}"/>
    <cellStyle name="20% - Accent6 2 6" xfId="1200" xr:uid="{00000000-0005-0000-0000-0000B9240000}"/>
    <cellStyle name="20% - Accent6 2 6 2" xfId="3582" xr:uid="{00000000-0005-0000-0000-0000BA240000}"/>
    <cellStyle name="20% - Accent6 2 6 2 2" xfId="8373" xr:uid="{00000000-0005-0000-0000-0000BB240000}"/>
    <cellStyle name="20% - Accent6 2 6 2 2 2" xfId="27795" xr:uid="{00000000-0005-0000-0000-0000BC240000}"/>
    <cellStyle name="20% - Accent6 2 6 2 2 3" xfId="54139" xr:uid="{00000000-0005-0000-0000-0000BD240000}"/>
    <cellStyle name="20% - Accent6 2 6 2 2 4" xfId="17915" xr:uid="{00000000-0005-0000-0000-0000BE240000}"/>
    <cellStyle name="20% - Accent6 2 6 2 3" xfId="22207" xr:uid="{00000000-0005-0000-0000-0000BF240000}"/>
    <cellStyle name="20% - Accent6 2 6 2 3 2" xfId="49450" xr:uid="{00000000-0005-0000-0000-0000C0240000}"/>
    <cellStyle name="20% - Accent6 2 6 2 4" xfId="31691" xr:uid="{00000000-0005-0000-0000-0000C1240000}"/>
    <cellStyle name="20% - Accent6 2 6 2 5" xfId="37261" xr:uid="{00000000-0005-0000-0000-0000C2240000}"/>
    <cellStyle name="20% - Accent6 2 6 2 6" xfId="44721" xr:uid="{00000000-0005-0000-0000-0000C3240000}"/>
    <cellStyle name="20% - Accent6 2 6 2 7" xfId="12735" xr:uid="{00000000-0005-0000-0000-0000C4240000}"/>
    <cellStyle name="20% - Accent6 2 6 3" xfId="6418" xr:uid="{00000000-0005-0000-0000-0000C5240000}"/>
    <cellStyle name="20% - Accent6 2 6 3 2" xfId="24709" xr:uid="{00000000-0005-0000-0000-0000C6240000}"/>
    <cellStyle name="20% - Accent6 2 6 3 3" xfId="52184" xr:uid="{00000000-0005-0000-0000-0000C7240000}"/>
    <cellStyle name="20% - Accent6 2 6 3 4" xfId="14206" xr:uid="{00000000-0005-0000-0000-0000C8240000}"/>
    <cellStyle name="20% - Accent6 2 6 4" xfId="16075" xr:uid="{00000000-0005-0000-0000-0000C9240000}"/>
    <cellStyle name="20% - Accent6 2 6 4 2" xfId="25985" xr:uid="{00000000-0005-0000-0000-0000CA240000}"/>
    <cellStyle name="20% - Accent6 2 6 4 3" xfId="47520" xr:uid="{00000000-0005-0000-0000-0000CB240000}"/>
    <cellStyle name="20% - Accent6 2 6 5" xfId="20039" xr:uid="{00000000-0005-0000-0000-0000CC240000}"/>
    <cellStyle name="20% - Accent6 2 6 6" xfId="29666" xr:uid="{00000000-0005-0000-0000-0000CD240000}"/>
    <cellStyle name="20% - Accent6 2 6 7" xfId="35110" xr:uid="{00000000-0005-0000-0000-0000CE240000}"/>
    <cellStyle name="20% - Accent6 2 6 8" xfId="42705" xr:uid="{00000000-0005-0000-0000-0000CF240000}"/>
    <cellStyle name="20% - Accent6 2 6 9" xfId="11297" xr:uid="{00000000-0005-0000-0000-0000D0240000}"/>
    <cellStyle name="20% - Accent6 2 7" xfId="2023" xr:uid="{00000000-0005-0000-0000-0000D1240000}"/>
    <cellStyle name="20% - Accent6 2 7 2" xfId="4328" xr:uid="{00000000-0005-0000-0000-0000D2240000}"/>
    <cellStyle name="20% - Accent6 2 7 2 2" xfId="9109" xr:uid="{00000000-0005-0000-0000-0000D3240000}"/>
    <cellStyle name="20% - Accent6 2 7 2 2 2" xfId="28502" xr:uid="{00000000-0005-0000-0000-0000D4240000}"/>
    <cellStyle name="20% - Accent6 2 7 2 2 3" xfId="54875" xr:uid="{00000000-0005-0000-0000-0000D5240000}"/>
    <cellStyle name="20% - Accent6 2 7 2 2 4" xfId="18661" xr:uid="{00000000-0005-0000-0000-0000D6240000}"/>
    <cellStyle name="20% - Accent6 2 7 2 3" xfId="22953" xr:uid="{00000000-0005-0000-0000-0000D7240000}"/>
    <cellStyle name="20% - Accent6 2 7 2 3 2" xfId="50185" xr:uid="{00000000-0005-0000-0000-0000D8240000}"/>
    <cellStyle name="20% - Accent6 2 7 2 4" xfId="32428" xr:uid="{00000000-0005-0000-0000-0000D9240000}"/>
    <cellStyle name="20% - Accent6 2 7 2 5" xfId="38007" xr:uid="{00000000-0005-0000-0000-0000DA240000}"/>
    <cellStyle name="20% - Accent6 2 7 2 6" xfId="45467" xr:uid="{00000000-0005-0000-0000-0000DB240000}"/>
    <cellStyle name="20% - Accent6 2 7 2 7" xfId="14913" xr:uid="{00000000-0005-0000-0000-0000DC240000}"/>
    <cellStyle name="20% - Accent6 2 7 3" xfId="7188" xr:uid="{00000000-0005-0000-0000-0000DD240000}"/>
    <cellStyle name="20% - Accent6 2 7 3 2" xfId="26692" xr:uid="{00000000-0005-0000-0000-0000DE240000}"/>
    <cellStyle name="20% - Accent6 2 7 3 3" xfId="52954" xr:uid="{00000000-0005-0000-0000-0000DF240000}"/>
    <cellStyle name="20% - Accent6 2 7 3 4" xfId="16782" xr:uid="{00000000-0005-0000-0000-0000E0240000}"/>
    <cellStyle name="20% - Accent6 2 7 4" xfId="20860" xr:uid="{00000000-0005-0000-0000-0000E1240000}"/>
    <cellStyle name="20% - Accent6 2 7 4 2" xfId="48290" xr:uid="{00000000-0005-0000-0000-0000E2240000}"/>
    <cellStyle name="20% - Accent6 2 7 5" xfId="30474" xr:uid="{00000000-0005-0000-0000-0000E3240000}"/>
    <cellStyle name="20% - Accent6 2 7 6" xfId="35933" xr:uid="{00000000-0005-0000-0000-0000E4240000}"/>
    <cellStyle name="20% - Accent6 2 7 7" xfId="43526" xr:uid="{00000000-0005-0000-0000-0000E5240000}"/>
    <cellStyle name="20% - Accent6 2 7 8" xfId="12025" xr:uid="{00000000-0005-0000-0000-0000E6240000}"/>
    <cellStyle name="20% - Accent6 2 8" xfId="2891" xr:uid="{00000000-0005-0000-0000-0000E7240000}"/>
    <cellStyle name="20% - Accent6 2 8 2" xfId="7685" xr:uid="{00000000-0005-0000-0000-0000E8240000}"/>
    <cellStyle name="20% - Accent6 2 8 2 2" xfId="27115" xr:uid="{00000000-0005-0000-0000-0000E9240000}"/>
    <cellStyle name="20% - Accent6 2 8 2 3" xfId="53451" xr:uid="{00000000-0005-0000-0000-0000EA240000}"/>
    <cellStyle name="20% - Accent6 2 8 2 4" xfId="17224" xr:uid="{00000000-0005-0000-0000-0000EB240000}"/>
    <cellStyle name="20% - Accent6 2 8 3" xfId="21516" xr:uid="{00000000-0005-0000-0000-0000EC240000}"/>
    <cellStyle name="20% - Accent6 2 8 3 2" xfId="48763" xr:uid="{00000000-0005-0000-0000-0000ED240000}"/>
    <cellStyle name="20% - Accent6 2 8 4" xfId="31003" xr:uid="{00000000-0005-0000-0000-0000EE240000}"/>
    <cellStyle name="20% - Accent6 2 8 5" xfId="36570" xr:uid="{00000000-0005-0000-0000-0000EF240000}"/>
    <cellStyle name="20% - Accent6 2 8 6" xfId="44030" xr:uid="{00000000-0005-0000-0000-0000F0240000}"/>
    <cellStyle name="20% - Accent6 2 8 7" xfId="13527" xr:uid="{00000000-0005-0000-0000-0000F1240000}"/>
    <cellStyle name="20% - Accent6 2 9" xfId="4800" xr:uid="{00000000-0005-0000-0000-0000F2240000}"/>
    <cellStyle name="20% - Accent6 2 9 2" xfId="9559" xr:uid="{00000000-0005-0000-0000-0000F3240000}"/>
    <cellStyle name="20% - Accent6 2 9 2 2" xfId="55325" xr:uid="{00000000-0005-0000-0000-0000F4240000}"/>
    <cellStyle name="20% - Accent6 2 9 2 3" xfId="25318" xr:uid="{00000000-0005-0000-0000-0000F5240000}"/>
    <cellStyle name="20% - Accent6 2 9 3" xfId="32899" xr:uid="{00000000-0005-0000-0000-0000F6240000}"/>
    <cellStyle name="20% - Accent6 2 9 3 2" xfId="50634" xr:uid="{00000000-0005-0000-0000-0000F7240000}"/>
    <cellStyle name="20% - Accent6 2 9 4" xfId="38478" xr:uid="{00000000-0005-0000-0000-0000F8240000}"/>
    <cellStyle name="20% - Accent6 2 9 5" xfId="45934" xr:uid="{00000000-0005-0000-0000-0000F9240000}"/>
    <cellStyle name="20% - Accent6 2 9 6" xfId="15396" xr:uid="{00000000-0005-0000-0000-0000FA240000}"/>
    <cellStyle name="20% - Accent6 3" xfId="300" xr:uid="{00000000-0005-0000-0000-0000FB240000}"/>
    <cellStyle name="20% - Accent6 4" xfId="486" xr:uid="{00000000-0005-0000-0000-0000FC240000}"/>
    <cellStyle name="20% - Accent6 4 10" xfId="10810" xr:uid="{00000000-0005-0000-0000-0000FD240000}"/>
    <cellStyle name="20% - Accent6 4 10 2" xfId="46870" xr:uid="{00000000-0005-0000-0000-0000FE240000}"/>
    <cellStyle name="20% - Accent6 4 10 3" xfId="34402" xr:uid="{00000000-0005-0000-0000-0000FF240000}"/>
    <cellStyle name="20% - Accent6 4 11" xfId="42002" xr:uid="{00000000-0005-0000-0000-000000250000}"/>
    <cellStyle name="20% - Accent6 4 12" xfId="11346" xr:uid="{00000000-0005-0000-0000-000001250000}"/>
    <cellStyle name="20% - Accent6 4 13" xfId="56565" xr:uid="{00000000-0005-0000-0000-000002250000}"/>
    <cellStyle name="20% - Accent6 4 14" xfId="57020" xr:uid="{00000000-0005-0000-0000-000003250000}"/>
    <cellStyle name="20% - Accent6 4 2" xfId="1023" xr:uid="{00000000-0005-0000-0000-000004250000}"/>
    <cellStyle name="20% - Accent6 4 2 10" xfId="11880" xr:uid="{00000000-0005-0000-0000-000005250000}"/>
    <cellStyle name="20% - Accent6 4 2 11" xfId="56808" xr:uid="{00000000-0005-0000-0000-000006250000}"/>
    <cellStyle name="20% - Accent6 4 2 12" xfId="57263" xr:uid="{00000000-0005-0000-0000-000007250000}"/>
    <cellStyle name="20% - Accent6 4 2 2" xfId="1760" xr:uid="{00000000-0005-0000-0000-000008250000}"/>
    <cellStyle name="20% - Accent6 4 2 2 2" xfId="4133" xr:uid="{00000000-0005-0000-0000-000009250000}"/>
    <cellStyle name="20% - Accent6 4 2 2 2 2" xfId="8924" xr:uid="{00000000-0005-0000-0000-00000A250000}"/>
    <cellStyle name="20% - Accent6 4 2 2 2 2 2" xfId="28343" xr:uid="{00000000-0005-0000-0000-00000B250000}"/>
    <cellStyle name="20% - Accent6 4 2 2 2 2 3" xfId="54690" xr:uid="{00000000-0005-0000-0000-00000C250000}"/>
    <cellStyle name="20% - Accent6 4 2 2 2 2 4" xfId="18466" xr:uid="{00000000-0005-0000-0000-00000D250000}"/>
    <cellStyle name="20% - Accent6 4 2 2 2 3" xfId="22758" xr:uid="{00000000-0005-0000-0000-00000E250000}"/>
    <cellStyle name="20% - Accent6 4 2 2 2 3 2" xfId="50001" xr:uid="{00000000-0005-0000-0000-00000F250000}"/>
    <cellStyle name="20% - Accent6 4 2 2 2 4" xfId="32241" xr:uid="{00000000-0005-0000-0000-000010250000}"/>
    <cellStyle name="20% - Accent6 4 2 2 2 5" xfId="37812" xr:uid="{00000000-0005-0000-0000-000011250000}"/>
    <cellStyle name="20% - Accent6 4 2 2 2 6" xfId="45272" xr:uid="{00000000-0005-0000-0000-000012250000}"/>
    <cellStyle name="20% - Accent6 4 2 2 2 7" xfId="14754" xr:uid="{00000000-0005-0000-0000-000013250000}"/>
    <cellStyle name="20% - Accent6 4 2 2 3" xfId="6973" xr:uid="{00000000-0005-0000-0000-000014250000}"/>
    <cellStyle name="20% - Accent6 4 2 2 3 2" xfId="26533" xr:uid="{00000000-0005-0000-0000-000015250000}"/>
    <cellStyle name="20% - Accent6 4 2 2 3 3" xfId="52739" xr:uid="{00000000-0005-0000-0000-000016250000}"/>
    <cellStyle name="20% - Accent6 4 2 2 3 4" xfId="16623" xr:uid="{00000000-0005-0000-0000-000017250000}"/>
    <cellStyle name="20% - Accent6 4 2 2 4" xfId="20599" xr:uid="{00000000-0005-0000-0000-000018250000}"/>
    <cellStyle name="20% - Accent6 4 2 2 4 2" xfId="48075" xr:uid="{00000000-0005-0000-0000-000019250000}"/>
    <cellStyle name="20% - Accent6 4 2 2 5" xfId="30224" xr:uid="{00000000-0005-0000-0000-00001A250000}"/>
    <cellStyle name="20% - Accent6 4 2 2 6" xfId="35670" xr:uid="{00000000-0005-0000-0000-00001B250000}"/>
    <cellStyle name="20% - Accent6 4 2 2 7" xfId="43265" xr:uid="{00000000-0005-0000-0000-00001C250000}"/>
    <cellStyle name="20% - Accent6 4 2 2 8" xfId="13293" xr:uid="{00000000-0005-0000-0000-00001D250000}"/>
    <cellStyle name="20% - Accent6 4 2 3" xfId="2300" xr:uid="{00000000-0005-0000-0000-00001E250000}"/>
    <cellStyle name="20% - Accent6 4 2 3 2" xfId="4605" xr:uid="{00000000-0005-0000-0000-00001F250000}"/>
    <cellStyle name="20% - Accent6 4 2 3 2 2" xfId="9386" xr:uid="{00000000-0005-0000-0000-000020250000}"/>
    <cellStyle name="20% - Accent6 4 2 3 2 2 2" xfId="28779" xr:uid="{00000000-0005-0000-0000-000021250000}"/>
    <cellStyle name="20% - Accent6 4 2 3 2 2 3" xfId="55152" xr:uid="{00000000-0005-0000-0000-000022250000}"/>
    <cellStyle name="20% - Accent6 4 2 3 2 2 4" xfId="18938" xr:uid="{00000000-0005-0000-0000-000023250000}"/>
    <cellStyle name="20% - Accent6 4 2 3 2 3" xfId="23230" xr:uid="{00000000-0005-0000-0000-000024250000}"/>
    <cellStyle name="20% - Accent6 4 2 3 2 3 2" xfId="50462" xr:uid="{00000000-0005-0000-0000-000025250000}"/>
    <cellStyle name="20% - Accent6 4 2 3 2 4" xfId="32705" xr:uid="{00000000-0005-0000-0000-000026250000}"/>
    <cellStyle name="20% - Accent6 4 2 3 2 5" xfId="38284" xr:uid="{00000000-0005-0000-0000-000027250000}"/>
    <cellStyle name="20% - Accent6 4 2 3 2 6" xfId="45744" xr:uid="{00000000-0005-0000-0000-000028250000}"/>
    <cellStyle name="20% - Accent6 4 2 3 2 7" xfId="15190" xr:uid="{00000000-0005-0000-0000-000029250000}"/>
    <cellStyle name="20% - Accent6 4 2 3 3" xfId="7465" xr:uid="{00000000-0005-0000-0000-00002A250000}"/>
    <cellStyle name="20% - Accent6 4 2 3 3 2" xfId="26969" xr:uid="{00000000-0005-0000-0000-00002B250000}"/>
    <cellStyle name="20% - Accent6 4 2 3 3 3" xfId="53231" xr:uid="{00000000-0005-0000-0000-00002C250000}"/>
    <cellStyle name="20% - Accent6 4 2 3 3 4" xfId="17059" xr:uid="{00000000-0005-0000-0000-00002D250000}"/>
    <cellStyle name="20% - Accent6 4 2 3 4" xfId="21137" xr:uid="{00000000-0005-0000-0000-00002E250000}"/>
    <cellStyle name="20% - Accent6 4 2 3 4 2" xfId="48567" xr:uid="{00000000-0005-0000-0000-00002F250000}"/>
    <cellStyle name="20% - Accent6 4 2 3 5" xfId="30751" xr:uid="{00000000-0005-0000-0000-000030250000}"/>
    <cellStyle name="20% - Accent6 4 2 3 6" xfId="36210" xr:uid="{00000000-0005-0000-0000-000031250000}"/>
    <cellStyle name="20% - Accent6 4 2 3 7" xfId="43803" xr:uid="{00000000-0005-0000-0000-000032250000}"/>
    <cellStyle name="20% - Accent6 4 2 3 8" xfId="12573" xr:uid="{00000000-0005-0000-0000-000033250000}"/>
    <cellStyle name="20% - Accent6 4 2 4" xfId="3441" xr:uid="{00000000-0005-0000-0000-000034250000}"/>
    <cellStyle name="20% - Accent6 4 2 4 2" xfId="8233" xr:uid="{00000000-0005-0000-0000-000035250000}"/>
    <cellStyle name="20% - Accent6 4 2 4 2 2" xfId="27663" xr:uid="{00000000-0005-0000-0000-000036250000}"/>
    <cellStyle name="20% - Accent6 4 2 4 2 3" xfId="53999" xr:uid="{00000000-0005-0000-0000-000037250000}"/>
    <cellStyle name="20% - Accent6 4 2 4 2 4" xfId="17774" xr:uid="{00000000-0005-0000-0000-000038250000}"/>
    <cellStyle name="20% - Accent6 4 2 4 3" xfId="22066" xr:uid="{00000000-0005-0000-0000-000039250000}"/>
    <cellStyle name="20% - Accent6 4 2 4 3 2" xfId="49311" xr:uid="{00000000-0005-0000-0000-00003A250000}"/>
    <cellStyle name="20% - Accent6 4 2 4 4" xfId="31553" xr:uid="{00000000-0005-0000-0000-00003B250000}"/>
    <cellStyle name="20% - Accent6 4 2 4 5" xfId="37120" xr:uid="{00000000-0005-0000-0000-00003C250000}"/>
    <cellStyle name="20% - Accent6 4 2 4 6" xfId="44580" xr:uid="{00000000-0005-0000-0000-00003D250000}"/>
    <cellStyle name="20% - Accent6 4 2 4 7" xfId="14075" xr:uid="{00000000-0005-0000-0000-00003E250000}"/>
    <cellStyle name="20% - Accent6 4 2 5" xfId="5080" xr:uid="{00000000-0005-0000-0000-00003F250000}"/>
    <cellStyle name="20% - Accent6 4 2 5 2" xfId="9836" xr:uid="{00000000-0005-0000-0000-000040250000}"/>
    <cellStyle name="20% - Accent6 4 2 5 2 2" xfId="55602" xr:uid="{00000000-0005-0000-0000-000041250000}"/>
    <cellStyle name="20% - Accent6 4 2 5 2 3" xfId="25854" xr:uid="{00000000-0005-0000-0000-000042250000}"/>
    <cellStyle name="20% - Accent6 4 2 5 3" xfId="33179" xr:uid="{00000000-0005-0000-0000-000043250000}"/>
    <cellStyle name="20% - Accent6 4 2 5 3 2" xfId="50911" xr:uid="{00000000-0005-0000-0000-000044250000}"/>
    <cellStyle name="20% - Accent6 4 2 5 4" xfId="38758" xr:uid="{00000000-0005-0000-0000-000045250000}"/>
    <cellStyle name="20% - Accent6 4 2 5 5" xfId="46211" xr:uid="{00000000-0005-0000-0000-000046250000}"/>
    <cellStyle name="20% - Accent6 4 2 5 6" xfId="15944" xr:uid="{00000000-0005-0000-0000-000047250000}"/>
    <cellStyle name="20% - Accent6 4 2 6" xfId="5565" xr:uid="{00000000-0005-0000-0000-000048250000}"/>
    <cellStyle name="20% - Accent6 4 2 6 2" xfId="10257" xr:uid="{00000000-0005-0000-0000-000049250000}"/>
    <cellStyle name="20% - Accent6 4 2 6 2 2" xfId="56023" xr:uid="{00000000-0005-0000-0000-00004A250000}"/>
    <cellStyle name="20% - Accent6 4 2 6 2 3" xfId="33661" xr:uid="{00000000-0005-0000-0000-00004B250000}"/>
    <cellStyle name="20% - Accent6 4 2 6 3" xfId="39240" xr:uid="{00000000-0005-0000-0000-00004C250000}"/>
    <cellStyle name="20% - Accent6 4 2 6 3 2" xfId="51331" xr:uid="{00000000-0005-0000-0000-00004D250000}"/>
    <cellStyle name="20% - Accent6 4 2 6 4" xfId="46693" xr:uid="{00000000-0005-0000-0000-00004E250000}"/>
    <cellStyle name="20% - Accent6 4 2 6 5" xfId="19868" xr:uid="{00000000-0005-0000-0000-00004F250000}"/>
    <cellStyle name="20% - Accent6 4 2 7" xfId="6268" xr:uid="{00000000-0005-0000-0000-000050250000}"/>
    <cellStyle name="20% - Accent6 4 2 7 2" xfId="52034" xr:uid="{00000000-0005-0000-0000-000051250000}"/>
    <cellStyle name="20% - Accent6 4 2 7 3" xfId="29502" xr:uid="{00000000-0005-0000-0000-000052250000}"/>
    <cellStyle name="20% - Accent6 4 2 8" xfId="11053" xr:uid="{00000000-0005-0000-0000-000053250000}"/>
    <cellStyle name="20% - Accent6 4 2 8 2" xfId="47372" xr:uid="{00000000-0005-0000-0000-000054250000}"/>
    <cellStyle name="20% - Accent6 4 2 8 3" xfId="34937" xr:uid="{00000000-0005-0000-0000-000055250000}"/>
    <cellStyle name="20% - Accent6 4 2 9" xfId="42536" xr:uid="{00000000-0005-0000-0000-000056250000}"/>
    <cellStyle name="20% - Accent6 4 3" xfId="775" xr:uid="{00000000-0005-0000-0000-000057250000}"/>
    <cellStyle name="20% - Accent6 4 3 10" xfId="11632" xr:uid="{00000000-0005-0000-0000-000058250000}"/>
    <cellStyle name="20% - Accent6 4 3 2" xfId="1517" xr:uid="{00000000-0005-0000-0000-000059250000}"/>
    <cellStyle name="20% - Accent6 4 3 2 2" xfId="3890" xr:uid="{00000000-0005-0000-0000-00005A250000}"/>
    <cellStyle name="20% - Accent6 4 3 2 2 2" xfId="8681" xr:uid="{00000000-0005-0000-0000-00005B250000}"/>
    <cellStyle name="20% - Accent6 4 3 2 2 2 2" xfId="28100" xr:uid="{00000000-0005-0000-0000-00005C250000}"/>
    <cellStyle name="20% - Accent6 4 3 2 2 2 3" xfId="54447" xr:uid="{00000000-0005-0000-0000-00005D250000}"/>
    <cellStyle name="20% - Accent6 4 3 2 2 2 4" xfId="18223" xr:uid="{00000000-0005-0000-0000-00005E250000}"/>
    <cellStyle name="20% - Accent6 4 3 2 2 3" xfId="22515" xr:uid="{00000000-0005-0000-0000-00005F250000}"/>
    <cellStyle name="20% - Accent6 4 3 2 2 3 2" xfId="49758" xr:uid="{00000000-0005-0000-0000-000060250000}"/>
    <cellStyle name="20% - Accent6 4 3 2 2 4" xfId="31998" xr:uid="{00000000-0005-0000-0000-000061250000}"/>
    <cellStyle name="20% - Accent6 4 3 2 2 5" xfId="37569" xr:uid="{00000000-0005-0000-0000-000062250000}"/>
    <cellStyle name="20% - Accent6 4 3 2 2 6" xfId="45029" xr:uid="{00000000-0005-0000-0000-000063250000}"/>
    <cellStyle name="20% - Accent6 4 3 2 2 7" xfId="14511" xr:uid="{00000000-0005-0000-0000-000064250000}"/>
    <cellStyle name="20% - Accent6 4 3 2 3" xfId="6730" xr:uid="{00000000-0005-0000-0000-000065250000}"/>
    <cellStyle name="20% - Accent6 4 3 2 3 2" xfId="26290" xr:uid="{00000000-0005-0000-0000-000066250000}"/>
    <cellStyle name="20% - Accent6 4 3 2 3 3" xfId="52496" xr:uid="{00000000-0005-0000-0000-000067250000}"/>
    <cellStyle name="20% - Accent6 4 3 2 3 4" xfId="16380" xr:uid="{00000000-0005-0000-0000-000068250000}"/>
    <cellStyle name="20% - Accent6 4 3 2 4" xfId="20356" xr:uid="{00000000-0005-0000-0000-000069250000}"/>
    <cellStyle name="20% - Accent6 4 3 2 4 2" xfId="47832" xr:uid="{00000000-0005-0000-0000-00006A250000}"/>
    <cellStyle name="20% - Accent6 4 3 2 5" xfId="29981" xr:uid="{00000000-0005-0000-0000-00006B250000}"/>
    <cellStyle name="20% - Accent6 4 3 2 6" xfId="35427" xr:uid="{00000000-0005-0000-0000-00006C250000}"/>
    <cellStyle name="20% - Accent6 4 3 2 7" xfId="43022" xr:uid="{00000000-0005-0000-0000-00006D250000}"/>
    <cellStyle name="20% - Accent6 4 3 2 8" xfId="13050" xr:uid="{00000000-0005-0000-0000-00006E250000}"/>
    <cellStyle name="20% - Accent6 4 3 3" xfId="3198" xr:uid="{00000000-0005-0000-0000-00006F250000}"/>
    <cellStyle name="20% - Accent6 4 3 3 2" xfId="7990" xr:uid="{00000000-0005-0000-0000-000070250000}"/>
    <cellStyle name="20% - Accent6 4 3 3 2 2" xfId="27420" xr:uid="{00000000-0005-0000-0000-000071250000}"/>
    <cellStyle name="20% - Accent6 4 3 3 2 3" xfId="53756" xr:uid="{00000000-0005-0000-0000-000072250000}"/>
    <cellStyle name="20% - Accent6 4 3 3 2 4" xfId="17531" xr:uid="{00000000-0005-0000-0000-000073250000}"/>
    <cellStyle name="20% - Accent6 4 3 3 3" xfId="21823" xr:uid="{00000000-0005-0000-0000-000074250000}"/>
    <cellStyle name="20% - Accent6 4 3 3 3 2" xfId="49068" xr:uid="{00000000-0005-0000-0000-000075250000}"/>
    <cellStyle name="20% - Accent6 4 3 3 4" xfId="31310" xr:uid="{00000000-0005-0000-0000-000076250000}"/>
    <cellStyle name="20% - Accent6 4 3 3 5" xfId="36877" xr:uid="{00000000-0005-0000-0000-000077250000}"/>
    <cellStyle name="20% - Accent6 4 3 3 6" xfId="44337" xr:uid="{00000000-0005-0000-0000-000078250000}"/>
    <cellStyle name="20% - Accent6 4 3 3 7" xfId="12330" xr:uid="{00000000-0005-0000-0000-000079250000}"/>
    <cellStyle name="20% - Accent6 4 3 4" xfId="6025" xr:uid="{00000000-0005-0000-0000-00007A250000}"/>
    <cellStyle name="20% - Accent6 4 3 4 2" xfId="24971" xr:uid="{00000000-0005-0000-0000-00007B250000}"/>
    <cellStyle name="20% - Accent6 4 3 4 3" xfId="51791" xr:uid="{00000000-0005-0000-0000-00007C250000}"/>
    <cellStyle name="20% - Accent6 4 3 4 4" xfId="13832" xr:uid="{00000000-0005-0000-0000-00007D250000}"/>
    <cellStyle name="20% - Accent6 4 3 5" xfId="15701" xr:uid="{00000000-0005-0000-0000-00007E250000}"/>
    <cellStyle name="20% - Accent6 4 3 5 2" xfId="25611" xr:uid="{00000000-0005-0000-0000-00007F250000}"/>
    <cellStyle name="20% - Accent6 4 3 5 3" xfId="47129" xr:uid="{00000000-0005-0000-0000-000080250000}"/>
    <cellStyle name="20% - Accent6 4 3 6" xfId="19620" xr:uid="{00000000-0005-0000-0000-000081250000}"/>
    <cellStyle name="20% - Accent6 4 3 7" xfId="29259" xr:uid="{00000000-0005-0000-0000-000082250000}"/>
    <cellStyle name="20% - Accent6 4 3 8" xfId="34689" xr:uid="{00000000-0005-0000-0000-000083250000}"/>
    <cellStyle name="20% - Accent6 4 3 9" xfId="42288" xr:uid="{00000000-0005-0000-0000-000084250000}"/>
    <cellStyle name="20% - Accent6 4 4" xfId="1254" xr:uid="{00000000-0005-0000-0000-000085250000}"/>
    <cellStyle name="20% - Accent6 4 4 2" xfId="3630" xr:uid="{00000000-0005-0000-0000-000086250000}"/>
    <cellStyle name="20% - Accent6 4 4 2 2" xfId="8421" xr:uid="{00000000-0005-0000-0000-000087250000}"/>
    <cellStyle name="20% - Accent6 4 4 2 2 2" xfId="27841" xr:uid="{00000000-0005-0000-0000-000088250000}"/>
    <cellStyle name="20% - Accent6 4 4 2 2 3" xfId="54187" xr:uid="{00000000-0005-0000-0000-000089250000}"/>
    <cellStyle name="20% - Accent6 4 4 2 2 4" xfId="17963" xr:uid="{00000000-0005-0000-0000-00008A250000}"/>
    <cellStyle name="20% - Accent6 4 4 2 3" xfId="22255" xr:uid="{00000000-0005-0000-0000-00008B250000}"/>
    <cellStyle name="20% - Accent6 4 4 2 3 2" xfId="49498" xr:uid="{00000000-0005-0000-0000-00008C250000}"/>
    <cellStyle name="20% - Accent6 4 4 2 4" xfId="31738" xr:uid="{00000000-0005-0000-0000-00008D250000}"/>
    <cellStyle name="20% - Accent6 4 4 2 5" xfId="37309" xr:uid="{00000000-0005-0000-0000-00008E250000}"/>
    <cellStyle name="20% - Accent6 4 4 2 6" xfId="44769" xr:uid="{00000000-0005-0000-0000-00008F250000}"/>
    <cellStyle name="20% - Accent6 4 4 2 7" xfId="14252" xr:uid="{00000000-0005-0000-0000-000090250000}"/>
    <cellStyle name="20% - Accent6 4 4 3" xfId="6468" xr:uid="{00000000-0005-0000-0000-000091250000}"/>
    <cellStyle name="20% - Accent6 4 4 3 2" xfId="26031" xr:uid="{00000000-0005-0000-0000-000092250000}"/>
    <cellStyle name="20% - Accent6 4 4 3 3" xfId="52234" xr:uid="{00000000-0005-0000-0000-000093250000}"/>
    <cellStyle name="20% - Accent6 4 4 3 4" xfId="16121" xr:uid="{00000000-0005-0000-0000-000094250000}"/>
    <cellStyle name="20% - Accent6 4 4 4" xfId="20093" xr:uid="{00000000-0005-0000-0000-000095250000}"/>
    <cellStyle name="20% - Accent6 4 4 4 2" xfId="47570" xr:uid="{00000000-0005-0000-0000-000096250000}"/>
    <cellStyle name="20% - Accent6 4 4 5" xfId="29718" xr:uid="{00000000-0005-0000-0000-000097250000}"/>
    <cellStyle name="20% - Accent6 4 4 6" xfId="35164" xr:uid="{00000000-0005-0000-0000-000098250000}"/>
    <cellStyle name="20% - Accent6 4 4 7" xfId="42759" xr:uid="{00000000-0005-0000-0000-000099250000}"/>
    <cellStyle name="20% - Accent6 4 4 8" xfId="12788" xr:uid="{00000000-0005-0000-0000-00009A250000}"/>
    <cellStyle name="20% - Accent6 4 5" xfId="2057" xr:uid="{00000000-0005-0000-0000-00009B250000}"/>
    <cellStyle name="20% - Accent6 4 5 2" xfId="4362" xr:uid="{00000000-0005-0000-0000-00009C250000}"/>
    <cellStyle name="20% - Accent6 4 5 2 2" xfId="9143" xr:uid="{00000000-0005-0000-0000-00009D250000}"/>
    <cellStyle name="20% - Accent6 4 5 2 2 2" xfId="28536" xr:uid="{00000000-0005-0000-0000-00009E250000}"/>
    <cellStyle name="20% - Accent6 4 5 2 2 3" xfId="54909" xr:uid="{00000000-0005-0000-0000-00009F250000}"/>
    <cellStyle name="20% - Accent6 4 5 2 2 4" xfId="18695" xr:uid="{00000000-0005-0000-0000-0000A0250000}"/>
    <cellStyle name="20% - Accent6 4 5 2 3" xfId="22987" xr:uid="{00000000-0005-0000-0000-0000A1250000}"/>
    <cellStyle name="20% - Accent6 4 5 2 3 2" xfId="50219" xr:uid="{00000000-0005-0000-0000-0000A2250000}"/>
    <cellStyle name="20% - Accent6 4 5 2 4" xfId="32462" xr:uid="{00000000-0005-0000-0000-0000A3250000}"/>
    <cellStyle name="20% - Accent6 4 5 2 5" xfId="38041" xr:uid="{00000000-0005-0000-0000-0000A4250000}"/>
    <cellStyle name="20% - Accent6 4 5 2 6" xfId="45501" xr:uid="{00000000-0005-0000-0000-0000A5250000}"/>
    <cellStyle name="20% - Accent6 4 5 2 7" xfId="14947" xr:uid="{00000000-0005-0000-0000-0000A6250000}"/>
    <cellStyle name="20% - Accent6 4 5 3" xfId="7222" xr:uid="{00000000-0005-0000-0000-0000A7250000}"/>
    <cellStyle name="20% - Accent6 4 5 3 2" xfId="26726" xr:uid="{00000000-0005-0000-0000-0000A8250000}"/>
    <cellStyle name="20% - Accent6 4 5 3 3" xfId="52988" xr:uid="{00000000-0005-0000-0000-0000A9250000}"/>
    <cellStyle name="20% - Accent6 4 5 3 4" xfId="16816" xr:uid="{00000000-0005-0000-0000-0000AA250000}"/>
    <cellStyle name="20% - Accent6 4 5 4" xfId="20894" xr:uid="{00000000-0005-0000-0000-0000AB250000}"/>
    <cellStyle name="20% - Accent6 4 5 4 2" xfId="48324" xr:uid="{00000000-0005-0000-0000-0000AC250000}"/>
    <cellStyle name="20% - Accent6 4 5 5" xfId="30508" xr:uid="{00000000-0005-0000-0000-0000AD250000}"/>
    <cellStyle name="20% - Accent6 4 5 6" xfId="35967" xr:uid="{00000000-0005-0000-0000-0000AE250000}"/>
    <cellStyle name="20% - Accent6 4 5 7" xfId="43560" xr:uid="{00000000-0005-0000-0000-0000AF250000}"/>
    <cellStyle name="20% - Accent6 4 5 8" xfId="12071" xr:uid="{00000000-0005-0000-0000-0000B0250000}"/>
    <cellStyle name="20% - Accent6 4 6" xfId="2938" xr:uid="{00000000-0005-0000-0000-0000B1250000}"/>
    <cellStyle name="20% - Accent6 4 6 2" xfId="7731" xr:uid="{00000000-0005-0000-0000-0000B2250000}"/>
    <cellStyle name="20% - Accent6 4 6 2 2" xfId="27161" xr:uid="{00000000-0005-0000-0000-0000B3250000}"/>
    <cellStyle name="20% - Accent6 4 6 2 3" xfId="53497" xr:uid="{00000000-0005-0000-0000-0000B4250000}"/>
    <cellStyle name="20% - Accent6 4 6 2 4" xfId="17271" xr:uid="{00000000-0005-0000-0000-0000B5250000}"/>
    <cellStyle name="20% - Accent6 4 6 3" xfId="21563" xr:uid="{00000000-0005-0000-0000-0000B6250000}"/>
    <cellStyle name="20% - Accent6 4 6 3 2" xfId="48809" xr:uid="{00000000-0005-0000-0000-0000B7250000}"/>
    <cellStyle name="20% - Accent6 4 6 4" xfId="31050" xr:uid="{00000000-0005-0000-0000-0000B8250000}"/>
    <cellStyle name="20% - Accent6 4 6 5" xfId="36617" xr:uid="{00000000-0005-0000-0000-0000B9250000}"/>
    <cellStyle name="20% - Accent6 4 6 6" xfId="44077" xr:uid="{00000000-0005-0000-0000-0000BA250000}"/>
    <cellStyle name="20% - Accent6 4 6 7" xfId="13573" xr:uid="{00000000-0005-0000-0000-0000BB250000}"/>
    <cellStyle name="20% - Accent6 4 7" xfId="4837" xr:uid="{00000000-0005-0000-0000-0000BC250000}"/>
    <cellStyle name="20% - Accent6 4 7 2" xfId="9593" xr:uid="{00000000-0005-0000-0000-0000BD250000}"/>
    <cellStyle name="20% - Accent6 4 7 2 2" xfId="55359" xr:uid="{00000000-0005-0000-0000-0000BE250000}"/>
    <cellStyle name="20% - Accent6 4 7 2 3" xfId="25352" xr:uid="{00000000-0005-0000-0000-0000BF250000}"/>
    <cellStyle name="20% - Accent6 4 7 3" xfId="32936" xr:uid="{00000000-0005-0000-0000-0000C0250000}"/>
    <cellStyle name="20% - Accent6 4 7 3 2" xfId="50668" xr:uid="{00000000-0005-0000-0000-0000C1250000}"/>
    <cellStyle name="20% - Accent6 4 7 4" xfId="38515" xr:uid="{00000000-0005-0000-0000-0000C2250000}"/>
    <cellStyle name="20% - Accent6 4 7 5" xfId="45968" xr:uid="{00000000-0005-0000-0000-0000C3250000}"/>
    <cellStyle name="20% - Accent6 4 7 6" xfId="15442" xr:uid="{00000000-0005-0000-0000-0000C4250000}"/>
    <cellStyle name="20% - Accent6 4 8" xfId="5322" xr:uid="{00000000-0005-0000-0000-0000C5250000}"/>
    <cellStyle name="20% - Accent6 4 8 2" xfId="10014" xr:uid="{00000000-0005-0000-0000-0000C6250000}"/>
    <cellStyle name="20% - Accent6 4 8 2 2" xfId="55780" xr:uid="{00000000-0005-0000-0000-0000C7250000}"/>
    <cellStyle name="20% - Accent6 4 8 2 3" xfId="33418" xr:uid="{00000000-0005-0000-0000-0000C8250000}"/>
    <cellStyle name="20% - Accent6 4 8 3" xfId="38997" xr:uid="{00000000-0005-0000-0000-0000C9250000}"/>
    <cellStyle name="20% - Accent6 4 8 3 2" xfId="51088" xr:uid="{00000000-0005-0000-0000-0000CA250000}"/>
    <cellStyle name="20% - Accent6 4 8 4" xfId="46450" xr:uid="{00000000-0005-0000-0000-0000CB250000}"/>
    <cellStyle name="20% - Accent6 4 8 5" xfId="19333" xr:uid="{00000000-0005-0000-0000-0000CC250000}"/>
    <cellStyle name="20% - Accent6 4 9" xfId="5765" xr:uid="{00000000-0005-0000-0000-0000CD250000}"/>
    <cellStyle name="20% - Accent6 4 9 2" xfId="51531" xr:uid="{00000000-0005-0000-0000-0000CE250000}"/>
    <cellStyle name="20% - Accent6 4 9 3" xfId="28999" xr:uid="{00000000-0005-0000-0000-0000CF250000}"/>
    <cellStyle name="20% - Accent6 5" xfId="563" xr:uid="{00000000-0005-0000-0000-0000D0250000}"/>
    <cellStyle name="20% - Accent6 5 10" xfId="42079" xr:uid="{00000000-0005-0000-0000-0000D1250000}"/>
    <cellStyle name="20% - Accent6 5 11" xfId="11423" xr:uid="{00000000-0005-0000-0000-0000D2250000}"/>
    <cellStyle name="20% - Accent6 5 12" xfId="56637" xr:uid="{00000000-0005-0000-0000-0000D3250000}"/>
    <cellStyle name="20% - Accent6 5 13" xfId="57092" xr:uid="{00000000-0005-0000-0000-0000D4250000}"/>
    <cellStyle name="20% - Accent6 5 2" xfId="847" xr:uid="{00000000-0005-0000-0000-0000D5250000}"/>
    <cellStyle name="20% - Accent6 5 2 10" xfId="11704" xr:uid="{00000000-0005-0000-0000-0000D6250000}"/>
    <cellStyle name="20% - Accent6 5 2 2" xfId="1589" xr:uid="{00000000-0005-0000-0000-0000D7250000}"/>
    <cellStyle name="20% - Accent6 5 2 2 2" xfId="3962" xr:uid="{00000000-0005-0000-0000-0000D8250000}"/>
    <cellStyle name="20% - Accent6 5 2 2 2 2" xfId="8753" xr:uid="{00000000-0005-0000-0000-0000D9250000}"/>
    <cellStyle name="20% - Accent6 5 2 2 2 2 2" xfId="28172" xr:uid="{00000000-0005-0000-0000-0000DA250000}"/>
    <cellStyle name="20% - Accent6 5 2 2 2 2 3" xfId="54519" xr:uid="{00000000-0005-0000-0000-0000DB250000}"/>
    <cellStyle name="20% - Accent6 5 2 2 2 2 4" xfId="18295" xr:uid="{00000000-0005-0000-0000-0000DC250000}"/>
    <cellStyle name="20% - Accent6 5 2 2 2 3" xfId="22587" xr:uid="{00000000-0005-0000-0000-0000DD250000}"/>
    <cellStyle name="20% - Accent6 5 2 2 2 3 2" xfId="49830" xr:uid="{00000000-0005-0000-0000-0000DE250000}"/>
    <cellStyle name="20% - Accent6 5 2 2 2 4" xfId="32070" xr:uid="{00000000-0005-0000-0000-0000DF250000}"/>
    <cellStyle name="20% - Accent6 5 2 2 2 5" xfId="37641" xr:uid="{00000000-0005-0000-0000-0000E0250000}"/>
    <cellStyle name="20% - Accent6 5 2 2 2 6" xfId="45101" xr:uid="{00000000-0005-0000-0000-0000E1250000}"/>
    <cellStyle name="20% - Accent6 5 2 2 2 7" xfId="14583" xr:uid="{00000000-0005-0000-0000-0000E2250000}"/>
    <cellStyle name="20% - Accent6 5 2 2 3" xfId="6802" xr:uid="{00000000-0005-0000-0000-0000E3250000}"/>
    <cellStyle name="20% - Accent6 5 2 2 3 2" xfId="26362" xr:uid="{00000000-0005-0000-0000-0000E4250000}"/>
    <cellStyle name="20% - Accent6 5 2 2 3 3" xfId="52568" xr:uid="{00000000-0005-0000-0000-0000E5250000}"/>
    <cellStyle name="20% - Accent6 5 2 2 3 4" xfId="16452" xr:uid="{00000000-0005-0000-0000-0000E6250000}"/>
    <cellStyle name="20% - Accent6 5 2 2 4" xfId="20428" xr:uid="{00000000-0005-0000-0000-0000E7250000}"/>
    <cellStyle name="20% - Accent6 5 2 2 4 2" xfId="47904" xr:uid="{00000000-0005-0000-0000-0000E8250000}"/>
    <cellStyle name="20% - Accent6 5 2 2 5" xfId="30053" xr:uid="{00000000-0005-0000-0000-0000E9250000}"/>
    <cellStyle name="20% - Accent6 5 2 2 6" xfId="35499" xr:uid="{00000000-0005-0000-0000-0000EA250000}"/>
    <cellStyle name="20% - Accent6 5 2 2 7" xfId="43094" xr:uid="{00000000-0005-0000-0000-0000EB250000}"/>
    <cellStyle name="20% - Accent6 5 2 2 8" xfId="13122" xr:uid="{00000000-0005-0000-0000-0000EC250000}"/>
    <cellStyle name="20% - Accent6 5 2 3" xfId="3270" xr:uid="{00000000-0005-0000-0000-0000ED250000}"/>
    <cellStyle name="20% - Accent6 5 2 3 2" xfId="8062" xr:uid="{00000000-0005-0000-0000-0000EE250000}"/>
    <cellStyle name="20% - Accent6 5 2 3 2 2" xfId="27492" xr:uid="{00000000-0005-0000-0000-0000EF250000}"/>
    <cellStyle name="20% - Accent6 5 2 3 2 3" xfId="53828" xr:uid="{00000000-0005-0000-0000-0000F0250000}"/>
    <cellStyle name="20% - Accent6 5 2 3 2 4" xfId="17603" xr:uid="{00000000-0005-0000-0000-0000F1250000}"/>
    <cellStyle name="20% - Accent6 5 2 3 3" xfId="21895" xr:uid="{00000000-0005-0000-0000-0000F2250000}"/>
    <cellStyle name="20% - Accent6 5 2 3 3 2" xfId="49140" xr:uid="{00000000-0005-0000-0000-0000F3250000}"/>
    <cellStyle name="20% - Accent6 5 2 3 4" xfId="31382" xr:uid="{00000000-0005-0000-0000-0000F4250000}"/>
    <cellStyle name="20% - Accent6 5 2 3 5" xfId="36949" xr:uid="{00000000-0005-0000-0000-0000F5250000}"/>
    <cellStyle name="20% - Accent6 5 2 3 6" xfId="44409" xr:uid="{00000000-0005-0000-0000-0000F6250000}"/>
    <cellStyle name="20% - Accent6 5 2 3 7" xfId="12402" xr:uid="{00000000-0005-0000-0000-0000F7250000}"/>
    <cellStyle name="20% - Accent6 5 2 4" xfId="6097" xr:uid="{00000000-0005-0000-0000-0000F8250000}"/>
    <cellStyle name="20% - Accent6 5 2 4 2" xfId="25153" xr:uid="{00000000-0005-0000-0000-0000F9250000}"/>
    <cellStyle name="20% - Accent6 5 2 4 3" xfId="51863" xr:uid="{00000000-0005-0000-0000-0000FA250000}"/>
    <cellStyle name="20% - Accent6 5 2 4 4" xfId="13904" xr:uid="{00000000-0005-0000-0000-0000FB250000}"/>
    <cellStyle name="20% - Accent6 5 2 5" xfId="15773" xr:uid="{00000000-0005-0000-0000-0000FC250000}"/>
    <cellStyle name="20% - Accent6 5 2 5 2" xfId="25683" xr:uid="{00000000-0005-0000-0000-0000FD250000}"/>
    <cellStyle name="20% - Accent6 5 2 5 3" xfId="47201" xr:uid="{00000000-0005-0000-0000-0000FE250000}"/>
    <cellStyle name="20% - Accent6 5 2 6" xfId="19692" xr:uid="{00000000-0005-0000-0000-0000FF250000}"/>
    <cellStyle name="20% - Accent6 5 2 7" xfId="29331" xr:uid="{00000000-0005-0000-0000-000000260000}"/>
    <cellStyle name="20% - Accent6 5 2 8" xfId="34761" xr:uid="{00000000-0005-0000-0000-000001260000}"/>
    <cellStyle name="20% - Accent6 5 2 9" xfId="42360" xr:uid="{00000000-0005-0000-0000-000002260000}"/>
    <cellStyle name="20% - Accent6 5 3" xfId="1326" xr:uid="{00000000-0005-0000-0000-000003260000}"/>
    <cellStyle name="20% - Accent6 5 3 2" xfId="3702" xr:uid="{00000000-0005-0000-0000-000004260000}"/>
    <cellStyle name="20% - Accent6 5 3 2 2" xfId="8493" xr:uid="{00000000-0005-0000-0000-000005260000}"/>
    <cellStyle name="20% - Accent6 5 3 2 2 2" xfId="27913" xr:uid="{00000000-0005-0000-0000-000006260000}"/>
    <cellStyle name="20% - Accent6 5 3 2 2 3" xfId="54259" xr:uid="{00000000-0005-0000-0000-000007260000}"/>
    <cellStyle name="20% - Accent6 5 3 2 2 4" xfId="18035" xr:uid="{00000000-0005-0000-0000-000008260000}"/>
    <cellStyle name="20% - Accent6 5 3 2 3" xfId="22327" xr:uid="{00000000-0005-0000-0000-000009260000}"/>
    <cellStyle name="20% - Accent6 5 3 2 3 2" xfId="49570" xr:uid="{00000000-0005-0000-0000-00000A260000}"/>
    <cellStyle name="20% - Accent6 5 3 2 4" xfId="31810" xr:uid="{00000000-0005-0000-0000-00000B260000}"/>
    <cellStyle name="20% - Accent6 5 3 2 5" xfId="37381" xr:uid="{00000000-0005-0000-0000-00000C260000}"/>
    <cellStyle name="20% - Accent6 5 3 2 6" xfId="44841" xr:uid="{00000000-0005-0000-0000-00000D260000}"/>
    <cellStyle name="20% - Accent6 5 3 2 7" xfId="14324" xr:uid="{00000000-0005-0000-0000-00000E260000}"/>
    <cellStyle name="20% - Accent6 5 3 3" xfId="6540" xr:uid="{00000000-0005-0000-0000-00000F260000}"/>
    <cellStyle name="20% - Accent6 5 3 3 2" xfId="26103" xr:uid="{00000000-0005-0000-0000-000010260000}"/>
    <cellStyle name="20% - Accent6 5 3 3 3" xfId="52306" xr:uid="{00000000-0005-0000-0000-000011260000}"/>
    <cellStyle name="20% - Accent6 5 3 3 4" xfId="16193" xr:uid="{00000000-0005-0000-0000-000012260000}"/>
    <cellStyle name="20% - Accent6 5 3 4" xfId="20165" xr:uid="{00000000-0005-0000-0000-000013260000}"/>
    <cellStyle name="20% - Accent6 5 3 4 2" xfId="47642" xr:uid="{00000000-0005-0000-0000-000014260000}"/>
    <cellStyle name="20% - Accent6 5 3 5" xfId="29790" xr:uid="{00000000-0005-0000-0000-000015260000}"/>
    <cellStyle name="20% - Accent6 5 3 6" xfId="35236" xr:uid="{00000000-0005-0000-0000-000016260000}"/>
    <cellStyle name="20% - Accent6 5 3 7" xfId="42831" xr:uid="{00000000-0005-0000-0000-000017260000}"/>
    <cellStyle name="20% - Accent6 5 3 8" xfId="12860" xr:uid="{00000000-0005-0000-0000-000018260000}"/>
    <cellStyle name="20% - Accent6 5 4" xfId="2129" xr:uid="{00000000-0005-0000-0000-000019260000}"/>
    <cellStyle name="20% - Accent6 5 4 2" xfId="4434" xr:uid="{00000000-0005-0000-0000-00001A260000}"/>
    <cellStyle name="20% - Accent6 5 4 2 2" xfId="9215" xr:uid="{00000000-0005-0000-0000-00001B260000}"/>
    <cellStyle name="20% - Accent6 5 4 2 2 2" xfId="28608" xr:uid="{00000000-0005-0000-0000-00001C260000}"/>
    <cellStyle name="20% - Accent6 5 4 2 2 3" xfId="54981" xr:uid="{00000000-0005-0000-0000-00001D260000}"/>
    <cellStyle name="20% - Accent6 5 4 2 2 4" xfId="18767" xr:uid="{00000000-0005-0000-0000-00001E260000}"/>
    <cellStyle name="20% - Accent6 5 4 2 3" xfId="23059" xr:uid="{00000000-0005-0000-0000-00001F260000}"/>
    <cellStyle name="20% - Accent6 5 4 2 3 2" xfId="50291" xr:uid="{00000000-0005-0000-0000-000020260000}"/>
    <cellStyle name="20% - Accent6 5 4 2 4" xfId="32534" xr:uid="{00000000-0005-0000-0000-000021260000}"/>
    <cellStyle name="20% - Accent6 5 4 2 5" xfId="38113" xr:uid="{00000000-0005-0000-0000-000022260000}"/>
    <cellStyle name="20% - Accent6 5 4 2 6" xfId="45573" xr:uid="{00000000-0005-0000-0000-000023260000}"/>
    <cellStyle name="20% - Accent6 5 4 2 7" xfId="15019" xr:uid="{00000000-0005-0000-0000-000024260000}"/>
    <cellStyle name="20% - Accent6 5 4 3" xfId="7294" xr:uid="{00000000-0005-0000-0000-000025260000}"/>
    <cellStyle name="20% - Accent6 5 4 3 2" xfId="26798" xr:uid="{00000000-0005-0000-0000-000026260000}"/>
    <cellStyle name="20% - Accent6 5 4 3 3" xfId="53060" xr:uid="{00000000-0005-0000-0000-000027260000}"/>
    <cellStyle name="20% - Accent6 5 4 3 4" xfId="16888" xr:uid="{00000000-0005-0000-0000-000028260000}"/>
    <cellStyle name="20% - Accent6 5 4 4" xfId="20966" xr:uid="{00000000-0005-0000-0000-000029260000}"/>
    <cellStyle name="20% - Accent6 5 4 4 2" xfId="48396" xr:uid="{00000000-0005-0000-0000-00002A260000}"/>
    <cellStyle name="20% - Accent6 5 4 5" xfId="30580" xr:uid="{00000000-0005-0000-0000-00002B260000}"/>
    <cellStyle name="20% - Accent6 5 4 6" xfId="36039" xr:uid="{00000000-0005-0000-0000-00002C260000}"/>
    <cellStyle name="20% - Accent6 5 4 7" xfId="43632" xr:uid="{00000000-0005-0000-0000-00002D260000}"/>
    <cellStyle name="20% - Accent6 5 4 8" xfId="12143" xr:uid="{00000000-0005-0000-0000-00002E260000}"/>
    <cellStyle name="20% - Accent6 5 5" xfId="3010" xr:uid="{00000000-0005-0000-0000-00002F260000}"/>
    <cellStyle name="20% - Accent6 5 5 2" xfId="7803" xr:uid="{00000000-0005-0000-0000-000030260000}"/>
    <cellStyle name="20% - Accent6 5 5 2 2" xfId="27233" xr:uid="{00000000-0005-0000-0000-000031260000}"/>
    <cellStyle name="20% - Accent6 5 5 2 3" xfId="53569" xr:uid="{00000000-0005-0000-0000-000032260000}"/>
    <cellStyle name="20% - Accent6 5 5 2 4" xfId="17343" xr:uid="{00000000-0005-0000-0000-000033260000}"/>
    <cellStyle name="20% - Accent6 5 5 3" xfId="21635" xr:uid="{00000000-0005-0000-0000-000034260000}"/>
    <cellStyle name="20% - Accent6 5 5 3 2" xfId="48881" xr:uid="{00000000-0005-0000-0000-000035260000}"/>
    <cellStyle name="20% - Accent6 5 5 4" xfId="31122" xr:uid="{00000000-0005-0000-0000-000036260000}"/>
    <cellStyle name="20% - Accent6 5 5 5" xfId="36689" xr:uid="{00000000-0005-0000-0000-000037260000}"/>
    <cellStyle name="20% - Accent6 5 5 6" xfId="44149" xr:uid="{00000000-0005-0000-0000-000038260000}"/>
    <cellStyle name="20% - Accent6 5 5 7" xfId="13645" xr:uid="{00000000-0005-0000-0000-000039260000}"/>
    <cellStyle name="20% - Accent6 5 6" xfId="4909" xr:uid="{00000000-0005-0000-0000-00003A260000}"/>
    <cellStyle name="20% - Accent6 5 6 2" xfId="9665" xr:uid="{00000000-0005-0000-0000-00003B260000}"/>
    <cellStyle name="20% - Accent6 5 6 2 2" xfId="55431" xr:uid="{00000000-0005-0000-0000-00003C260000}"/>
    <cellStyle name="20% - Accent6 5 6 2 3" xfId="25424" xr:uid="{00000000-0005-0000-0000-00003D260000}"/>
    <cellStyle name="20% - Accent6 5 6 3" xfId="33008" xr:uid="{00000000-0005-0000-0000-00003E260000}"/>
    <cellStyle name="20% - Accent6 5 6 3 2" xfId="50740" xr:uid="{00000000-0005-0000-0000-00003F260000}"/>
    <cellStyle name="20% - Accent6 5 6 4" xfId="38587" xr:uid="{00000000-0005-0000-0000-000040260000}"/>
    <cellStyle name="20% - Accent6 5 6 5" xfId="46040" xr:uid="{00000000-0005-0000-0000-000041260000}"/>
    <cellStyle name="20% - Accent6 5 6 6" xfId="15514" xr:uid="{00000000-0005-0000-0000-000042260000}"/>
    <cellStyle name="20% - Accent6 5 7" xfId="5394" xr:uid="{00000000-0005-0000-0000-000043260000}"/>
    <cellStyle name="20% - Accent6 5 7 2" xfId="10086" xr:uid="{00000000-0005-0000-0000-000044260000}"/>
    <cellStyle name="20% - Accent6 5 7 2 2" xfId="55852" xr:uid="{00000000-0005-0000-0000-000045260000}"/>
    <cellStyle name="20% - Accent6 5 7 2 3" xfId="33490" xr:uid="{00000000-0005-0000-0000-000046260000}"/>
    <cellStyle name="20% - Accent6 5 7 3" xfId="39069" xr:uid="{00000000-0005-0000-0000-000047260000}"/>
    <cellStyle name="20% - Accent6 5 7 3 2" xfId="51160" xr:uid="{00000000-0005-0000-0000-000048260000}"/>
    <cellStyle name="20% - Accent6 5 7 4" xfId="46522" xr:uid="{00000000-0005-0000-0000-000049260000}"/>
    <cellStyle name="20% - Accent6 5 7 5" xfId="19410" xr:uid="{00000000-0005-0000-0000-00004A260000}"/>
    <cellStyle name="20% - Accent6 5 8" xfId="5837" xr:uid="{00000000-0005-0000-0000-00004B260000}"/>
    <cellStyle name="20% - Accent6 5 8 2" xfId="51603" xr:uid="{00000000-0005-0000-0000-00004C260000}"/>
    <cellStyle name="20% - Accent6 5 8 3" xfId="29071" xr:uid="{00000000-0005-0000-0000-00004D260000}"/>
    <cellStyle name="20% - Accent6 5 9" xfId="10882" xr:uid="{00000000-0005-0000-0000-00004E260000}"/>
    <cellStyle name="20% - Accent6 5 9 2" xfId="46942" xr:uid="{00000000-0005-0000-0000-00004F260000}"/>
    <cellStyle name="20% - Accent6 5 9 3" xfId="34479" xr:uid="{00000000-0005-0000-0000-000050260000}"/>
    <cellStyle name="20% - Accent6 6" xfId="924" xr:uid="{00000000-0005-0000-0000-000051260000}"/>
    <cellStyle name="20% - Accent6 6 10" xfId="11781" xr:uid="{00000000-0005-0000-0000-000052260000}"/>
    <cellStyle name="20% - Accent6 6 11" xfId="56709" xr:uid="{00000000-0005-0000-0000-000053260000}"/>
    <cellStyle name="20% - Accent6 6 12" xfId="57164" xr:uid="{00000000-0005-0000-0000-000054260000}"/>
    <cellStyle name="20% - Accent6 6 2" xfId="1661" xr:uid="{00000000-0005-0000-0000-000055260000}"/>
    <cellStyle name="20% - Accent6 6 2 2" xfId="4034" xr:uid="{00000000-0005-0000-0000-000056260000}"/>
    <cellStyle name="20% - Accent6 6 2 2 2" xfId="8825" xr:uid="{00000000-0005-0000-0000-000057260000}"/>
    <cellStyle name="20% - Accent6 6 2 2 2 2" xfId="28244" xr:uid="{00000000-0005-0000-0000-000058260000}"/>
    <cellStyle name="20% - Accent6 6 2 2 2 3" xfId="54591" xr:uid="{00000000-0005-0000-0000-000059260000}"/>
    <cellStyle name="20% - Accent6 6 2 2 2 4" xfId="18367" xr:uid="{00000000-0005-0000-0000-00005A260000}"/>
    <cellStyle name="20% - Accent6 6 2 2 3" xfId="22659" xr:uid="{00000000-0005-0000-0000-00005B260000}"/>
    <cellStyle name="20% - Accent6 6 2 2 3 2" xfId="49902" xr:uid="{00000000-0005-0000-0000-00005C260000}"/>
    <cellStyle name="20% - Accent6 6 2 2 4" xfId="32142" xr:uid="{00000000-0005-0000-0000-00005D260000}"/>
    <cellStyle name="20% - Accent6 6 2 2 5" xfId="37713" xr:uid="{00000000-0005-0000-0000-00005E260000}"/>
    <cellStyle name="20% - Accent6 6 2 2 6" xfId="45173" xr:uid="{00000000-0005-0000-0000-00005F260000}"/>
    <cellStyle name="20% - Accent6 6 2 2 7" xfId="14655" xr:uid="{00000000-0005-0000-0000-000060260000}"/>
    <cellStyle name="20% - Accent6 6 2 3" xfId="6874" xr:uid="{00000000-0005-0000-0000-000061260000}"/>
    <cellStyle name="20% - Accent6 6 2 3 2" xfId="26434" xr:uid="{00000000-0005-0000-0000-000062260000}"/>
    <cellStyle name="20% - Accent6 6 2 3 3" xfId="52640" xr:uid="{00000000-0005-0000-0000-000063260000}"/>
    <cellStyle name="20% - Accent6 6 2 3 4" xfId="16524" xr:uid="{00000000-0005-0000-0000-000064260000}"/>
    <cellStyle name="20% - Accent6 6 2 4" xfId="20500" xr:uid="{00000000-0005-0000-0000-000065260000}"/>
    <cellStyle name="20% - Accent6 6 2 4 2" xfId="47976" xr:uid="{00000000-0005-0000-0000-000066260000}"/>
    <cellStyle name="20% - Accent6 6 2 5" xfId="30125" xr:uid="{00000000-0005-0000-0000-000067260000}"/>
    <cellStyle name="20% - Accent6 6 2 6" xfId="35571" xr:uid="{00000000-0005-0000-0000-000068260000}"/>
    <cellStyle name="20% - Accent6 6 2 7" xfId="43166" xr:uid="{00000000-0005-0000-0000-000069260000}"/>
    <cellStyle name="20% - Accent6 6 2 8" xfId="13194" xr:uid="{00000000-0005-0000-0000-00006A260000}"/>
    <cellStyle name="20% - Accent6 6 3" xfId="2201" xr:uid="{00000000-0005-0000-0000-00006B260000}"/>
    <cellStyle name="20% - Accent6 6 3 2" xfId="4506" xr:uid="{00000000-0005-0000-0000-00006C260000}"/>
    <cellStyle name="20% - Accent6 6 3 2 2" xfId="9287" xr:uid="{00000000-0005-0000-0000-00006D260000}"/>
    <cellStyle name="20% - Accent6 6 3 2 2 2" xfId="28680" xr:uid="{00000000-0005-0000-0000-00006E260000}"/>
    <cellStyle name="20% - Accent6 6 3 2 2 3" xfId="55053" xr:uid="{00000000-0005-0000-0000-00006F260000}"/>
    <cellStyle name="20% - Accent6 6 3 2 2 4" xfId="18839" xr:uid="{00000000-0005-0000-0000-000070260000}"/>
    <cellStyle name="20% - Accent6 6 3 2 3" xfId="23131" xr:uid="{00000000-0005-0000-0000-000071260000}"/>
    <cellStyle name="20% - Accent6 6 3 2 3 2" xfId="50363" xr:uid="{00000000-0005-0000-0000-000072260000}"/>
    <cellStyle name="20% - Accent6 6 3 2 4" xfId="32606" xr:uid="{00000000-0005-0000-0000-000073260000}"/>
    <cellStyle name="20% - Accent6 6 3 2 5" xfId="38185" xr:uid="{00000000-0005-0000-0000-000074260000}"/>
    <cellStyle name="20% - Accent6 6 3 2 6" xfId="45645" xr:uid="{00000000-0005-0000-0000-000075260000}"/>
    <cellStyle name="20% - Accent6 6 3 2 7" xfId="15091" xr:uid="{00000000-0005-0000-0000-000076260000}"/>
    <cellStyle name="20% - Accent6 6 3 3" xfId="7366" xr:uid="{00000000-0005-0000-0000-000077260000}"/>
    <cellStyle name="20% - Accent6 6 3 3 2" xfId="26870" xr:uid="{00000000-0005-0000-0000-000078260000}"/>
    <cellStyle name="20% - Accent6 6 3 3 3" xfId="53132" xr:uid="{00000000-0005-0000-0000-000079260000}"/>
    <cellStyle name="20% - Accent6 6 3 3 4" xfId="16960" xr:uid="{00000000-0005-0000-0000-00007A260000}"/>
    <cellStyle name="20% - Accent6 6 3 4" xfId="21038" xr:uid="{00000000-0005-0000-0000-00007B260000}"/>
    <cellStyle name="20% - Accent6 6 3 4 2" xfId="48468" xr:uid="{00000000-0005-0000-0000-00007C260000}"/>
    <cellStyle name="20% - Accent6 6 3 5" xfId="30652" xr:uid="{00000000-0005-0000-0000-00007D260000}"/>
    <cellStyle name="20% - Accent6 6 3 6" xfId="36111" xr:uid="{00000000-0005-0000-0000-00007E260000}"/>
    <cellStyle name="20% - Accent6 6 3 7" xfId="43704" xr:uid="{00000000-0005-0000-0000-00007F260000}"/>
    <cellStyle name="20% - Accent6 6 3 8" xfId="12474" xr:uid="{00000000-0005-0000-0000-000080260000}"/>
    <cellStyle name="20% - Accent6 6 4" xfId="3342" xr:uid="{00000000-0005-0000-0000-000081260000}"/>
    <cellStyle name="20% - Accent6 6 4 2" xfId="8134" xr:uid="{00000000-0005-0000-0000-000082260000}"/>
    <cellStyle name="20% - Accent6 6 4 2 2" xfId="27564" xr:uid="{00000000-0005-0000-0000-000083260000}"/>
    <cellStyle name="20% - Accent6 6 4 2 3" xfId="53900" xr:uid="{00000000-0005-0000-0000-000084260000}"/>
    <cellStyle name="20% - Accent6 6 4 2 4" xfId="17675" xr:uid="{00000000-0005-0000-0000-000085260000}"/>
    <cellStyle name="20% - Accent6 6 4 3" xfId="21967" xr:uid="{00000000-0005-0000-0000-000086260000}"/>
    <cellStyle name="20% - Accent6 6 4 3 2" xfId="49212" xr:uid="{00000000-0005-0000-0000-000087260000}"/>
    <cellStyle name="20% - Accent6 6 4 4" xfId="31454" xr:uid="{00000000-0005-0000-0000-000088260000}"/>
    <cellStyle name="20% - Accent6 6 4 5" xfId="37021" xr:uid="{00000000-0005-0000-0000-000089260000}"/>
    <cellStyle name="20% - Accent6 6 4 6" xfId="44481" xr:uid="{00000000-0005-0000-0000-00008A260000}"/>
    <cellStyle name="20% - Accent6 6 4 7" xfId="13976" xr:uid="{00000000-0005-0000-0000-00008B260000}"/>
    <cellStyle name="20% - Accent6 6 5" xfId="4981" xr:uid="{00000000-0005-0000-0000-00008C260000}"/>
    <cellStyle name="20% - Accent6 6 5 2" xfId="9737" xr:uid="{00000000-0005-0000-0000-00008D260000}"/>
    <cellStyle name="20% - Accent6 6 5 2 2" xfId="55503" xr:uid="{00000000-0005-0000-0000-00008E260000}"/>
    <cellStyle name="20% - Accent6 6 5 2 3" xfId="25755" xr:uid="{00000000-0005-0000-0000-00008F260000}"/>
    <cellStyle name="20% - Accent6 6 5 3" xfId="33080" xr:uid="{00000000-0005-0000-0000-000090260000}"/>
    <cellStyle name="20% - Accent6 6 5 3 2" xfId="50812" xr:uid="{00000000-0005-0000-0000-000091260000}"/>
    <cellStyle name="20% - Accent6 6 5 4" xfId="38659" xr:uid="{00000000-0005-0000-0000-000092260000}"/>
    <cellStyle name="20% - Accent6 6 5 5" xfId="46112" xr:uid="{00000000-0005-0000-0000-000093260000}"/>
    <cellStyle name="20% - Accent6 6 5 6" xfId="15845" xr:uid="{00000000-0005-0000-0000-000094260000}"/>
    <cellStyle name="20% - Accent6 6 6" xfId="5466" xr:uid="{00000000-0005-0000-0000-000095260000}"/>
    <cellStyle name="20% - Accent6 6 6 2" xfId="10158" xr:uid="{00000000-0005-0000-0000-000096260000}"/>
    <cellStyle name="20% - Accent6 6 6 2 2" xfId="55924" xr:uid="{00000000-0005-0000-0000-000097260000}"/>
    <cellStyle name="20% - Accent6 6 6 2 3" xfId="33562" xr:uid="{00000000-0005-0000-0000-000098260000}"/>
    <cellStyle name="20% - Accent6 6 6 3" xfId="39141" xr:uid="{00000000-0005-0000-0000-000099260000}"/>
    <cellStyle name="20% - Accent6 6 6 3 2" xfId="51232" xr:uid="{00000000-0005-0000-0000-00009A260000}"/>
    <cellStyle name="20% - Accent6 6 6 4" xfId="46594" xr:uid="{00000000-0005-0000-0000-00009B260000}"/>
    <cellStyle name="20% - Accent6 6 6 5" xfId="19769" xr:uid="{00000000-0005-0000-0000-00009C260000}"/>
    <cellStyle name="20% - Accent6 6 7" xfId="6169" xr:uid="{00000000-0005-0000-0000-00009D260000}"/>
    <cellStyle name="20% - Accent6 6 7 2" xfId="51935" xr:uid="{00000000-0005-0000-0000-00009E260000}"/>
    <cellStyle name="20% - Accent6 6 7 3" xfId="29403" xr:uid="{00000000-0005-0000-0000-00009F260000}"/>
    <cellStyle name="20% - Accent6 6 8" xfId="10954" xr:uid="{00000000-0005-0000-0000-0000A0260000}"/>
    <cellStyle name="20% - Accent6 6 8 2" xfId="47273" xr:uid="{00000000-0005-0000-0000-0000A1260000}"/>
    <cellStyle name="20% - Accent6 6 8 3" xfId="34838" xr:uid="{00000000-0005-0000-0000-0000A2260000}"/>
    <cellStyle name="20% - Accent6 6 9" xfId="42437" xr:uid="{00000000-0005-0000-0000-0000A3260000}"/>
    <cellStyle name="20% - Accent6 7" xfId="665" xr:uid="{00000000-0005-0000-0000-0000A4260000}"/>
    <cellStyle name="20% - Accent6 7 10" xfId="11522" xr:uid="{00000000-0005-0000-0000-0000A5260000}"/>
    <cellStyle name="20% - Accent6 7 2" xfId="1425" xr:uid="{00000000-0005-0000-0000-0000A6260000}"/>
    <cellStyle name="20% - Accent6 7 2 2" xfId="3801" xr:uid="{00000000-0005-0000-0000-0000A7260000}"/>
    <cellStyle name="20% - Accent6 7 2 2 2" xfId="8592" xr:uid="{00000000-0005-0000-0000-0000A8260000}"/>
    <cellStyle name="20% - Accent6 7 2 2 2 2" xfId="28012" xr:uid="{00000000-0005-0000-0000-0000A9260000}"/>
    <cellStyle name="20% - Accent6 7 2 2 2 3" xfId="54358" xr:uid="{00000000-0005-0000-0000-0000AA260000}"/>
    <cellStyle name="20% - Accent6 7 2 2 2 4" xfId="18134" xr:uid="{00000000-0005-0000-0000-0000AB260000}"/>
    <cellStyle name="20% - Accent6 7 2 2 3" xfId="22426" xr:uid="{00000000-0005-0000-0000-0000AC260000}"/>
    <cellStyle name="20% - Accent6 7 2 2 3 2" xfId="49669" xr:uid="{00000000-0005-0000-0000-0000AD260000}"/>
    <cellStyle name="20% - Accent6 7 2 2 4" xfId="31909" xr:uid="{00000000-0005-0000-0000-0000AE260000}"/>
    <cellStyle name="20% - Accent6 7 2 2 5" xfId="37480" xr:uid="{00000000-0005-0000-0000-0000AF260000}"/>
    <cellStyle name="20% - Accent6 7 2 2 6" xfId="44940" xr:uid="{00000000-0005-0000-0000-0000B0260000}"/>
    <cellStyle name="20% - Accent6 7 2 2 7" xfId="14423" xr:uid="{00000000-0005-0000-0000-0000B1260000}"/>
    <cellStyle name="20% - Accent6 7 2 3" xfId="6639" xr:uid="{00000000-0005-0000-0000-0000B2260000}"/>
    <cellStyle name="20% - Accent6 7 2 3 2" xfId="26202" xr:uid="{00000000-0005-0000-0000-0000B3260000}"/>
    <cellStyle name="20% - Accent6 7 2 3 3" xfId="52405" xr:uid="{00000000-0005-0000-0000-0000B4260000}"/>
    <cellStyle name="20% - Accent6 7 2 3 4" xfId="16292" xr:uid="{00000000-0005-0000-0000-0000B5260000}"/>
    <cellStyle name="20% - Accent6 7 2 4" xfId="20264" xr:uid="{00000000-0005-0000-0000-0000B6260000}"/>
    <cellStyle name="20% - Accent6 7 2 4 2" xfId="47741" xr:uid="{00000000-0005-0000-0000-0000B7260000}"/>
    <cellStyle name="20% - Accent6 7 2 5" xfId="29889" xr:uid="{00000000-0005-0000-0000-0000B8260000}"/>
    <cellStyle name="20% - Accent6 7 2 6" xfId="35335" xr:uid="{00000000-0005-0000-0000-0000B9260000}"/>
    <cellStyle name="20% - Accent6 7 2 7" xfId="42930" xr:uid="{00000000-0005-0000-0000-0000BA260000}"/>
    <cellStyle name="20% - Accent6 7 2 8" xfId="12959" xr:uid="{00000000-0005-0000-0000-0000BB260000}"/>
    <cellStyle name="20% - Accent6 7 3" xfId="3109" xr:uid="{00000000-0005-0000-0000-0000BC260000}"/>
    <cellStyle name="20% - Accent6 7 3 2" xfId="7902" xr:uid="{00000000-0005-0000-0000-0000BD260000}"/>
    <cellStyle name="20% - Accent6 7 3 2 2" xfId="27332" xr:uid="{00000000-0005-0000-0000-0000BE260000}"/>
    <cellStyle name="20% - Accent6 7 3 2 3" xfId="53668" xr:uid="{00000000-0005-0000-0000-0000BF260000}"/>
    <cellStyle name="20% - Accent6 7 3 2 4" xfId="17442" xr:uid="{00000000-0005-0000-0000-0000C0260000}"/>
    <cellStyle name="20% - Accent6 7 3 3" xfId="21734" xr:uid="{00000000-0005-0000-0000-0000C1260000}"/>
    <cellStyle name="20% - Accent6 7 3 3 2" xfId="48980" xr:uid="{00000000-0005-0000-0000-0000C2260000}"/>
    <cellStyle name="20% - Accent6 7 3 4" xfId="31221" xr:uid="{00000000-0005-0000-0000-0000C3260000}"/>
    <cellStyle name="20% - Accent6 7 3 5" xfId="36788" xr:uid="{00000000-0005-0000-0000-0000C4260000}"/>
    <cellStyle name="20% - Accent6 7 3 6" xfId="44248" xr:uid="{00000000-0005-0000-0000-0000C5260000}"/>
    <cellStyle name="20% - Accent6 7 3 7" xfId="12242" xr:uid="{00000000-0005-0000-0000-0000C6260000}"/>
    <cellStyle name="20% - Accent6 7 4" xfId="5936" xr:uid="{00000000-0005-0000-0000-0000C7260000}"/>
    <cellStyle name="20% - Accent6 7 4 2" xfId="23552" xr:uid="{00000000-0005-0000-0000-0000C8260000}"/>
    <cellStyle name="20% - Accent6 7 4 3" xfId="51702" xr:uid="{00000000-0005-0000-0000-0000C9260000}"/>
    <cellStyle name="20% - Accent6 7 4 4" xfId="13744" xr:uid="{00000000-0005-0000-0000-0000CA260000}"/>
    <cellStyle name="20% - Accent6 7 5" xfId="15613" xr:uid="{00000000-0005-0000-0000-0000CB260000}"/>
    <cellStyle name="20% - Accent6 7 5 2" xfId="25523" xr:uid="{00000000-0005-0000-0000-0000CC260000}"/>
    <cellStyle name="20% - Accent6 7 5 3" xfId="47041" xr:uid="{00000000-0005-0000-0000-0000CD260000}"/>
    <cellStyle name="20% - Accent6 7 6" xfId="19510" xr:uid="{00000000-0005-0000-0000-0000CE260000}"/>
    <cellStyle name="20% - Accent6 7 7" xfId="29171" xr:uid="{00000000-0005-0000-0000-0000CF260000}"/>
    <cellStyle name="20% - Accent6 7 8" xfId="34579" xr:uid="{00000000-0005-0000-0000-0000D0260000}"/>
    <cellStyle name="20% - Accent6 7 9" xfId="42178" xr:uid="{00000000-0005-0000-0000-0000D1260000}"/>
    <cellStyle name="20% - Accent6 8" xfId="1117" xr:uid="{00000000-0005-0000-0000-0000D2260000}"/>
    <cellStyle name="20% - Accent6 8 2" xfId="3522" xr:uid="{00000000-0005-0000-0000-0000D3260000}"/>
    <cellStyle name="20% - Accent6 8 2 2" xfId="8314" xr:uid="{00000000-0005-0000-0000-0000D4260000}"/>
    <cellStyle name="20% - Accent6 8 2 2 2" xfId="27740" xr:uid="{00000000-0005-0000-0000-0000D5260000}"/>
    <cellStyle name="20% - Accent6 8 2 2 3" xfId="54080" xr:uid="{00000000-0005-0000-0000-0000D6260000}"/>
    <cellStyle name="20% - Accent6 8 2 2 4" xfId="17855" xr:uid="{00000000-0005-0000-0000-0000D7260000}"/>
    <cellStyle name="20% - Accent6 8 2 3" xfId="22147" xr:uid="{00000000-0005-0000-0000-0000D8260000}"/>
    <cellStyle name="20% - Accent6 8 2 3 2" xfId="49391" xr:uid="{00000000-0005-0000-0000-0000D9260000}"/>
    <cellStyle name="20% - Accent6 8 2 4" xfId="31632" xr:uid="{00000000-0005-0000-0000-0000DA260000}"/>
    <cellStyle name="20% - Accent6 8 2 5" xfId="37201" xr:uid="{00000000-0005-0000-0000-0000DB260000}"/>
    <cellStyle name="20% - Accent6 8 2 6" xfId="44661" xr:uid="{00000000-0005-0000-0000-0000DC260000}"/>
    <cellStyle name="20% - Accent6 8 2 7" xfId="12658" xr:uid="{00000000-0005-0000-0000-0000DD260000}"/>
    <cellStyle name="20% - Accent6 8 3" xfId="6350" xr:uid="{00000000-0005-0000-0000-0000DE260000}"/>
    <cellStyle name="20% - Accent6 8 3 2" xfId="25131" xr:uid="{00000000-0005-0000-0000-0000DF260000}"/>
    <cellStyle name="20% - Accent6 8 3 3" xfId="52116" xr:uid="{00000000-0005-0000-0000-0000E0260000}"/>
    <cellStyle name="20% - Accent6 8 3 4" xfId="14152" xr:uid="{00000000-0005-0000-0000-0000E1260000}"/>
    <cellStyle name="20% - Accent6 8 4" xfId="16021" xr:uid="{00000000-0005-0000-0000-0000E2260000}"/>
    <cellStyle name="20% - Accent6 8 4 2" xfId="25931" xr:uid="{00000000-0005-0000-0000-0000E3260000}"/>
    <cellStyle name="20% - Accent6 8 4 3" xfId="47454" xr:uid="{00000000-0005-0000-0000-0000E4260000}"/>
    <cellStyle name="20% - Accent6 8 5" xfId="19956" xr:uid="{00000000-0005-0000-0000-0000E5260000}"/>
    <cellStyle name="20% - Accent6 8 6" xfId="29585" xr:uid="{00000000-0005-0000-0000-0000E6260000}"/>
    <cellStyle name="20% - Accent6 8 7" xfId="35027" xr:uid="{00000000-0005-0000-0000-0000E7260000}"/>
    <cellStyle name="20% - Accent6 8 8" xfId="42622" xr:uid="{00000000-0005-0000-0000-0000E8260000}"/>
    <cellStyle name="20% - Accent6 8 9" xfId="11224" xr:uid="{00000000-0005-0000-0000-0000E9260000}"/>
    <cellStyle name="20% - Accent6 9" xfId="1967" xr:uid="{00000000-0005-0000-0000-0000EA260000}"/>
    <cellStyle name="20% - Accent6 9 2" xfId="4274" xr:uid="{00000000-0005-0000-0000-0000EB260000}"/>
    <cellStyle name="20% - Accent6 9 2 2" xfId="9055" xr:uid="{00000000-0005-0000-0000-0000EC260000}"/>
    <cellStyle name="20% - Accent6 9 2 2 2" xfId="28448" xr:uid="{00000000-0005-0000-0000-0000ED260000}"/>
    <cellStyle name="20% - Accent6 9 2 2 3" xfId="54821" xr:uid="{00000000-0005-0000-0000-0000EE260000}"/>
    <cellStyle name="20% - Accent6 9 2 2 4" xfId="18607" xr:uid="{00000000-0005-0000-0000-0000EF260000}"/>
    <cellStyle name="20% - Accent6 9 2 3" xfId="22899" xr:uid="{00000000-0005-0000-0000-0000F0260000}"/>
    <cellStyle name="20% - Accent6 9 2 3 2" xfId="50131" xr:uid="{00000000-0005-0000-0000-0000F1260000}"/>
    <cellStyle name="20% - Accent6 9 2 4" xfId="32374" xr:uid="{00000000-0005-0000-0000-0000F2260000}"/>
    <cellStyle name="20% - Accent6 9 2 5" xfId="37953" xr:uid="{00000000-0005-0000-0000-0000F3260000}"/>
    <cellStyle name="20% - Accent6 9 2 6" xfId="45413" xr:uid="{00000000-0005-0000-0000-0000F4260000}"/>
    <cellStyle name="20% - Accent6 9 2 7" xfId="14859" xr:uid="{00000000-0005-0000-0000-0000F5260000}"/>
    <cellStyle name="20% - Accent6 9 3" xfId="7134" xr:uid="{00000000-0005-0000-0000-0000F6260000}"/>
    <cellStyle name="20% - Accent6 9 3 2" xfId="26638" xr:uid="{00000000-0005-0000-0000-0000F7260000}"/>
    <cellStyle name="20% - Accent6 9 3 3" xfId="52900" xr:uid="{00000000-0005-0000-0000-0000F8260000}"/>
    <cellStyle name="20% - Accent6 9 3 4" xfId="16728" xr:uid="{00000000-0005-0000-0000-0000F9260000}"/>
    <cellStyle name="20% - Accent6 9 4" xfId="20806" xr:uid="{00000000-0005-0000-0000-0000FA260000}"/>
    <cellStyle name="20% - Accent6 9 4 2" xfId="48236" xr:uid="{00000000-0005-0000-0000-0000FB260000}"/>
    <cellStyle name="20% - Accent6 9 5" xfId="30420" xr:uid="{00000000-0005-0000-0000-0000FC260000}"/>
    <cellStyle name="20% - Accent6 9 6" xfId="35877" xr:uid="{00000000-0005-0000-0000-0000FD260000}"/>
    <cellStyle name="20% - Accent6 9 7" xfId="43472" xr:uid="{00000000-0005-0000-0000-0000FE260000}"/>
    <cellStyle name="20% - Accent6 9 8" xfId="11971" xr:uid="{00000000-0005-0000-0000-0000FF260000}"/>
    <cellStyle name="20% - Akzent1" xfId="185" xr:uid="{00000000-0005-0000-0000-000000270000}"/>
    <cellStyle name="20% - Akzent2" xfId="186" xr:uid="{00000000-0005-0000-0000-000001270000}"/>
    <cellStyle name="20% - Akzent3" xfId="187" xr:uid="{00000000-0005-0000-0000-000002270000}"/>
    <cellStyle name="20% - Akzent4" xfId="188" xr:uid="{00000000-0005-0000-0000-000003270000}"/>
    <cellStyle name="20% - Akzent5" xfId="189" xr:uid="{00000000-0005-0000-0000-000004270000}"/>
    <cellStyle name="20% - Akzent6" xfId="190" xr:uid="{00000000-0005-0000-0000-000005270000}"/>
    <cellStyle name="20% - Ênfase1" xfId="14" xr:uid="{00000000-0005-0000-0000-000006270000}"/>
    <cellStyle name="20% - Ênfase1 2" xfId="146" xr:uid="{00000000-0005-0000-0000-000007270000}"/>
    <cellStyle name="20% - Ênfase1 2 2" xfId="2688" xr:uid="{00000000-0005-0000-0000-000008270000}"/>
    <cellStyle name="20% - Ênfase1 2 3" xfId="2477" xr:uid="{00000000-0005-0000-0000-000009270000}"/>
    <cellStyle name="20% - Ênfase1 3" xfId="2594" xr:uid="{00000000-0005-0000-0000-00000A270000}"/>
    <cellStyle name="20% - Ênfase1 4" xfId="2383" xr:uid="{00000000-0005-0000-0000-00000B270000}"/>
    <cellStyle name="20% - Ênfase1_Bham" xfId="350" xr:uid="{00000000-0005-0000-0000-00000C270000}"/>
    <cellStyle name="20% - Ênfase2" xfId="15" xr:uid="{00000000-0005-0000-0000-00000D270000}"/>
    <cellStyle name="20% - Ênfase2 2" xfId="147" xr:uid="{00000000-0005-0000-0000-00000E270000}"/>
    <cellStyle name="20% - Ênfase2 2 2" xfId="2689" xr:uid="{00000000-0005-0000-0000-00000F270000}"/>
    <cellStyle name="20% - Ênfase2 2 3" xfId="2478" xr:uid="{00000000-0005-0000-0000-000010270000}"/>
    <cellStyle name="20% - Ênfase2 3" xfId="2595" xr:uid="{00000000-0005-0000-0000-000011270000}"/>
    <cellStyle name="20% - Ênfase2 4" xfId="2384" xr:uid="{00000000-0005-0000-0000-000012270000}"/>
    <cellStyle name="20% - Ênfase2_Bham" xfId="351" xr:uid="{00000000-0005-0000-0000-000013270000}"/>
    <cellStyle name="20% - Ênfase3" xfId="16" xr:uid="{00000000-0005-0000-0000-000014270000}"/>
    <cellStyle name="20% - Ênfase3 2" xfId="148" xr:uid="{00000000-0005-0000-0000-000015270000}"/>
    <cellStyle name="20% - Ênfase3 2 2" xfId="2690" xr:uid="{00000000-0005-0000-0000-000016270000}"/>
    <cellStyle name="20% - Ênfase3 2 3" xfId="2479" xr:uid="{00000000-0005-0000-0000-000017270000}"/>
    <cellStyle name="20% - Ênfase3 3" xfId="2596" xr:uid="{00000000-0005-0000-0000-000018270000}"/>
    <cellStyle name="20% - Ênfase3 4" xfId="2385" xr:uid="{00000000-0005-0000-0000-000019270000}"/>
    <cellStyle name="20% - Ênfase3_Bham" xfId="352" xr:uid="{00000000-0005-0000-0000-00001A270000}"/>
    <cellStyle name="20% - Ênfase4" xfId="17" xr:uid="{00000000-0005-0000-0000-00001B270000}"/>
    <cellStyle name="20% - Ênfase4 2" xfId="149" xr:uid="{00000000-0005-0000-0000-00001C270000}"/>
    <cellStyle name="20% - Ênfase4 2 2" xfId="2691" xr:uid="{00000000-0005-0000-0000-00001D270000}"/>
    <cellStyle name="20% - Ênfase4 2 3" xfId="2480" xr:uid="{00000000-0005-0000-0000-00001E270000}"/>
    <cellStyle name="20% - Ênfase4 3" xfId="2597" xr:uid="{00000000-0005-0000-0000-00001F270000}"/>
    <cellStyle name="20% - Ênfase4 4" xfId="2386" xr:uid="{00000000-0005-0000-0000-000020270000}"/>
    <cellStyle name="20% - Ênfase4_Bham" xfId="353" xr:uid="{00000000-0005-0000-0000-000021270000}"/>
    <cellStyle name="20% - Ênfase5" xfId="18" xr:uid="{00000000-0005-0000-0000-000022270000}"/>
    <cellStyle name="20% - Ênfase5 2" xfId="150" xr:uid="{00000000-0005-0000-0000-000023270000}"/>
    <cellStyle name="20% - Ênfase5 2 2" xfId="2692" xr:uid="{00000000-0005-0000-0000-000024270000}"/>
    <cellStyle name="20% - Ênfase5 2 3" xfId="2481" xr:uid="{00000000-0005-0000-0000-000025270000}"/>
    <cellStyle name="20% - Ênfase5 3" xfId="2598" xr:uid="{00000000-0005-0000-0000-000026270000}"/>
    <cellStyle name="20% - Ênfase5 4" xfId="2387" xr:uid="{00000000-0005-0000-0000-000027270000}"/>
    <cellStyle name="20% - Ênfase5_Bham" xfId="354" xr:uid="{00000000-0005-0000-0000-000028270000}"/>
    <cellStyle name="20% - Ênfase6" xfId="19" xr:uid="{00000000-0005-0000-0000-000029270000}"/>
    <cellStyle name="20% - Ênfase6 2" xfId="151" xr:uid="{00000000-0005-0000-0000-00002A270000}"/>
    <cellStyle name="20% - Ênfase6 2 2" xfId="2693" xr:uid="{00000000-0005-0000-0000-00002B270000}"/>
    <cellStyle name="20% - Ênfase6 2 3" xfId="2482" xr:uid="{00000000-0005-0000-0000-00002C270000}"/>
    <cellStyle name="20% - Ênfase6 3" xfId="2599" xr:uid="{00000000-0005-0000-0000-00002D270000}"/>
    <cellStyle name="20% - Ênfase6 4" xfId="2388" xr:uid="{00000000-0005-0000-0000-00002E270000}"/>
    <cellStyle name="20% - Ênfase6_Bham" xfId="355" xr:uid="{00000000-0005-0000-0000-00002F270000}"/>
    <cellStyle name="20% - Énfasis1" xfId="231" xr:uid="{00000000-0005-0000-0000-000030270000}"/>
    <cellStyle name="20% - Énfasis1 10" xfId="4762" xr:uid="{00000000-0005-0000-0000-000031270000}"/>
    <cellStyle name="20% - Énfasis1 10 2" xfId="9522" xr:uid="{00000000-0005-0000-0000-000032270000}"/>
    <cellStyle name="20% - Énfasis1 10 2 2" xfId="55288" xr:uid="{00000000-0005-0000-0000-000033270000}"/>
    <cellStyle name="20% - Énfasis1 10 2 3" xfId="25281" xr:uid="{00000000-0005-0000-0000-000034270000}"/>
    <cellStyle name="20% - Énfasis1 10 3" xfId="32861" xr:uid="{00000000-0005-0000-0000-000035270000}"/>
    <cellStyle name="20% - Énfasis1 10 3 2" xfId="50597" xr:uid="{00000000-0005-0000-0000-000036270000}"/>
    <cellStyle name="20% - Énfasis1 10 4" xfId="38440" xr:uid="{00000000-0005-0000-0000-000037270000}"/>
    <cellStyle name="20% - Énfasis1 10 5" xfId="45897" xr:uid="{00000000-0005-0000-0000-000038270000}"/>
    <cellStyle name="20% - Énfasis1 10 6" xfId="15359" xr:uid="{00000000-0005-0000-0000-000039270000}"/>
    <cellStyle name="20% - Énfasis1 11" xfId="5251" xr:uid="{00000000-0005-0000-0000-00003A270000}"/>
    <cellStyle name="20% - Énfasis1 11 2" xfId="9943" xr:uid="{00000000-0005-0000-0000-00003B270000}"/>
    <cellStyle name="20% - Énfasis1 11 2 2" xfId="55709" xr:uid="{00000000-0005-0000-0000-00003C270000}"/>
    <cellStyle name="20% - Énfasis1 11 2 3" xfId="33347" xr:uid="{00000000-0005-0000-0000-00003D270000}"/>
    <cellStyle name="20% - Énfasis1 11 3" xfId="38926" xr:uid="{00000000-0005-0000-0000-00003E270000}"/>
    <cellStyle name="20% - Énfasis1 11 3 2" xfId="51017" xr:uid="{00000000-0005-0000-0000-00003F270000}"/>
    <cellStyle name="20% - Énfasis1 11 4" xfId="46379" xr:uid="{00000000-0005-0000-0000-000040270000}"/>
    <cellStyle name="20% - Énfasis1 11 5" xfId="19168" xr:uid="{00000000-0005-0000-0000-000041270000}"/>
    <cellStyle name="20% - Énfasis1 12" xfId="5668" xr:uid="{00000000-0005-0000-0000-000042270000}"/>
    <cellStyle name="20% - Énfasis1 12 2" xfId="51434" xr:uid="{00000000-0005-0000-0000-000043270000}"/>
    <cellStyle name="20% - Énfasis1 12 3" xfId="28909" xr:uid="{00000000-0005-0000-0000-000044270000}"/>
    <cellStyle name="20% - Énfasis1 13" xfId="10739" xr:uid="{00000000-0005-0000-0000-000045270000}"/>
    <cellStyle name="20% - Énfasis1 13 2" xfId="46787" xr:uid="{00000000-0005-0000-0000-000046270000}"/>
    <cellStyle name="20% - Énfasis1 13 3" xfId="34235" xr:uid="{00000000-0005-0000-0000-000047270000}"/>
    <cellStyle name="20% - Énfasis1 14" xfId="41912" xr:uid="{00000000-0005-0000-0000-000048270000}"/>
    <cellStyle name="20% - Énfasis1 15" xfId="11153" xr:uid="{00000000-0005-0000-0000-000049270000}"/>
    <cellStyle name="20% - Énfasis1 16" xfId="56494" xr:uid="{00000000-0005-0000-0000-00004A270000}"/>
    <cellStyle name="20% - Énfasis1 17" xfId="56949" xr:uid="{00000000-0005-0000-0000-00004B270000}"/>
    <cellStyle name="20% - Énfasis1 2" xfId="283" xr:uid="{00000000-0005-0000-0000-00004C270000}"/>
    <cellStyle name="20% - Énfasis1 2 10" xfId="5267" xr:uid="{00000000-0005-0000-0000-00004D270000}"/>
    <cellStyle name="20% - Énfasis1 2 10 2" xfId="9959" xr:uid="{00000000-0005-0000-0000-00004E270000}"/>
    <cellStyle name="20% - Énfasis1 2 10 2 2" xfId="55725" xr:uid="{00000000-0005-0000-0000-00004F270000}"/>
    <cellStyle name="20% - Énfasis1 2 10 2 3" xfId="33363" xr:uid="{00000000-0005-0000-0000-000050270000}"/>
    <cellStyle name="20% - Énfasis1 2 10 3" xfId="38942" xr:uid="{00000000-0005-0000-0000-000051270000}"/>
    <cellStyle name="20% - Énfasis1 2 10 3 2" xfId="51033" xr:uid="{00000000-0005-0000-0000-000052270000}"/>
    <cellStyle name="20% - Énfasis1 2 10 4" xfId="46395" xr:uid="{00000000-0005-0000-0000-000053270000}"/>
    <cellStyle name="20% - Énfasis1 2 10 5" xfId="19196" xr:uid="{00000000-0005-0000-0000-000054270000}"/>
    <cellStyle name="20% - Énfasis1 2 11" xfId="5686" xr:uid="{00000000-0005-0000-0000-000055270000}"/>
    <cellStyle name="20% - Énfasis1 2 11 2" xfId="51452" xr:uid="{00000000-0005-0000-0000-000056270000}"/>
    <cellStyle name="20% - Énfasis1 2 11 3" xfId="28925" xr:uid="{00000000-0005-0000-0000-000057270000}"/>
    <cellStyle name="20% - Énfasis1 2 12" xfId="10755" xr:uid="{00000000-0005-0000-0000-000058270000}"/>
    <cellStyle name="20% - Énfasis1 2 12 2" xfId="46803" xr:uid="{00000000-0005-0000-0000-000059270000}"/>
    <cellStyle name="20% - Énfasis1 2 12 3" xfId="34262" xr:uid="{00000000-0005-0000-0000-00005A270000}"/>
    <cellStyle name="20% - Énfasis1 2 13" xfId="41928" xr:uid="{00000000-0005-0000-0000-00005B270000}"/>
    <cellStyle name="20% - Énfasis1 2 14" xfId="11169" xr:uid="{00000000-0005-0000-0000-00005C270000}"/>
    <cellStyle name="20% - Énfasis1 2 15" xfId="56510" xr:uid="{00000000-0005-0000-0000-00005D270000}"/>
    <cellStyle name="20% - Énfasis1 2 16" xfId="56965" xr:uid="{00000000-0005-0000-0000-00005E270000}"/>
    <cellStyle name="20% - Énfasis1 2 2" xfId="519" xr:uid="{00000000-0005-0000-0000-00005F270000}"/>
    <cellStyle name="20% - Énfasis1 2 2 10" xfId="10843" xr:uid="{00000000-0005-0000-0000-000060270000}"/>
    <cellStyle name="20% - Énfasis1 2 2 10 2" xfId="46903" xr:uid="{00000000-0005-0000-0000-000061270000}"/>
    <cellStyle name="20% - Énfasis1 2 2 10 3" xfId="34435" xr:uid="{00000000-0005-0000-0000-000062270000}"/>
    <cellStyle name="20% - Énfasis1 2 2 11" xfId="42035" xr:uid="{00000000-0005-0000-0000-000063270000}"/>
    <cellStyle name="20% - Énfasis1 2 2 12" xfId="11379" xr:uid="{00000000-0005-0000-0000-000064270000}"/>
    <cellStyle name="20% - Énfasis1 2 2 13" xfId="56598" xr:uid="{00000000-0005-0000-0000-000065270000}"/>
    <cellStyle name="20% - Énfasis1 2 2 14" xfId="57053" xr:uid="{00000000-0005-0000-0000-000066270000}"/>
    <cellStyle name="20% - Énfasis1 2 2 2" xfId="1056" xr:uid="{00000000-0005-0000-0000-000067270000}"/>
    <cellStyle name="20% - Énfasis1 2 2 2 10" xfId="11913" xr:uid="{00000000-0005-0000-0000-000068270000}"/>
    <cellStyle name="20% - Énfasis1 2 2 2 11" xfId="56841" xr:uid="{00000000-0005-0000-0000-000069270000}"/>
    <cellStyle name="20% - Énfasis1 2 2 2 12" xfId="57296" xr:uid="{00000000-0005-0000-0000-00006A270000}"/>
    <cellStyle name="20% - Énfasis1 2 2 2 2" xfId="1793" xr:uid="{00000000-0005-0000-0000-00006B270000}"/>
    <cellStyle name="20% - Énfasis1 2 2 2 2 2" xfId="4166" xr:uid="{00000000-0005-0000-0000-00006C270000}"/>
    <cellStyle name="20% - Énfasis1 2 2 2 2 2 2" xfId="8957" xr:uid="{00000000-0005-0000-0000-00006D270000}"/>
    <cellStyle name="20% - Énfasis1 2 2 2 2 2 2 2" xfId="28376" xr:uid="{00000000-0005-0000-0000-00006E270000}"/>
    <cellStyle name="20% - Énfasis1 2 2 2 2 2 2 3" xfId="54723" xr:uid="{00000000-0005-0000-0000-00006F270000}"/>
    <cellStyle name="20% - Énfasis1 2 2 2 2 2 2 4" xfId="18499" xr:uid="{00000000-0005-0000-0000-000070270000}"/>
    <cellStyle name="20% - Énfasis1 2 2 2 2 2 3" xfId="22791" xr:uid="{00000000-0005-0000-0000-000071270000}"/>
    <cellStyle name="20% - Énfasis1 2 2 2 2 2 3 2" xfId="50034" xr:uid="{00000000-0005-0000-0000-000072270000}"/>
    <cellStyle name="20% - Énfasis1 2 2 2 2 2 4" xfId="32274" xr:uid="{00000000-0005-0000-0000-000073270000}"/>
    <cellStyle name="20% - Énfasis1 2 2 2 2 2 5" xfId="37845" xr:uid="{00000000-0005-0000-0000-000074270000}"/>
    <cellStyle name="20% - Énfasis1 2 2 2 2 2 6" xfId="45305" xr:uid="{00000000-0005-0000-0000-000075270000}"/>
    <cellStyle name="20% - Énfasis1 2 2 2 2 2 7" xfId="14787" xr:uid="{00000000-0005-0000-0000-000076270000}"/>
    <cellStyle name="20% - Énfasis1 2 2 2 2 3" xfId="7006" xr:uid="{00000000-0005-0000-0000-000077270000}"/>
    <cellStyle name="20% - Énfasis1 2 2 2 2 3 2" xfId="26566" xr:uid="{00000000-0005-0000-0000-000078270000}"/>
    <cellStyle name="20% - Énfasis1 2 2 2 2 3 3" xfId="52772" xr:uid="{00000000-0005-0000-0000-000079270000}"/>
    <cellStyle name="20% - Énfasis1 2 2 2 2 3 4" xfId="16656" xr:uid="{00000000-0005-0000-0000-00007A270000}"/>
    <cellStyle name="20% - Énfasis1 2 2 2 2 4" xfId="20632" xr:uid="{00000000-0005-0000-0000-00007B270000}"/>
    <cellStyle name="20% - Énfasis1 2 2 2 2 4 2" xfId="48108" xr:uid="{00000000-0005-0000-0000-00007C270000}"/>
    <cellStyle name="20% - Énfasis1 2 2 2 2 5" xfId="30257" xr:uid="{00000000-0005-0000-0000-00007D270000}"/>
    <cellStyle name="20% - Énfasis1 2 2 2 2 6" xfId="35703" xr:uid="{00000000-0005-0000-0000-00007E270000}"/>
    <cellStyle name="20% - Énfasis1 2 2 2 2 7" xfId="43298" xr:uid="{00000000-0005-0000-0000-00007F270000}"/>
    <cellStyle name="20% - Énfasis1 2 2 2 2 8" xfId="13326" xr:uid="{00000000-0005-0000-0000-000080270000}"/>
    <cellStyle name="20% - Énfasis1 2 2 2 3" xfId="2333" xr:uid="{00000000-0005-0000-0000-000081270000}"/>
    <cellStyle name="20% - Énfasis1 2 2 2 3 2" xfId="4638" xr:uid="{00000000-0005-0000-0000-000082270000}"/>
    <cellStyle name="20% - Énfasis1 2 2 2 3 2 2" xfId="9419" xr:uid="{00000000-0005-0000-0000-000083270000}"/>
    <cellStyle name="20% - Énfasis1 2 2 2 3 2 2 2" xfId="28812" xr:uid="{00000000-0005-0000-0000-000084270000}"/>
    <cellStyle name="20% - Énfasis1 2 2 2 3 2 2 3" xfId="55185" xr:uid="{00000000-0005-0000-0000-000085270000}"/>
    <cellStyle name="20% - Énfasis1 2 2 2 3 2 2 4" xfId="18971" xr:uid="{00000000-0005-0000-0000-000086270000}"/>
    <cellStyle name="20% - Énfasis1 2 2 2 3 2 3" xfId="23263" xr:uid="{00000000-0005-0000-0000-000087270000}"/>
    <cellStyle name="20% - Énfasis1 2 2 2 3 2 3 2" xfId="50495" xr:uid="{00000000-0005-0000-0000-000088270000}"/>
    <cellStyle name="20% - Énfasis1 2 2 2 3 2 4" xfId="32738" xr:uid="{00000000-0005-0000-0000-000089270000}"/>
    <cellStyle name="20% - Énfasis1 2 2 2 3 2 5" xfId="38317" xr:uid="{00000000-0005-0000-0000-00008A270000}"/>
    <cellStyle name="20% - Énfasis1 2 2 2 3 2 6" xfId="45777" xr:uid="{00000000-0005-0000-0000-00008B270000}"/>
    <cellStyle name="20% - Énfasis1 2 2 2 3 2 7" xfId="15223" xr:uid="{00000000-0005-0000-0000-00008C270000}"/>
    <cellStyle name="20% - Énfasis1 2 2 2 3 3" xfId="7498" xr:uid="{00000000-0005-0000-0000-00008D270000}"/>
    <cellStyle name="20% - Énfasis1 2 2 2 3 3 2" xfId="27002" xr:uid="{00000000-0005-0000-0000-00008E270000}"/>
    <cellStyle name="20% - Énfasis1 2 2 2 3 3 3" xfId="53264" xr:uid="{00000000-0005-0000-0000-00008F270000}"/>
    <cellStyle name="20% - Énfasis1 2 2 2 3 3 4" xfId="17092" xr:uid="{00000000-0005-0000-0000-000090270000}"/>
    <cellStyle name="20% - Énfasis1 2 2 2 3 4" xfId="21170" xr:uid="{00000000-0005-0000-0000-000091270000}"/>
    <cellStyle name="20% - Énfasis1 2 2 2 3 4 2" xfId="48600" xr:uid="{00000000-0005-0000-0000-000092270000}"/>
    <cellStyle name="20% - Énfasis1 2 2 2 3 5" xfId="30784" xr:uid="{00000000-0005-0000-0000-000093270000}"/>
    <cellStyle name="20% - Énfasis1 2 2 2 3 6" xfId="36243" xr:uid="{00000000-0005-0000-0000-000094270000}"/>
    <cellStyle name="20% - Énfasis1 2 2 2 3 7" xfId="43836" xr:uid="{00000000-0005-0000-0000-000095270000}"/>
    <cellStyle name="20% - Énfasis1 2 2 2 3 8" xfId="12606" xr:uid="{00000000-0005-0000-0000-000096270000}"/>
    <cellStyle name="20% - Énfasis1 2 2 2 4" xfId="3474" xr:uid="{00000000-0005-0000-0000-000097270000}"/>
    <cellStyle name="20% - Énfasis1 2 2 2 4 2" xfId="8266" xr:uid="{00000000-0005-0000-0000-000098270000}"/>
    <cellStyle name="20% - Énfasis1 2 2 2 4 2 2" xfId="27696" xr:uid="{00000000-0005-0000-0000-000099270000}"/>
    <cellStyle name="20% - Énfasis1 2 2 2 4 2 3" xfId="54032" xr:uid="{00000000-0005-0000-0000-00009A270000}"/>
    <cellStyle name="20% - Énfasis1 2 2 2 4 2 4" xfId="17807" xr:uid="{00000000-0005-0000-0000-00009B270000}"/>
    <cellStyle name="20% - Énfasis1 2 2 2 4 3" xfId="22099" xr:uid="{00000000-0005-0000-0000-00009C270000}"/>
    <cellStyle name="20% - Énfasis1 2 2 2 4 3 2" xfId="49344" xr:uid="{00000000-0005-0000-0000-00009D270000}"/>
    <cellStyle name="20% - Énfasis1 2 2 2 4 4" xfId="31586" xr:uid="{00000000-0005-0000-0000-00009E270000}"/>
    <cellStyle name="20% - Énfasis1 2 2 2 4 5" xfId="37153" xr:uid="{00000000-0005-0000-0000-00009F270000}"/>
    <cellStyle name="20% - Énfasis1 2 2 2 4 6" xfId="44613" xr:uid="{00000000-0005-0000-0000-0000A0270000}"/>
    <cellStyle name="20% - Énfasis1 2 2 2 4 7" xfId="14108" xr:uid="{00000000-0005-0000-0000-0000A1270000}"/>
    <cellStyle name="20% - Énfasis1 2 2 2 5" xfId="5113" xr:uid="{00000000-0005-0000-0000-0000A2270000}"/>
    <cellStyle name="20% - Énfasis1 2 2 2 5 2" xfId="9869" xr:uid="{00000000-0005-0000-0000-0000A3270000}"/>
    <cellStyle name="20% - Énfasis1 2 2 2 5 2 2" xfId="55635" xr:uid="{00000000-0005-0000-0000-0000A4270000}"/>
    <cellStyle name="20% - Énfasis1 2 2 2 5 2 3" xfId="25887" xr:uid="{00000000-0005-0000-0000-0000A5270000}"/>
    <cellStyle name="20% - Énfasis1 2 2 2 5 3" xfId="33212" xr:uid="{00000000-0005-0000-0000-0000A6270000}"/>
    <cellStyle name="20% - Énfasis1 2 2 2 5 3 2" xfId="50944" xr:uid="{00000000-0005-0000-0000-0000A7270000}"/>
    <cellStyle name="20% - Énfasis1 2 2 2 5 4" xfId="38791" xr:uid="{00000000-0005-0000-0000-0000A8270000}"/>
    <cellStyle name="20% - Énfasis1 2 2 2 5 5" xfId="46244" xr:uid="{00000000-0005-0000-0000-0000A9270000}"/>
    <cellStyle name="20% - Énfasis1 2 2 2 5 6" xfId="15977" xr:uid="{00000000-0005-0000-0000-0000AA270000}"/>
    <cellStyle name="20% - Énfasis1 2 2 2 6" xfId="5598" xr:uid="{00000000-0005-0000-0000-0000AB270000}"/>
    <cellStyle name="20% - Énfasis1 2 2 2 6 2" xfId="10290" xr:uid="{00000000-0005-0000-0000-0000AC270000}"/>
    <cellStyle name="20% - Énfasis1 2 2 2 6 2 2" xfId="56056" xr:uid="{00000000-0005-0000-0000-0000AD270000}"/>
    <cellStyle name="20% - Énfasis1 2 2 2 6 2 3" xfId="33694" xr:uid="{00000000-0005-0000-0000-0000AE270000}"/>
    <cellStyle name="20% - Énfasis1 2 2 2 6 3" xfId="39273" xr:uid="{00000000-0005-0000-0000-0000AF270000}"/>
    <cellStyle name="20% - Énfasis1 2 2 2 6 3 2" xfId="51364" xr:uid="{00000000-0005-0000-0000-0000B0270000}"/>
    <cellStyle name="20% - Énfasis1 2 2 2 6 4" xfId="46726" xr:uid="{00000000-0005-0000-0000-0000B1270000}"/>
    <cellStyle name="20% - Énfasis1 2 2 2 6 5" xfId="19901" xr:uid="{00000000-0005-0000-0000-0000B2270000}"/>
    <cellStyle name="20% - Énfasis1 2 2 2 7" xfId="6301" xr:uid="{00000000-0005-0000-0000-0000B3270000}"/>
    <cellStyle name="20% - Énfasis1 2 2 2 7 2" xfId="52067" xr:uid="{00000000-0005-0000-0000-0000B4270000}"/>
    <cellStyle name="20% - Énfasis1 2 2 2 7 3" xfId="29535" xr:uid="{00000000-0005-0000-0000-0000B5270000}"/>
    <cellStyle name="20% - Énfasis1 2 2 2 8" xfId="11086" xr:uid="{00000000-0005-0000-0000-0000B6270000}"/>
    <cellStyle name="20% - Énfasis1 2 2 2 8 2" xfId="47405" xr:uid="{00000000-0005-0000-0000-0000B7270000}"/>
    <cellStyle name="20% - Énfasis1 2 2 2 8 3" xfId="34970" xr:uid="{00000000-0005-0000-0000-0000B8270000}"/>
    <cellStyle name="20% - Énfasis1 2 2 2 9" xfId="42569" xr:uid="{00000000-0005-0000-0000-0000B9270000}"/>
    <cellStyle name="20% - Énfasis1 2 2 3" xfId="808" xr:uid="{00000000-0005-0000-0000-0000BA270000}"/>
    <cellStyle name="20% - Énfasis1 2 2 3 10" xfId="11665" xr:uid="{00000000-0005-0000-0000-0000BB270000}"/>
    <cellStyle name="20% - Énfasis1 2 2 3 2" xfId="1550" xr:uid="{00000000-0005-0000-0000-0000BC270000}"/>
    <cellStyle name="20% - Énfasis1 2 2 3 2 2" xfId="3923" xr:uid="{00000000-0005-0000-0000-0000BD270000}"/>
    <cellStyle name="20% - Énfasis1 2 2 3 2 2 2" xfId="8714" xr:uid="{00000000-0005-0000-0000-0000BE270000}"/>
    <cellStyle name="20% - Énfasis1 2 2 3 2 2 2 2" xfId="28133" xr:uid="{00000000-0005-0000-0000-0000BF270000}"/>
    <cellStyle name="20% - Énfasis1 2 2 3 2 2 2 3" xfId="54480" xr:uid="{00000000-0005-0000-0000-0000C0270000}"/>
    <cellStyle name="20% - Énfasis1 2 2 3 2 2 2 4" xfId="18256" xr:uid="{00000000-0005-0000-0000-0000C1270000}"/>
    <cellStyle name="20% - Énfasis1 2 2 3 2 2 3" xfId="22548" xr:uid="{00000000-0005-0000-0000-0000C2270000}"/>
    <cellStyle name="20% - Énfasis1 2 2 3 2 2 3 2" xfId="49791" xr:uid="{00000000-0005-0000-0000-0000C3270000}"/>
    <cellStyle name="20% - Énfasis1 2 2 3 2 2 4" xfId="32031" xr:uid="{00000000-0005-0000-0000-0000C4270000}"/>
    <cellStyle name="20% - Énfasis1 2 2 3 2 2 5" xfId="37602" xr:uid="{00000000-0005-0000-0000-0000C5270000}"/>
    <cellStyle name="20% - Énfasis1 2 2 3 2 2 6" xfId="45062" xr:uid="{00000000-0005-0000-0000-0000C6270000}"/>
    <cellStyle name="20% - Énfasis1 2 2 3 2 2 7" xfId="14544" xr:uid="{00000000-0005-0000-0000-0000C7270000}"/>
    <cellStyle name="20% - Énfasis1 2 2 3 2 3" xfId="6763" xr:uid="{00000000-0005-0000-0000-0000C8270000}"/>
    <cellStyle name="20% - Énfasis1 2 2 3 2 3 2" xfId="26323" xr:uid="{00000000-0005-0000-0000-0000C9270000}"/>
    <cellStyle name="20% - Énfasis1 2 2 3 2 3 3" xfId="52529" xr:uid="{00000000-0005-0000-0000-0000CA270000}"/>
    <cellStyle name="20% - Énfasis1 2 2 3 2 3 4" xfId="16413" xr:uid="{00000000-0005-0000-0000-0000CB270000}"/>
    <cellStyle name="20% - Énfasis1 2 2 3 2 4" xfId="20389" xr:uid="{00000000-0005-0000-0000-0000CC270000}"/>
    <cellStyle name="20% - Énfasis1 2 2 3 2 4 2" xfId="47865" xr:uid="{00000000-0005-0000-0000-0000CD270000}"/>
    <cellStyle name="20% - Énfasis1 2 2 3 2 5" xfId="30014" xr:uid="{00000000-0005-0000-0000-0000CE270000}"/>
    <cellStyle name="20% - Énfasis1 2 2 3 2 6" xfId="35460" xr:uid="{00000000-0005-0000-0000-0000CF270000}"/>
    <cellStyle name="20% - Énfasis1 2 2 3 2 7" xfId="43055" xr:uid="{00000000-0005-0000-0000-0000D0270000}"/>
    <cellStyle name="20% - Énfasis1 2 2 3 2 8" xfId="13083" xr:uid="{00000000-0005-0000-0000-0000D1270000}"/>
    <cellStyle name="20% - Énfasis1 2 2 3 3" xfId="3231" xr:uid="{00000000-0005-0000-0000-0000D2270000}"/>
    <cellStyle name="20% - Énfasis1 2 2 3 3 2" xfId="8023" xr:uid="{00000000-0005-0000-0000-0000D3270000}"/>
    <cellStyle name="20% - Énfasis1 2 2 3 3 2 2" xfId="27453" xr:uid="{00000000-0005-0000-0000-0000D4270000}"/>
    <cellStyle name="20% - Énfasis1 2 2 3 3 2 3" xfId="53789" xr:uid="{00000000-0005-0000-0000-0000D5270000}"/>
    <cellStyle name="20% - Énfasis1 2 2 3 3 2 4" xfId="17564" xr:uid="{00000000-0005-0000-0000-0000D6270000}"/>
    <cellStyle name="20% - Énfasis1 2 2 3 3 3" xfId="21856" xr:uid="{00000000-0005-0000-0000-0000D7270000}"/>
    <cellStyle name="20% - Énfasis1 2 2 3 3 3 2" xfId="49101" xr:uid="{00000000-0005-0000-0000-0000D8270000}"/>
    <cellStyle name="20% - Énfasis1 2 2 3 3 4" xfId="31343" xr:uid="{00000000-0005-0000-0000-0000D9270000}"/>
    <cellStyle name="20% - Énfasis1 2 2 3 3 5" xfId="36910" xr:uid="{00000000-0005-0000-0000-0000DA270000}"/>
    <cellStyle name="20% - Énfasis1 2 2 3 3 6" xfId="44370" xr:uid="{00000000-0005-0000-0000-0000DB270000}"/>
    <cellStyle name="20% - Énfasis1 2 2 3 3 7" xfId="12363" xr:uid="{00000000-0005-0000-0000-0000DC270000}"/>
    <cellStyle name="20% - Énfasis1 2 2 3 4" xfId="6058" xr:uid="{00000000-0005-0000-0000-0000DD270000}"/>
    <cellStyle name="20% - Énfasis1 2 2 3 4 2" xfId="25246" xr:uid="{00000000-0005-0000-0000-0000DE270000}"/>
    <cellStyle name="20% - Énfasis1 2 2 3 4 3" xfId="51824" xr:uid="{00000000-0005-0000-0000-0000DF270000}"/>
    <cellStyle name="20% - Énfasis1 2 2 3 4 4" xfId="13865" xr:uid="{00000000-0005-0000-0000-0000E0270000}"/>
    <cellStyle name="20% - Énfasis1 2 2 3 5" xfId="15734" xr:uid="{00000000-0005-0000-0000-0000E1270000}"/>
    <cellStyle name="20% - Énfasis1 2 2 3 5 2" xfId="25644" xr:uid="{00000000-0005-0000-0000-0000E2270000}"/>
    <cellStyle name="20% - Énfasis1 2 2 3 5 3" xfId="47162" xr:uid="{00000000-0005-0000-0000-0000E3270000}"/>
    <cellStyle name="20% - Énfasis1 2 2 3 6" xfId="19653" xr:uid="{00000000-0005-0000-0000-0000E4270000}"/>
    <cellStyle name="20% - Énfasis1 2 2 3 7" xfId="29292" xr:uid="{00000000-0005-0000-0000-0000E5270000}"/>
    <cellStyle name="20% - Énfasis1 2 2 3 8" xfId="34722" xr:uid="{00000000-0005-0000-0000-0000E6270000}"/>
    <cellStyle name="20% - Énfasis1 2 2 3 9" xfId="42321" xr:uid="{00000000-0005-0000-0000-0000E7270000}"/>
    <cellStyle name="20% - Énfasis1 2 2 4" xfId="1287" xr:uid="{00000000-0005-0000-0000-0000E8270000}"/>
    <cellStyle name="20% - Énfasis1 2 2 4 2" xfId="3663" xr:uid="{00000000-0005-0000-0000-0000E9270000}"/>
    <cellStyle name="20% - Énfasis1 2 2 4 2 2" xfId="8454" xr:uid="{00000000-0005-0000-0000-0000EA270000}"/>
    <cellStyle name="20% - Énfasis1 2 2 4 2 2 2" xfId="27874" xr:uid="{00000000-0005-0000-0000-0000EB270000}"/>
    <cellStyle name="20% - Énfasis1 2 2 4 2 2 3" xfId="54220" xr:uid="{00000000-0005-0000-0000-0000EC270000}"/>
    <cellStyle name="20% - Énfasis1 2 2 4 2 2 4" xfId="17996" xr:uid="{00000000-0005-0000-0000-0000ED270000}"/>
    <cellStyle name="20% - Énfasis1 2 2 4 2 3" xfId="22288" xr:uid="{00000000-0005-0000-0000-0000EE270000}"/>
    <cellStyle name="20% - Énfasis1 2 2 4 2 3 2" xfId="49531" xr:uid="{00000000-0005-0000-0000-0000EF270000}"/>
    <cellStyle name="20% - Énfasis1 2 2 4 2 4" xfId="31771" xr:uid="{00000000-0005-0000-0000-0000F0270000}"/>
    <cellStyle name="20% - Énfasis1 2 2 4 2 5" xfId="37342" xr:uid="{00000000-0005-0000-0000-0000F1270000}"/>
    <cellStyle name="20% - Énfasis1 2 2 4 2 6" xfId="44802" xr:uid="{00000000-0005-0000-0000-0000F2270000}"/>
    <cellStyle name="20% - Énfasis1 2 2 4 2 7" xfId="14285" xr:uid="{00000000-0005-0000-0000-0000F3270000}"/>
    <cellStyle name="20% - Énfasis1 2 2 4 3" xfId="6501" xr:uid="{00000000-0005-0000-0000-0000F4270000}"/>
    <cellStyle name="20% - Énfasis1 2 2 4 3 2" xfId="26064" xr:uid="{00000000-0005-0000-0000-0000F5270000}"/>
    <cellStyle name="20% - Énfasis1 2 2 4 3 3" xfId="52267" xr:uid="{00000000-0005-0000-0000-0000F6270000}"/>
    <cellStyle name="20% - Énfasis1 2 2 4 3 4" xfId="16154" xr:uid="{00000000-0005-0000-0000-0000F7270000}"/>
    <cellStyle name="20% - Énfasis1 2 2 4 4" xfId="20126" xr:uid="{00000000-0005-0000-0000-0000F8270000}"/>
    <cellStyle name="20% - Énfasis1 2 2 4 4 2" xfId="47603" xr:uid="{00000000-0005-0000-0000-0000F9270000}"/>
    <cellStyle name="20% - Énfasis1 2 2 4 5" xfId="29751" xr:uid="{00000000-0005-0000-0000-0000FA270000}"/>
    <cellStyle name="20% - Énfasis1 2 2 4 6" xfId="35197" xr:uid="{00000000-0005-0000-0000-0000FB270000}"/>
    <cellStyle name="20% - Énfasis1 2 2 4 7" xfId="42792" xr:uid="{00000000-0005-0000-0000-0000FC270000}"/>
    <cellStyle name="20% - Énfasis1 2 2 4 8" xfId="12821" xr:uid="{00000000-0005-0000-0000-0000FD270000}"/>
    <cellStyle name="20% - Énfasis1 2 2 5" xfId="2090" xr:uid="{00000000-0005-0000-0000-0000FE270000}"/>
    <cellStyle name="20% - Énfasis1 2 2 5 2" xfId="4395" xr:uid="{00000000-0005-0000-0000-0000FF270000}"/>
    <cellStyle name="20% - Énfasis1 2 2 5 2 2" xfId="9176" xr:uid="{00000000-0005-0000-0000-000000280000}"/>
    <cellStyle name="20% - Énfasis1 2 2 5 2 2 2" xfId="28569" xr:uid="{00000000-0005-0000-0000-000001280000}"/>
    <cellStyle name="20% - Énfasis1 2 2 5 2 2 3" xfId="54942" xr:uid="{00000000-0005-0000-0000-000002280000}"/>
    <cellStyle name="20% - Énfasis1 2 2 5 2 2 4" xfId="18728" xr:uid="{00000000-0005-0000-0000-000003280000}"/>
    <cellStyle name="20% - Énfasis1 2 2 5 2 3" xfId="23020" xr:uid="{00000000-0005-0000-0000-000004280000}"/>
    <cellStyle name="20% - Énfasis1 2 2 5 2 3 2" xfId="50252" xr:uid="{00000000-0005-0000-0000-000005280000}"/>
    <cellStyle name="20% - Énfasis1 2 2 5 2 4" xfId="32495" xr:uid="{00000000-0005-0000-0000-000006280000}"/>
    <cellStyle name="20% - Énfasis1 2 2 5 2 5" xfId="38074" xr:uid="{00000000-0005-0000-0000-000007280000}"/>
    <cellStyle name="20% - Énfasis1 2 2 5 2 6" xfId="45534" xr:uid="{00000000-0005-0000-0000-000008280000}"/>
    <cellStyle name="20% - Énfasis1 2 2 5 2 7" xfId="14980" xr:uid="{00000000-0005-0000-0000-000009280000}"/>
    <cellStyle name="20% - Énfasis1 2 2 5 3" xfId="7255" xr:uid="{00000000-0005-0000-0000-00000A280000}"/>
    <cellStyle name="20% - Énfasis1 2 2 5 3 2" xfId="26759" xr:uid="{00000000-0005-0000-0000-00000B280000}"/>
    <cellStyle name="20% - Énfasis1 2 2 5 3 3" xfId="53021" xr:uid="{00000000-0005-0000-0000-00000C280000}"/>
    <cellStyle name="20% - Énfasis1 2 2 5 3 4" xfId="16849" xr:uid="{00000000-0005-0000-0000-00000D280000}"/>
    <cellStyle name="20% - Énfasis1 2 2 5 4" xfId="20927" xr:uid="{00000000-0005-0000-0000-00000E280000}"/>
    <cellStyle name="20% - Énfasis1 2 2 5 4 2" xfId="48357" xr:uid="{00000000-0005-0000-0000-00000F280000}"/>
    <cellStyle name="20% - Énfasis1 2 2 5 5" xfId="30541" xr:uid="{00000000-0005-0000-0000-000010280000}"/>
    <cellStyle name="20% - Énfasis1 2 2 5 6" xfId="36000" xr:uid="{00000000-0005-0000-0000-000011280000}"/>
    <cellStyle name="20% - Énfasis1 2 2 5 7" xfId="43593" xr:uid="{00000000-0005-0000-0000-000012280000}"/>
    <cellStyle name="20% - Énfasis1 2 2 5 8" xfId="12104" xr:uid="{00000000-0005-0000-0000-000013280000}"/>
    <cellStyle name="20% - Énfasis1 2 2 6" xfId="2971" xr:uid="{00000000-0005-0000-0000-000014280000}"/>
    <cellStyle name="20% - Énfasis1 2 2 6 2" xfId="7764" xr:uid="{00000000-0005-0000-0000-000015280000}"/>
    <cellStyle name="20% - Énfasis1 2 2 6 2 2" xfId="27194" xr:uid="{00000000-0005-0000-0000-000016280000}"/>
    <cellStyle name="20% - Énfasis1 2 2 6 2 3" xfId="53530" xr:uid="{00000000-0005-0000-0000-000017280000}"/>
    <cellStyle name="20% - Énfasis1 2 2 6 2 4" xfId="17304" xr:uid="{00000000-0005-0000-0000-000018280000}"/>
    <cellStyle name="20% - Énfasis1 2 2 6 3" xfId="21596" xr:uid="{00000000-0005-0000-0000-000019280000}"/>
    <cellStyle name="20% - Énfasis1 2 2 6 3 2" xfId="48842" xr:uid="{00000000-0005-0000-0000-00001A280000}"/>
    <cellStyle name="20% - Énfasis1 2 2 6 4" xfId="31083" xr:uid="{00000000-0005-0000-0000-00001B280000}"/>
    <cellStyle name="20% - Énfasis1 2 2 6 5" xfId="36650" xr:uid="{00000000-0005-0000-0000-00001C280000}"/>
    <cellStyle name="20% - Énfasis1 2 2 6 6" xfId="44110" xr:uid="{00000000-0005-0000-0000-00001D280000}"/>
    <cellStyle name="20% - Énfasis1 2 2 6 7" xfId="13606" xr:uid="{00000000-0005-0000-0000-00001E280000}"/>
    <cellStyle name="20% - Énfasis1 2 2 7" xfId="4870" xr:uid="{00000000-0005-0000-0000-00001F280000}"/>
    <cellStyle name="20% - Énfasis1 2 2 7 2" xfId="9626" xr:uid="{00000000-0005-0000-0000-000020280000}"/>
    <cellStyle name="20% - Énfasis1 2 2 7 2 2" xfId="55392" xr:uid="{00000000-0005-0000-0000-000021280000}"/>
    <cellStyle name="20% - Énfasis1 2 2 7 2 3" xfId="25385" xr:uid="{00000000-0005-0000-0000-000022280000}"/>
    <cellStyle name="20% - Énfasis1 2 2 7 3" xfId="32969" xr:uid="{00000000-0005-0000-0000-000023280000}"/>
    <cellStyle name="20% - Énfasis1 2 2 7 3 2" xfId="50701" xr:uid="{00000000-0005-0000-0000-000024280000}"/>
    <cellStyle name="20% - Énfasis1 2 2 7 4" xfId="38548" xr:uid="{00000000-0005-0000-0000-000025280000}"/>
    <cellStyle name="20% - Énfasis1 2 2 7 5" xfId="46001" xr:uid="{00000000-0005-0000-0000-000026280000}"/>
    <cellStyle name="20% - Énfasis1 2 2 7 6" xfId="15475" xr:uid="{00000000-0005-0000-0000-000027280000}"/>
    <cellStyle name="20% - Énfasis1 2 2 8" xfId="5355" xr:uid="{00000000-0005-0000-0000-000028280000}"/>
    <cellStyle name="20% - Énfasis1 2 2 8 2" xfId="10047" xr:uid="{00000000-0005-0000-0000-000029280000}"/>
    <cellStyle name="20% - Énfasis1 2 2 8 2 2" xfId="55813" xr:uid="{00000000-0005-0000-0000-00002A280000}"/>
    <cellStyle name="20% - Énfasis1 2 2 8 2 3" xfId="33451" xr:uid="{00000000-0005-0000-0000-00002B280000}"/>
    <cellStyle name="20% - Énfasis1 2 2 8 3" xfId="39030" xr:uid="{00000000-0005-0000-0000-00002C280000}"/>
    <cellStyle name="20% - Énfasis1 2 2 8 3 2" xfId="51121" xr:uid="{00000000-0005-0000-0000-00002D280000}"/>
    <cellStyle name="20% - Énfasis1 2 2 8 4" xfId="46483" xr:uid="{00000000-0005-0000-0000-00002E280000}"/>
    <cellStyle name="20% - Énfasis1 2 2 8 5" xfId="19366" xr:uid="{00000000-0005-0000-0000-00002F280000}"/>
    <cellStyle name="20% - Énfasis1 2 2 9" xfId="5798" xr:uid="{00000000-0005-0000-0000-000030280000}"/>
    <cellStyle name="20% - Énfasis1 2 2 9 2" xfId="51564" xr:uid="{00000000-0005-0000-0000-000031280000}"/>
    <cellStyle name="20% - Énfasis1 2 2 9 3" xfId="29032" xr:uid="{00000000-0005-0000-0000-000032280000}"/>
    <cellStyle name="20% - Énfasis1 2 3" xfId="596" xr:uid="{00000000-0005-0000-0000-000033280000}"/>
    <cellStyle name="20% - Énfasis1 2 3 10" xfId="42112" xr:uid="{00000000-0005-0000-0000-000034280000}"/>
    <cellStyle name="20% - Énfasis1 2 3 11" xfId="11456" xr:uid="{00000000-0005-0000-0000-000035280000}"/>
    <cellStyle name="20% - Énfasis1 2 3 12" xfId="56670" xr:uid="{00000000-0005-0000-0000-000036280000}"/>
    <cellStyle name="20% - Énfasis1 2 3 13" xfId="57125" xr:uid="{00000000-0005-0000-0000-000037280000}"/>
    <cellStyle name="20% - Énfasis1 2 3 2" xfId="880" xr:uid="{00000000-0005-0000-0000-000038280000}"/>
    <cellStyle name="20% - Énfasis1 2 3 2 10" xfId="11737" xr:uid="{00000000-0005-0000-0000-000039280000}"/>
    <cellStyle name="20% - Énfasis1 2 3 2 2" xfId="1622" xr:uid="{00000000-0005-0000-0000-00003A280000}"/>
    <cellStyle name="20% - Énfasis1 2 3 2 2 2" xfId="3995" xr:uid="{00000000-0005-0000-0000-00003B280000}"/>
    <cellStyle name="20% - Énfasis1 2 3 2 2 2 2" xfId="8786" xr:uid="{00000000-0005-0000-0000-00003C280000}"/>
    <cellStyle name="20% - Énfasis1 2 3 2 2 2 2 2" xfId="28205" xr:uid="{00000000-0005-0000-0000-00003D280000}"/>
    <cellStyle name="20% - Énfasis1 2 3 2 2 2 2 3" xfId="54552" xr:uid="{00000000-0005-0000-0000-00003E280000}"/>
    <cellStyle name="20% - Énfasis1 2 3 2 2 2 2 4" xfId="18328" xr:uid="{00000000-0005-0000-0000-00003F280000}"/>
    <cellStyle name="20% - Énfasis1 2 3 2 2 2 3" xfId="22620" xr:uid="{00000000-0005-0000-0000-000040280000}"/>
    <cellStyle name="20% - Énfasis1 2 3 2 2 2 3 2" xfId="49863" xr:uid="{00000000-0005-0000-0000-000041280000}"/>
    <cellStyle name="20% - Énfasis1 2 3 2 2 2 4" xfId="32103" xr:uid="{00000000-0005-0000-0000-000042280000}"/>
    <cellStyle name="20% - Énfasis1 2 3 2 2 2 5" xfId="37674" xr:uid="{00000000-0005-0000-0000-000043280000}"/>
    <cellStyle name="20% - Énfasis1 2 3 2 2 2 6" xfId="45134" xr:uid="{00000000-0005-0000-0000-000044280000}"/>
    <cellStyle name="20% - Énfasis1 2 3 2 2 2 7" xfId="14616" xr:uid="{00000000-0005-0000-0000-000045280000}"/>
    <cellStyle name="20% - Énfasis1 2 3 2 2 3" xfId="6835" xr:uid="{00000000-0005-0000-0000-000046280000}"/>
    <cellStyle name="20% - Énfasis1 2 3 2 2 3 2" xfId="26395" xr:uid="{00000000-0005-0000-0000-000047280000}"/>
    <cellStyle name="20% - Énfasis1 2 3 2 2 3 3" xfId="52601" xr:uid="{00000000-0005-0000-0000-000048280000}"/>
    <cellStyle name="20% - Énfasis1 2 3 2 2 3 4" xfId="16485" xr:uid="{00000000-0005-0000-0000-000049280000}"/>
    <cellStyle name="20% - Énfasis1 2 3 2 2 4" xfId="20461" xr:uid="{00000000-0005-0000-0000-00004A280000}"/>
    <cellStyle name="20% - Énfasis1 2 3 2 2 4 2" xfId="47937" xr:uid="{00000000-0005-0000-0000-00004B280000}"/>
    <cellStyle name="20% - Énfasis1 2 3 2 2 5" xfId="30086" xr:uid="{00000000-0005-0000-0000-00004C280000}"/>
    <cellStyle name="20% - Énfasis1 2 3 2 2 6" xfId="35532" xr:uid="{00000000-0005-0000-0000-00004D280000}"/>
    <cellStyle name="20% - Énfasis1 2 3 2 2 7" xfId="43127" xr:uid="{00000000-0005-0000-0000-00004E280000}"/>
    <cellStyle name="20% - Énfasis1 2 3 2 2 8" xfId="13155" xr:uid="{00000000-0005-0000-0000-00004F280000}"/>
    <cellStyle name="20% - Énfasis1 2 3 2 3" xfId="3303" xr:uid="{00000000-0005-0000-0000-000050280000}"/>
    <cellStyle name="20% - Énfasis1 2 3 2 3 2" xfId="8095" xr:uid="{00000000-0005-0000-0000-000051280000}"/>
    <cellStyle name="20% - Énfasis1 2 3 2 3 2 2" xfId="27525" xr:uid="{00000000-0005-0000-0000-000052280000}"/>
    <cellStyle name="20% - Énfasis1 2 3 2 3 2 3" xfId="53861" xr:uid="{00000000-0005-0000-0000-000053280000}"/>
    <cellStyle name="20% - Énfasis1 2 3 2 3 2 4" xfId="17636" xr:uid="{00000000-0005-0000-0000-000054280000}"/>
    <cellStyle name="20% - Énfasis1 2 3 2 3 3" xfId="21928" xr:uid="{00000000-0005-0000-0000-000055280000}"/>
    <cellStyle name="20% - Énfasis1 2 3 2 3 3 2" xfId="49173" xr:uid="{00000000-0005-0000-0000-000056280000}"/>
    <cellStyle name="20% - Énfasis1 2 3 2 3 4" xfId="31415" xr:uid="{00000000-0005-0000-0000-000057280000}"/>
    <cellStyle name="20% - Énfasis1 2 3 2 3 5" xfId="36982" xr:uid="{00000000-0005-0000-0000-000058280000}"/>
    <cellStyle name="20% - Énfasis1 2 3 2 3 6" xfId="44442" xr:uid="{00000000-0005-0000-0000-000059280000}"/>
    <cellStyle name="20% - Énfasis1 2 3 2 3 7" xfId="12435" xr:uid="{00000000-0005-0000-0000-00005A280000}"/>
    <cellStyle name="20% - Énfasis1 2 3 2 4" xfId="6130" xr:uid="{00000000-0005-0000-0000-00005B280000}"/>
    <cellStyle name="20% - Énfasis1 2 3 2 4 2" xfId="25134" xr:uid="{00000000-0005-0000-0000-00005C280000}"/>
    <cellStyle name="20% - Énfasis1 2 3 2 4 3" xfId="51896" xr:uid="{00000000-0005-0000-0000-00005D280000}"/>
    <cellStyle name="20% - Énfasis1 2 3 2 4 4" xfId="13937" xr:uid="{00000000-0005-0000-0000-00005E280000}"/>
    <cellStyle name="20% - Énfasis1 2 3 2 5" xfId="15806" xr:uid="{00000000-0005-0000-0000-00005F280000}"/>
    <cellStyle name="20% - Énfasis1 2 3 2 5 2" xfId="25716" xr:uid="{00000000-0005-0000-0000-000060280000}"/>
    <cellStyle name="20% - Énfasis1 2 3 2 5 3" xfId="47234" xr:uid="{00000000-0005-0000-0000-000061280000}"/>
    <cellStyle name="20% - Énfasis1 2 3 2 6" xfId="19725" xr:uid="{00000000-0005-0000-0000-000062280000}"/>
    <cellStyle name="20% - Énfasis1 2 3 2 7" xfId="29364" xr:uid="{00000000-0005-0000-0000-000063280000}"/>
    <cellStyle name="20% - Énfasis1 2 3 2 8" xfId="34794" xr:uid="{00000000-0005-0000-0000-000064280000}"/>
    <cellStyle name="20% - Énfasis1 2 3 2 9" xfId="42393" xr:uid="{00000000-0005-0000-0000-000065280000}"/>
    <cellStyle name="20% - Énfasis1 2 3 3" xfId="1359" xr:uid="{00000000-0005-0000-0000-000066280000}"/>
    <cellStyle name="20% - Énfasis1 2 3 3 2" xfId="3735" xr:uid="{00000000-0005-0000-0000-000067280000}"/>
    <cellStyle name="20% - Énfasis1 2 3 3 2 2" xfId="8526" xr:uid="{00000000-0005-0000-0000-000068280000}"/>
    <cellStyle name="20% - Énfasis1 2 3 3 2 2 2" xfId="27946" xr:uid="{00000000-0005-0000-0000-000069280000}"/>
    <cellStyle name="20% - Énfasis1 2 3 3 2 2 3" xfId="54292" xr:uid="{00000000-0005-0000-0000-00006A280000}"/>
    <cellStyle name="20% - Énfasis1 2 3 3 2 2 4" xfId="18068" xr:uid="{00000000-0005-0000-0000-00006B280000}"/>
    <cellStyle name="20% - Énfasis1 2 3 3 2 3" xfId="22360" xr:uid="{00000000-0005-0000-0000-00006C280000}"/>
    <cellStyle name="20% - Énfasis1 2 3 3 2 3 2" xfId="49603" xr:uid="{00000000-0005-0000-0000-00006D280000}"/>
    <cellStyle name="20% - Énfasis1 2 3 3 2 4" xfId="31843" xr:uid="{00000000-0005-0000-0000-00006E280000}"/>
    <cellStyle name="20% - Énfasis1 2 3 3 2 5" xfId="37414" xr:uid="{00000000-0005-0000-0000-00006F280000}"/>
    <cellStyle name="20% - Énfasis1 2 3 3 2 6" xfId="44874" xr:uid="{00000000-0005-0000-0000-000070280000}"/>
    <cellStyle name="20% - Énfasis1 2 3 3 2 7" xfId="14357" xr:uid="{00000000-0005-0000-0000-000071280000}"/>
    <cellStyle name="20% - Énfasis1 2 3 3 3" xfId="6573" xr:uid="{00000000-0005-0000-0000-000072280000}"/>
    <cellStyle name="20% - Énfasis1 2 3 3 3 2" xfId="26136" xr:uid="{00000000-0005-0000-0000-000073280000}"/>
    <cellStyle name="20% - Énfasis1 2 3 3 3 3" xfId="52339" xr:uid="{00000000-0005-0000-0000-000074280000}"/>
    <cellStyle name="20% - Énfasis1 2 3 3 3 4" xfId="16226" xr:uid="{00000000-0005-0000-0000-000075280000}"/>
    <cellStyle name="20% - Énfasis1 2 3 3 4" xfId="20198" xr:uid="{00000000-0005-0000-0000-000076280000}"/>
    <cellStyle name="20% - Énfasis1 2 3 3 4 2" xfId="47675" xr:uid="{00000000-0005-0000-0000-000077280000}"/>
    <cellStyle name="20% - Énfasis1 2 3 3 5" xfId="29823" xr:uid="{00000000-0005-0000-0000-000078280000}"/>
    <cellStyle name="20% - Énfasis1 2 3 3 6" xfId="35269" xr:uid="{00000000-0005-0000-0000-000079280000}"/>
    <cellStyle name="20% - Énfasis1 2 3 3 7" xfId="42864" xr:uid="{00000000-0005-0000-0000-00007A280000}"/>
    <cellStyle name="20% - Énfasis1 2 3 3 8" xfId="12893" xr:uid="{00000000-0005-0000-0000-00007B280000}"/>
    <cellStyle name="20% - Énfasis1 2 3 4" xfId="2162" xr:uid="{00000000-0005-0000-0000-00007C280000}"/>
    <cellStyle name="20% - Énfasis1 2 3 4 2" xfId="4467" xr:uid="{00000000-0005-0000-0000-00007D280000}"/>
    <cellStyle name="20% - Énfasis1 2 3 4 2 2" xfId="9248" xr:uid="{00000000-0005-0000-0000-00007E280000}"/>
    <cellStyle name="20% - Énfasis1 2 3 4 2 2 2" xfId="28641" xr:uid="{00000000-0005-0000-0000-00007F280000}"/>
    <cellStyle name="20% - Énfasis1 2 3 4 2 2 3" xfId="55014" xr:uid="{00000000-0005-0000-0000-000080280000}"/>
    <cellStyle name="20% - Énfasis1 2 3 4 2 2 4" xfId="18800" xr:uid="{00000000-0005-0000-0000-000081280000}"/>
    <cellStyle name="20% - Énfasis1 2 3 4 2 3" xfId="23092" xr:uid="{00000000-0005-0000-0000-000082280000}"/>
    <cellStyle name="20% - Énfasis1 2 3 4 2 3 2" xfId="50324" xr:uid="{00000000-0005-0000-0000-000083280000}"/>
    <cellStyle name="20% - Énfasis1 2 3 4 2 4" xfId="32567" xr:uid="{00000000-0005-0000-0000-000084280000}"/>
    <cellStyle name="20% - Énfasis1 2 3 4 2 5" xfId="38146" xr:uid="{00000000-0005-0000-0000-000085280000}"/>
    <cellStyle name="20% - Énfasis1 2 3 4 2 6" xfId="45606" xr:uid="{00000000-0005-0000-0000-000086280000}"/>
    <cellStyle name="20% - Énfasis1 2 3 4 2 7" xfId="15052" xr:uid="{00000000-0005-0000-0000-000087280000}"/>
    <cellStyle name="20% - Énfasis1 2 3 4 3" xfId="7327" xr:uid="{00000000-0005-0000-0000-000088280000}"/>
    <cellStyle name="20% - Énfasis1 2 3 4 3 2" xfId="26831" xr:uid="{00000000-0005-0000-0000-000089280000}"/>
    <cellStyle name="20% - Énfasis1 2 3 4 3 3" xfId="53093" xr:uid="{00000000-0005-0000-0000-00008A280000}"/>
    <cellStyle name="20% - Énfasis1 2 3 4 3 4" xfId="16921" xr:uid="{00000000-0005-0000-0000-00008B280000}"/>
    <cellStyle name="20% - Énfasis1 2 3 4 4" xfId="20999" xr:uid="{00000000-0005-0000-0000-00008C280000}"/>
    <cellStyle name="20% - Énfasis1 2 3 4 4 2" xfId="48429" xr:uid="{00000000-0005-0000-0000-00008D280000}"/>
    <cellStyle name="20% - Énfasis1 2 3 4 5" xfId="30613" xr:uid="{00000000-0005-0000-0000-00008E280000}"/>
    <cellStyle name="20% - Énfasis1 2 3 4 6" xfId="36072" xr:uid="{00000000-0005-0000-0000-00008F280000}"/>
    <cellStyle name="20% - Énfasis1 2 3 4 7" xfId="43665" xr:uid="{00000000-0005-0000-0000-000090280000}"/>
    <cellStyle name="20% - Énfasis1 2 3 4 8" xfId="12176" xr:uid="{00000000-0005-0000-0000-000091280000}"/>
    <cellStyle name="20% - Énfasis1 2 3 5" xfId="3043" xr:uid="{00000000-0005-0000-0000-000092280000}"/>
    <cellStyle name="20% - Énfasis1 2 3 5 2" xfId="7836" xr:uid="{00000000-0005-0000-0000-000093280000}"/>
    <cellStyle name="20% - Énfasis1 2 3 5 2 2" xfId="27266" xr:uid="{00000000-0005-0000-0000-000094280000}"/>
    <cellStyle name="20% - Énfasis1 2 3 5 2 3" xfId="53602" xr:uid="{00000000-0005-0000-0000-000095280000}"/>
    <cellStyle name="20% - Énfasis1 2 3 5 2 4" xfId="17376" xr:uid="{00000000-0005-0000-0000-000096280000}"/>
    <cellStyle name="20% - Énfasis1 2 3 5 3" xfId="21668" xr:uid="{00000000-0005-0000-0000-000097280000}"/>
    <cellStyle name="20% - Énfasis1 2 3 5 3 2" xfId="48914" xr:uid="{00000000-0005-0000-0000-000098280000}"/>
    <cellStyle name="20% - Énfasis1 2 3 5 4" xfId="31155" xr:uid="{00000000-0005-0000-0000-000099280000}"/>
    <cellStyle name="20% - Énfasis1 2 3 5 5" xfId="36722" xr:uid="{00000000-0005-0000-0000-00009A280000}"/>
    <cellStyle name="20% - Énfasis1 2 3 5 6" xfId="44182" xr:uid="{00000000-0005-0000-0000-00009B280000}"/>
    <cellStyle name="20% - Énfasis1 2 3 5 7" xfId="13678" xr:uid="{00000000-0005-0000-0000-00009C280000}"/>
    <cellStyle name="20% - Énfasis1 2 3 6" xfId="4942" xr:uid="{00000000-0005-0000-0000-00009D280000}"/>
    <cellStyle name="20% - Énfasis1 2 3 6 2" xfId="9698" xr:uid="{00000000-0005-0000-0000-00009E280000}"/>
    <cellStyle name="20% - Énfasis1 2 3 6 2 2" xfId="55464" xr:uid="{00000000-0005-0000-0000-00009F280000}"/>
    <cellStyle name="20% - Énfasis1 2 3 6 2 3" xfId="25457" xr:uid="{00000000-0005-0000-0000-0000A0280000}"/>
    <cellStyle name="20% - Énfasis1 2 3 6 3" xfId="33041" xr:uid="{00000000-0005-0000-0000-0000A1280000}"/>
    <cellStyle name="20% - Énfasis1 2 3 6 3 2" xfId="50773" xr:uid="{00000000-0005-0000-0000-0000A2280000}"/>
    <cellStyle name="20% - Énfasis1 2 3 6 4" xfId="38620" xr:uid="{00000000-0005-0000-0000-0000A3280000}"/>
    <cellStyle name="20% - Énfasis1 2 3 6 5" xfId="46073" xr:uid="{00000000-0005-0000-0000-0000A4280000}"/>
    <cellStyle name="20% - Énfasis1 2 3 6 6" xfId="15547" xr:uid="{00000000-0005-0000-0000-0000A5280000}"/>
    <cellStyle name="20% - Énfasis1 2 3 7" xfId="5427" xr:uid="{00000000-0005-0000-0000-0000A6280000}"/>
    <cellStyle name="20% - Énfasis1 2 3 7 2" xfId="10119" xr:uid="{00000000-0005-0000-0000-0000A7280000}"/>
    <cellStyle name="20% - Énfasis1 2 3 7 2 2" xfId="55885" xr:uid="{00000000-0005-0000-0000-0000A8280000}"/>
    <cellStyle name="20% - Énfasis1 2 3 7 2 3" xfId="33523" xr:uid="{00000000-0005-0000-0000-0000A9280000}"/>
    <cellStyle name="20% - Énfasis1 2 3 7 3" xfId="39102" xr:uid="{00000000-0005-0000-0000-0000AA280000}"/>
    <cellStyle name="20% - Énfasis1 2 3 7 3 2" xfId="51193" xr:uid="{00000000-0005-0000-0000-0000AB280000}"/>
    <cellStyle name="20% - Énfasis1 2 3 7 4" xfId="46555" xr:uid="{00000000-0005-0000-0000-0000AC280000}"/>
    <cellStyle name="20% - Énfasis1 2 3 7 5" xfId="19443" xr:uid="{00000000-0005-0000-0000-0000AD280000}"/>
    <cellStyle name="20% - Énfasis1 2 3 8" xfId="5870" xr:uid="{00000000-0005-0000-0000-0000AE280000}"/>
    <cellStyle name="20% - Énfasis1 2 3 8 2" xfId="51636" xr:uid="{00000000-0005-0000-0000-0000AF280000}"/>
    <cellStyle name="20% - Énfasis1 2 3 8 3" xfId="29104" xr:uid="{00000000-0005-0000-0000-0000B0280000}"/>
    <cellStyle name="20% - Énfasis1 2 3 9" xfId="10915" xr:uid="{00000000-0005-0000-0000-0000B1280000}"/>
    <cellStyle name="20% - Énfasis1 2 3 9 2" xfId="46975" xr:uid="{00000000-0005-0000-0000-0000B2280000}"/>
    <cellStyle name="20% - Énfasis1 2 3 9 3" xfId="34512" xr:uid="{00000000-0005-0000-0000-0000B3280000}"/>
    <cellStyle name="20% - Énfasis1 2 4" xfId="957" xr:uid="{00000000-0005-0000-0000-0000B4280000}"/>
    <cellStyle name="20% - Énfasis1 2 4 10" xfId="11814" xr:uid="{00000000-0005-0000-0000-0000B5280000}"/>
    <cellStyle name="20% - Énfasis1 2 4 11" xfId="56742" xr:uid="{00000000-0005-0000-0000-0000B6280000}"/>
    <cellStyle name="20% - Énfasis1 2 4 12" xfId="57197" xr:uid="{00000000-0005-0000-0000-0000B7280000}"/>
    <cellStyle name="20% - Énfasis1 2 4 2" xfId="1694" xr:uid="{00000000-0005-0000-0000-0000B8280000}"/>
    <cellStyle name="20% - Énfasis1 2 4 2 2" xfId="4067" xr:uid="{00000000-0005-0000-0000-0000B9280000}"/>
    <cellStyle name="20% - Énfasis1 2 4 2 2 2" xfId="8858" xr:uid="{00000000-0005-0000-0000-0000BA280000}"/>
    <cellStyle name="20% - Énfasis1 2 4 2 2 2 2" xfId="28277" xr:uid="{00000000-0005-0000-0000-0000BB280000}"/>
    <cellStyle name="20% - Énfasis1 2 4 2 2 2 3" xfId="54624" xr:uid="{00000000-0005-0000-0000-0000BC280000}"/>
    <cellStyle name="20% - Énfasis1 2 4 2 2 2 4" xfId="18400" xr:uid="{00000000-0005-0000-0000-0000BD280000}"/>
    <cellStyle name="20% - Énfasis1 2 4 2 2 3" xfId="22692" xr:uid="{00000000-0005-0000-0000-0000BE280000}"/>
    <cellStyle name="20% - Énfasis1 2 4 2 2 3 2" xfId="49935" xr:uid="{00000000-0005-0000-0000-0000BF280000}"/>
    <cellStyle name="20% - Énfasis1 2 4 2 2 4" xfId="32175" xr:uid="{00000000-0005-0000-0000-0000C0280000}"/>
    <cellStyle name="20% - Énfasis1 2 4 2 2 5" xfId="37746" xr:uid="{00000000-0005-0000-0000-0000C1280000}"/>
    <cellStyle name="20% - Énfasis1 2 4 2 2 6" xfId="45206" xr:uid="{00000000-0005-0000-0000-0000C2280000}"/>
    <cellStyle name="20% - Énfasis1 2 4 2 2 7" xfId="14688" xr:uid="{00000000-0005-0000-0000-0000C3280000}"/>
    <cellStyle name="20% - Énfasis1 2 4 2 3" xfId="6907" xr:uid="{00000000-0005-0000-0000-0000C4280000}"/>
    <cellStyle name="20% - Énfasis1 2 4 2 3 2" xfId="26467" xr:uid="{00000000-0005-0000-0000-0000C5280000}"/>
    <cellStyle name="20% - Énfasis1 2 4 2 3 3" xfId="52673" xr:uid="{00000000-0005-0000-0000-0000C6280000}"/>
    <cellStyle name="20% - Énfasis1 2 4 2 3 4" xfId="16557" xr:uid="{00000000-0005-0000-0000-0000C7280000}"/>
    <cellStyle name="20% - Énfasis1 2 4 2 4" xfId="20533" xr:uid="{00000000-0005-0000-0000-0000C8280000}"/>
    <cellStyle name="20% - Énfasis1 2 4 2 4 2" xfId="48009" xr:uid="{00000000-0005-0000-0000-0000C9280000}"/>
    <cellStyle name="20% - Énfasis1 2 4 2 5" xfId="30158" xr:uid="{00000000-0005-0000-0000-0000CA280000}"/>
    <cellStyle name="20% - Énfasis1 2 4 2 6" xfId="35604" xr:uid="{00000000-0005-0000-0000-0000CB280000}"/>
    <cellStyle name="20% - Énfasis1 2 4 2 7" xfId="43199" xr:uid="{00000000-0005-0000-0000-0000CC280000}"/>
    <cellStyle name="20% - Énfasis1 2 4 2 8" xfId="13227" xr:uid="{00000000-0005-0000-0000-0000CD280000}"/>
    <cellStyle name="20% - Énfasis1 2 4 3" xfId="2234" xr:uid="{00000000-0005-0000-0000-0000CE280000}"/>
    <cellStyle name="20% - Énfasis1 2 4 3 2" xfId="4539" xr:uid="{00000000-0005-0000-0000-0000CF280000}"/>
    <cellStyle name="20% - Énfasis1 2 4 3 2 2" xfId="9320" xr:uid="{00000000-0005-0000-0000-0000D0280000}"/>
    <cellStyle name="20% - Énfasis1 2 4 3 2 2 2" xfId="28713" xr:uid="{00000000-0005-0000-0000-0000D1280000}"/>
    <cellStyle name="20% - Énfasis1 2 4 3 2 2 3" xfId="55086" xr:uid="{00000000-0005-0000-0000-0000D2280000}"/>
    <cellStyle name="20% - Énfasis1 2 4 3 2 2 4" xfId="18872" xr:uid="{00000000-0005-0000-0000-0000D3280000}"/>
    <cellStyle name="20% - Énfasis1 2 4 3 2 3" xfId="23164" xr:uid="{00000000-0005-0000-0000-0000D4280000}"/>
    <cellStyle name="20% - Énfasis1 2 4 3 2 3 2" xfId="50396" xr:uid="{00000000-0005-0000-0000-0000D5280000}"/>
    <cellStyle name="20% - Énfasis1 2 4 3 2 4" xfId="32639" xr:uid="{00000000-0005-0000-0000-0000D6280000}"/>
    <cellStyle name="20% - Énfasis1 2 4 3 2 5" xfId="38218" xr:uid="{00000000-0005-0000-0000-0000D7280000}"/>
    <cellStyle name="20% - Énfasis1 2 4 3 2 6" xfId="45678" xr:uid="{00000000-0005-0000-0000-0000D8280000}"/>
    <cellStyle name="20% - Énfasis1 2 4 3 2 7" xfId="15124" xr:uid="{00000000-0005-0000-0000-0000D9280000}"/>
    <cellStyle name="20% - Énfasis1 2 4 3 3" xfId="7399" xr:uid="{00000000-0005-0000-0000-0000DA280000}"/>
    <cellStyle name="20% - Énfasis1 2 4 3 3 2" xfId="26903" xr:uid="{00000000-0005-0000-0000-0000DB280000}"/>
    <cellStyle name="20% - Énfasis1 2 4 3 3 3" xfId="53165" xr:uid="{00000000-0005-0000-0000-0000DC280000}"/>
    <cellStyle name="20% - Énfasis1 2 4 3 3 4" xfId="16993" xr:uid="{00000000-0005-0000-0000-0000DD280000}"/>
    <cellStyle name="20% - Énfasis1 2 4 3 4" xfId="21071" xr:uid="{00000000-0005-0000-0000-0000DE280000}"/>
    <cellStyle name="20% - Énfasis1 2 4 3 4 2" xfId="48501" xr:uid="{00000000-0005-0000-0000-0000DF280000}"/>
    <cellStyle name="20% - Énfasis1 2 4 3 5" xfId="30685" xr:uid="{00000000-0005-0000-0000-0000E0280000}"/>
    <cellStyle name="20% - Énfasis1 2 4 3 6" xfId="36144" xr:uid="{00000000-0005-0000-0000-0000E1280000}"/>
    <cellStyle name="20% - Énfasis1 2 4 3 7" xfId="43737" xr:uid="{00000000-0005-0000-0000-0000E2280000}"/>
    <cellStyle name="20% - Énfasis1 2 4 3 8" xfId="12507" xr:uid="{00000000-0005-0000-0000-0000E3280000}"/>
    <cellStyle name="20% - Énfasis1 2 4 4" xfId="3375" xr:uid="{00000000-0005-0000-0000-0000E4280000}"/>
    <cellStyle name="20% - Énfasis1 2 4 4 2" xfId="8167" xr:uid="{00000000-0005-0000-0000-0000E5280000}"/>
    <cellStyle name="20% - Énfasis1 2 4 4 2 2" xfId="27597" xr:uid="{00000000-0005-0000-0000-0000E6280000}"/>
    <cellStyle name="20% - Énfasis1 2 4 4 2 3" xfId="53933" xr:uid="{00000000-0005-0000-0000-0000E7280000}"/>
    <cellStyle name="20% - Énfasis1 2 4 4 2 4" xfId="17708" xr:uid="{00000000-0005-0000-0000-0000E8280000}"/>
    <cellStyle name="20% - Énfasis1 2 4 4 3" xfId="22000" xr:uid="{00000000-0005-0000-0000-0000E9280000}"/>
    <cellStyle name="20% - Énfasis1 2 4 4 3 2" xfId="49245" xr:uid="{00000000-0005-0000-0000-0000EA280000}"/>
    <cellStyle name="20% - Énfasis1 2 4 4 4" xfId="31487" xr:uid="{00000000-0005-0000-0000-0000EB280000}"/>
    <cellStyle name="20% - Énfasis1 2 4 4 5" xfId="37054" xr:uid="{00000000-0005-0000-0000-0000EC280000}"/>
    <cellStyle name="20% - Énfasis1 2 4 4 6" xfId="44514" xr:uid="{00000000-0005-0000-0000-0000ED280000}"/>
    <cellStyle name="20% - Énfasis1 2 4 4 7" xfId="14009" xr:uid="{00000000-0005-0000-0000-0000EE280000}"/>
    <cellStyle name="20% - Énfasis1 2 4 5" xfId="5014" xr:uid="{00000000-0005-0000-0000-0000EF280000}"/>
    <cellStyle name="20% - Énfasis1 2 4 5 2" xfId="9770" xr:uid="{00000000-0005-0000-0000-0000F0280000}"/>
    <cellStyle name="20% - Énfasis1 2 4 5 2 2" xfId="55536" xr:uid="{00000000-0005-0000-0000-0000F1280000}"/>
    <cellStyle name="20% - Énfasis1 2 4 5 2 3" xfId="25788" xr:uid="{00000000-0005-0000-0000-0000F2280000}"/>
    <cellStyle name="20% - Énfasis1 2 4 5 3" xfId="33113" xr:uid="{00000000-0005-0000-0000-0000F3280000}"/>
    <cellStyle name="20% - Énfasis1 2 4 5 3 2" xfId="50845" xr:uid="{00000000-0005-0000-0000-0000F4280000}"/>
    <cellStyle name="20% - Énfasis1 2 4 5 4" xfId="38692" xr:uid="{00000000-0005-0000-0000-0000F5280000}"/>
    <cellStyle name="20% - Énfasis1 2 4 5 5" xfId="46145" xr:uid="{00000000-0005-0000-0000-0000F6280000}"/>
    <cellStyle name="20% - Énfasis1 2 4 5 6" xfId="15878" xr:uid="{00000000-0005-0000-0000-0000F7280000}"/>
    <cellStyle name="20% - Énfasis1 2 4 6" xfId="5499" xr:uid="{00000000-0005-0000-0000-0000F8280000}"/>
    <cellStyle name="20% - Énfasis1 2 4 6 2" xfId="10191" xr:uid="{00000000-0005-0000-0000-0000F9280000}"/>
    <cellStyle name="20% - Énfasis1 2 4 6 2 2" xfId="55957" xr:uid="{00000000-0005-0000-0000-0000FA280000}"/>
    <cellStyle name="20% - Énfasis1 2 4 6 2 3" xfId="33595" xr:uid="{00000000-0005-0000-0000-0000FB280000}"/>
    <cellStyle name="20% - Énfasis1 2 4 6 3" xfId="39174" xr:uid="{00000000-0005-0000-0000-0000FC280000}"/>
    <cellStyle name="20% - Énfasis1 2 4 6 3 2" xfId="51265" xr:uid="{00000000-0005-0000-0000-0000FD280000}"/>
    <cellStyle name="20% - Énfasis1 2 4 6 4" xfId="46627" xr:uid="{00000000-0005-0000-0000-0000FE280000}"/>
    <cellStyle name="20% - Énfasis1 2 4 6 5" xfId="19802" xr:uid="{00000000-0005-0000-0000-0000FF280000}"/>
    <cellStyle name="20% - Énfasis1 2 4 7" xfId="6202" xr:uid="{00000000-0005-0000-0000-000000290000}"/>
    <cellStyle name="20% - Énfasis1 2 4 7 2" xfId="51968" xr:uid="{00000000-0005-0000-0000-000001290000}"/>
    <cellStyle name="20% - Énfasis1 2 4 7 3" xfId="29436" xr:uid="{00000000-0005-0000-0000-000002290000}"/>
    <cellStyle name="20% - Énfasis1 2 4 8" xfId="10987" xr:uid="{00000000-0005-0000-0000-000003290000}"/>
    <cellStyle name="20% - Énfasis1 2 4 8 2" xfId="47306" xr:uid="{00000000-0005-0000-0000-000004290000}"/>
    <cellStyle name="20% - Énfasis1 2 4 8 3" xfId="34871" xr:uid="{00000000-0005-0000-0000-000005290000}"/>
    <cellStyle name="20% - Énfasis1 2 4 9" xfId="42470" xr:uid="{00000000-0005-0000-0000-000006290000}"/>
    <cellStyle name="20% - Énfasis1 2 5" xfId="698" xr:uid="{00000000-0005-0000-0000-000007290000}"/>
    <cellStyle name="20% - Énfasis1 2 5 10" xfId="11555" xr:uid="{00000000-0005-0000-0000-000008290000}"/>
    <cellStyle name="20% - Énfasis1 2 5 2" xfId="1458" xr:uid="{00000000-0005-0000-0000-000009290000}"/>
    <cellStyle name="20% - Énfasis1 2 5 2 2" xfId="3834" xr:uid="{00000000-0005-0000-0000-00000A290000}"/>
    <cellStyle name="20% - Énfasis1 2 5 2 2 2" xfId="8625" xr:uid="{00000000-0005-0000-0000-00000B290000}"/>
    <cellStyle name="20% - Énfasis1 2 5 2 2 2 2" xfId="28045" xr:uid="{00000000-0005-0000-0000-00000C290000}"/>
    <cellStyle name="20% - Énfasis1 2 5 2 2 2 3" xfId="54391" xr:uid="{00000000-0005-0000-0000-00000D290000}"/>
    <cellStyle name="20% - Énfasis1 2 5 2 2 2 4" xfId="18167" xr:uid="{00000000-0005-0000-0000-00000E290000}"/>
    <cellStyle name="20% - Énfasis1 2 5 2 2 3" xfId="22459" xr:uid="{00000000-0005-0000-0000-00000F290000}"/>
    <cellStyle name="20% - Énfasis1 2 5 2 2 3 2" xfId="49702" xr:uid="{00000000-0005-0000-0000-000010290000}"/>
    <cellStyle name="20% - Énfasis1 2 5 2 2 4" xfId="31942" xr:uid="{00000000-0005-0000-0000-000011290000}"/>
    <cellStyle name="20% - Énfasis1 2 5 2 2 5" xfId="37513" xr:uid="{00000000-0005-0000-0000-000012290000}"/>
    <cellStyle name="20% - Énfasis1 2 5 2 2 6" xfId="44973" xr:uid="{00000000-0005-0000-0000-000013290000}"/>
    <cellStyle name="20% - Énfasis1 2 5 2 2 7" xfId="14456" xr:uid="{00000000-0005-0000-0000-000014290000}"/>
    <cellStyle name="20% - Énfasis1 2 5 2 3" xfId="6672" xr:uid="{00000000-0005-0000-0000-000015290000}"/>
    <cellStyle name="20% - Énfasis1 2 5 2 3 2" xfId="26235" xr:uid="{00000000-0005-0000-0000-000016290000}"/>
    <cellStyle name="20% - Énfasis1 2 5 2 3 3" xfId="52438" xr:uid="{00000000-0005-0000-0000-000017290000}"/>
    <cellStyle name="20% - Énfasis1 2 5 2 3 4" xfId="16325" xr:uid="{00000000-0005-0000-0000-000018290000}"/>
    <cellStyle name="20% - Énfasis1 2 5 2 4" xfId="20297" xr:uid="{00000000-0005-0000-0000-000019290000}"/>
    <cellStyle name="20% - Énfasis1 2 5 2 4 2" xfId="47774" xr:uid="{00000000-0005-0000-0000-00001A290000}"/>
    <cellStyle name="20% - Énfasis1 2 5 2 5" xfId="29922" xr:uid="{00000000-0005-0000-0000-00001B290000}"/>
    <cellStyle name="20% - Énfasis1 2 5 2 6" xfId="35368" xr:uid="{00000000-0005-0000-0000-00001C290000}"/>
    <cellStyle name="20% - Énfasis1 2 5 2 7" xfId="42963" xr:uid="{00000000-0005-0000-0000-00001D290000}"/>
    <cellStyle name="20% - Énfasis1 2 5 2 8" xfId="12992" xr:uid="{00000000-0005-0000-0000-00001E290000}"/>
    <cellStyle name="20% - Énfasis1 2 5 3" xfId="3142" xr:uid="{00000000-0005-0000-0000-00001F290000}"/>
    <cellStyle name="20% - Énfasis1 2 5 3 2" xfId="7935" xr:uid="{00000000-0005-0000-0000-000020290000}"/>
    <cellStyle name="20% - Énfasis1 2 5 3 2 2" xfId="27365" xr:uid="{00000000-0005-0000-0000-000021290000}"/>
    <cellStyle name="20% - Énfasis1 2 5 3 2 3" xfId="53701" xr:uid="{00000000-0005-0000-0000-000022290000}"/>
    <cellStyle name="20% - Énfasis1 2 5 3 2 4" xfId="17475" xr:uid="{00000000-0005-0000-0000-000023290000}"/>
    <cellStyle name="20% - Énfasis1 2 5 3 3" xfId="21767" xr:uid="{00000000-0005-0000-0000-000024290000}"/>
    <cellStyle name="20% - Énfasis1 2 5 3 3 2" xfId="49013" xr:uid="{00000000-0005-0000-0000-000025290000}"/>
    <cellStyle name="20% - Énfasis1 2 5 3 4" xfId="31254" xr:uid="{00000000-0005-0000-0000-000026290000}"/>
    <cellStyle name="20% - Énfasis1 2 5 3 5" xfId="36821" xr:uid="{00000000-0005-0000-0000-000027290000}"/>
    <cellStyle name="20% - Énfasis1 2 5 3 6" xfId="44281" xr:uid="{00000000-0005-0000-0000-000028290000}"/>
    <cellStyle name="20% - Énfasis1 2 5 3 7" xfId="12275" xr:uid="{00000000-0005-0000-0000-000029290000}"/>
    <cellStyle name="20% - Énfasis1 2 5 4" xfId="5969" xr:uid="{00000000-0005-0000-0000-00002A290000}"/>
    <cellStyle name="20% - Énfasis1 2 5 4 2" xfId="25227" xr:uid="{00000000-0005-0000-0000-00002B290000}"/>
    <cellStyle name="20% - Énfasis1 2 5 4 3" xfId="51735" xr:uid="{00000000-0005-0000-0000-00002C290000}"/>
    <cellStyle name="20% - Énfasis1 2 5 4 4" xfId="13777" xr:uid="{00000000-0005-0000-0000-00002D290000}"/>
    <cellStyle name="20% - Énfasis1 2 5 5" xfId="15646" xr:uid="{00000000-0005-0000-0000-00002E290000}"/>
    <cellStyle name="20% - Énfasis1 2 5 5 2" xfId="25556" xr:uid="{00000000-0005-0000-0000-00002F290000}"/>
    <cellStyle name="20% - Énfasis1 2 5 5 3" xfId="47074" xr:uid="{00000000-0005-0000-0000-000030290000}"/>
    <cellStyle name="20% - Énfasis1 2 5 6" xfId="19543" xr:uid="{00000000-0005-0000-0000-000031290000}"/>
    <cellStyle name="20% - Énfasis1 2 5 7" xfId="29204" xr:uid="{00000000-0005-0000-0000-000032290000}"/>
    <cellStyle name="20% - Énfasis1 2 5 8" xfId="34612" xr:uid="{00000000-0005-0000-0000-000033290000}"/>
    <cellStyle name="20% - Énfasis1 2 5 9" xfId="42211" xr:uid="{00000000-0005-0000-0000-000034290000}"/>
    <cellStyle name="20% - Énfasis1 2 6" xfId="1172" xr:uid="{00000000-0005-0000-0000-000035290000}"/>
    <cellStyle name="20% - Énfasis1 2 6 2" xfId="3560" xr:uid="{00000000-0005-0000-0000-000036290000}"/>
    <cellStyle name="20% - Énfasis1 2 6 2 2" xfId="8351" xr:uid="{00000000-0005-0000-0000-000037290000}"/>
    <cellStyle name="20% - Énfasis1 2 6 2 2 2" xfId="27774" xr:uid="{00000000-0005-0000-0000-000038290000}"/>
    <cellStyle name="20% - Énfasis1 2 6 2 2 3" xfId="54117" xr:uid="{00000000-0005-0000-0000-000039290000}"/>
    <cellStyle name="20% - Énfasis1 2 6 2 2 4" xfId="17893" xr:uid="{00000000-0005-0000-0000-00003A290000}"/>
    <cellStyle name="20% - Énfasis1 2 6 2 3" xfId="22185" xr:uid="{00000000-0005-0000-0000-00003B290000}"/>
    <cellStyle name="20% - Énfasis1 2 6 2 3 2" xfId="49428" xr:uid="{00000000-0005-0000-0000-00003C290000}"/>
    <cellStyle name="20% - Énfasis1 2 6 2 4" xfId="31669" xr:uid="{00000000-0005-0000-0000-00003D290000}"/>
    <cellStyle name="20% - Énfasis1 2 6 2 5" xfId="37239" xr:uid="{00000000-0005-0000-0000-00003E290000}"/>
    <cellStyle name="20% - Énfasis1 2 6 2 6" xfId="44699" xr:uid="{00000000-0005-0000-0000-00003F290000}"/>
    <cellStyle name="20% - Énfasis1 2 6 2 7" xfId="12707" xr:uid="{00000000-0005-0000-0000-000040290000}"/>
    <cellStyle name="20% - Énfasis1 2 6 3" xfId="6394" xr:uid="{00000000-0005-0000-0000-000041290000}"/>
    <cellStyle name="20% - Énfasis1 2 6 3 2" xfId="19095" xr:uid="{00000000-0005-0000-0000-000042290000}"/>
    <cellStyle name="20% - Énfasis1 2 6 3 3" xfId="52160" xr:uid="{00000000-0005-0000-0000-000043290000}"/>
    <cellStyle name="20% - Énfasis1 2 6 3 4" xfId="14185" xr:uid="{00000000-0005-0000-0000-000044290000}"/>
    <cellStyle name="20% - Énfasis1 2 6 4" xfId="16054" xr:uid="{00000000-0005-0000-0000-000045290000}"/>
    <cellStyle name="20% - Énfasis1 2 6 4 2" xfId="25964" xr:uid="{00000000-0005-0000-0000-000046290000}"/>
    <cellStyle name="20% - Énfasis1 2 6 4 3" xfId="47496" xr:uid="{00000000-0005-0000-0000-000047290000}"/>
    <cellStyle name="20% - Énfasis1 2 6 5" xfId="20011" xr:uid="{00000000-0005-0000-0000-000048290000}"/>
    <cellStyle name="20% - Énfasis1 2 6 6" xfId="29639" xr:uid="{00000000-0005-0000-0000-000049290000}"/>
    <cellStyle name="20% - Énfasis1 2 6 7" xfId="35082" xr:uid="{00000000-0005-0000-0000-00004A290000}"/>
    <cellStyle name="20% - Énfasis1 2 6 8" xfId="42677" xr:uid="{00000000-0005-0000-0000-00004B290000}"/>
    <cellStyle name="20% - Énfasis1 2 6 9" xfId="11272" xr:uid="{00000000-0005-0000-0000-00004C290000}"/>
    <cellStyle name="20% - Énfasis1 2 7" xfId="2002" xr:uid="{00000000-0005-0000-0000-00004D290000}"/>
    <cellStyle name="20% - Énfasis1 2 7 2" xfId="4307" xr:uid="{00000000-0005-0000-0000-00004E290000}"/>
    <cellStyle name="20% - Énfasis1 2 7 2 2" xfId="9088" xr:uid="{00000000-0005-0000-0000-00004F290000}"/>
    <cellStyle name="20% - Énfasis1 2 7 2 2 2" xfId="28481" xr:uid="{00000000-0005-0000-0000-000050290000}"/>
    <cellStyle name="20% - Énfasis1 2 7 2 2 3" xfId="54854" xr:uid="{00000000-0005-0000-0000-000051290000}"/>
    <cellStyle name="20% - Énfasis1 2 7 2 2 4" xfId="18640" xr:uid="{00000000-0005-0000-0000-000052290000}"/>
    <cellStyle name="20% - Énfasis1 2 7 2 3" xfId="22932" xr:uid="{00000000-0005-0000-0000-000053290000}"/>
    <cellStyle name="20% - Énfasis1 2 7 2 3 2" xfId="50164" xr:uid="{00000000-0005-0000-0000-000054290000}"/>
    <cellStyle name="20% - Énfasis1 2 7 2 4" xfId="32407" xr:uid="{00000000-0005-0000-0000-000055290000}"/>
    <cellStyle name="20% - Énfasis1 2 7 2 5" xfId="37986" xr:uid="{00000000-0005-0000-0000-000056290000}"/>
    <cellStyle name="20% - Énfasis1 2 7 2 6" xfId="45446" xr:uid="{00000000-0005-0000-0000-000057290000}"/>
    <cellStyle name="20% - Énfasis1 2 7 2 7" xfId="14892" xr:uid="{00000000-0005-0000-0000-000058290000}"/>
    <cellStyle name="20% - Énfasis1 2 7 3" xfId="7167" xr:uid="{00000000-0005-0000-0000-000059290000}"/>
    <cellStyle name="20% - Énfasis1 2 7 3 2" xfId="26671" xr:uid="{00000000-0005-0000-0000-00005A290000}"/>
    <cellStyle name="20% - Énfasis1 2 7 3 3" xfId="52933" xr:uid="{00000000-0005-0000-0000-00005B290000}"/>
    <cellStyle name="20% - Énfasis1 2 7 3 4" xfId="16761" xr:uid="{00000000-0005-0000-0000-00005C290000}"/>
    <cellStyle name="20% - Énfasis1 2 7 4" xfId="20839" xr:uid="{00000000-0005-0000-0000-00005D290000}"/>
    <cellStyle name="20% - Énfasis1 2 7 4 2" xfId="48269" xr:uid="{00000000-0005-0000-0000-00005E290000}"/>
    <cellStyle name="20% - Énfasis1 2 7 5" xfId="30453" xr:uid="{00000000-0005-0000-0000-00005F290000}"/>
    <cellStyle name="20% - Énfasis1 2 7 6" xfId="35912" xr:uid="{00000000-0005-0000-0000-000060290000}"/>
    <cellStyle name="20% - Énfasis1 2 7 7" xfId="43505" xr:uid="{00000000-0005-0000-0000-000061290000}"/>
    <cellStyle name="20% - Énfasis1 2 7 8" xfId="12004" xr:uid="{00000000-0005-0000-0000-000062290000}"/>
    <cellStyle name="20% - Énfasis1 2 8" xfId="2863" xr:uid="{00000000-0005-0000-0000-000063290000}"/>
    <cellStyle name="20% - Énfasis1 2 8 2" xfId="7664" xr:uid="{00000000-0005-0000-0000-000064290000}"/>
    <cellStyle name="20% - Énfasis1 2 8 2 2" xfId="27093" xr:uid="{00000000-0005-0000-0000-000065290000}"/>
    <cellStyle name="20% - Énfasis1 2 8 2 3" xfId="53430" xr:uid="{00000000-0005-0000-0000-000066290000}"/>
    <cellStyle name="20% - Énfasis1 2 8 2 4" xfId="17196" xr:uid="{00000000-0005-0000-0000-000067290000}"/>
    <cellStyle name="20% - Énfasis1 2 8 3" xfId="21488" xr:uid="{00000000-0005-0000-0000-000068290000}"/>
    <cellStyle name="20% - Énfasis1 2 8 3 2" xfId="48742" xr:uid="{00000000-0005-0000-0000-000069290000}"/>
    <cellStyle name="20% - Énfasis1 2 8 4" xfId="30975" xr:uid="{00000000-0005-0000-0000-00006A290000}"/>
    <cellStyle name="20% - Énfasis1 2 8 5" xfId="36542" xr:uid="{00000000-0005-0000-0000-00006B290000}"/>
    <cellStyle name="20% - Énfasis1 2 8 6" xfId="44002" xr:uid="{00000000-0005-0000-0000-00006C290000}"/>
    <cellStyle name="20% - Énfasis1 2 8 7" xfId="13506" xr:uid="{00000000-0005-0000-0000-00006D290000}"/>
    <cellStyle name="20% - Énfasis1 2 9" xfId="4778" xr:uid="{00000000-0005-0000-0000-00006E290000}"/>
    <cellStyle name="20% - Énfasis1 2 9 2" xfId="9538" xr:uid="{00000000-0005-0000-0000-00006F290000}"/>
    <cellStyle name="20% - Énfasis1 2 9 2 2" xfId="55304" xr:uid="{00000000-0005-0000-0000-000070290000}"/>
    <cellStyle name="20% - Énfasis1 2 9 2 3" xfId="25297" xr:uid="{00000000-0005-0000-0000-000071290000}"/>
    <cellStyle name="20% - Énfasis1 2 9 3" xfId="32877" xr:uid="{00000000-0005-0000-0000-000072290000}"/>
    <cellStyle name="20% - Énfasis1 2 9 3 2" xfId="50613" xr:uid="{00000000-0005-0000-0000-000073290000}"/>
    <cellStyle name="20% - Énfasis1 2 9 4" xfId="38456" xr:uid="{00000000-0005-0000-0000-000074290000}"/>
    <cellStyle name="20% - Énfasis1 2 9 5" xfId="45913" xr:uid="{00000000-0005-0000-0000-000075290000}"/>
    <cellStyle name="20% - Énfasis1 2 9 6" xfId="15375" xr:uid="{00000000-0005-0000-0000-000076290000}"/>
    <cellStyle name="20% - Énfasis1 3" xfId="503" xr:uid="{00000000-0005-0000-0000-000077290000}"/>
    <cellStyle name="20% - Énfasis1 3 10" xfId="10827" xr:uid="{00000000-0005-0000-0000-000078290000}"/>
    <cellStyle name="20% - Énfasis1 3 10 2" xfId="46887" xr:uid="{00000000-0005-0000-0000-000079290000}"/>
    <cellStyle name="20% - Énfasis1 3 10 3" xfId="34419" xr:uid="{00000000-0005-0000-0000-00007A290000}"/>
    <cellStyle name="20% - Énfasis1 3 11" xfId="42019" xr:uid="{00000000-0005-0000-0000-00007B290000}"/>
    <cellStyle name="20% - Énfasis1 3 12" xfId="11363" xr:uid="{00000000-0005-0000-0000-00007C290000}"/>
    <cellStyle name="20% - Énfasis1 3 13" xfId="56582" xr:uid="{00000000-0005-0000-0000-00007D290000}"/>
    <cellStyle name="20% - Énfasis1 3 14" xfId="57037" xr:uid="{00000000-0005-0000-0000-00007E290000}"/>
    <cellStyle name="20% - Énfasis1 3 2" xfId="1040" xr:uid="{00000000-0005-0000-0000-00007F290000}"/>
    <cellStyle name="20% - Énfasis1 3 2 10" xfId="11897" xr:uid="{00000000-0005-0000-0000-000080290000}"/>
    <cellStyle name="20% - Énfasis1 3 2 11" xfId="56825" xr:uid="{00000000-0005-0000-0000-000081290000}"/>
    <cellStyle name="20% - Énfasis1 3 2 12" xfId="57280" xr:uid="{00000000-0005-0000-0000-000082290000}"/>
    <cellStyle name="20% - Énfasis1 3 2 2" xfId="1777" xr:uid="{00000000-0005-0000-0000-000083290000}"/>
    <cellStyle name="20% - Énfasis1 3 2 2 2" xfId="4150" xr:uid="{00000000-0005-0000-0000-000084290000}"/>
    <cellStyle name="20% - Énfasis1 3 2 2 2 2" xfId="8941" xr:uid="{00000000-0005-0000-0000-000085290000}"/>
    <cellStyle name="20% - Énfasis1 3 2 2 2 2 2" xfId="28360" xr:uid="{00000000-0005-0000-0000-000086290000}"/>
    <cellStyle name="20% - Énfasis1 3 2 2 2 2 3" xfId="54707" xr:uid="{00000000-0005-0000-0000-000087290000}"/>
    <cellStyle name="20% - Énfasis1 3 2 2 2 2 4" xfId="18483" xr:uid="{00000000-0005-0000-0000-000088290000}"/>
    <cellStyle name="20% - Énfasis1 3 2 2 2 3" xfId="22775" xr:uid="{00000000-0005-0000-0000-000089290000}"/>
    <cellStyle name="20% - Énfasis1 3 2 2 2 3 2" xfId="50018" xr:uid="{00000000-0005-0000-0000-00008A290000}"/>
    <cellStyle name="20% - Énfasis1 3 2 2 2 4" xfId="32258" xr:uid="{00000000-0005-0000-0000-00008B290000}"/>
    <cellStyle name="20% - Énfasis1 3 2 2 2 5" xfId="37829" xr:uid="{00000000-0005-0000-0000-00008C290000}"/>
    <cellStyle name="20% - Énfasis1 3 2 2 2 6" xfId="45289" xr:uid="{00000000-0005-0000-0000-00008D290000}"/>
    <cellStyle name="20% - Énfasis1 3 2 2 2 7" xfId="14771" xr:uid="{00000000-0005-0000-0000-00008E290000}"/>
    <cellStyle name="20% - Énfasis1 3 2 2 3" xfId="6990" xr:uid="{00000000-0005-0000-0000-00008F290000}"/>
    <cellStyle name="20% - Énfasis1 3 2 2 3 2" xfId="26550" xr:uid="{00000000-0005-0000-0000-000090290000}"/>
    <cellStyle name="20% - Énfasis1 3 2 2 3 3" xfId="52756" xr:uid="{00000000-0005-0000-0000-000091290000}"/>
    <cellStyle name="20% - Énfasis1 3 2 2 3 4" xfId="16640" xr:uid="{00000000-0005-0000-0000-000092290000}"/>
    <cellStyle name="20% - Énfasis1 3 2 2 4" xfId="20616" xr:uid="{00000000-0005-0000-0000-000093290000}"/>
    <cellStyle name="20% - Énfasis1 3 2 2 4 2" xfId="48092" xr:uid="{00000000-0005-0000-0000-000094290000}"/>
    <cellStyle name="20% - Énfasis1 3 2 2 5" xfId="30241" xr:uid="{00000000-0005-0000-0000-000095290000}"/>
    <cellStyle name="20% - Énfasis1 3 2 2 6" xfId="35687" xr:uid="{00000000-0005-0000-0000-000096290000}"/>
    <cellStyle name="20% - Énfasis1 3 2 2 7" xfId="43282" xr:uid="{00000000-0005-0000-0000-000097290000}"/>
    <cellStyle name="20% - Énfasis1 3 2 2 8" xfId="13310" xr:uid="{00000000-0005-0000-0000-000098290000}"/>
    <cellStyle name="20% - Énfasis1 3 2 3" xfId="2317" xr:uid="{00000000-0005-0000-0000-000099290000}"/>
    <cellStyle name="20% - Énfasis1 3 2 3 2" xfId="4622" xr:uid="{00000000-0005-0000-0000-00009A290000}"/>
    <cellStyle name="20% - Énfasis1 3 2 3 2 2" xfId="9403" xr:uid="{00000000-0005-0000-0000-00009B290000}"/>
    <cellStyle name="20% - Énfasis1 3 2 3 2 2 2" xfId="28796" xr:uid="{00000000-0005-0000-0000-00009C290000}"/>
    <cellStyle name="20% - Énfasis1 3 2 3 2 2 3" xfId="55169" xr:uid="{00000000-0005-0000-0000-00009D290000}"/>
    <cellStyle name="20% - Énfasis1 3 2 3 2 2 4" xfId="18955" xr:uid="{00000000-0005-0000-0000-00009E290000}"/>
    <cellStyle name="20% - Énfasis1 3 2 3 2 3" xfId="23247" xr:uid="{00000000-0005-0000-0000-00009F290000}"/>
    <cellStyle name="20% - Énfasis1 3 2 3 2 3 2" xfId="50479" xr:uid="{00000000-0005-0000-0000-0000A0290000}"/>
    <cellStyle name="20% - Énfasis1 3 2 3 2 4" xfId="32722" xr:uid="{00000000-0005-0000-0000-0000A1290000}"/>
    <cellStyle name="20% - Énfasis1 3 2 3 2 5" xfId="38301" xr:uid="{00000000-0005-0000-0000-0000A2290000}"/>
    <cellStyle name="20% - Énfasis1 3 2 3 2 6" xfId="45761" xr:uid="{00000000-0005-0000-0000-0000A3290000}"/>
    <cellStyle name="20% - Énfasis1 3 2 3 2 7" xfId="15207" xr:uid="{00000000-0005-0000-0000-0000A4290000}"/>
    <cellStyle name="20% - Énfasis1 3 2 3 3" xfId="7482" xr:uid="{00000000-0005-0000-0000-0000A5290000}"/>
    <cellStyle name="20% - Énfasis1 3 2 3 3 2" xfId="26986" xr:uid="{00000000-0005-0000-0000-0000A6290000}"/>
    <cellStyle name="20% - Énfasis1 3 2 3 3 3" xfId="53248" xr:uid="{00000000-0005-0000-0000-0000A7290000}"/>
    <cellStyle name="20% - Énfasis1 3 2 3 3 4" xfId="17076" xr:uid="{00000000-0005-0000-0000-0000A8290000}"/>
    <cellStyle name="20% - Énfasis1 3 2 3 4" xfId="21154" xr:uid="{00000000-0005-0000-0000-0000A9290000}"/>
    <cellStyle name="20% - Énfasis1 3 2 3 4 2" xfId="48584" xr:uid="{00000000-0005-0000-0000-0000AA290000}"/>
    <cellStyle name="20% - Énfasis1 3 2 3 5" xfId="30768" xr:uid="{00000000-0005-0000-0000-0000AB290000}"/>
    <cellStyle name="20% - Énfasis1 3 2 3 6" xfId="36227" xr:uid="{00000000-0005-0000-0000-0000AC290000}"/>
    <cellStyle name="20% - Énfasis1 3 2 3 7" xfId="43820" xr:uid="{00000000-0005-0000-0000-0000AD290000}"/>
    <cellStyle name="20% - Énfasis1 3 2 3 8" xfId="12590" xr:uid="{00000000-0005-0000-0000-0000AE290000}"/>
    <cellStyle name="20% - Énfasis1 3 2 4" xfId="3458" xr:uid="{00000000-0005-0000-0000-0000AF290000}"/>
    <cellStyle name="20% - Énfasis1 3 2 4 2" xfId="8250" xr:uid="{00000000-0005-0000-0000-0000B0290000}"/>
    <cellStyle name="20% - Énfasis1 3 2 4 2 2" xfId="27680" xr:uid="{00000000-0005-0000-0000-0000B1290000}"/>
    <cellStyle name="20% - Énfasis1 3 2 4 2 3" xfId="54016" xr:uid="{00000000-0005-0000-0000-0000B2290000}"/>
    <cellStyle name="20% - Énfasis1 3 2 4 2 4" xfId="17791" xr:uid="{00000000-0005-0000-0000-0000B3290000}"/>
    <cellStyle name="20% - Énfasis1 3 2 4 3" xfId="22083" xr:uid="{00000000-0005-0000-0000-0000B4290000}"/>
    <cellStyle name="20% - Énfasis1 3 2 4 3 2" xfId="49328" xr:uid="{00000000-0005-0000-0000-0000B5290000}"/>
    <cellStyle name="20% - Énfasis1 3 2 4 4" xfId="31570" xr:uid="{00000000-0005-0000-0000-0000B6290000}"/>
    <cellStyle name="20% - Énfasis1 3 2 4 5" xfId="37137" xr:uid="{00000000-0005-0000-0000-0000B7290000}"/>
    <cellStyle name="20% - Énfasis1 3 2 4 6" xfId="44597" xr:uid="{00000000-0005-0000-0000-0000B8290000}"/>
    <cellStyle name="20% - Énfasis1 3 2 4 7" xfId="14092" xr:uid="{00000000-0005-0000-0000-0000B9290000}"/>
    <cellStyle name="20% - Énfasis1 3 2 5" xfId="5097" xr:uid="{00000000-0005-0000-0000-0000BA290000}"/>
    <cellStyle name="20% - Énfasis1 3 2 5 2" xfId="9853" xr:uid="{00000000-0005-0000-0000-0000BB290000}"/>
    <cellStyle name="20% - Énfasis1 3 2 5 2 2" xfId="55619" xr:uid="{00000000-0005-0000-0000-0000BC290000}"/>
    <cellStyle name="20% - Énfasis1 3 2 5 2 3" xfId="25871" xr:uid="{00000000-0005-0000-0000-0000BD290000}"/>
    <cellStyle name="20% - Énfasis1 3 2 5 3" xfId="33196" xr:uid="{00000000-0005-0000-0000-0000BE290000}"/>
    <cellStyle name="20% - Énfasis1 3 2 5 3 2" xfId="50928" xr:uid="{00000000-0005-0000-0000-0000BF290000}"/>
    <cellStyle name="20% - Énfasis1 3 2 5 4" xfId="38775" xr:uid="{00000000-0005-0000-0000-0000C0290000}"/>
    <cellStyle name="20% - Énfasis1 3 2 5 5" xfId="46228" xr:uid="{00000000-0005-0000-0000-0000C1290000}"/>
    <cellStyle name="20% - Énfasis1 3 2 5 6" xfId="15961" xr:uid="{00000000-0005-0000-0000-0000C2290000}"/>
    <cellStyle name="20% - Énfasis1 3 2 6" xfId="5582" xr:uid="{00000000-0005-0000-0000-0000C3290000}"/>
    <cellStyle name="20% - Énfasis1 3 2 6 2" xfId="10274" xr:uid="{00000000-0005-0000-0000-0000C4290000}"/>
    <cellStyle name="20% - Énfasis1 3 2 6 2 2" xfId="56040" xr:uid="{00000000-0005-0000-0000-0000C5290000}"/>
    <cellStyle name="20% - Énfasis1 3 2 6 2 3" xfId="33678" xr:uid="{00000000-0005-0000-0000-0000C6290000}"/>
    <cellStyle name="20% - Énfasis1 3 2 6 3" xfId="39257" xr:uid="{00000000-0005-0000-0000-0000C7290000}"/>
    <cellStyle name="20% - Énfasis1 3 2 6 3 2" xfId="51348" xr:uid="{00000000-0005-0000-0000-0000C8290000}"/>
    <cellStyle name="20% - Énfasis1 3 2 6 4" xfId="46710" xr:uid="{00000000-0005-0000-0000-0000C9290000}"/>
    <cellStyle name="20% - Énfasis1 3 2 6 5" xfId="19885" xr:uid="{00000000-0005-0000-0000-0000CA290000}"/>
    <cellStyle name="20% - Énfasis1 3 2 7" xfId="6285" xr:uid="{00000000-0005-0000-0000-0000CB290000}"/>
    <cellStyle name="20% - Énfasis1 3 2 7 2" xfId="52051" xr:uid="{00000000-0005-0000-0000-0000CC290000}"/>
    <cellStyle name="20% - Énfasis1 3 2 7 3" xfId="29519" xr:uid="{00000000-0005-0000-0000-0000CD290000}"/>
    <cellStyle name="20% - Énfasis1 3 2 8" xfId="11070" xr:uid="{00000000-0005-0000-0000-0000CE290000}"/>
    <cellStyle name="20% - Énfasis1 3 2 8 2" xfId="47389" xr:uid="{00000000-0005-0000-0000-0000CF290000}"/>
    <cellStyle name="20% - Énfasis1 3 2 8 3" xfId="34954" xr:uid="{00000000-0005-0000-0000-0000D0290000}"/>
    <cellStyle name="20% - Énfasis1 3 2 9" xfId="42553" xr:uid="{00000000-0005-0000-0000-0000D1290000}"/>
    <cellStyle name="20% - Énfasis1 3 3" xfId="792" xr:uid="{00000000-0005-0000-0000-0000D2290000}"/>
    <cellStyle name="20% - Énfasis1 3 3 10" xfId="11649" xr:uid="{00000000-0005-0000-0000-0000D3290000}"/>
    <cellStyle name="20% - Énfasis1 3 3 2" xfId="1534" xr:uid="{00000000-0005-0000-0000-0000D4290000}"/>
    <cellStyle name="20% - Énfasis1 3 3 2 2" xfId="3907" xr:uid="{00000000-0005-0000-0000-0000D5290000}"/>
    <cellStyle name="20% - Énfasis1 3 3 2 2 2" xfId="8698" xr:uid="{00000000-0005-0000-0000-0000D6290000}"/>
    <cellStyle name="20% - Énfasis1 3 3 2 2 2 2" xfId="28117" xr:uid="{00000000-0005-0000-0000-0000D7290000}"/>
    <cellStyle name="20% - Énfasis1 3 3 2 2 2 3" xfId="54464" xr:uid="{00000000-0005-0000-0000-0000D8290000}"/>
    <cellStyle name="20% - Énfasis1 3 3 2 2 2 4" xfId="18240" xr:uid="{00000000-0005-0000-0000-0000D9290000}"/>
    <cellStyle name="20% - Énfasis1 3 3 2 2 3" xfId="22532" xr:uid="{00000000-0005-0000-0000-0000DA290000}"/>
    <cellStyle name="20% - Énfasis1 3 3 2 2 3 2" xfId="49775" xr:uid="{00000000-0005-0000-0000-0000DB290000}"/>
    <cellStyle name="20% - Énfasis1 3 3 2 2 4" xfId="32015" xr:uid="{00000000-0005-0000-0000-0000DC290000}"/>
    <cellStyle name="20% - Énfasis1 3 3 2 2 5" xfId="37586" xr:uid="{00000000-0005-0000-0000-0000DD290000}"/>
    <cellStyle name="20% - Énfasis1 3 3 2 2 6" xfId="45046" xr:uid="{00000000-0005-0000-0000-0000DE290000}"/>
    <cellStyle name="20% - Énfasis1 3 3 2 2 7" xfId="14528" xr:uid="{00000000-0005-0000-0000-0000DF290000}"/>
    <cellStyle name="20% - Énfasis1 3 3 2 3" xfId="6747" xr:uid="{00000000-0005-0000-0000-0000E0290000}"/>
    <cellStyle name="20% - Énfasis1 3 3 2 3 2" xfId="26307" xr:uid="{00000000-0005-0000-0000-0000E1290000}"/>
    <cellStyle name="20% - Énfasis1 3 3 2 3 3" xfId="52513" xr:uid="{00000000-0005-0000-0000-0000E2290000}"/>
    <cellStyle name="20% - Énfasis1 3 3 2 3 4" xfId="16397" xr:uid="{00000000-0005-0000-0000-0000E3290000}"/>
    <cellStyle name="20% - Énfasis1 3 3 2 4" xfId="20373" xr:uid="{00000000-0005-0000-0000-0000E4290000}"/>
    <cellStyle name="20% - Énfasis1 3 3 2 4 2" xfId="47849" xr:uid="{00000000-0005-0000-0000-0000E5290000}"/>
    <cellStyle name="20% - Énfasis1 3 3 2 5" xfId="29998" xr:uid="{00000000-0005-0000-0000-0000E6290000}"/>
    <cellStyle name="20% - Énfasis1 3 3 2 6" xfId="35444" xr:uid="{00000000-0005-0000-0000-0000E7290000}"/>
    <cellStyle name="20% - Énfasis1 3 3 2 7" xfId="43039" xr:uid="{00000000-0005-0000-0000-0000E8290000}"/>
    <cellStyle name="20% - Énfasis1 3 3 2 8" xfId="13067" xr:uid="{00000000-0005-0000-0000-0000E9290000}"/>
    <cellStyle name="20% - Énfasis1 3 3 3" xfId="3215" xr:uid="{00000000-0005-0000-0000-0000EA290000}"/>
    <cellStyle name="20% - Énfasis1 3 3 3 2" xfId="8007" xr:uid="{00000000-0005-0000-0000-0000EB290000}"/>
    <cellStyle name="20% - Énfasis1 3 3 3 2 2" xfId="27437" xr:uid="{00000000-0005-0000-0000-0000EC290000}"/>
    <cellStyle name="20% - Énfasis1 3 3 3 2 3" xfId="53773" xr:uid="{00000000-0005-0000-0000-0000ED290000}"/>
    <cellStyle name="20% - Énfasis1 3 3 3 2 4" xfId="17548" xr:uid="{00000000-0005-0000-0000-0000EE290000}"/>
    <cellStyle name="20% - Énfasis1 3 3 3 3" xfId="21840" xr:uid="{00000000-0005-0000-0000-0000EF290000}"/>
    <cellStyle name="20% - Énfasis1 3 3 3 3 2" xfId="49085" xr:uid="{00000000-0005-0000-0000-0000F0290000}"/>
    <cellStyle name="20% - Énfasis1 3 3 3 4" xfId="31327" xr:uid="{00000000-0005-0000-0000-0000F1290000}"/>
    <cellStyle name="20% - Énfasis1 3 3 3 5" xfId="36894" xr:uid="{00000000-0005-0000-0000-0000F2290000}"/>
    <cellStyle name="20% - Énfasis1 3 3 3 6" xfId="44354" xr:uid="{00000000-0005-0000-0000-0000F3290000}"/>
    <cellStyle name="20% - Énfasis1 3 3 3 7" xfId="12347" xr:uid="{00000000-0005-0000-0000-0000F4290000}"/>
    <cellStyle name="20% - Énfasis1 3 3 4" xfId="6042" xr:uid="{00000000-0005-0000-0000-0000F5290000}"/>
    <cellStyle name="20% - Énfasis1 3 3 4 2" xfId="23553" xr:uid="{00000000-0005-0000-0000-0000F6290000}"/>
    <cellStyle name="20% - Énfasis1 3 3 4 3" xfId="51808" xr:uid="{00000000-0005-0000-0000-0000F7290000}"/>
    <cellStyle name="20% - Énfasis1 3 3 4 4" xfId="13849" xr:uid="{00000000-0005-0000-0000-0000F8290000}"/>
    <cellStyle name="20% - Énfasis1 3 3 5" xfId="15718" xr:uid="{00000000-0005-0000-0000-0000F9290000}"/>
    <cellStyle name="20% - Énfasis1 3 3 5 2" xfId="25628" xr:uid="{00000000-0005-0000-0000-0000FA290000}"/>
    <cellStyle name="20% - Énfasis1 3 3 5 3" xfId="47146" xr:uid="{00000000-0005-0000-0000-0000FB290000}"/>
    <cellStyle name="20% - Énfasis1 3 3 6" xfId="19637" xr:uid="{00000000-0005-0000-0000-0000FC290000}"/>
    <cellStyle name="20% - Énfasis1 3 3 7" xfId="29276" xr:uid="{00000000-0005-0000-0000-0000FD290000}"/>
    <cellStyle name="20% - Énfasis1 3 3 8" xfId="34706" xr:uid="{00000000-0005-0000-0000-0000FE290000}"/>
    <cellStyle name="20% - Énfasis1 3 3 9" xfId="42305" xr:uid="{00000000-0005-0000-0000-0000FF290000}"/>
    <cellStyle name="20% - Énfasis1 3 4" xfId="1271" xr:uid="{00000000-0005-0000-0000-0000002A0000}"/>
    <cellStyle name="20% - Énfasis1 3 4 2" xfId="3647" xr:uid="{00000000-0005-0000-0000-0000012A0000}"/>
    <cellStyle name="20% - Énfasis1 3 4 2 2" xfId="8438" xr:uid="{00000000-0005-0000-0000-0000022A0000}"/>
    <cellStyle name="20% - Énfasis1 3 4 2 2 2" xfId="27858" xr:uid="{00000000-0005-0000-0000-0000032A0000}"/>
    <cellStyle name="20% - Énfasis1 3 4 2 2 3" xfId="54204" xr:uid="{00000000-0005-0000-0000-0000042A0000}"/>
    <cellStyle name="20% - Énfasis1 3 4 2 2 4" xfId="17980" xr:uid="{00000000-0005-0000-0000-0000052A0000}"/>
    <cellStyle name="20% - Énfasis1 3 4 2 3" xfId="22272" xr:uid="{00000000-0005-0000-0000-0000062A0000}"/>
    <cellStyle name="20% - Énfasis1 3 4 2 3 2" xfId="49515" xr:uid="{00000000-0005-0000-0000-0000072A0000}"/>
    <cellStyle name="20% - Énfasis1 3 4 2 4" xfId="31755" xr:uid="{00000000-0005-0000-0000-0000082A0000}"/>
    <cellStyle name="20% - Énfasis1 3 4 2 5" xfId="37326" xr:uid="{00000000-0005-0000-0000-0000092A0000}"/>
    <cellStyle name="20% - Énfasis1 3 4 2 6" xfId="44786" xr:uid="{00000000-0005-0000-0000-00000A2A0000}"/>
    <cellStyle name="20% - Énfasis1 3 4 2 7" xfId="14269" xr:uid="{00000000-0005-0000-0000-00000B2A0000}"/>
    <cellStyle name="20% - Énfasis1 3 4 3" xfId="6485" xr:uid="{00000000-0005-0000-0000-00000C2A0000}"/>
    <cellStyle name="20% - Énfasis1 3 4 3 2" xfId="26048" xr:uid="{00000000-0005-0000-0000-00000D2A0000}"/>
    <cellStyle name="20% - Énfasis1 3 4 3 3" xfId="52251" xr:uid="{00000000-0005-0000-0000-00000E2A0000}"/>
    <cellStyle name="20% - Énfasis1 3 4 3 4" xfId="16138" xr:uid="{00000000-0005-0000-0000-00000F2A0000}"/>
    <cellStyle name="20% - Énfasis1 3 4 4" xfId="20110" xr:uid="{00000000-0005-0000-0000-0000102A0000}"/>
    <cellStyle name="20% - Énfasis1 3 4 4 2" xfId="47587" xr:uid="{00000000-0005-0000-0000-0000112A0000}"/>
    <cellStyle name="20% - Énfasis1 3 4 5" xfId="29735" xr:uid="{00000000-0005-0000-0000-0000122A0000}"/>
    <cellStyle name="20% - Énfasis1 3 4 6" xfId="35181" xr:uid="{00000000-0005-0000-0000-0000132A0000}"/>
    <cellStyle name="20% - Énfasis1 3 4 7" xfId="42776" xr:uid="{00000000-0005-0000-0000-0000142A0000}"/>
    <cellStyle name="20% - Énfasis1 3 4 8" xfId="12805" xr:uid="{00000000-0005-0000-0000-0000152A0000}"/>
    <cellStyle name="20% - Énfasis1 3 5" xfId="2074" xr:uid="{00000000-0005-0000-0000-0000162A0000}"/>
    <cellStyle name="20% - Énfasis1 3 5 2" xfId="4379" xr:uid="{00000000-0005-0000-0000-0000172A0000}"/>
    <cellStyle name="20% - Énfasis1 3 5 2 2" xfId="9160" xr:uid="{00000000-0005-0000-0000-0000182A0000}"/>
    <cellStyle name="20% - Énfasis1 3 5 2 2 2" xfId="28553" xr:uid="{00000000-0005-0000-0000-0000192A0000}"/>
    <cellStyle name="20% - Énfasis1 3 5 2 2 3" xfId="54926" xr:uid="{00000000-0005-0000-0000-00001A2A0000}"/>
    <cellStyle name="20% - Énfasis1 3 5 2 2 4" xfId="18712" xr:uid="{00000000-0005-0000-0000-00001B2A0000}"/>
    <cellStyle name="20% - Énfasis1 3 5 2 3" xfId="23004" xr:uid="{00000000-0005-0000-0000-00001C2A0000}"/>
    <cellStyle name="20% - Énfasis1 3 5 2 3 2" xfId="50236" xr:uid="{00000000-0005-0000-0000-00001D2A0000}"/>
    <cellStyle name="20% - Énfasis1 3 5 2 4" xfId="32479" xr:uid="{00000000-0005-0000-0000-00001E2A0000}"/>
    <cellStyle name="20% - Énfasis1 3 5 2 5" xfId="38058" xr:uid="{00000000-0005-0000-0000-00001F2A0000}"/>
    <cellStyle name="20% - Énfasis1 3 5 2 6" xfId="45518" xr:uid="{00000000-0005-0000-0000-0000202A0000}"/>
    <cellStyle name="20% - Énfasis1 3 5 2 7" xfId="14964" xr:uid="{00000000-0005-0000-0000-0000212A0000}"/>
    <cellStyle name="20% - Énfasis1 3 5 3" xfId="7239" xr:uid="{00000000-0005-0000-0000-0000222A0000}"/>
    <cellStyle name="20% - Énfasis1 3 5 3 2" xfId="26743" xr:uid="{00000000-0005-0000-0000-0000232A0000}"/>
    <cellStyle name="20% - Énfasis1 3 5 3 3" xfId="53005" xr:uid="{00000000-0005-0000-0000-0000242A0000}"/>
    <cellStyle name="20% - Énfasis1 3 5 3 4" xfId="16833" xr:uid="{00000000-0005-0000-0000-0000252A0000}"/>
    <cellStyle name="20% - Énfasis1 3 5 4" xfId="20911" xr:uid="{00000000-0005-0000-0000-0000262A0000}"/>
    <cellStyle name="20% - Énfasis1 3 5 4 2" xfId="48341" xr:uid="{00000000-0005-0000-0000-0000272A0000}"/>
    <cellStyle name="20% - Énfasis1 3 5 5" xfId="30525" xr:uid="{00000000-0005-0000-0000-0000282A0000}"/>
    <cellStyle name="20% - Énfasis1 3 5 6" xfId="35984" xr:uid="{00000000-0005-0000-0000-0000292A0000}"/>
    <cellStyle name="20% - Énfasis1 3 5 7" xfId="43577" xr:uid="{00000000-0005-0000-0000-00002A2A0000}"/>
    <cellStyle name="20% - Énfasis1 3 5 8" xfId="12088" xr:uid="{00000000-0005-0000-0000-00002B2A0000}"/>
    <cellStyle name="20% - Énfasis1 3 6" xfId="2955" xr:uid="{00000000-0005-0000-0000-00002C2A0000}"/>
    <cellStyle name="20% - Énfasis1 3 6 2" xfId="7748" xr:uid="{00000000-0005-0000-0000-00002D2A0000}"/>
    <cellStyle name="20% - Énfasis1 3 6 2 2" xfId="27178" xr:uid="{00000000-0005-0000-0000-00002E2A0000}"/>
    <cellStyle name="20% - Énfasis1 3 6 2 3" xfId="53514" xr:uid="{00000000-0005-0000-0000-00002F2A0000}"/>
    <cellStyle name="20% - Énfasis1 3 6 2 4" xfId="17288" xr:uid="{00000000-0005-0000-0000-0000302A0000}"/>
    <cellStyle name="20% - Énfasis1 3 6 3" xfId="21580" xr:uid="{00000000-0005-0000-0000-0000312A0000}"/>
    <cellStyle name="20% - Énfasis1 3 6 3 2" xfId="48826" xr:uid="{00000000-0005-0000-0000-0000322A0000}"/>
    <cellStyle name="20% - Énfasis1 3 6 4" xfId="31067" xr:uid="{00000000-0005-0000-0000-0000332A0000}"/>
    <cellStyle name="20% - Énfasis1 3 6 5" xfId="36634" xr:uid="{00000000-0005-0000-0000-0000342A0000}"/>
    <cellStyle name="20% - Énfasis1 3 6 6" xfId="44094" xr:uid="{00000000-0005-0000-0000-0000352A0000}"/>
    <cellStyle name="20% - Énfasis1 3 6 7" xfId="13590" xr:uid="{00000000-0005-0000-0000-0000362A0000}"/>
    <cellStyle name="20% - Énfasis1 3 7" xfId="4854" xr:uid="{00000000-0005-0000-0000-0000372A0000}"/>
    <cellStyle name="20% - Énfasis1 3 7 2" xfId="9610" xr:uid="{00000000-0005-0000-0000-0000382A0000}"/>
    <cellStyle name="20% - Énfasis1 3 7 2 2" xfId="55376" xr:uid="{00000000-0005-0000-0000-0000392A0000}"/>
    <cellStyle name="20% - Énfasis1 3 7 2 3" xfId="25369" xr:uid="{00000000-0005-0000-0000-00003A2A0000}"/>
    <cellStyle name="20% - Énfasis1 3 7 3" xfId="32953" xr:uid="{00000000-0005-0000-0000-00003B2A0000}"/>
    <cellStyle name="20% - Énfasis1 3 7 3 2" xfId="50685" xr:uid="{00000000-0005-0000-0000-00003C2A0000}"/>
    <cellStyle name="20% - Énfasis1 3 7 4" xfId="38532" xr:uid="{00000000-0005-0000-0000-00003D2A0000}"/>
    <cellStyle name="20% - Énfasis1 3 7 5" xfId="45985" xr:uid="{00000000-0005-0000-0000-00003E2A0000}"/>
    <cellStyle name="20% - Énfasis1 3 7 6" xfId="15459" xr:uid="{00000000-0005-0000-0000-00003F2A0000}"/>
    <cellStyle name="20% - Énfasis1 3 8" xfId="5339" xr:uid="{00000000-0005-0000-0000-0000402A0000}"/>
    <cellStyle name="20% - Énfasis1 3 8 2" xfId="10031" xr:uid="{00000000-0005-0000-0000-0000412A0000}"/>
    <cellStyle name="20% - Énfasis1 3 8 2 2" xfId="55797" xr:uid="{00000000-0005-0000-0000-0000422A0000}"/>
    <cellStyle name="20% - Énfasis1 3 8 2 3" xfId="33435" xr:uid="{00000000-0005-0000-0000-0000432A0000}"/>
    <cellStyle name="20% - Énfasis1 3 8 3" xfId="39014" xr:uid="{00000000-0005-0000-0000-0000442A0000}"/>
    <cellStyle name="20% - Énfasis1 3 8 3 2" xfId="51105" xr:uid="{00000000-0005-0000-0000-0000452A0000}"/>
    <cellStyle name="20% - Énfasis1 3 8 4" xfId="46467" xr:uid="{00000000-0005-0000-0000-0000462A0000}"/>
    <cellStyle name="20% - Énfasis1 3 8 5" xfId="19350" xr:uid="{00000000-0005-0000-0000-0000472A0000}"/>
    <cellStyle name="20% - Énfasis1 3 9" xfId="5782" xr:uid="{00000000-0005-0000-0000-0000482A0000}"/>
    <cellStyle name="20% - Énfasis1 3 9 2" xfId="51548" xr:uid="{00000000-0005-0000-0000-0000492A0000}"/>
    <cellStyle name="20% - Énfasis1 3 9 3" xfId="29016" xr:uid="{00000000-0005-0000-0000-00004A2A0000}"/>
    <cellStyle name="20% - Énfasis1 4" xfId="580" xr:uid="{00000000-0005-0000-0000-00004B2A0000}"/>
    <cellStyle name="20% - Énfasis1 4 10" xfId="42096" xr:uid="{00000000-0005-0000-0000-00004C2A0000}"/>
    <cellStyle name="20% - Énfasis1 4 11" xfId="11440" xr:uid="{00000000-0005-0000-0000-00004D2A0000}"/>
    <cellStyle name="20% - Énfasis1 4 12" xfId="56654" xr:uid="{00000000-0005-0000-0000-00004E2A0000}"/>
    <cellStyle name="20% - Énfasis1 4 13" xfId="57109" xr:uid="{00000000-0005-0000-0000-00004F2A0000}"/>
    <cellStyle name="20% - Énfasis1 4 2" xfId="864" xr:uid="{00000000-0005-0000-0000-0000502A0000}"/>
    <cellStyle name="20% - Énfasis1 4 2 10" xfId="11721" xr:uid="{00000000-0005-0000-0000-0000512A0000}"/>
    <cellStyle name="20% - Énfasis1 4 2 2" xfId="1606" xr:uid="{00000000-0005-0000-0000-0000522A0000}"/>
    <cellStyle name="20% - Énfasis1 4 2 2 2" xfId="3979" xr:uid="{00000000-0005-0000-0000-0000532A0000}"/>
    <cellStyle name="20% - Énfasis1 4 2 2 2 2" xfId="8770" xr:uid="{00000000-0005-0000-0000-0000542A0000}"/>
    <cellStyle name="20% - Énfasis1 4 2 2 2 2 2" xfId="28189" xr:uid="{00000000-0005-0000-0000-0000552A0000}"/>
    <cellStyle name="20% - Énfasis1 4 2 2 2 2 3" xfId="54536" xr:uid="{00000000-0005-0000-0000-0000562A0000}"/>
    <cellStyle name="20% - Énfasis1 4 2 2 2 2 4" xfId="18312" xr:uid="{00000000-0005-0000-0000-0000572A0000}"/>
    <cellStyle name="20% - Énfasis1 4 2 2 2 3" xfId="22604" xr:uid="{00000000-0005-0000-0000-0000582A0000}"/>
    <cellStyle name="20% - Énfasis1 4 2 2 2 3 2" xfId="49847" xr:uid="{00000000-0005-0000-0000-0000592A0000}"/>
    <cellStyle name="20% - Énfasis1 4 2 2 2 4" xfId="32087" xr:uid="{00000000-0005-0000-0000-00005A2A0000}"/>
    <cellStyle name="20% - Énfasis1 4 2 2 2 5" xfId="37658" xr:uid="{00000000-0005-0000-0000-00005B2A0000}"/>
    <cellStyle name="20% - Énfasis1 4 2 2 2 6" xfId="45118" xr:uid="{00000000-0005-0000-0000-00005C2A0000}"/>
    <cellStyle name="20% - Énfasis1 4 2 2 2 7" xfId="14600" xr:uid="{00000000-0005-0000-0000-00005D2A0000}"/>
    <cellStyle name="20% - Énfasis1 4 2 2 3" xfId="6819" xr:uid="{00000000-0005-0000-0000-00005E2A0000}"/>
    <cellStyle name="20% - Énfasis1 4 2 2 3 2" xfId="26379" xr:uid="{00000000-0005-0000-0000-00005F2A0000}"/>
    <cellStyle name="20% - Énfasis1 4 2 2 3 3" xfId="52585" xr:uid="{00000000-0005-0000-0000-0000602A0000}"/>
    <cellStyle name="20% - Énfasis1 4 2 2 3 4" xfId="16469" xr:uid="{00000000-0005-0000-0000-0000612A0000}"/>
    <cellStyle name="20% - Énfasis1 4 2 2 4" xfId="20445" xr:uid="{00000000-0005-0000-0000-0000622A0000}"/>
    <cellStyle name="20% - Énfasis1 4 2 2 4 2" xfId="47921" xr:uid="{00000000-0005-0000-0000-0000632A0000}"/>
    <cellStyle name="20% - Énfasis1 4 2 2 5" xfId="30070" xr:uid="{00000000-0005-0000-0000-0000642A0000}"/>
    <cellStyle name="20% - Énfasis1 4 2 2 6" xfId="35516" xr:uid="{00000000-0005-0000-0000-0000652A0000}"/>
    <cellStyle name="20% - Énfasis1 4 2 2 7" xfId="43111" xr:uid="{00000000-0005-0000-0000-0000662A0000}"/>
    <cellStyle name="20% - Énfasis1 4 2 2 8" xfId="13139" xr:uid="{00000000-0005-0000-0000-0000672A0000}"/>
    <cellStyle name="20% - Énfasis1 4 2 3" xfId="3287" xr:uid="{00000000-0005-0000-0000-0000682A0000}"/>
    <cellStyle name="20% - Énfasis1 4 2 3 2" xfId="8079" xr:uid="{00000000-0005-0000-0000-0000692A0000}"/>
    <cellStyle name="20% - Énfasis1 4 2 3 2 2" xfId="27509" xr:uid="{00000000-0005-0000-0000-00006A2A0000}"/>
    <cellStyle name="20% - Énfasis1 4 2 3 2 3" xfId="53845" xr:uid="{00000000-0005-0000-0000-00006B2A0000}"/>
    <cellStyle name="20% - Énfasis1 4 2 3 2 4" xfId="17620" xr:uid="{00000000-0005-0000-0000-00006C2A0000}"/>
    <cellStyle name="20% - Énfasis1 4 2 3 3" xfId="21912" xr:uid="{00000000-0005-0000-0000-00006D2A0000}"/>
    <cellStyle name="20% - Énfasis1 4 2 3 3 2" xfId="49157" xr:uid="{00000000-0005-0000-0000-00006E2A0000}"/>
    <cellStyle name="20% - Énfasis1 4 2 3 4" xfId="31399" xr:uid="{00000000-0005-0000-0000-00006F2A0000}"/>
    <cellStyle name="20% - Énfasis1 4 2 3 5" xfId="36966" xr:uid="{00000000-0005-0000-0000-0000702A0000}"/>
    <cellStyle name="20% - Énfasis1 4 2 3 6" xfId="44426" xr:uid="{00000000-0005-0000-0000-0000712A0000}"/>
    <cellStyle name="20% - Énfasis1 4 2 3 7" xfId="12419" xr:uid="{00000000-0005-0000-0000-0000722A0000}"/>
    <cellStyle name="20% - Énfasis1 4 2 4" xfId="6114" xr:uid="{00000000-0005-0000-0000-0000732A0000}"/>
    <cellStyle name="20% - Énfasis1 4 2 4 2" xfId="23426" xr:uid="{00000000-0005-0000-0000-0000742A0000}"/>
    <cellStyle name="20% - Énfasis1 4 2 4 3" xfId="51880" xr:uid="{00000000-0005-0000-0000-0000752A0000}"/>
    <cellStyle name="20% - Énfasis1 4 2 4 4" xfId="13921" xr:uid="{00000000-0005-0000-0000-0000762A0000}"/>
    <cellStyle name="20% - Énfasis1 4 2 5" xfId="15790" xr:uid="{00000000-0005-0000-0000-0000772A0000}"/>
    <cellStyle name="20% - Énfasis1 4 2 5 2" xfId="25700" xr:uid="{00000000-0005-0000-0000-0000782A0000}"/>
    <cellStyle name="20% - Énfasis1 4 2 5 3" xfId="47218" xr:uid="{00000000-0005-0000-0000-0000792A0000}"/>
    <cellStyle name="20% - Énfasis1 4 2 6" xfId="19709" xr:uid="{00000000-0005-0000-0000-00007A2A0000}"/>
    <cellStyle name="20% - Énfasis1 4 2 7" xfId="29348" xr:uid="{00000000-0005-0000-0000-00007B2A0000}"/>
    <cellStyle name="20% - Énfasis1 4 2 8" xfId="34778" xr:uid="{00000000-0005-0000-0000-00007C2A0000}"/>
    <cellStyle name="20% - Énfasis1 4 2 9" xfId="42377" xr:uid="{00000000-0005-0000-0000-00007D2A0000}"/>
    <cellStyle name="20% - Énfasis1 4 3" xfId="1343" xr:uid="{00000000-0005-0000-0000-00007E2A0000}"/>
    <cellStyle name="20% - Énfasis1 4 3 2" xfId="3719" xr:uid="{00000000-0005-0000-0000-00007F2A0000}"/>
    <cellStyle name="20% - Énfasis1 4 3 2 2" xfId="8510" xr:uid="{00000000-0005-0000-0000-0000802A0000}"/>
    <cellStyle name="20% - Énfasis1 4 3 2 2 2" xfId="27930" xr:uid="{00000000-0005-0000-0000-0000812A0000}"/>
    <cellStyle name="20% - Énfasis1 4 3 2 2 3" xfId="54276" xr:uid="{00000000-0005-0000-0000-0000822A0000}"/>
    <cellStyle name="20% - Énfasis1 4 3 2 2 4" xfId="18052" xr:uid="{00000000-0005-0000-0000-0000832A0000}"/>
    <cellStyle name="20% - Énfasis1 4 3 2 3" xfId="22344" xr:uid="{00000000-0005-0000-0000-0000842A0000}"/>
    <cellStyle name="20% - Énfasis1 4 3 2 3 2" xfId="49587" xr:uid="{00000000-0005-0000-0000-0000852A0000}"/>
    <cellStyle name="20% - Énfasis1 4 3 2 4" xfId="31827" xr:uid="{00000000-0005-0000-0000-0000862A0000}"/>
    <cellStyle name="20% - Énfasis1 4 3 2 5" xfId="37398" xr:uid="{00000000-0005-0000-0000-0000872A0000}"/>
    <cellStyle name="20% - Énfasis1 4 3 2 6" xfId="44858" xr:uid="{00000000-0005-0000-0000-0000882A0000}"/>
    <cellStyle name="20% - Énfasis1 4 3 2 7" xfId="14341" xr:uid="{00000000-0005-0000-0000-0000892A0000}"/>
    <cellStyle name="20% - Énfasis1 4 3 3" xfId="6557" xr:uid="{00000000-0005-0000-0000-00008A2A0000}"/>
    <cellStyle name="20% - Énfasis1 4 3 3 2" xfId="26120" xr:uid="{00000000-0005-0000-0000-00008B2A0000}"/>
    <cellStyle name="20% - Énfasis1 4 3 3 3" xfId="52323" xr:uid="{00000000-0005-0000-0000-00008C2A0000}"/>
    <cellStyle name="20% - Énfasis1 4 3 3 4" xfId="16210" xr:uid="{00000000-0005-0000-0000-00008D2A0000}"/>
    <cellStyle name="20% - Énfasis1 4 3 4" xfId="20182" xr:uid="{00000000-0005-0000-0000-00008E2A0000}"/>
    <cellStyle name="20% - Énfasis1 4 3 4 2" xfId="47659" xr:uid="{00000000-0005-0000-0000-00008F2A0000}"/>
    <cellStyle name="20% - Énfasis1 4 3 5" xfId="29807" xr:uid="{00000000-0005-0000-0000-0000902A0000}"/>
    <cellStyle name="20% - Énfasis1 4 3 6" xfId="35253" xr:uid="{00000000-0005-0000-0000-0000912A0000}"/>
    <cellStyle name="20% - Énfasis1 4 3 7" xfId="42848" xr:uid="{00000000-0005-0000-0000-0000922A0000}"/>
    <cellStyle name="20% - Énfasis1 4 3 8" xfId="12877" xr:uid="{00000000-0005-0000-0000-0000932A0000}"/>
    <cellStyle name="20% - Énfasis1 4 4" xfId="2146" xr:uid="{00000000-0005-0000-0000-0000942A0000}"/>
    <cellStyle name="20% - Énfasis1 4 4 2" xfId="4451" xr:uid="{00000000-0005-0000-0000-0000952A0000}"/>
    <cellStyle name="20% - Énfasis1 4 4 2 2" xfId="9232" xr:uid="{00000000-0005-0000-0000-0000962A0000}"/>
    <cellStyle name="20% - Énfasis1 4 4 2 2 2" xfId="28625" xr:uid="{00000000-0005-0000-0000-0000972A0000}"/>
    <cellStyle name="20% - Énfasis1 4 4 2 2 3" xfId="54998" xr:uid="{00000000-0005-0000-0000-0000982A0000}"/>
    <cellStyle name="20% - Énfasis1 4 4 2 2 4" xfId="18784" xr:uid="{00000000-0005-0000-0000-0000992A0000}"/>
    <cellStyle name="20% - Énfasis1 4 4 2 3" xfId="23076" xr:uid="{00000000-0005-0000-0000-00009A2A0000}"/>
    <cellStyle name="20% - Énfasis1 4 4 2 3 2" xfId="50308" xr:uid="{00000000-0005-0000-0000-00009B2A0000}"/>
    <cellStyle name="20% - Énfasis1 4 4 2 4" xfId="32551" xr:uid="{00000000-0005-0000-0000-00009C2A0000}"/>
    <cellStyle name="20% - Énfasis1 4 4 2 5" xfId="38130" xr:uid="{00000000-0005-0000-0000-00009D2A0000}"/>
    <cellStyle name="20% - Énfasis1 4 4 2 6" xfId="45590" xr:uid="{00000000-0005-0000-0000-00009E2A0000}"/>
    <cellStyle name="20% - Énfasis1 4 4 2 7" xfId="15036" xr:uid="{00000000-0005-0000-0000-00009F2A0000}"/>
    <cellStyle name="20% - Énfasis1 4 4 3" xfId="7311" xr:uid="{00000000-0005-0000-0000-0000A02A0000}"/>
    <cellStyle name="20% - Énfasis1 4 4 3 2" xfId="26815" xr:uid="{00000000-0005-0000-0000-0000A12A0000}"/>
    <cellStyle name="20% - Énfasis1 4 4 3 3" xfId="53077" xr:uid="{00000000-0005-0000-0000-0000A22A0000}"/>
    <cellStyle name="20% - Énfasis1 4 4 3 4" xfId="16905" xr:uid="{00000000-0005-0000-0000-0000A32A0000}"/>
    <cellStyle name="20% - Énfasis1 4 4 4" xfId="20983" xr:uid="{00000000-0005-0000-0000-0000A42A0000}"/>
    <cellStyle name="20% - Énfasis1 4 4 4 2" xfId="48413" xr:uid="{00000000-0005-0000-0000-0000A52A0000}"/>
    <cellStyle name="20% - Énfasis1 4 4 5" xfId="30597" xr:uid="{00000000-0005-0000-0000-0000A62A0000}"/>
    <cellStyle name="20% - Énfasis1 4 4 6" xfId="36056" xr:uid="{00000000-0005-0000-0000-0000A72A0000}"/>
    <cellStyle name="20% - Énfasis1 4 4 7" xfId="43649" xr:uid="{00000000-0005-0000-0000-0000A82A0000}"/>
    <cellStyle name="20% - Énfasis1 4 4 8" xfId="12160" xr:uid="{00000000-0005-0000-0000-0000A92A0000}"/>
    <cellStyle name="20% - Énfasis1 4 5" xfId="3027" xr:uid="{00000000-0005-0000-0000-0000AA2A0000}"/>
    <cellStyle name="20% - Énfasis1 4 5 2" xfId="7820" xr:uid="{00000000-0005-0000-0000-0000AB2A0000}"/>
    <cellStyle name="20% - Énfasis1 4 5 2 2" xfId="27250" xr:uid="{00000000-0005-0000-0000-0000AC2A0000}"/>
    <cellStyle name="20% - Énfasis1 4 5 2 3" xfId="53586" xr:uid="{00000000-0005-0000-0000-0000AD2A0000}"/>
    <cellStyle name="20% - Énfasis1 4 5 2 4" xfId="17360" xr:uid="{00000000-0005-0000-0000-0000AE2A0000}"/>
    <cellStyle name="20% - Énfasis1 4 5 3" xfId="21652" xr:uid="{00000000-0005-0000-0000-0000AF2A0000}"/>
    <cellStyle name="20% - Énfasis1 4 5 3 2" xfId="48898" xr:uid="{00000000-0005-0000-0000-0000B02A0000}"/>
    <cellStyle name="20% - Énfasis1 4 5 4" xfId="31139" xr:uid="{00000000-0005-0000-0000-0000B12A0000}"/>
    <cellStyle name="20% - Énfasis1 4 5 5" xfId="36706" xr:uid="{00000000-0005-0000-0000-0000B22A0000}"/>
    <cellStyle name="20% - Énfasis1 4 5 6" xfId="44166" xr:uid="{00000000-0005-0000-0000-0000B32A0000}"/>
    <cellStyle name="20% - Énfasis1 4 5 7" xfId="13662" xr:uid="{00000000-0005-0000-0000-0000B42A0000}"/>
    <cellStyle name="20% - Énfasis1 4 6" xfId="4926" xr:uid="{00000000-0005-0000-0000-0000B52A0000}"/>
    <cellStyle name="20% - Énfasis1 4 6 2" xfId="9682" xr:uid="{00000000-0005-0000-0000-0000B62A0000}"/>
    <cellStyle name="20% - Énfasis1 4 6 2 2" xfId="55448" xr:uid="{00000000-0005-0000-0000-0000B72A0000}"/>
    <cellStyle name="20% - Énfasis1 4 6 2 3" xfId="25441" xr:uid="{00000000-0005-0000-0000-0000B82A0000}"/>
    <cellStyle name="20% - Énfasis1 4 6 3" xfId="33025" xr:uid="{00000000-0005-0000-0000-0000B92A0000}"/>
    <cellStyle name="20% - Énfasis1 4 6 3 2" xfId="50757" xr:uid="{00000000-0005-0000-0000-0000BA2A0000}"/>
    <cellStyle name="20% - Énfasis1 4 6 4" xfId="38604" xr:uid="{00000000-0005-0000-0000-0000BB2A0000}"/>
    <cellStyle name="20% - Énfasis1 4 6 5" xfId="46057" xr:uid="{00000000-0005-0000-0000-0000BC2A0000}"/>
    <cellStyle name="20% - Énfasis1 4 6 6" xfId="15531" xr:uid="{00000000-0005-0000-0000-0000BD2A0000}"/>
    <cellStyle name="20% - Énfasis1 4 7" xfId="5411" xr:uid="{00000000-0005-0000-0000-0000BE2A0000}"/>
    <cellStyle name="20% - Énfasis1 4 7 2" xfId="10103" xr:uid="{00000000-0005-0000-0000-0000BF2A0000}"/>
    <cellStyle name="20% - Énfasis1 4 7 2 2" xfId="55869" xr:uid="{00000000-0005-0000-0000-0000C02A0000}"/>
    <cellStyle name="20% - Énfasis1 4 7 2 3" xfId="33507" xr:uid="{00000000-0005-0000-0000-0000C12A0000}"/>
    <cellStyle name="20% - Énfasis1 4 7 3" xfId="39086" xr:uid="{00000000-0005-0000-0000-0000C22A0000}"/>
    <cellStyle name="20% - Énfasis1 4 7 3 2" xfId="51177" xr:uid="{00000000-0005-0000-0000-0000C32A0000}"/>
    <cellStyle name="20% - Énfasis1 4 7 4" xfId="46539" xr:uid="{00000000-0005-0000-0000-0000C42A0000}"/>
    <cellStyle name="20% - Énfasis1 4 7 5" xfId="19427" xr:uid="{00000000-0005-0000-0000-0000C52A0000}"/>
    <cellStyle name="20% - Énfasis1 4 8" xfId="5854" xr:uid="{00000000-0005-0000-0000-0000C62A0000}"/>
    <cellStyle name="20% - Énfasis1 4 8 2" xfId="51620" xr:uid="{00000000-0005-0000-0000-0000C72A0000}"/>
    <cellStyle name="20% - Énfasis1 4 8 3" xfId="29088" xr:uid="{00000000-0005-0000-0000-0000C82A0000}"/>
    <cellStyle name="20% - Énfasis1 4 9" xfId="10899" xr:uid="{00000000-0005-0000-0000-0000C92A0000}"/>
    <cellStyle name="20% - Énfasis1 4 9 2" xfId="46959" xr:uid="{00000000-0005-0000-0000-0000CA2A0000}"/>
    <cellStyle name="20% - Énfasis1 4 9 3" xfId="34496" xr:uid="{00000000-0005-0000-0000-0000CB2A0000}"/>
    <cellStyle name="20% - Énfasis1 5" xfId="941" xr:uid="{00000000-0005-0000-0000-0000CC2A0000}"/>
    <cellStyle name="20% - Énfasis1 5 10" xfId="11798" xr:uid="{00000000-0005-0000-0000-0000CD2A0000}"/>
    <cellStyle name="20% - Énfasis1 5 11" xfId="56726" xr:uid="{00000000-0005-0000-0000-0000CE2A0000}"/>
    <cellStyle name="20% - Énfasis1 5 12" xfId="57181" xr:uid="{00000000-0005-0000-0000-0000CF2A0000}"/>
    <cellStyle name="20% - Énfasis1 5 2" xfId="1678" xr:uid="{00000000-0005-0000-0000-0000D02A0000}"/>
    <cellStyle name="20% - Énfasis1 5 2 2" xfId="4051" xr:uid="{00000000-0005-0000-0000-0000D12A0000}"/>
    <cellStyle name="20% - Énfasis1 5 2 2 2" xfId="8842" xr:uid="{00000000-0005-0000-0000-0000D22A0000}"/>
    <cellStyle name="20% - Énfasis1 5 2 2 2 2" xfId="28261" xr:uid="{00000000-0005-0000-0000-0000D32A0000}"/>
    <cellStyle name="20% - Énfasis1 5 2 2 2 3" xfId="54608" xr:uid="{00000000-0005-0000-0000-0000D42A0000}"/>
    <cellStyle name="20% - Énfasis1 5 2 2 2 4" xfId="18384" xr:uid="{00000000-0005-0000-0000-0000D52A0000}"/>
    <cellStyle name="20% - Énfasis1 5 2 2 3" xfId="22676" xr:uid="{00000000-0005-0000-0000-0000D62A0000}"/>
    <cellStyle name="20% - Énfasis1 5 2 2 3 2" xfId="49919" xr:uid="{00000000-0005-0000-0000-0000D72A0000}"/>
    <cellStyle name="20% - Énfasis1 5 2 2 4" xfId="32159" xr:uid="{00000000-0005-0000-0000-0000D82A0000}"/>
    <cellStyle name="20% - Énfasis1 5 2 2 5" xfId="37730" xr:uid="{00000000-0005-0000-0000-0000D92A0000}"/>
    <cellStyle name="20% - Énfasis1 5 2 2 6" xfId="45190" xr:uid="{00000000-0005-0000-0000-0000DA2A0000}"/>
    <cellStyle name="20% - Énfasis1 5 2 2 7" xfId="14672" xr:uid="{00000000-0005-0000-0000-0000DB2A0000}"/>
    <cellStyle name="20% - Énfasis1 5 2 3" xfId="6891" xr:uid="{00000000-0005-0000-0000-0000DC2A0000}"/>
    <cellStyle name="20% - Énfasis1 5 2 3 2" xfId="26451" xr:uid="{00000000-0005-0000-0000-0000DD2A0000}"/>
    <cellStyle name="20% - Énfasis1 5 2 3 3" xfId="52657" xr:uid="{00000000-0005-0000-0000-0000DE2A0000}"/>
    <cellStyle name="20% - Énfasis1 5 2 3 4" xfId="16541" xr:uid="{00000000-0005-0000-0000-0000DF2A0000}"/>
    <cellStyle name="20% - Énfasis1 5 2 4" xfId="20517" xr:uid="{00000000-0005-0000-0000-0000E02A0000}"/>
    <cellStyle name="20% - Énfasis1 5 2 4 2" xfId="47993" xr:uid="{00000000-0005-0000-0000-0000E12A0000}"/>
    <cellStyle name="20% - Énfasis1 5 2 5" xfId="30142" xr:uid="{00000000-0005-0000-0000-0000E22A0000}"/>
    <cellStyle name="20% - Énfasis1 5 2 6" xfId="35588" xr:uid="{00000000-0005-0000-0000-0000E32A0000}"/>
    <cellStyle name="20% - Énfasis1 5 2 7" xfId="43183" xr:uid="{00000000-0005-0000-0000-0000E42A0000}"/>
    <cellStyle name="20% - Énfasis1 5 2 8" xfId="13211" xr:uid="{00000000-0005-0000-0000-0000E52A0000}"/>
    <cellStyle name="20% - Énfasis1 5 3" xfId="2218" xr:uid="{00000000-0005-0000-0000-0000E62A0000}"/>
    <cellStyle name="20% - Énfasis1 5 3 2" xfId="4523" xr:uid="{00000000-0005-0000-0000-0000E72A0000}"/>
    <cellStyle name="20% - Énfasis1 5 3 2 2" xfId="9304" xr:uid="{00000000-0005-0000-0000-0000E82A0000}"/>
    <cellStyle name="20% - Énfasis1 5 3 2 2 2" xfId="28697" xr:uid="{00000000-0005-0000-0000-0000E92A0000}"/>
    <cellStyle name="20% - Énfasis1 5 3 2 2 3" xfId="55070" xr:uid="{00000000-0005-0000-0000-0000EA2A0000}"/>
    <cellStyle name="20% - Énfasis1 5 3 2 2 4" xfId="18856" xr:uid="{00000000-0005-0000-0000-0000EB2A0000}"/>
    <cellStyle name="20% - Énfasis1 5 3 2 3" xfId="23148" xr:uid="{00000000-0005-0000-0000-0000EC2A0000}"/>
    <cellStyle name="20% - Énfasis1 5 3 2 3 2" xfId="50380" xr:uid="{00000000-0005-0000-0000-0000ED2A0000}"/>
    <cellStyle name="20% - Énfasis1 5 3 2 4" xfId="32623" xr:uid="{00000000-0005-0000-0000-0000EE2A0000}"/>
    <cellStyle name="20% - Énfasis1 5 3 2 5" xfId="38202" xr:uid="{00000000-0005-0000-0000-0000EF2A0000}"/>
    <cellStyle name="20% - Énfasis1 5 3 2 6" xfId="45662" xr:uid="{00000000-0005-0000-0000-0000F02A0000}"/>
    <cellStyle name="20% - Énfasis1 5 3 2 7" xfId="15108" xr:uid="{00000000-0005-0000-0000-0000F12A0000}"/>
    <cellStyle name="20% - Énfasis1 5 3 3" xfId="7383" xr:uid="{00000000-0005-0000-0000-0000F22A0000}"/>
    <cellStyle name="20% - Énfasis1 5 3 3 2" xfId="26887" xr:uid="{00000000-0005-0000-0000-0000F32A0000}"/>
    <cellStyle name="20% - Énfasis1 5 3 3 3" xfId="53149" xr:uid="{00000000-0005-0000-0000-0000F42A0000}"/>
    <cellStyle name="20% - Énfasis1 5 3 3 4" xfId="16977" xr:uid="{00000000-0005-0000-0000-0000F52A0000}"/>
    <cellStyle name="20% - Énfasis1 5 3 4" xfId="21055" xr:uid="{00000000-0005-0000-0000-0000F62A0000}"/>
    <cellStyle name="20% - Énfasis1 5 3 4 2" xfId="48485" xr:uid="{00000000-0005-0000-0000-0000F72A0000}"/>
    <cellStyle name="20% - Énfasis1 5 3 5" xfId="30669" xr:uid="{00000000-0005-0000-0000-0000F82A0000}"/>
    <cellStyle name="20% - Énfasis1 5 3 6" xfId="36128" xr:uid="{00000000-0005-0000-0000-0000F92A0000}"/>
    <cellStyle name="20% - Énfasis1 5 3 7" xfId="43721" xr:uid="{00000000-0005-0000-0000-0000FA2A0000}"/>
    <cellStyle name="20% - Énfasis1 5 3 8" xfId="12491" xr:uid="{00000000-0005-0000-0000-0000FB2A0000}"/>
    <cellStyle name="20% - Énfasis1 5 4" xfId="3359" xr:uid="{00000000-0005-0000-0000-0000FC2A0000}"/>
    <cellStyle name="20% - Énfasis1 5 4 2" xfId="8151" xr:uid="{00000000-0005-0000-0000-0000FD2A0000}"/>
    <cellStyle name="20% - Énfasis1 5 4 2 2" xfId="27581" xr:uid="{00000000-0005-0000-0000-0000FE2A0000}"/>
    <cellStyle name="20% - Énfasis1 5 4 2 3" xfId="53917" xr:uid="{00000000-0005-0000-0000-0000FF2A0000}"/>
    <cellStyle name="20% - Énfasis1 5 4 2 4" xfId="17692" xr:uid="{00000000-0005-0000-0000-0000002B0000}"/>
    <cellStyle name="20% - Énfasis1 5 4 3" xfId="21984" xr:uid="{00000000-0005-0000-0000-0000012B0000}"/>
    <cellStyle name="20% - Énfasis1 5 4 3 2" xfId="49229" xr:uid="{00000000-0005-0000-0000-0000022B0000}"/>
    <cellStyle name="20% - Énfasis1 5 4 4" xfId="31471" xr:uid="{00000000-0005-0000-0000-0000032B0000}"/>
    <cellStyle name="20% - Énfasis1 5 4 5" xfId="37038" xr:uid="{00000000-0005-0000-0000-0000042B0000}"/>
    <cellStyle name="20% - Énfasis1 5 4 6" xfId="44498" xr:uid="{00000000-0005-0000-0000-0000052B0000}"/>
    <cellStyle name="20% - Énfasis1 5 4 7" xfId="13993" xr:uid="{00000000-0005-0000-0000-0000062B0000}"/>
    <cellStyle name="20% - Énfasis1 5 5" xfId="4998" xr:uid="{00000000-0005-0000-0000-0000072B0000}"/>
    <cellStyle name="20% - Énfasis1 5 5 2" xfId="9754" xr:uid="{00000000-0005-0000-0000-0000082B0000}"/>
    <cellStyle name="20% - Énfasis1 5 5 2 2" xfId="55520" xr:uid="{00000000-0005-0000-0000-0000092B0000}"/>
    <cellStyle name="20% - Énfasis1 5 5 2 3" xfId="25772" xr:uid="{00000000-0005-0000-0000-00000A2B0000}"/>
    <cellStyle name="20% - Énfasis1 5 5 3" xfId="33097" xr:uid="{00000000-0005-0000-0000-00000B2B0000}"/>
    <cellStyle name="20% - Énfasis1 5 5 3 2" xfId="50829" xr:uid="{00000000-0005-0000-0000-00000C2B0000}"/>
    <cellStyle name="20% - Énfasis1 5 5 4" xfId="38676" xr:uid="{00000000-0005-0000-0000-00000D2B0000}"/>
    <cellStyle name="20% - Énfasis1 5 5 5" xfId="46129" xr:uid="{00000000-0005-0000-0000-00000E2B0000}"/>
    <cellStyle name="20% - Énfasis1 5 5 6" xfId="15862" xr:uid="{00000000-0005-0000-0000-00000F2B0000}"/>
    <cellStyle name="20% - Énfasis1 5 6" xfId="5483" xr:uid="{00000000-0005-0000-0000-0000102B0000}"/>
    <cellStyle name="20% - Énfasis1 5 6 2" xfId="10175" xr:uid="{00000000-0005-0000-0000-0000112B0000}"/>
    <cellStyle name="20% - Énfasis1 5 6 2 2" xfId="55941" xr:uid="{00000000-0005-0000-0000-0000122B0000}"/>
    <cellStyle name="20% - Énfasis1 5 6 2 3" xfId="33579" xr:uid="{00000000-0005-0000-0000-0000132B0000}"/>
    <cellStyle name="20% - Énfasis1 5 6 3" xfId="39158" xr:uid="{00000000-0005-0000-0000-0000142B0000}"/>
    <cellStyle name="20% - Énfasis1 5 6 3 2" xfId="51249" xr:uid="{00000000-0005-0000-0000-0000152B0000}"/>
    <cellStyle name="20% - Énfasis1 5 6 4" xfId="46611" xr:uid="{00000000-0005-0000-0000-0000162B0000}"/>
    <cellStyle name="20% - Énfasis1 5 6 5" xfId="19786" xr:uid="{00000000-0005-0000-0000-0000172B0000}"/>
    <cellStyle name="20% - Énfasis1 5 7" xfId="6186" xr:uid="{00000000-0005-0000-0000-0000182B0000}"/>
    <cellStyle name="20% - Énfasis1 5 7 2" xfId="51952" xr:uid="{00000000-0005-0000-0000-0000192B0000}"/>
    <cellStyle name="20% - Énfasis1 5 7 3" xfId="29420" xr:uid="{00000000-0005-0000-0000-00001A2B0000}"/>
    <cellStyle name="20% - Énfasis1 5 8" xfId="10971" xr:uid="{00000000-0005-0000-0000-00001B2B0000}"/>
    <cellStyle name="20% - Énfasis1 5 8 2" xfId="47290" xr:uid="{00000000-0005-0000-0000-00001C2B0000}"/>
    <cellStyle name="20% - Énfasis1 5 8 3" xfId="34855" xr:uid="{00000000-0005-0000-0000-00001D2B0000}"/>
    <cellStyle name="20% - Énfasis1 5 9" xfId="42454" xr:uid="{00000000-0005-0000-0000-00001E2B0000}"/>
    <cellStyle name="20% - Énfasis1 6" xfId="682" xr:uid="{00000000-0005-0000-0000-00001F2B0000}"/>
    <cellStyle name="20% - Énfasis1 6 10" xfId="11539" xr:uid="{00000000-0005-0000-0000-0000202B0000}"/>
    <cellStyle name="20% - Énfasis1 6 2" xfId="1442" xr:uid="{00000000-0005-0000-0000-0000212B0000}"/>
    <cellStyle name="20% - Énfasis1 6 2 2" xfId="3818" xr:uid="{00000000-0005-0000-0000-0000222B0000}"/>
    <cellStyle name="20% - Énfasis1 6 2 2 2" xfId="8609" xr:uid="{00000000-0005-0000-0000-0000232B0000}"/>
    <cellStyle name="20% - Énfasis1 6 2 2 2 2" xfId="28029" xr:uid="{00000000-0005-0000-0000-0000242B0000}"/>
    <cellStyle name="20% - Énfasis1 6 2 2 2 3" xfId="54375" xr:uid="{00000000-0005-0000-0000-0000252B0000}"/>
    <cellStyle name="20% - Énfasis1 6 2 2 2 4" xfId="18151" xr:uid="{00000000-0005-0000-0000-0000262B0000}"/>
    <cellStyle name="20% - Énfasis1 6 2 2 3" xfId="22443" xr:uid="{00000000-0005-0000-0000-0000272B0000}"/>
    <cellStyle name="20% - Énfasis1 6 2 2 3 2" xfId="49686" xr:uid="{00000000-0005-0000-0000-0000282B0000}"/>
    <cellStyle name="20% - Énfasis1 6 2 2 4" xfId="31926" xr:uid="{00000000-0005-0000-0000-0000292B0000}"/>
    <cellStyle name="20% - Énfasis1 6 2 2 5" xfId="37497" xr:uid="{00000000-0005-0000-0000-00002A2B0000}"/>
    <cellStyle name="20% - Énfasis1 6 2 2 6" xfId="44957" xr:uid="{00000000-0005-0000-0000-00002B2B0000}"/>
    <cellStyle name="20% - Énfasis1 6 2 2 7" xfId="14440" xr:uid="{00000000-0005-0000-0000-00002C2B0000}"/>
    <cellStyle name="20% - Énfasis1 6 2 3" xfId="6656" xr:uid="{00000000-0005-0000-0000-00002D2B0000}"/>
    <cellStyle name="20% - Énfasis1 6 2 3 2" xfId="26219" xr:uid="{00000000-0005-0000-0000-00002E2B0000}"/>
    <cellStyle name="20% - Énfasis1 6 2 3 3" xfId="52422" xr:uid="{00000000-0005-0000-0000-00002F2B0000}"/>
    <cellStyle name="20% - Énfasis1 6 2 3 4" xfId="16309" xr:uid="{00000000-0005-0000-0000-0000302B0000}"/>
    <cellStyle name="20% - Énfasis1 6 2 4" xfId="20281" xr:uid="{00000000-0005-0000-0000-0000312B0000}"/>
    <cellStyle name="20% - Énfasis1 6 2 4 2" xfId="47758" xr:uid="{00000000-0005-0000-0000-0000322B0000}"/>
    <cellStyle name="20% - Énfasis1 6 2 5" xfId="29906" xr:uid="{00000000-0005-0000-0000-0000332B0000}"/>
    <cellStyle name="20% - Énfasis1 6 2 6" xfId="35352" xr:uid="{00000000-0005-0000-0000-0000342B0000}"/>
    <cellStyle name="20% - Énfasis1 6 2 7" xfId="42947" xr:uid="{00000000-0005-0000-0000-0000352B0000}"/>
    <cellStyle name="20% - Énfasis1 6 2 8" xfId="12976" xr:uid="{00000000-0005-0000-0000-0000362B0000}"/>
    <cellStyle name="20% - Énfasis1 6 3" xfId="3126" xr:uid="{00000000-0005-0000-0000-0000372B0000}"/>
    <cellStyle name="20% - Énfasis1 6 3 2" xfId="7919" xr:uid="{00000000-0005-0000-0000-0000382B0000}"/>
    <cellStyle name="20% - Énfasis1 6 3 2 2" xfId="27349" xr:uid="{00000000-0005-0000-0000-0000392B0000}"/>
    <cellStyle name="20% - Énfasis1 6 3 2 3" xfId="53685" xr:uid="{00000000-0005-0000-0000-00003A2B0000}"/>
    <cellStyle name="20% - Énfasis1 6 3 2 4" xfId="17459" xr:uid="{00000000-0005-0000-0000-00003B2B0000}"/>
    <cellStyle name="20% - Énfasis1 6 3 3" xfId="21751" xr:uid="{00000000-0005-0000-0000-00003C2B0000}"/>
    <cellStyle name="20% - Énfasis1 6 3 3 2" xfId="48997" xr:uid="{00000000-0005-0000-0000-00003D2B0000}"/>
    <cellStyle name="20% - Énfasis1 6 3 4" xfId="31238" xr:uid="{00000000-0005-0000-0000-00003E2B0000}"/>
    <cellStyle name="20% - Énfasis1 6 3 5" xfId="36805" xr:uid="{00000000-0005-0000-0000-00003F2B0000}"/>
    <cellStyle name="20% - Énfasis1 6 3 6" xfId="44265" xr:uid="{00000000-0005-0000-0000-0000402B0000}"/>
    <cellStyle name="20% - Énfasis1 6 3 7" xfId="12259" xr:uid="{00000000-0005-0000-0000-0000412B0000}"/>
    <cellStyle name="20% - Énfasis1 6 4" xfId="5953" xr:uid="{00000000-0005-0000-0000-0000422B0000}"/>
    <cellStyle name="20% - Énfasis1 6 4 2" xfId="24110" xr:uid="{00000000-0005-0000-0000-0000432B0000}"/>
    <cellStyle name="20% - Énfasis1 6 4 3" xfId="51719" xr:uid="{00000000-0005-0000-0000-0000442B0000}"/>
    <cellStyle name="20% - Énfasis1 6 4 4" xfId="13761" xr:uid="{00000000-0005-0000-0000-0000452B0000}"/>
    <cellStyle name="20% - Énfasis1 6 5" xfId="15630" xr:uid="{00000000-0005-0000-0000-0000462B0000}"/>
    <cellStyle name="20% - Énfasis1 6 5 2" xfId="25540" xr:uid="{00000000-0005-0000-0000-0000472B0000}"/>
    <cellStyle name="20% - Énfasis1 6 5 3" xfId="47058" xr:uid="{00000000-0005-0000-0000-0000482B0000}"/>
    <cellStyle name="20% - Énfasis1 6 6" xfId="19527" xr:uid="{00000000-0005-0000-0000-0000492B0000}"/>
    <cellStyle name="20% - Énfasis1 6 7" xfId="29188" xr:uid="{00000000-0005-0000-0000-00004A2B0000}"/>
    <cellStyle name="20% - Énfasis1 6 8" xfId="34596" xr:uid="{00000000-0005-0000-0000-00004B2B0000}"/>
    <cellStyle name="20% - Énfasis1 6 9" xfId="42195" xr:uid="{00000000-0005-0000-0000-00004C2B0000}"/>
    <cellStyle name="20% - Énfasis1 7" xfId="1154" xr:uid="{00000000-0005-0000-0000-00004D2B0000}"/>
    <cellStyle name="20% - Énfasis1 7 2" xfId="3543" xr:uid="{00000000-0005-0000-0000-00004E2B0000}"/>
    <cellStyle name="20% - Énfasis1 7 2 2" xfId="8334" xr:uid="{00000000-0005-0000-0000-00004F2B0000}"/>
    <cellStyle name="20% - Énfasis1 7 2 2 2" xfId="27757" xr:uid="{00000000-0005-0000-0000-0000502B0000}"/>
    <cellStyle name="20% - Énfasis1 7 2 2 3" xfId="54100" xr:uid="{00000000-0005-0000-0000-0000512B0000}"/>
    <cellStyle name="20% - Énfasis1 7 2 2 4" xfId="17876" xr:uid="{00000000-0005-0000-0000-0000522B0000}"/>
    <cellStyle name="20% - Énfasis1 7 2 3" xfId="22168" xr:uid="{00000000-0005-0000-0000-0000532B0000}"/>
    <cellStyle name="20% - Énfasis1 7 2 3 2" xfId="49411" xr:uid="{00000000-0005-0000-0000-0000542B0000}"/>
    <cellStyle name="20% - Énfasis1 7 2 4" xfId="31652" xr:uid="{00000000-0005-0000-0000-0000552B0000}"/>
    <cellStyle name="20% - Énfasis1 7 2 5" xfId="37222" xr:uid="{00000000-0005-0000-0000-0000562B0000}"/>
    <cellStyle name="20% - Énfasis1 7 2 6" xfId="44682" xr:uid="{00000000-0005-0000-0000-0000572B0000}"/>
    <cellStyle name="20% - Énfasis1 7 2 7" xfId="12689" xr:uid="{00000000-0005-0000-0000-0000582B0000}"/>
    <cellStyle name="20% - Énfasis1 7 3" xfId="6377" xr:uid="{00000000-0005-0000-0000-0000592B0000}"/>
    <cellStyle name="20% - Énfasis1 7 3 2" xfId="23389" xr:uid="{00000000-0005-0000-0000-00005A2B0000}"/>
    <cellStyle name="20% - Énfasis1 7 3 3" xfId="52143" xr:uid="{00000000-0005-0000-0000-00005B2B0000}"/>
    <cellStyle name="20% - Énfasis1 7 3 4" xfId="14169" xr:uid="{00000000-0005-0000-0000-00005C2B0000}"/>
    <cellStyle name="20% - Énfasis1 7 4" xfId="16038" xr:uid="{00000000-0005-0000-0000-00005D2B0000}"/>
    <cellStyle name="20% - Énfasis1 7 4 2" xfId="25948" xr:uid="{00000000-0005-0000-0000-00005E2B0000}"/>
    <cellStyle name="20% - Énfasis1 7 4 3" xfId="47479" xr:uid="{00000000-0005-0000-0000-00005F2B0000}"/>
    <cellStyle name="20% - Énfasis1 7 5" xfId="19993" xr:uid="{00000000-0005-0000-0000-0000602B0000}"/>
    <cellStyle name="20% - Énfasis1 7 6" xfId="29621" xr:uid="{00000000-0005-0000-0000-0000612B0000}"/>
    <cellStyle name="20% - Énfasis1 7 7" xfId="35064" xr:uid="{00000000-0005-0000-0000-0000622B0000}"/>
    <cellStyle name="20% - Énfasis1 7 8" xfId="42659" xr:uid="{00000000-0005-0000-0000-0000632B0000}"/>
    <cellStyle name="20% - Énfasis1 7 9" xfId="11256" xr:uid="{00000000-0005-0000-0000-0000642B0000}"/>
    <cellStyle name="20% - Énfasis1 8" xfId="1986" xr:uid="{00000000-0005-0000-0000-0000652B0000}"/>
    <cellStyle name="20% - Énfasis1 8 2" xfId="4291" xr:uid="{00000000-0005-0000-0000-0000662B0000}"/>
    <cellStyle name="20% - Énfasis1 8 2 2" xfId="9072" xr:uid="{00000000-0005-0000-0000-0000672B0000}"/>
    <cellStyle name="20% - Énfasis1 8 2 2 2" xfId="28465" xr:uid="{00000000-0005-0000-0000-0000682B0000}"/>
    <cellStyle name="20% - Énfasis1 8 2 2 3" xfId="54838" xr:uid="{00000000-0005-0000-0000-0000692B0000}"/>
    <cellStyle name="20% - Énfasis1 8 2 2 4" xfId="18624" xr:uid="{00000000-0005-0000-0000-00006A2B0000}"/>
    <cellStyle name="20% - Énfasis1 8 2 3" xfId="22916" xr:uid="{00000000-0005-0000-0000-00006B2B0000}"/>
    <cellStyle name="20% - Énfasis1 8 2 3 2" xfId="50148" xr:uid="{00000000-0005-0000-0000-00006C2B0000}"/>
    <cellStyle name="20% - Énfasis1 8 2 4" xfId="32391" xr:uid="{00000000-0005-0000-0000-00006D2B0000}"/>
    <cellStyle name="20% - Énfasis1 8 2 5" xfId="37970" xr:uid="{00000000-0005-0000-0000-00006E2B0000}"/>
    <cellStyle name="20% - Énfasis1 8 2 6" xfId="45430" xr:uid="{00000000-0005-0000-0000-00006F2B0000}"/>
    <cellStyle name="20% - Énfasis1 8 2 7" xfId="14876" xr:uid="{00000000-0005-0000-0000-0000702B0000}"/>
    <cellStyle name="20% - Énfasis1 8 3" xfId="7151" xr:uid="{00000000-0005-0000-0000-0000712B0000}"/>
    <cellStyle name="20% - Énfasis1 8 3 2" xfId="26655" xr:uid="{00000000-0005-0000-0000-0000722B0000}"/>
    <cellStyle name="20% - Énfasis1 8 3 3" xfId="52917" xr:uid="{00000000-0005-0000-0000-0000732B0000}"/>
    <cellStyle name="20% - Énfasis1 8 3 4" xfId="16745" xr:uid="{00000000-0005-0000-0000-0000742B0000}"/>
    <cellStyle name="20% - Énfasis1 8 4" xfId="20823" xr:uid="{00000000-0005-0000-0000-0000752B0000}"/>
    <cellStyle name="20% - Énfasis1 8 4 2" xfId="48253" xr:uid="{00000000-0005-0000-0000-0000762B0000}"/>
    <cellStyle name="20% - Énfasis1 8 5" xfId="30437" xr:uid="{00000000-0005-0000-0000-0000772B0000}"/>
    <cellStyle name="20% - Énfasis1 8 6" xfId="35896" xr:uid="{00000000-0005-0000-0000-0000782B0000}"/>
    <cellStyle name="20% - Énfasis1 8 7" xfId="43489" xr:uid="{00000000-0005-0000-0000-0000792B0000}"/>
    <cellStyle name="20% - Énfasis1 8 8" xfId="11988" xr:uid="{00000000-0005-0000-0000-00007A2B0000}"/>
    <cellStyle name="20% - Énfasis1 9" xfId="2845" xr:uid="{00000000-0005-0000-0000-00007B2B0000}"/>
    <cellStyle name="20% - Énfasis1 9 2" xfId="7648" xr:uid="{00000000-0005-0000-0000-00007C2B0000}"/>
    <cellStyle name="20% - Énfasis1 9 2 2" xfId="27077" xr:uid="{00000000-0005-0000-0000-00007D2B0000}"/>
    <cellStyle name="20% - Énfasis1 9 2 3" xfId="53414" xr:uid="{00000000-0005-0000-0000-00007E2B0000}"/>
    <cellStyle name="20% - Énfasis1 9 2 4" xfId="17178" xr:uid="{00000000-0005-0000-0000-00007F2B0000}"/>
    <cellStyle name="20% - Énfasis1 9 3" xfId="21470" xr:uid="{00000000-0005-0000-0000-0000802B0000}"/>
    <cellStyle name="20% - Énfasis1 9 3 2" xfId="48726" xr:uid="{00000000-0005-0000-0000-0000812B0000}"/>
    <cellStyle name="20% - Énfasis1 9 4" xfId="30957" xr:uid="{00000000-0005-0000-0000-0000822B0000}"/>
    <cellStyle name="20% - Énfasis1 9 5" xfId="36524" xr:uid="{00000000-0005-0000-0000-0000832B0000}"/>
    <cellStyle name="20% - Énfasis1 9 6" xfId="43984" xr:uid="{00000000-0005-0000-0000-0000842B0000}"/>
    <cellStyle name="20% - Énfasis1 9 7" xfId="13490" xr:uid="{00000000-0005-0000-0000-0000852B0000}"/>
    <cellStyle name="20% - Énfasis1_Bham" xfId="356" xr:uid="{00000000-0005-0000-0000-0000862B0000}"/>
    <cellStyle name="20% - Énfasis2" xfId="232" xr:uid="{00000000-0005-0000-0000-0000872B0000}"/>
    <cellStyle name="20% - Énfasis2 10" xfId="4763" xr:uid="{00000000-0005-0000-0000-0000882B0000}"/>
    <cellStyle name="20% - Énfasis2 10 2" xfId="9523" xr:uid="{00000000-0005-0000-0000-0000892B0000}"/>
    <cellStyle name="20% - Énfasis2 10 2 2" xfId="55289" xr:uid="{00000000-0005-0000-0000-00008A2B0000}"/>
    <cellStyle name="20% - Énfasis2 10 2 3" xfId="25282" xr:uid="{00000000-0005-0000-0000-00008B2B0000}"/>
    <cellStyle name="20% - Énfasis2 10 3" xfId="32862" xr:uid="{00000000-0005-0000-0000-00008C2B0000}"/>
    <cellStyle name="20% - Énfasis2 10 3 2" xfId="50598" xr:uid="{00000000-0005-0000-0000-00008D2B0000}"/>
    <cellStyle name="20% - Énfasis2 10 4" xfId="38441" xr:uid="{00000000-0005-0000-0000-00008E2B0000}"/>
    <cellStyle name="20% - Énfasis2 10 5" xfId="45898" xr:uid="{00000000-0005-0000-0000-00008F2B0000}"/>
    <cellStyle name="20% - Énfasis2 10 6" xfId="15360" xr:uid="{00000000-0005-0000-0000-0000902B0000}"/>
    <cellStyle name="20% - Énfasis2 11" xfId="5252" xr:uid="{00000000-0005-0000-0000-0000912B0000}"/>
    <cellStyle name="20% - Énfasis2 11 2" xfId="9944" xr:uid="{00000000-0005-0000-0000-0000922B0000}"/>
    <cellStyle name="20% - Énfasis2 11 2 2" xfId="55710" xr:uid="{00000000-0005-0000-0000-0000932B0000}"/>
    <cellStyle name="20% - Énfasis2 11 2 3" xfId="33348" xr:uid="{00000000-0005-0000-0000-0000942B0000}"/>
    <cellStyle name="20% - Énfasis2 11 3" xfId="38927" xr:uid="{00000000-0005-0000-0000-0000952B0000}"/>
    <cellStyle name="20% - Énfasis2 11 3 2" xfId="51018" xr:uid="{00000000-0005-0000-0000-0000962B0000}"/>
    <cellStyle name="20% - Énfasis2 11 4" xfId="46380" xr:uid="{00000000-0005-0000-0000-0000972B0000}"/>
    <cellStyle name="20% - Énfasis2 11 5" xfId="19169" xr:uid="{00000000-0005-0000-0000-0000982B0000}"/>
    <cellStyle name="20% - Énfasis2 12" xfId="5669" xr:uid="{00000000-0005-0000-0000-0000992B0000}"/>
    <cellStyle name="20% - Énfasis2 12 2" xfId="51435" xr:uid="{00000000-0005-0000-0000-00009A2B0000}"/>
    <cellStyle name="20% - Énfasis2 12 3" xfId="28910" xr:uid="{00000000-0005-0000-0000-00009B2B0000}"/>
    <cellStyle name="20% - Énfasis2 13" xfId="10740" xr:uid="{00000000-0005-0000-0000-00009C2B0000}"/>
    <cellStyle name="20% - Énfasis2 13 2" xfId="46788" xr:uid="{00000000-0005-0000-0000-00009D2B0000}"/>
    <cellStyle name="20% - Énfasis2 13 3" xfId="34236" xr:uid="{00000000-0005-0000-0000-00009E2B0000}"/>
    <cellStyle name="20% - Énfasis2 14" xfId="41913" xr:uid="{00000000-0005-0000-0000-00009F2B0000}"/>
    <cellStyle name="20% - Énfasis2 15" xfId="11154" xr:uid="{00000000-0005-0000-0000-0000A02B0000}"/>
    <cellStyle name="20% - Énfasis2 16" xfId="56495" xr:uid="{00000000-0005-0000-0000-0000A12B0000}"/>
    <cellStyle name="20% - Énfasis2 17" xfId="56950" xr:uid="{00000000-0005-0000-0000-0000A22B0000}"/>
    <cellStyle name="20% - Énfasis2 2" xfId="284" xr:uid="{00000000-0005-0000-0000-0000A32B0000}"/>
    <cellStyle name="20% - Énfasis2 2 10" xfId="5268" xr:uid="{00000000-0005-0000-0000-0000A42B0000}"/>
    <cellStyle name="20% - Énfasis2 2 10 2" xfId="9960" xr:uid="{00000000-0005-0000-0000-0000A52B0000}"/>
    <cellStyle name="20% - Énfasis2 2 10 2 2" xfId="55726" xr:uid="{00000000-0005-0000-0000-0000A62B0000}"/>
    <cellStyle name="20% - Énfasis2 2 10 2 3" xfId="33364" xr:uid="{00000000-0005-0000-0000-0000A72B0000}"/>
    <cellStyle name="20% - Énfasis2 2 10 3" xfId="38943" xr:uid="{00000000-0005-0000-0000-0000A82B0000}"/>
    <cellStyle name="20% - Énfasis2 2 10 3 2" xfId="51034" xr:uid="{00000000-0005-0000-0000-0000A92B0000}"/>
    <cellStyle name="20% - Énfasis2 2 10 4" xfId="46396" xr:uid="{00000000-0005-0000-0000-0000AA2B0000}"/>
    <cellStyle name="20% - Énfasis2 2 10 5" xfId="19197" xr:uid="{00000000-0005-0000-0000-0000AB2B0000}"/>
    <cellStyle name="20% - Énfasis2 2 11" xfId="5687" xr:uid="{00000000-0005-0000-0000-0000AC2B0000}"/>
    <cellStyle name="20% - Énfasis2 2 11 2" xfId="51453" xr:uid="{00000000-0005-0000-0000-0000AD2B0000}"/>
    <cellStyle name="20% - Énfasis2 2 11 3" xfId="28926" xr:uid="{00000000-0005-0000-0000-0000AE2B0000}"/>
    <cellStyle name="20% - Énfasis2 2 12" xfId="10756" xr:uid="{00000000-0005-0000-0000-0000AF2B0000}"/>
    <cellStyle name="20% - Énfasis2 2 12 2" xfId="46804" xr:uid="{00000000-0005-0000-0000-0000B02B0000}"/>
    <cellStyle name="20% - Énfasis2 2 12 3" xfId="34263" xr:uid="{00000000-0005-0000-0000-0000B12B0000}"/>
    <cellStyle name="20% - Énfasis2 2 13" xfId="41929" xr:uid="{00000000-0005-0000-0000-0000B22B0000}"/>
    <cellStyle name="20% - Énfasis2 2 14" xfId="11170" xr:uid="{00000000-0005-0000-0000-0000B32B0000}"/>
    <cellStyle name="20% - Énfasis2 2 15" xfId="56511" xr:uid="{00000000-0005-0000-0000-0000B42B0000}"/>
    <cellStyle name="20% - Énfasis2 2 16" xfId="56966" xr:uid="{00000000-0005-0000-0000-0000B52B0000}"/>
    <cellStyle name="20% - Énfasis2 2 2" xfId="520" xr:uid="{00000000-0005-0000-0000-0000B62B0000}"/>
    <cellStyle name="20% - Énfasis2 2 2 10" xfId="10844" xr:uid="{00000000-0005-0000-0000-0000B72B0000}"/>
    <cellStyle name="20% - Énfasis2 2 2 10 2" xfId="46904" xr:uid="{00000000-0005-0000-0000-0000B82B0000}"/>
    <cellStyle name="20% - Énfasis2 2 2 10 3" xfId="34436" xr:uid="{00000000-0005-0000-0000-0000B92B0000}"/>
    <cellStyle name="20% - Énfasis2 2 2 11" xfId="42036" xr:uid="{00000000-0005-0000-0000-0000BA2B0000}"/>
    <cellStyle name="20% - Énfasis2 2 2 12" xfId="11380" xr:uid="{00000000-0005-0000-0000-0000BB2B0000}"/>
    <cellStyle name="20% - Énfasis2 2 2 13" xfId="56599" xr:uid="{00000000-0005-0000-0000-0000BC2B0000}"/>
    <cellStyle name="20% - Énfasis2 2 2 14" xfId="57054" xr:uid="{00000000-0005-0000-0000-0000BD2B0000}"/>
    <cellStyle name="20% - Énfasis2 2 2 2" xfId="1057" xr:uid="{00000000-0005-0000-0000-0000BE2B0000}"/>
    <cellStyle name="20% - Énfasis2 2 2 2 10" xfId="11914" xr:uid="{00000000-0005-0000-0000-0000BF2B0000}"/>
    <cellStyle name="20% - Énfasis2 2 2 2 11" xfId="56842" xr:uid="{00000000-0005-0000-0000-0000C02B0000}"/>
    <cellStyle name="20% - Énfasis2 2 2 2 12" xfId="57297" xr:uid="{00000000-0005-0000-0000-0000C12B0000}"/>
    <cellStyle name="20% - Énfasis2 2 2 2 2" xfId="1794" xr:uid="{00000000-0005-0000-0000-0000C22B0000}"/>
    <cellStyle name="20% - Énfasis2 2 2 2 2 2" xfId="4167" xr:uid="{00000000-0005-0000-0000-0000C32B0000}"/>
    <cellStyle name="20% - Énfasis2 2 2 2 2 2 2" xfId="8958" xr:uid="{00000000-0005-0000-0000-0000C42B0000}"/>
    <cellStyle name="20% - Énfasis2 2 2 2 2 2 2 2" xfId="28377" xr:uid="{00000000-0005-0000-0000-0000C52B0000}"/>
    <cellStyle name="20% - Énfasis2 2 2 2 2 2 2 3" xfId="54724" xr:uid="{00000000-0005-0000-0000-0000C62B0000}"/>
    <cellStyle name="20% - Énfasis2 2 2 2 2 2 2 4" xfId="18500" xr:uid="{00000000-0005-0000-0000-0000C72B0000}"/>
    <cellStyle name="20% - Énfasis2 2 2 2 2 2 3" xfId="22792" xr:uid="{00000000-0005-0000-0000-0000C82B0000}"/>
    <cellStyle name="20% - Énfasis2 2 2 2 2 2 3 2" xfId="50035" xr:uid="{00000000-0005-0000-0000-0000C92B0000}"/>
    <cellStyle name="20% - Énfasis2 2 2 2 2 2 4" xfId="32275" xr:uid="{00000000-0005-0000-0000-0000CA2B0000}"/>
    <cellStyle name="20% - Énfasis2 2 2 2 2 2 5" xfId="37846" xr:uid="{00000000-0005-0000-0000-0000CB2B0000}"/>
    <cellStyle name="20% - Énfasis2 2 2 2 2 2 6" xfId="45306" xr:uid="{00000000-0005-0000-0000-0000CC2B0000}"/>
    <cellStyle name="20% - Énfasis2 2 2 2 2 2 7" xfId="14788" xr:uid="{00000000-0005-0000-0000-0000CD2B0000}"/>
    <cellStyle name="20% - Énfasis2 2 2 2 2 3" xfId="7007" xr:uid="{00000000-0005-0000-0000-0000CE2B0000}"/>
    <cellStyle name="20% - Énfasis2 2 2 2 2 3 2" xfId="26567" xr:uid="{00000000-0005-0000-0000-0000CF2B0000}"/>
    <cellStyle name="20% - Énfasis2 2 2 2 2 3 3" xfId="52773" xr:uid="{00000000-0005-0000-0000-0000D02B0000}"/>
    <cellStyle name="20% - Énfasis2 2 2 2 2 3 4" xfId="16657" xr:uid="{00000000-0005-0000-0000-0000D12B0000}"/>
    <cellStyle name="20% - Énfasis2 2 2 2 2 4" xfId="20633" xr:uid="{00000000-0005-0000-0000-0000D22B0000}"/>
    <cellStyle name="20% - Énfasis2 2 2 2 2 4 2" xfId="48109" xr:uid="{00000000-0005-0000-0000-0000D32B0000}"/>
    <cellStyle name="20% - Énfasis2 2 2 2 2 5" xfId="30258" xr:uid="{00000000-0005-0000-0000-0000D42B0000}"/>
    <cellStyle name="20% - Énfasis2 2 2 2 2 6" xfId="35704" xr:uid="{00000000-0005-0000-0000-0000D52B0000}"/>
    <cellStyle name="20% - Énfasis2 2 2 2 2 7" xfId="43299" xr:uid="{00000000-0005-0000-0000-0000D62B0000}"/>
    <cellStyle name="20% - Énfasis2 2 2 2 2 8" xfId="13327" xr:uid="{00000000-0005-0000-0000-0000D72B0000}"/>
    <cellStyle name="20% - Énfasis2 2 2 2 3" xfId="2334" xr:uid="{00000000-0005-0000-0000-0000D82B0000}"/>
    <cellStyle name="20% - Énfasis2 2 2 2 3 2" xfId="4639" xr:uid="{00000000-0005-0000-0000-0000D92B0000}"/>
    <cellStyle name="20% - Énfasis2 2 2 2 3 2 2" xfId="9420" xr:uid="{00000000-0005-0000-0000-0000DA2B0000}"/>
    <cellStyle name="20% - Énfasis2 2 2 2 3 2 2 2" xfId="28813" xr:uid="{00000000-0005-0000-0000-0000DB2B0000}"/>
    <cellStyle name="20% - Énfasis2 2 2 2 3 2 2 3" xfId="55186" xr:uid="{00000000-0005-0000-0000-0000DC2B0000}"/>
    <cellStyle name="20% - Énfasis2 2 2 2 3 2 2 4" xfId="18972" xr:uid="{00000000-0005-0000-0000-0000DD2B0000}"/>
    <cellStyle name="20% - Énfasis2 2 2 2 3 2 3" xfId="23264" xr:uid="{00000000-0005-0000-0000-0000DE2B0000}"/>
    <cellStyle name="20% - Énfasis2 2 2 2 3 2 3 2" xfId="50496" xr:uid="{00000000-0005-0000-0000-0000DF2B0000}"/>
    <cellStyle name="20% - Énfasis2 2 2 2 3 2 4" xfId="32739" xr:uid="{00000000-0005-0000-0000-0000E02B0000}"/>
    <cellStyle name="20% - Énfasis2 2 2 2 3 2 5" xfId="38318" xr:uid="{00000000-0005-0000-0000-0000E12B0000}"/>
    <cellStyle name="20% - Énfasis2 2 2 2 3 2 6" xfId="45778" xr:uid="{00000000-0005-0000-0000-0000E22B0000}"/>
    <cellStyle name="20% - Énfasis2 2 2 2 3 2 7" xfId="15224" xr:uid="{00000000-0005-0000-0000-0000E32B0000}"/>
    <cellStyle name="20% - Énfasis2 2 2 2 3 3" xfId="7499" xr:uid="{00000000-0005-0000-0000-0000E42B0000}"/>
    <cellStyle name="20% - Énfasis2 2 2 2 3 3 2" xfId="27003" xr:uid="{00000000-0005-0000-0000-0000E52B0000}"/>
    <cellStyle name="20% - Énfasis2 2 2 2 3 3 3" xfId="53265" xr:uid="{00000000-0005-0000-0000-0000E62B0000}"/>
    <cellStyle name="20% - Énfasis2 2 2 2 3 3 4" xfId="17093" xr:uid="{00000000-0005-0000-0000-0000E72B0000}"/>
    <cellStyle name="20% - Énfasis2 2 2 2 3 4" xfId="21171" xr:uid="{00000000-0005-0000-0000-0000E82B0000}"/>
    <cellStyle name="20% - Énfasis2 2 2 2 3 4 2" xfId="48601" xr:uid="{00000000-0005-0000-0000-0000E92B0000}"/>
    <cellStyle name="20% - Énfasis2 2 2 2 3 5" xfId="30785" xr:uid="{00000000-0005-0000-0000-0000EA2B0000}"/>
    <cellStyle name="20% - Énfasis2 2 2 2 3 6" xfId="36244" xr:uid="{00000000-0005-0000-0000-0000EB2B0000}"/>
    <cellStyle name="20% - Énfasis2 2 2 2 3 7" xfId="43837" xr:uid="{00000000-0005-0000-0000-0000EC2B0000}"/>
    <cellStyle name="20% - Énfasis2 2 2 2 3 8" xfId="12607" xr:uid="{00000000-0005-0000-0000-0000ED2B0000}"/>
    <cellStyle name="20% - Énfasis2 2 2 2 4" xfId="3475" xr:uid="{00000000-0005-0000-0000-0000EE2B0000}"/>
    <cellStyle name="20% - Énfasis2 2 2 2 4 2" xfId="8267" xr:uid="{00000000-0005-0000-0000-0000EF2B0000}"/>
    <cellStyle name="20% - Énfasis2 2 2 2 4 2 2" xfId="27697" xr:uid="{00000000-0005-0000-0000-0000F02B0000}"/>
    <cellStyle name="20% - Énfasis2 2 2 2 4 2 3" xfId="54033" xr:uid="{00000000-0005-0000-0000-0000F12B0000}"/>
    <cellStyle name="20% - Énfasis2 2 2 2 4 2 4" xfId="17808" xr:uid="{00000000-0005-0000-0000-0000F22B0000}"/>
    <cellStyle name="20% - Énfasis2 2 2 2 4 3" xfId="22100" xr:uid="{00000000-0005-0000-0000-0000F32B0000}"/>
    <cellStyle name="20% - Énfasis2 2 2 2 4 3 2" xfId="49345" xr:uid="{00000000-0005-0000-0000-0000F42B0000}"/>
    <cellStyle name="20% - Énfasis2 2 2 2 4 4" xfId="31587" xr:uid="{00000000-0005-0000-0000-0000F52B0000}"/>
    <cellStyle name="20% - Énfasis2 2 2 2 4 5" xfId="37154" xr:uid="{00000000-0005-0000-0000-0000F62B0000}"/>
    <cellStyle name="20% - Énfasis2 2 2 2 4 6" xfId="44614" xr:uid="{00000000-0005-0000-0000-0000F72B0000}"/>
    <cellStyle name="20% - Énfasis2 2 2 2 4 7" xfId="14109" xr:uid="{00000000-0005-0000-0000-0000F82B0000}"/>
    <cellStyle name="20% - Énfasis2 2 2 2 5" xfId="5114" xr:uid="{00000000-0005-0000-0000-0000F92B0000}"/>
    <cellStyle name="20% - Énfasis2 2 2 2 5 2" xfId="9870" xr:uid="{00000000-0005-0000-0000-0000FA2B0000}"/>
    <cellStyle name="20% - Énfasis2 2 2 2 5 2 2" xfId="55636" xr:uid="{00000000-0005-0000-0000-0000FB2B0000}"/>
    <cellStyle name="20% - Énfasis2 2 2 2 5 2 3" xfId="25888" xr:uid="{00000000-0005-0000-0000-0000FC2B0000}"/>
    <cellStyle name="20% - Énfasis2 2 2 2 5 3" xfId="33213" xr:uid="{00000000-0005-0000-0000-0000FD2B0000}"/>
    <cellStyle name="20% - Énfasis2 2 2 2 5 3 2" xfId="50945" xr:uid="{00000000-0005-0000-0000-0000FE2B0000}"/>
    <cellStyle name="20% - Énfasis2 2 2 2 5 4" xfId="38792" xr:uid="{00000000-0005-0000-0000-0000FF2B0000}"/>
    <cellStyle name="20% - Énfasis2 2 2 2 5 5" xfId="46245" xr:uid="{00000000-0005-0000-0000-0000002C0000}"/>
    <cellStyle name="20% - Énfasis2 2 2 2 5 6" xfId="15978" xr:uid="{00000000-0005-0000-0000-0000012C0000}"/>
    <cellStyle name="20% - Énfasis2 2 2 2 6" xfId="5599" xr:uid="{00000000-0005-0000-0000-0000022C0000}"/>
    <cellStyle name="20% - Énfasis2 2 2 2 6 2" xfId="10291" xr:uid="{00000000-0005-0000-0000-0000032C0000}"/>
    <cellStyle name="20% - Énfasis2 2 2 2 6 2 2" xfId="56057" xr:uid="{00000000-0005-0000-0000-0000042C0000}"/>
    <cellStyle name="20% - Énfasis2 2 2 2 6 2 3" xfId="33695" xr:uid="{00000000-0005-0000-0000-0000052C0000}"/>
    <cellStyle name="20% - Énfasis2 2 2 2 6 3" xfId="39274" xr:uid="{00000000-0005-0000-0000-0000062C0000}"/>
    <cellStyle name="20% - Énfasis2 2 2 2 6 3 2" xfId="51365" xr:uid="{00000000-0005-0000-0000-0000072C0000}"/>
    <cellStyle name="20% - Énfasis2 2 2 2 6 4" xfId="46727" xr:uid="{00000000-0005-0000-0000-0000082C0000}"/>
    <cellStyle name="20% - Énfasis2 2 2 2 6 5" xfId="19902" xr:uid="{00000000-0005-0000-0000-0000092C0000}"/>
    <cellStyle name="20% - Énfasis2 2 2 2 7" xfId="6302" xr:uid="{00000000-0005-0000-0000-00000A2C0000}"/>
    <cellStyle name="20% - Énfasis2 2 2 2 7 2" xfId="52068" xr:uid="{00000000-0005-0000-0000-00000B2C0000}"/>
    <cellStyle name="20% - Énfasis2 2 2 2 7 3" xfId="29536" xr:uid="{00000000-0005-0000-0000-00000C2C0000}"/>
    <cellStyle name="20% - Énfasis2 2 2 2 8" xfId="11087" xr:uid="{00000000-0005-0000-0000-00000D2C0000}"/>
    <cellStyle name="20% - Énfasis2 2 2 2 8 2" xfId="47406" xr:uid="{00000000-0005-0000-0000-00000E2C0000}"/>
    <cellStyle name="20% - Énfasis2 2 2 2 8 3" xfId="34971" xr:uid="{00000000-0005-0000-0000-00000F2C0000}"/>
    <cellStyle name="20% - Énfasis2 2 2 2 9" xfId="42570" xr:uid="{00000000-0005-0000-0000-0000102C0000}"/>
    <cellStyle name="20% - Énfasis2 2 2 3" xfId="809" xr:uid="{00000000-0005-0000-0000-0000112C0000}"/>
    <cellStyle name="20% - Énfasis2 2 2 3 10" xfId="11666" xr:uid="{00000000-0005-0000-0000-0000122C0000}"/>
    <cellStyle name="20% - Énfasis2 2 2 3 2" xfId="1551" xr:uid="{00000000-0005-0000-0000-0000132C0000}"/>
    <cellStyle name="20% - Énfasis2 2 2 3 2 2" xfId="3924" xr:uid="{00000000-0005-0000-0000-0000142C0000}"/>
    <cellStyle name="20% - Énfasis2 2 2 3 2 2 2" xfId="8715" xr:uid="{00000000-0005-0000-0000-0000152C0000}"/>
    <cellStyle name="20% - Énfasis2 2 2 3 2 2 2 2" xfId="28134" xr:uid="{00000000-0005-0000-0000-0000162C0000}"/>
    <cellStyle name="20% - Énfasis2 2 2 3 2 2 2 3" xfId="54481" xr:uid="{00000000-0005-0000-0000-0000172C0000}"/>
    <cellStyle name="20% - Énfasis2 2 2 3 2 2 2 4" xfId="18257" xr:uid="{00000000-0005-0000-0000-0000182C0000}"/>
    <cellStyle name="20% - Énfasis2 2 2 3 2 2 3" xfId="22549" xr:uid="{00000000-0005-0000-0000-0000192C0000}"/>
    <cellStyle name="20% - Énfasis2 2 2 3 2 2 3 2" xfId="49792" xr:uid="{00000000-0005-0000-0000-00001A2C0000}"/>
    <cellStyle name="20% - Énfasis2 2 2 3 2 2 4" xfId="32032" xr:uid="{00000000-0005-0000-0000-00001B2C0000}"/>
    <cellStyle name="20% - Énfasis2 2 2 3 2 2 5" xfId="37603" xr:uid="{00000000-0005-0000-0000-00001C2C0000}"/>
    <cellStyle name="20% - Énfasis2 2 2 3 2 2 6" xfId="45063" xr:uid="{00000000-0005-0000-0000-00001D2C0000}"/>
    <cellStyle name="20% - Énfasis2 2 2 3 2 2 7" xfId="14545" xr:uid="{00000000-0005-0000-0000-00001E2C0000}"/>
    <cellStyle name="20% - Énfasis2 2 2 3 2 3" xfId="6764" xr:uid="{00000000-0005-0000-0000-00001F2C0000}"/>
    <cellStyle name="20% - Énfasis2 2 2 3 2 3 2" xfId="26324" xr:uid="{00000000-0005-0000-0000-0000202C0000}"/>
    <cellStyle name="20% - Énfasis2 2 2 3 2 3 3" xfId="52530" xr:uid="{00000000-0005-0000-0000-0000212C0000}"/>
    <cellStyle name="20% - Énfasis2 2 2 3 2 3 4" xfId="16414" xr:uid="{00000000-0005-0000-0000-0000222C0000}"/>
    <cellStyle name="20% - Énfasis2 2 2 3 2 4" xfId="20390" xr:uid="{00000000-0005-0000-0000-0000232C0000}"/>
    <cellStyle name="20% - Énfasis2 2 2 3 2 4 2" xfId="47866" xr:uid="{00000000-0005-0000-0000-0000242C0000}"/>
    <cellStyle name="20% - Énfasis2 2 2 3 2 5" xfId="30015" xr:uid="{00000000-0005-0000-0000-0000252C0000}"/>
    <cellStyle name="20% - Énfasis2 2 2 3 2 6" xfId="35461" xr:uid="{00000000-0005-0000-0000-0000262C0000}"/>
    <cellStyle name="20% - Énfasis2 2 2 3 2 7" xfId="43056" xr:uid="{00000000-0005-0000-0000-0000272C0000}"/>
    <cellStyle name="20% - Énfasis2 2 2 3 2 8" xfId="13084" xr:uid="{00000000-0005-0000-0000-0000282C0000}"/>
    <cellStyle name="20% - Énfasis2 2 2 3 3" xfId="3232" xr:uid="{00000000-0005-0000-0000-0000292C0000}"/>
    <cellStyle name="20% - Énfasis2 2 2 3 3 2" xfId="8024" xr:uid="{00000000-0005-0000-0000-00002A2C0000}"/>
    <cellStyle name="20% - Énfasis2 2 2 3 3 2 2" xfId="27454" xr:uid="{00000000-0005-0000-0000-00002B2C0000}"/>
    <cellStyle name="20% - Énfasis2 2 2 3 3 2 3" xfId="53790" xr:uid="{00000000-0005-0000-0000-00002C2C0000}"/>
    <cellStyle name="20% - Énfasis2 2 2 3 3 2 4" xfId="17565" xr:uid="{00000000-0005-0000-0000-00002D2C0000}"/>
    <cellStyle name="20% - Énfasis2 2 2 3 3 3" xfId="21857" xr:uid="{00000000-0005-0000-0000-00002E2C0000}"/>
    <cellStyle name="20% - Énfasis2 2 2 3 3 3 2" xfId="49102" xr:uid="{00000000-0005-0000-0000-00002F2C0000}"/>
    <cellStyle name="20% - Énfasis2 2 2 3 3 4" xfId="31344" xr:uid="{00000000-0005-0000-0000-0000302C0000}"/>
    <cellStyle name="20% - Énfasis2 2 2 3 3 5" xfId="36911" xr:uid="{00000000-0005-0000-0000-0000312C0000}"/>
    <cellStyle name="20% - Énfasis2 2 2 3 3 6" xfId="44371" xr:uid="{00000000-0005-0000-0000-0000322C0000}"/>
    <cellStyle name="20% - Énfasis2 2 2 3 3 7" xfId="12364" xr:uid="{00000000-0005-0000-0000-0000332C0000}"/>
    <cellStyle name="20% - Énfasis2 2 2 3 4" xfId="6059" xr:uid="{00000000-0005-0000-0000-0000342C0000}"/>
    <cellStyle name="20% - Énfasis2 2 2 3 4 2" xfId="24721" xr:uid="{00000000-0005-0000-0000-0000352C0000}"/>
    <cellStyle name="20% - Énfasis2 2 2 3 4 3" xfId="51825" xr:uid="{00000000-0005-0000-0000-0000362C0000}"/>
    <cellStyle name="20% - Énfasis2 2 2 3 4 4" xfId="13866" xr:uid="{00000000-0005-0000-0000-0000372C0000}"/>
    <cellStyle name="20% - Énfasis2 2 2 3 5" xfId="15735" xr:uid="{00000000-0005-0000-0000-0000382C0000}"/>
    <cellStyle name="20% - Énfasis2 2 2 3 5 2" xfId="25645" xr:uid="{00000000-0005-0000-0000-0000392C0000}"/>
    <cellStyle name="20% - Énfasis2 2 2 3 5 3" xfId="47163" xr:uid="{00000000-0005-0000-0000-00003A2C0000}"/>
    <cellStyle name="20% - Énfasis2 2 2 3 6" xfId="19654" xr:uid="{00000000-0005-0000-0000-00003B2C0000}"/>
    <cellStyle name="20% - Énfasis2 2 2 3 7" xfId="29293" xr:uid="{00000000-0005-0000-0000-00003C2C0000}"/>
    <cellStyle name="20% - Énfasis2 2 2 3 8" xfId="34723" xr:uid="{00000000-0005-0000-0000-00003D2C0000}"/>
    <cellStyle name="20% - Énfasis2 2 2 3 9" xfId="42322" xr:uid="{00000000-0005-0000-0000-00003E2C0000}"/>
    <cellStyle name="20% - Énfasis2 2 2 4" xfId="1288" xr:uid="{00000000-0005-0000-0000-00003F2C0000}"/>
    <cellStyle name="20% - Énfasis2 2 2 4 2" xfId="3664" xr:uid="{00000000-0005-0000-0000-0000402C0000}"/>
    <cellStyle name="20% - Énfasis2 2 2 4 2 2" xfId="8455" xr:uid="{00000000-0005-0000-0000-0000412C0000}"/>
    <cellStyle name="20% - Énfasis2 2 2 4 2 2 2" xfId="27875" xr:uid="{00000000-0005-0000-0000-0000422C0000}"/>
    <cellStyle name="20% - Énfasis2 2 2 4 2 2 3" xfId="54221" xr:uid="{00000000-0005-0000-0000-0000432C0000}"/>
    <cellStyle name="20% - Énfasis2 2 2 4 2 2 4" xfId="17997" xr:uid="{00000000-0005-0000-0000-0000442C0000}"/>
    <cellStyle name="20% - Énfasis2 2 2 4 2 3" xfId="22289" xr:uid="{00000000-0005-0000-0000-0000452C0000}"/>
    <cellStyle name="20% - Énfasis2 2 2 4 2 3 2" xfId="49532" xr:uid="{00000000-0005-0000-0000-0000462C0000}"/>
    <cellStyle name="20% - Énfasis2 2 2 4 2 4" xfId="31772" xr:uid="{00000000-0005-0000-0000-0000472C0000}"/>
    <cellStyle name="20% - Énfasis2 2 2 4 2 5" xfId="37343" xr:uid="{00000000-0005-0000-0000-0000482C0000}"/>
    <cellStyle name="20% - Énfasis2 2 2 4 2 6" xfId="44803" xr:uid="{00000000-0005-0000-0000-0000492C0000}"/>
    <cellStyle name="20% - Énfasis2 2 2 4 2 7" xfId="14286" xr:uid="{00000000-0005-0000-0000-00004A2C0000}"/>
    <cellStyle name="20% - Énfasis2 2 2 4 3" xfId="6502" xr:uid="{00000000-0005-0000-0000-00004B2C0000}"/>
    <cellStyle name="20% - Énfasis2 2 2 4 3 2" xfId="26065" xr:uid="{00000000-0005-0000-0000-00004C2C0000}"/>
    <cellStyle name="20% - Énfasis2 2 2 4 3 3" xfId="52268" xr:uid="{00000000-0005-0000-0000-00004D2C0000}"/>
    <cellStyle name="20% - Énfasis2 2 2 4 3 4" xfId="16155" xr:uid="{00000000-0005-0000-0000-00004E2C0000}"/>
    <cellStyle name="20% - Énfasis2 2 2 4 4" xfId="20127" xr:uid="{00000000-0005-0000-0000-00004F2C0000}"/>
    <cellStyle name="20% - Énfasis2 2 2 4 4 2" xfId="47604" xr:uid="{00000000-0005-0000-0000-0000502C0000}"/>
    <cellStyle name="20% - Énfasis2 2 2 4 5" xfId="29752" xr:uid="{00000000-0005-0000-0000-0000512C0000}"/>
    <cellStyle name="20% - Énfasis2 2 2 4 6" xfId="35198" xr:uid="{00000000-0005-0000-0000-0000522C0000}"/>
    <cellStyle name="20% - Énfasis2 2 2 4 7" xfId="42793" xr:uid="{00000000-0005-0000-0000-0000532C0000}"/>
    <cellStyle name="20% - Énfasis2 2 2 4 8" xfId="12822" xr:uid="{00000000-0005-0000-0000-0000542C0000}"/>
    <cellStyle name="20% - Énfasis2 2 2 5" xfId="2091" xr:uid="{00000000-0005-0000-0000-0000552C0000}"/>
    <cellStyle name="20% - Énfasis2 2 2 5 2" xfId="4396" xr:uid="{00000000-0005-0000-0000-0000562C0000}"/>
    <cellStyle name="20% - Énfasis2 2 2 5 2 2" xfId="9177" xr:uid="{00000000-0005-0000-0000-0000572C0000}"/>
    <cellStyle name="20% - Énfasis2 2 2 5 2 2 2" xfId="28570" xr:uid="{00000000-0005-0000-0000-0000582C0000}"/>
    <cellStyle name="20% - Énfasis2 2 2 5 2 2 3" xfId="54943" xr:uid="{00000000-0005-0000-0000-0000592C0000}"/>
    <cellStyle name="20% - Énfasis2 2 2 5 2 2 4" xfId="18729" xr:uid="{00000000-0005-0000-0000-00005A2C0000}"/>
    <cellStyle name="20% - Énfasis2 2 2 5 2 3" xfId="23021" xr:uid="{00000000-0005-0000-0000-00005B2C0000}"/>
    <cellStyle name="20% - Énfasis2 2 2 5 2 3 2" xfId="50253" xr:uid="{00000000-0005-0000-0000-00005C2C0000}"/>
    <cellStyle name="20% - Énfasis2 2 2 5 2 4" xfId="32496" xr:uid="{00000000-0005-0000-0000-00005D2C0000}"/>
    <cellStyle name="20% - Énfasis2 2 2 5 2 5" xfId="38075" xr:uid="{00000000-0005-0000-0000-00005E2C0000}"/>
    <cellStyle name="20% - Énfasis2 2 2 5 2 6" xfId="45535" xr:uid="{00000000-0005-0000-0000-00005F2C0000}"/>
    <cellStyle name="20% - Énfasis2 2 2 5 2 7" xfId="14981" xr:uid="{00000000-0005-0000-0000-0000602C0000}"/>
    <cellStyle name="20% - Énfasis2 2 2 5 3" xfId="7256" xr:uid="{00000000-0005-0000-0000-0000612C0000}"/>
    <cellStyle name="20% - Énfasis2 2 2 5 3 2" xfId="26760" xr:uid="{00000000-0005-0000-0000-0000622C0000}"/>
    <cellStyle name="20% - Énfasis2 2 2 5 3 3" xfId="53022" xr:uid="{00000000-0005-0000-0000-0000632C0000}"/>
    <cellStyle name="20% - Énfasis2 2 2 5 3 4" xfId="16850" xr:uid="{00000000-0005-0000-0000-0000642C0000}"/>
    <cellStyle name="20% - Énfasis2 2 2 5 4" xfId="20928" xr:uid="{00000000-0005-0000-0000-0000652C0000}"/>
    <cellStyle name="20% - Énfasis2 2 2 5 4 2" xfId="48358" xr:uid="{00000000-0005-0000-0000-0000662C0000}"/>
    <cellStyle name="20% - Énfasis2 2 2 5 5" xfId="30542" xr:uid="{00000000-0005-0000-0000-0000672C0000}"/>
    <cellStyle name="20% - Énfasis2 2 2 5 6" xfId="36001" xr:uid="{00000000-0005-0000-0000-0000682C0000}"/>
    <cellStyle name="20% - Énfasis2 2 2 5 7" xfId="43594" xr:uid="{00000000-0005-0000-0000-0000692C0000}"/>
    <cellStyle name="20% - Énfasis2 2 2 5 8" xfId="12105" xr:uid="{00000000-0005-0000-0000-00006A2C0000}"/>
    <cellStyle name="20% - Énfasis2 2 2 6" xfId="2972" xr:uid="{00000000-0005-0000-0000-00006B2C0000}"/>
    <cellStyle name="20% - Énfasis2 2 2 6 2" xfId="7765" xr:uid="{00000000-0005-0000-0000-00006C2C0000}"/>
    <cellStyle name="20% - Énfasis2 2 2 6 2 2" xfId="27195" xr:uid="{00000000-0005-0000-0000-00006D2C0000}"/>
    <cellStyle name="20% - Énfasis2 2 2 6 2 3" xfId="53531" xr:uid="{00000000-0005-0000-0000-00006E2C0000}"/>
    <cellStyle name="20% - Énfasis2 2 2 6 2 4" xfId="17305" xr:uid="{00000000-0005-0000-0000-00006F2C0000}"/>
    <cellStyle name="20% - Énfasis2 2 2 6 3" xfId="21597" xr:uid="{00000000-0005-0000-0000-0000702C0000}"/>
    <cellStyle name="20% - Énfasis2 2 2 6 3 2" xfId="48843" xr:uid="{00000000-0005-0000-0000-0000712C0000}"/>
    <cellStyle name="20% - Énfasis2 2 2 6 4" xfId="31084" xr:uid="{00000000-0005-0000-0000-0000722C0000}"/>
    <cellStyle name="20% - Énfasis2 2 2 6 5" xfId="36651" xr:uid="{00000000-0005-0000-0000-0000732C0000}"/>
    <cellStyle name="20% - Énfasis2 2 2 6 6" xfId="44111" xr:uid="{00000000-0005-0000-0000-0000742C0000}"/>
    <cellStyle name="20% - Énfasis2 2 2 6 7" xfId="13607" xr:uid="{00000000-0005-0000-0000-0000752C0000}"/>
    <cellStyle name="20% - Énfasis2 2 2 7" xfId="4871" xr:uid="{00000000-0005-0000-0000-0000762C0000}"/>
    <cellStyle name="20% - Énfasis2 2 2 7 2" xfId="9627" xr:uid="{00000000-0005-0000-0000-0000772C0000}"/>
    <cellStyle name="20% - Énfasis2 2 2 7 2 2" xfId="55393" xr:uid="{00000000-0005-0000-0000-0000782C0000}"/>
    <cellStyle name="20% - Énfasis2 2 2 7 2 3" xfId="25386" xr:uid="{00000000-0005-0000-0000-0000792C0000}"/>
    <cellStyle name="20% - Énfasis2 2 2 7 3" xfId="32970" xr:uid="{00000000-0005-0000-0000-00007A2C0000}"/>
    <cellStyle name="20% - Énfasis2 2 2 7 3 2" xfId="50702" xr:uid="{00000000-0005-0000-0000-00007B2C0000}"/>
    <cellStyle name="20% - Énfasis2 2 2 7 4" xfId="38549" xr:uid="{00000000-0005-0000-0000-00007C2C0000}"/>
    <cellStyle name="20% - Énfasis2 2 2 7 5" xfId="46002" xr:uid="{00000000-0005-0000-0000-00007D2C0000}"/>
    <cellStyle name="20% - Énfasis2 2 2 7 6" xfId="15476" xr:uid="{00000000-0005-0000-0000-00007E2C0000}"/>
    <cellStyle name="20% - Énfasis2 2 2 8" xfId="5356" xr:uid="{00000000-0005-0000-0000-00007F2C0000}"/>
    <cellStyle name="20% - Énfasis2 2 2 8 2" xfId="10048" xr:uid="{00000000-0005-0000-0000-0000802C0000}"/>
    <cellStyle name="20% - Énfasis2 2 2 8 2 2" xfId="55814" xr:uid="{00000000-0005-0000-0000-0000812C0000}"/>
    <cellStyle name="20% - Énfasis2 2 2 8 2 3" xfId="33452" xr:uid="{00000000-0005-0000-0000-0000822C0000}"/>
    <cellStyle name="20% - Énfasis2 2 2 8 3" xfId="39031" xr:uid="{00000000-0005-0000-0000-0000832C0000}"/>
    <cellStyle name="20% - Énfasis2 2 2 8 3 2" xfId="51122" xr:uid="{00000000-0005-0000-0000-0000842C0000}"/>
    <cellStyle name="20% - Énfasis2 2 2 8 4" xfId="46484" xr:uid="{00000000-0005-0000-0000-0000852C0000}"/>
    <cellStyle name="20% - Énfasis2 2 2 8 5" xfId="19367" xr:uid="{00000000-0005-0000-0000-0000862C0000}"/>
    <cellStyle name="20% - Énfasis2 2 2 9" xfId="5799" xr:uid="{00000000-0005-0000-0000-0000872C0000}"/>
    <cellStyle name="20% - Énfasis2 2 2 9 2" xfId="51565" xr:uid="{00000000-0005-0000-0000-0000882C0000}"/>
    <cellStyle name="20% - Énfasis2 2 2 9 3" xfId="29033" xr:uid="{00000000-0005-0000-0000-0000892C0000}"/>
    <cellStyle name="20% - Énfasis2 2 3" xfId="597" xr:uid="{00000000-0005-0000-0000-00008A2C0000}"/>
    <cellStyle name="20% - Énfasis2 2 3 10" xfId="42113" xr:uid="{00000000-0005-0000-0000-00008B2C0000}"/>
    <cellStyle name="20% - Énfasis2 2 3 11" xfId="11457" xr:uid="{00000000-0005-0000-0000-00008C2C0000}"/>
    <cellStyle name="20% - Énfasis2 2 3 12" xfId="56671" xr:uid="{00000000-0005-0000-0000-00008D2C0000}"/>
    <cellStyle name="20% - Énfasis2 2 3 13" xfId="57126" xr:uid="{00000000-0005-0000-0000-00008E2C0000}"/>
    <cellStyle name="20% - Énfasis2 2 3 2" xfId="881" xr:uid="{00000000-0005-0000-0000-00008F2C0000}"/>
    <cellStyle name="20% - Énfasis2 2 3 2 10" xfId="11738" xr:uid="{00000000-0005-0000-0000-0000902C0000}"/>
    <cellStyle name="20% - Énfasis2 2 3 2 2" xfId="1623" xr:uid="{00000000-0005-0000-0000-0000912C0000}"/>
    <cellStyle name="20% - Énfasis2 2 3 2 2 2" xfId="3996" xr:uid="{00000000-0005-0000-0000-0000922C0000}"/>
    <cellStyle name="20% - Énfasis2 2 3 2 2 2 2" xfId="8787" xr:uid="{00000000-0005-0000-0000-0000932C0000}"/>
    <cellStyle name="20% - Énfasis2 2 3 2 2 2 2 2" xfId="28206" xr:uid="{00000000-0005-0000-0000-0000942C0000}"/>
    <cellStyle name="20% - Énfasis2 2 3 2 2 2 2 3" xfId="54553" xr:uid="{00000000-0005-0000-0000-0000952C0000}"/>
    <cellStyle name="20% - Énfasis2 2 3 2 2 2 2 4" xfId="18329" xr:uid="{00000000-0005-0000-0000-0000962C0000}"/>
    <cellStyle name="20% - Énfasis2 2 3 2 2 2 3" xfId="22621" xr:uid="{00000000-0005-0000-0000-0000972C0000}"/>
    <cellStyle name="20% - Énfasis2 2 3 2 2 2 3 2" xfId="49864" xr:uid="{00000000-0005-0000-0000-0000982C0000}"/>
    <cellStyle name="20% - Énfasis2 2 3 2 2 2 4" xfId="32104" xr:uid="{00000000-0005-0000-0000-0000992C0000}"/>
    <cellStyle name="20% - Énfasis2 2 3 2 2 2 5" xfId="37675" xr:uid="{00000000-0005-0000-0000-00009A2C0000}"/>
    <cellStyle name="20% - Énfasis2 2 3 2 2 2 6" xfId="45135" xr:uid="{00000000-0005-0000-0000-00009B2C0000}"/>
    <cellStyle name="20% - Énfasis2 2 3 2 2 2 7" xfId="14617" xr:uid="{00000000-0005-0000-0000-00009C2C0000}"/>
    <cellStyle name="20% - Énfasis2 2 3 2 2 3" xfId="6836" xr:uid="{00000000-0005-0000-0000-00009D2C0000}"/>
    <cellStyle name="20% - Énfasis2 2 3 2 2 3 2" xfId="26396" xr:uid="{00000000-0005-0000-0000-00009E2C0000}"/>
    <cellStyle name="20% - Énfasis2 2 3 2 2 3 3" xfId="52602" xr:uid="{00000000-0005-0000-0000-00009F2C0000}"/>
    <cellStyle name="20% - Énfasis2 2 3 2 2 3 4" xfId="16486" xr:uid="{00000000-0005-0000-0000-0000A02C0000}"/>
    <cellStyle name="20% - Énfasis2 2 3 2 2 4" xfId="20462" xr:uid="{00000000-0005-0000-0000-0000A12C0000}"/>
    <cellStyle name="20% - Énfasis2 2 3 2 2 4 2" xfId="47938" xr:uid="{00000000-0005-0000-0000-0000A22C0000}"/>
    <cellStyle name="20% - Énfasis2 2 3 2 2 5" xfId="30087" xr:uid="{00000000-0005-0000-0000-0000A32C0000}"/>
    <cellStyle name="20% - Énfasis2 2 3 2 2 6" xfId="35533" xr:uid="{00000000-0005-0000-0000-0000A42C0000}"/>
    <cellStyle name="20% - Énfasis2 2 3 2 2 7" xfId="43128" xr:uid="{00000000-0005-0000-0000-0000A52C0000}"/>
    <cellStyle name="20% - Énfasis2 2 3 2 2 8" xfId="13156" xr:uid="{00000000-0005-0000-0000-0000A62C0000}"/>
    <cellStyle name="20% - Énfasis2 2 3 2 3" xfId="3304" xr:uid="{00000000-0005-0000-0000-0000A72C0000}"/>
    <cellStyle name="20% - Énfasis2 2 3 2 3 2" xfId="8096" xr:uid="{00000000-0005-0000-0000-0000A82C0000}"/>
    <cellStyle name="20% - Énfasis2 2 3 2 3 2 2" xfId="27526" xr:uid="{00000000-0005-0000-0000-0000A92C0000}"/>
    <cellStyle name="20% - Énfasis2 2 3 2 3 2 3" xfId="53862" xr:uid="{00000000-0005-0000-0000-0000AA2C0000}"/>
    <cellStyle name="20% - Énfasis2 2 3 2 3 2 4" xfId="17637" xr:uid="{00000000-0005-0000-0000-0000AB2C0000}"/>
    <cellStyle name="20% - Énfasis2 2 3 2 3 3" xfId="21929" xr:uid="{00000000-0005-0000-0000-0000AC2C0000}"/>
    <cellStyle name="20% - Énfasis2 2 3 2 3 3 2" xfId="49174" xr:uid="{00000000-0005-0000-0000-0000AD2C0000}"/>
    <cellStyle name="20% - Énfasis2 2 3 2 3 4" xfId="31416" xr:uid="{00000000-0005-0000-0000-0000AE2C0000}"/>
    <cellStyle name="20% - Énfasis2 2 3 2 3 5" xfId="36983" xr:uid="{00000000-0005-0000-0000-0000AF2C0000}"/>
    <cellStyle name="20% - Énfasis2 2 3 2 3 6" xfId="44443" xr:uid="{00000000-0005-0000-0000-0000B02C0000}"/>
    <cellStyle name="20% - Énfasis2 2 3 2 3 7" xfId="12436" xr:uid="{00000000-0005-0000-0000-0000B12C0000}"/>
    <cellStyle name="20% - Énfasis2 2 3 2 4" xfId="6131" xr:uid="{00000000-0005-0000-0000-0000B22C0000}"/>
    <cellStyle name="20% - Énfasis2 2 3 2 4 2" xfId="23807" xr:uid="{00000000-0005-0000-0000-0000B32C0000}"/>
    <cellStyle name="20% - Énfasis2 2 3 2 4 3" xfId="51897" xr:uid="{00000000-0005-0000-0000-0000B42C0000}"/>
    <cellStyle name="20% - Énfasis2 2 3 2 4 4" xfId="13938" xr:uid="{00000000-0005-0000-0000-0000B52C0000}"/>
    <cellStyle name="20% - Énfasis2 2 3 2 5" xfId="15807" xr:uid="{00000000-0005-0000-0000-0000B62C0000}"/>
    <cellStyle name="20% - Énfasis2 2 3 2 5 2" xfId="25717" xr:uid="{00000000-0005-0000-0000-0000B72C0000}"/>
    <cellStyle name="20% - Énfasis2 2 3 2 5 3" xfId="47235" xr:uid="{00000000-0005-0000-0000-0000B82C0000}"/>
    <cellStyle name="20% - Énfasis2 2 3 2 6" xfId="19726" xr:uid="{00000000-0005-0000-0000-0000B92C0000}"/>
    <cellStyle name="20% - Énfasis2 2 3 2 7" xfId="29365" xr:uid="{00000000-0005-0000-0000-0000BA2C0000}"/>
    <cellStyle name="20% - Énfasis2 2 3 2 8" xfId="34795" xr:uid="{00000000-0005-0000-0000-0000BB2C0000}"/>
    <cellStyle name="20% - Énfasis2 2 3 2 9" xfId="42394" xr:uid="{00000000-0005-0000-0000-0000BC2C0000}"/>
    <cellStyle name="20% - Énfasis2 2 3 3" xfId="1360" xr:uid="{00000000-0005-0000-0000-0000BD2C0000}"/>
    <cellStyle name="20% - Énfasis2 2 3 3 2" xfId="3736" xr:uid="{00000000-0005-0000-0000-0000BE2C0000}"/>
    <cellStyle name="20% - Énfasis2 2 3 3 2 2" xfId="8527" xr:uid="{00000000-0005-0000-0000-0000BF2C0000}"/>
    <cellStyle name="20% - Énfasis2 2 3 3 2 2 2" xfId="27947" xr:uid="{00000000-0005-0000-0000-0000C02C0000}"/>
    <cellStyle name="20% - Énfasis2 2 3 3 2 2 3" xfId="54293" xr:uid="{00000000-0005-0000-0000-0000C12C0000}"/>
    <cellStyle name="20% - Énfasis2 2 3 3 2 2 4" xfId="18069" xr:uid="{00000000-0005-0000-0000-0000C22C0000}"/>
    <cellStyle name="20% - Énfasis2 2 3 3 2 3" xfId="22361" xr:uid="{00000000-0005-0000-0000-0000C32C0000}"/>
    <cellStyle name="20% - Énfasis2 2 3 3 2 3 2" xfId="49604" xr:uid="{00000000-0005-0000-0000-0000C42C0000}"/>
    <cellStyle name="20% - Énfasis2 2 3 3 2 4" xfId="31844" xr:uid="{00000000-0005-0000-0000-0000C52C0000}"/>
    <cellStyle name="20% - Énfasis2 2 3 3 2 5" xfId="37415" xr:uid="{00000000-0005-0000-0000-0000C62C0000}"/>
    <cellStyle name="20% - Énfasis2 2 3 3 2 6" xfId="44875" xr:uid="{00000000-0005-0000-0000-0000C72C0000}"/>
    <cellStyle name="20% - Énfasis2 2 3 3 2 7" xfId="14358" xr:uid="{00000000-0005-0000-0000-0000C82C0000}"/>
    <cellStyle name="20% - Énfasis2 2 3 3 3" xfId="6574" xr:uid="{00000000-0005-0000-0000-0000C92C0000}"/>
    <cellStyle name="20% - Énfasis2 2 3 3 3 2" xfId="26137" xr:uid="{00000000-0005-0000-0000-0000CA2C0000}"/>
    <cellStyle name="20% - Énfasis2 2 3 3 3 3" xfId="52340" xr:uid="{00000000-0005-0000-0000-0000CB2C0000}"/>
    <cellStyle name="20% - Énfasis2 2 3 3 3 4" xfId="16227" xr:uid="{00000000-0005-0000-0000-0000CC2C0000}"/>
    <cellStyle name="20% - Énfasis2 2 3 3 4" xfId="20199" xr:uid="{00000000-0005-0000-0000-0000CD2C0000}"/>
    <cellStyle name="20% - Énfasis2 2 3 3 4 2" xfId="47676" xr:uid="{00000000-0005-0000-0000-0000CE2C0000}"/>
    <cellStyle name="20% - Énfasis2 2 3 3 5" xfId="29824" xr:uid="{00000000-0005-0000-0000-0000CF2C0000}"/>
    <cellStyle name="20% - Énfasis2 2 3 3 6" xfId="35270" xr:uid="{00000000-0005-0000-0000-0000D02C0000}"/>
    <cellStyle name="20% - Énfasis2 2 3 3 7" xfId="42865" xr:uid="{00000000-0005-0000-0000-0000D12C0000}"/>
    <cellStyle name="20% - Énfasis2 2 3 3 8" xfId="12894" xr:uid="{00000000-0005-0000-0000-0000D22C0000}"/>
    <cellStyle name="20% - Énfasis2 2 3 4" xfId="2163" xr:uid="{00000000-0005-0000-0000-0000D32C0000}"/>
    <cellStyle name="20% - Énfasis2 2 3 4 2" xfId="4468" xr:uid="{00000000-0005-0000-0000-0000D42C0000}"/>
    <cellStyle name="20% - Énfasis2 2 3 4 2 2" xfId="9249" xr:uid="{00000000-0005-0000-0000-0000D52C0000}"/>
    <cellStyle name="20% - Énfasis2 2 3 4 2 2 2" xfId="28642" xr:uid="{00000000-0005-0000-0000-0000D62C0000}"/>
    <cellStyle name="20% - Énfasis2 2 3 4 2 2 3" xfId="55015" xr:uid="{00000000-0005-0000-0000-0000D72C0000}"/>
    <cellStyle name="20% - Énfasis2 2 3 4 2 2 4" xfId="18801" xr:uid="{00000000-0005-0000-0000-0000D82C0000}"/>
    <cellStyle name="20% - Énfasis2 2 3 4 2 3" xfId="23093" xr:uid="{00000000-0005-0000-0000-0000D92C0000}"/>
    <cellStyle name="20% - Énfasis2 2 3 4 2 3 2" xfId="50325" xr:uid="{00000000-0005-0000-0000-0000DA2C0000}"/>
    <cellStyle name="20% - Énfasis2 2 3 4 2 4" xfId="32568" xr:uid="{00000000-0005-0000-0000-0000DB2C0000}"/>
    <cellStyle name="20% - Énfasis2 2 3 4 2 5" xfId="38147" xr:uid="{00000000-0005-0000-0000-0000DC2C0000}"/>
    <cellStyle name="20% - Énfasis2 2 3 4 2 6" xfId="45607" xr:uid="{00000000-0005-0000-0000-0000DD2C0000}"/>
    <cellStyle name="20% - Énfasis2 2 3 4 2 7" xfId="15053" xr:uid="{00000000-0005-0000-0000-0000DE2C0000}"/>
    <cellStyle name="20% - Énfasis2 2 3 4 3" xfId="7328" xr:uid="{00000000-0005-0000-0000-0000DF2C0000}"/>
    <cellStyle name="20% - Énfasis2 2 3 4 3 2" xfId="26832" xr:uid="{00000000-0005-0000-0000-0000E02C0000}"/>
    <cellStyle name="20% - Énfasis2 2 3 4 3 3" xfId="53094" xr:uid="{00000000-0005-0000-0000-0000E12C0000}"/>
    <cellStyle name="20% - Énfasis2 2 3 4 3 4" xfId="16922" xr:uid="{00000000-0005-0000-0000-0000E22C0000}"/>
    <cellStyle name="20% - Énfasis2 2 3 4 4" xfId="21000" xr:uid="{00000000-0005-0000-0000-0000E32C0000}"/>
    <cellStyle name="20% - Énfasis2 2 3 4 4 2" xfId="48430" xr:uid="{00000000-0005-0000-0000-0000E42C0000}"/>
    <cellStyle name="20% - Énfasis2 2 3 4 5" xfId="30614" xr:uid="{00000000-0005-0000-0000-0000E52C0000}"/>
    <cellStyle name="20% - Énfasis2 2 3 4 6" xfId="36073" xr:uid="{00000000-0005-0000-0000-0000E62C0000}"/>
    <cellStyle name="20% - Énfasis2 2 3 4 7" xfId="43666" xr:uid="{00000000-0005-0000-0000-0000E72C0000}"/>
    <cellStyle name="20% - Énfasis2 2 3 4 8" xfId="12177" xr:uid="{00000000-0005-0000-0000-0000E82C0000}"/>
    <cellStyle name="20% - Énfasis2 2 3 5" xfId="3044" xr:uid="{00000000-0005-0000-0000-0000E92C0000}"/>
    <cellStyle name="20% - Énfasis2 2 3 5 2" xfId="7837" xr:uid="{00000000-0005-0000-0000-0000EA2C0000}"/>
    <cellStyle name="20% - Énfasis2 2 3 5 2 2" xfId="27267" xr:uid="{00000000-0005-0000-0000-0000EB2C0000}"/>
    <cellStyle name="20% - Énfasis2 2 3 5 2 3" xfId="53603" xr:uid="{00000000-0005-0000-0000-0000EC2C0000}"/>
    <cellStyle name="20% - Énfasis2 2 3 5 2 4" xfId="17377" xr:uid="{00000000-0005-0000-0000-0000ED2C0000}"/>
    <cellStyle name="20% - Énfasis2 2 3 5 3" xfId="21669" xr:uid="{00000000-0005-0000-0000-0000EE2C0000}"/>
    <cellStyle name="20% - Énfasis2 2 3 5 3 2" xfId="48915" xr:uid="{00000000-0005-0000-0000-0000EF2C0000}"/>
    <cellStyle name="20% - Énfasis2 2 3 5 4" xfId="31156" xr:uid="{00000000-0005-0000-0000-0000F02C0000}"/>
    <cellStyle name="20% - Énfasis2 2 3 5 5" xfId="36723" xr:uid="{00000000-0005-0000-0000-0000F12C0000}"/>
    <cellStyle name="20% - Énfasis2 2 3 5 6" xfId="44183" xr:uid="{00000000-0005-0000-0000-0000F22C0000}"/>
    <cellStyle name="20% - Énfasis2 2 3 5 7" xfId="13679" xr:uid="{00000000-0005-0000-0000-0000F32C0000}"/>
    <cellStyle name="20% - Énfasis2 2 3 6" xfId="4943" xr:uid="{00000000-0005-0000-0000-0000F42C0000}"/>
    <cellStyle name="20% - Énfasis2 2 3 6 2" xfId="9699" xr:uid="{00000000-0005-0000-0000-0000F52C0000}"/>
    <cellStyle name="20% - Énfasis2 2 3 6 2 2" xfId="55465" xr:uid="{00000000-0005-0000-0000-0000F62C0000}"/>
    <cellStyle name="20% - Énfasis2 2 3 6 2 3" xfId="25458" xr:uid="{00000000-0005-0000-0000-0000F72C0000}"/>
    <cellStyle name="20% - Énfasis2 2 3 6 3" xfId="33042" xr:uid="{00000000-0005-0000-0000-0000F82C0000}"/>
    <cellStyle name="20% - Énfasis2 2 3 6 3 2" xfId="50774" xr:uid="{00000000-0005-0000-0000-0000F92C0000}"/>
    <cellStyle name="20% - Énfasis2 2 3 6 4" xfId="38621" xr:uid="{00000000-0005-0000-0000-0000FA2C0000}"/>
    <cellStyle name="20% - Énfasis2 2 3 6 5" xfId="46074" xr:uid="{00000000-0005-0000-0000-0000FB2C0000}"/>
    <cellStyle name="20% - Énfasis2 2 3 6 6" xfId="15548" xr:uid="{00000000-0005-0000-0000-0000FC2C0000}"/>
    <cellStyle name="20% - Énfasis2 2 3 7" xfId="5428" xr:uid="{00000000-0005-0000-0000-0000FD2C0000}"/>
    <cellStyle name="20% - Énfasis2 2 3 7 2" xfId="10120" xr:uid="{00000000-0005-0000-0000-0000FE2C0000}"/>
    <cellStyle name="20% - Énfasis2 2 3 7 2 2" xfId="55886" xr:uid="{00000000-0005-0000-0000-0000FF2C0000}"/>
    <cellStyle name="20% - Énfasis2 2 3 7 2 3" xfId="33524" xr:uid="{00000000-0005-0000-0000-0000002D0000}"/>
    <cellStyle name="20% - Énfasis2 2 3 7 3" xfId="39103" xr:uid="{00000000-0005-0000-0000-0000012D0000}"/>
    <cellStyle name="20% - Énfasis2 2 3 7 3 2" xfId="51194" xr:uid="{00000000-0005-0000-0000-0000022D0000}"/>
    <cellStyle name="20% - Énfasis2 2 3 7 4" xfId="46556" xr:uid="{00000000-0005-0000-0000-0000032D0000}"/>
    <cellStyle name="20% - Énfasis2 2 3 7 5" xfId="19444" xr:uid="{00000000-0005-0000-0000-0000042D0000}"/>
    <cellStyle name="20% - Énfasis2 2 3 8" xfId="5871" xr:uid="{00000000-0005-0000-0000-0000052D0000}"/>
    <cellStyle name="20% - Énfasis2 2 3 8 2" xfId="51637" xr:uid="{00000000-0005-0000-0000-0000062D0000}"/>
    <cellStyle name="20% - Énfasis2 2 3 8 3" xfId="29105" xr:uid="{00000000-0005-0000-0000-0000072D0000}"/>
    <cellStyle name="20% - Énfasis2 2 3 9" xfId="10916" xr:uid="{00000000-0005-0000-0000-0000082D0000}"/>
    <cellStyle name="20% - Énfasis2 2 3 9 2" xfId="46976" xr:uid="{00000000-0005-0000-0000-0000092D0000}"/>
    <cellStyle name="20% - Énfasis2 2 3 9 3" xfId="34513" xr:uid="{00000000-0005-0000-0000-00000A2D0000}"/>
    <cellStyle name="20% - Énfasis2 2 4" xfId="958" xr:uid="{00000000-0005-0000-0000-00000B2D0000}"/>
    <cellStyle name="20% - Énfasis2 2 4 10" xfId="11815" xr:uid="{00000000-0005-0000-0000-00000C2D0000}"/>
    <cellStyle name="20% - Énfasis2 2 4 11" xfId="56743" xr:uid="{00000000-0005-0000-0000-00000D2D0000}"/>
    <cellStyle name="20% - Énfasis2 2 4 12" xfId="57198" xr:uid="{00000000-0005-0000-0000-00000E2D0000}"/>
    <cellStyle name="20% - Énfasis2 2 4 2" xfId="1695" xr:uid="{00000000-0005-0000-0000-00000F2D0000}"/>
    <cellStyle name="20% - Énfasis2 2 4 2 2" xfId="4068" xr:uid="{00000000-0005-0000-0000-0000102D0000}"/>
    <cellStyle name="20% - Énfasis2 2 4 2 2 2" xfId="8859" xr:uid="{00000000-0005-0000-0000-0000112D0000}"/>
    <cellStyle name="20% - Énfasis2 2 4 2 2 2 2" xfId="28278" xr:uid="{00000000-0005-0000-0000-0000122D0000}"/>
    <cellStyle name="20% - Énfasis2 2 4 2 2 2 3" xfId="54625" xr:uid="{00000000-0005-0000-0000-0000132D0000}"/>
    <cellStyle name="20% - Énfasis2 2 4 2 2 2 4" xfId="18401" xr:uid="{00000000-0005-0000-0000-0000142D0000}"/>
    <cellStyle name="20% - Énfasis2 2 4 2 2 3" xfId="22693" xr:uid="{00000000-0005-0000-0000-0000152D0000}"/>
    <cellStyle name="20% - Énfasis2 2 4 2 2 3 2" xfId="49936" xr:uid="{00000000-0005-0000-0000-0000162D0000}"/>
    <cellStyle name="20% - Énfasis2 2 4 2 2 4" xfId="32176" xr:uid="{00000000-0005-0000-0000-0000172D0000}"/>
    <cellStyle name="20% - Énfasis2 2 4 2 2 5" xfId="37747" xr:uid="{00000000-0005-0000-0000-0000182D0000}"/>
    <cellStyle name="20% - Énfasis2 2 4 2 2 6" xfId="45207" xr:uid="{00000000-0005-0000-0000-0000192D0000}"/>
    <cellStyle name="20% - Énfasis2 2 4 2 2 7" xfId="14689" xr:uid="{00000000-0005-0000-0000-00001A2D0000}"/>
    <cellStyle name="20% - Énfasis2 2 4 2 3" xfId="6908" xr:uid="{00000000-0005-0000-0000-00001B2D0000}"/>
    <cellStyle name="20% - Énfasis2 2 4 2 3 2" xfId="26468" xr:uid="{00000000-0005-0000-0000-00001C2D0000}"/>
    <cellStyle name="20% - Énfasis2 2 4 2 3 3" xfId="52674" xr:uid="{00000000-0005-0000-0000-00001D2D0000}"/>
    <cellStyle name="20% - Énfasis2 2 4 2 3 4" xfId="16558" xr:uid="{00000000-0005-0000-0000-00001E2D0000}"/>
    <cellStyle name="20% - Énfasis2 2 4 2 4" xfId="20534" xr:uid="{00000000-0005-0000-0000-00001F2D0000}"/>
    <cellStyle name="20% - Énfasis2 2 4 2 4 2" xfId="48010" xr:uid="{00000000-0005-0000-0000-0000202D0000}"/>
    <cellStyle name="20% - Énfasis2 2 4 2 5" xfId="30159" xr:uid="{00000000-0005-0000-0000-0000212D0000}"/>
    <cellStyle name="20% - Énfasis2 2 4 2 6" xfId="35605" xr:uid="{00000000-0005-0000-0000-0000222D0000}"/>
    <cellStyle name="20% - Énfasis2 2 4 2 7" xfId="43200" xr:uid="{00000000-0005-0000-0000-0000232D0000}"/>
    <cellStyle name="20% - Énfasis2 2 4 2 8" xfId="13228" xr:uid="{00000000-0005-0000-0000-0000242D0000}"/>
    <cellStyle name="20% - Énfasis2 2 4 3" xfId="2235" xr:uid="{00000000-0005-0000-0000-0000252D0000}"/>
    <cellStyle name="20% - Énfasis2 2 4 3 2" xfId="4540" xr:uid="{00000000-0005-0000-0000-0000262D0000}"/>
    <cellStyle name="20% - Énfasis2 2 4 3 2 2" xfId="9321" xr:uid="{00000000-0005-0000-0000-0000272D0000}"/>
    <cellStyle name="20% - Énfasis2 2 4 3 2 2 2" xfId="28714" xr:uid="{00000000-0005-0000-0000-0000282D0000}"/>
    <cellStyle name="20% - Énfasis2 2 4 3 2 2 3" xfId="55087" xr:uid="{00000000-0005-0000-0000-0000292D0000}"/>
    <cellStyle name="20% - Énfasis2 2 4 3 2 2 4" xfId="18873" xr:uid="{00000000-0005-0000-0000-00002A2D0000}"/>
    <cellStyle name="20% - Énfasis2 2 4 3 2 3" xfId="23165" xr:uid="{00000000-0005-0000-0000-00002B2D0000}"/>
    <cellStyle name="20% - Énfasis2 2 4 3 2 3 2" xfId="50397" xr:uid="{00000000-0005-0000-0000-00002C2D0000}"/>
    <cellStyle name="20% - Énfasis2 2 4 3 2 4" xfId="32640" xr:uid="{00000000-0005-0000-0000-00002D2D0000}"/>
    <cellStyle name="20% - Énfasis2 2 4 3 2 5" xfId="38219" xr:uid="{00000000-0005-0000-0000-00002E2D0000}"/>
    <cellStyle name="20% - Énfasis2 2 4 3 2 6" xfId="45679" xr:uid="{00000000-0005-0000-0000-00002F2D0000}"/>
    <cellStyle name="20% - Énfasis2 2 4 3 2 7" xfId="15125" xr:uid="{00000000-0005-0000-0000-0000302D0000}"/>
    <cellStyle name="20% - Énfasis2 2 4 3 3" xfId="7400" xr:uid="{00000000-0005-0000-0000-0000312D0000}"/>
    <cellStyle name="20% - Énfasis2 2 4 3 3 2" xfId="26904" xr:uid="{00000000-0005-0000-0000-0000322D0000}"/>
    <cellStyle name="20% - Énfasis2 2 4 3 3 3" xfId="53166" xr:uid="{00000000-0005-0000-0000-0000332D0000}"/>
    <cellStyle name="20% - Énfasis2 2 4 3 3 4" xfId="16994" xr:uid="{00000000-0005-0000-0000-0000342D0000}"/>
    <cellStyle name="20% - Énfasis2 2 4 3 4" xfId="21072" xr:uid="{00000000-0005-0000-0000-0000352D0000}"/>
    <cellStyle name="20% - Énfasis2 2 4 3 4 2" xfId="48502" xr:uid="{00000000-0005-0000-0000-0000362D0000}"/>
    <cellStyle name="20% - Énfasis2 2 4 3 5" xfId="30686" xr:uid="{00000000-0005-0000-0000-0000372D0000}"/>
    <cellStyle name="20% - Énfasis2 2 4 3 6" xfId="36145" xr:uid="{00000000-0005-0000-0000-0000382D0000}"/>
    <cellStyle name="20% - Énfasis2 2 4 3 7" xfId="43738" xr:uid="{00000000-0005-0000-0000-0000392D0000}"/>
    <cellStyle name="20% - Énfasis2 2 4 3 8" xfId="12508" xr:uid="{00000000-0005-0000-0000-00003A2D0000}"/>
    <cellStyle name="20% - Énfasis2 2 4 4" xfId="3376" xr:uid="{00000000-0005-0000-0000-00003B2D0000}"/>
    <cellStyle name="20% - Énfasis2 2 4 4 2" xfId="8168" xr:uid="{00000000-0005-0000-0000-00003C2D0000}"/>
    <cellStyle name="20% - Énfasis2 2 4 4 2 2" xfId="27598" xr:uid="{00000000-0005-0000-0000-00003D2D0000}"/>
    <cellStyle name="20% - Énfasis2 2 4 4 2 3" xfId="53934" xr:uid="{00000000-0005-0000-0000-00003E2D0000}"/>
    <cellStyle name="20% - Énfasis2 2 4 4 2 4" xfId="17709" xr:uid="{00000000-0005-0000-0000-00003F2D0000}"/>
    <cellStyle name="20% - Énfasis2 2 4 4 3" xfId="22001" xr:uid="{00000000-0005-0000-0000-0000402D0000}"/>
    <cellStyle name="20% - Énfasis2 2 4 4 3 2" xfId="49246" xr:uid="{00000000-0005-0000-0000-0000412D0000}"/>
    <cellStyle name="20% - Énfasis2 2 4 4 4" xfId="31488" xr:uid="{00000000-0005-0000-0000-0000422D0000}"/>
    <cellStyle name="20% - Énfasis2 2 4 4 5" xfId="37055" xr:uid="{00000000-0005-0000-0000-0000432D0000}"/>
    <cellStyle name="20% - Énfasis2 2 4 4 6" xfId="44515" xr:uid="{00000000-0005-0000-0000-0000442D0000}"/>
    <cellStyle name="20% - Énfasis2 2 4 4 7" xfId="14010" xr:uid="{00000000-0005-0000-0000-0000452D0000}"/>
    <cellStyle name="20% - Énfasis2 2 4 5" xfId="5015" xr:uid="{00000000-0005-0000-0000-0000462D0000}"/>
    <cellStyle name="20% - Énfasis2 2 4 5 2" xfId="9771" xr:uid="{00000000-0005-0000-0000-0000472D0000}"/>
    <cellStyle name="20% - Énfasis2 2 4 5 2 2" xfId="55537" xr:uid="{00000000-0005-0000-0000-0000482D0000}"/>
    <cellStyle name="20% - Énfasis2 2 4 5 2 3" xfId="25789" xr:uid="{00000000-0005-0000-0000-0000492D0000}"/>
    <cellStyle name="20% - Énfasis2 2 4 5 3" xfId="33114" xr:uid="{00000000-0005-0000-0000-00004A2D0000}"/>
    <cellStyle name="20% - Énfasis2 2 4 5 3 2" xfId="50846" xr:uid="{00000000-0005-0000-0000-00004B2D0000}"/>
    <cellStyle name="20% - Énfasis2 2 4 5 4" xfId="38693" xr:uid="{00000000-0005-0000-0000-00004C2D0000}"/>
    <cellStyle name="20% - Énfasis2 2 4 5 5" xfId="46146" xr:uid="{00000000-0005-0000-0000-00004D2D0000}"/>
    <cellStyle name="20% - Énfasis2 2 4 5 6" xfId="15879" xr:uid="{00000000-0005-0000-0000-00004E2D0000}"/>
    <cellStyle name="20% - Énfasis2 2 4 6" xfId="5500" xr:uid="{00000000-0005-0000-0000-00004F2D0000}"/>
    <cellStyle name="20% - Énfasis2 2 4 6 2" xfId="10192" xr:uid="{00000000-0005-0000-0000-0000502D0000}"/>
    <cellStyle name="20% - Énfasis2 2 4 6 2 2" xfId="55958" xr:uid="{00000000-0005-0000-0000-0000512D0000}"/>
    <cellStyle name="20% - Énfasis2 2 4 6 2 3" xfId="33596" xr:uid="{00000000-0005-0000-0000-0000522D0000}"/>
    <cellStyle name="20% - Énfasis2 2 4 6 3" xfId="39175" xr:uid="{00000000-0005-0000-0000-0000532D0000}"/>
    <cellStyle name="20% - Énfasis2 2 4 6 3 2" xfId="51266" xr:uid="{00000000-0005-0000-0000-0000542D0000}"/>
    <cellStyle name="20% - Énfasis2 2 4 6 4" xfId="46628" xr:uid="{00000000-0005-0000-0000-0000552D0000}"/>
    <cellStyle name="20% - Énfasis2 2 4 6 5" xfId="19803" xr:uid="{00000000-0005-0000-0000-0000562D0000}"/>
    <cellStyle name="20% - Énfasis2 2 4 7" xfId="6203" xr:uid="{00000000-0005-0000-0000-0000572D0000}"/>
    <cellStyle name="20% - Énfasis2 2 4 7 2" xfId="51969" xr:uid="{00000000-0005-0000-0000-0000582D0000}"/>
    <cellStyle name="20% - Énfasis2 2 4 7 3" xfId="29437" xr:uid="{00000000-0005-0000-0000-0000592D0000}"/>
    <cellStyle name="20% - Énfasis2 2 4 8" xfId="10988" xr:uid="{00000000-0005-0000-0000-00005A2D0000}"/>
    <cellStyle name="20% - Énfasis2 2 4 8 2" xfId="47307" xr:uid="{00000000-0005-0000-0000-00005B2D0000}"/>
    <cellStyle name="20% - Énfasis2 2 4 8 3" xfId="34872" xr:uid="{00000000-0005-0000-0000-00005C2D0000}"/>
    <cellStyle name="20% - Énfasis2 2 4 9" xfId="42471" xr:uid="{00000000-0005-0000-0000-00005D2D0000}"/>
    <cellStyle name="20% - Énfasis2 2 5" xfId="699" xr:uid="{00000000-0005-0000-0000-00005E2D0000}"/>
    <cellStyle name="20% - Énfasis2 2 5 10" xfId="11556" xr:uid="{00000000-0005-0000-0000-00005F2D0000}"/>
    <cellStyle name="20% - Énfasis2 2 5 2" xfId="1459" xr:uid="{00000000-0005-0000-0000-0000602D0000}"/>
    <cellStyle name="20% - Énfasis2 2 5 2 2" xfId="3835" xr:uid="{00000000-0005-0000-0000-0000612D0000}"/>
    <cellStyle name="20% - Énfasis2 2 5 2 2 2" xfId="8626" xr:uid="{00000000-0005-0000-0000-0000622D0000}"/>
    <cellStyle name="20% - Énfasis2 2 5 2 2 2 2" xfId="28046" xr:uid="{00000000-0005-0000-0000-0000632D0000}"/>
    <cellStyle name="20% - Énfasis2 2 5 2 2 2 3" xfId="54392" xr:uid="{00000000-0005-0000-0000-0000642D0000}"/>
    <cellStyle name="20% - Énfasis2 2 5 2 2 2 4" xfId="18168" xr:uid="{00000000-0005-0000-0000-0000652D0000}"/>
    <cellStyle name="20% - Énfasis2 2 5 2 2 3" xfId="22460" xr:uid="{00000000-0005-0000-0000-0000662D0000}"/>
    <cellStyle name="20% - Énfasis2 2 5 2 2 3 2" xfId="49703" xr:uid="{00000000-0005-0000-0000-0000672D0000}"/>
    <cellStyle name="20% - Énfasis2 2 5 2 2 4" xfId="31943" xr:uid="{00000000-0005-0000-0000-0000682D0000}"/>
    <cellStyle name="20% - Énfasis2 2 5 2 2 5" xfId="37514" xr:uid="{00000000-0005-0000-0000-0000692D0000}"/>
    <cellStyle name="20% - Énfasis2 2 5 2 2 6" xfId="44974" xr:uid="{00000000-0005-0000-0000-00006A2D0000}"/>
    <cellStyle name="20% - Énfasis2 2 5 2 2 7" xfId="14457" xr:uid="{00000000-0005-0000-0000-00006B2D0000}"/>
    <cellStyle name="20% - Énfasis2 2 5 2 3" xfId="6673" xr:uid="{00000000-0005-0000-0000-00006C2D0000}"/>
    <cellStyle name="20% - Énfasis2 2 5 2 3 2" xfId="26236" xr:uid="{00000000-0005-0000-0000-00006D2D0000}"/>
    <cellStyle name="20% - Énfasis2 2 5 2 3 3" xfId="52439" xr:uid="{00000000-0005-0000-0000-00006E2D0000}"/>
    <cellStyle name="20% - Énfasis2 2 5 2 3 4" xfId="16326" xr:uid="{00000000-0005-0000-0000-00006F2D0000}"/>
    <cellStyle name="20% - Énfasis2 2 5 2 4" xfId="20298" xr:uid="{00000000-0005-0000-0000-0000702D0000}"/>
    <cellStyle name="20% - Énfasis2 2 5 2 4 2" xfId="47775" xr:uid="{00000000-0005-0000-0000-0000712D0000}"/>
    <cellStyle name="20% - Énfasis2 2 5 2 5" xfId="29923" xr:uid="{00000000-0005-0000-0000-0000722D0000}"/>
    <cellStyle name="20% - Énfasis2 2 5 2 6" xfId="35369" xr:uid="{00000000-0005-0000-0000-0000732D0000}"/>
    <cellStyle name="20% - Énfasis2 2 5 2 7" xfId="42964" xr:uid="{00000000-0005-0000-0000-0000742D0000}"/>
    <cellStyle name="20% - Énfasis2 2 5 2 8" xfId="12993" xr:uid="{00000000-0005-0000-0000-0000752D0000}"/>
    <cellStyle name="20% - Énfasis2 2 5 3" xfId="3143" xr:uid="{00000000-0005-0000-0000-0000762D0000}"/>
    <cellStyle name="20% - Énfasis2 2 5 3 2" xfId="7936" xr:uid="{00000000-0005-0000-0000-0000772D0000}"/>
    <cellStyle name="20% - Énfasis2 2 5 3 2 2" xfId="27366" xr:uid="{00000000-0005-0000-0000-0000782D0000}"/>
    <cellStyle name="20% - Énfasis2 2 5 3 2 3" xfId="53702" xr:uid="{00000000-0005-0000-0000-0000792D0000}"/>
    <cellStyle name="20% - Énfasis2 2 5 3 2 4" xfId="17476" xr:uid="{00000000-0005-0000-0000-00007A2D0000}"/>
    <cellStyle name="20% - Énfasis2 2 5 3 3" xfId="21768" xr:uid="{00000000-0005-0000-0000-00007B2D0000}"/>
    <cellStyle name="20% - Énfasis2 2 5 3 3 2" xfId="49014" xr:uid="{00000000-0005-0000-0000-00007C2D0000}"/>
    <cellStyle name="20% - Énfasis2 2 5 3 4" xfId="31255" xr:uid="{00000000-0005-0000-0000-00007D2D0000}"/>
    <cellStyle name="20% - Énfasis2 2 5 3 5" xfId="36822" xr:uid="{00000000-0005-0000-0000-00007E2D0000}"/>
    <cellStyle name="20% - Énfasis2 2 5 3 6" xfId="44282" xr:uid="{00000000-0005-0000-0000-00007F2D0000}"/>
    <cellStyle name="20% - Énfasis2 2 5 3 7" xfId="12276" xr:uid="{00000000-0005-0000-0000-0000802D0000}"/>
    <cellStyle name="20% - Énfasis2 2 5 4" xfId="5970" xr:uid="{00000000-0005-0000-0000-0000812D0000}"/>
    <cellStyle name="20% - Énfasis2 2 5 4 2" xfId="24513" xr:uid="{00000000-0005-0000-0000-0000822D0000}"/>
    <cellStyle name="20% - Énfasis2 2 5 4 3" xfId="51736" xr:uid="{00000000-0005-0000-0000-0000832D0000}"/>
    <cellStyle name="20% - Énfasis2 2 5 4 4" xfId="13778" xr:uid="{00000000-0005-0000-0000-0000842D0000}"/>
    <cellStyle name="20% - Énfasis2 2 5 5" xfId="15647" xr:uid="{00000000-0005-0000-0000-0000852D0000}"/>
    <cellStyle name="20% - Énfasis2 2 5 5 2" xfId="25557" xr:uid="{00000000-0005-0000-0000-0000862D0000}"/>
    <cellStyle name="20% - Énfasis2 2 5 5 3" xfId="47075" xr:uid="{00000000-0005-0000-0000-0000872D0000}"/>
    <cellStyle name="20% - Énfasis2 2 5 6" xfId="19544" xr:uid="{00000000-0005-0000-0000-0000882D0000}"/>
    <cellStyle name="20% - Énfasis2 2 5 7" xfId="29205" xr:uid="{00000000-0005-0000-0000-0000892D0000}"/>
    <cellStyle name="20% - Énfasis2 2 5 8" xfId="34613" xr:uid="{00000000-0005-0000-0000-00008A2D0000}"/>
    <cellStyle name="20% - Énfasis2 2 5 9" xfId="42212" xr:uid="{00000000-0005-0000-0000-00008B2D0000}"/>
    <cellStyle name="20% - Énfasis2 2 6" xfId="1173" xr:uid="{00000000-0005-0000-0000-00008C2D0000}"/>
    <cellStyle name="20% - Énfasis2 2 6 2" xfId="3561" xr:uid="{00000000-0005-0000-0000-00008D2D0000}"/>
    <cellStyle name="20% - Énfasis2 2 6 2 2" xfId="8352" xr:uid="{00000000-0005-0000-0000-00008E2D0000}"/>
    <cellStyle name="20% - Énfasis2 2 6 2 2 2" xfId="27775" xr:uid="{00000000-0005-0000-0000-00008F2D0000}"/>
    <cellStyle name="20% - Énfasis2 2 6 2 2 3" xfId="54118" xr:uid="{00000000-0005-0000-0000-0000902D0000}"/>
    <cellStyle name="20% - Énfasis2 2 6 2 2 4" xfId="17894" xr:uid="{00000000-0005-0000-0000-0000912D0000}"/>
    <cellStyle name="20% - Énfasis2 2 6 2 3" xfId="22186" xr:uid="{00000000-0005-0000-0000-0000922D0000}"/>
    <cellStyle name="20% - Énfasis2 2 6 2 3 2" xfId="49429" xr:uid="{00000000-0005-0000-0000-0000932D0000}"/>
    <cellStyle name="20% - Énfasis2 2 6 2 4" xfId="31670" xr:uid="{00000000-0005-0000-0000-0000942D0000}"/>
    <cellStyle name="20% - Énfasis2 2 6 2 5" xfId="37240" xr:uid="{00000000-0005-0000-0000-0000952D0000}"/>
    <cellStyle name="20% - Énfasis2 2 6 2 6" xfId="44700" xr:uid="{00000000-0005-0000-0000-0000962D0000}"/>
    <cellStyle name="20% - Énfasis2 2 6 2 7" xfId="12708" xr:uid="{00000000-0005-0000-0000-0000972D0000}"/>
    <cellStyle name="20% - Énfasis2 2 6 3" xfId="6395" xr:uid="{00000000-0005-0000-0000-0000982D0000}"/>
    <cellStyle name="20% - Énfasis2 2 6 3 2" xfId="25086" xr:uid="{00000000-0005-0000-0000-0000992D0000}"/>
    <cellStyle name="20% - Énfasis2 2 6 3 3" xfId="52161" xr:uid="{00000000-0005-0000-0000-00009A2D0000}"/>
    <cellStyle name="20% - Énfasis2 2 6 3 4" xfId="14186" xr:uid="{00000000-0005-0000-0000-00009B2D0000}"/>
    <cellStyle name="20% - Énfasis2 2 6 4" xfId="16055" xr:uid="{00000000-0005-0000-0000-00009C2D0000}"/>
    <cellStyle name="20% - Énfasis2 2 6 4 2" xfId="25965" xr:uid="{00000000-0005-0000-0000-00009D2D0000}"/>
    <cellStyle name="20% - Énfasis2 2 6 4 3" xfId="47497" xr:uid="{00000000-0005-0000-0000-00009E2D0000}"/>
    <cellStyle name="20% - Énfasis2 2 6 5" xfId="20012" xr:uid="{00000000-0005-0000-0000-00009F2D0000}"/>
    <cellStyle name="20% - Énfasis2 2 6 6" xfId="29640" xr:uid="{00000000-0005-0000-0000-0000A02D0000}"/>
    <cellStyle name="20% - Énfasis2 2 6 7" xfId="35083" xr:uid="{00000000-0005-0000-0000-0000A12D0000}"/>
    <cellStyle name="20% - Énfasis2 2 6 8" xfId="42678" xr:uid="{00000000-0005-0000-0000-0000A22D0000}"/>
    <cellStyle name="20% - Énfasis2 2 6 9" xfId="11273" xr:uid="{00000000-0005-0000-0000-0000A32D0000}"/>
    <cellStyle name="20% - Énfasis2 2 7" xfId="2003" xr:uid="{00000000-0005-0000-0000-0000A42D0000}"/>
    <cellStyle name="20% - Énfasis2 2 7 2" xfId="4308" xr:uid="{00000000-0005-0000-0000-0000A52D0000}"/>
    <cellStyle name="20% - Énfasis2 2 7 2 2" xfId="9089" xr:uid="{00000000-0005-0000-0000-0000A62D0000}"/>
    <cellStyle name="20% - Énfasis2 2 7 2 2 2" xfId="28482" xr:uid="{00000000-0005-0000-0000-0000A72D0000}"/>
    <cellStyle name="20% - Énfasis2 2 7 2 2 3" xfId="54855" xr:uid="{00000000-0005-0000-0000-0000A82D0000}"/>
    <cellStyle name="20% - Énfasis2 2 7 2 2 4" xfId="18641" xr:uid="{00000000-0005-0000-0000-0000A92D0000}"/>
    <cellStyle name="20% - Énfasis2 2 7 2 3" xfId="22933" xr:uid="{00000000-0005-0000-0000-0000AA2D0000}"/>
    <cellStyle name="20% - Énfasis2 2 7 2 3 2" xfId="50165" xr:uid="{00000000-0005-0000-0000-0000AB2D0000}"/>
    <cellStyle name="20% - Énfasis2 2 7 2 4" xfId="32408" xr:uid="{00000000-0005-0000-0000-0000AC2D0000}"/>
    <cellStyle name="20% - Énfasis2 2 7 2 5" xfId="37987" xr:uid="{00000000-0005-0000-0000-0000AD2D0000}"/>
    <cellStyle name="20% - Énfasis2 2 7 2 6" xfId="45447" xr:uid="{00000000-0005-0000-0000-0000AE2D0000}"/>
    <cellStyle name="20% - Énfasis2 2 7 2 7" xfId="14893" xr:uid="{00000000-0005-0000-0000-0000AF2D0000}"/>
    <cellStyle name="20% - Énfasis2 2 7 3" xfId="7168" xr:uid="{00000000-0005-0000-0000-0000B02D0000}"/>
    <cellStyle name="20% - Énfasis2 2 7 3 2" xfId="26672" xr:uid="{00000000-0005-0000-0000-0000B12D0000}"/>
    <cellStyle name="20% - Énfasis2 2 7 3 3" xfId="52934" xr:uid="{00000000-0005-0000-0000-0000B22D0000}"/>
    <cellStyle name="20% - Énfasis2 2 7 3 4" xfId="16762" xr:uid="{00000000-0005-0000-0000-0000B32D0000}"/>
    <cellStyle name="20% - Énfasis2 2 7 4" xfId="20840" xr:uid="{00000000-0005-0000-0000-0000B42D0000}"/>
    <cellStyle name="20% - Énfasis2 2 7 4 2" xfId="48270" xr:uid="{00000000-0005-0000-0000-0000B52D0000}"/>
    <cellStyle name="20% - Énfasis2 2 7 5" xfId="30454" xr:uid="{00000000-0005-0000-0000-0000B62D0000}"/>
    <cellStyle name="20% - Énfasis2 2 7 6" xfId="35913" xr:uid="{00000000-0005-0000-0000-0000B72D0000}"/>
    <cellStyle name="20% - Énfasis2 2 7 7" xfId="43506" xr:uid="{00000000-0005-0000-0000-0000B82D0000}"/>
    <cellStyle name="20% - Énfasis2 2 7 8" xfId="12005" xr:uid="{00000000-0005-0000-0000-0000B92D0000}"/>
    <cellStyle name="20% - Énfasis2 2 8" xfId="2864" xr:uid="{00000000-0005-0000-0000-0000BA2D0000}"/>
    <cellStyle name="20% - Énfasis2 2 8 2" xfId="7665" xr:uid="{00000000-0005-0000-0000-0000BB2D0000}"/>
    <cellStyle name="20% - Énfasis2 2 8 2 2" xfId="27094" xr:uid="{00000000-0005-0000-0000-0000BC2D0000}"/>
    <cellStyle name="20% - Énfasis2 2 8 2 3" xfId="53431" xr:uid="{00000000-0005-0000-0000-0000BD2D0000}"/>
    <cellStyle name="20% - Énfasis2 2 8 2 4" xfId="17197" xr:uid="{00000000-0005-0000-0000-0000BE2D0000}"/>
    <cellStyle name="20% - Énfasis2 2 8 3" xfId="21489" xr:uid="{00000000-0005-0000-0000-0000BF2D0000}"/>
    <cellStyle name="20% - Énfasis2 2 8 3 2" xfId="48743" xr:uid="{00000000-0005-0000-0000-0000C02D0000}"/>
    <cellStyle name="20% - Énfasis2 2 8 4" xfId="30976" xr:uid="{00000000-0005-0000-0000-0000C12D0000}"/>
    <cellStyle name="20% - Énfasis2 2 8 5" xfId="36543" xr:uid="{00000000-0005-0000-0000-0000C22D0000}"/>
    <cellStyle name="20% - Énfasis2 2 8 6" xfId="44003" xr:uid="{00000000-0005-0000-0000-0000C32D0000}"/>
    <cellStyle name="20% - Énfasis2 2 8 7" xfId="13507" xr:uid="{00000000-0005-0000-0000-0000C42D0000}"/>
    <cellStyle name="20% - Énfasis2 2 9" xfId="4779" xr:uid="{00000000-0005-0000-0000-0000C52D0000}"/>
    <cellStyle name="20% - Énfasis2 2 9 2" xfId="9539" xr:uid="{00000000-0005-0000-0000-0000C62D0000}"/>
    <cellStyle name="20% - Énfasis2 2 9 2 2" xfId="55305" xr:uid="{00000000-0005-0000-0000-0000C72D0000}"/>
    <cellStyle name="20% - Énfasis2 2 9 2 3" xfId="25298" xr:uid="{00000000-0005-0000-0000-0000C82D0000}"/>
    <cellStyle name="20% - Énfasis2 2 9 3" xfId="32878" xr:uid="{00000000-0005-0000-0000-0000C92D0000}"/>
    <cellStyle name="20% - Énfasis2 2 9 3 2" xfId="50614" xr:uid="{00000000-0005-0000-0000-0000CA2D0000}"/>
    <cellStyle name="20% - Énfasis2 2 9 4" xfId="38457" xr:uid="{00000000-0005-0000-0000-0000CB2D0000}"/>
    <cellStyle name="20% - Énfasis2 2 9 5" xfId="45914" xr:uid="{00000000-0005-0000-0000-0000CC2D0000}"/>
    <cellStyle name="20% - Énfasis2 2 9 6" xfId="15376" xr:uid="{00000000-0005-0000-0000-0000CD2D0000}"/>
    <cellStyle name="20% - Énfasis2 3" xfId="504" xr:uid="{00000000-0005-0000-0000-0000CE2D0000}"/>
    <cellStyle name="20% - Énfasis2 3 10" xfId="10828" xr:uid="{00000000-0005-0000-0000-0000CF2D0000}"/>
    <cellStyle name="20% - Énfasis2 3 10 2" xfId="46888" xr:uid="{00000000-0005-0000-0000-0000D02D0000}"/>
    <cellStyle name="20% - Énfasis2 3 10 3" xfId="34420" xr:uid="{00000000-0005-0000-0000-0000D12D0000}"/>
    <cellStyle name="20% - Énfasis2 3 11" xfId="42020" xr:uid="{00000000-0005-0000-0000-0000D22D0000}"/>
    <cellStyle name="20% - Énfasis2 3 12" xfId="11364" xr:uid="{00000000-0005-0000-0000-0000D32D0000}"/>
    <cellStyle name="20% - Énfasis2 3 13" xfId="56583" xr:uid="{00000000-0005-0000-0000-0000D42D0000}"/>
    <cellStyle name="20% - Énfasis2 3 14" xfId="57038" xr:uid="{00000000-0005-0000-0000-0000D52D0000}"/>
    <cellStyle name="20% - Énfasis2 3 2" xfId="1041" xr:uid="{00000000-0005-0000-0000-0000D62D0000}"/>
    <cellStyle name="20% - Énfasis2 3 2 10" xfId="11898" xr:uid="{00000000-0005-0000-0000-0000D72D0000}"/>
    <cellStyle name="20% - Énfasis2 3 2 11" xfId="56826" xr:uid="{00000000-0005-0000-0000-0000D82D0000}"/>
    <cellStyle name="20% - Énfasis2 3 2 12" xfId="57281" xr:uid="{00000000-0005-0000-0000-0000D92D0000}"/>
    <cellStyle name="20% - Énfasis2 3 2 2" xfId="1778" xr:uid="{00000000-0005-0000-0000-0000DA2D0000}"/>
    <cellStyle name="20% - Énfasis2 3 2 2 2" xfId="4151" xr:uid="{00000000-0005-0000-0000-0000DB2D0000}"/>
    <cellStyle name="20% - Énfasis2 3 2 2 2 2" xfId="8942" xr:uid="{00000000-0005-0000-0000-0000DC2D0000}"/>
    <cellStyle name="20% - Énfasis2 3 2 2 2 2 2" xfId="28361" xr:uid="{00000000-0005-0000-0000-0000DD2D0000}"/>
    <cellStyle name="20% - Énfasis2 3 2 2 2 2 3" xfId="54708" xr:uid="{00000000-0005-0000-0000-0000DE2D0000}"/>
    <cellStyle name="20% - Énfasis2 3 2 2 2 2 4" xfId="18484" xr:uid="{00000000-0005-0000-0000-0000DF2D0000}"/>
    <cellStyle name="20% - Énfasis2 3 2 2 2 3" xfId="22776" xr:uid="{00000000-0005-0000-0000-0000E02D0000}"/>
    <cellStyle name="20% - Énfasis2 3 2 2 2 3 2" xfId="50019" xr:uid="{00000000-0005-0000-0000-0000E12D0000}"/>
    <cellStyle name="20% - Énfasis2 3 2 2 2 4" xfId="32259" xr:uid="{00000000-0005-0000-0000-0000E22D0000}"/>
    <cellStyle name="20% - Énfasis2 3 2 2 2 5" xfId="37830" xr:uid="{00000000-0005-0000-0000-0000E32D0000}"/>
    <cellStyle name="20% - Énfasis2 3 2 2 2 6" xfId="45290" xr:uid="{00000000-0005-0000-0000-0000E42D0000}"/>
    <cellStyle name="20% - Énfasis2 3 2 2 2 7" xfId="14772" xr:uid="{00000000-0005-0000-0000-0000E52D0000}"/>
    <cellStyle name="20% - Énfasis2 3 2 2 3" xfId="6991" xr:uid="{00000000-0005-0000-0000-0000E62D0000}"/>
    <cellStyle name="20% - Énfasis2 3 2 2 3 2" xfId="26551" xr:uid="{00000000-0005-0000-0000-0000E72D0000}"/>
    <cellStyle name="20% - Énfasis2 3 2 2 3 3" xfId="52757" xr:uid="{00000000-0005-0000-0000-0000E82D0000}"/>
    <cellStyle name="20% - Énfasis2 3 2 2 3 4" xfId="16641" xr:uid="{00000000-0005-0000-0000-0000E92D0000}"/>
    <cellStyle name="20% - Énfasis2 3 2 2 4" xfId="20617" xr:uid="{00000000-0005-0000-0000-0000EA2D0000}"/>
    <cellStyle name="20% - Énfasis2 3 2 2 4 2" xfId="48093" xr:uid="{00000000-0005-0000-0000-0000EB2D0000}"/>
    <cellStyle name="20% - Énfasis2 3 2 2 5" xfId="30242" xr:uid="{00000000-0005-0000-0000-0000EC2D0000}"/>
    <cellStyle name="20% - Énfasis2 3 2 2 6" xfId="35688" xr:uid="{00000000-0005-0000-0000-0000ED2D0000}"/>
    <cellStyle name="20% - Énfasis2 3 2 2 7" xfId="43283" xr:uid="{00000000-0005-0000-0000-0000EE2D0000}"/>
    <cellStyle name="20% - Énfasis2 3 2 2 8" xfId="13311" xr:uid="{00000000-0005-0000-0000-0000EF2D0000}"/>
    <cellStyle name="20% - Énfasis2 3 2 3" xfId="2318" xr:uid="{00000000-0005-0000-0000-0000F02D0000}"/>
    <cellStyle name="20% - Énfasis2 3 2 3 2" xfId="4623" xr:uid="{00000000-0005-0000-0000-0000F12D0000}"/>
    <cellStyle name="20% - Énfasis2 3 2 3 2 2" xfId="9404" xr:uid="{00000000-0005-0000-0000-0000F22D0000}"/>
    <cellStyle name="20% - Énfasis2 3 2 3 2 2 2" xfId="28797" xr:uid="{00000000-0005-0000-0000-0000F32D0000}"/>
    <cellStyle name="20% - Énfasis2 3 2 3 2 2 3" xfId="55170" xr:uid="{00000000-0005-0000-0000-0000F42D0000}"/>
    <cellStyle name="20% - Énfasis2 3 2 3 2 2 4" xfId="18956" xr:uid="{00000000-0005-0000-0000-0000F52D0000}"/>
    <cellStyle name="20% - Énfasis2 3 2 3 2 3" xfId="23248" xr:uid="{00000000-0005-0000-0000-0000F62D0000}"/>
    <cellStyle name="20% - Énfasis2 3 2 3 2 3 2" xfId="50480" xr:uid="{00000000-0005-0000-0000-0000F72D0000}"/>
    <cellStyle name="20% - Énfasis2 3 2 3 2 4" xfId="32723" xr:uid="{00000000-0005-0000-0000-0000F82D0000}"/>
    <cellStyle name="20% - Énfasis2 3 2 3 2 5" xfId="38302" xr:uid="{00000000-0005-0000-0000-0000F92D0000}"/>
    <cellStyle name="20% - Énfasis2 3 2 3 2 6" xfId="45762" xr:uid="{00000000-0005-0000-0000-0000FA2D0000}"/>
    <cellStyle name="20% - Énfasis2 3 2 3 2 7" xfId="15208" xr:uid="{00000000-0005-0000-0000-0000FB2D0000}"/>
    <cellStyle name="20% - Énfasis2 3 2 3 3" xfId="7483" xr:uid="{00000000-0005-0000-0000-0000FC2D0000}"/>
    <cellStyle name="20% - Énfasis2 3 2 3 3 2" xfId="26987" xr:uid="{00000000-0005-0000-0000-0000FD2D0000}"/>
    <cellStyle name="20% - Énfasis2 3 2 3 3 3" xfId="53249" xr:uid="{00000000-0005-0000-0000-0000FE2D0000}"/>
    <cellStyle name="20% - Énfasis2 3 2 3 3 4" xfId="17077" xr:uid="{00000000-0005-0000-0000-0000FF2D0000}"/>
    <cellStyle name="20% - Énfasis2 3 2 3 4" xfId="21155" xr:uid="{00000000-0005-0000-0000-0000002E0000}"/>
    <cellStyle name="20% - Énfasis2 3 2 3 4 2" xfId="48585" xr:uid="{00000000-0005-0000-0000-0000012E0000}"/>
    <cellStyle name="20% - Énfasis2 3 2 3 5" xfId="30769" xr:uid="{00000000-0005-0000-0000-0000022E0000}"/>
    <cellStyle name="20% - Énfasis2 3 2 3 6" xfId="36228" xr:uid="{00000000-0005-0000-0000-0000032E0000}"/>
    <cellStyle name="20% - Énfasis2 3 2 3 7" xfId="43821" xr:uid="{00000000-0005-0000-0000-0000042E0000}"/>
    <cellStyle name="20% - Énfasis2 3 2 3 8" xfId="12591" xr:uid="{00000000-0005-0000-0000-0000052E0000}"/>
    <cellStyle name="20% - Énfasis2 3 2 4" xfId="3459" xr:uid="{00000000-0005-0000-0000-0000062E0000}"/>
    <cellStyle name="20% - Énfasis2 3 2 4 2" xfId="8251" xr:uid="{00000000-0005-0000-0000-0000072E0000}"/>
    <cellStyle name="20% - Énfasis2 3 2 4 2 2" xfId="27681" xr:uid="{00000000-0005-0000-0000-0000082E0000}"/>
    <cellStyle name="20% - Énfasis2 3 2 4 2 3" xfId="54017" xr:uid="{00000000-0005-0000-0000-0000092E0000}"/>
    <cellStyle name="20% - Énfasis2 3 2 4 2 4" xfId="17792" xr:uid="{00000000-0005-0000-0000-00000A2E0000}"/>
    <cellStyle name="20% - Énfasis2 3 2 4 3" xfId="22084" xr:uid="{00000000-0005-0000-0000-00000B2E0000}"/>
    <cellStyle name="20% - Énfasis2 3 2 4 3 2" xfId="49329" xr:uid="{00000000-0005-0000-0000-00000C2E0000}"/>
    <cellStyle name="20% - Énfasis2 3 2 4 4" xfId="31571" xr:uid="{00000000-0005-0000-0000-00000D2E0000}"/>
    <cellStyle name="20% - Énfasis2 3 2 4 5" xfId="37138" xr:uid="{00000000-0005-0000-0000-00000E2E0000}"/>
    <cellStyle name="20% - Énfasis2 3 2 4 6" xfId="44598" xr:uid="{00000000-0005-0000-0000-00000F2E0000}"/>
    <cellStyle name="20% - Énfasis2 3 2 4 7" xfId="14093" xr:uid="{00000000-0005-0000-0000-0000102E0000}"/>
    <cellStyle name="20% - Énfasis2 3 2 5" xfId="5098" xr:uid="{00000000-0005-0000-0000-0000112E0000}"/>
    <cellStyle name="20% - Énfasis2 3 2 5 2" xfId="9854" xr:uid="{00000000-0005-0000-0000-0000122E0000}"/>
    <cellStyle name="20% - Énfasis2 3 2 5 2 2" xfId="55620" xr:uid="{00000000-0005-0000-0000-0000132E0000}"/>
    <cellStyle name="20% - Énfasis2 3 2 5 2 3" xfId="25872" xr:uid="{00000000-0005-0000-0000-0000142E0000}"/>
    <cellStyle name="20% - Énfasis2 3 2 5 3" xfId="33197" xr:uid="{00000000-0005-0000-0000-0000152E0000}"/>
    <cellStyle name="20% - Énfasis2 3 2 5 3 2" xfId="50929" xr:uid="{00000000-0005-0000-0000-0000162E0000}"/>
    <cellStyle name="20% - Énfasis2 3 2 5 4" xfId="38776" xr:uid="{00000000-0005-0000-0000-0000172E0000}"/>
    <cellStyle name="20% - Énfasis2 3 2 5 5" xfId="46229" xr:uid="{00000000-0005-0000-0000-0000182E0000}"/>
    <cellStyle name="20% - Énfasis2 3 2 5 6" xfId="15962" xr:uid="{00000000-0005-0000-0000-0000192E0000}"/>
    <cellStyle name="20% - Énfasis2 3 2 6" xfId="5583" xr:uid="{00000000-0005-0000-0000-00001A2E0000}"/>
    <cellStyle name="20% - Énfasis2 3 2 6 2" xfId="10275" xr:uid="{00000000-0005-0000-0000-00001B2E0000}"/>
    <cellStyle name="20% - Énfasis2 3 2 6 2 2" xfId="56041" xr:uid="{00000000-0005-0000-0000-00001C2E0000}"/>
    <cellStyle name="20% - Énfasis2 3 2 6 2 3" xfId="33679" xr:uid="{00000000-0005-0000-0000-00001D2E0000}"/>
    <cellStyle name="20% - Énfasis2 3 2 6 3" xfId="39258" xr:uid="{00000000-0005-0000-0000-00001E2E0000}"/>
    <cellStyle name="20% - Énfasis2 3 2 6 3 2" xfId="51349" xr:uid="{00000000-0005-0000-0000-00001F2E0000}"/>
    <cellStyle name="20% - Énfasis2 3 2 6 4" xfId="46711" xr:uid="{00000000-0005-0000-0000-0000202E0000}"/>
    <cellStyle name="20% - Énfasis2 3 2 6 5" xfId="19886" xr:uid="{00000000-0005-0000-0000-0000212E0000}"/>
    <cellStyle name="20% - Énfasis2 3 2 7" xfId="6286" xr:uid="{00000000-0005-0000-0000-0000222E0000}"/>
    <cellStyle name="20% - Énfasis2 3 2 7 2" xfId="52052" xr:uid="{00000000-0005-0000-0000-0000232E0000}"/>
    <cellStyle name="20% - Énfasis2 3 2 7 3" xfId="29520" xr:uid="{00000000-0005-0000-0000-0000242E0000}"/>
    <cellStyle name="20% - Énfasis2 3 2 8" xfId="11071" xr:uid="{00000000-0005-0000-0000-0000252E0000}"/>
    <cellStyle name="20% - Énfasis2 3 2 8 2" xfId="47390" xr:uid="{00000000-0005-0000-0000-0000262E0000}"/>
    <cellStyle name="20% - Énfasis2 3 2 8 3" xfId="34955" xr:uid="{00000000-0005-0000-0000-0000272E0000}"/>
    <cellStyle name="20% - Énfasis2 3 2 9" xfId="42554" xr:uid="{00000000-0005-0000-0000-0000282E0000}"/>
    <cellStyle name="20% - Énfasis2 3 3" xfId="793" xr:uid="{00000000-0005-0000-0000-0000292E0000}"/>
    <cellStyle name="20% - Énfasis2 3 3 10" xfId="11650" xr:uid="{00000000-0005-0000-0000-00002A2E0000}"/>
    <cellStyle name="20% - Énfasis2 3 3 2" xfId="1535" xr:uid="{00000000-0005-0000-0000-00002B2E0000}"/>
    <cellStyle name="20% - Énfasis2 3 3 2 2" xfId="3908" xr:uid="{00000000-0005-0000-0000-00002C2E0000}"/>
    <cellStyle name="20% - Énfasis2 3 3 2 2 2" xfId="8699" xr:uid="{00000000-0005-0000-0000-00002D2E0000}"/>
    <cellStyle name="20% - Énfasis2 3 3 2 2 2 2" xfId="28118" xr:uid="{00000000-0005-0000-0000-00002E2E0000}"/>
    <cellStyle name="20% - Énfasis2 3 3 2 2 2 3" xfId="54465" xr:uid="{00000000-0005-0000-0000-00002F2E0000}"/>
    <cellStyle name="20% - Énfasis2 3 3 2 2 2 4" xfId="18241" xr:uid="{00000000-0005-0000-0000-0000302E0000}"/>
    <cellStyle name="20% - Énfasis2 3 3 2 2 3" xfId="22533" xr:uid="{00000000-0005-0000-0000-0000312E0000}"/>
    <cellStyle name="20% - Énfasis2 3 3 2 2 3 2" xfId="49776" xr:uid="{00000000-0005-0000-0000-0000322E0000}"/>
    <cellStyle name="20% - Énfasis2 3 3 2 2 4" xfId="32016" xr:uid="{00000000-0005-0000-0000-0000332E0000}"/>
    <cellStyle name="20% - Énfasis2 3 3 2 2 5" xfId="37587" xr:uid="{00000000-0005-0000-0000-0000342E0000}"/>
    <cellStyle name="20% - Énfasis2 3 3 2 2 6" xfId="45047" xr:uid="{00000000-0005-0000-0000-0000352E0000}"/>
    <cellStyle name="20% - Énfasis2 3 3 2 2 7" xfId="14529" xr:uid="{00000000-0005-0000-0000-0000362E0000}"/>
    <cellStyle name="20% - Énfasis2 3 3 2 3" xfId="6748" xr:uid="{00000000-0005-0000-0000-0000372E0000}"/>
    <cellStyle name="20% - Énfasis2 3 3 2 3 2" xfId="26308" xr:uid="{00000000-0005-0000-0000-0000382E0000}"/>
    <cellStyle name="20% - Énfasis2 3 3 2 3 3" xfId="52514" xr:uid="{00000000-0005-0000-0000-0000392E0000}"/>
    <cellStyle name="20% - Énfasis2 3 3 2 3 4" xfId="16398" xr:uid="{00000000-0005-0000-0000-00003A2E0000}"/>
    <cellStyle name="20% - Énfasis2 3 3 2 4" xfId="20374" xr:uid="{00000000-0005-0000-0000-00003B2E0000}"/>
    <cellStyle name="20% - Énfasis2 3 3 2 4 2" xfId="47850" xr:uid="{00000000-0005-0000-0000-00003C2E0000}"/>
    <cellStyle name="20% - Énfasis2 3 3 2 5" xfId="29999" xr:uid="{00000000-0005-0000-0000-00003D2E0000}"/>
    <cellStyle name="20% - Énfasis2 3 3 2 6" xfId="35445" xr:uid="{00000000-0005-0000-0000-00003E2E0000}"/>
    <cellStyle name="20% - Énfasis2 3 3 2 7" xfId="43040" xr:uid="{00000000-0005-0000-0000-00003F2E0000}"/>
    <cellStyle name="20% - Énfasis2 3 3 2 8" xfId="13068" xr:uid="{00000000-0005-0000-0000-0000402E0000}"/>
    <cellStyle name="20% - Énfasis2 3 3 3" xfId="3216" xr:uid="{00000000-0005-0000-0000-0000412E0000}"/>
    <cellStyle name="20% - Énfasis2 3 3 3 2" xfId="8008" xr:uid="{00000000-0005-0000-0000-0000422E0000}"/>
    <cellStyle name="20% - Énfasis2 3 3 3 2 2" xfId="27438" xr:uid="{00000000-0005-0000-0000-0000432E0000}"/>
    <cellStyle name="20% - Énfasis2 3 3 3 2 3" xfId="53774" xr:uid="{00000000-0005-0000-0000-0000442E0000}"/>
    <cellStyle name="20% - Énfasis2 3 3 3 2 4" xfId="17549" xr:uid="{00000000-0005-0000-0000-0000452E0000}"/>
    <cellStyle name="20% - Énfasis2 3 3 3 3" xfId="21841" xr:uid="{00000000-0005-0000-0000-0000462E0000}"/>
    <cellStyle name="20% - Énfasis2 3 3 3 3 2" xfId="49086" xr:uid="{00000000-0005-0000-0000-0000472E0000}"/>
    <cellStyle name="20% - Énfasis2 3 3 3 4" xfId="31328" xr:uid="{00000000-0005-0000-0000-0000482E0000}"/>
    <cellStyle name="20% - Énfasis2 3 3 3 5" xfId="36895" xr:uid="{00000000-0005-0000-0000-0000492E0000}"/>
    <cellStyle name="20% - Énfasis2 3 3 3 6" xfId="44355" xr:uid="{00000000-0005-0000-0000-00004A2E0000}"/>
    <cellStyle name="20% - Énfasis2 3 3 3 7" xfId="12348" xr:uid="{00000000-0005-0000-0000-00004B2E0000}"/>
    <cellStyle name="20% - Énfasis2 3 3 4" xfId="6043" xr:uid="{00000000-0005-0000-0000-00004C2E0000}"/>
    <cellStyle name="20% - Énfasis2 3 3 4 2" xfId="25187" xr:uid="{00000000-0005-0000-0000-00004D2E0000}"/>
    <cellStyle name="20% - Énfasis2 3 3 4 3" xfId="51809" xr:uid="{00000000-0005-0000-0000-00004E2E0000}"/>
    <cellStyle name="20% - Énfasis2 3 3 4 4" xfId="13850" xr:uid="{00000000-0005-0000-0000-00004F2E0000}"/>
    <cellStyle name="20% - Énfasis2 3 3 5" xfId="15719" xr:uid="{00000000-0005-0000-0000-0000502E0000}"/>
    <cellStyle name="20% - Énfasis2 3 3 5 2" xfId="25629" xr:uid="{00000000-0005-0000-0000-0000512E0000}"/>
    <cellStyle name="20% - Énfasis2 3 3 5 3" xfId="47147" xr:uid="{00000000-0005-0000-0000-0000522E0000}"/>
    <cellStyle name="20% - Énfasis2 3 3 6" xfId="19638" xr:uid="{00000000-0005-0000-0000-0000532E0000}"/>
    <cellStyle name="20% - Énfasis2 3 3 7" xfId="29277" xr:uid="{00000000-0005-0000-0000-0000542E0000}"/>
    <cellStyle name="20% - Énfasis2 3 3 8" xfId="34707" xr:uid="{00000000-0005-0000-0000-0000552E0000}"/>
    <cellStyle name="20% - Énfasis2 3 3 9" xfId="42306" xr:uid="{00000000-0005-0000-0000-0000562E0000}"/>
    <cellStyle name="20% - Énfasis2 3 4" xfId="1272" xr:uid="{00000000-0005-0000-0000-0000572E0000}"/>
    <cellStyle name="20% - Énfasis2 3 4 2" xfId="3648" xr:uid="{00000000-0005-0000-0000-0000582E0000}"/>
    <cellStyle name="20% - Énfasis2 3 4 2 2" xfId="8439" xr:uid="{00000000-0005-0000-0000-0000592E0000}"/>
    <cellStyle name="20% - Énfasis2 3 4 2 2 2" xfId="27859" xr:uid="{00000000-0005-0000-0000-00005A2E0000}"/>
    <cellStyle name="20% - Énfasis2 3 4 2 2 3" xfId="54205" xr:uid="{00000000-0005-0000-0000-00005B2E0000}"/>
    <cellStyle name="20% - Énfasis2 3 4 2 2 4" xfId="17981" xr:uid="{00000000-0005-0000-0000-00005C2E0000}"/>
    <cellStyle name="20% - Énfasis2 3 4 2 3" xfId="22273" xr:uid="{00000000-0005-0000-0000-00005D2E0000}"/>
    <cellStyle name="20% - Énfasis2 3 4 2 3 2" xfId="49516" xr:uid="{00000000-0005-0000-0000-00005E2E0000}"/>
    <cellStyle name="20% - Énfasis2 3 4 2 4" xfId="31756" xr:uid="{00000000-0005-0000-0000-00005F2E0000}"/>
    <cellStyle name="20% - Énfasis2 3 4 2 5" xfId="37327" xr:uid="{00000000-0005-0000-0000-0000602E0000}"/>
    <cellStyle name="20% - Énfasis2 3 4 2 6" xfId="44787" xr:uid="{00000000-0005-0000-0000-0000612E0000}"/>
    <cellStyle name="20% - Énfasis2 3 4 2 7" xfId="14270" xr:uid="{00000000-0005-0000-0000-0000622E0000}"/>
    <cellStyle name="20% - Énfasis2 3 4 3" xfId="6486" xr:uid="{00000000-0005-0000-0000-0000632E0000}"/>
    <cellStyle name="20% - Énfasis2 3 4 3 2" xfId="26049" xr:uid="{00000000-0005-0000-0000-0000642E0000}"/>
    <cellStyle name="20% - Énfasis2 3 4 3 3" xfId="52252" xr:uid="{00000000-0005-0000-0000-0000652E0000}"/>
    <cellStyle name="20% - Énfasis2 3 4 3 4" xfId="16139" xr:uid="{00000000-0005-0000-0000-0000662E0000}"/>
    <cellStyle name="20% - Énfasis2 3 4 4" xfId="20111" xr:uid="{00000000-0005-0000-0000-0000672E0000}"/>
    <cellStyle name="20% - Énfasis2 3 4 4 2" xfId="47588" xr:uid="{00000000-0005-0000-0000-0000682E0000}"/>
    <cellStyle name="20% - Énfasis2 3 4 5" xfId="29736" xr:uid="{00000000-0005-0000-0000-0000692E0000}"/>
    <cellStyle name="20% - Énfasis2 3 4 6" xfId="35182" xr:uid="{00000000-0005-0000-0000-00006A2E0000}"/>
    <cellStyle name="20% - Énfasis2 3 4 7" xfId="42777" xr:uid="{00000000-0005-0000-0000-00006B2E0000}"/>
    <cellStyle name="20% - Énfasis2 3 4 8" xfId="12806" xr:uid="{00000000-0005-0000-0000-00006C2E0000}"/>
    <cellStyle name="20% - Énfasis2 3 5" xfId="2075" xr:uid="{00000000-0005-0000-0000-00006D2E0000}"/>
    <cellStyle name="20% - Énfasis2 3 5 2" xfId="4380" xr:uid="{00000000-0005-0000-0000-00006E2E0000}"/>
    <cellStyle name="20% - Énfasis2 3 5 2 2" xfId="9161" xr:uid="{00000000-0005-0000-0000-00006F2E0000}"/>
    <cellStyle name="20% - Énfasis2 3 5 2 2 2" xfId="28554" xr:uid="{00000000-0005-0000-0000-0000702E0000}"/>
    <cellStyle name="20% - Énfasis2 3 5 2 2 3" xfId="54927" xr:uid="{00000000-0005-0000-0000-0000712E0000}"/>
    <cellStyle name="20% - Énfasis2 3 5 2 2 4" xfId="18713" xr:uid="{00000000-0005-0000-0000-0000722E0000}"/>
    <cellStyle name="20% - Énfasis2 3 5 2 3" xfId="23005" xr:uid="{00000000-0005-0000-0000-0000732E0000}"/>
    <cellStyle name="20% - Énfasis2 3 5 2 3 2" xfId="50237" xr:uid="{00000000-0005-0000-0000-0000742E0000}"/>
    <cellStyle name="20% - Énfasis2 3 5 2 4" xfId="32480" xr:uid="{00000000-0005-0000-0000-0000752E0000}"/>
    <cellStyle name="20% - Énfasis2 3 5 2 5" xfId="38059" xr:uid="{00000000-0005-0000-0000-0000762E0000}"/>
    <cellStyle name="20% - Énfasis2 3 5 2 6" xfId="45519" xr:uid="{00000000-0005-0000-0000-0000772E0000}"/>
    <cellStyle name="20% - Énfasis2 3 5 2 7" xfId="14965" xr:uid="{00000000-0005-0000-0000-0000782E0000}"/>
    <cellStyle name="20% - Énfasis2 3 5 3" xfId="7240" xr:uid="{00000000-0005-0000-0000-0000792E0000}"/>
    <cellStyle name="20% - Énfasis2 3 5 3 2" xfId="26744" xr:uid="{00000000-0005-0000-0000-00007A2E0000}"/>
    <cellStyle name="20% - Énfasis2 3 5 3 3" xfId="53006" xr:uid="{00000000-0005-0000-0000-00007B2E0000}"/>
    <cellStyle name="20% - Énfasis2 3 5 3 4" xfId="16834" xr:uid="{00000000-0005-0000-0000-00007C2E0000}"/>
    <cellStyle name="20% - Énfasis2 3 5 4" xfId="20912" xr:uid="{00000000-0005-0000-0000-00007D2E0000}"/>
    <cellStyle name="20% - Énfasis2 3 5 4 2" xfId="48342" xr:uid="{00000000-0005-0000-0000-00007E2E0000}"/>
    <cellStyle name="20% - Énfasis2 3 5 5" xfId="30526" xr:uid="{00000000-0005-0000-0000-00007F2E0000}"/>
    <cellStyle name="20% - Énfasis2 3 5 6" xfId="35985" xr:uid="{00000000-0005-0000-0000-0000802E0000}"/>
    <cellStyle name="20% - Énfasis2 3 5 7" xfId="43578" xr:uid="{00000000-0005-0000-0000-0000812E0000}"/>
    <cellStyle name="20% - Énfasis2 3 5 8" xfId="12089" xr:uid="{00000000-0005-0000-0000-0000822E0000}"/>
    <cellStyle name="20% - Énfasis2 3 6" xfId="2956" xr:uid="{00000000-0005-0000-0000-0000832E0000}"/>
    <cellStyle name="20% - Énfasis2 3 6 2" xfId="7749" xr:uid="{00000000-0005-0000-0000-0000842E0000}"/>
    <cellStyle name="20% - Énfasis2 3 6 2 2" xfId="27179" xr:uid="{00000000-0005-0000-0000-0000852E0000}"/>
    <cellStyle name="20% - Énfasis2 3 6 2 3" xfId="53515" xr:uid="{00000000-0005-0000-0000-0000862E0000}"/>
    <cellStyle name="20% - Énfasis2 3 6 2 4" xfId="17289" xr:uid="{00000000-0005-0000-0000-0000872E0000}"/>
    <cellStyle name="20% - Énfasis2 3 6 3" xfId="21581" xr:uid="{00000000-0005-0000-0000-0000882E0000}"/>
    <cellStyle name="20% - Énfasis2 3 6 3 2" xfId="48827" xr:uid="{00000000-0005-0000-0000-0000892E0000}"/>
    <cellStyle name="20% - Énfasis2 3 6 4" xfId="31068" xr:uid="{00000000-0005-0000-0000-00008A2E0000}"/>
    <cellStyle name="20% - Énfasis2 3 6 5" xfId="36635" xr:uid="{00000000-0005-0000-0000-00008B2E0000}"/>
    <cellStyle name="20% - Énfasis2 3 6 6" xfId="44095" xr:uid="{00000000-0005-0000-0000-00008C2E0000}"/>
    <cellStyle name="20% - Énfasis2 3 6 7" xfId="13591" xr:uid="{00000000-0005-0000-0000-00008D2E0000}"/>
    <cellStyle name="20% - Énfasis2 3 7" xfId="4855" xr:uid="{00000000-0005-0000-0000-00008E2E0000}"/>
    <cellStyle name="20% - Énfasis2 3 7 2" xfId="9611" xr:uid="{00000000-0005-0000-0000-00008F2E0000}"/>
    <cellStyle name="20% - Énfasis2 3 7 2 2" xfId="55377" xr:uid="{00000000-0005-0000-0000-0000902E0000}"/>
    <cellStyle name="20% - Énfasis2 3 7 2 3" xfId="25370" xr:uid="{00000000-0005-0000-0000-0000912E0000}"/>
    <cellStyle name="20% - Énfasis2 3 7 3" xfId="32954" xr:uid="{00000000-0005-0000-0000-0000922E0000}"/>
    <cellStyle name="20% - Énfasis2 3 7 3 2" xfId="50686" xr:uid="{00000000-0005-0000-0000-0000932E0000}"/>
    <cellStyle name="20% - Énfasis2 3 7 4" xfId="38533" xr:uid="{00000000-0005-0000-0000-0000942E0000}"/>
    <cellStyle name="20% - Énfasis2 3 7 5" xfId="45986" xr:uid="{00000000-0005-0000-0000-0000952E0000}"/>
    <cellStyle name="20% - Énfasis2 3 7 6" xfId="15460" xr:uid="{00000000-0005-0000-0000-0000962E0000}"/>
    <cellStyle name="20% - Énfasis2 3 8" xfId="5340" xr:uid="{00000000-0005-0000-0000-0000972E0000}"/>
    <cellStyle name="20% - Énfasis2 3 8 2" xfId="10032" xr:uid="{00000000-0005-0000-0000-0000982E0000}"/>
    <cellStyle name="20% - Énfasis2 3 8 2 2" xfId="55798" xr:uid="{00000000-0005-0000-0000-0000992E0000}"/>
    <cellStyle name="20% - Énfasis2 3 8 2 3" xfId="33436" xr:uid="{00000000-0005-0000-0000-00009A2E0000}"/>
    <cellStyle name="20% - Énfasis2 3 8 3" xfId="39015" xr:uid="{00000000-0005-0000-0000-00009B2E0000}"/>
    <cellStyle name="20% - Énfasis2 3 8 3 2" xfId="51106" xr:uid="{00000000-0005-0000-0000-00009C2E0000}"/>
    <cellStyle name="20% - Énfasis2 3 8 4" xfId="46468" xr:uid="{00000000-0005-0000-0000-00009D2E0000}"/>
    <cellStyle name="20% - Énfasis2 3 8 5" xfId="19351" xr:uid="{00000000-0005-0000-0000-00009E2E0000}"/>
    <cellStyle name="20% - Énfasis2 3 9" xfId="5783" xr:uid="{00000000-0005-0000-0000-00009F2E0000}"/>
    <cellStyle name="20% - Énfasis2 3 9 2" xfId="51549" xr:uid="{00000000-0005-0000-0000-0000A02E0000}"/>
    <cellStyle name="20% - Énfasis2 3 9 3" xfId="29017" xr:uid="{00000000-0005-0000-0000-0000A12E0000}"/>
    <cellStyle name="20% - Énfasis2 4" xfId="581" xr:uid="{00000000-0005-0000-0000-0000A22E0000}"/>
    <cellStyle name="20% - Énfasis2 4 10" xfId="42097" xr:uid="{00000000-0005-0000-0000-0000A32E0000}"/>
    <cellStyle name="20% - Énfasis2 4 11" xfId="11441" xr:uid="{00000000-0005-0000-0000-0000A42E0000}"/>
    <cellStyle name="20% - Énfasis2 4 12" xfId="56655" xr:uid="{00000000-0005-0000-0000-0000A52E0000}"/>
    <cellStyle name="20% - Énfasis2 4 13" xfId="57110" xr:uid="{00000000-0005-0000-0000-0000A62E0000}"/>
    <cellStyle name="20% - Énfasis2 4 2" xfId="865" xr:uid="{00000000-0005-0000-0000-0000A72E0000}"/>
    <cellStyle name="20% - Énfasis2 4 2 10" xfId="11722" xr:uid="{00000000-0005-0000-0000-0000A82E0000}"/>
    <cellStyle name="20% - Énfasis2 4 2 2" xfId="1607" xr:uid="{00000000-0005-0000-0000-0000A92E0000}"/>
    <cellStyle name="20% - Énfasis2 4 2 2 2" xfId="3980" xr:uid="{00000000-0005-0000-0000-0000AA2E0000}"/>
    <cellStyle name="20% - Énfasis2 4 2 2 2 2" xfId="8771" xr:uid="{00000000-0005-0000-0000-0000AB2E0000}"/>
    <cellStyle name="20% - Énfasis2 4 2 2 2 2 2" xfId="28190" xr:uid="{00000000-0005-0000-0000-0000AC2E0000}"/>
    <cellStyle name="20% - Énfasis2 4 2 2 2 2 3" xfId="54537" xr:uid="{00000000-0005-0000-0000-0000AD2E0000}"/>
    <cellStyle name="20% - Énfasis2 4 2 2 2 2 4" xfId="18313" xr:uid="{00000000-0005-0000-0000-0000AE2E0000}"/>
    <cellStyle name="20% - Énfasis2 4 2 2 2 3" xfId="22605" xr:uid="{00000000-0005-0000-0000-0000AF2E0000}"/>
    <cellStyle name="20% - Énfasis2 4 2 2 2 3 2" xfId="49848" xr:uid="{00000000-0005-0000-0000-0000B02E0000}"/>
    <cellStyle name="20% - Énfasis2 4 2 2 2 4" xfId="32088" xr:uid="{00000000-0005-0000-0000-0000B12E0000}"/>
    <cellStyle name="20% - Énfasis2 4 2 2 2 5" xfId="37659" xr:uid="{00000000-0005-0000-0000-0000B22E0000}"/>
    <cellStyle name="20% - Énfasis2 4 2 2 2 6" xfId="45119" xr:uid="{00000000-0005-0000-0000-0000B32E0000}"/>
    <cellStyle name="20% - Énfasis2 4 2 2 2 7" xfId="14601" xr:uid="{00000000-0005-0000-0000-0000B42E0000}"/>
    <cellStyle name="20% - Énfasis2 4 2 2 3" xfId="6820" xr:uid="{00000000-0005-0000-0000-0000B52E0000}"/>
    <cellStyle name="20% - Énfasis2 4 2 2 3 2" xfId="26380" xr:uid="{00000000-0005-0000-0000-0000B62E0000}"/>
    <cellStyle name="20% - Énfasis2 4 2 2 3 3" xfId="52586" xr:uid="{00000000-0005-0000-0000-0000B72E0000}"/>
    <cellStyle name="20% - Énfasis2 4 2 2 3 4" xfId="16470" xr:uid="{00000000-0005-0000-0000-0000B82E0000}"/>
    <cellStyle name="20% - Énfasis2 4 2 2 4" xfId="20446" xr:uid="{00000000-0005-0000-0000-0000B92E0000}"/>
    <cellStyle name="20% - Énfasis2 4 2 2 4 2" xfId="47922" xr:uid="{00000000-0005-0000-0000-0000BA2E0000}"/>
    <cellStyle name="20% - Énfasis2 4 2 2 5" xfId="30071" xr:uid="{00000000-0005-0000-0000-0000BB2E0000}"/>
    <cellStyle name="20% - Énfasis2 4 2 2 6" xfId="35517" xr:uid="{00000000-0005-0000-0000-0000BC2E0000}"/>
    <cellStyle name="20% - Énfasis2 4 2 2 7" xfId="43112" xr:uid="{00000000-0005-0000-0000-0000BD2E0000}"/>
    <cellStyle name="20% - Énfasis2 4 2 2 8" xfId="13140" xr:uid="{00000000-0005-0000-0000-0000BE2E0000}"/>
    <cellStyle name="20% - Énfasis2 4 2 3" xfId="3288" xr:uid="{00000000-0005-0000-0000-0000BF2E0000}"/>
    <cellStyle name="20% - Énfasis2 4 2 3 2" xfId="8080" xr:uid="{00000000-0005-0000-0000-0000C02E0000}"/>
    <cellStyle name="20% - Énfasis2 4 2 3 2 2" xfId="27510" xr:uid="{00000000-0005-0000-0000-0000C12E0000}"/>
    <cellStyle name="20% - Énfasis2 4 2 3 2 3" xfId="53846" xr:uid="{00000000-0005-0000-0000-0000C22E0000}"/>
    <cellStyle name="20% - Énfasis2 4 2 3 2 4" xfId="17621" xr:uid="{00000000-0005-0000-0000-0000C32E0000}"/>
    <cellStyle name="20% - Énfasis2 4 2 3 3" xfId="21913" xr:uid="{00000000-0005-0000-0000-0000C42E0000}"/>
    <cellStyle name="20% - Énfasis2 4 2 3 3 2" xfId="49158" xr:uid="{00000000-0005-0000-0000-0000C52E0000}"/>
    <cellStyle name="20% - Énfasis2 4 2 3 4" xfId="31400" xr:uid="{00000000-0005-0000-0000-0000C62E0000}"/>
    <cellStyle name="20% - Énfasis2 4 2 3 5" xfId="36967" xr:uid="{00000000-0005-0000-0000-0000C72E0000}"/>
    <cellStyle name="20% - Énfasis2 4 2 3 6" xfId="44427" xr:uid="{00000000-0005-0000-0000-0000C82E0000}"/>
    <cellStyle name="20% - Énfasis2 4 2 3 7" xfId="12420" xr:uid="{00000000-0005-0000-0000-0000C92E0000}"/>
    <cellStyle name="20% - Énfasis2 4 2 4" xfId="6115" xr:uid="{00000000-0005-0000-0000-0000CA2E0000}"/>
    <cellStyle name="20% - Énfasis2 4 2 4 2" xfId="25218" xr:uid="{00000000-0005-0000-0000-0000CB2E0000}"/>
    <cellStyle name="20% - Énfasis2 4 2 4 3" xfId="51881" xr:uid="{00000000-0005-0000-0000-0000CC2E0000}"/>
    <cellStyle name="20% - Énfasis2 4 2 4 4" xfId="13922" xr:uid="{00000000-0005-0000-0000-0000CD2E0000}"/>
    <cellStyle name="20% - Énfasis2 4 2 5" xfId="15791" xr:uid="{00000000-0005-0000-0000-0000CE2E0000}"/>
    <cellStyle name="20% - Énfasis2 4 2 5 2" xfId="25701" xr:uid="{00000000-0005-0000-0000-0000CF2E0000}"/>
    <cellStyle name="20% - Énfasis2 4 2 5 3" xfId="47219" xr:uid="{00000000-0005-0000-0000-0000D02E0000}"/>
    <cellStyle name="20% - Énfasis2 4 2 6" xfId="19710" xr:uid="{00000000-0005-0000-0000-0000D12E0000}"/>
    <cellStyle name="20% - Énfasis2 4 2 7" xfId="29349" xr:uid="{00000000-0005-0000-0000-0000D22E0000}"/>
    <cellStyle name="20% - Énfasis2 4 2 8" xfId="34779" xr:uid="{00000000-0005-0000-0000-0000D32E0000}"/>
    <cellStyle name="20% - Énfasis2 4 2 9" xfId="42378" xr:uid="{00000000-0005-0000-0000-0000D42E0000}"/>
    <cellStyle name="20% - Énfasis2 4 3" xfId="1344" xr:uid="{00000000-0005-0000-0000-0000D52E0000}"/>
    <cellStyle name="20% - Énfasis2 4 3 2" xfId="3720" xr:uid="{00000000-0005-0000-0000-0000D62E0000}"/>
    <cellStyle name="20% - Énfasis2 4 3 2 2" xfId="8511" xr:uid="{00000000-0005-0000-0000-0000D72E0000}"/>
    <cellStyle name="20% - Énfasis2 4 3 2 2 2" xfId="27931" xr:uid="{00000000-0005-0000-0000-0000D82E0000}"/>
    <cellStyle name="20% - Énfasis2 4 3 2 2 3" xfId="54277" xr:uid="{00000000-0005-0000-0000-0000D92E0000}"/>
    <cellStyle name="20% - Énfasis2 4 3 2 2 4" xfId="18053" xr:uid="{00000000-0005-0000-0000-0000DA2E0000}"/>
    <cellStyle name="20% - Énfasis2 4 3 2 3" xfId="22345" xr:uid="{00000000-0005-0000-0000-0000DB2E0000}"/>
    <cellStyle name="20% - Énfasis2 4 3 2 3 2" xfId="49588" xr:uid="{00000000-0005-0000-0000-0000DC2E0000}"/>
    <cellStyle name="20% - Énfasis2 4 3 2 4" xfId="31828" xr:uid="{00000000-0005-0000-0000-0000DD2E0000}"/>
    <cellStyle name="20% - Énfasis2 4 3 2 5" xfId="37399" xr:uid="{00000000-0005-0000-0000-0000DE2E0000}"/>
    <cellStyle name="20% - Énfasis2 4 3 2 6" xfId="44859" xr:uid="{00000000-0005-0000-0000-0000DF2E0000}"/>
    <cellStyle name="20% - Énfasis2 4 3 2 7" xfId="14342" xr:uid="{00000000-0005-0000-0000-0000E02E0000}"/>
    <cellStyle name="20% - Énfasis2 4 3 3" xfId="6558" xr:uid="{00000000-0005-0000-0000-0000E12E0000}"/>
    <cellStyle name="20% - Énfasis2 4 3 3 2" xfId="26121" xr:uid="{00000000-0005-0000-0000-0000E22E0000}"/>
    <cellStyle name="20% - Énfasis2 4 3 3 3" xfId="52324" xr:uid="{00000000-0005-0000-0000-0000E32E0000}"/>
    <cellStyle name="20% - Énfasis2 4 3 3 4" xfId="16211" xr:uid="{00000000-0005-0000-0000-0000E42E0000}"/>
    <cellStyle name="20% - Énfasis2 4 3 4" xfId="20183" xr:uid="{00000000-0005-0000-0000-0000E52E0000}"/>
    <cellStyle name="20% - Énfasis2 4 3 4 2" xfId="47660" xr:uid="{00000000-0005-0000-0000-0000E62E0000}"/>
    <cellStyle name="20% - Énfasis2 4 3 5" xfId="29808" xr:uid="{00000000-0005-0000-0000-0000E72E0000}"/>
    <cellStyle name="20% - Énfasis2 4 3 6" xfId="35254" xr:uid="{00000000-0005-0000-0000-0000E82E0000}"/>
    <cellStyle name="20% - Énfasis2 4 3 7" xfId="42849" xr:uid="{00000000-0005-0000-0000-0000E92E0000}"/>
    <cellStyle name="20% - Énfasis2 4 3 8" xfId="12878" xr:uid="{00000000-0005-0000-0000-0000EA2E0000}"/>
    <cellStyle name="20% - Énfasis2 4 4" xfId="2147" xr:uid="{00000000-0005-0000-0000-0000EB2E0000}"/>
    <cellStyle name="20% - Énfasis2 4 4 2" xfId="4452" xr:uid="{00000000-0005-0000-0000-0000EC2E0000}"/>
    <cellStyle name="20% - Énfasis2 4 4 2 2" xfId="9233" xr:uid="{00000000-0005-0000-0000-0000ED2E0000}"/>
    <cellStyle name="20% - Énfasis2 4 4 2 2 2" xfId="28626" xr:uid="{00000000-0005-0000-0000-0000EE2E0000}"/>
    <cellStyle name="20% - Énfasis2 4 4 2 2 3" xfId="54999" xr:uid="{00000000-0005-0000-0000-0000EF2E0000}"/>
    <cellStyle name="20% - Énfasis2 4 4 2 2 4" xfId="18785" xr:uid="{00000000-0005-0000-0000-0000F02E0000}"/>
    <cellStyle name="20% - Énfasis2 4 4 2 3" xfId="23077" xr:uid="{00000000-0005-0000-0000-0000F12E0000}"/>
    <cellStyle name="20% - Énfasis2 4 4 2 3 2" xfId="50309" xr:uid="{00000000-0005-0000-0000-0000F22E0000}"/>
    <cellStyle name="20% - Énfasis2 4 4 2 4" xfId="32552" xr:uid="{00000000-0005-0000-0000-0000F32E0000}"/>
    <cellStyle name="20% - Énfasis2 4 4 2 5" xfId="38131" xr:uid="{00000000-0005-0000-0000-0000F42E0000}"/>
    <cellStyle name="20% - Énfasis2 4 4 2 6" xfId="45591" xr:uid="{00000000-0005-0000-0000-0000F52E0000}"/>
    <cellStyle name="20% - Énfasis2 4 4 2 7" xfId="15037" xr:uid="{00000000-0005-0000-0000-0000F62E0000}"/>
    <cellStyle name="20% - Énfasis2 4 4 3" xfId="7312" xr:uid="{00000000-0005-0000-0000-0000F72E0000}"/>
    <cellStyle name="20% - Énfasis2 4 4 3 2" xfId="26816" xr:uid="{00000000-0005-0000-0000-0000F82E0000}"/>
    <cellStyle name="20% - Énfasis2 4 4 3 3" xfId="53078" xr:uid="{00000000-0005-0000-0000-0000F92E0000}"/>
    <cellStyle name="20% - Énfasis2 4 4 3 4" xfId="16906" xr:uid="{00000000-0005-0000-0000-0000FA2E0000}"/>
    <cellStyle name="20% - Énfasis2 4 4 4" xfId="20984" xr:uid="{00000000-0005-0000-0000-0000FB2E0000}"/>
    <cellStyle name="20% - Énfasis2 4 4 4 2" xfId="48414" xr:uid="{00000000-0005-0000-0000-0000FC2E0000}"/>
    <cellStyle name="20% - Énfasis2 4 4 5" xfId="30598" xr:uid="{00000000-0005-0000-0000-0000FD2E0000}"/>
    <cellStyle name="20% - Énfasis2 4 4 6" xfId="36057" xr:uid="{00000000-0005-0000-0000-0000FE2E0000}"/>
    <cellStyle name="20% - Énfasis2 4 4 7" xfId="43650" xr:uid="{00000000-0005-0000-0000-0000FF2E0000}"/>
    <cellStyle name="20% - Énfasis2 4 4 8" xfId="12161" xr:uid="{00000000-0005-0000-0000-0000002F0000}"/>
    <cellStyle name="20% - Énfasis2 4 5" xfId="3028" xr:uid="{00000000-0005-0000-0000-0000012F0000}"/>
    <cellStyle name="20% - Énfasis2 4 5 2" xfId="7821" xr:uid="{00000000-0005-0000-0000-0000022F0000}"/>
    <cellStyle name="20% - Énfasis2 4 5 2 2" xfId="27251" xr:uid="{00000000-0005-0000-0000-0000032F0000}"/>
    <cellStyle name="20% - Énfasis2 4 5 2 3" xfId="53587" xr:uid="{00000000-0005-0000-0000-0000042F0000}"/>
    <cellStyle name="20% - Énfasis2 4 5 2 4" xfId="17361" xr:uid="{00000000-0005-0000-0000-0000052F0000}"/>
    <cellStyle name="20% - Énfasis2 4 5 3" xfId="21653" xr:uid="{00000000-0005-0000-0000-0000062F0000}"/>
    <cellStyle name="20% - Énfasis2 4 5 3 2" xfId="48899" xr:uid="{00000000-0005-0000-0000-0000072F0000}"/>
    <cellStyle name="20% - Énfasis2 4 5 4" xfId="31140" xr:uid="{00000000-0005-0000-0000-0000082F0000}"/>
    <cellStyle name="20% - Énfasis2 4 5 5" xfId="36707" xr:uid="{00000000-0005-0000-0000-0000092F0000}"/>
    <cellStyle name="20% - Énfasis2 4 5 6" xfId="44167" xr:uid="{00000000-0005-0000-0000-00000A2F0000}"/>
    <cellStyle name="20% - Énfasis2 4 5 7" xfId="13663" xr:uid="{00000000-0005-0000-0000-00000B2F0000}"/>
    <cellStyle name="20% - Énfasis2 4 6" xfId="4927" xr:uid="{00000000-0005-0000-0000-00000C2F0000}"/>
    <cellStyle name="20% - Énfasis2 4 6 2" xfId="9683" xr:uid="{00000000-0005-0000-0000-00000D2F0000}"/>
    <cellStyle name="20% - Énfasis2 4 6 2 2" xfId="55449" xr:uid="{00000000-0005-0000-0000-00000E2F0000}"/>
    <cellStyle name="20% - Énfasis2 4 6 2 3" xfId="25442" xr:uid="{00000000-0005-0000-0000-00000F2F0000}"/>
    <cellStyle name="20% - Énfasis2 4 6 3" xfId="33026" xr:uid="{00000000-0005-0000-0000-0000102F0000}"/>
    <cellStyle name="20% - Énfasis2 4 6 3 2" xfId="50758" xr:uid="{00000000-0005-0000-0000-0000112F0000}"/>
    <cellStyle name="20% - Énfasis2 4 6 4" xfId="38605" xr:uid="{00000000-0005-0000-0000-0000122F0000}"/>
    <cellStyle name="20% - Énfasis2 4 6 5" xfId="46058" xr:uid="{00000000-0005-0000-0000-0000132F0000}"/>
    <cellStyle name="20% - Énfasis2 4 6 6" xfId="15532" xr:uid="{00000000-0005-0000-0000-0000142F0000}"/>
    <cellStyle name="20% - Énfasis2 4 7" xfId="5412" xr:uid="{00000000-0005-0000-0000-0000152F0000}"/>
    <cellStyle name="20% - Énfasis2 4 7 2" xfId="10104" xr:uid="{00000000-0005-0000-0000-0000162F0000}"/>
    <cellStyle name="20% - Énfasis2 4 7 2 2" xfId="55870" xr:uid="{00000000-0005-0000-0000-0000172F0000}"/>
    <cellStyle name="20% - Énfasis2 4 7 2 3" xfId="33508" xr:uid="{00000000-0005-0000-0000-0000182F0000}"/>
    <cellStyle name="20% - Énfasis2 4 7 3" xfId="39087" xr:uid="{00000000-0005-0000-0000-0000192F0000}"/>
    <cellStyle name="20% - Énfasis2 4 7 3 2" xfId="51178" xr:uid="{00000000-0005-0000-0000-00001A2F0000}"/>
    <cellStyle name="20% - Énfasis2 4 7 4" xfId="46540" xr:uid="{00000000-0005-0000-0000-00001B2F0000}"/>
    <cellStyle name="20% - Énfasis2 4 7 5" xfId="19428" xr:uid="{00000000-0005-0000-0000-00001C2F0000}"/>
    <cellStyle name="20% - Énfasis2 4 8" xfId="5855" xr:uid="{00000000-0005-0000-0000-00001D2F0000}"/>
    <cellStyle name="20% - Énfasis2 4 8 2" xfId="51621" xr:uid="{00000000-0005-0000-0000-00001E2F0000}"/>
    <cellStyle name="20% - Énfasis2 4 8 3" xfId="29089" xr:uid="{00000000-0005-0000-0000-00001F2F0000}"/>
    <cellStyle name="20% - Énfasis2 4 9" xfId="10900" xr:uid="{00000000-0005-0000-0000-0000202F0000}"/>
    <cellStyle name="20% - Énfasis2 4 9 2" xfId="46960" xr:uid="{00000000-0005-0000-0000-0000212F0000}"/>
    <cellStyle name="20% - Énfasis2 4 9 3" xfId="34497" xr:uid="{00000000-0005-0000-0000-0000222F0000}"/>
    <cellStyle name="20% - Énfasis2 5" xfId="942" xr:uid="{00000000-0005-0000-0000-0000232F0000}"/>
    <cellStyle name="20% - Énfasis2 5 10" xfId="11799" xr:uid="{00000000-0005-0000-0000-0000242F0000}"/>
    <cellStyle name="20% - Énfasis2 5 11" xfId="56727" xr:uid="{00000000-0005-0000-0000-0000252F0000}"/>
    <cellStyle name="20% - Énfasis2 5 12" xfId="57182" xr:uid="{00000000-0005-0000-0000-0000262F0000}"/>
    <cellStyle name="20% - Énfasis2 5 2" xfId="1679" xr:uid="{00000000-0005-0000-0000-0000272F0000}"/>
    <cellStyle name="20% - Énfasis2 5 2 2" xfId="4052" xr:uid="{00000000-0005-0000-0000-0000282F0000}"/>
    <cellStyle name="20% - Énfasis2 5 2 2 2" xfId="8843" xr:uid="{00000000-0005-0000-0000-0000292F0000}"/>
    <cellStyle name="20% - Énfasis2 5 2 2 2 2" xfId="28262" xr:uid="{00000000-0005-0000-0000-00002A2F0000}"/>
    <cellStyle name="20% - Énfasis2 5 2 2 2 3" xfId="54609" xr:uid="{00000000-0005-0000-0000-00002B2F0000}"/>
    <cellStyle name="20% - Énfasis2 5 2 2 2 4" xfId="18385" xr:uid="{00000000-0005-0000-0000-00002C2F0000}"/>
    <cellStyle name="20% - Énfasis2 5 2 2 3" xfId="22677" xr:uid="{00000000-0005-0000-0000-00002D2F0000}"/>
    <cellStyle name="20% - Énfasis2 5 2 2 3 2" xfId="49920" xr:uid="{00000000-0005-0000-0000-00002E2F0000}"/>
    <cellStyle name="20% - Énfasis2 5 2 2 4" xfId="32160" xr:uid="{00000000-0005-0000-0000-00002F2F0000}"/>
    <cellStyle name="20% - Énfasis2 5 2 2 5" xfId="37731" xr:uid="{00000000-0005-0000-0000-0000302F0000}"/>
    <cellStyle name="20% - Énfasis2 5 2 2 6" xfId="45191" xr:uid="{00000000-0005-0000-0000-0000312F0000}"/>
    <cellStyle name="20% - Énfasis2 5 2 2 7" xfId="14673" xr:uid="{00000000-0005-0000-0000-0000322F0000}"/>
    <cellStyle name="20% - Énfasis2 5 2 3" xfId="6892" xr:uid="{00000000-0005-0000-0000-0000332F0000}"/>
    <cellStyle name="20% - Énfasis2 5 2 3 2" xfId="26452" xr:uid="{00000000-0005-0000-0000-0000342F0000}"/>
    <cellStyle name="20% - Énfasis2 5 2 3 3" xfId="52658" xr:uid="{00000000-0005-0000-0000-0000352F0000}"/>
    <cellStyle name="20% - Énfasis2 5 2 3 4" xfId="16542" xr:uid="{00000000-0005-0000-0000-0000362F0000}"/>
    <cellStyle name="20% - Énfasis2 5 2 4" xfId="20518" xr:uid="{00000000-0005-0000-0000-0000372F0000}"/>
    <cellStyle name="20% - Énfasis2 5 2 4 2" xfId="47994" xr:uid="{00000000-0005-0000-0000-0000382F0000}"/>
    <cellStyle name="20% - Énfasis2 5 2 5" xfId="30143" xr:uid="{00000000-0005-0000-0000-0000392F0000}"/>
    <cellStyle name="20% - Énfasis2 5 2 6" xfId="35589" xr:uid="{00000000-0005-0000-0000-00003A2F0000}"/>
    <cellStyle name="20% - Énfasis2 5 2 7" xfId="43184" xr:uid="{00000000-0005-0000-0000-00003B2F0000}"/>
    <cellStyle name="20% - Énfasis2 5 2 8" xfId="13212" xr:uid="{00000000-0005-0000-0000-00003C2F0000}"/>
    <cellStyle name="20% - Énfasis2 5 3" xfId="2219" xr:uid="{00000000-0005-0000-0000-00003D2F0000}"/>
    <cellStyle name="20% - Énfasis2 5 3 2" xfId="4524" xr:uid="{00000000-0005-0000-0000-00003E2F0000}"/>
    <cellStyle name="20% - Énfasis2 5 3 2 2" xfId="9305" xr:uid="{00000000-0005-0000-0000-00003F2F0000}"/>
    <cellStyle name="20% - Énfasis2 5 3 2 2 2" xfId="28698" xr:uid="{00000000-0005-0000-0000-0000402F0000}"/>
    <cellStyle name="20% - Énfasis2 5 3 2 2 3" xfId="55071" xr:uid="{00000000-0005-0000-0000-0000412F0000}"/>
    <cellStyle name="20% - Énfasis2 5 3 2 2 4" xfId="18857" xr:uid="{00000000-0005-0000-0000-0000422F0000}"/>
    <cellStyle name="20% - Énfasis2 5 3 2 3" xfId="23149" xr:uid="{00000000-0005-0000-0000-0000432F0000}"/>
    <cellStyle name="20% - Énfasis2 5 3 2 3 2" xfId="50381" xr:uid="{00000000-0005-0000-0000-0000442F0000}"/>
    <cellStyle name="20% - Énfasis2 5 3 2 4" xfId="32624" xr:uid="{00000000-0005-0000-0000-0000452F0000}"/>
    <cellStyle name="20% - Énfasis2 5 3 2 5" xfId="38203" xr:uid="{00000000-0005-0000-0000-0000462F0000}"/>
    <cellStyle name="20% - Énfasis2 5 3 2 6" xfId="45663" xr:uid="{00000000-0005-0000-0000-0000472F0000}"/>
    <cellStyle name="20% - Énfasis2 5 3 2 7" xfId="15109" xr:uid="{00000000-0005-0000-0000-0000482F0000}"/>
    <cellStyle name="20% - Énfasis2 5 3 3" xfId="7384" xr:uid="{00000000-0005-0000-0000-0000492F0000}"/>
    <cellStyle name="20% - Énfasis2 5 3 3 2" xfId="26888" xr:uid="{00000000-0005-0000-0000-00004A2F0000}"/>
    <cellStyle name="20% - Énfasis2 5 3 3 3" xfId="53150" xr:uid="{00000000-0005-0000-0000-00004B2F0000}"/>
    <cellStyle name="20% - Énfasis2 5 3 3 4" xfId="16978" xr:uid="{00000000-0005-0000-0000-00004C2F0000}"/>
    <cellStyle name="20% - Énfasis2 5 3 4" xfId="21056" xr:uid="{00000000-0005-0000-0000-00004D2F0000}"/>
    <cellStyle name="20% - Énfasis2 5 3 4 2" xfId="48486" xr:uid="{00000000-0005-0000-0000-00004E2F0000}"/>
    <cellStyle name="20% - Énfasis2 5 3 5" xfId="30670" xr:uid="{00000000-0005-0000-0000-00004F2F0000}"/>
    <cellStyle name="20% - Énfasis2 5 3 6" xfId="36129" xr:uid="{00000000-0005-0000-0000-0000502F0000}"/>
    <cellStyle name="20% - Énfasis2 5 3 7" xfId="43722" xr:uid="{00000000-0005-0000-0000-0000512F0000}"/>
    <cellStyle name="20% - Énfasis2 5 3 8" xfId="12492" xr:uid="{00000000-0005-0000-0000-0000522F0000}"/>
    <cellStyle name="20% - Énfasis2 5 4" xfId="3360" xr:uid="{00000000-0005-0000-0000-0000532F0000}"/>
    <cellStyle name="20% - Énfasis2 5 4 2" xfId="8152" xr:uid="{00000000-0005-0000-0000-0000542F0000}"/>
    <cellStyle name="20% - Énfasis2 5 4 2 2" xfId="27582" xr:uid="{00000000-0005-0000-0000-0000552F0000}"/>
    <cellStyle name="20% - Énfasis2 5 4 2 3" xfId="53918" xr:uid="{00000000-0005-0000-0000-0000562F0000}"/>
    <cellStyle name="20% - Énfasis2 5 4 2 4" xfId="17693" xr:uid="{00000000-0005-0000-0000-0000572F0000}"/>
    <cellStyle name="20% - Énfasis2 5 4 3" xfId="21985" xr:uid="{00000000-0005-0000-0000-0000582F0000}"/>
    <cellStyle name="20% - Énfasis2 5 4 3 2" xfId="49230" xr:uid="{00000000-0005-0000-0000-0000592F0000}"/>
    <cellStyle name="20% - Énfasis2 5 4 4" xfId="31472" xr:uid="{00000000-0005-0000-0000-00005A2F0000}"/>
    <cellStyle name="20% - Énfasis2 5 4 5" xfId="37039" xr:uid="{00000000-0005-0000-0000-00005B2F0000}"/>
    <cellStyle name="20% - Énfasis2 5 4 6" xfId="44499" xr:uid="{00000000-0005-0000-0000-00005C2F0000}"/>
    <cellStyle name="20% - Énfasis2 5 4 7" xfId="13994" xr:uid="{00000000-0005-0000-0000-00005D2F0000}"/>
    <cellStyle name="20% - Énfasis2 5 5" xfId="4999" xr:uid="{00000000-0005-0000-0000-00005E2F0000}"/>
    <cellStyle name="20% - Énfasis2 5 5 2" xfId="9755" xr:uid="{00000000-0005-0000-0000-00005F2F0000}"/>
    <cellStyle name="20% - Énfasis2 5 5 2 2" xfId="55521" xr:uid="{00000000-0005-0000-0000-0000602F0000}"/>
    <cellStyle name="20% - Énfasis2 5 5 2 3" xfId="25773" xr:uid="{00000000-0005-0000-0000-0000612F0000}"/>
    <cellStyle name="20% - Énfasis2 5 5 3" xfId="33098" xr:uid="{00000000-0005-0000-0000-0000622F0000}"/>
    <cellStyle name="20% - Énfasis2 5 5 3 2" xfId="50830" xr:uid="{00000000-0005-0000-0000-0000632F0000}"/>
    <cellStyle name="20% - Énfasis2 5 5 4" xfId="38677" xr:uid="{00000000-0005-0000-0000-0000642F0000}"/>
    <cellStyle name="20% - Énfasis2 5 5 5" xfId="46130" xr:uid="{00000000-0005-0000-0000-0000652F0000}"/>
    <cellStyle name="20% - Énfasis2 5 5 6" xfId="15863" xr:uid="{00000000-0005-0000-0000-0000662F0000}"/>
    <cellStyle name="20% - Énfasis2 5 6" xfId="5484" xr:uid="{00000000-0005-0000-0000-0000672F0000}"/>
    <cellStyle name="20% - Énfasis2 5 6 2" xfId="10176" xr:uid="{00000000-0005-0000-0000-0000682F0000}"/>
    <cellStyle name="20% - Énfasis2 5 6 2 2" xfId="55942" xr:uid="{00000000-0005-0000-0000-0000692F0000}"/>
    <cellStyle name="20% - Énfasis2 5 6 2 3" xfId="33580" xr:uid="{00000000-0005-0000-0000-00006A2F0000}"/>
    <cellStyle name="20% - Énfasis2 5 6 3" xfId="39159" xr:uid="{00000000-0005-0000-0000-00006B2F0000}"/>
    <cellStyle name="20% - Énfasis2 5 6 3 2" xfId="51250" xr:uid="{00000000-0005-0000-0000-00006C2F0000}"/>
    <cellStyle name="20% - Énfasis2 5 6 4" xfId="46612" xr:uid="{00000000-0005-0000-0000-00006D2F0000}"/>
    <cellStyle name="20% - Énfasis2 5 6 5" xfId="19787" xr:uid="{00000000-0005-0000-0000-00006E2F0000}"/>
    <cellStyle name="20% - Énfasis2 5 7" xfId="6187" xr:uid="{00000000-0005-0000-0000-00006F2F0000}"/>
    <cellStyle name="20% - Énfasis2 5 7 2" xfId="51953" xr:uid="{00000000-0005-0000-0000-0000702F0000}"/>
    <cellStyle name="20% - Énfasis2 5 7 3" xfId="29421" xr:uid="{00000000-0005-0000-0000-0000712F0000}"/>
    <cellStyle name="20% - Énfasis2 5 8" xfId="10972" xr:uid="{00000000-0005-0000-0000-0000722F0000}"/>
    <cellStyle name="20% - Énfasis2 5 8 2" xfId="47291" xr:uid="{00000000-0005-0000-0000-0000732F0000}"/>
    <cellStyle name="20% - Énfasis2 5 8 3" xfId="34856" xr:uid="{00000000-0005-0000-0000-0000742F0000}"/>
    <cellStyle name="20% - Énfasis2 5 9" xfId="42455" xr:uid="{00000000-0005-0000-0000-0000752F0000}"/>
    <cellStyle name="20% - Énfasis2 6" xfId="683" xr:uid="{00000000-0005-0000-0000-0000762F0000}"/>
    <cellStyle name="20% - Énfasis2 6 10" xfId="11540" xr:uid="{00000000-0005-0000-0000-0000772F0000}"/>
    <cellStyle name="20% - Énfasis2 6 2" xfId="1443" xr:uid="{00000000-0005-0000-0000-0000782F0000}"/>
    <cellStyle name="20% - Énfasis2 6 2 2" xfId="3819" xr:uid="{00000000-0005-0000-0000-0000792F0000}"/>
    <cellStyle name="20% - Énfasis2 6 2 2 2" xfId="8610" xr:uid="{00000000-0005-0000-0000-00007A2F0000}"/>
    <cellStyle name="20% - Énfasis2 6 2 2 2 2" xfId="28030" xr:uid="{00000000-0005-0000-0000-00007B2F0000}"/>
    <cellStyle name="20% - Énfasis2 6 2 2 2 3" xfId="54376" xr:uid="{00000000-0005-0000-0000-00007C2F0000}"/>
    <cellStyle name="20% - Énfasis2 6 2 2 2 4" xfId="18152" xr:uid="{00000000-0005-0000-0000-00007D2F0000}"/>
    <cellStyle name="20% - Énfasis2 6 2 2 3" xfId="22444" xr:uid="{00000000-0005-0000-0000-00007E2F0000}"/>
    <cellStyle name="20% - Énfasis2 6 2 2 3 2" xfId="49687" xr:uid="{00000000-0005-0000-0000-00007F2F0000}"/>
    <cellStyle name="20% - Énfasis2 6 2 2 4" xfId="31927" xr:uid="{00000000-0005-0000-0000-0000802F0000}"/>
    <cellStyle name="20% - Énfasis2 6 2 2 5" xfId="37498" xr:uid="{00000000-0005-0000-0000-0000812F0000}"/>
    <cellStyle name="20% - Énfasis2 6 2 2 6" xfId="44958" xr:uid="{00000000-0005-0000-0000-0000822F0000}"/>
    <cellStyle name="20% - Énfasis2 6 2 2 7" xfId="14441" xr:uid="{00000000-0005-0000-0000-0000832F0000}"/>
    <cellStyle name="20% - Énfasis2 6 2 3" xfId="6657" xr:uid="{00000000-0005-0000-0000-0000842F0000}"/>
    <cellStyle name="20% - Énfasis2 6 2 3 2" xfId="26220" xr:uid="{00000000-0005-0000-0000-0000852F0000}"/>
    <cellStyle name="20% - Énfasis2 6 2 3 3" xfId="52423" xr:uid="{00000000-0005-0000-0000-0000862F0000}"/>
    <cellStyle name="20% - Énfasis2 6 2 3 4" xfId="16310" xr:uid="{00000000-0005-0000-0000-0000872F0000}"/>
    <cellStyle name="20% - Énfasis2 6 2 4" xfId="20282" xr:uid="{00000000-0005-0000-0000-0000882F0000}"/>
    <cellStyle name="20% - Énfasis2 6 2 4 2" xfId="47759" xr:uid="{00000000-0005-0000-0000-0000892F0000}"/>
    <cellStyle name="20% - Énfasis2 6 2 5" xfId="29907" xr:uid="{00000000-0005-0000-0000-00008A2F0000}"/>
    <cellStyle name="20% - Énfasis2 6 2 6" xfId="35353" xr:uid="{00000000-0005-0000-0000-00008B2F0000}"/>
    <cellStyle name="20% - Énfasis2 6 2 7" xfId="42948" xr:uid="{00000000-0005-0000-0000-00008C2F0000}"/>
    <cellStyle name="20% - Énfasis2 6 2 8" xfId="12977" xr:uid="{00000000-0005-0000-0000-00008D2F0000}"/>
    <cellStyle name="20% - Énfasis2 6 3" xfId="3127" xr:uid="{00000000-0005-0000-0000-00008E2F0000}"/>
    <cellStyle name="20% - Énfasis2 6 3 2" xfId="7920" xr:uid="{00000000-0005-0000-0000-00008F2F0000}"/>
    <cellStyle name="20% - Énfasis2 6 3 2 2" xfId="27350" xr:uid="{00000000-0005-0000-0000-0000902F0000}"/>
    <cellStyle name="20% - Énfasis2 6 3 2 3" xfId="53686" xr:uid="{00000000-0005-0000-0000-0000912F0000}"/>
    <cellStyle name="20% - Énfasis2 6 3 2 4" xfId="17460" xr:uid="{00000000-0005-0000-0000-0000922F0000}"/>
    <cellStyle name="20% - Énfasis2 6 3 3" xfId="21752" xr:uid="{00000000-0005-0000-0000-0000932F0000}"/>
    <cellStyle name="20% - Énfasis2 6 3 3 2" xfId="48998" xr:uid="{00000000-0005-0000-0000-0000942F0000}"/>
    <cellStyle name="20% - Énfasis2 6 3 4" xfId="31239" xr:uid="{00000000-0005-0000-0000-0000952F0000}"/>
    <cellStyle name="20% - Énfasis2 6 3 5" xfId="36806" xr:uid="{00000000-0005-0000-0000-0000962F0000}"/>
    <cellStyle name="20% - Énfasis2 6 3 6" xfId="44266" xr:uid="{00000000-0005-0000-0000-0000972F0000}"/>
    <cellStyle name="20% - Énfasis2 6 3 7" xfId="12260" xr:uid="{00000000-0005-0000-0000-0000982F0000}"/>
    <cellStyle name="20% - Énfasis2 6 4" xfId="5954" xr:uid="{00000000-0005-0000-0000-0000992F0000}"/>
    <cellStyle name="20% - Énfasis2 6 4 2" xfId="24734" xr:uid="{00000000-0005-0000-0000-00009A2F0000}"/>
    <cellStyle name="20% - Énfasis2 6 4 3" xfId="51720" xr:uid="{00000000-0005-0000-0000-00009B2F0000}"/>
    <cellStyle name="20% - Énfasis2 6 4 4" xfId="13762" xr:uid="{00000000-0005-0000-0000-00009C2F0000}"/>
    <cellStyle name="20% - Énfasis2 6 5" xfId="15631" xr:uid="{00000000-0005-0000-0000-00009D2F0000}"/>
    <cellStyle name="20% - Énfasis2 6 5 2" xfId="25541" xr:uid="{00000000-0005-0000-0000-00009E2F0000}"/>
    <cellStyle name="20% - Énfasis2 6 5 3" xfId="47059" xr:uid="{00000000-0005-0000-0000-00009F2F0000}"/>
    <cellStyle name="20% - Énfasis2 6 6" xfId="19528" xr:uid="{00000000-0005-0000-0000-0000A02F0000}"/>
    <cellStyle name="20% - Énfasis2 6 7" xfId="29189" xr:uid="{00000000-0005-0000-0000-0000A12F0000}"/>
    <cellStyle name="20% - Énfasis2 6 8" xfId="34597" xr:uid="{00000000-0005-0000-0000-0000A22F0000}"/>
    <cellStyle name="20% - Énfasis2 6 9" xfId="42196" xr:uid="{00000000-0005-0000-0000-0000A32F0000}"/>
    <cellStyle name="20% - Énfasis2 7" xfId="1155" xr:uid="{00000000-0005-0000-0000-0000A42F0000}"/>
    <cellStyle name="20% - Énfasis2 7 2" xfId="3544" xr:uid="{00000000-0005-0000-0000-0000A52F0000}"/>
    <cellStyle name="20% - Énfasis2 7 2 2" xfId="8335" xr:uid="{00000000-0005-0000-0000-0000A62F0000}"/>
    <cellStyle name="20% - Énfasis2 7 2 2 2" xfId="27758" xr:uid="{00000000-0005-0000-0000-0000A72F0000}"/>
    <cellStyle name="20% - Énfasis2 7 2 2 3" xfId="54101" xr:uid="{00000000-0005-0000-0000-0000A82F0000}"/>
    <cellStyle name="20% - Énfasis2 7 2 2 4" xfId="17877" xr:uid="{00000000-0005-0000-0000-0000A92F0000}"/>
    <cellStyle name="20% - Énfasis2 7 2 3" xfId="22169" xr:uid="{00000000-0005-0000-0000-0000AA2F0000}"/>
    <cellStyle name="20% - Énfasis2 7 2 3 2" xfId="49412" xr:uid="{00000000-0005-0000-0000-0000AB2F0000}"/>
    <cellStyle name="20% - Énfasis2 7 2 4" xfId="31653" xr:uid="{00000000-0005-0000-0000-0000AC2F0000}"/>
    <cellStyle name="20% - Énfasis2 7 2 5" xfId="37223" xr:uid="{00000000-0005-0000-0000-0000AD2F0000}"/>
    <cellStyle name="20% - Énfasis2 7 2 6" xfId="44683" xr:uid="{00000000-0005-0000-0000-0000AE2F0000}"/>
    <cellStyle name="20% - Énfasis2 7 2 7" xfId="12690" xr:uid="{00000000-0005-0000-0000-0000AF2F0000}"/>
    <cellStyle name="20% - Énfasis2 7 3" xfId="6378" xr:uid="{00000000-0005-0000-0000-0000B02F0000}"/>
    <cellStyle name="20% - Énfasis2 7 3 2" xfId="24293" xr:uid="{00000000-0005-0000-0000-0000B12F0000}"/>
    <cellStyle name="20% - Énfasis2 7 3 3" xfId="52144" xr:uid="{00000000-0005-0000-0000-0000B22F0000}"/>
    <cellStyle name="20% - Énfasis2 7 3 4" xfId="14170" xr:uid="{00000000-0005-0000-0000-0000B32F0000}"/>
    <cellStyle name="20% - Énfasis2 7 4" xfId="16039" xr:uid="{00000000-0005-0000-0000-0000B42F0000}"/>
    <cellStyle name="20% - Énfasis2 7 4 2" xfId="25949" xr:uid="{00000000-0005-0000-0000-0000B52F0000}"/>
    <cellStyle name="20% - Énfasis2 7 4 3" xfId="47480" xr:uid="{00000000-0005-0000-0000-0000B62F0000}"/>
    <cellStyle name="20% - Énfasis2 7 5" xfId="19994" xr:uid="{00000000-0005-0000-0000-0000B72F0000}"/>
    <cellStyle name="20% - Énfasis2 7 6" xfId="29622" xr:uid="{00000000-0005-0000-0000-0000B82F0000}"/>
    <cellStyle name="20% - Énfasis2 7 7" xfId="35065" xr:uid="{00000000-0005-0000-0000-0000B92F0000}"/>
    <cellStyle name="20% - Énfasis2 7 8" xfId="42660" xr:uid="{00000000-0005-0000-0000-0000BA2F0000}"/>
    <cellStyle name="20% - Énfasis2 7 9" xfId="11257" xr:uid="{00000000-0005-0000-0000-0000BB2F0000}"/>
    <cellStyle name="20% - Énfasis2 8" xfId="1987" xr:uid="{00000000-0005-0000-0000-0000BC2F0000}"/>
    <cellStyle name="20% - Énfasis2 8 2" xfId="4292" xr:uid="{00000000-0005-0000-0000-0000BD2F0000}"/>
    <cellStyle name="20% - Énfasis2 8 2 2" xfId="9073" xr:uid="{00000000-0005-0000-0000-0000BE2F0000}"/>
    <cellStyle name="20% - Énfasis2 8 2 2 2" xfId="28466" xr:uid="{00000000-0005-0000-0000-0000BF2F0000}"/>
    <cellStyle name="20% - Énfasis2 8 2 2 3" xfId="54839" xr:uid="{00000000-0005-0000-0000-0000C02F0000}"/>
    <cellStyle name="20% - Énfasis2 8 2 2 4" xfId="18625" xr:uid="{00000000-0005-0000-0000-0000C12F0000}"/>
    <cellStyle name="20% - Énfasis2 8 2 3" xfId="22917" xr:uid="{00000000-0005-0000-0000-0000C22F0000}"/>
    <cellStyle name="20% - Énfasis2 8 2 3 2" xfId="50149" xr:uid="{00000000-0005-0000-0000-0000C32F0000}"/>
    <cellStyle name="20% - Énfasis2 8 2 4" xfId="32392" xr:uid="{00000000-0005-0000-0000-0000C42F0000}"/>
    <cellStyle name="20% - Énfasis2 8 2 5" xfId="37971" xr:uid="{00000000-0005-0000-0000-0000C52F0000}"/>
    <cellStyle name="20% - Énfasis2 8 2 6" xfId="45431" xr:uid="{00000000-0005-0000-0000-0000C62F0000}"/>
    <cellStyle name="20% - Énfasis2 8 2 7" xfId="14877" xr:uid="{00000000-0005-0000-0000-0000C72F0000}"/>
    <cellStyle name="20% - Énfasis2 8 3" xfId="7152" xr:uid="{00000000-0005-0000-0000-0000C82F0000}"/>
    <cellStyle name="20% - Énfasis2 8 3 2" xfId="26656" xr:uid="{00000000-0005-0000-0000-0000C92F0000}"/>
    <cellStyle name="20% - Énfasis2 8 3 3" xfId="52918" xr:uid="{00000000-0005-0000-0000-0000CA2F0000}"/>
    <cellStyle name="20% - Énfasis2 8 3 4" xfId="16746" xr:uid="{00000000-0005-0000-0000-0000CB2F0000}"/>
    <cellStyle name="20% - Énfasis2 8 4" xfId="20824" xr:uid="{00000000-0005-0000-0000-0000CC2F0000}"/>
    <cellStyle name="20% - Énfasis2 8 4 2" xfId="48254" xr:uid="{00000000-0005-0000-0000-0000CD2F0000}"/>
    <cellStyle name="20% - Énfasis2 8 5" xfId="30438" xr:uid="{00000000-0005-0000-0000-0000CE2F0000}"/>
    <cellStyle name="20% - Énfasis2 8 6" xfId="35897" xr:uid="{00000000-0005-0000-0000-0000CF2F0000}"/>
    <cellStyle name="20% - Énfasis2 8 7" xfId="43490" xr:uid="{00000000-0005-0000-0000-0000D02F0000}"/>
    <cellStyle name="20% - Énfasis2 8 8" xfId="11989" xr:uid="{00000000-0005-0000-0000-0000D12F0000}"/>
    <cellStyle name="20% - Énfasis2 9" xfId="2846" xr:uid="{00000000-0005-0000-0000-0000D22F0000}"/>
    <cellStyle name="20% - Énfasis2 9 2" xfId="7649" xr:uid="{00000000-0005-0000-0000-0000D32F0000}"/>
    <cellStyle name="20% - Énfasis2 9 2 2" xfId="27078" xr:uid="{00000000-0005-0000-0000-0000D42F0000}"/>
    <cellStyle name="20% - Énfasis2 9 2 3" xfId="53415" xr:uid="{00000000-0005-0000-0000-0000D52F0000}"/>
    <cellStyle name="20% - Énfasis2 9 2 4" xfId="17179" xr:uid="{00000000-0005-0000-0000-0000D62F0000}"/>
    <cellStyle name="20% - Énfasis2 9 3" xfId="21471" xr:uid="{00000000-0005-0000-0000-0000D72F0000}"/>
    <cellStyle name="20% - Énfasis2 9 3 2" xfId="48727" xr:uid="{00000000-0005-0000-0000-0000D82F0000}"/>
    <cellStyle name="20% - Énfasis2 9 4" xfId="30958" xr:uid="{00000000-0005-0000-0000-0000D92F0000}"/>
    <cellStyle name="20% - Énfasis2 9 5" xfId="36525" xr:uid="{00000000-0005-0000-0000-0000DA2F0000}"/>
    <cellStyle name="20% - Énfasis2 9 6" xfId="43985" xr:uid="{00000000-0005-0000-0000-0000DB2F0000}"/>
    <cellStyle name="20% - Énfasis2 9 7" xfId="13491" xr:uid="{00000000-0005-0000-0000-0000DC2F0000}"/>
    <cellStyle name="20% - Énfasis2_Bham" xfId="357" xr:uid="{00000000-0005-0000-0000-0000DD2F0000}"/>
    <cellStyle name="20% - Énfasis3" xfId="233" xr:uid="{00000000-0005-0000-0000-0000DE2F0000}"/>
    <cellStyle name="20% - Énfasis3 10" xfId="4764" xr:uid="{00000000-0005-0000-0000-0000DF2F0000}"/>
    <cellStyle name="20% - Énfasis3 10 2" xfId="9524" xr:uid="{00000000-0005-0000-0000-0000E02F0000}"/>
    <cellStyle name="20% - Énfasis3 10 2 2" xfId="55290" xr:uid="{00000000-0005-0000-0000-0000E12F0000}"/>
    <cellStyle name="20% - Énfasis3 10 2 3" xfId="25283" xr:uid="{00000000-0005-0000-0000-0000E22F0000}"/>
    <cellStyle name="20% - Énfasis3 10 3" xfId="32863" xr:uid="{00000000-0005-0000-0000-0000E32F0000}"/>
    <cellStyle name="20% - Énfasis3 10 3 2" xfId="50599" xr:uid="{00000000-0005-0000-0000-0000E42F0000}"/>
    <cellStyle name="20% - Énfasis3 10 4" xfId="38442" xr:uid="{00000000-0005-0000-0000-0000E52F0000}"/>
    <cellStyle name="20% - Énfasis3 10 5" xfId="45899" xr:uid="{00000000-0005-0000-0000-0000E62F0000}"/>
    <cellStyle name="20% - Énfasis3 10 6" xfId="15361" xr:uid="{00000000-0005-0000-0000-0000E72F0000}"/>
    <cellStyle name="20% - Énfasis3 11" xfId="5253" xr:uid="{00000000-0005-0000-0000-0000E82F0000}"/>
    <cellStyle name="20% - Énfasis3 11 2" xfId="9945" xr:uid="{00000000-0005-0000-0000-0000E92F0000}"/>
    <cellStyle name="20% - Énfasis3 11 2 2" xfId="55711" xr:uid="{00000000-0005-0000-0000-0000EA2F0000}"/>
    <cellStyle name="20% - Énfasis3 11 2 3" xfId="33349" xr:uid="{00000000-0005-0000-0000-0000EB2F0000}"/>
    <cellStyle name="20% - Énfasis3 11 3" xfId="38928" xr:uid="{00000000-0005-0000-0000-0000EC2F0000}"/>
    <cellStyle name="20% - Énfasis3 11 3 2" xfId="51019" xr:uid="{00000000-0005-0000-0000-0000ED2F0000}"/>
    <cellStyle name="20% - Énfasis3 11 4" xfId="46381" xr:uid="{00000000-0005-0000-0000-0000EE2F0000}"/>
    <cellStyle name="20% - Énfasis3 11 5" xfId="19170" xr:uid="{00000000-0005-0000-0000-0000EF2F0000}"/>
    <cellStyle name="20% - Énfasis3 12" xfId="5670" xr:uid="{00000000-0005-0000-0000-0000F02F0000}"/>
    <cellStyle name="20% - Énfasis3 12 2" xfId="51436" xr:uid="{00000000-0005-0000-0000-0000F12F0000}"/>
    <cellStyle name="20% - Énfasis3 12 3" xfId="28911" xr:uid="{00000000-0005-0000-0000-0000F22F0000}"/>
    <cellStyle name="20% - Énfasis3 13" xfId="10741" xr:uid="{00000000-0005-0000-0000-0000F32F0000}"/>
    <cellStyle name="20% - Énfasis3 13 2" xfId="46789" xr:uid="{00000000-0005-0000-0000-0000F42F0000}"/>
    <cellStyle name="20% - Énfasis3 13 3" xfId="34237" xr:uid="{00000000-0005-0000-0000-0000F52F0000}"/>
    <cellStyle name="20% - Énfasis3 14" xfId="41914" xr:uid="{00000000-0005-0000-0000-0000F62F0000}"/>
    <cellStyle name="20% - Énfasis3 15" xfId="11155" xr:uid="{00000000-0005-0000-0000-0000F72F0000}"/>
    <cellStyle name="20% - Énfasis3 16" xfId="56496" xr:uid="{00000000-0005-0000-0000-0000F82F0000}"/>
    <cellStyle name="20% - Énfasis3 17" xfId="56951" xr:uid="{00000000-0005-0000-0000-0000F92F0000}"/>
    <cellStyle name="20% - Énfasis3 2" xfId="285" xr:uid="{00000000-0005-0000-0000-0000FA2F0000}"/>
    <cellStyle name="20% - Énfasis3 2 10" xfId="5269" xr:uid="{00000000-0005-0000-0000-0000FB2F0000}"/>
    <cellStyle name="20% - Énfasis3 2 10 2" xfId="9961" xr:uid="{00000000-0005-0000-0000-0000FC2F0000}"/>
    <cellStyle name="20% - Énfasis3 2 10 2 2" xfId="55727" xr:uid="{00000000-0005-0000-0000-0000FD2F0000}"/>
    <cellStyle name="20% - Énfasis3 2 10 2 3" xfId="33365" xr:uid="{00000000-0005-0000-0000-0000FE2F0000}"/>
    <cellStyle name="20% - Énfasis3 2 10 3" xfId="38944" xr:uid="{00000000-0005-0000-0000-0000FF2F0000}"/>
    <cellStyle name="20% - Énfasis3 2 10 3 2" xfId="51035" xr:uid="{00000000-0005-0000-0000-000000300000}"/>
    <cellStyle name="20% - Énfasis3 2 10 4" xfId="46397" xr:uid="{00000000-0005-0000-0000-000001300000}"/>
    <cellStyle name="20% - Énfasis3 2 10 5" xfId="19198" xr:uid="{00000000-0005-0000-0000-000002300000}"/>
    <cellStyle name="20% - Énfasis3 2 11" xfId="5688" xr:uid="{00000000-0005-0000-0000-000003300000}"/>
    <cellStyle name="20% - Énfasis3 2 11 2" xfId="51454" xr:uid="{00000000-0005-0000-0000-000004300000}"/>
    <cellStyle name="20% - Énfasis3 2 11 3" xfId="28927" xr:uid="{00000000-0005-0000-0000-000005300000}"/>
    <cellStyle name="20% - Énfasis3 2 12" xfId="10757" xr:uid="{00000000-0005-0000-0000-000006300000}"/>
    <cellStyle name="20% - Énfasis3 2 12 2" xfId="46805" xr:uid="{00000000-0005-0000-0000-000007300000}"/>
    <cellStyle name="20% - Énfasis3 2 12 3" xfId="34264" xr:uid="{00000000-0005-0000-0000-000008300000}"/>
    <cellStyle name="20% - Énfasis3 2 13" xfId="41930" xr:uid="{00000000-0005-0000-0000-000009300000}"/>
    <cellStyle name="20% - Énfasis3 2 14" xfId="11171" xr:uid="{00000000-0005-0000-0000-00000A300000}"/>
    <cellStyle name="20% - Énfasis3 2 15" xfId="56512" xr:uid="{00000000-0005-0000-0000-00000B300000}"/>
    <cellStyle name="20% - Énfasis3 2 16" xfId="56967" xr:uid="{00000000-0005-0000-0000-00000C300000}"/>
    <cellStyle name="20% - Énfasis3 2 2" xfId="521" xr:uid="{00000000-0005-0000-0000-00000D300000}"/>
    <cellStyle name="20% - Énfasis3 2 2 10" xfId="10845" xr:uid="{00000000-0005-0000-0000-00000E300000}"/>
    <cellStyle name="20% - Énfasis3 2 2 10 2" xfId="46905" xr:uid="{00000000-0005-0000-0000-00000F300000}"/>
    <cellStyle name="20% - Énfasis3 2 2 10 3" xfId="34437" xr:uid="{00000000-0005-0000-0000-000010300000}"/>
    <cellStyle name="20% - Énfasis3 2 2 11" xfId="42037" xr:uid="{00000000-0005-0000-0000-000011300000}"/>
    <cellStyle name="20% - Énfasis3 2 2 12" xfId="11381" xr:uid="{00000000-0005-0000-0000-000012300000}"/>
    <cellStyle name="20% - Énfasis3 2 2 13" xfId="56600" xr:uid="{00000000-0005-0000-0000-000013300000}"/>
    <cellStyle name="20% - Énfasis3 2 2 14" xfId="57055" xr:uid="{00000000-0005-0000-0000-000014300000}"/>
    <cellStyle name="20% - Énfasis3 2 2 2" xfId="1058" xr:uid="{00000000-0005-0000-0000-000015300000}"/>
    <cellStyle name="20% - Énfasis3 2 2 2 10" xfId="11915" xr:uid="{00000000-0005-0000-0000-000016300000}"/>
    <cellStyle name="20% - Énfasis3 2 2 2 11" xfId="56843" xr:uid="{00000000-0005-0000-0000-000017300000}"/>
    <cellStyle name="20% - Énfasis3 2 2 2 12" xfId="57298" xr:uid="{00000000-0005-0000-0000-000018300000}"/>
    <cellStyle name="20% - Énfasis3 2 2 2 2" xfId="1795" xr:uid="{00000000-0005-0000-0000-000019300000}"/>
    <cellStyle name="20% - Énfasis3 2 2 2 2 2" xfId="4168" xr:uid="{00000000-0005-0000-0000-00001A300000}"/>
    <cellStyle name="20% - Énfasis3 2 2 2 2 2 2" xfId="8959" xr:uid="{00000000-0005-0000-0000-00001B300000}"/>
    <cellStyle name="20% - Énfasis3 2 2 2 2 2 2 2" xfId="28378" xr:uid="{00000000-0005-0000-0000-00001C300000}"/>
    <cellStyle name="20% - Énfasis3 2 2 2 2 2 2 3" xfId="54725" xr:uid="{00000000-0005-0000-0000-00001D300000}"/>
    <cellStyle name="20% - Énfasis3 2 2 2 2 2 2 4" xfId="18501" xr:uid="{00000000-0005-0000-0000-00001E300000}"/>
    <cellStyle name="20% - Énfasis3 2 2 2 2 2 3" xfId="22793" xr:uid="{00000000-0005-0000-0000-00001F300000}"/>
    <cellStyle name="20% - Énfasis3 2 2 2 2 2 3 2" xfId="50036" xr:uid="{00000000-0005-0000-0000-000020300000}"/>
    <cellStyle name="20% - Énfasis3 2 2 2 2 2 4" xfId="32276" xr:uid="{00000000-0005-0000-0000-000021300000}"/>
    <cellStyle name="20% - Énfasis3 2 2 2 2 2 5" xfId="37847" xr:uid="{00000000-0005-0000-0000-000022300000}"/>
    <cellStyle name="20% - Énfasis3 2 2 2 2 2 6" xfId="45307" xr:uid="{00000000-0005-0000-0000-000023300000}"/>
    <cellStyle name="20% - Énfasis3 2 2 2 2 2 7" xfId="14789" xr:uid="{00000000-0005-0000-0000-000024300000}"/>
    <cellStyle name="20% - Énfasis3 2 2 2 2 3" xfId="7008" xr:uid="{00000000-0005-0000-0000-000025300000}"/>
    <cellStyle name="20% - Énfasis3 2 2 2 2 3 2" xfId="26568" xr:uid="{00000000-0005-0000-0000-000026300000}"/>
    <cellStyle name="20% - Énfasis3 2 2 2 2 3 3" xfId="52774" xr:uid="{00000000-0005-0000-0000-000027300000}"/>
    <cellStyle name="20% - Énfasis3 2 2 2 2 3 4" xfId="16658" xr:uid="{00000000-0005-0000-0000-000028300000}"/>
    <cellStyle name="20% - Énfasis3 2 2 2 2 4" xfId="20634" xr:uid="{00000000-0005-0000-0000-000029300000}"/>
    <cellStyle name="20% - Énfasis3 2 2 2 2 4 2" xfId="48110" xr:uid="{00000000-0005-0000-0000-00002A300000}"/>
    <cellStyle name="20% - Énfasis3 2 2 2 2 5" xfId="30259" xr:uid="{00000000-0005-0000-0000-00002B300000}"/>
    <cellStyle name="20% - Énfasis3 2 2 2 2 6" xfId="35705" xr:uid="{00000000-0005-0000-0000-00002C300000}"/>
    <cellStyle name="20% - Énfasis3 2 2 2 2 7" xfId="43300" xr:uid="{00000000-0005-0000-0000-00002D300000}"/>
    <cellStyle name="20% - Énfasis3 2 2 2 2 8" xfId="13328" xr:uid="{00000000-0005-0000-0000-00002E300000}"/>
    <cellStyle name="20% - Énfasis3 2 2 2 3" xfId="2335" xr:uid="{00000000-0005-0000-0000-00002F300000}"/>
    <cellStyle name="20% - Énfasis3 2 2 2 3 2" xfId="4640" xr:uid="{00000000-0005-0000-0000-000030300000}"/>
    <cellStyle name="20% - Énfasis3 2 2 2 3 2 2" xfId="9421" xr:uid="{00000000-0005-0000-0000-000031300000}"/>
    <cellStyle name="20% - Énfasis3 2 2 2 3 2 2 2" xfId="28814" xr:uid="{00000000-0005-0000-0000-000032300000}"/>
    <cellStyle name="20% - Énfasis3 2 2 2 3 2 2 3" xfId="55187" xr:uid="{00000000-0005-0000-0000-000033300000}"/>
    <cellStyle name="20% - Énfasis3 2 2 2 3 2 2 4" xfId="18973" xr:uid="{00000000-0005-0000-0000-000034300000}"/>
    <cellStyle name="20% - Énfasis3 2 2 2 3 2 3" xfId="23265" xr:uid="{00000000-0005-0000-0000-000035300000}"/>
    <cellStyle name="20% - Énfasis3 2 2 2 3 2 3 2" xfId="50497" xr:uid="{00000000-0005-0000-0000-000036300000}"/>
    <cellStyle name="20% - Énfasis3 2 2 2 3 2 4" xfId="32740" xr:uid="{00000000-0005-0000-0000-000037300000}"/>
    <cellStyle name="20% - Énfasis3 2 2 2 3 2 5" xfId="38319" xr:uid="{00000000-0005-0000-0000-000038300000}"/>
    <cellStyle name="20% - Énfasis3 2 2 2 3 2 6" xfId="45779" xr:uid="{00000000-0005-0000-0000-000039300000}"/>
    <cellStyle name="20% - Énfasis3 2 2 2 3 2 7" xfId="15225" xr:uid="{00000000-0005-0000-0000-00003A300000}"/>
    <cellStyle name="20% - Énfasis3 2 2 2 3 3" xfId="7500" xr:uid="{00000000-0005-0000-0000-00003B300000}"/>
    <cellStyle name="20% - Énfasis3 2 2 2 3 3 2" xfId="27004" xr:uid="{00000000-0005-0000-0000-00003C300000}"/>
    <cellStyle name="20% - Énfasis3 2 2 2 3 3 3" xfId="53266" xr:uid="{00000000-0005-0000-0000-00003D300000}"/>
    <cellStyle name="20% - Énfasis3 2 2 2 3 3 4" xfId="17094" xr:uid="{00000000-0005-0000-0000-00003E300000}"/>
    <cellStyle name="20% - Énfasis3 2 2 2 3 4" xfId="21172" xr:uid="{00000000-0005-0000-0000-00003F300000}"/>
    <cellStyle name="20% - Énfasis3 2 2 2 3 4 2" xfId="48602" xr:uid="{00000000-0005-0000-0000-000040300000}"/>
    <cellStyle name="20% - Énfasis3 2 2 2 3 5" xfId="30786" xr:uid="{00000000-0005-0000-0000-000041300000}"/>
    <cellStyle name="20% - Énfasis3 2 2 2 3 6" xfId="36245" xr:uid="{00000000-0005-0000-0000-000042300000}"/>
    <cellStyle name="20% - Énfasis3 2 2 2 3 7" xfId="43838" xr:uid="{00000000-0005-0000-0000-000043300000}"/>
    <cellStyle name="20% - Énfasis3 2 2 2 3 8" xfId="12608" xr:uid="{00000000-0005-0000-0000-000044300000}"/>
    <cellStyle name="20% - Énfasis3 2 2 2 4" xfId="3476" xr:uid="{00000000-0005-0000-0000-000045300000}"/>
    <cellStyle name="20% - Énfasis3 2 2 2 4 2" xfId="8268" xr:uid="{00000000-0005-0000-0000-000046300000}"/>
    <cellStyle name="20% - Énfasis3 2 2 2 4 2 2" xfId="27698" xr:uid="{00000000-0005-0000-0000-000047300000}"/>
    <cellStyle name="20% - Énfasis3 2 2 2 4 2 3" xfId="54034" xr:uid="{00000000-0005-0000-0000-000048300000}"/>
    <cellStyle name="20% - Énfasis3 2 2 2 4 2 4" xfId="17809" xr:uid="{00000000-0005-0000-0000-000049300000}"/>
    <cellStyle name="20% - Énfasis3 2 2 2 4 3" xfId="22101" xr:uid="{00000000-0005-0000-0000-00004A300000}"/>
    <cellStyle name="20% - Énfasis3 2 2 2 4 3 2" xfId="49346" xr:uid="{00000000-0005-0000-0000-00004B300000}"/>
    <cellStyle name="20% - Énfasis3 2 2 2 4 4" xfId="31588" xr:uid="{00000000-0005-0000-0000-00004C300000}"/>
    <cellStyle name="20% - Énfasis3 2 2 2 4 5" xfId="37155" xr:uid="{00000000-0005-0000-0000-00004D300000}"/>
    <cellStyle name="20% - Énfasis3 2 2 2 4 6" xfId="44615" xr:uid="{00000000-0005-0000-0000-00004E300000}"/>
    <cellStyle name="20% - Énfasis3 2 2 2 4 7" xfId="14110" xr:uid="{00000000-0005-0000-0000-00004F300000}"/>
    <cellStyle name="20% - Énfasis3 2 2 2 5" xfId="5115" xr:uid="{00000000-0005-0000-0000-000050300000}"/>
    <cellStyle name="20% - Énfasis3 2 2 2 5 2" xfId="9871" xr:uid="{00000000-0005-0000-0000-000051300000}"/>
    <cellStyle name="20% - Énfasis3 2 2 2 5 2 2" xfId="55637" xr:uid="{00000000-0005-0000-0000-000052300000}"/>
    <cellStyle name="20% - Énfasis3 2 2 2 5 2 3" xfId="25889" xr:uid="{00000000-0005-0000-0000-000053300000}"/>
    <cellStyle name="20% - Énfasis3 2 2 2 5 3" xfId="33214" xr:uid="{00000000-0005-0000-0000-000054300000}"/>
    <cellStyle name="20% - Énfasis3 2 2 2 5 3 2" xfId="50946" xr:uid="{00000000-0005-0000-0000-000055300000}"/>
    <cellStyle name="20% - Énfasis3 2 2 2 5 4" xfId="38793" xr:uid="{00000000-0005-0000-0000-000056300000}"/>
    <cellStyle name="20% - Énfasis3 2 2 2 5 5" xfId="46246" xr:uid="{00000000-0005-0000-0000-000057300000}"/>
    <cellStyle name="20% - Énfasis3 2 2 2 5 6" xfId="15979" xr:uid="{00000000-0005-0000-0000-000058300000}"/>
    <cellStyle name="20% - Énfasis3 2 2 2 6" xfId="5600" xr:uid="{00000000-0005-0000-0000-000059300000}"/>
    <cellStyle name="20% - Énfasis3 2 2 2 6 2" xfId="10292" xr:uid="{00000000-0005-0000-0000-00005A300000}"/>
    <cellStyle name="20% - Énfasis3 2 2 2 6 2 2" xfId="56058" xr:uid="{00000000-0005-0000-0000-00005B300000}"/>
    <cellStyle name="20% - Énfasis3 2 2 2 6 2 3" xfId="33696" xr:uid="{00000000-0005-0000-0000-00005C300000}"/>
    <cellStyle name="20% - Énfasis3 2 2 2 6 3" xfId="39275" xr:uid="{00000000-0005-0000-0000-00005D300000}"/>
    <cellStyle name="20% - Énfasis3 2 2 2 6 3 2" xfId="51366" xr:uid="{00000000-0005-0000-0000-00005E300000}"/>
    <cellStyle name="20% - Énfasis3 2 2 2 6 4" xfId="46728" xr:uid="{00000000-0005-0000-0000-00005F300000}"/>
    <cellStyle name="20% - Énfasis3 2 2 2 6 5" xfId="19903" xr:uid="{00000000-0005-0000-0000-000060300000}"/>
    <cellStyle name="20% - Énfasis3 2 2 2 7" xfId="6303" xr:uid="{00000000-0005-0000-0000-000061300000}"/>
    <cellStyle name="20% - Énfasis3 2 2 2 7 2" xfId="52069" xr:uid="{00000000-0005-0000-0000-000062300000}"/>
    <cellStyle name="20% - Énfasis3 2 2 2 7 3" xfId="29537" xr:uid="{00000000-0005-0000-0000-000063300000}"/>
    <cellStyle name="20% - Énfasis3 2 2 2 8" xfId="11088" xr:uid="{00000000-0005-0000-0000-000064300000}"/>
    <cellStyle name="20% - Énfasis3 2 2 2 8 2" xfId="47407" xr:uid="{00000000-0005-0000-0000-000065300000}"/>
    <cellStyle name="20% - Énfasis3 2 2 2 8 3" xfId="34972" xr:uid="{00000000-0005-0000-0000-000066300000}"/>
    <cellStyle name="20% - Énfasis3 2 2 2 9" xfId="42571" xr:uid="{00000000-0005-0000-0000-000067300000}"/>
    <cellStyle name="20% - Énfasis3 2 2 3" xfId="810" xr:uid="{00000000-0005-0000-0000-000068300000}"/>
    <cellStyle name="20% - Énfasis3 2 2 3 10" xfId="11667" xr:uid="{00000000-0005-0000-0000-000069300000}"/>
    <cellStyle name="20% - Énfasis3 2 2 3 2" xfId="1552" xr:uid="{00000000-0005-0000-0000-00006A300000}"/>
    <cellStyle name="20% - Énfasis3 2 2 3 2 2" xfId="3925" xr:uid="{00000000-0005-0000-0000-00006B300000}"/>
    <cellStyle name="20% - Énfasis3 2 2 3 2 2 2" xfId="8716" xr:uid="{00000000-0005-0000-0000-00006C300000}"/>
    <cellStyle name="20% - Énfasis3 2 2 3 2 2 2 2" xfId="28135" xr:uid="{00000000-0005-0000-0000-00006D300000}"/>
    <cellStyle name="20% - Énfasis3 2 2 3 2 2 2 3" xfId="54482" xr:uid="{00000000-0005-0000-0000-00006E300000}"/>
    <cellStyle name="20% - Énfasis3 2 2 3 2 2 2 4" xfId="18258" xr:uid="{00000000-0005-0000-0000-00006F300000}"/>
    <cellStyle name="20% - Énfasis3 2 2 3 2 2 3" xfId="22550" xr:uid="{00000000-0005-0000-0000-000070300000}"/>
    <cellStyle name="20% - Énfasis3 2 2 3 2 2 3 2" xfId="49793" xr:uid="{00000000-0005-0000-0000-000071300000}"/>
    <cellStyle name="20% - Énfasis3 2 2 3 2 2 4" xfId="32033" xr:uid="{00000000-0005-0000-0000-000072300000}"/>
    <cellStyle name="20% - Énfasis3 2 2 3 2 2 5" xfId="37604" xr:uid="{00000000-0005-0000-0000-000073300000}"/>
    <cellStyle name="20% - Énfasis3 2 2 3 2 2 6" xfId="45064" xr:uid="{00000000-0005-0000-0000-000074300000}"/>
    <cellStyle name="20% - Énfasis3 2 2 3 2 2 7" xfId="14546" xr:uid="{00000000-0005-0000-0000-000075300000}"/>
    <cellStyle name="20% - Énfasis3 2 2 3 2 3" xfId="6765" xr:uid="{00000000-0005-0000-0000-000076300000}"/>
    <cellStyle name="20% - Énfasis3 2 2 3 2 3 2" xfId="26325" xr:uid="{00000000-0005-0000-0000-000077300000}"/>
    <cellStyle name="20% - Énfasis3 2 2 3 2 3 3" xfId="52531" xr:uid="{00000000-0005-0000-0000-000078300000}"/>
    <cellStyle name="20% - Énfasis3 2 2 3 2 3 4" xfId="16415" xr:uid="{00000000-0005-0000-0000-000079300000}"/>
    <cellStyle name="20% - Énfasis3 2 2 3 2 4" xfId="20391" xr:uid="{00000000-0005-0000-0000-00007A300000}"/>
    <cellStyle name="20% - Énfasis3 2 2 3 2 4 2" xfId="47867" xr:uid="{00000000-0005-0000-0000-00007B300000}"/>
    <cellStyle name="20% - Énfasis3 2 2 3 2 5" xfId="30016" xr:uid="{00000000-0005-0000-0000-00007C300000}"/>
    <cellStyle name="20% - Énfasis3 2 2 3 2 6" xfId="35462" xr:uid="{00000000-0005-0000-0000-00007D300000}"/>
    <cellStyle name="20% - Énfasis3 2 2 3 2 7" xfId="43057" xr:uid="{00000000-0005-0000-0000-00007E300000}"/>
    <cellStyle name="20% - Énfasis3 2 2 3 2 8" xfId="13085" xr:uid="{00000000-0005-0000-0000-00007F300000}"/>
    <cellStyle name="20% - Énfasis3 2 2 3 3" xfId="3233" xr:uid="{00000000-0005-0000-0000-000080300000}"/>
    <cellStyle name="20% - Énfasis3 2 2 3 3 2" xfId="8025" xr:uid="{00000000-0005-0000-0000-000081300000}"/>
    <cellStyle name="20% - Énfasis3 2 2 3 3 2 2" xfId="27455" xr:uid="{00000000-0005-0000-0000-000082300000}"/>
    <cellStyle name="20% - Énfasis3 2 2 3 3 2 3" xfId="53791" xr:uid="{00000000-0005-0000-0000-000083300000}"/>
    <cellStyle name="20% - Énfasis3 2 2 3 3 2 4" xfId="17566" xr:uid="{00000000-0005-0000-0000-000084300000}"/>
    <cellStyle name="20% - Énfasis3 2 2 3 3 3" xfId="21858" xr:uid="{00000000-0005-0000-0000-000085300000}"/>
    <cellStyle name="20% - Énfasis3 2 2 3 3 3 2" xfId="49103" xr:uid="{00000000-0005-0000-0000-000086300000}"/>
    <cellStyle name="20% - Énfasis3 2 2 3 3 4" xfId="31345" xr:uid="{00000000-0005-0000-0000-000087300000}"/>
    <cellStyle name="20% - Énfasis3 2 2 3 3 5" xfId="36912" xr:uid="{00000000-0005-0000-0000-000088300000}"/>
    <cellStyle name="20% - Énfasis3 2 2 3 3 6" xfId="44372" xr:uid="{00000000-0005-0000-0000-000089300000}"/>
    <cellStyle name="20% - Énfasis3 2 2 3 3 7" xfId="12365" xr:uid="{00000000-0005-0000-0000-00008A300000}"/>
    <cellStyle name="20% - Énfasis3 2 2 3 4" xfId="6060" xr:uid="{00000000-0005-0000-0000-00008B300000}"/>
    <cellStyle name="20% - Énfasis3 2 2 3 4 2" xfId="24142" xr:uid="{00000000-0005-0000-0000-00008C300000}"/>
    <cellStyle name="20% - Énfasis3 2 2 3 4 3" xfId="51826" xr:uid="{00000000-0005-0000-0000-00008D300000}"/>
    <cellStyle name="20% - Énfasis3 2 2 3 4 4" xfId="13867" xr:uid="{00000000-0005-0000-0000-00008E300000}"/>
    <cellStyle name="20% - Énfasis3 2 2 3 5" xfId="15736" xr:uid="{00000000-0005-0000-0000-00008F300000}"/>
    <cellStyle name="20% - Énfasis3 2 2 3 5 2" xfId="25646" xr:uid="{00000000-0005-0000-0000-000090300000}"/>
    <cellStyle name="20% - Énfasis3 2 2 3 5 3" xfId="47164" xr:uid="{00000000-0005-0000-0000-000091300000}"/>
    <cellStyle name="20% - Énfasis3 2 2 3 6" xfId="19655" xr:uid="{00000000-0005-0000-0000-000092300000}"/>
    <cellStyle name="20% - Énfasis3 2 2 3 7" xfId="29294" xr:uid="{00000000-0005-0000-0000-000093300000}"/>
    <cellStyle name="20% - Énfasis3 2 2 3 8" xfId="34724" xr:uid="{00000000-0005-0000-0000-000094300000}"/>
    <cellStyle name="20% - Énfasis3 2 2 3 9" xfId="42323" xr:uid="{00000000-0005-0000-0000-000095300000}"/>
    <cellStyle name="20% - Énfasis3 2 2 4" xfId="1289" xr:uid="{00000000-0005-0000-0000-000096300000}"/>
    <cellStyle name="20% - Énfasis3 2 2 4 2" xfId="3665" xr:uid="{00000000-0005-0000-0000-000097300000}"/>
    <cellStyle name="20% - Énfasis3 2 2 4 2 2" xfId="8456" xr:uid="{00000000-0005-0000-0000-000098300000}"/>
    <cellStyle name="20% - Énfasis3 2 2 4 2 2 2" xfId="27876" xr:uid="{00000000-0005-0000-0000-000099300000}"/>
    <cellStyle name="20% - Énfasis3 2 2 4 2 2 3" xfId="54222" xr:uid="{00000000-0005-0000-0000-00009A300000}"/>
    <cellStyle name="20% - Énfasis3 2 2 4 2 2 4" xfId="17998" xr:uid="{00000000-0005-0000-0000-00009B300000}"/>
    <cellStyle name="20% - Énfasis3 2 2 4 2 3" xfId="22290" xr:uid="{00000000-0005-0000-0000-00009C300000}"/>
    <cellStyle name="20% - Énfasis3 2 2 4 2 3 2" xfId="49533" xr:uid="{00000000-0005-0000-0000-00009D300000}"/>
    <cellStyle name="20% - Énfasis3 2 2 4 2 4" xfId="31773" xr:uid="{00000000-0005-0000-0000-00009E300000}"/>
    <cellStyle name="20% - Énfasis3 2 2 4 2 5" xfId="37344" xr:uid="{00000000-0005-0000-0000-00009F300000}"/>
    <cellStyle name="20% - Énfasis3 2 2 4 2 6" xfId="44804" xr:uid="{00000000-0005-0000-0000-0000A0300000}"/>
    <cellStyle name="20% - Énfasis3 2 2 4 2 7" xfId="14287" xr:uid="{00000000-0005-0000-0000-0000A1300000}"/>
    <cellStyle name="20% - Énfasis3 2 2 4 3" xfId="6503" xr:uid="{00000000-0005-0000-0000-0000A2300000}"/>
    <cellStyle name="20% - Énfasis3 2 2 4 3 2" xfId="26066" xr:uid="{00000000-0005-0000-0000-0000A3300000}"/>
    <cellStyle name="20% - Énfasis3 2 2 4 3 3" xfId="52269" xr:uid="{00000000-0005-0000-0000-0000A4300000}"/>
    <cellStyle name="20% - Énfasis3 2 2 4 3 4" xfId="16156" xr:uid="{00000000-0005-0000-0000-0000A5300000}"/>
    <cellStyle name="20% - Énfasis3 2 2 4 4" xfId="20128" xr:uid="{00000000-0005-0000-0000-0000A6300000}"/>
    <cellStyle name="20% - Énfasis3 2 2 4 4 2" xfId="47605" xr:uid="{00000000-0005-0000-0000-0000A7300000}"/>
    <cellStyle name="20% - Énfasis3 2 2 4 5" xfId="29753" xr:uid="{00000000-0005-0000-0000-0000A8300000}"/>
    <cellStyle name="20% - Énfasis3 2 2 4 6" xfId="35199" xr:uid="{00000000-0005-0000-0000-0000A9300000}"/>
    <cellStyle name="20% - Énfasis3 2 2 4 7" xfId="42794" xr:uid="{00000000-0005-0000-0000-0000AA300000}"/>
    <cellStyle name="20% - Énfasis3 2 2 4 8" xfId="12823" xr:uid="{00000000-0005-0000-0000-0000AB300000}"/>
    <cellStyle name="20% - Énfasis3 2 2 5" xfId="2092" xr:uid="{00000000-0005-0000-0000-0000AC300000}"/>
    <cellStyle name="20% - Énfasis3 2 2 5 2" xfId="4397" xr:uid="{00000000-0005-0000-0000-0000AD300000}"/>
    <cellStyle name="20% - Énfasis3 2 2 5 2 2" xfId="9178" xr:uid="{00000000-0005-0000-0000-0000AE300000}"/>
    <cellStyle name="20% - Énfasis3 2 2 5 2 2 2" xfId="28571" xr:uid="{00000000-0005-0000-0000-0000AF300000}"/>
    <cellStyle name="20% - Énfasis3 2 2 5 2 2 3" xfId="54944" xr:uid="{00000000-0005-0000-0000-0000B0300000}"/>
    <cellStyle name="20% - Énfasis3 2 2 5 2 2 4" xfId="18730" xr:uid="{00000000-0005-0000-0000-0000B1300000}"/>
    <cellStyle name="20% - Énfasis3 2 2 5 2 3" xfId="23022" xr:uid="{00000000-0005-0000-0000-0000B2300000}"/>
    <cellStyle name="20% - Énfasis3 2 2 5 2 3 2" xfId="50254" xr:uid="{00000000-0005-0000-0000-0000B3300000}"/>
    <cellStyle name="20% - Énfasis3 2 2 5 2 4" xfId="32497" xr:uid="{00000000-0005-0000-0000-0000B4300000}"/>
    <cellStyle name="20% - Énfasis3 2 2 5 2 5" xfId="38076" xr:uid="{00000000-0005-0000-0000-0000B5300000}"/>
    <cellStyle name="20% - Énfasis3 2 2 5 2 6" xfId="45536" xr:uid="{00000000-0005-0000-0000-0000B6300000}"/>
    <cellStyle name="20% - Énfasis3 2 2 5 2 7" xfId="14982" xr:uid="{00000000-0005-0000-0000-0000B7300000}"/>
    <cellStyle name="20% - Énfasis3 2 2 5 3" xfId="7257" xr:uid="{00000000-0005-0000-0000-0000B8300000}"/>
    <cellStyle name="20% - Énfasis3 2 2 5 3 2" xfId="26761" xr:uid="{00000000-0005-0000-0000-0000B9300000}"/>
    <cellStyle name="20% - Énfasis3 2 2 5 3 3" xfId="53023" xr:uid="{00000000-0005-0000-0000-0000BA300000}"/>
    <cellStyle name="20% - Énfasis3 2 2 5 3 4" xfId="16851" xr:uid="{00000000-0005-0000-0000-0000BB300000}"/>
    <cellStyle name="20% - Énfasis3 2 2 5 4" xfId="20929" xr:uid="{00000000-0005-0000-0000-0000BC300000}"/>
    <cellStyle name="20% - Énfasis3 2 2 5 4 2" xfId="48359" xr:uid="{00000000-0005-0000-0000-0000BD300000}"/>
    <cellStyle name="20% - Énfasis3 2 2 5 5" xfId="30543" xr:uid="{00000000-0005-0000-0000-0000BE300000}"/>
    <cellStyle name="20% - Énfasis3 2 2 5 6" xfId="36002" xr:uid="{00000000-0005-0000-0000-0000BF300000}"/>
    <cellStyle name="20% - Énfasis3 2 2 5 7" xfId="43595" xr:uid="{00000000-0005-0000-0000-0000C0300000}"/>
    <cellStyle name="20% - Énfasis3 2 2 5 8" xfId="12106" xr:uid="{00000000-0005-0000-0000-0000C1300000}"/>
    <cellStyle name="20% - Énfasis3 2 2 6" xfId="2973" xr:uid="{00000000-0005-0000-0000-0000C2300000}"/>
    <cellStyle name="20% - Énfasis3 2 2 6 2" xfId="7766" xr:uid="{00000000-0005-0000-0000-0000C3300000}"/>
    <cellStyle name="20% - Énfasis3 2 2 6 2 2" xfId="27196" xr:uid="{00000000-0005-0000-0000-0000C4300000}"/>
    <cellStyle name="20% - Énfasis3 2 2 6 2 3" xfId="53532" xr:uid="{00000000-0005-0000-0000-0000C5300000}"/>
    <cellStyle name="20% - Énfasis3 2 2 6 2 4" xfId="17306" xr:uid="{00000000-0005-0000-0000-0000C6300000}"/>
    <cellStyle name="20% - Énfasis3 2 2 6 3" xfId="21598" xr:uid="{00000000-0005-0000-0000-0000C7300000}"/>
    <cellStyle name="20% - Énfasis3 2 2 6 3 2" xfId="48844" xr:uid="{00000000-0005-0000-0000-0000C8300000}"/>
    <cellStyle name="20% - Énfasis3 2 2 6 4" xfId="31085" xr:uid="{00000000-0005-0000-0000-0000C9300000}"/>
    <cellStyle name="20% - Énfasis3 2 2 6 5" xfId="36652" xr:uid="{00000000-0005-0000-0000-0000CA300000}"/>
    <cellStyle name="20% - Énfasis3 2 2 6 6" xfId="44112" xr:uid="{00000000-0005-0000-0000-0000CB300000}"/>
    <cellStyle name="20% - Énfasis3 2 2 6 7" xfId="13608" xr:uid="{00000000-0005-0000-0000-0000CC300000}"/>
    <cellStyle name="20% - Énfasis3 2 2 7" xfId="4872" xr:uid="{00000000-0005-0000-0000-0000CD300000}"/>
    <cellStyle name="20% - Énfasis3 2 2 7 2" xfId="9628" xr:uid="{00000000-0005-0000-0000-0000CE300000}"/>
    <cellStyle name="20% - Énfasis3 2 2 7 2 2" xfId="55394" xr:uid="{00000000-0005-0000-0000-0000CF300000}"/>
    <cellStyle name="20% - Énfasis3 2 2 7 2 3" xfId="25387" xr:uid="{00000000-0005-0000-0000-0000D0300000}"/>
    <cellStyle name="20% - Énfasis3 2 2 7 3" xfId="32971" xr:uid="{00000000-0005-0000-0000-0000D1300000}"/>
    <cellStyle name="20% - Énfasis3 2 2 7 3 2" xfId="50703" xr:uid="{00000000-0005-0000-0000-0000D2300000}"/>
    <cellStyle name="20% - Énfasis3 2 2 7 4" xfId="38550" xr:uid="{00000000-0005-0000-0000-0000D3300000}"/>
    <cellStyle name="20% - Énfasis3 2 2 7 5" xfId="46003" xr:uid="{00000000-0005-0000-0000-0000D4300000}"/>
    <cellStyle name="20% - Énfasis3 2 2 7 6" xfId="15477" xr:uid="{00000000-0005-0000-0000-0000D5300000}"/>
    <cellStyle name="20% - Énfasis3 2 2 8" xfId="5357" xr:uid="{00000000-0005-0000-0000-0000D6300000}"/>
    <cellStyle name="20% - Énfasis3 2 2 8 2" xfId="10049" xr:uid="{00000000-0005-0000-0000-0000D7300000}"/>
    <cellStyle name="20% - Énfasis3 2 2 8 2 2" xfId="55815" xr:uid="{00000000-0005-0000-0000-0000D8300000}"/>
    <cellStyle name="20% - Énfasis3 2 2 8 2 3" xfId="33453" xr:uid="{00000000-0005-0000-0000-0000D9300000}"/>
    <cellStyle name="20% - Énfasis3 2 2 8 3" xfId="39032" xr:uid="{00000000-0005-0000-0000-0000DA300000}"/>
    <cellStyle name="20% - Énfasis3 2 2 8 3 2" xfId="51123" xr:uid="{00000000-0005-0000-0000-0000DB300000}"/>
    <cellStyle name="20% - Énfasis3 2 2 8 4" xfId="46485" xr:uid="{00000000-0005-0000-0000-0000DC300000}"/>
    <cellStyle name="20% - Énfasis3 2 2 8 5" xfId="19368" xr:uid="{00000000-0005-0000-0000-0000DD300000}"/>
    <cellStyle name="20% - Énfasis3 2 2 9" xfId="5800" xr:uid="{00000000-0005-0000-0000-0000DE300000}"/>
    <cellStyle name="20% - Énfasis3 2 2 9 2" xfId="51566" xr:uid="{00000000-0005-0000-0000-0000DF300000}"/>
    <cellStyle name="20% - Énfasis3 2 2 9 3" xfId="29034" xr:uid="{00000000-0005-0000-0000-0000E0300000}"/>
    <cellStyle name="20% - Énfasis3 2 3" xfId="598" xr:uid="{00000000-0005-0000-0000-0000E1300000}"/>
    <cellStyle name="20% - Énfasis3 2 3 10" xfId="42114" xr:uid="{00000000-0005-0000-0000-0000E2300000}"/>
    <cellStyle name="20% - Énfasis3 2 3 11" xfId="11458" xr:uid="{00000000-0005-0000-0000-0000E3300000}"/>
    <cellStyle name="20% - Énfasis3 2 3 12" xfId="56672" xr:uid="{00000000-0005-0000-0000-0000E4300000}"/>
    <cellStyle name="20% - Énfasis3 2 3 13" xfId="57127" xr:uid="{00000000-0005-0000-0000-0000E5300000}"/>
    <cellStyle name="20% - Énfasis3 2 3 2" xfId="882" xr:uid="{00000000-0005-0000-0000-0000E6300000}"/>
    <cellStyle name="20% - Énfasis3 2 3 2 10" xfId="11739" xr:uid="{00000000-0005-0000-0000-0000E7300000}"/>
    <cellStyle name="20% - Énfasis3 2 3 2 2" xfId="1624" xr:uid="{00000000-0005-0000-0000-0000E8300000}"/>
    <cellStyle name="20% - Énfasis3 2 3 2 2 2" xfId="3997" xr:uid="{00000000-0005-0000-0000-0000E9300000}"/>
    <cellStyle name="20% - Énfasis3 2 3 2 2 2 2" xfId="8788" xr:uid="{00000000-0005-0000-0000-0000EA300000}"/>
    <cellStyle name="20% - Énfasis3 2 3 2 2 2 2 2" xfId="28207" xr:uid="{00000000-0005-0000-0000-0000EB300000}"/>
    <cellStyle name="20% - Énfasis3 2 3 2 2 2 2 3" xfId="54554" xr:uid="{00000000-0005-0000-0000-0000EC300000}"/>
    <cellStyle name="20% - Énfasis3 2 3 2 2 2 2 4" xfId="18330" xr:uid="{00000000-0005-0000-0000-0000ED300000}"/>
    <cellStyle name="20% - Énfasis3 2 3 2 2 2 3" xfId="22622" xr:uid="{00000000-0005-0000-0000-0000EE300000}"/>
    <cellStyle name="20% - Énfasis3 2 3 2 2 2 3 2" xfId="49865" xr:uid="{00000000-0005-0000-0000-0000EF300000}"/>
    <cellStyle name="20% - Énfasis3 2 3 2 2 2 4" xfId="32105" xr:uid="{00000000-0005-0000-0000-0000F0300000}"/>
    <cellStyle name="20% - Énfasis3 2 3 2 2 2 5" xfId="37676" xr:uid="{00000000-0005-0000-0000-0000F1300000}"/>
    <cellStyle name="20% - Énfasis3 2 3 2 2 2 6" xfId="45136" xr:uid="{00000000-0005-0000-0000-0000F2300000}"/>
    <cellStyle name="20% - Énfasis3 2 3 2 2 2 7" xfId="14618" xr:uid="{00000000-0005-0000-0000-0000F3300000}"/>
    <cellStyle name="20% - Énfasis3 2 3 2 2 3" xfId="6837" xr:uid="{00000000-0005-0000-0000-0000F4300000}"/>
    <cellStyle name="20% - Énfasis3 2 3 2 2 3 2" xfId="26397" xr:uid="{00000000-0005-0000-0000-0000F5300000}"/>
    <cellStyle name="20% - Énfasis3 2 3 2 2 3 3" xfId="52603" xr:uid="{00000000-0005-0000-0000-0000F6300000}"/>
    <cellStyle name="20% - Énfasis3 2 3 2 2 3 4" xfId="16487" xr:uid="{00000000-0005-0000-0000-0000F7300000}"/>
    <cellStyle name="20% - Énfasis3 2 3 2 2 4" xfId="20463" xr:uid="{00000000-0005-0000-0000-0000F8300000}"/>
    <cellStyle name="20% - Énfasis3 2 3 2 2 4 2" xfId="47939" xr:uid="{00000000-0005-0000-0000-0000F9300000}"/>
    <cellStyle name="20% - Énfasis3 2 3 2 2 5" xfId="30088" xr:uid="{00000000-0005-0000-0000-0000FA300000}"/>
    <cellStyle name="20% - Énfasis3 2 3 2 2 6" xfId="35534" xr:uid="{00000000-0005-0000-0000-0000FB300000}"/>
    <cellStyle name="20% - Énfasis3 2 3 2 2 7" xfId="43129" xr:uid="{00000000-0005-0000-0000-0000FC300000}"/>
    <cellStyle name="20% - Énfasis3 2 3 2 2 8" xfId="13157" xr:uid="{00000000-0005-0000-0000-0000FD300000}"/>
    <cellStyle name="20% - Énfasis3 2 3 2 3" xfId="3305" xr:uid="{00000000-0005-0000-0000-0000FE300000}"/>
    <cellStyle name="20% - Énfasis3 2 3 2 3 2" xfId="8097" xr:uid="{00000000-0005-0000-0000-0000FF300000}"/>
    <cellStyle name="20% - Énfasis3 2 3 2 3 2 2" xfId="27527" xr:uid="{00000000-0005-0000-0000-000000310000}"/>
    <cellStyle name="20% - Énfasis3 2 3 2 3 2 3" xfId="53863" xr:uid="{00000000-0005-0000-0000-000001310000}"/>
    <cellStyle name="20% - Énfasis3 2 3 2 3 2 4" xfId="17638" xr:uid="{00000000-0005-0000-0000-000002310000}"/>
    <cellStyle name="20% - Énfasis3 2 3 2 3 3" xfId="21930" xr:uid="{00000000-0005-0000-0000-000003310000}"/>
    <cellStyle name="20% - Énfasis3 2 3 2 3 3 2" xfId="49175" xr:uid="{00000000-0005-0000-0000-000004310000}"/>
    <cellStyle name="20% - Énfasis3 2 3 2 3 4" xfId="31417" xr:uid="{00000000-0005-0000-0000-000005310000}"/>
    <cellStyle name="20% - Énfasis3 2 3 2 3 5" xfId="36984" xr:uid="{00000000-0005-0000-0000-000006310000}"/>
    <cellStyle name="20% - Énfasis3 2 3 2 3 6" xfId="44444" xr:uid="{00000000-0005-0000-0000-000007310000}"/>
    <cellStyle name="20% - Énfasis3 2 3 2 3 7" xfId="12437" xr:uid="{00000000-0005-0000-0000-000008310000}"/>
    <cellStyle name="20% - Énfasis3 2 3 2 4" xfId="6132" xr:uid="{00000000-0005-0000-0000-000009310000}"/>
    <cellStyle name="20% - Énfasis3 2 3 2 4 2" xfId="24339" xr:uid="{00000000-0005-0000-0000-00000A310000}"/>
    <cellStyle name="20% - Énfasis3 2 3 2 4 3" xfId="51898" xr:uid="{00000000-0005-0000-0000-00000B310000}"/>
    <cellStyle name="20% - Énfasis3 2 3 2 4 4" xfId="13939" xr:uid="{00000000-0005-0000-0000-00000C310000}"/>
    <cellStyle name="20% - Énfasis3 2 3 2 5" xfId="15808" xr:uid="{00000000-0005-0000-0000-00000D310000}"/>
    <cellStyle name="20% - Énfasis3 2 3 2 5 2" xfId="25718" xr:uid="{00000000-0005-0000-0000-00000E310000}"/>
    <cellStyle name="20% - Énfasis3 2 3 2 5 3" xfId="47236" xr:uid="{00000000-0005-0000-0000-00000F310000}"/>
    <cellStyle name="20% - Énfasis3 2 3 2 6" xfId="19727" xr:uid="{00000000-0005-0000-0000-000010310000}"/>
    <cellStyle name="20% - Énfasis3 2 3 2 7" xfId="29366" xr:uid="{00000000-0005-0000-0000-000011310000}"/>
    <cellStyle name="20% - Énfasis3 2 3 2 8" xfId="34796" xr:uid="{00000000-0005-0000-0000-000012310000}"/>
    <cellStyle name="20% - Énfasis3 2 3 2 9" xfId="42395" xr:uid="{00000000-0005-0000-0000-000013310000}"/>
    <cellStyle name="20% - Énfasis3 2 3 3" xfId="1361" xr:uid="{00000000-0005-0000-0000-000014310000}"/>
    <cellStyle name="20% - Énfasis3 2 3 3 2" xfId="3737" xr:uid="{00000000-0005-0000-0000-000015310000}"/>
    <cellStyle name="20% - Énfasis3 2 3 3 2 2" xfId="8528" xr:uid="{00000000-0005-0000-0000-000016310000}"/>
    <cellStyle name="20% - Énfasis3 2 3 3 2 2 2" xfId="27948" xr:uid="{00000000-0005-0000-0000-000017310000}"/>
    <cellStyle name="20% - Énfasis3 2 3 3 2 2 3" xfId="54294" xr:uid="{00000000-0005-0000-0000-000018310000}"/>
    <cellStyle name="20% - Énfasis3 2 3 3 2 2 4" xfId="18070" xr:uid="{00000000-0005-0000-0000-000019310000}"/>
    <cellStyle name="20% - Énfasis3 2 3 3 2 3" xfId="22362" xr:uid="{00000000-0005-0000-0000-00001A310000}"/>
    <cellStyle name="20% - Énfasis3 2 3 3 2 3 2" xfId="49605" xr:uid="{00000000-0005-0000-0000-00001B310000}"/>
    <cellStyle name="20% - Énfasis3 2 3 3 2 4" xfId="31845" xr:uid="{00000000-0005-0000-0000-00001C310000}"/>
    <cellStyle name="20% - Énfasis3 2 3 3 2 5" xfId="37416" xr:uid="{00000000-0005-0000-0000-00001D310000}"/>
    <cellStyle name="20% - Énfasis3 2 3 3 2 6" xfId="44876" xr:uid="{00000000-0005-0000-0000-00001E310000}"/>
    <cellStyle name="20% - Énfasis3 2 3 3 2 7" xfId="14359" xr:uid="{00000000-0005-0000-0000-00001F310000}"/>
    <cellStyle name="20% - Énfasis3 2 3 3 3" xfId="6575" xr:uid="{00000000-0005-0000-0000-000020310000}"/>
    <cellStyle name="20% - Énfasis3 2 3 3 3 2" xfId="26138" xr:uid="{00000000-0005-0000-0000-000021310000}"/>
    <cellStyle name="20% - Énfasis3 2 3 3 3 3" xfId="52341" xr:uid="{00000000-0005-0000-0000-000022310000}"/>
    <cellStyle name="20% - Énfasis3 2 3 3 3 4" xfId="16228" xr:uid="{00000000-0005-0000-0000-000023310000}"/>
    <cellStyle name="20% - Énfasis3 2 3 3 4" xfId="20200" xr:uid="{00000000-0005-0000-0000-000024310000}"/>
    <cellStyle name="20% - Énfasis3 2 3 3 4 2" xfId="47677" xr:uid="{00000000-0005-0000-0000-000025310000}"/>
    <cellStyle name="20% - Énfasis3 2 3 3 5" xfId="29825" xr:uid="{00000000-0005-0000-0000-000026310000}"/>
    <cellStyle name="20% - Énfasis3 2 3 3 6" xfId="35271" xr:uid="{00000000-0005-0000-0000-000027310000}"/>
    <cellStyle name="20% - Énfasis3 2 3 3 7" xfId="42866" xr:uid="{00000000-0005-0000-0000-000028310000}"/>
    <cellStyle name="20% - Énfasis3 2 3 3 8" xfId="12895" xr:uid="{00000000-0005-0000-0000-000029310000}"/>
    <cellStyle name="20% - Énfasis3 2 3 4" xfId="2164" xr:uid="{00000000-0005-0000-0000-00002A310000}"/>
    <cellStyle name="20% - Énfasis3 2 3 4 2" xfId="4469" xr:uid="{00000000-0005-0000-0000-00002B310000}"/>
    <cellStyle name="20% - Énfasis3 2 3 4 2 2" xfId="9250" xr:uid="{00000000-0005-0000-0000-00002C310000}"/>
    <cellStyle name="20% - Énfasis3 2 3 4 2 2 2" xfId="28643" xr:uid="{00000000-0005-0000-0000-00002D310000}"/>
    <cellStyle name="20% - Énfasis3 2 3 4 2 2 3" xfId="55016" xr:uid="{00000000-0005-0000-0000-00002E310000}"/>
    <cellStyle name="20% - Énfasis3 2 3 4 2 2 4" xfId="18802" xr:uid="{00000000-0005-0000-0000-00002F310000}"/>
    <cellStyle name="20% - Énfasis3 2 3 4 2 3" xfId="23094" xr:uid="{00000000-0005-0000-0000-000030310000}"/>
    <cellStyle name="20% - Énfasis3 2 3 4 2 3 2" xfId="50326" xr:uid="{00000000-0005-0000-0000-000031310000}"/>
    <cellStyle name="20% - Énfasis3 2 3 4 2 4" xfId="32569" xr:uid="{00000000-0005-0000-0000-000032310000}"/>
    <cellStyle name="20% - Énfasis3 2 3 4 2 5" xfId="38148" xr:uid="{00000000-0005-0000-0000-000033310000}"/>
    <cellStyle name="20% - Énfasis3 2 3 4 2 6" xfId="45608" xr:uid="{00000000-0005-0000-0000-000034310000}"/>
    <cellStyle name="20% - Énfasis3 2 3 4 2 7" xfId="15054" xr:uid="{00000000-0005-0000-0000-000035310000}"/>
    <cellStyle name="20% - Énfasis3 2 3 4 3" xfId="7329" xr:uid="{00000000-0005-0000-0000-000036310000}"/>
    <cellStyle name="20% - Énfasis3 2 3 4 3 2" xfId="26833" xr:uid="{00000000-0005-0000-0000-000037310000}"/>
    <cellStyle name="20% - Énfasis3 2 3 4 3 3" xfId="53095" xr:uid="{00000000-0005-0000-0000-000038310000}"/>
    <cellStyle name="20% - Énfasis3 2 3 4 3 4" xfId="16923" xr:uid="{00000000-0005-0000-0000-000039310000}"/>
    <cellStyle name="20% - Énfasis3 2 3 4 4" xfId="21001" xr:uid="{00000000-0005-0000-0000-00003A310000}"/>
    <cellStyle name="20% - Énfasis3 2 3 4 4 2" xfId="48431" xr:uid="{00000000-0005-0000-0000-00003B310000}"/>
    <cellStyle name="20% - Énfasis3 2 3 4 5" xfId="30615" xr:uid="{00000000-0005-0000-0000-00003C310000}"/>
    <cellStyle name="20% - Énfasis3 2 3 4 6" xfId="36074" xr:uid="{00000000-0005-0000-0000-00003D310000}"/>
    <cellStyle name="20% - Énfasis3 2 3 4 7" xfId="43667" xr:uid="{00000000-0005-0000-0000-00003E310000}"/>
    <cellStyle name="20% - Énfasis3 2 3 4 8" xfId="12178" xr:uid="{00000000-0005-0000-0000-00003F310000}"/>
    <cellStyle name="20% - Énfasis3 2 3 5" xfId="3045" xr:uid="{00000000-0005-0000-0000-000040310000}"/>
    <cellStyle name="20% - Énfasis3 2 3 5 2" xfId="7838" xr:uid="{00000000-0005-0000-0000-000041310000}"/>
    <cellStyle name="20% - Énfasis3 2 3 5 2 2" xfId="27268" xr:uid="{00000000-0005-0000-0000-000042310000}"/>
    <cellStyle name="20% - Énfasis3 2 3 5 2 3" xfId="53604" xr:uid="{00000000-0005-0000-0000-000043310000}"/>
    <cellStyle name="20% - Énfasis3 2 3 5 2 4" xfId="17378" xr:uid="{00000000-0005-0000-0000-000044310000}"/>
    <cellStyle name="20% - Énfasis3 2 3 5 3" xfId="21670" xr:uid="{00000000-0005-0000-0000-000045310000}"/>
    <cellStyle name="20% - Énfasis3 2 3 5 3 2" xfId="48916" xr:uid="{00000000-0005-0000-0000-000046310000}"/>
    <cellStyle name="20% - Énfasis3 2 3 5 4" xfId="31157" xr:uid="{00000000-0005-0000-0000-000047310000}"/>
    <cellStyle name="20% - Énfasis3 2 3 5 5" xfId="36724" xr:uid="{00000000-0005-0000-0000-000048310000}"/>
    <cellStyle name="20% - Énfasis3 2 3 5 6" xfId="44184" xr:uid="{00000000-0005-0000-0000-000049310000}"/>
    <cellStyle name="20% - Énfasis3 2 3 5 7" xfId="13680" xr:uid="{00000000-0005-0000-0000-00004A310000}"/>
    <cellStyle name="20% - Énfasis3 2 3 6" xfId="4944" xr:uid="{00000000-0005-0000-0000-00004B310000}"/>
    <cellStyle name="20% - Énfasis3 2 3 6 2" xfId="9700" xr:uid="{00000000-0005-0000-0000-00004C310000}"/>
    <cellStyle name="20% - Énfasis3 2 3 6 2 2" xfId="55466" xr:uid="{00000000-0005-0000-0000-00004D310000}"/>
    <cellStyle name="20% - Énfasis3 2 3 6 2 3" xfId="25459" xr:uid="{00000000-0005-0000-0000-00004E310000}"/>
    <cellStyle name="20% - Énfasis3 2 3 6 3" xfId="33043" xr:uid="{00000000-0005-0000-0000-00004F310000}"/>
    <cellStyle name="20% - Énfasis3 2 3 6 3 2" xfId="50775" xr:uid="{00000000-0005-0000-0000-000050310000}"/>
    <cellStyle name="20% - Énfasis3 2 3 6 4" xfId="38622" xr:uid="{00000000-0005-0000-0000-000051310000}"/>
    <cellStyle name="20% - Énfasis3 2 3 6 5" xfId="46075" xr:uid="{00000000-0005-0000-0000-000052310000}"/>
    <cellStyle name="20% - Énfasis3 2 3 6 6" xfId="15549" xr:uid="{00000000-0005-0000-0000-000053310000}"/>
    <cellStyle name="20% - Énfasis3 2 3 7" xfId="5429" xr:uid="{00000000-0005-0000-0000-000054310000}"/>
    <cellStyle name="20% - Énfasis3 2 3 7 2" xfId="10121" xr:uid="{00000000-0005-0000-0000-000055310000}"/>
    <cellStyle name="20% - Énfasis3 2 3 7 2 2" xfId="55887" xr:uid="{00000000-0005-0000-0000-000056310000}"/>
    <cellStyle name="20% - Énfasis3 2 3 7 2 3" xfId="33525" xr:uid="{00000000-0005-0000-0000-000057310000}"/>
    <cellStyle name="20% - Énfasis3 2 3 7 3" xfId="39104" xr:uid="{00000000-0005-0000-0000-000058310000}"/>
    <cellStyle name="20% - Énfasis3 2 3 7 3 2" xfId="51195" xr:uid="{00000000-0005-0000-0000-000059310000}"/>
    <cellStyle name="20% - Énfasis3 2 3 7 4" xfId="46557" xr:uid="{00000000-0005-0000-0000-00005A310000}"/>
    <cellStyle name="20% - Énfasis3 2 3 7 5" xfId="19445" xr:uid="{00000000-0005-0000-0000-00005B310000}"/>
    <cellStyle name="20% - Énfasis3 2 3 8" xfId="5872" xr:uid="{00000000-0005-0000-0000-00005C310000}"/>
    <cellStyle name="20% - Énfasis3 2 3 8 2" xfId="51638" xr:uid="{00000000-0005-0000-0000-00005D310000}"/>
    <cellStyle name="20% - Énfasis3 2 3 8 3" xfId="29106" xr:uid="{00000000-0005-0000-0000-00005E310000}"/>
    <cellStyle name="20% - Énfasis3 2 3 9" xfId="10917" xr:uid="{00000000-0005-0000-0000-00005F310000}"/>
    <cellStyle name="20% - Énfasis3 2 3 9 2" xfId="46977" xr:uid="{00000000-0005-0000-0000-000060310000}"/>
    <cellStyle name="20% - Énfasis3 2 3 9 3" xfId="34514" xr:uid="{00000000-0005-0000-0000-000061310000}"/>
    <cellStyle name="20% - Énfasis3 2 4" xfId="959" xr:uid="{00000000-0005-0000-0000-000062310000}"/>
    <cellStyle name="20% - Énfasis3 2 4 10" xfId="11816" xr:uid="{00000000-0005-0000-0000-000063310000}"/>
    <cellStyle name="20% - Énfasis3 2 4 11" xfId="56744" xr:uid="{00000000-0005-0000-0000-000064310000}"/>
    <cellStyle name="20% - Énfasis3 2 4 12" xfId="57199" xr:uid="{00000000-0005-0000-0000-000065310000}"/>
    <cellStyle name="20% - Énfasis3 2 4 2" xfId="1696" xr:uid="{00000000-0005-0000-0000-000066310000}"/>
    <cellStyle name="20% - Énfasis3 2 4 2 2" xfId="4069" xr:uid="{00000000-0005-0000-0000-000067310000}"/>
    <cellStyle name="20% - Énfasis3 2 4 2 2 2" xfId="8860" xr:uid="{00000000-0005-0000-0000-000068310000}"/>
    <cellStyle name="20% - Énfasis3 2 4 2 2 2 2" xfId="28279" xr:uid="{00000000-0005-0000-0000-000069310000}"/>
    <cellStyle name="20% - Énfasis3 2 4 2 2 2 3" xfId="54626" xr:uid="{00000000-0005-0000-0000-00006A310000}"/>
    <cellStyle name="20% - Énfasis3 2 4 2 2 2 4" xfId="18402" xr:uid="{00000000-0005-0000-0000-00006B310000}"/>
    <cellStyle name="20% - Énfasis3 2 4 2 2 3" xfId="22694" xr:uid="{00000000-0005-0000-0000-00006C310000}"/>
    <cellStyle name="20% - Énfasis3 2 4 2 2 3 2" xfId="49937" xr:uid="{00000000-0005-0000-0000-00006D310000}"/>
    <cellStyle name="20% - Énfasis3 2 4 2 2 4" xfId="32177" xr:uid="{00000000-0005-0000-0000-00006E310000}"/>
    <cellStyle name="20% - Énfasis3 2 4 2 2 5" xfId="37748" xr:uid="{00000000-0005-0000-0000-00006F310000}"/>
    <cellStyle name="20% - Énfasis3 2 4 2 2 6" xfId="45208" xr:uid="{00000000-0005-0000-0000-000070310000}"/>
    <cellStyle name="20% - Énfasis3 2 4 2 2 7" xfId="14690" xr:uid="{00000000-0005-0000-0000-000071310000}"/>
    <cellStyle name="20% - Énfasis3 2 4 2 3" xfId="6909" xr:uid="{00000000-0005-0000-0000-000072310000}"/>
    <cellStyle name="20% - Énfasis3 2 4 2 3 2" xfId="26469" xr:uid="{00000000-0005-0000-0000-000073310000}"/>
    <cellStyle name="20% - Énfasis3 2 4 2 3 3" xfId="52675" xr:uid="{00000000-0005-0000-0000-000074310000}"/>
    <cellStyle name="20% - Énfasis3 2 4 2 3 4" xfId="16559" xr:uid="{00000000-0005-0000-0000-000075310000}"/>
    <cellStyle name="20% - Énfasis3 2 4 2 4" xfId="20535" xr:uid="{00000000-0005-0000-0000-000076310000}"/>
    <cellStyle name="20% - Énfasis3 2 4 2 4 2" xfId="48011" xr:uid="{00000000-0005-0000-0000-000077310000}"/>
    <cellStyle name="20% - Énfasis3 2 4 2 5" xfId="30160" xr:uid="{00000000-0005-0000-0000-000078310000}"/>
    <cellStyle name="20% - Énfasis3 2 4 2 6" xfId="35606" xr:uid="{00000000-0005-0000-0000-000079310000}"/>
    <cellStyle name="20% - Énfasis3 2 4 2 7" xfId="43201" xr:uid="{00000000-0005-0000-0000-00007A310000}"/>
    <cellStyle name="20% - Énfasis3 2 4 2 8" xfId="13229" xr:uid="{00000000-0005-0000-0000-00007B310000}"/>
    <cellStyle name="20% - Énfasis3 2 4 3" xfId="2236" xr:uid="{00000000-0005-0000-0000-00007C310000}"/>
    <cellStyle name="20% - Énfasis3 2 4 3 2" xfId="4541" xr:uid="{00000000-0005-0000-0000-00007D310000}"/>
    <cellStyle name="20% - Énfasis3 2 4 3 2 2" xfId="9322" xr:uid="{00000000-0005-0000-0000-00007E310000}"/>
    <cellStyle name="20% - Énfasis3 2 4 3 2 2 2" xfId="28715" xr:uid="{00000000-0005-0000-0000-00007F310000}"/>
    <cellStyle name="20% - Énfasis3 2 4 3 2 2 3" xfId="55088" xr:uid="{00000000-0005-0000-0000-000080310000}"/>
    <cellStyle name="20% - Énfasis3 2 4 3 2 2 4" xfId="18874" xr:uid="{00000000-0005-0000-0000-000081310000}"/>
    <cellStyle name="20% - Énfasis3 2 4 3 2 3" xfId="23166" xr:uid="{00000000-0005-0000-0000-000082310000}"/>
    <cellStyle name="20% - Énfasis3 2 4 3 2 3 2" xfId="50398" xr:uid="{00000000-0005-0000-0000-000083310000}"/>
    <cellStyle name="20% - Énfasis3 2 4 3 2 4" xfId="32641" xr:uid="{00000000-0005-0000-0000-000084310000}"/>
    <cellStyle name="20% - Énfasis3 2 4 3 2 5" xfId="38220" xr:uid="{00000000-0005-0000-0000-000085310000}"/>
    <cellStyle name="20% - Énfasis3 2 4 3 2 6" xfId="45680" xr:uid="{00000000-0005-0000-0000-000086310000}"/>
    <cellStyle name="20% - Énfasis3 2 4 3 2 7" xfId="15126" xr:uid="{00000000-0005-0000-0000-000087310000}"/>
    <cellStyle name="20% - Énfasis3 2 4 3 3" xfId="7401" xr:uid="{00000000-0005-0000-0000-000088310000}"/>
    <cellStyle name="20% - Énfasis3 2 4 3 3 2" xfId="26905" xr:uid="{00000000-0005-0000-0000-000089310000}"/>
    <cellStyle name="20% - Énfasis3 2 4 3 3 3" xfId="53167" xr:uid="{00000000-0005-0000-0000-00008A310000}"/>
    <cellStyle name="20% - Énfasis3 2 4 3 3 4" xfId="16995" xr:uid="{00000000-0005-0000-0000-00008B310000}"/>
    <cellStyle name="20% - Énfasis3 2 4 3 4" xfId="21073" xr:uid="{00000000-0005-0000-0000-00008C310000}"/>
    <cellStyle name="20% - Énfasis3 2 4 3 4 2" xfId="48503" xr:uid="{00000000-0005-0000-0000-00008D310000}"/>
    <cellStyle name="20% - Énfasis3 2 4 3 5" xfId="30687" xr:uid="{00000000-0005-0000-0000-00008E310000}"/>
    <cellStyle name="20% - Énfasis3 2 4 3 6" xfId="36146" xr:uid="{00000000-0005-0000-0000-00008F310000}"/>
    <cellStyle name="20% - Énfasis3 2 4 3 7" xfId="43739" xr:uid="{00000000-0005-0000-0000-000090310000}"/>
    <cellStyle name="20% - Énfasis3 2 4 3 8" xfId="12509" xr:uid="{00000000-0005-0000-0000-000091310000}"/>
    <cellStyle name="20% - Énfasis3 2 4 4" xfId="3377" xr:uid="{00000000-0005-0000-0000-000092310000}"/>
    <cellStyle name="20% - Énfasis3 2 4 4 2" xfId="8169" xr:uid="{00000000-0005-0000-0000-000093310000}"/>
    <cellStyle name="20% - Énfasis3 2 4 4 2 2" xfId="27599" xr:uid="{00000000-0005-0000-0000-000094310000}"/>
    <cellStyle name="20% - Énfasis3 2 4 4 2 3" xfId="53935" xr:uid="{00000000-0005-0000-0000-000095310000}"/>
    <cellStyle name="20% - Énfasis3 2 4 4 2 4" xfId="17710" xr:uid="{00000000-0005-0000-0000-000096310000}"/>
    <cellStyle name="20% - Énfasis3 2 4 4 3" xfId="22002" xr:uid="{00000000-0005-0000-0000-000097310000}"/>
    <cellStyle name="20% - Énfasis3 2 4 4 3 2" xfId="49247" xr:uid="{00000000-0005-0000-0000-000098310000}"/>
    <cellStyle name="20% - Énfasis3 2 4 4 4" xfId="31489" xr:uid="{00000000-0005-0000-0000-000099310000}"/>
    <cellStyle name="20% - Énfasis3 2 4 4 5" xfId="37056" xr:uid="{00000000-0005-0000-0000-00009A310000}"/>
    <cellStyle name="20% - Énfasis3 2 4 4 6" xfId="44516" xr:uid="{00000000-0005-0000-0000-00009B310000}"/>
    <cellStyle name="20% - Énfasis3 2 4 4 7" xfId="14011" xr:uid="{00000000-0005-0000-0000-00009C310000}"/>
    <cellStyle name="20% - Énfasis3 2 4 5" xfId="5016" xr:uid="{00000000-0005-0000-0000-00009D310000}"/>
    <cellStyle name="20% - Énfasis3 2 4 5 2" xfId="9772" xr:uid="{00000000-0005-0000-0000-00009E310000}"/>
    <cellStyle name="20% - Énfasis3 2 4 5 2 2" xfId="55538" xr:uid="{00000000-0005-0000-0000-00009F310000}"/>
    <cellStyle name="20% - Énfasis3 2 4 5 2 3" xfId="25790" xr:uid="{00000000-0005-0000-0000-0000A0310000}"/>
    <cellStyle name="20% - Énfasis3 2 4 5 3" xfId="33115" xr:uid="{00000000-0005-0000-0000-0000A1310000}"/>
    <cellStyle name="20% - Énfasis3 2 4 5 3 2" xfId="50847" xr:uid="{00000000-0005-0000-0000-0000A2310000}"/>
    <cellStyle name="20% - Énfasis3 2 4 5 4" xfId="38694" xr:uid="{00000000-0005-0000-0000-0000A3310000}"/>
    <cellStyle name="20% - Énfasis3 2 4 5 5" xfId="46147" xr:uid="{00000000-0005-0000-0000-0000A4310000}"/>
    <cellStyle name="20% - Énfasis3 2 4 5 6" xfId="15880" xr:uid="{00000000-0005-0000-0000-0000A5310000}"/>
    <cellStyle name="20% - Énfasis3 2 4 6" xfId="5501" xr:uid="{00000000-0005-0000-0000-0000A6310000}"/>
    <cellStyle name="20% - Énfasis3 2 4 6 2" xfId="10193" xr:uid="{00000000-0005-0000-0000-0000A7310000}"/>
    <cellStyle name="20% - Énfasis3 2 4 6 2 2" xfId="55959" xr:uid="{00000000-0005-0000-0000-0000A8310000}"/>
    <cellStyle name="20% - Énfasis3 2 4 6 2 3" xfId="33597" xr:uid="{00000000-0005-0000-0000-0000A9310000}"/>
    <cellStyle name="20% - Énfasis3 2 4 6 3" xfId="39176" xr:uid="{00000000-0005-0000-0000-0000AA310000}"/>
    <cellStyle name="20% - Énfasis3 2 4 6 3 2" xfId="51267" xr:uid="{00000000-0005-0000-0000-0000AB310000}"/>
    <cellStyle name="20% - Énfasis3 2 4 6 4" xfId="46629" xr:uid="{00000000-0005-0000-0000-0000AC310000}"/>
    <cellStyle name="20% - Énfasis3 2 4 6 5" xfId="19804" xr:uid="{00000000-0005-0000-0000-0000AD310000}"/>
    <cellStyle name="20% - Énfasis3 2 4 7" xfId="6204" xr:uid="{00000000-0005-0000-0000-0000AE310000}"/>
    <cellStyle name="20% - Énfasis3 2 4 7 2" xfId="51970" xr:uid="{00000000-0005-0000-0000-0000AF310000}"/>
    <cellStyle name="20% - Énfasis3 2 4 7 3" xfId="29438" xr:uid="{00000000-0005-0000-0000-0000B0310000}"/>
    <cellStyle name="20% - Énfasis3 2 4 8" xfId="10989" xr:uid="{00000000-0005-0000-0000-0000B1310000}"/>
    <cellStyle name="20% - Énfasis3 2 4 8 2" xfId="47308" xr:uid="{00000000-0005-0000-0000-0000B2310000}"/>
    <cellStyle name="20% - Énfasis3 2 4 8 3" xfId="34873" xr:uid="{00000000-0005-0000-0000-0000B3310000}"/>
    <cellStyle name="20% - Énfasis3 2 4 9" xfId="42472" xr:uid="{00000000-0005-0000-0000-0000B4310000}"/>
    <cellStyle name="20% - Énfasis3 2 5" xfId="700" xr:uid="{00000000-0005-0000-0000-0000B5310000}"/>
    <cellStyle name="20% - Énfasis3 2 5 10" xfId="11557" xr:uid="{00000000-0005-0000-0000-0000B6310000}"/>
    <cellStyle name="20% - Énfasis3 2 5 2" xfId="1460" xr:uid="{00000000-0005-0000-0000-0000B7310000}"/>
    <cellStyle name="20% - Énfasis3 2 5 2 2" xfId="3836" xr:uid="{00000000-0005-0000-0000-0000B8310000}"/>
    <cellStyle name="20% - Énfasis3 2 5 2 2 2" xfId="8627" xr:uid="{00000000-0005-0000-0000-0000B9310000}"/>
    <cellStyle name="20% - Énfasis3 2 5 2 2 2 2" xfId="28047" xr:uid="{00000000-0005-0000-0000-0000BA310000}"/>
    <cellStyle name="20% - Énfasis3 2 5 2 2 2 3" xfId="54393" xr:uid="{00000000-0005-0000-0000-0000BB310000}"/>
    <cellStyle name="20% - Énfasis3 2 5 2 2 2 4" xfId="18169" xr:uid="{00000000-0005-0000-0000-0000BC310000}"/>
    <cellStyle name="20% - Énfasis3 2 5 2 2 3" xfId="22461" xr:uid="{00000000-0005-0000-0000-0000BD310000}"/>
    <cellStyle name="20% - Énfasis3 2 5 2 2 3 2" xfId="49704" xr:uid="{00000000-0005-0000-0000-0000BE310000}"/>
    <cellStyle name="20% - Énfasis3 2 5 2 2 4" xfId="31944" xr:uid="{00000000-0005-0000-0000-0000BF310000}"/>
    <cellStyle name="20% - Énfasis3 2 5 2 2 5" xfId="37515" xr:uid="{00000000-0005-0000-0000-0000C0310000}"/>
    <cellStyle name="20% - Énfasis3 2 5 2 2 6" xfId="44975" xr:uid="{00000000-0005-0000-0000-0000C1310000}"/>
    <cellStyle name="20% - Énfasis3 2 5 2 2 7" xfId="14458" xr:uid="{00000000-0005-0000-0000-0000C2310000}"/>
    <cellStyle name="20% - Énfasis3 2 5 2 3" xfId="6674" xr:uid="{00000000-0005-0000-0000-0000C3310000}"/>
    <cellStyle name="20% - Énfasis3 2 5 2 3 2" xfId="26237" xr:uid="{00000000-0005-0000-0000-0000C4310000}"/>
    <cellStyle name="20% - Énfasis3 2 5 2 3 3" xfId="52440" xr:uid="{00000000-0005-0000-0000-0000C5310000}"/>
    <cellStyle name="20% - Énfasis3 2 5 2 3 4" xfId="16327" xr:uid="{00000000-0005-0000-0000-0000C6310000}"/>
    <cellStyle name="20% - Énfasis3 2 5 2 4" xfId="20299" xr:uid="{00000000-0005-0000-0000-0000C7310000}"/>
    <cellStyle name="20% - Énfasis3 2 5 2 4 2" xfId="47776" xr:uid="{00000000-0005-0000-0000-0000C8310000}"/>
    <cellStyle name="20% - Énfasis3 2 5 2 5" xfId="29924" xr:uid="{00000000-0005-0000-0000-0000C9310000}"/>
    <cellStyle name="20% - Énfasis3 2 5 2 6" xfId="35370" xr:uid="{00000000-0005-0000-0000-0000CA310000}"/>
    <cellStyle name="20% - Énfasis3 2 5 2 7" xfId="42965" xr:uid="{00000000-0005-0000-0000-0000CB310000}"/>
    <cellStyle name="20% - Énfasis3 2 5 2 8" xfId="12994" xr:uid="{00000000-0005-0000-0000-0000CC310000}"/>
    <cellStyle name="20% - Énfasis3 2 5 3" xfId="3144" xr:uid="{00000000-0005-0000-0000-0000CD310000}"/>
    <cellStyle name="20% - Énfasis3 2 5 3 2" xfId="7937" xr:uid="{00000000-0005-0000-0000-0000CE310000}"/>
    <cellStyle name="20% - Énfasis3 2 5 3 2 2" xfId="27367" xr:uid="{00000000-0005-0000-0000-0000CF310000}"/>
    <cellStyle name="20% - Énfasis3 2 5 3 2 3" xfId="53703" xr:uid="{00000000-0005-0000-0000-0000D0310000}"/>
    <cellStyle name="20% - Énfasis3 2 5 3 2 4" xfId="17477" xr:uid="{00000000-0005-0000-0000-0000D1310000}"/>
    <cellStyle name="20% - Énfasis3 2 5 3 3" xfId="21769" xr:uid="{00000000-0005-0000-0000-0000D2310000}"/>
    <cellStyle name="20% - Énfasis3 2 5 3 3 2" xfId="49015" xr:uid="{00000000-0005-0000-0000-0000D3310000}"/>
    <cellStyle name="20% - Énfasis3 2 5 3 4" xfId="31256" xr:uid="{00000000-0005-0000-0000-0000D4310000}"/>
    <cellStyle name="20% - Énfasis3 2 5 3 5" xfId="36823" xr:uid="{00000000-0005-0000-0000-0000D5310000}"/>
    <cellStyle name="20% - Énfasis3 2 5 3 6" xfId="44283" xr:uid="{00000000-0005-0000-0000-0000D6310000}"/>
    <cellStyle name="20% - Énfasis3 2 5 3 7" xfId="12277" xr:uid="{00000000-0005-0000-0000-0000D7310000}"/>
    <cellStyle name="20% - Énfasis3 2 5 4" xfId="5971" xr:uid="{00000000-0005-0000-0000-0000D8310000}"/>
    <cellStyle name="20% - Énfasis3 2 5 4 2" xfId="23749" xr:uid="{00000000-0005-0000-0000-0000D9310000}"/>
    <cellStyle name="20% - Énfasis3 2 5 4 3" xfId="51737" xr:uid="{00000000-0005-0000-0000-0000DA310000}"/>
    <cellStyle name="20% - Énfasis3 2 5 4 4" xfId="13779" xr:uid="{00000000-0005-0000-0000-0000DB310000}"/>
    <cellStyle name="20% - Énfasis3 2 5 5" xfId="15648" xr:uid="{00000000-0005-0000-0000-0000DC310000}"/>
    <cellStyle name="20% - Énfasis3 2 5 5 2" xfId="25558" xr:uid="{00000000-0005-0000-0000-0000DD310000}"/>
    <cellStyle name="20% - Énfasis3 2 5 5 3" xfId="47076" xr:uid="{00000000-0005-0000-0000-0000DE310000}"/>
    <cellStyle name="20% - Énfasis3 2 5 6" xfId="19545" xr:uid="{00000000-0005-0000-0000-0000DF310000}"/>
    <cellStyle name="20% - Énfasis3 2 5 7" xfId="29206" xr:uid="{00000000-0005-0000-0000-0000E0310000}"/>
    <cellStyle name="20% - Énfasis3 2 5 8" xfId="34614" xr:uid="{00000000-0005-0000-0000-0000E1310000}"/>
    <cellStyle name="20% - Énfasis3 2 5 9" xfId="42213" xr:uid="{00000000-0005-0000-0000-0000E2310000}"/>
    <cellStyle name="20% - Énfasis3 2 6" xfId="1174" xr:uid="{00000000-0005-0000-0000-0000E3310000}"/>
    <cellStyle name="20% - Énfasis3 2 6 2" xfId="3562" xr:uid="{00000000-0005-0000-0000-0000E4310000}"/>
    <cellStyle name="20% - Énfasis3 2 6 2 2" xfId="8353" xr:uid="{00000000-0005-0000-0000-0000E5310000}"/>
    <cellStyle name="20% - Énfasis3 2 6 2 2 2" xfId="27776" xr:uid="{00000000-0005-0000-0000-0000E6310000}"/>
    <cellStyle name="20% - Énfasis3 2 6 2 2 3" xfId="54119" xr:uid="{00000000-0005-0000-0000-0000E7310000}"/>
    <cellStyle name="20% - Énfasis3 2 6 2 2 4" xfId="17895" xr:uid="{00000000-0005-0000-0000-0000E8310000}"/>
    <cellStyle name="20% - Énfasis3 2 6 2 3" xfId="22187" xr:uid="{00000000-0005-0000-0000-0000E9310000}"/>
    <cellStyle name="20% - Énfasis3 2 6 2 3 2" xfId="49430" xr:uid="{00000000-0005-0000-0000-0000EA310000}"/>
    <cellStyle name="20% - Énfasis3 2 6 2 4" xfId="31671" xr:uid="{00000000-0005-0000-0000-0000EB310000}"/>
    <cellStyle name="20% - Énfasis3 2 6 2 5" xfId="37241" xr:uid="{00000000-0005-0000-0000-0000EC310000}"/>
    <cellStyle name="20% - Énfasis3 2 6 2 6" xfId="44701" xr:uid="{00000000-0005-0000-0000-0000ED310000}"/>
    <cellStyle name="20% - Énfasis3 2 6 2 7" xfId="12709" xr:uid="{00000000-0005-0000-0000-0000EE310000}"/>
    <cellStyle name="20% - Énfasis3 2 6 3" xfId="6396" xr:uid="{00000000-0005-0000-0000-0000EF310000}"/>
    <cellStyle name="20% - Énfasis3 2 6 3 2" xfId="25195" xr:uid="{00000000-0005-0000-0000-0000F0310000}"/>
    <cellStyle name="20% - Énfasis3 2 6 3 3" xfId="52162" xr:uid="{00000000-0005-0000-0000-0000F1310000}"/>
    <cellStyle name="20% - Énfasis3 2 6 3 4" xfId="14187" xr:uid="{00000000-0005-0000-0000-0000F2310000}"/>
    <cellStyle name="20% - Énfasis3 2 6 4" xfId="16056" xr:uid="{00000000-0005-0000-0000-0000F3310000}"/>
    <cellStyle name="20% - Énfasis3 2 6 4 2" xfId="25966" xr:uid="{00000000-0005-0000-0000-0000F4310000}"/>
    <cellStyle name="20% - Énfasis3 2 6 4 3" xfId="47498" xr:uid="{00000000-0005-0000-0000-0000F5310000}"/>
    <cellStyle name="20% - Énfasis3 2 6 5" xfId="20013" xr:uid="{00000000-0005-0000-0000-0000F6310000}"/>
    <cellStyle name="20% - Énfasis3 2 6 6" xfId="29641" xr:uid="{00000000-0005-0000-0000-0000F7310000}"/>
    <cellStyle name="20% - Énfasis3 2 6 7" xfId="35084" xr:uid="{00000000-0005-0000-0000-0000F8310000}"/>
    <cellStyle name="20% - Énfasis3 2 6 8" xfId="42679" xr:uid="{00000000-0005-0000-0000-0000F9310000}"/>
    <cellStyle name="20% - Énfasis3 2 6 9" xfId="11274" xr:uid="{00000000-0005-0000-0000-0000FA310000}"/>
    <cellStyle name="20% - Énfasis3 2 7" xfId="2004" xr:uid="{00000000-0005-0000-0000-0000FB310000}"/>
    <cellStyle name="20% - Énfasis3 2 7 2" xfId="4309" xr:uid="{00000000-0005-0000-0000-0000FC310000}"/>
    <cellStyle name="20% - Énfasis3 2 7 2 2" xfId="9090" xr:uid="{00000000-0005-0000-0000-0000FD310000}"/>
    <cellStyle name="20% - Énfasis3 2 7 2 2 2" xfId="28483" xr:uid="{00000000-0005-0000-0000-0000FE310000}"/>
    <cellStyle name="20% - Énfasis3 2 7 2 2 3" xfId="54856" xr:uid="{00000000-0005-0000-0000-0000FF310000}"/>
    <cellStyle name="20% - Énfasis3 2 7 2 2 4" xfId="18642" xr:uid="{00000000-0005-0000-0000-000000320000}"/>
    <cellStyle name="20% - Énfasis3 2 7 2 3" xfId="22934" xr:uid="{00000000-0005-0000-0000-000001320000}"/>
    <cellStyle name="20% - Énfasis3 2 7 2 3 2" xfId="50166" xr:uid="{00000000-0005-0000-0000-000002320000}"/>
    <cellStyle name="20% - Énfasis3 2 7 2 4" xfId="32409" xr:uid="{00000000-0005-0000-0000-000003320000}"/>
    <cellStyle name="20% - Énfasis3 2 7 2 5" xfId="37988" xr:uid="{00000000-0005-0000-0000-000004320000}"/>
    <cellStyle name="20% - Énfasis3 2 7 2 6" xfId="45448" xr:uid="{00000000-0005-0000-0000-000005320000}"/>
    <cellStyle name="20% - Énfasis3 2 7 2 7" xfId="14894" xr:uid="{00000000-0005-0000-0000-000006320000}"/>
    <cellStyle name="20% - Énfasis3 2 7 3" xfId="7169" xr:uid="{00000000-0005-0000-0000-000007320000}"/>
    <cellStyle name="20% - Énfasis3 2 7 3 2" xfId="26673" xr:uid="{00000000-0005-0000-0000-000008320000}"/>
    <cellStyle name="20% - Énfasis3 2 7 3 3" xfId="52935" xr:uid="{00000000-0005-0000-0000-000009320000}"/>
    <cellStyle name="20% - Énfasis3 2 7 3 4" xfId="16763" xr:uid="{00000000-0005-0000-0000-00000A320000}"/>
    <cellStyle name="20% - Énfasis3 2 7 4" xfId="20841" xr:uid="{00000000-0005-0000-0000-00000B320000}"/>
    <cellStyle name="20% - Énfasis3 2 7 4 2" xfId="48271" xr:uid="{00000000-0005-0000-0000-00000C320000}"/>
    <cellStyle name="20% - Énfasis3 2 7 5" xfId="30455" xr:uid="{00000000-0005-0000-0000-00000D320000}"/>
    <cellStyle name="20% - Énfasis3 2 7 6" xfId="35914" xr:uid="{00000000-0005-0000-0000-00000E320000}"/>
    <cellStyle name="20% - Énfasis3 2 7 7" xfId="43507" xr:uid="{00000000-0005-0000-0000-00000F320000}"/>
    <cellStyle name="20% - Énfasis3 2 7 8" xfId="12006" xr:uid="{00000000-0005-0000-0000-000010320000}"/>
    <cellStyle name="20% - Énfasis3 2 8" xfId="2865" xr:uid="{00000000-0005-0000-0000-000011320000}"/>
    <cellStyle name="20% - Énfasis3 2 8 2" xfId="7666" xr:uid="{00000000-0005-0000-0000-000012320000}"/>
    <cellStyle name="20% - Énfasis3 2 8 2 2" xfId="27095" xr:uid="{00000000-0005-0000-0000-000013320000}"/>
    <cellStyle name="20% - Énfasis3 2 8 2 3" xfId="53432" xr:uid="{00000000-0005-0000-0000-000014320000}"/>
    <cellStyle name="20% - Énfasis3 2 8 2 4" xfId="17198" xr:uid="{00000000-0005-0000-0000-000015320000}"/>
    <cellStyle name="20% - Énfasis3 2 8 3" xfId="21490" xr:uid="{00000000-0005-0000-0000-000016320000}"/>
    <cellStyle name="20% - Énfasis3 2 8 3 2" xfId="48744" xr:uid="{00000000-0005-0000-0000-000017320000}"/>
    <cellStyle name="20% - Énfasis3 2 8 4" xfId="30977" xr:uid="{00000000-0005-0000-0000-000018320000}"/>
    <cellStyle name="20% - Énfasis3 2 8 5" xfId="36544" xr:uid="{00000000-0005-0000-0000-000019320000}"/>
    <cellStyle name="20% - Énfasis3 2 8 6" xfId="44004" xr:uid="{00000000-0005-0000-0000-00001A320000}"/>
    <cellStyle name="20% - Énfasis3 2 8 7" xfId="13508" xr:uid="{00000000-0005-0000-0000-00001B320000}"/>
    <cellStyle name="20% - Énfasis3 2 9" xfId="4780" xr:uid="{00000000-0005-0000-0000-00001C320000}"/>
    <cellStyle name="20% - Énfasis3 2 9 2" xfId="9540" xr:uid="{00000000-0005-0000-0000-00001D320000}"/>
    <cellStyle name="20% - Énfasis3 2 9 2 2" xfId="55306" xr:uid="{00000000-0005-0000-0000-00001E320000}"/>
    <cellStyle name="20% - Énfasis3 2 9 2 3" xfId="25299" xr:uid="{00000000-0005-0000-0000-00001F320000}"/>
    <cellStyle name="20% - Énfasis3 2 9 3" xfId="32879" xr:uid="{00000000-0005-0000-0000-000020320000}"/>
    <cellStyle name="20% - Énfasis3 2 9 3 2" xfId="50615" xr:uid="{00000000-0005-0000-0000-000021320000}"/>
    <cellStyle name="20% - Énfasis3 2 9 4" xfId="38458" xr:uid="{00000000-0005-0000-0000-000022320000}"/>
    <cellStyle name="20% - Énfasis3 2 9 5" xfId="45915" xr:uid="{00000000-0005-0000-0000-000023320000}"/>
    <cellStyle name="20% - Énfasis3 2 9 6" xfId="15377" xr:uid="{00000000-0005-0000-0000-000024320000}"/>
    <cellStyle name="20% - Énfasis3 3" xfId="505" xr:uid="{00000000-0005-0000-0000-000025320000}"/>
    <cellStyle name="20% - Énfasis3 3 10" xfId="10829" xr:uid="{00000000-0005-0000-0000-000026320000}"/>
    <cellStyle name="20% - Énfasis3 3 10 2" xfId="46889" xr:uid="{00000000-0005-0000-0000-000027320000}"/>
    <cellStyle name="20% - Énfasis3 3 10 3" xfId="34421" xr:uid="{00000000-0005-0000-0000-000028320000}"/>
    <cellStyle name="20% - Énfasis3 3 11" xfId="42021" xr:uid="{00000000-0005-0000-0000-000029320000}"/>
    <cellStyle name="20% - Énfasis3 3 12" xfId="11365" xr:uid="{00000000-0005-0000-0000-00002A320000}"/>
    <cellStyle name="20% - Énfasis3 3 13" xfId="56584" xr:uid="{00000000-0005-0000-0000-00002B320000}"/>
    <cellStyle name="20% - Énfasis3 3 14" xfId="57039" xr:uid="{00000000-0005-0000-0000-00002C320000}"/>
    <cellStyle name="20% - Énfasis3 3 2" xfId="1042" xr:uid="{00000000-0005-0000-0000-00002D320000}"/>
    <cellStyle name="20% - Énfasis3 3 2 10" xfId="11899" xr:uid="{00000000-0005-0000-0000-00002E320000}"/>
    <cellStyle name="20% - Énfasis3 3 2 11" xfId="56827" xr:uid="{00000000-0005-0000-0000-00002F320000}"/>
    <cellStyle name="20% - Énfasis3 3 2 12" xfId="57282" xr:uid="{00000000-0005-0000-0000-000030320000}"/>
    <cellStyle name="20% - Énfasis3 3 2 2" xfId="1779" xr:uid="{00000000-0005-0000-0000-000031320000}"/>
    <cellStyle name="20% - Énfasis3 3 2 2 2" xfId="4152" xr:uid="{00000000-0005-0000-0000-000032320000}"/>
    <cellStyle name="20% - Énfasis3 3 2 2 2 2" xfId="8943" xr:uid="{00000000-0005-0000-0000-000033320000}"/>
    <cellStyle name="20% - Énfasis3 3 2 2 2 2 2" xfId="28362" xr:uid="{00000000-0005-0000-0000-000034320000}"/>
    <cellStyle name="20% - Énfasis3 3 2 2 2 2 3" xfId="54709" xr:uid="{00000000-0005-0000-0000-000035320000}"/>
    <cellStyle name="20% - Énfasis3 3 2 2 2 2 4" xfId="18485" xr:uid="{00000000-0005-0000-0000-000036320000}"/>
    <cellStyle name="20% - Énfasis3 3 2 2 2 3" xfId="22777" xr:uid="{00000000-0005-0000-0000-000037320000}"/>
    <cellStyle name="20% - Énfasis3 3 2 2 2 3 2" xfId="50020" xr:uid="{00000000-0005-0000-0000-000038320000}"/>
    <cellStyle name="20% - Énfasis3 3 2 2 2 4" xfId="32260" xr:uid="{00000000-0005-0000-0000-000039320000}"/>
    <cellStyle name="20% - Énfasis3 3 2 2 2 5" xfId="37831" xr:uid="{00000000-0005-0000-0000-00003A320000}"/>
    <cellStyle name="20% - Énfasis3 3 2 2 2 6" xfId="45291" xr:uid="{00000000-0005-0000-0000-00003B320000}"/>
    <cellStyle name="20% - Énfasis3 3 2 2 2 7" xfId="14773" xr:uid="{00000000-0005-0000-0000-00003C320000}"/>
    <cellStyle name="20% - Énfasis3 3 2 2 3" xfId="6992" xr:uid="{00000000-0005-0000-0000-00003D320000}"/>
    <cellStyle name="20% - Énfasis3 3 2 2 3 2" xfId="26552" xr:uid="{00000000-0005-0000-0000-00003E320000}"/>
    <cellStyle name="20% - Énfasis3 3 2 2 3 3" xfId="52758" xr:uid="{00000000-0005-0000-0000-00003F320000}"/>
    <cellStyle name="20% - Énfasis3 3 2 2 3 4" xfId="16642" xr:uid="{00000000-0005-0000-0000-000040320000}"/>
    <cellStyle name="20% - Énfasis3 3 2 2 4" xfId="20618" xr:uid="{00000000-0005-0000-0000-000041320000}"/>
    <cellStyle name="20% - Énfasis3 3 2 2 4 2" xfId="48094" xr:uid="{00000000-0005-0000-0000-000042320000}"/>
    <cellStyle name="20% - Énfasis3 3 2 2 5" xfId="30243" xr:uid="{00000000-0005-0000-0000-000043320000}"/>
    <cellStyle name="20% - Énfasis3 3 2 2 6" xfId="35689" xr:uid="{00000000-0005-0000-0000-000044320000}"/>
    <cellStyle name="20% - Énfasis3 3 2 2 7" xfId="43284" xr:uid="{00000000-0005-0000-0000-000045320000}"/>
    <cellStyle name="20% - Énfasis3 3 2 2 8" xfId="13312" xr:uid="{00000000-0005-0000-0000-000046320000}"/>
    <cellStyle name="20% - Énfasis3 3 2 3" xfId="2319" xr:uid="{00000000-0005-0000-0000-000047320000}"/>
    <cellStyle name="20% - Énfasis3 3 2 3 2" xfId="4624" xr:uid="{00000000-0005-0000-0000-000048320000}"/>
    <cellStyle name="20% - Énfasis3 3 2 3 2 2" xfId="9405" xr:uid="{00000000-0005-0000-0000-000049320000}"/>
    <cellStyle name="20% - Énfasis3 3 2 3 2 2 2" xfId="28798" xr:uid="{00000000-0005-0000-0000-00004A320000}"/>
    <cellStyle name="20% - Énfasis3 3 2 3 2 2 3" xfId="55171" xr:uid="{00000000-0005-0000-0000-00004B320000}"/>
    <cellStyle name="20% - Énfasis3 3 2 3 2 2 4" xfId="18957" xr:uid="{00000000-0005-0000-0000-00004C320000}"/>
    <cellStyle name="20% - Énfasis3 3 2 3 2 3" xfId="23249" xr:uid="{00000000-0005-0000-0000-00004D320000}"/>
    <cellStyle name="20% - Énfasis3 3 2 3 2 3 2" xfId="50481" xr:uid="{00000000-0005-0000-0000-00004E320000}"/>
    <cellStyle name="20% - Énfasis3 3 2 3 2 4" xfId="32724" xr:uid="{00000000-0005-0000-0000-00004F320000}"/>
    <cellStyle name="20% - Énfasis3 3 2 3 2 5" xfId="38303" xr:uid="{00000000-0005-0000-0000-000050320000}"/>
    <cellStyle name="20% - Énfasis3 3 2 3 2 6" xfId="45763" xr:uid="{00000000-0005-0000-0000-000051320000}"/>
    <cellStyle name="20% - Énfasis3 3 2 3 2 7" xfId="15209" xr:uid="{00000000-0005-0000-0000-000052320000}"/>
    <cellStyle name="20% - Énfasis3 3 2 3 3" xfId="7484" xr:uid="{00000000-0005-0000-0000-000053320000}"/>
    <cellStyle name="20% - Énfasis3 3 2 3 3 2" xfId="26988" xr:uid="{00000000-0005-0000-0000-000054320000}"/>
    <cellStyle name="20% - Énfasis3 3 2 3 3 3" xfId="53250" xr:uid="{00000000-0005-0000-0000-000055320000}"/>
    <cellStyle name="20% - Énfasis3 3 2 3 3 4" xfId="17078" xr:uid="{00000000-0005-0000-0000-000056320000}"/>
    <cellStyle name="20% - Énfasis3 3 2 3 4" xfId="21156" xr:uid="{00000000-0005-0000-0000-000057320000}"/>
    <cellStyle name="20% - Énfasis3 3 2 3 4 2" xfId="48586" xr:uid="{00000000-0005-0000-0000-000058320000}"/>
    <cellStyle name="20% - Énfasis3 3 2 3 5" xfId="30770" xr:uid="{00000000-0005-0000-0000-000059320000}"/>
    <cellStyle name="20% - Énfasis3 3 2 3 6" xfId="36229" xr:uid="{00000000-0005-0000-0000-00005A320000}"/>
    <cellStyle name="20% - Énfasis3 3 2 3 7" xfId="43822" xr:uid="{00000000-0005-0000-0000-00005B320000}"/>
    <cellStyle name="20% - Énfasis3 3 2 3 8" xfId="12592" xr:uid="{00000000-0005-0000-0000-00005C320000}"/>
    <cellStyle name="20% - Énfasis3 3 2 4" xfId="3460" xr:uid="{00000000-0005-0000-0000-00005D320000}"/>
    <cellStyle name="20% - Énfasis3 3 2 4 2" xfId="8252" xr:uid="{00000000-0005-0000-0000-00005E320000}"/>
    <cellStyle name="20% - Énfasis3 3 2 4 2 2" xfId="27682" xr:uid="{00000000-0005-0000-0000-00005F320000}"/>
    <cellStyle name="20% - Énfasis3 3 2 4 2 3" xfId="54018" xr:uid="{00000000-0005-0000-0000-000060320000}"/>
    <cellStyle name="20% - Énfasis3 3 2 4 2 4" xfId="17793" xr:uid="{00000000-0005-0000-0000-000061320000}"/>
    <cellStyle name="20% - Énfasis3 3 2 4 3" xfId="22085" xr:uid="{00000000-0005-0000-0000-000062320000}"/>
    <cellStyle name="20% - Énfasis3 3 2 4 3 2" xfId="49330" xr:uid="{00000000-0005-0000-0000-000063320000}"/>
    <cellStyle name="20% - Énfasis3 3 2 4 4" xfId="31572" xr:uid="{00000000-0005-0000-0000-000064320000}"/>
    <cellStyle name="20% - Énfasis3 3 2 4 5" xfId="37139" xr:uid="{00000000-0005-0000-0000-000065320000}"/>
    <cellStyle name="20% - Énfasis3 3 2 4 6" xfId="44599" xr:uid="{00000000-0005-0000-0000-000066320000}"/>
    <cellStyle name="20% - Énfasis3 3 2 4 7" xfId="14094" xr:uid="{00000000-0005-0000-0000-000067320000}"/>
    <cellStyle name="20% - Énfasis3 3 2 5" xfId="5099" xr:uid="{00000000-0005-0000-0000-000068320000}"/>
    <cellStyle name="20% - Énfasis3 3 2 5 2" xfId="9855" xr:uid="{00000000-0005-0000-0000-000069320000}"/>
    <cellStyle name="20% - Énfasis3 3 2 5 2 2" xfId="55621" xr:uid="{00000000-0005-0000-0000-00006A320000}"/>
    <cellStyle name="20% - Énfasis3 3 2 5 2 3" xfId="25873" xr:uid="{00000000-0005-0000-0000-00006B320000}"/>
    <cellStyle name="20% - Énfasis3 3 2 5 3" xfId="33198" xr:uid="{00000000-0005-0000-0000-00006C320000}"/>
    <cellStyle name="20% - Énfasis3 3 2 5 3 2" xfId="50930" xr:uid="{00000000-0005-0000-0000-00006D320000}"/>
    <cellStyle name="20% - Énfasis3 3 2 5 4" xfId="38777" xr:uid="{00000000-0005-0000-0000-00006E320000}"/>
    <cellStyle name="20% - Énfasis3 3 2 5 5" xfId="46230" xr:uid="{00000000-0005-0000-0000-00006F320000}"/>
    <cellStyle name="20% - Énfasis3 3 2 5 6" xfId="15963" xr:uid="{00000000-0005-0000-0000-000070320000}"/>
    <cellStyle name="20% - Énfasis3 3 2 6" xfId="5584" xr:uid="{00000000-0005-0000-0000-000071320000}"/>
    <cellStyle name="20% - Énfasis3 3 2 6 2" xfId="10276" xr:uid="{00000000-0005-0000-0000-000072320000}"/>
    <cellStyle name="20% - Énfasis3 3 2 6 2 2" xfId="56042" xr:uid="{00000000-0005-0000-0000-000073320000}"/>
    <cellStyle name="20% - Énfasis3 3 2 6 2 3" xfId="33680" xr:uid="{00000000-0005-0000-0000-000074320000}"/>
    <cellStyle name="20% - Énfasis3 3 2 6 3" xfId="39259" xr:uid="{00000000-0005-0000-0000-000075320000}"/>
    <cellStyle name="20% - Énfasis3 3 2 6 3 2" xfId="51350" xr:uid="{00000000-0005-0000-0000-000076320000}"/>
    <cellStyle name="20% - Énfasis3 3 2 6 4" xfId="46712" xr:uid="{00000000-0005-0000-0000-000077320000}"/>
    <cellStyle name="20% - Énfasis3 3 2 6 5" xfId="19887" xr:uid="{00000000-0005-0000-0000-000078320000}"/>
    <cellStyle name="20% - Énfasis3 3 2 7" xfId="6287" xr:uid="{00000000-0005-0000-0000-000079320000}"/>
    <cellStyle name="20% - Énfasis3 3 2 7 2" xfId="52053" xr:uid="{00000000-0005-0000-0000-00007A320000}"/>
    <cellStyle name="20% - Énfasis3 3 2 7 3" xfId="29521" xr:uid="{00000000-0005-0000-0000-00007B320000}"/>
    <cellStyle name="20% - Énfasis3 3 2 8" xfId="11072" xr:uid="{00000000-0005-0000-0000-00007C320000}"/>
    <cellStyle name="20% - Énfasis3 3 2 8 2" xfId="47391" xr:uid="{00000000-0005-0000-0000-00007D320000}"/>
    <cellStyle name="20% - Énfasis3 3 2 8 3" xfId="34956" xr:uid="{00000000-0005-0000-0000-00007E320000}"/>
    <cellStyle name="20% - Énfasis3 3 2 9" xfId="42555" xr:uid="{00000000-0005-0000-0000-00007F320000}"/>
    <cellStyle name="20% - Énfasis3 3 3" xfId="794" xr:uid="{00000000-0005-0000-0000-000080320000}"/>
    <cellStyle name="20% - Énfasis3 3 3 10" xfId="11651" xr:uid="{00000000-0005-0000-0000-000081320000}"/>
    <cellStyle name="20% - Énfasis3 3 3 2" xfId="1536" xr:uid="{00000000-0005-0000-0000-000082320000}"/>
    <cellStyle name="20% - Énfasis3 3 3 2 2" xfId="3909" xr:uid="{00000000-0005-0000-0000-000083320000}"/>
    <cellStyle name="20% - Énfasis3 3 3 2 2 2" xfId="8700" xr:uid="{00000000-0005-0000-0000-000084320000}"/>
    <cellStyle name="20% - Énfasis3 3 3 2 2 2 2" xfId="28119" xr:uid="{00000000-0005-0000-0000-000085320000}"/>
    <cellStyle name="20% - Énfasis3 3 3 2 2 2 3" xfId="54466" xr:uid="{00000000-0005-0000-0000-000086320000}"/>
    <cellStyle name="20% - Énfasis3 3 3 2 2 2 4" xfId="18242" xr:uid="{00000000-0005-0000-0000-000087320000}"/>
    <cellStyle name="20% - Énfasis3 3 3 2 2 3" xfId="22534" xr:uid="{00000000-0005-0000-0000-000088320000}"/>
    <cellStyle name="20% - Énfasis3 3 3 2 2 3 2" xfId="49777" xr:uid="{00000000-0005-0000-0000-000089320000}"/>
    <cellStyle name="20% - Énfasis3 3 3 2 2 4" xfId="32017" xr:uid="{00000000-0005-0000-0000-00008A320000}"/>
    <cellStyle name="20% - Énfasis3 3 3 2 2 5" xfId="37588" xr:uid="{00000000-0005-0000-0000-00008B320000}"/>
    <cellStyle name="20% - Énfasis3 3 3 2 2 6" xfId="45048" xr:uid="{00000000-0005-0000-0000-00008C320000}"/>
    <cellStyle name="20% - Énfasis3 3 3 2 2 7" xfId="14530" xr:uid="{00000000-0005-0000-0000-00008D320000}"/>
    <cellStyle name="20% - Énfasis3 3 3 2 3" xfId="6749" xr:uid="{00000000-0005-0000-0000-00008E320000}"/>
    <cellStyle name="20% - Énfasis3 3 3 2 3 2" xfId="26309" xr:uid="{00000000-0005-0000-0000-00008F320000}"/>
    <cellStyle name="20% - Énfasis3 3 3 2 3 3" xfId="52515" xr:uid="{00000000-0005-0000-0000-000090320000}"/>
    <cellStyle name="20% - Énfasis3 3 3 2 3 4" xfId="16399" xr:uid="{00000000-0005-0000-0000-000091320000}"/>
    <cellStyle name="20% - Énfasis3 3 3 2 4" xfId="20375" xr:uid="{00000000-0005-0000-0000-000092320000}"/>
    <cellStyle name="20% - Énfasis3 3 3 2 4 2" xfId="47851" xr:uid="{00000000-0005-0000-0000-000093320000}"/>
    <cellStyle name="20% - Énfasis3 3 3 2 5" xfId="30000" xr:uid="{00000000-0005-0000-0000-000094320000}"/>
    <cellStyle name="20% - Énfasis3 3 3 2 6" xfId="35446" xr:uid="{00000000-0005-0000-0000-000095320000}"/>
    <cellStyle name="20% - Énfasis3 3 3 2 7" xfId="43041" xr:uid="{00000000-0005-0000-0000-000096320000}"/>
    <cellStyle name="20% - Énfasis3 3 3 2 8" xfId="13069" xr:uid="{00000000-0005-0000-0000-000097320000}"/>
    <cellStyle name="20% - Énfasis3 3 3 3" xfId="3217" xr:uid="{00000000-0005-0000-0000-000098320000}"/>
    <cellStyle name="20% - Énfasis3 3 3 3 2" xfId="8009" xr:uid="{00000000-0005-0000-0000-000099320000}"/>
    <cellStyle name="20% - Énfasis3 3 3 3 2 2" xfId="27439" xr:uid="{00000000-0005-0000-0000-00009A320000}"/>
    <cellStyle name="20% - Énfasis3 3 3 3 2 3" xfId="53775" xr:uid="{00000000-0005-0000-0000-00009B320000}"/>
    <cellStyle name="20% - Énfasis3 3 3 3 2 4" xfId="17550" xr:uid="{00000000-0005-0000-0000-00009C320000}"/>
    <cellStyle name="20% - Énfasis3 3 3 3 3" xfId="21842" xr:uid="{00000000-0005-0000-0000-00009D320000}"/>
    <cellStyle name="20% - Énfasis3 3 3 3 3 2" xfId="49087" xr:uid="{00000000-0005-0000-0000-00009E320000}"/>
    <cellStyle name="20% - Énfasis3 3 3 3 4" xfId="31329" xr:uid="{00000000-0005-0000-0000-00009F320000}"/>
    <cellStyle name="20% - Énfasis3 3 3 3 5" xfId="36896" xr:uid="{00000000-0005-0000-0000-0000A0320000}"/>
    <cellStyle name="20% - Énfasis3 3 3 3 6" xfId="44356" xr:uid="{00000000-0005-0000-0000-0000A1320000}"/>
    <cellStyle name="20% - Énfasis3 3 3 3 7" xfId="12349" xr:uid="{00000000-0005-0000-0000-0000A2320000}"/>
    <cellStyle name="20% - Énfasis3 3 3 4" xfId="6044" xr:uid="{00000000-0005-0000-0000-0000A3320000}"/>
    <cellStyle name="20% - Énfasis3 3 3 4 2" xfId="19311" xr:uid="{00000000-0005-0000-0000-0000A4320000}"/>
    <cellStyle name="20% - Énfasis3 3 3 4 3" xfId="51810" xr:uid="{00000000-0005-0000-0000-0000A5320000}"/>
    <cellStyle name="20% - Énfasis3 3 3 4 4" xfId="13851" xr:uid="{00000000-0005-0000-0000-0000A6320000}"/>
    <cellStyle name="20% - Énfasis3 3 3 5" xfId="15720" xr:uid="{00000000-0005-0000-0000-0000A7320000}"/>
    <cellStyle name="20% - Énfasis3 3 3 5 2" xfId="25630" xr:uid="{00000000-0005-0000-0000-0000A8320000}"/>
    <cellStyle name="20% - Énfasis3 3 3 5 3" xfId="47148" xr:uid="{00000000-0005-0000-0000-0000A9320000}"/>
    <cellStyle name="20% - Énfasis3 3 3 6" xfId="19639" xr:uid="{00000000-0005-0000-0000-0000AA320000}"/>
    <cellStyle name="20% - Énfasis3 3 3 7" xfId="29278" xr:uid="{00000000-0005-0000-0000-0000AB320000}"/>
    <cellStyle name="20% - Énfasis3 3 3 8" xfId="34708" xr:uid="{00000000-0005-0000-0000-0000AC320000}"/>
    <cellStyle name="20% - Énfasis3 3 3 9" xfId="42307" xr:uid="{00000000-0005-0000-0000-0000AD320000}"/>
    <cellStyle name="20% - Énfasis3 3 4" xfId="1273" xr:uid="{00000000-0005-0000-0000-0000AE320000}"/>
    <cellStyle name="20% - Énfasis3 3 4 2" xfId="3649" xr:uid="{00000000-0005-0000-0000-0000AF320000}"/>
    <cellStyle name="20% - Énfasis3 3 4 2 2" xfId="8440" xr:uid="{00000000-0005-0000-0000-0000B0320000}"/>
    <cellStyle name="20% - Énfasis3 3 4 2 2 2" xfId="27860" xr:uid="{00000000-0005-0000-0000-0000B1320000}"/>
    <cellStyle name="20% - Énfasis3 3 4 2 2 3" xfId="54206" xr:uid="{00000000-0005-0000-0000-0000B2320000}"/>
    <cellStyle name="20% - Énfasis3 3 4 2 2 4" xfId="17982" xr:uid="{00000000-0005-0000-0000-0000B3320000}"/>
    <cellStyle name="20% - Énfasis3 3 4 2 3" xfId="22274" xr:uid="{00000000-0005-0000-0000-0000B4320000}"/>
    <cellStyle name="20% - Énfasis3 3 4 2 3 2" xfId="49517" xr:uid="{00000000-0005-0000-0000-0000B5320000}"/>
    <cellStyle name="20% - Énfasis3 3 4 2 4" xfId="31757" xr:uid="{00000000-0005-0000-0000-0000B6320000}"/>
    <cellStyle name="20% - Énfasis3 3 4 2 5" xfId="37328" xr:uid="{00000000-0005-0000-0000-0000B7320000}"/>
    <cellStyle name="20% - Énfasis3 3 4 2 6" xfId="44788" xr:uid="{00000000-0005-0000-0000-0000B8320000}"/>
    <cellStyle name="20% - Énfasis3 3 4 2 7" xfId="14271" xr:uid="{00000000-0005-0000-0000-0000B9320000}"/>
    <cellStyle name="20% - Énfasis3 3 4 3" xfId="6487" xr:uid="{00000000-0005-0000-0000-0000BA320000}"/>
    <cellStyle name="20% - Énfasis3 3 4 3 2" xfId="26050" xr:uid="{00000000-0005-0000-0000-0000BB320000}"/>
    <cellStyle name="20% - Énfasis3 3 4 3 3" xfId="52253" xr:uid="{00000000-0005-0000-0000-0000BC320000}"/>
    <cellStyle name="20% - Énfasis3 3 4 3 4" xfId="16140" xr:uid="{00000000-0005-0000-0000-0000BD320000}"/>
    <cellStyle name="20% - Énfasis3 3 4 4" xfId="20112" xr:uid="{00000000-0005-0000-0000-0000BE320000}"/>
    <cellStyle name="20% - Énfasis3 3 4 4 2" xfId="47589" xr:uid="{00000000-0005-0000-0000-0000BF320000}"/>
    <cellStyle name="20% - Énfasis3 3 4 5" xfId="29737" xr:uid="{00000000-0005-0000-0000-0000C0320000}"/>
    <cellStyle name="20% - Énfasis3 3 4 6" xfId="35183" xr:uid="{00000000-0005-0000-0000-0000C1320000}"/>
    <cellStyle name="20% - Énfasis3 3 4 7" xfId="42778" xr:uid="{00000000-0005-0000-0000-0000C2320000}"/>
    <cellStyle name="20% - Énfasis3 3 4 8" xfId="12807" xr:uid="{00000000-0005-0000-0000-0000C3320000}"/>
    <cellStyle name="20% - Énfasis3 3 5" xfId="2076" xr:uid="{00000000-0005-0000-0000-0000C4320000}"/>
    <cellStyle name="20% - Énfasis3 3 5 2" xfId="4381" xr:uid="{00000000-0005-0000-0000-0000C5320000}"/>
    <cellStyle name="20% - Énfasis3 3 5 2 2" xfId="9162" xr:uid="{00000000-0005-0000-0000-0000C6320000}"/>
    <cellStyle name="20% - Énfasis3 3 5 2 2 2" xfId="28555" xr:uid="{00000000-0005-0000-0000-0000C7320000}"/>
    <cellStyle name="20% - Énfasis3 3 5 2 2 3" xfId="54928" xr:uid="{00000000-0005-0000-0000-0000C8320000}"/>
    <cellStyle name="20% - Énfasis3 3 5 2 2 4" xfId="18714" xr:uid="{00000000-0005-0000-0000-0000C9320000}"/>
    <cellStyle name="20% - Énfasis3 3 5 2 3" xfId="23006" xr:uid="{00000000-0005-0000-0000-0000CA320000}"/>
    <cellStyle name="20% - Énfasis3 3 5 2 3 2" xfId="50238" xr:uid="{00000000-0005-0000-0000-0000CB320000}"/>
    <cellStyle name="20% - Énfasis3 3 5 2 4" xfId="32481" xr:uid="{00000000-0005-0000-0000-0000CC320000}"/>
    <cellStyle name="20% - Énfasis3 3 5 2 5" xfId="38060" xr:uid="{00000000-0005-0000-0000-0000CD320000}"/>
    <cellStyle name="20% - Énfasis3 3 5 2 6" xfId="45520" xr:uid="{00000000-0005-0000-0000-0000CE320000}"/>
    <cellStyle name="20% - Énfasis3 3 5 2 7" xfId="14966" xr:uid="{00000000-0005-0000-0000-0000CF320000}"/>
    <cellStyle name="20% - Énfasis3 3 5 3" xfId="7241" xr:uid="{00000000-0005-0000-0000-0000D0320000}"/>
    <cellStyle name="20% - Énfasis3 3 5 3 2" xfId="26745" xr:uid="{00000000-0005-0000-0000-0000D1320000}"/>
    <cellStyle name="20% - Énfasis3 3 5 3 3" xfId="53007" xr:uid="{00000000-0005-0000-0000-0000D2320000}"/>
    <cellStyle name="20% - Énfasis3 3 5 3 4" xfId="16835" xr:uid="{00000000-0005-0000-0000-0000D3320000}"/>
    <cellStyle name="20% - Énfasis3 3 5 4" xfId="20913" xr:uid="{00000000-0005-0000-0000-0000D4320000}"/>
    <cellStyle name="20% - Énfasis3 3 5 4 2" xfId="48343" xr:uid="{00000000-0005-0000-0000-0000D5320000}"/>
    <cellStyle name="20% - Énfasis3 3 5 5" xfId="30527" xr:uid="{00000000-0005-0000-0000-0000D6320000}"/>
    <cellStyle name="20% - Énfasis3 3 5 6" xfId="35986" xr:uid="{00000000-0005-0000-0000-0000D7320000}"/>
    <cellStyle name="20% - Énfasis3 3 5 7" xfId="43579" xr:uid="{00000000-0005-0000-0000-0000D8320000}"/>
    <cellStyle name="20% - Énfasis3 3 5 8" xfId="12090" xr:uid="{00000000-0005-0000-0000-0000D9320000}"/>
    <cellStyle name="20% - Énfasis3 3 6" xfId="2957" xr:uid="{00000000-0005-0000-0000-0000DA320000}"/>
    <cellStyle name="20% - Énfasis3 3 6 2" xfId="7750" xr:uid="{00000000-0005-0000-0000-0000DB320000}"/>
    <cellStyle name="20% - Énfasis3 3 6 2 2" xfId="27180" xr:uid="{00000000-0005-0000-0000-0000DC320000}"/>
    <cellStyle name="20% - Énfasis3 3 6 2 3" xfId="53516" xr:uid="{00000000-0005-0000-0000-0000DD320000}"/>
    <cellStyle name="20% - Énfasis3 3 6 2 4" xfId="17290" xr:uid="{00000000-0005-0000-0000-0000DE320000}"/>
    <cellStyle name="20% - Énfasis3 3 6 3" xfId="21582" xr:uid="{00000000-0005-0000-0000-0000DF320000}"/>
    <cellStyle name="20% - Énfasis3 3 6 3 2" xfId="48828" xr:uid="{00000000-0005-0000-0000-0000E0320000}"/>
    <cellStyle name="20% - Énfasis3 3 6 4" xfId="31069" xr:uid="{00000000-0005-0000-0000-0000E1320000}"/>
    <cellStyle name="20% - Énfasis3 3 6 5" xfId="36636" xr:uid="{00000000-0005-0000-0000-0000E2320000}"/>
    <cellStyle name="20% - Énfasis3 3 6 6" xfId="44096" xr:uid="{00000000-0005-0000-0000-0000E3320000}"/>
    <cellStyle name="20% - Énfasis3 3 6 7" xfId="13592" xr:uid="{00000000-0005-0000-0000-0000E4320000}"/>
    <cellStyle name="20% - Énfasis3 3 7" xfId="4856" xr:uid="{00000000-0005-0000-0000-0000E5320000}"/>
    <cellStyle name="20% - Énfasis3 3 7 2" xfId="9612" xr:uid="{00000000-0005-0000-0000-0000E6320000}"/>
    <cellStyle name="20% - Énfasis3 3 7 2 2" xfId="55378" xr:uid="{00000000-0005-0000-0000-0000E7320000}"/>
    <cellStyle name="20% - Énfasis3 3 7 2 3" xfId="25371" xr:uid="{00000000-0005-0000-0000-0000E8320000}"/>
    <cellStyle name="20% - Énfasis3 3 7 3" xfId="32955" xr:uid="{00000000-0005-0000-0000-0000E9320000}"/>
    <cellStyle name="20% - Énfasis3 3 7 3 2" xfId="50687" xr:uid="{00000000-0005-0000-0000-0000EA320000}"/>
    <cellStyle name="20% - Énfasis3 3 7 4" xfId="38534" xr:uid="{00000000-0005-0000-0000-0000EB320000}"/>
    <cellStyle name="20% - Énfasis3 3 7 5" xfId="45987" xr:uid="{00000000-0005-0000-0000-0000EC320000}"/>
    <cellStyle name="20% - Énfasis3 3 7 6" xfId="15461" xr:uid="{00000000-0005-0000-0000-0000ED320000}"/>
    <cellStyle name="20% - Énfasis3 3 8" xfId="5341" xr:uid="{00000000-0005-0000-0000-0000EE320000}"/>
    <cellStyle name="20% - Énfasis3 3 8 2" xfId="10033" xr:uid="{00000000-0005-0000-0000-0000EF320000}"/>
    <cellStyle name="20% - Énfasis3 3 8 2 2" xfId="55799" xr:uid="{00000000-0005-0000-0000-0000F0320000}"/>
    <cellStyle name="20% - Énfasis3 3 8 2 3" xfId="33437" xr:uid="{00000000-0005-0000-0000-0000F1320000}"/>
    <cellStyle name="20% - Énfasis3 3 8 3" xfId="39016" xr:uid="{00000000-0005-0000-0000-0000F2320000}"/>
    <cellStyle name="20% - Énfasis3 3 8 3 2" xfId="51107" xr:uid="{00000000-0005-0000-0000-0000F3320000}"/>
    <cellStyle name="20% - Énfasis3 3 8 4" xfId="46469" xr:uid="{00000000-0005-0000-0000-0000F4320000}"/>
    <cellStyle name="20% - Énfasis3 3 8 5" xfId="19352" xr:uid="{00000000-0005-0000-0000-0000F5320000}"/>
    <cellStyle name="20% - Énfasis3 3 9" xfId="5784" xr:uid="{00000000-0005-0000-0000-0000F6320000}"/>
    <cellStyle name="20% - Énfasis3 3 9 2" xfId="51550" xr:uid="{00000000-0005-0000-0000-0000F7320000}"/>
    <cellStyle name="20% - Énfasis3 3 9 3" xfId="29018" xr:uid="{00000000-0005-0000-0000-0000F8320000}"/>
    <cellStyle name="20% - Énfasis3 4" xfId="582" xr:uid="{00000000-0005-0000-0000-0000F9320000}"/>
    <cellStyle name="20% - Énfasis3 4 10" xfId="42098" xr:uid="{00000000-0005-0000-0000-0000FA320000}"/>
    <cellStyle name="20% - Énfasis3 4 11" xfId="11442" xr:uid="{00000000-0005-0000-0000-0000FB320000}"/>
    <cellStyle name="20% - Énfasis3 4 12" xfId="56656" xr:uid="{00000000-0005-0000-0000-0000FC320000}"/>
    <cellStyle name="20% - Énfasis3 4 13" xfId="57111" xr:uid="{00000000-0005-0000-0000-0000FD320000}"/>
    <cellStyle name="20% - Énfasis3 4 2" xfId="866" xr:uid="{00000000-0005-0000-0000-0000FE320000}"/>
    <cellStyle name="20% - Énfasis3 4 2 10" xfId="11723" xr:uid="{00000000-0005-0000-0000-0000FF320000}"/>
    <cellStyle name="20% - Énfasis3 4 2 2" xfId="1608" xr:uid="{00000000-0005-0000-0000-000000330000}"/>
    <cellStyle name="20% - Énfasis3 4 2 2 2" xfId="3981" xr:uid="{00000000-0005-0000-0000-000001330000}"/>
    <cellStyle name="20% - Énfasis3 4 2 2 2 2" xfId="8772" xr:uid="{00000000-0005-0000-0000-000002330000}"/>
    <cellStyle name="20% - Énfasis3 4 2 2 2 2 2" xfId="28191" xr:uid="{00000000-0005-0000-0000-000003330000}"/>
    <cellStyle name="20% - Énfasis3 4 2 2 2 2 3" xfId="54538" xr:uid="{00000000-0005-0000-0000-000004330000}"/>
    <cellStyle name="20% - Énfasis3 4 2 2 2 2 4" xfId="18314" xr:uid="{00000000-0005-0000-0000-000005330000}"/>
    <cellStyle name="20% - Énfasis3 4 2 2 2 3" xfId="22606" xr:uid="{00000000-0005-0000-0000-000006330000}"/>
    <cellStyle name="20% - Énfasis3 4 2 2 2 3 2" xfId="49849" xr:uid="{00000000-0005-0000-0000-000007330000}"/>
    <cellStyle name="20% - Énfasis3 4 2 2 2 4" xfId="32089" xr:uid="{00000000-0005-0000-0000-000008330000}"/>
    <cellStyle name="20% - Énfasis3 4 2 2 2 5" xfId="37660" xr:uid="{00000000-0005-0000-0000-000009330000}"/>
    <cellStyle name="20% - Énfasis3 4 2 2 2 6" xfId="45120" xr:uid="{00000000-0005-0000-0000-00000A330000}"/>
    <cellStyle name="20% - Énfasis3 4 2 2 2 7" xfId="14602" xr:uid="{00000000-0005-0000-0000-00000B330000}"/>
    <cellStyle name="20% - Énfasis3 4 2 2 3" xfId="6821" xr:uid="{00000000-0005-0000-0000-00000C330000}"/>
    <cellStyle name="20% - Énfasis3 4 2 2 3 2" xfId="26381" xr:uid="{00000000-0005-0000-0000-00000D330000}"/>
    <cellStyle name="20% - Énfasis3 4 2 2 3 3" xfId="52587" xr:uid="{00000000-0005-0000-0000-00000E330000}"/>
    <cellStyle name="20% - Énfasis3 4 2 2 3 4" xfId="16471" xr:uid="{00000000-0005-0000-0000-00000F330000}"/>
    <cellStyle name="20% - Énfasis3 4 2 2 4" xfId="20447" xr:uid="{00000000-0005-0000-0000-000010330000}"/>
    <cellStyle name="20% - Énfasis3 4 2 2 4 2" xfId="47923" xr:uid="{00000000-0005-0000-0000-000011330000}"/>
    <cellStyle name="20% - Énfasis3 4 2 2 5" xfId="30072" xr:uid="{00000000-0005-0000-0000-000012330000}"/>
    <cellStyle name="20% - Énfasis3 4 2 2 6" xfId="35518" xr:uid="{00000000-0005-0000-0000-000013330000}"/>
    <cellStyle name="20% - Énfasis3 4 2 2 7" xfId="43113" xr:uid="{00000000-0005-0000-0000-000014330000}"/>
    <cellStyle name="20% - Énfasis3 4 2 2 8" xfId="13141" xr:uid="{00000000-0005-0000-0000-000015330000}"/>
    <cellStyle name="20% - Énfasis3 4 2 3" xfId="3289" xr:uid="{00000000-0005-0000-0000-000016330000}"/>
    <cellStyle name="20% - Énfasis3 4 2 3 2" xfId="8081" xr:uid="{00000000-0005-0000-0000-000017330000}"/>
    <cellStyle name="20% - Énfasis3 4 2 3 2 2" xfId="27511" xr:uid="{00000000-0005-0000-0000-000018330000}"/>
    <cellStyle name="20% - Énfasis3 4 2 3 2 3" xfId="53847" xr:uid="{00000000-0005-0000-0000-000019330000}"/>
    <cellStyle name="20% - Énfasis3 4 2 3 2 4" xfId="17622" xr:uid="{00000000-0005-0000-0000-00001A330000}"/>
    <cellStyle name="20% - Énfasis3 4 2 3 3" xfId="21914" xr:uid="{00000000-0005-0000-0000-00001B330000}"/>
    <cellStyle name="20% - Énfasis3 4 2 3 3 2" xfId="49159" xr:uid="{00000000-0005-0000-0000-00001C330000}"/>
    <cellStyle name="20% - Énfasis3 4 2 3 4" xfId="31401" xr:uid="{00000000-0005-0000-0000-00001D330000}"/>
    <cellStyle name="20% - Énfasis3 4 2 3 5" xfId="36968" xr:uid="{00000000-0005-0000-0000-00001E330000}"/>
    <cellStyle name="20% - Énfasis3 4 2 3 6" xfId="44428" xr:uid="{00000000-0005-0000-0000-00001F330000}"/>
    <cellStyle name="20% - Énfasis3 4 2 3 7" xfId="12421" xr:uid="{00000000-0005-0000-0000-000020330000}"/>
    <cellStyle name="20% - Énfasis3 4 2 4" xfId="6116" xr:uid="{00000000-0005-0000-0000-000021330000}"/>
    <cellStyle name="20% - Énfasis3 4 2 4 2" xfId="24237" xr:uid="{00000000-0005-0000-0000-000022330000}"/>
    <cellStyle name="20% - Énfasis3 4 2 4 3" xfId="51882" xr:uid="{00000000-0005-0000-0000-000023330000}"/>
    <cellStyle name="20% - Énfasis3 4 2 4 4" xfId="13923" xr:uid="{00000000-0005-0000-0000-000024330000}"/>
    <cellStyle name="20% - Énfasis3 4 2 5" xfId="15792" xr:uid="{00000000-0005-0000-0000-000025330000}"/>
    <cellStyle name="20% - Énfasis3 4 2 5 2" xfId="25702" xr:uid="{00000000-0005-0000-0000-000026330000}"/>
    <cellStyle name="20% - Énfasis3 4 2 5 3" xfId="47220" xr:uid="{00000000-0005-0000-0000-000027330000}"/>
    <cellStyle name="20% - Énfasis3 4 2 6" xfId="19711" xr:uid="{00000000-0005-0000-0000-000028330000}"/>
    <cellStyle name="20% - Énfasis3 4 2 7" xfId="29350" xr:uid="{00000000-0005-0000-0000-000029330000}"/>
    <cellStyle name="20% - Énfasis3 4 2 8" xfId="34780" xr:uid="{00000000-0005-0000-0000-00002A330000}"/>
    <cellStyle name="20% - Énfasis3 4 2 9" xfId="42379" xr:uid="{00000000-0005-0000-0000-00002B330000}"/>
    <cellStyle name="20% - Énfasis3 4 3" xfId="1345" xr:uid="{00000000-0005-0000-0000-00002C330000}"/>
    <cellStyle name="20% - Énfasis3 4 3 2" xfId="3721" xr:uid="{00000000-0005-0000-0000-00002D330000}"/>
    <cellStyle name="20% - Énfasis3 4 3 2 2" xfId="8512" xr:uid="{00000000-0005-0000-0000-00002E330000}"/>
    <cellStyle name="20% - Énfasis3 4 3 2 2 2" xfId="27932" xr:uid="{00000000-0005-0000-0000-00002F330000}"/>
    <cellStyle name="20% - Énfasis3 4 3 2 2 3" xfId="54278" xr:uid="{00000000-0005-0000-0000-000030330000}"/>
    <cellStyle name="20% - Énfasis3 4 3 2 2 4" xfId="18054" xr:uid="{00000000-0005-0000-0000-000031330000}"/>
    <cellStyle name="20% - Énfasis3 4 3 2 3" xfId="22346" xr:uid="{00000000-0005-0000-0000-000032330000}"/>
    <cellStyle name="20% - Énfasis3 4 3 2 3 2" xfId="49589" xr:uid="{00000000-0005-0000-0000-000033330000}"/>
    <cellStyle name="20% - Énfasis3 4 3 2 4" xfId="31829" xr:uid="{00000000-0005-0000-0000-000034330000}"/>
    <cellStyle name="20% - Énfasis3 4 3 2 5" xfId="37400" xr:uid="{00000000-0005-0000-0000-000035330000}"/>
    <cellStyle name="20% - Énfasis3 4 3 2 6" xfId="44860" xr:uid="{00000000-0005-0000-0000-000036330000}"/>
    <cellStyle name="20% - Énfasis3 4 3 2 7" xfId="14343" xr:uid="{00000000-0005-0000-0000-000037330000}"/>
    <cellStyle name="20% - Énfasis3 4 3 3" xfId="6559" xr:uid="{00000000-0005-0000-0000-000038330000}"/>
    <cellStyle name="20% - Énfasis3 4 3 3 2" xfId="26122" xr:uid="{00000000-0005-0000-0000-000039330000}"/>
    <cellStyle name="20% - Énfasis3 4 3 3 3" xfId="52325" xr:uid="{00000000-0005-0000-0000-00003A330000}"/>
    <cellStyle name="20% - Énfasis3 4 3 3 4" xfId="16212" xr:uid="{00000000-0005-0000-0000-00003B330000}"/>
    <cellStyle name="20% - Énfasis3 4 3 4" xfId="20184" xr:uid="{00000000-0005-0000-0000-00003C330000}"/>
    <cellStyle name="20% - Énfasis3 4 3 4 2" xfId="47661" xr:uid="{00000000-0005-0000-0000-00003D330000}"/>
    <cellStyle name="20% - Énfasis3 4 3 5" xfId="29809" xr:uid="{00000000-0005-0000-0000-00003E330000}"/>
    <cellStyle name="20% - Énfasis3 4 3 6" xfId="35255" xr:uid="{00000000-0005-0000-0000-00003F330000}"/>
    <cellStyle name="20% - Énfasis3 4 3 7" xfId="42850" xr:uid="{00000000-0005-0000-0000-000040330000}"/>
    <cellStyle name="20% - Énfasis3 4 3 8" xfId="12879" xr:uid="{00000000-0005-0000-0000-000041330000}"/>
    <cellStyle name="20% - Énfasis3 4 4" xfId="2148" xr:uid="{00000000-0005-0000-0000-000042330000}"/>
    <cellStyle name="20% - Énfasis3 4 4 2" xfId="4453" xr:uid="{00000000-0005-0000-0000-000043330000}"/>
    <cellStyle name="20% - Énfasis3 4 4 2 2" xfId="9234" xr:uid="{00000000-0005-0000-0000-000044330000}"/>
    <cellStyle name="20% - Énfasis3 4 4 2 2 2" xfId="28627" xr:uid="{00000000-0005-0000-0000-000045330000}"/>
    <cellStyle name="20% - Énfasis3 4 4 2 2 3" xfId="55000" xr:uid="{00000000-0005-0000-0000-000046330000}"/>
    <cellStyle name="20% - Énfasis3 4 4 2 2 4" xfId="18786" xr:uid="{00000000-0005-0000-0000-000047330000}"/>
    <cellStyle name="20% - Énfasis3 4 4 2 3" xfId="23078" xr:uid="{00000000-0005-0000-0000-000048330000}"/>
    <cellStyle name="20% - Énfasis3 4 4 2 3 2" xfId="50310" xr:uid="{00000000-0005-0000-0000-000049330000}"/>
    <cellStyle name="20% - Énfasis3 4 4 2 4" xfId="32553" xr:uid="{00000000-0005-0000-0000-00004A330000}"/>
    <cellStyle name="20% - Énfasis3 4 4 2 5" xfId="38132" xr:uid="{00000000-0005-0000-0000-00004B330000}"/>
    <cellStyle name="20% - Énfasis3 4 4 2 6" xfId="45592" xr:uid="{00000000-0005-0000-0000-00004C330000}"/>
    <cellStyle name="20% - Énfasis3 4 4 2 7" xfId="15038" xr:uid="{00000000-0005-0000-0000-00004D330000}"/>
    <cellStyle name="20% - Énfasis3 4 4 3" xfId="7313" xr:uid="{00000000-0005-0000-0000-00004E330000}"/>
    <cellStyle name="20% - Énfasis3 4 4 3 2" xfId="26817" xr:uid="{00000000-0005-0000-0000-00004F330000}"/>
    <cellStyle name="20% - Énfasis3 4 4 3 3" xfId="53079" xr:uid="{00000000-0005-0000-0000-000050330000}"/>
    <cellStyle name="20% - Énfasis3 4 4 3 4" xfId="16907" xr:uid="{00000000-0005-0000-0000-000051330000}"/>
    <cellStyle name="20% - Énfasis3 4 4 4" xfId="20985" xr:uid="{00000000-0005-0000-0000-000052330000}"/>
    <cellStyle name="20% - Énfasis3 4 4 4 2" xfId="48415" xr:uid="{00000000-0005-0000-0000-000053330000}"/>
    <cellStyle name="20% - Énfasis3 4 4 5" xfId="30599" xr:uid="{00000000-0005-0000-0000-000054330000}"/>
    <cellStyle name="20% - Énfasis3 4 4 6" xfId="36058" xr:uid="{00000000-0005-0000-0000-000055330000}"/>
    <cellStyle name="20% - Énfasis3 4 4 7" xfId="43651" xr:uid="{00000000-0005-0000-0000-000056330000}"/>
    <cellStyle name="20% - Énfasis3 4 4 8" xfId="12162" xr:uid="{00000000-0005-0000-0000-000057330000}"/>
    <cellStyle name="20% - Énfasis3 4 5" xfId="3029" xr:uid="{00000000-0005-0000-0000-000058330000}"/>
    <cellStyle name="20% - Énfasis3 4 5 2" xfId="7822" xr:uid="{00000000-0005-0000-0000-000059330000}"/>
    <cellStyle name="20% - Énfasis3 4 5 2 2" xfId="27252" xr:uid="{00000000-0005-0000-0000-00005A330000}"/>
    <cellStyle name="20% - Énfasis3 4 5 2 3" xfId="53588" xr:uid="{00000000-0005-0000-0000-00005B330000}"/>
    <cellStyle name="20% - Énfasis3 4 5 2 4" xfId="17362" xr:uid="{00000000-0005-0000-0000-00005C330000}"/>
    <cellStyle name="20% - Énfasis3 4 5 3" xfId="21654" xr:uid="{00000000-0005-0000-0000-00005D330000}"/>
    <cellStyle name="20% - Énfasis3 4 5 3 2" xfId="48900" xr:uid="{00000000-0005-0000-0000-00005E330000}"/>
    <cellStyle name="20% - Énfasis3 4 5 4" xfId="31141" xr:uid="{00000000-0005-0000-0000-00005F330000}"/>
    <cellStyle name="20% - Énfasis3 4 5 5" xfId="36708" xr:uid="{00000000-0005-0000-0000-000060330000}"/>
    <cellStyle name="20% - Énfasis3 4 5 6" xfId="44168" xr:uid="{00000000-0005-0000-0000-000061330000}"/>
    <cellStyle name="20% - Énfasis3 4 5 7" xfId="13664" xr:uid="{00000000-0005-0000-0000-000062330000}"/>
    <cellStyle name="20% - Énfasis3 4 6" xfId="4928" xr:uid="{00000000-0005-0000-0000-000063330000}"/>
    <cellStyle name="20% - Énfasis3 4 6 2" xfId="9684" xr:uid="{00000000-0005-0000-0000-000064330000}"/>
    <cellStyle name="20% - Énfasis3 4 6 2 2" xfId="55450" xr:uid="{00000000-0005-0000-0000-000065330000}"/>
    <cellStyle name="20% - Énfasis3 4 6 2 3" xfId="25443" xr:uid="{00000000-0005-0000-0000-000066330000}"/>
    <cellStyle name="20% - Énfasis3 4 6 3" xfId="33027" xr:uid="{00000000-0005-0000-0000-000067330000}"/>
    <cellStyle name="20% - Énfasis3 4 6 3 2" xfId="50759" xr:uid="{00000000-0005-0000-0000-000068330000}"/>
    <cellStyle name="20% - Énfasis3 4 6 4" xfId="38606" xr:uid="{00000000-0005-0000-0000-000069330000}"/>
    <cellStyle name="20% - Énfasis3 4 6 5" xfId="46059" xr:uid="{00000000-0005-0000-0000-00006A330000}"/>
    <cellStyle name="20% - Énfasis3 4 6 6" xfId="15533" xr:uid="{00000000-0005-0000-0000-00006B330000}"/>
    <cellStyle name="20% - Énfasis3 4 7" xfId="5413" xr:uid="{00000000-0005-0000-0000-00006C330000}"/>
    <cellStyle name="20% - Énfasis3 4 7 2" xfId="10105" xr:uid="{00000000-0005-0000-0000-00006D330000}"/>
    <cellStyle name="20% - Énfasis3 4 7 2 2" xfId="55871" xr:uid="{00000000-0005-0000-0000-00006E330000}"/>
    <cellStyle name="20% - Énfasis3 4 7 2 3" xfId="33509" xr:uid="{00000000-0005-0000-0000-00006F330000}"/>
    <cellStyle name="20% - Énfasis3 4 7 3" xfId="39088" xr:uid="{00000000-0005-0000-0000-000070330000}"/>
    <cellStyle name="20% - Énfasis3 4 7 3 2" xfId="51179" xr:uid="{00000000-0005-0000-0000-000071330000}"/>
    <cellStyle name="20% - Énfasis3 4 7 4" xfId="46541" xr:uid="{00000000-0005-0000-0000-000072330000}"/>
    <cellStyle name="20% - Énfasis3 4 7 5" xfId="19429" xr:uid="{00000000-0005-0000-0000-000073330000}"/>
    <cellStyle name="20% - Énfasis3 4 8" xfId="5856" xr:uid="{00000000-0005-0000-0000-000074330000}"/>
    <cellStyle name="20% - Énfasis3 4 8 2" xfId="51622" xr:uid="{00000000-0005-0000-0000-000075330000}"/>
    <cellStyle name="20% - Énfasis3 4 8 3" xfId="29090" xr:uid="{00000000-0005-0000-0000-000076330000}"/>
    <cellStyle name="20% - Énfasis3 4 9" xfId="10901" xr:uid="{00000000-0005-0000-0000-000077330000}"/>
    <cellStyle name="20% - Énfasis3 4 9 2" xfId="46961" xr:uid="{00000000-0005-0000-0000-000078330000}"/>
    <cellStyle name="20% - Énfasis3 4 9 3" xfId="34498" xr:uid="{00000000-0005-0000-0000-000079330000}"/>
    <cellStyle name="20% - Énfasis3 5" xfId="943" xr:uid="{00000000-0005-0000-0000-00007A330000}"/>
    <cellStyle name="20% - Énfasis3 5 10" xfId="11800" xr:uid="{00000000-0005-0000-0000-00007B330000}"/>
    <cellStyle name="20% - Énfasis3 5 11" xfId="56728" xr:uid="{00000000-0005-0000-0000-00007C330000}"/>
    <cellStyle name="20% - Énfasis3 5 12" xfId="57183" xr:uid="{00000000-0005-0000-0000-00007D330000}"/>
    <cellStyle name="20% - Énfasis3 5 2" xfId="1680" xr:uid="{00000000-0005-0000-0000-00007E330000}"/>
    <cellStyle name="20% - Énfasis3 5 2 2" xfId="4053" xr:uid="{00000000-0005-0000-0000-00007F330000}"/>
    <cellStyle name="20% - Énfasis3 5 2 2 2" xfId="8844" xr:uid="{00000000-0005-0000-0000-000080330000}"/>
    <cellStyle name="20% - Énfasis3 5 2 2 2 2" xfId="28263" xr:uid="{00000000-0005-0000-0000-000081330000}"/>
    <cellStyle name="20% - Énfasis3 5 2 2 2 3" xfId="54610" xr:uid="{00000000-0005-0000-0000-000082330000}"/>
    <cellStyle name="20% - Énfasis3 5 2 2 2 4" xfId="18386" xr:uid="{00000000-0005-0000-0000-000083330000}"/>
    <cellStyle name="20% - Énfasis3 5 2 2 3" xfId="22678" xr:uid="{00000000-0005-0000-0000-000084330000}"/>
    <cellStyle name="20% - Énfasis3 5 2 2 3 2" xfId="49921" xr:uid="{00000000-0005-0000-0000-000085330000}"/>
    <cellStyle name="20% - Énfasis3 5 2 2 4" xfId="32161" xr:uid="{00000000-0005-0000-0000-000086330000}"/>
    <cellStyle name="20% - Énfasis3 5 2 2 5" xfId="37732" xr:uid="{00000000-0005-0000-0000-000087330000}"/>
    <cellStyle name="20% - Énfasis3 5 2 2 6" xfId="45192" xr:uid="{00000000-0005-0000-0000-000088330000}"/>
    <cellStyle name="20% - Énfasis3 5 2 2 7" xfId="14674" xr:uid="{00000000-0005-0000-0000-000089330000}"/>
    <cellStyle name="20% - Énfasis3 5 2 3" xfId="6893" xr:uid="{00000000-0005-0000-0000-00008A330000}"/>
    <cellStyle name="20% - Énfasis3 5 2 3 2" xfId="26453" xr:uid="{00000000-0005-0000-0000-00008B330000}"/>
    <cellStyle name="20% - Énfasis3 5 2 3 3" xfId="52659" xr:uid="{00000000-0005-0000-0000-00008C330000}"/>
    <cellStyle name="20% - Énfasis3 5 2 3 4" xfId="16543" xr:uid="{00000000-0005-0000-0000-00008D330000}"/>
    <cellStyle name="20% - Énfasis3 5 2 4" xfId="20519" xr:uid="{00000000-0005-0000-0000-00008E330000}"/>
    <cellStyle name="20% - Énfasis3 5 2 4 2" xfId="47995" xr:uid="{00000000-0005-0000-0000-00008F330000}"/>
    <cellStyle name="20% - Énfasis3 5 2 5" xfId="30144" xr:uid="{00000000-0005-0000-0000-000090330000}"/>
    <cellStyle name="20% - Énfasis3 5 2 6" xfId="35590" xr:uid="{00000000-0005-0000-0000-000091330000}"/>
    <cellStyle name="20% - Énfasis3 5 2 7" xfId="43185" xr:uid="{00000000-0005-0000-0000-000092330000}"/>
    <cellStyle name="20% - Énfasis3 5 2 8" xfId="13213" xr:uid="{00000000-0005-0000-0000-000093330000}"/>
    <cellStyle name="20% - Énfasis3 5 3" xfId="2220" xr:uid="{00000000-0005-0000-0000-000094330000}"/>
    <cellStyle name="20% - Énfasis3 5 3 2" xfId="4525" xr:uid="{00000000-0005-0000-0000-000095330000}"/>
    <cellStyle name="20% - Énfasis3 5 3 2 2" xfId="9306" xr:uid="{00000000-0005-0000-0000-000096330000}"/>
    <cellStyle name="20% - Énfasis3 5 3 2 2 2" xfId="28699" xr:uid="{00000000-0005-0000-0000-000097330000}"/>
    <cellStyle name="20% - Énfasis3 5 3 2 2 3" xfId="55072" xr:uid="{00000000-0005-0000-0000-000098330000}"/>
    <cellStyle name="20% - Énfasis3 5 3 2 2 4" xfId="18858" xr:uid="{00000000-0005-0000-0000-000099330000}"/>
    <cellStyle name="20% - Énfasis3 5 3 2 3" xfId="23150" xr:uid="{00000000-0005-0000-0000-00009A330000}"/>
    <cellStyle name="20% - Énfasis3 5 3 2 3 2" xfId="50382" xr:uid="{00000000-0005-0000-0000-00009B330000}"/>
    <cellStyle name="20% - Énfasis3 5 3 2 4" xfId="32625" xr:uid="{00000000-0005-0000-0000-00009C330000}"/>
    <cellStyle name="20% - Énfasis3 5 3 2 5" xfId="38204" xr:uid="{00000000-0005-0000-0000-00009D330000}"/>
    <cellStyle name="20% - Énfasis3 5 3 2 6" xfId="45664" xr:uid="{00000000-0005-0000-0000-00009E330000}"/>
    <cellStyle name="20% - Énfasis3 5 3 2 7" xfId="15110" xr:uid="{00000000-0005-0000-0000-00009F330000}"/>
    <cellStyle name="20% - Énfasis3 5 3 3" xfId="7385" xr:uid="{00000000-0005-0000-0000-0000A0330000}"/>
    <cellStyle name="20% - Énfasis3 5 3 3 2" xfId="26889" xr:uid="{00000000-0005-0000-0000-0000A1330000}"/>
    <cellStyle name="20% - Énfasis3 5 3 3 3" xfId="53151" xr:uid="{00000000-0005-0000-0000-0000A2330000}"/>
    <cellStyle name="20% - Énfasis3 5 3 3 4" xfId="16979" xr:uid="{00000000-0005-0000-0000-0000A3330000}"/>
    <cellStyle name="20% - Énfasis3 5 3 4" xfId="21057" xr:uid="{00000000-0005-0000-0000-0000A4330000}"/>
    <cellStyle name="20% - Énfasis3 5 3 4 2" xfId="48487" xr:uid="{00000000-0005-0000-0000-0000A5330000}"/>
    <cellStyle name="20% - Énfasis3 5 3 5" xfId="30671" xr:uid="{00000000-0005-0000-0000-0000A6330000}"/>
    <cellStyle name="20% - Énfasis3 5 3 6" xfId="36130" xr:uid="{00000000-0005-0000-0000-0000A7330000}"/>
    <cellStyle name="20% - Énfasis3 5 3 7" xfId="43723" xr:uid="{00000000-0005-0000-0000-0000A8330000}"/>
    <cellStyle name="20% - Énfasis3 5 3 8" xfId="12493" xr:uid="{00000000-0005-0000-0000-0000A9330000}"/>
    <cellStyle name="20% - Énfasis3 5 4" xfId="3361" xr:uid="{00000000-0005-0000-0000-0000AA330000}"/>
    <cellStyle name="20% - Énfasis3 5 4 2" xfId="8153" xr:uid="{00000000-0005-0000-0000-0000AB330000}"/>
    <cellStyle name="20% - Énfasis3 5 4 2 2" xfId="27583" xr:uid="{00000000-0005-0000-0000-0000AC330000}"/>
    <cellStyle name="20% - Énfasis3 5 4 2 3" xfId="53919" xr:uid="{00000000-0005-0000-0000-0000AD330000}"/>
    <cellStyle name="20% - Énfasis3 5 4 2 4" xfId="17694" xr:uid="{00000000-0005-0000-0000-0000AE330000}"/>
    <cellStyle name="20% - Énfasis3 5 4 3" xfId="21986" xr:uid="{00000000-0005-0000-0000-0000AF330000}"/>
    <cellStyle name="20% - Énfasis3 5 4 3 2" xfId="49231" xr:uid="{00000000-0005-0000-0000-0000B0330000}"/>
    <cellStyle name="20% - Énfasis3 5 4 4" xfId="31473" xr:uid="{00000000-0005-0000-0000-0000B1330000}"/>
    <cellStyle name="20% - Énfasis3 5 4 5" xfId="37040" xr:uid="{00000000-0005-0000-0000-0000B2330000}"/>
    <cellStyle name="20% - Énfasis3 5 4 6" xfId="44500" xr:uid="{00000000-0005-0000-0000-0000B3330000}"/>
    <cellStyle name="20% - Énfasis3 5 4 7" xfId="13995" xr:uid="{00000000-0005-0000-0000-0000B4330000}"/>
    <cellStyle name="20% - Énfasis3 5 5" xfId="5000" xr:uid="{00000000-0005-0000-0000-0000B5330000}"/>
    <cellStyle name="20% - Énfasis3 5 5 2" xfId="9756" xr:uid="{00000000-0005-0000-0000-0000B6330000}"/>
    <cellStyle name="20% - Énfasis3 5 5 2 2" xfId="55522" xr:uid="{00000000-0005-0000-0000-0000B7330000}"/>
    <cellStyle name="20% - Énfasis3 5 5 2 3" xfId="25774" xr:uid="{00000000-0005-0000-0000-0000B8330000}"/>
    <cellStyle name="20% - Énfasis3 5 5 3" xfId="33099" xr:uid="{00000000-0005-0000-0000-0000B9330000}"/>
    <cellStyle name="20% - Énfasis3 5 5 3 2" xfId="50831" xr:uid="{00000000-0005-0000-0000-0000BA330000}"/>
    <cellStyle name="20% - Énfasis3 5 5 4" xfId="38678" xr:uid="{00000000-0005-0000-0000-0000BB330000}"/>
    <cellStyle name="20% - Énfasis3 5 5 5" xfId="46131" xr:uid="{00000000-0005-0000-0000-0000BC330000}"/>
    <cellStyle name="20% - Énfasis3 5 5 6" xfId="15864" xr:uid="{00000000-0005-0000-0000-0000BD330000}"/>
    <cellStyle name="20% - Énfasis3 5 6" xfId="5485" xr:uid="{00000000-0005-0000-0000-0000BE330000}"/>
    <cellStyle name="20% - Énfasis3 5 6 2" xfId="10177" xr:uid="{00000000-0005-0000-0000-0000BF330000}"/>
    <cellStyle name="20% - Énfasis3 5 6 2 2" xfId="55943" xr:uid="{00000000-0005-0000-0000-0000C0330000}"/>
    <cellStyle name="20% - Énfasis3 5 6 2 3" xfId="33581" xr:uid="{00000000-0005-0000-0000-0000C1330000}"/>
    <cellStyle name="20% - Énfasis3 5 6 3" xfId="39160" xr:uid="{00000000-0005-0000-0000-0000C2330000}"/>
    <cellStyle name="20% - Énfasis3 5 6 3 2" xfId="51251" xr:uid="{00000000-0005-0000-0000-0000C3330000}"/>
    <cellStyle name="20% - Énfasis3 5 6 4" xfId="46613" xr:uid="{00000000-0005-0000-0000-0000C4330000}"/>
    <cellStyle name="20% - Énfasis3 5 6 5" xfId="19788" xr:uid="{00000000-0005-0000-0000-0000C5330000}"/>
    <cellStyle name="20% - Énfasis3 5 7" xfId="6188" xr:uid="{00000000-0005-0000-0000-0000C6330000}"/>
    <cellStyle name="20% - Énfasis3 5 7 2" xfId="51954" xr:uid="{00000000-0005-0000-0000-0000C7330000}"/>
    <cellStyle name="20% - Énfasis3 5 7 3" xfId="29422" xr:uid="{00000000-0005-0000-0000-0000C8330000}"/>
    <cellStyle name="20% - Énfasis3 5 8" xfId="10973" xr:uid="{00000000-0005-0000-0000-0000C9330000}"/>
    <cellStyle name="20% - Énfasis3 5 8 2" xfId="47292" xr:uid="{00000000-0005-0000-0000-0000CA330000}"/>
    <cellStyle name="20% - Énfasis3 5 8 3" xfId="34857" xr:uid="{00000000-0005-0000-0000-0000CB330000}"/>
    <cellStyle name="20% - Énfasis3 5 9" xfId="42456" xr:uid="{00000000-0005-0000-0000-0000CC330000}"/>
    <cellStyle name="20% - Énfasis3 6" xfId="684" xr:uid="{00000000-0005-0000-0000-0000CD330000}"/>
    <cellStyle name="20% - Énfasis3 6 10" xfId="11541" xr:uid="{00000000-0005-0000-0000-0000CE330000}"/>
    <cellStyle name="20% - Énfasis3 6 2" xfId="1444" xr:uid="{00000000-0005-0000-0000-0000CF330000}"/>
    <cellStyle name="20% - Énfasis3 6 2 2" xfId="3820" xr:uid="{00000000-0005-0000-0000-0000D0330000}"/>
    <cellStyle name="20% - Énfasis3 6 2 2 2" xfId="8611" xr:uid="{00000000-0005-0000-0000-0000D1330000}"/>
    <cellStyle name="20% - Énfasis3 6 2 2 2 2" xfId="28031" xr:uid="{00000000-0005-0000-0000-0000D2330000}"/>
    <cellStyle name="20% - Énfasis3 6 2 2 2 3" xfId="54377" xr:uid="{00000000-0005-0000-0000-0000D3330000}"/>
    <cellStyle name="20% - Énfasis3 6 2 2 2 4" xfId="18153" xr:uid="{00000000-0005-0000-0000-0000D4330000}"/>
    <cellStyle name="20% - Énfasis3 6 2 2 3" xfId="22445" xr:uid="{00000000-0005-0000-0000-0000D5330000}"/>
    <cellStyle name="20% - Énfasis3 6 2 2 3 2" xfId="49688" xr:uid="{00000000-0005-0000-0000-0000D6330000}"/>
    <cellStyle name="20% - Énfasis3 6 2 2 4" xfId="31928" xr:uid="{00000000-0005-0000-0000-0000D7330000}"/>
    <cellStyle name="20% - Énfasis3 6 2 2 5" xfId="37499" xr:uid="{00000000-0005-0000-0000-0000D8330000}"/>
    <cellStyle name="20% - Énfasis3 6 2 2 6" xfId="44959" xr:uid="{00000000-0005-0000-0000-0000D9330000}"/>
    <cellStyle name="20% - Énfasis3 6 2 2 7" xfId="14442" xr:uid="{00000000-0005-0000-0000-0000DA330000}"/>
    <cellStyle name="20% - Énfasis3 6 2 3" xfId="6658" xr:uid="{00000000-0005-0000-0000-0000DB330000}"/>
    <cellStyle name="20% - Énfasis3 6 2 3 2" xfId="26221" xr:uid="{00000000-0005-0000-0000-0000DC330000}"/>
    <cellStyle name="20% - Énfasis3 6 2 3 3" xfId="52424" xr:uid="{00000000-0005-0000-0000-0000DD330000}"/>
    <cellStyle name="20% - Énfasis3 6 2 3 4" xfId="16311" xr:uid="{00000000-0005-0000-0000-0000DE330000}"/>
    <cellStyle name="20% - Énfasis3 6 2 4" xfId="20283" xr:uid="{00000000-0005-0000-0000-0000DF330000}"/>
    <cellStyle name="20% - Énfasis3 6 2 4 2" xfId="47760" xr:uid="{00000000-0005-0000-0000-0000E0330000}"/>
    <cellStyle name="20% - Énfasis3 6 2 5" xfId="29908" xr:uid="{00000000-0005-0000-0000-0000E1330000}"/>
    <cellStyle name="20% - Énfasis3 6 2 6" xfId="35354" xr:uid="{00000000-0005-0000-0000-0000E2330000}"/>
    <cellStyle name="20% - Énfasis3 6 2 7" xfId="42949" xr:uid="{00000000-0005-0000-0000-0000E3330000}"/>
    <cellStyle name="20% - Énfasis3 6 2 8" xfId="12978" xr:uid="{00000000-0005-0000-0000-0000E4330000}"/>
    <cellStyle name="20% - Énfasis3 6 3" xfId="3128" xr:uid="{00000000-0005-0000-0000-0000E5330000}"/>
    <cellStyle name="20% - Énfasis3 6 3 2" xfId="7921" xr:uid="{00000000-0005-0000-0000-0000E6330000}"/>
    <cellStyle name="20% - Énfasis3 6 3 2 2" xfId="27351" xr:uid="{00000000-0005-0000-0000-0000E7330000}"/>
    <cellStyle name="20% - Énfasis3 6 3 2 3" xfId="53687" xr:uid="{00000000-0005-0000-0000-0000E8330000}"/>
    <cellStyle name="20% - Énfasis3 6 3 2 4" xfId="17461" xr:uid="{00000000-0005-0000-0000-0000E9330000}"/>
    <cellStyle name="20% - Énfasis3 6 3 3" xfId="21753" xr:uid="{00000000-0005-0000-0000-0000EA330000}"/>
    <cellStyle name="20% - Énfasis3 6 3 3 2" xfId="48999" xr:uid="{00000000-0005-0000-0000-0000EB330000}"/>
    <cellStyle name="20% - Énfasis3 6 3 4" xfId="31240" xr:uid="{00000000-0005-0000-0000-0000EC330000}"/>
    <cellStyle name="20% - Énfasis3 6 3 5" xfId="36807" xr:uid="{00000000-0005-0000-0000-0000ED330000}"/>
    <cellStyle name="20% - Énfasis3 6 3 6" xfId="44267" xr:uid="{00000000-0005-0000-0000-0000EE330000}"/>
    <cellStyle name="20% - Énfasis3 6 3 7" xfId="12261" xr:uid="{00000000-0005-0000-0000-0000EF330000}"/>
    <cellStyle name="20% - Énfasis3 6 4" xfId="5955" xr:uid="{00000000-0005-0000-0000-0000F0330000}"/>
    <cellStyle name="20% - Énfasis3 6 4 2" xfId="23959" xr:uid="{00000000-0005-0000-0000-0000F1330000}"/>
    <cellStyle name="20% - Énfasis3 6 4 3" xfId="51721" xr:uid="{00000000-0005-0000-0000-0000F2330000}"/>
    <cellStyle name="20% - Énfasis3 6 4 4" xfId="13763" xr:uid="{00000000-0005-0000-0000-0000F3330000}"/>
    <cellStyle name="20% - Énfasis3 6 5" xfId="15632" xr:uid="{00000000-0005-0000-0000-0000F4330000}"/>
    <cellStyle name="20% - Énfasis3 6 5 2" xfId="25542" xr:uid="{00000000-0005-0000-0000-0000F5330000}"/>
    <cellStyle name="20% - Énfasis3 6 5 3" xfId="47060" xr:uid="{00000000-0005-0000-0000-0000F6330000}"/>
    <cellStyle name="20% - Énfasis3 6 6" xfId="19529" xr:uid="{00000000-0005-0000-0000-0000F7330000}"/>
    <cellStyle name="20% - Énfasis3 6 7" xfId="29190" xr:uid="{00000000-0005-0000-0000-0000F8330000}"/>
    <cellStyle name="20% - Énfasis3 6 8" xfId="34598" xr:uid="{00000000-0005-0000-0000-0000F9330000}"/>
    <cellStyle name="20% - Énfasis3 6 9" xfId="42197" xr:uid="{00000000-0005-0000-0000-0000FA330000}"/>
    <cellStyle name="20% - Énfasis3 7" xfId="1156" xr:uid="{00000000-0005-0000-0000-0000FB330000}"/>
    <cellStyle name="20% - Énfasis3 7 2" xfId="3545" xr:uid="{00000000-0005-0000-0000-0000FC330000}"/>
    <cellStyle name="20% - Énfasis3 7 2 2" xfId="8336" xr:uid="{00000000-0005-0000-0000-0000FD330000}"/>
    <cellStyle name="20% - Énfasis3 7 2 2 2" xfId="27759" xr:uid="{00000000-0005-0000-0000-0000FE330000}"/>
    <cellStyle name="20% - Énfasis3 7 2 2 3" xfId="54102" xr:uid="{00000000-0005-0000-0000-0000FF330000}"/>
    <cellStyle name="20% - Énfasis3 7 2 2 4" xfId="17878" xr:uid="{00000000-0005-0000-0000-000000340000}"/>
    <cellStyle name="20% - Énfasis3 7 2 3" xfId="22170" xr:uid="{00000000-0005-0000-0000-000001340000}"/>
    <cellStyle name="20% - Énfasis3 7 2 3 2" xfId="49413" xr:uid="{00000000-0005-0000-0000-000002340000}"/>
    <cellStyle name="20% - Énfasis3 7 2 4" xfId="31654" xr:uid="{00000000-0005-0000-0000-000003340000}"/>
    <cellStyle name="20% - Énfasis3 7 2 5" xfId="37224" xr:uid="{00000000-0005-0000-0000-000004340000}"/>
    <cellStyle name="20% - Énfasis3 7 2 6" xfId="44684" xr:uid="{00000000-0005-0000-0000-000005340000}"/>
    <cellStyle name="20% - Énfasis3 7 2 7" xfId="12691" xr:uid="{00000000-0005-0000-0000-000006340000}"/>
    <cellStyle name="20% - Énfasis3 7 3" xfId="6379" xr:uid="{00000000-0005-0000-0000-000007340000}"/>
    <cellStyle name="20% - Énfasis3 7 3 2" xfId="25212" xr:uid="{00000000-0005-0000-0000-000008340000}"/>
    <cellStyle name="20% - Énfasis3 7 3 3" xfId="52145" xr:uid="{00000000-0005-0000-0000-000009340000}"/>
    <cellStyle name="20% - Énfasis3 7 3 4" xfId="14171" xr:uid="{00000000-0005-0000-0000-00000A340000}"/>
    <cellStyle name="20% - Énfasis3 7 4" xfId="16040" xr:uid="{00000000-0005-0000-0000-00000B340000}"/>
    <cellStyle name="20% - Énfasis3 7 4 2" xfId="25950" xr:uid="{00000000-0005-0000-0000-00000C340000}"/>
    <cellStyle name="20% - Énfasis3 7 4 3" xfId="47481" xr:uid="{00000000-0005-0000-0000-00000D340000}"/>
    <cellStyle name="20% - Énfasis3 7 5" xfId="19995" xr:uid="{00000000-0005-0000-0000-00000E340000}"/>
    <cellStyle name="20% - Énfasis3 7 6" xfId="29623" xr:uid="{00000000-0005-0000-0000-00000F340000}"/>
    <cellStyle name="20% - Énfasis3 7 7" xfId="35066" xr:uid="{00000000-0005-0000-0000-000010340000}"/>
    <cellStyle name="20% - Énfasis3 7 8" xfId="42661" xr:uid="{00000000-0005-0000-0000-000011340000}"/>
    <cellStyle name="20% - Énfasis3 7 9" xfId="11258" xr:uid="{00000000-0005-0000-0000-000012340000}"/>
    <cellStyle name="20% - Énfasis3 8" xfId="1988" xr:uid="{00000000-0005-0000-0000-000013340000}"/>
    <cellStyle name="20% - Énfasis3 8 2" xfId="4293" xr:uid="{00000000-0005-0000-0000-000014340000}"/>
    <cellStyle name="20% - Énfasis3 8 2 2" xfId="9074" xr:uid="{00000000-0005-0000-0000-000015340000}"/>
    <cellStyle name="20% - Énfasis3 8 2 2 2" xfId="28467" xr:uid="{00000000-0005-0000-0000-000016340000}"/>
    <cellStyle name="20% - Énfasis3 8 2 2 3" xfId="54840" xr:uid="{00000000-0005-0000-0000-000017340000}"/>
    <cellStyle name="20% - Énfasis3 8 2 2 4" xfId="18626" xr:uid="{00000000-0005-0000-0000-000018340000}"/>
    <cellStyle name="20% - Énfasis3 8 2 3" xfId="22918" xr:uid="{00000000-0005-0000-0000-000019340000}"/>
    <cellStyle name="20% - Énfasis3 8 2 3 2" xfId="50150" xr:uid="{00000000-0005-0000-0000-00001A340000}"/>
    <cellStyle name="20% - Énfasis3 8 2 4" xfId="32393" xr:uid="{00000000-0005-0000-0000-00001B340000}"/>
    <cellStyle name="20% - Énfasis3 8 2 5" xfId="37972" xr:uid="{00000000-0005-0000-0000-00001C340000}"/>
    <cellStyle name="20% - Énfasis3 8 2 6" xfId="45432" xr:uid="{00000000-0005-0000-0000-00001D340000}"/>
    <cellStyle name="20% - Énfasis3 8 2 7" xfId="14878" xr:uid="{00000000-0005-0000-0000-00001E340000}"/>
    <cellStyle name="20% - Énfasis3 8 3" xfId="7153" xr:uid="{00000000-0005-0000-0000-00001F340000}"/>
    <cellStyle name="20% - Énfasis3 8 3 2" xfId="26657" xr:uid="{00000000-0005-0000-0000-000020340000}"/>
    <cellStyle name="20% - Énfasis3 8 3 3" xfId="52919" xr:uid="{00000000-0005-0000-0000-000021340000}"/>
    <cellStyle name="20% - Énfasis3 8 3 4" xfId="16747" xr:uid="{00000000-0005-0000-0000-000022340000}"/>
    <cellStyle name="20% - Énfasis3 8 4" xfId="20825" xr:uid="{00000000-0005-0000-0000-000023340000}"/>
    <cellStyle name="20% - Énfasis3 8 4 2" xfId="48255" xr:uid="{00000000-0005-0000-0000-000024340000}"/>
    <cellStyle name="20% - Énfasis3 8 5" xfId="30439" xr:uid="{00000000-0005-0000-0000-000025340000}"/>
    <cellStyle name="20% - Énfasis3 8 6" xfId="35898" xr:uid="{00000000-0005-0000-0000-000026340000}"/>
    <cellStyle name="20% - Énfasis3 8 7" xfId="43491" xr:uid="{00000000-0005-0000-0000-000027340000}"/>
    <cellStyle name="20% - Énfasis3 8 8" xfId="11990" xr:uid="{00000000-0005-0000-0000-000028340000}"/>
    <cellStyle name="20% - Énfasis3 9" xfId="2847" xr:uid="{00000000-0005-0000-0000-000029340000}"/>
    <cellStyle name="20% - Énfasis3 9 2" xfId="7650" xr:uid="{00000000-0005-0000-0000-00002A340000}"/>
    <cellStyle name="20% - Énfasis3 9 2 2" xfId="27079" xr:uid="{00000000-0005-0000-0000-00002B340000}"/>
    <cellStyle name="20% - Énfasis3 9 2 3" xfId="53416" xr:uid="{00000000-0005-0000-0000-00002C340000}"/>
    <cellStyle name="20% - Énfasis3 9 2 4" xfId="17180" xr:uid="{00000000-0005-0000-0000-00002D340000}"/>
    <cellStyle name="20% - Énfasis3 9 3" xfId="21472" xr:uid="{00000000-0005-0000-0000-00002E340000}"/>
    <cellStyle name="20% - Énfasis3 9 3 2" xfId="48728" xr:uid="{00000000-0005-0000-0000-00002F340000}"/>
    <cellStyle name="20% - Énfasis3 9 4" xfId="30959" xr:uid="{00000000-0005-0000-0000-000030340000}"/>
    <cellStyle name="20% - Énfasis3 9 5" xfId="36526" xr:uid="{00000000-0005-0000-0000-000031340000}"/>
    <cellStyle name="20% - Énfasis3 9 6" xfId="43986" xr:uid="{00000000-0005-0000-0000-000032340000}"/>
    <cellStyle name="20% - Énfasis3 9 7" xfId="13492" xr:uid="{00000000-0005-0000-0000-000033340000}"/>
    <cellStyle name="20% - Énfasis3_Bham" xfId="358" xr:uid="{00000000-0005-0000-0000-000034340000}"/>
    <cellStyle name="20% - Énfasis4" xfId="234" xr:uid="{00000000-0005-0000-0000-000035340000}"/>
    <cellStyle name="20% - Énfasis4 10" xfId="4765" xr:uid="{00000000-0005-0000-0000-000036340000}"/>
    <cellStyle name="20% - Énfasis4 10 2" xfId="9525" xr:uid="{00000000-0005-0000-0000-000037340000}"/>
    <cellStyle name="20% - Énfasis4 10 2 2" xfId="55291" xr:uid="{00000000-0005-0000-0000-000038340000}"/>
    <cellStyle name="20% - Énfasis4 10 2 3" xfId="25284" xr:uid="{00000000-0005-0000-0000-000039340000}"/>
    <cellStyle name="20% - Énfasis4 10 3" xfId="32864" xr:uid="{00000000-0005-0000-0000-00003A340000}"/>
    <cellStyle name="20% - Énfasis4 10 3 2" xfId="50600" xr:uid="{00000000-0005-0000-0000-00003B340000}"/>
    <cellStyle name="20% - Énfasis4 10 4" xfId="38443" xr:uid="{00000000-0005-0000-0000-00003C340000}"/>
    <cellStyle name="20% - Énfasis4 10 5" xfId="45900" xr:uid="{00000000-0005-0000-0000-00003D340000}"/>
    <cellStyle name="20% - Énfasis4 10 6" xfId="15362" xr:uid="{00000000-0005-0000-0000-00003E340000}"/>
    <cellStyle name="20% - Énfasis4 11" xfId="5254" xr:uid="{00000000-0005-0000-0000-00003F340000}"/>
    <cellStyle name="20% - Énfasis4 11 2" xfId="9946" xr:uid="{00000000-0005-0000-0000-000040340000}"/>
    <cellStyle name="20% - Énfasis4 11 2 2" xfId="55712" xr:uid="{00000000-0005-0000-0000-000041340000}"/>
    <cellStyle name="20% - Énfasis4 11 2 3" xfId="33350" xr:uid="{00000000-0005-0000-0000-000042340000}"/>
    <cellStyle name="20% - Énfasis4 11 3" xfId="38929" xr:uid="{00000000-0005-0000-0000-000043340000}"/>
    <cellStyle name="20% - Énfasis4 11 3 2" xfId="51020" xr:uid="{00000000-0005-0000-0000-000044340000}"/>
    <cellStyle name="20% - Énfasis4 11 4" xfId="46382" xr:uid="{00000000-0005-0000-0000-000045340000}"/>
    <cellStyle name="20% - Énfasis4 11 5" xfId="19171" xr:uid="{00000000-0005-0000-0000-000046340000}"/>
    <cellStyle name="20% - Énfasis4 12" xfId="5671" xr:uid="{00000000-0005-0000-0000-000047340000}"/>
    <cellStyle name="20% - Énfasis4 12 2" xfId="51437" xr:uid="{00000000-0005-0000-0000-000048340000}"/>
    <cellStyle name="20% - Énfasis4 12 3" xfId="28912" xr:uid="{00000000-0005-0000-0000-000049340000}"/>
    <cellStyle name="20% - Énfasis4 13" xfId="10742" xr:uid="{00000000-0005-0000-0000-00004A340000}"/>
    <cellStyle name="20% - Énfasis4 13 2" xfId="46790" xr:uid="{00000000-0005-0000-0000-00004B340000}"/>
    <cellStyle name="20% - Énfasis4 13 3" xfId="34238" xr:uid="{00000000-0005-0000-0000-00004C340000}"/>
    <cellStyle name="20% - Énfasis4 14" xfId="41915" xr:uid="{00000000-0005-0000-0000-00004D340000}"/>
    <cellStyle name="20% - Énfasis4 15" xfId="11156" xr:uid="{00000000-0005-0000-0000-00004E340000}"/>
    <cellStyle name="20% - Énfasis4 16" xfId="56497" xr:uid="{00000000-0005-0000-0000-00004F340000}"/>
    <cellStyle name="20% - Énfasis4 17" xfId="56952" xr:uid="{00000000-0005-0000-0000-000050340000}"/>
    <cellStyle name="20% - Énfasis4 2" xfId="286" xr:uid="{00000000-0005-0000-0000-000051340000}"/>
    <cellStyle name="20% - Énfasis4 2 10" xfId="5270" xr:uid="{00000000-0005-0000-0000-000052340000}"/>
    <cellStyle name="20% - Énfasis4 2 10 2" xfId="9962" xr:uid="{00000000-0005-0000-0000-000053340000}"/>
    <cellStyle name="20% - Énfasis4 2 10 2 2" xfId="55728" xr:uid="{00000000-0005-0000-0000-000054340000}"/>
    <cellStyle name="20% - Énfasis4 2 10 2 3" xfId="33366" xr:uid="{00000000-0005-0000-0000-000055340000}"/>
    <cellStyle name="20% - Énfasis4 2 10 3" xfId="38945" xr:uid="{00000000-0005-0000-0000-000056340000}"/>
    <cellStyle name="20% - Énfasis4 2 10 3 2" xfId="51036" xr:uid="{00000000-0005-0000-0000-000057340000}"/>
    <cellStyle name="20% - Énfasis4 2 10 4" xfId="46398" xr:uid="{00000000-0005-0000-0000-000058340000}"/>
    <cellStyle name="20% - Énfasis4 2 10 5" xfId="19199" xr:uid="{00000000-0005-0000-0000-000059340000}"/>
    <cellStyle name="20% - Énfasis4 2 11" xfId="5689" xr:uid="{00000000-0005-0000-0000-00005A340000}"/>
    <cellStyle name="20% - Énfasis4 2 11 2" xfId="51455" xr:uid="{00000000-0005-0000-0000-00005B340000}"/>
    <cellStyle name="20% - Énfasis4 2 11 3" xfId="28928" xr:uid="{00000000-0005-0000-0000-00005C340000}"/>
    <cellStyle name="20% - Énfasis4 2 12" xfId="10758" xr:uid="{00000000-0005-0000-0000-00005D340000}"/>
    <cellStyle name="20% - Énfasis4 2 12 2" xfId="46806" xr:uid="{00000000-0005-0000-0000-00005E340000}"/>
    <cellStyle name="20% - Énfasis4 2 12 3" xfId="34265" xr:uid="{00000000-0005-0000-0000-00005F340000}"/>
    <cellStyle name="20% - Énfasis4 2 13" xfId="41931" xr:uid="{00000000-0005-0000-0000-000060340000}"/>
    <cellStyle name="20% - Énfasis4 2 14" xfId="11172" xr:uid="{00000000-0005-0000-0000-000061340000}"/>
    <cellStyle name="20% - Énfasis4 2 15" xfId="56513" xr:uid="{00000000-0005-0000-0000-000062340000}"/>
    <cellStyle name="20% - Énfasis4 2 16" xfId="56968" xr:uid="{00000000-0005-0000-0000-000063340000}"/>
    <cellStyle name="20% - Énfasis4 2 2" xfId="522" xr:uid="{00000000-0005-0000-0000-000064340000}"/>
    <cellStyle name="20% - Énfasis4 2 2 10" xfId="10846" xr:uid="{00000000-0005-0000-0000-000065340000}"/>
    <cellStyle name="20% - Énfasis4 2 2 10 2" xfId="46906" xr:uid="{00000000-0005-0000-0000-000066340000}"/>
    <cellStyle name="20% - Énfasis4 2 2 10 3" xfId="34438" xr:uid="{00000000-0005-0000-0000-000067340000}"/>
    <cellStyle name="20% - Énfasis4 2 2 11" xfId="42038" xr:uid="{00000000-0005-0000-0000-000068340000}"/>
    <cellStyle name="20% - Énfasis4 2 2 12" xfId="11382" xr:uid="{00000000-0005-0000-0000-000069340000}"/>
    <cellStyle name="20% - Énfasis4 2 2 13" xfId="56601" xr:uid="{00000000-0005-0000-0000-00006A340000}"/>
    <cellStyle name="20% - Énfasis4 2 2 14" xfId="57056" xr:uid="{00000000-0005-0000-0000-00006B340000}"/>
    <cellStyle name="20% - Énfasis4 2 2 2" xfId="1059" xr:uid="{00000000-0005-0000-0000-00006C340000}"/>
    <cellStyle name="20% - Énfasis4 2 2 2 10" xfId="11916" xr:uid="{00000000-0005-0000-0000-00006D340000}"/>
    <cellStyle name="20% - Énfasis4 2 2 2 11" xfId="56844" xr:uid="{00000000-0005-0000-0000-00006E340000}"/>
    <cellStyle name="20% - Énfasis4 2 2 2 12" xfId="57299" xr:uid="{00000000-0005-0000-0000-00006F340000}"/>
    <cellStyle name="20% - Énfasis4 2 2 2 2" xfId="1796" xr:uid="{00000000-0005-0000-0000-000070340000}"/>
    <cellStyle name="20% - Énfasis4 2 2 2 2 2" xfId="4169" xr:uid="{00000000-0005-0000-0000-000071340000}"/>
    <cellStyle name="20% - Énfasis4 2 2 2 2 2 2" xfId="8960" xr:uid="{00000000-0005-0000-0000-000072340000}"/>
    <cellStyle name="20% - Énfasis4 2 2 2 2 2 2 2" xfId="28379" xr:uid="{00000000-0005-0000-0000-000073340000}"/>
    <cellStyle name="20% - Énfasis4 2 2 2 2 2 2 3" xfId="54726" xr:uid="{00000000-0005-0000-0000-000074340000}"/>
    <cellStyle name="20% - Énfasis4 2 2 2 2 2 2 4" xfId="18502" xr:uid="{00000000-0005-0000-0000-000075340000}"/>
    <cellStyle name="20% - Énfasis4 2 2 2 2 2 3" xfId="22794" xr:uid="{00000000-0005-0000-0000-000076340000}"/>
    <cellStyle name="20% - Énfasis4 2 2 2 2 2 3 2" xfId="50037" xr:uid="{00000000-0005-0000-0000-000077340000}"/>
    <cellStyle name="20% - Énfasis4 2 2 2 2 2 4" xfId="32277" xr:uid="{00000000-0005-0000-0000-000078340000}"/>
    <cellStyle name="20% - Énfasis4 2 2 2 2 2 5" xfId="37848" xr:uid="{00000000-0005-0000-0000-000079340000}"/>
    <cellStyle name="20% - Énfasis4 2 2 2 2 2 6" xfId="45308" xr:uid="{00000000-0005-0000-0000-00007A340000}"/>
    <cellStyle name="20% - Énfasis4 2 2 2 2 2 7" xfId="14790" xr:uid="{00000000-0005-0000-0000-00007B340000}"/>
    <cellStyle name="20% - Énfasis4 2 2 2 2 3" xfId="7009" xr:uid="{00000000-0005-0000-0000-00007C340000}"/>
    <cellStyle name="20% - Énfasis4 2 2 2 2 3 2" xfId="26569" xr:uid="{00000000-0005-0000-0000-00007D340000}"/>
    <cellStyle name="20% - Énfasis4 2 2 2 2 3 3" xfId="52775" xr:uid="{00000000-0005-0000-0000-00007E340000}"/>
    <cellStyle name="20% - Énfasis4 2 2 2 2 3 4" xfId="16659" xr:uid="{00000000-0005-0000-0000-00007F340000}"/>
    <cellStyle name="20% - Énfasis4 2 2 2 2 4" xfId="20635" xr:uid="{00000000-0005-0000-0000-000080340000}"/>
    <cellStyle name="20% - Énfasis4 2 2 2 2 4 2" xfId="48111" xr:uid="{00000000-0005-0000-0000-000081340000}"/>
    <cellStyle name="20% - Énfasis4 2 2 2 2 5" xfId="30260" xr:uid="{00000000-0005-0000-0000-000082340000}"/>
    <cellStyle name="20% - Énfasis4 2 2 2 2 6" xfId="35706" xr:uid="{00000000-0005-0000-0000-000083340000}"/>
    <cellStyle name="20% - Énfasis4 2 2 2 2 7" xfId="43301" xr:uid="{00000000-0005-0000-0000-000084340000}"/>
    <cellStyle name="20% - Énfasis4 2 2 2 2 8" xfId="13329" xr:uid="{00000000-0005-0000-0000-000085340000}"/>
    <cellStyle name="20% - Énfasis4 2 2 2 3" xfId="2336" xr:uid="{00000000-0005-0000-0000-000086340000}"/>
    <cellStyle name="20% - Énfasis4 2 2 2 3 2" xfId="4641" xr:uid="{00000000-0005-0000-0000-000087340000}"/>
    <cellStyle name="20% - Énfasis4 2 2 2 3 2 2" xfId="9422" xr:uid="{00000000-0005-0000-0000-000088340000}"/>
    <cellStyle name="20% - Énfasis4 2 2 2 3 2 2 2" xfId="28815" xr:uid="{00000000-0005-0000-0000-000089340000}"/>
    <cellStyle name="20% - Énfasis4 2 2 2 3 2 2 3" xfId="55188" xr:uid="{00000000-0005-0000-0000-00008A340000}"/>
    <cellStyle name="20% - Énfasis4 2 2 2 3 2 2 4" xfId="18974" xr:uid="{00000000-0005-0000-0000-00008B340000}"/>
    <cellStyle name="20% - Énfasis4 2 2 2 3 2 3" xfId="23266" xr:uid="{00000000-0005-0000-0000-00008C340000}"/>
    <cellStyle name="20% - Énfasis4 2 2 2 3 2 3 2" xfId="50498" xr:uid="{00000000-0005-0000-0000-00008D340000}"/>
    <cellStyle name="20% - Énfasis4 2 2 2 3 2 4" xfId="32741" xr:uid="{00000000-0005-0000-0000-00008E340000}"/>
    <cellStyle name="20% - Énfasis4 2 2 2 3 2 5" xfId="38320" xr:uid="{00000000-0005-0000-0000-00008F340000}"/>
    <cellStyle name="20% - Énfasis4 2 2 2 3 2 6" xfId="45780" xr:uid="{00000000-0005-0000-0000-000090340000}"/>
    <cellStyle name="20% - Énfasis4 2 2 2 3 2 7" xfId="15226" xr:uid="{00000000-0005-0000-0000-000091340000}"/>
    <cellStyle name="20% - Énfasis4 2 2 2 3 3" xfId="7501" xr:uid="{00000000-0005-0000-0000-000092340000}"/>
    <cellStyle name="20% - Énfasis4 2 2 2 3 3 2" xfId="27005" xr:uid="{00000000-0005-0000-0000-000093340000}"/>
    <cellStyle name="20% - Énfasis4 2 2 2 3 3 3" xfId="53267" xr:uid="{00000000-0005-0000-0000-000094340000}"/>
    <cellStyle name="20% - Énfasis4 2 2 2 3 3 4" xfId="17095" xr:uid="{00000000-0005-0000-0000-000095340000}"/>
    <cellStyle name="20% - Énfasis4 2 2 2 3 4" xfId="21173" xr:uid="{00000000-0005-0000-0000-000096340000}"/>
    <cellStyle name="20% - Énfasis4 2 2 2 3 4 2" xfId="48603" xr:uid="{00000000-0005-0000-0000-000097340000}"/>
    <cellStyle name="20% - Énfasis4 2 2 2 3 5" xfId="30787" xr:uid="{00000000-0005-0000-0000-000098340000}"/>
    <cellStyle name="20% - Énfasis4 2 2 2 3 6" xfId="36246" xr:uid="{00000000-0005-0000-0000-000099340000}"/>
    <cellStyle name="20% - Énfasis4 2 2 2 3 7" xfId="43839" xr:uid="{00000000-0005-0000-0000-00009A340000}"/>
    <cellStyle name="20% - Énfasis4 2 2 2 3 8" xfId="12609" xr:uid="{00000000-0005-0000-0000-00009B340000}"/>
    <cellStyle name="20% - Énfasis4 2 2 2 4" xfId="3477" xr:uid="{00000000-0005-0000-0000-00009C340000}"/>
    <cellStyle name="20% - Énfasis4 2 2 2 4 2" xfId="8269" xr:uid="{00000000-0005-0000-0000-00009D340000}"/>
    <cellStyle name="20% - Énfasis4 2 2 2 4 2 2" xfId="27699" xr:uid="{00000000-0005-0000-0000-00009E340000}"/>
    <cellStyle name="20% - Énfasis4 2 2 2 4 2 3" xfId="54035" xr:uid="{00000000-0005-0000-0000-00009F340000}"/>
    <cellStyle name="20% - Énfasis4 2 2 2 4 2 4" xfId="17810" xr:uid="{00000000-0005-0000-0000-0000A0340000}"/>
    <cellStyle name="20% - Énfasis4 2 2 2 4 3" xfId="22102" xr:uid="{00000000-0005-0000-0000-0000A1340000}"/>
    <cellStyle name="20% - Énfasis4 2 2 2 4 3 2" xfId="49347" xr:uid="{00000000-0005-0000-0000-0000A2340000}"/>
    <cellStyle name="20% - Énfasis4 2 2 2 4 4" xfId="31589" xr:uid="{00000000-0005-0000-0000-0000A3340000}"/>
    <cellStyle name="20% - Énfasis4 2 2 2 4 5" xfId="37156" xr:uid="{00000000-0005-0000-0000-0000A4340000}"/>
    <cellStyle name="20% - Énfasis4 2 2 2 4 6" xfId="44616" xr:uid="{00000000-0005-0000-0000-0000A5340000}"/>
    <cellStyle name="20% - Énfasis4 2 2 2 4 7" xfId="14111" xr:uid="{00000000-0005-0000-0000-0000A6340000}"/>
    <cellStyle name="20% - Énfasis4 2 2 2 5" xfId="5116" xr:uid="{00000000-0005-0000-0000-0000A7340000}"/>
    <cellStyle name="20% - Énfasis4 2 2 2 5 2" xfId="9872" xr:uid="{00000000-0005-0000-0000-0000A8340000}"/>
    <cellStyle name="20% - Énfasis4 2 2 2 5 2 2" xfId="55638" xr:uid="{00000000-0005-0000-0000-0000A9340000}"/>
    <cellStyle name="20% - Énfasis4 2 2 2 5 2 3" xfId="25890" xr:uid="{00000000-0005-0000-0000-0000AA340000}"/>
    <cellStyle name="20% - Énfasis4 2 2 2 5 3" xfId="33215" xr:uid="{00000000-0005-0000-0000-0000AB340000}"/>
    <cellStyle name="20% - Énfasis4 2 2 2 5 3 2" xfId="50947" xr:uid="{00000000-0005-0000-0000-0000AC340000}"/>
    <cellStyle name="20% - Énfasis4 2 2 2 5 4" xfId="38794" xr:uid="{00000000-0005-0000-0000-0000AD340000}"/>
    <cellStyle name="20% - Énfasis4 2 2 2 5 5" xfId="46247" xr:uid="{00000000-0005-0000-0000-0000AE340000}"/>
    <cellStyle name="20% - Énfasis4 2 2 2 5 6" xfId="15980" xr:uid="{00000000-0005-0000-0000-0000AF340000}"/>
    <cellStyle name="20% - Énfasis4 2 2 2 6" xfId="5601" xr:uid="{00000000-0005-0000-0000-0000B0340000}"/>
    <cellStyle name="20% - Énfasis4 2 2 2 6 2" xfId="10293" xr:uid="{00000000-0005-0000-0000-0000B1340000}"/>
    <cellStyle name="20% - Énfasis4 2 2 2 6 2 2" xfId="56059" xr:uid="{00000000-0005-0000-0000-0000B2340000}"/>
    <cellStyle name="20% - Énfasis4 2 2 2 6 2 3" xfId="33697" xr:uid="{00000000-0005-0000-0000-0000B3340000}"/>
    <cellStyle name="20% - Énfasis4 2 2 2 6 3" xfId="39276" xr:uid="{00000000-0005-0000-0000-0000B4340000}"/>
    <cellStyle name="20% - Énfasis4 2 2 2 6 3 2" xfId="51367" xr:uid="{00000000-0005-0000-0000-0000B5340000}"/>
    <cellStyle name="20% - Énfasis4 2 2 2 6 4" xfId="46729" xr:uid="{00000000-0005-0000-0000-0000B6340000}"/>
    <cellStyle name="20% - Énfasis4 2 2 2 6 5" xfId="19904" xr:uid="{00000000-0005-0000-0000-0000B7340000}"/>
    <cellStyle name="20% - Énfasis4 2 2 2 7" xfId="6304" xr:uid="{00000000-0005-0000-0000-0000B8340000}"/>
    <cellStyle name="20% - Énfasis4 2 2 2 7 2" xfId="52070" xr:uid="{00000000-0005-0000-0000-0000B9340000}"/>
    <cellStyle name="20% - Énfasis4 2 2 2 7 3" xfId="29538" xr:uid="{00000000-0005-0000-0000-0000BA340000}"/>
    <cellStyle name="20% - Énfasis4 2 2 2 8" xfId="11089" xr:uid="{00000000-0005-0000-0000-0000BB340000}"/>
    <cellStyle name="20% - Énfasis4 2 2 2 8 2" xfId="47408" xr:uid="{00000000-0005-0000-0000-0000BC340000}"/>
    <cellStyle name="20% - Énfasis4 2 2 2 8 3" xfId="34973" xr:uid="{00000000-0005-0000-0000-0000BD340000}"/>
    <cellStyle name="20% - Énfasis4 2 2 2 9" xfId="42572" xr:uid="{00000000-0005-0000-0000-0000BE340000}"/>
    <cellStyle name="20% - Énfasis4 2 2 3" xfId="811" xr:uid="{00000000-0005-0000-0000-0000BF340000}"/>
    <cellStyle name="20% - Énfasis4 2 2 3 10" xfId="11668" xr:uid="{00000000-0005-0000-0000-0000C0340000}"/>
    <cellStyle name="20% - Énfasis4 2 2 3 2" xfId="1553" xr:uid="{00000000-0005-0000-0000-0000C1340000}"/>
    <cellStyle name="20% - Énfasis4 2 2 3 2 2" xfId="3926" xr:uid="{00000000-0005-0000-0000-0000C2340000}"/>
    <cellStyle name="20% - Énfasis4 2 2 3 2 2 2" xfId="8717" xr:uid="{00000000-0005-0000-0000-0000C3340000}"/>
    <cellStyle name="20% - Énfasis4 2 2 3 2 2 2 2" xfId="28136" xr:uid="{00000000-0005-0000-0000-0000C4340000}"/>
    <cellStyle name="20% - Énfasis4 2 2 3 2 2 2 3" xfId="54483" xr:uid="{00000000-0005-0000-0000-0000C5340000}"/>
    <cellStyle name="20% - Énfasis4 2 2 3 2 2 2 4" xfId="18259" xr:uid="{00000000-0005-0000-0000-0000C6340000}"/>
    <cellStyle name="20% - Énfasis4 2 2 3 2 2 3" xfId="22551" xr:uid="{00000000-0005-0000-0000-0000C7340000}"/>
    <cellStyle name="20% - Énfasis4 2 2 3 2 2 3 2" xfId="49794" xr:uid="{00000000-0005-0000-0000-0000C8340000}"/>
    <cellStyle name="20% - Énfasis4 2 2 3 2 2 4" xfId="32034" xr:uid="{00000000-0005-0000-0000-0000C9340000}"/>
    <cellStyle name="20% - Énfasis4 2 2 3 2 2 5" xfId="37605" xr:uid="{00000000-0005-0000-0000-0000CA340000}"/>
    <cellStyle name="20% - Énfasis4 2 2 3 2 2 6" xfId="45065" xr:uid="{00000000-0005-0000-0000-0000CB340000}"/>
    <cellStyle name="20% - Énfasis4 2 2 3 2 2 7" xfId="14547" xr:uid="{00000000-0005-0000-0000-0000CC340000}"/>
    <cellStyle name="20% - Énfasis4 2 2 3 2 3" xfId="6766" xr:uid="{00000000-0005-0000-0000-0000CD340000}"/>
    <cellStyle name="20% - Énfasis4 2 2 3 2 3 2" xfId="26326" xr:uid="{00000000-0005-0000-0000-0000CE340000}"/>
    <cellStyle name="20% - Énfasis4 2 2 3 2 3 3" xfId="52532" xr:uid="{00000000-0005-0000-0000-0000CF340000}"/>
    <cellStyle name="20% - Énfasis4 2 2 3 2 3 4" xfId="16416" xr:uid="{00000000-0005-0000-0000-0000D0340000}"/>
    <cellStyle name="20% - Énfasis4 2 2 3 2 4" xfId="20392" xr:uid="{00000000-0005-0000-0000-0000D1340000}"/>
    <cellStyle name="20% - Énfasis4 2 2 3 2 4 2" xfId="47868" xr:uid="{00000000-0005-0000-0000-0000D2340000}"/>
    <cellStyle name="20% - Énfasis4 2 2 3 2 5" xfId="30017" xr:uid="{00000000-0005-0000-0000-0000D3340000}"/>
    <cellStyle name="20% - Énfasis4 2 2 3 2 6" xfId="35463" xr:uid="{00000000-0005-0000-0000-0000D4340000}"/>
    <cellStyle name="20% - Énfasis4 2 2 3 2 7" xfId="43058" xr:uid="{00000000-0005-0000-0000-0000D5340000}"/>
    <cellStyle name="20% - Énfasis4 2 2 3 2 8" xfId="13086" xr:uid="{00000000-0005-0000-0000-0000D6340000}"/>
    <cellStyle name="20% - Énfasis4 2 2 3 3" xfId="3234" xr:uid="{00000000-0005-0000-0000-0000D7340000}"/>
    <cellStyle name="20% - Énfasis4 2 2 3 3 2" xfId="8026" xr:uid="{00000000-0005-0000-0000-0000D8340000}"/>
    <cellStyle name="20% - Énfasis4 2 2 3 3 2 2" xfId="27456" xr:uid="{00000000-0005-0000-0000-0000D9340000}"/>
    <cellStyle name="20% - Énfasis4 2 2 3 3 2 3" xfId="53792" xr:uid="{00000000-0005-0000-0000-0000DA340000}"/>
    <cellStyle name="20% - Énfasis4 2 2 3 3 2 4" xfId="17567" xr:uid="{00000000-0005-0000-0000-0000DB340000}"/>
    <cellStyle name="20% - Énfasis4 2 2 3 3 3" xfId="21859" xr:uid="{00000000-0005-0000-0000-0000DC340000}"/>
    <cellStyle name="20% - Énfasis4 2 2 3 3 3 2" xfId="49104" xr:uid="{00000000-0005-0000-0000-0000DD340000}"/>
    <cellStyle name="20% - Énfasis4 2 2 3 3 4" xfId="31346" xr:uid="{00000000-0005-0000-0000-0000DE340000}"/>
    <cellStyle name="20% - Énfasis4 2 2 3 3 5" xfId="36913" xr:uid="{00000000-0005-0000-0000-0000DF340000}"/>
    <cellStyle name="20% - Énfasis4 2 2 3 3 6" xfId="44373" xr:uid="{00000000-0005-0000-0000-0000E0340000}"/>
    <cellStyle name="20% - Énfasis4 2 2 3 3 7" xfId="12366" xr:uid="{00000000-0005-0000-0000-0000E1340000}"/>
    <cellStyle name="20% - Énfasis4 2 2 3 4" xfId="6061" xr:uid="{00000000-0005-0000-0000-0000E2340000}"/>
    <cellStyle name="20% - Énfasis4 2 2 3 4 2" xfId="25239" xr:uid="{00000000-0005-0000-0000-0000E3340000}"/>
    <cellStyle name="20% - Énfasis4 2 2 3 4 3" xfId="51827" xr:uid="{00000000-0005-0000-0000-0000E4340000}"/>
    <cellStyle name="20% - Énfasis4 2 2 3 4 4" xfId="13868" xr:uid="{00000000-0005-0000-0000-0000E5340000}"/>
    <cellStyle name="20% - Énfasis4 2 2 3 5" xfId="15737" xr:uid="{00000000-0005-0000-0000-0000E6340000}"/>
    <cellStyle name="20% - Énfasis4 2 2 3 5 2" xfId="25647" xr:uid="{00000000-0005-0000-0000-0000E7340000}"/>
    <cellStyle name="20% - Énfasis4 2 2 3 5 3" xfId="47165" xr:uid="{00000000-0005-0000-0000-0000E8340000}"/>
    <cellStyle name="20% - Énfasis4 2 2 3 6" xfId="19656" xr:uid="{00000000-0005-0000-0000-0000E9340000}"/>
    <cellStyle name="20% - Énfasis4 2 2 3 7" xfId="29295" xr:uid="{00000000-0005-0000-0000-0000EA340000}"/>
    <cellStyle name="20% - Énfasis4 2 2 3 8" xfId="34725" xr:uid="{00000000-0005-0000-0000-0000EB340000}"/>
    <cellStyle name="20% - Énfasis4 2 2 3 9" xfId="42324" xr:uid="{00000000-0005-0000-0000-0000EC340000}"/>
    <cellStyle name="20% - Énfasis4 2 2 4" xfId="1290" xr:uid="{00000000-0005-0000-0000-0000ED340000}"/>
    <cellStyle name="20% - Énfasis4 2 2 4 2" xfId="3666" xr:uid="{00000000-0005-0000-0000-0000EE340000}"/>
    <cellStyle name="20% - Énfasis4 2 2 4 2 2" xfId="8457" xr:uid="{00000000-0005-0000-0000-0000EF340000}"/>
    <cellStyle name="20% - Énfasis4 2 2 4 2 2 2" xfId="27877" xr:uid="{00000000-0005-0000-0000-0000F0340000}"/>
    <cellStyle name="20% - Énfasis4 2 2 4 2 2 3" xfId="54223" xr:uid="{00000000-0005-0000-0000-0000F1340000}"/>
    <cellStyle name="20% - Énfasis4 2 2 4 2 2 4" xfId="17999" xr:uid="{00000000-0005-0000-0000-0000F2340000}"/>
    <cellStyle name="20% - Énfasis4 2 2 4 2 3" xfId="22291" xr:uid="{00000000-0005-0000-0000-0000F3340000}"/>
    <cellStyle name="20% - Énfasis4 2 2 4 2 3 2" xfId="49534" xr:uid="{00000000-0005-0000-0000-0000F4340000}"/>
    <cellStyle name="20% - Énfasis4 2 2 4 2 4" xfId="31774" xr:uid="{00000000-0005-0000-0000-0000F5340000}"/>
    <cellStyle name="20% - Énfasis4 2 2 4 2 5" xfId="37345" xr:uid="{00000000-0005-0000-0000-0000F6340000}"/>
    <cellStyle name="20% - Énfasis4 2 2 4 2 6" xfId="44805" xr:uid="{00000000-0005-0000-0000-0000F7340000}"/>
    <cellStyle name="20% - Énfasis4 2 2 4 2 7" xfId="14288" xr:uid="{00000000-0005-0000-0000-0000F8340000}"/>
    <cellStyle name="20% - Énfasis4 2 2 4 3" xfId="6504" xr:uid="{00000000-0005-0000-0000-0000F9340000}"/>
    <cellStyle name="20% - Énfasis4 2 2 4 3 2" xfId="26067" xr:uid="{00000000-0005-0000-0000-0000FA340000}"/>
    <cellStyle name="20% - Énfasis4 2 2 4 3 3" xfId="52270" xr:uid="{00000000-0005-0000-0000-0000FB340000}"/>
    <cellStyle name="20% - Énfasis4 2 2 4 3 4" xfId="16157" xr:uid="{00000000-0005-0000-0000-0000FC340000}"/>
    <cellStyle name="20% - Énfasis4 2 2 4 4" xfId="20129" xr:uid="{00000000-0005-0000-0000-0000FD340000}"/>
    <cellStyle name="20% - Énfasis4 2 2 4 4 2" xfId="47606" xr:uid="{00000000-0005-0000-0000-0000FE340000}"/>
    <cellStyle name="20% - Énfasis4 2 2 4 5" xfId="29754" xr:uid="{00000000-0005-0000-0000-0000FF340000}"/>
    <cellStyle name="20% - Énfasis4 2 2 4 6" xfId="35200" xr:uid="{00000000-0005-0000-0000-000000350000}"/>
    <cellStyle name="20% - Énfasis4 2 2 4 7" xfId="42795" xr:uid="{00000000-0005-0000-0000-000001350000}"/>
    <cellStyle name="20% - Énfasis4 2 2 4 8" xfId="12824" xr:uid="{00000000-0005-0000-0000-000002350000}"/>
    <cellStyle name="20% - Énfasis4 2 2 5" xfId="2093" xr:uid="{00000000-0005-0000-0000-000003350000}"/>
    <cellStyle name="20% - Énfasis4 2 2 5 2" xfId="4398" xr:uid="{00000000-0005-0000-0000-000004350000}"/>
    <cellStyle name="20% - Énfasis4 2 2 5 2 2" xfId="9179" xr:uid="{00000000-0005-0000-0000-000005350000}"/>
    <cellStyle name="20% - Énfasis4 2 2 5 2 2 2" xfId="28572" xr:uid="{00000000-0005-0000-0000-000006350000}"/>
    <cellStyle name="20% - Énfasis4 2 2 5 2 2 3" xfId="54945" xr:uid="{00000000-0005-0000-0000-000007350000}"/>
    <cellStyle name="20% - Énfasis4 2 2 5 2 2 4" xfId="18731" xr:uid="{00000000-0005-0000-0000-000008350000}"/>
    <cellStyle name="20% - Énfasis4 2 2 5 2 3" xfId="23023" xr:uid="{00000000-0005-0000-0000-000009350000}"/>
    <cellStyle name="20% - Énfasis4 2 2 5 2 3 2" xfId="50255" xr:uid="{00000000-0005-0000-0000-00000A350000}"/>
    <cellStyle name="20% - Énfasis4 2 2 5 2 4" xfId="32498" xr:uid="{00000000-0005-0000-0000-00000B350000}"/>
    <cellStyle name="20% - Énfasis4 2 2 5 2 5" xfId="38077" xr:uid="{00000000-0005-0000-0000-00000C350000}"/>
    <cellStyle name="20% - Énfasis4 2 2 5 2 6" xfId="45537" xr:uid="{00000000-0005-0000-0000-00000D350000}"/>
    <cellStyle name="20% - Énfasis4 2 2 5 2 7" xfId="14983" xr:uid="{00000000-0005-0000-0000-00000E350000}"/>
    <cellStyle name="20% - Énfasis4 2 2 5 3" xfId="7258" xr:uid="{00000000-0005-0000-0000-00000F350000}"/>
    <cellStyle name="20% - Énfasis4 2 2 5 3 2" xfId="26762" xr:uid="{00000000-0005-0000-0000-000010350000}"/>
    <cellStyle name="20% - Énfasis4 2 2 5 3 3" xfId="53024" xr:uid="{00000000-0005-0000-0000-000011350000}"/>
    <cellStyle name="20% - Énfasis4 2 2 5 3 4" xfId="16852" xr:uid="{00000000-0005-0000-0000-000012350000}"/>
    <cellStyle name="20% - Énfasis4 2 2 5 4" xfId="20930" xr:uid="{00000000-0005-0000-0000-000013350000}"/>
    <cellStyle name="20% - Énfasis4 2 2 5 4 2" xfId="48360" xr:uid="{00000000-0005-0000-0000-000014350000}"/>
    <cellStyle name="20% - Énfasis4 2 2 5 5" xfId="30544" xr:uid="{00000000-0005-0000-0000-000015350000}"/>
    <cellStyle name="20% - Énfasis4 2 2 5 6" xfId="36003" xr:uid="{00000000-0005-0000-0000-000016350000}"/>
    <cellStyle name="20% - Énfasis4 2 2 5 7" xfId="43596" xr:uid="{00000000-0005-0000-0000-000017350000}"/>
    <cellStyle name="20% - Énfasis4 2 2 5 8" xfId="12107" xr:uid="{00000000-0005-0000-0000-000018350000}"/>
    <cellStyle name="20% - Énfasis4 2 2 6" xfId="2974" xr:uid="{00000000-0005-0000-0000-000019350000}"/>
    <cellStyle name="20% - Énfasis4 2 2 6 2" xfId="7767" xr:uid="{00000000-0005-0000-0000-00001A350000}"/>
    <cellStyle name="20% - Énfasis4 2 2 6 2 2" xfId="27197" xr:uid="{00000000-0005-0000-0000-00001B350000}"/>
    <cellStyle name="20% - Énfasis4 2 2 6 2 3" xfId="53533" xr:uid="{00000000-0005-0000-0000-00001C350000}"/>
    <cellStyle name="20% - Énfasis4 2 2 6 2 4" xfId="17307" xr:uid="{00000000-0005-0000-0000-00001D350000}"/>
    <cellStyle name="20% - Énfasis4 2 2 6 3" xfId="21599" xr:uid="{00000000-0005-0000-0000-00001E350000}"/>
    <cellStyle name="20% - Énfasis4 2 2 6 3 2" xfId="48845" xr:uid="{00000000-0005-0000-0000-00001F350000}"/>
    <cellStyle name="20% - Énfasis4 2 2 6 4" xfId="31086" xr:uid="{00000000-0005-0000-0000-000020350000}"/>
    <cellStyle name="20% - Énfasis4 2 2 6 5" xfId="36653" xr:uid="{00000000-0005-0000-0000-000021350000}"/>
    <cellStyle name="20% - Énfasis4 2 2 6 6" xfId="44113" xr:uid="{00000000-0005-0000-0000-000022350000}"/>
    <cellStyle name="20% - Énfasis4 2 2 6 7" xfId="13609" xr:uid="{00000000-0005-0000-0000-000023350000}"/>
    <cellStyle name="20% - Énfasis4 2 2 7" xfId="4873" xr:uid="{00000000-0005-0000-0000-000024350000}"/>
    <cellStyle name="20% - Énfasis4 2 2 7 2" xfId="9629" xr:uid="{00000000-0005-0000-0000-000025350000}"/>
    <cellStyle name="20% - Énfasis4 2 2 7 2 2" xfId="55395" xr:uid="{00000000-0005-0000-0000-000026350000}"/>
    <cellStyle name="20% - Énfasis4 2 2 7 2 3" xfId="25388" xr:uid="{00000000-0005-0000-0000-000027350000}"/>
    <cellStyle name="20% - Énfasis4 2 2 7 3" xfId="32972" xr:uid="{00000000-0005-0000-0000-000028350000}"/>
    <cellStyle name="20% - Énfasis4 2 2 7 3 2" xfId="50704" xr:uid="{00000000-0005-0000-0000-000029350000}"/>
    <cellStyle name="20% - Énfasis4 2 2 7 4" xfId="38551" xr:uid="{00000000-0005-0000-0000-00002A350000}"/>
    <cellStyle name="20% - Énfasis4 2 2 7 5" xfId="46004" xr:uid="{00000000-0005-0000-0000-00002B350000}"/>
    <cellStyle name="20% - Énfasis4 2 2 7 6" xfId="15478" xr:uid="{00000000-0005-0000-0000-00002C350000}"/>
    <cellStyle name="20% - Énfasis4 2 2 8" xfId="5358" xr:uid="{00000000-0005-0000-0000-00002D350000}"/>
    <cellStyle name="20% - Énfasis4 2 2 8 2" xfId="10050" xr:uid="{00000000-0005-0000-0000-00002E350000}"/>
    <cellStyle name="20% - Énfasis4 2 2 8 2 2" xfId="55816" xr:uid="{00000000-0005-0000-0000-00002F350000}"/>
    <cellStyle name="20% - Énfasis4 2 2 8 2 3" xfId="33454" xr:uid="{00000000-0005-0000-0000-000030350000}"/>
    <cellStyle name="20% - Énfasis4 2 2 8 3" xfId="39033" xr:uid="{00000000-0005-0000-0000-000031350000}"/>
    <cellStyle name="20% - Énfasis4 2 2 8 3 2" xfId="51124" xr:uid="{00000000-0005-0000-0000-000032350000}"/>
    <cellStyle name="20% - Énfasis4 2 2 8 4" xfId="46486" xr:uid="{00000000-0005-0000-0000-000033350000}"/>
    <cellStyle name="20% - Énfasis4 2 2 8 5" xfId="19369" xr:uid="{00000000-0005-0000-0000-000034350000}"/>
    <cellStyle name="20% - Énfasis4 2 2 9" xfId="5801" xr:uid="{00000000-0005-0000-0000-000035350000}"/>
    <cellStyle name="20% - Énfasis4 2 2 9 2" xfId="51567" xr:uid="{00000000-0005-0000-0000-000036350000}"/>
    <cellStyle name="20% - Énfasis4 2 2 9 3" xfId="29035" xr:uid="{00000000-0005-0000-0000-000037350000}"/>
    <cellStyle name="20% - Énfasis4 2 3" xfId="599" xr:uid="{00000000-0005-0000-0000-000038350000}"/>
    <cellStyle name="20% - Énfasis4 2 3 10" xfId="42115" xr:uid="{00000000-0005-0000-0000-000039350000}"/>
    <cellStyle name="20% - Énfasis4 2 3 11" xfId="11459" xr:uid="{00000000-0005-0000-0000-00003A350000}"/>
    <cellStyle name="20% - Énfasis4 2 3 12" xfId="56673" xr:uid="{00000000-0005-0000-0000-00003B350000}"/>
    <cellStyle name="20% - Énfasis4 2 3 13" xfId="57128" xr:uid="{00000000-0005-0000-0000-00003C350000}"/>
    <cellStyle name="20% - Énfasis4 2 3 2" xfId="883" xr:uid="{00000000-0005-0000-0000-00003D350000}"/>
    <cellStyle name="20% - Énfasis4 2 3 2 10" xfId="11740" xr:uid="{00000000-0005-0000-0000-00003E350000}"/>
    <cellStyle name="20% - Énfasis4 2 3 2 2" xfId="1625" xr:uid="{00000000-0005-0000-0000-00003F350000}"/>
    <cellStyle name="20% - Énfasis4 2 3 2 2 2" xfId="3998" xr:uid="{00000000-0005-0000-0000-000040350000}"/>
    <cellStyle name="20% - Énfasis4 2 3 2 2 2 2" xfId="8789" xr:uid="{00000000-0005-0000-0000-000041350000}"/>
    <cellStyle name="20% - Énfasis4 2 3 2 2 2 2 2" xfId="28208" xr:uid="{00000000-0005-0000-0000-000042350000}"/>
    <cellStyle name="20% - Énfasis4 2 3 2 2 2 2 3" xfId="54555" xr:uid="{00000000-0005-0000-0000-000043350000}"/>
    <cellStyle name="20% - Énfasis4 2 3 2 2 2 2 4" xfId="18331" xr:uid="{00000000-0005-0000-0000-000044350000}"/>
    <cellStyle name="20% - Énfasis4 2 3 2 2 2 3" xfId="22623" xr:uid="{00000000-0005-0000-0000-000045350000}"/>
    <cellStyle name="20% - Énfasis4 2 3 2 2 2 3 2" xfId="49866" xr:uid="{00000000-0005-0000-0000-000046350000}"/>
    <cellStyle name="20% - Énfasis4 2 3 2 2 2 4" xfId="32106" xr:uid="{00000000-0005-0000-0000-000047350000}"/>
    <cellStyle name="20% - Énfasis4 2 3 2 2 2 5" xfId="37677" xr:uid="{00000000-0005-0000-0000-000048350000}"/>
    <cellStyle name="20% - Énfasis4 2 3 2 2 2 6" xfId="45137" xr:uid="{00000000-0005-0000-0000-000049350000}"/>
    <cellStyle name="20% - Énfasis4 2 3 2 2 2 7" xfId="14619" xr:uid="{00000000-0005-0000-0000-00004A350000}"/>
    <cellStyle name="20% - Énfasis4 2 3 2 2 3" xfId="6838" xr:uid="{00000000-0005-0000-0000-00004B350000}"/>
    <cellStyle name="20% - Énfasis4 2 3 2 2 3 2" xfId="26398" xr:uid="{00000000-0005-0000-0000-00004C350000}"/>
    <cellStyle name="20% - Énfasis4 2 3 2 2 3 3" xfId="52604" xr:uid="{00000000-0005-0000-0000-00004D350000}"/>
    <cellStyle name="20% - Énfasis4 2 3 2 2 3 4" xfId="16488" xr:uid="{00000000-0005-0000-0000-00004E350000}"/>
    <cellStyle name="20% - Énfasis4 2 3 2 2 4" xfId="20464" xr:uid="{00000000-0005-0000-0000-00004F350000}"/>
    <cellStyle name="20% - Énfasis4 2 3 2 2 4 2" xfId="47940" xr:uid="{00000000-0005-0000-0000-000050350000}"/>
    <cellStyle name="20% - Énfasis4 2 3 2 2 5" xfId="30089" xr:uid="{00000000-0005-0000-0000-000051350000}"/>
    <cellStyle name="20% - Énfasis4 2 3 2 2 6" xfId="35535" xr:uid="{00000000-0005-0000-0000-000052350000}"/>
    <cellStyle name="20% - Énfasis4 2 3 2 2 7" xfId="43130" xr:uid="{00000000-0005-0000-0000-000053350000}"/>
    <cellStyle name="20% - Énfasis4 2 3 2 2 8" xfId="13158" xr:uid="{00000000-0005-0000-0000-000054350000}"/>
    <cellStyle name="20% - Énfasis4 2 3 2 3" xfId="3306" xr:uid="{00000000-0005-0000-0000-000055350000}"/>
    <cellStyle name="20% - Énfasis4 2 3 2 3 2" xfId="8098" xr:uid="{00000000-0005-0000-0000-000056350000}"/>
    <cellStyle name="20% - Énfasis4 2 3 2 3 2 2" xfId="27528" xr:uid="{00000000-0005-0000-0000-000057350000}"/>
    <cellStyle name="20% - Énfasis4 2 3 2 3 2 3" xfId="53864" xr:uid="{00000000-0005-0000-0000-000058350000}"/>
    <cellStyle name="20% - Énfasis4 2 3 2 3 2 4" xfId="17639" xr:uid="{00000000-0005-0000-0000-000059350000}"/>
    <cellStyle name="20% - Énfasis4 2 3 2 3 3" xfId="21931" xr:uid="{00000000-0005-0000-0000-00005A350000}"/>
    <cellStyle name="20% - Énfasis4 2 3 2 3 3 2" xfId="49176" xr:uid="{00000000-0005-0000-0000-00005B350000}"/>
    <cellStyle name="20% - Énfasis4 2 3 2 3 4" xfId="31418" xr:uid="{00000000-0005-0000-0000-00005C350000}"/>
    <cellStyle name="20% - Énfasis4 2 3 2 3 5" xfId="36985" xr:uid="{00000000-0005-0000-0000-00005D350000}"/>
    <cellStyle name="20% - Énfasis4 2 3 2 3 6" xfId="44445" xr:uid="{00000000-0005-0000-0000-00005E350000}"/>
    <cellStyle name="20% - Énfasis4 2 3 2 3 7" xfId="12438" xr:uid="{00000000-0005-0000-0000-00005F350000}"/>
    <cellStyle name="20% - Énfasis4 2 3 2 4" xfId="6133" xr:uid="{00000000-0005-0000-0000-000060350000}"/>
    <cellStyle name="20% - Énfasis4 2 3 2 4 2" xfId="23735" xr:uid="{00000000-0005-0000-0000-000061350000}"/>
    <cellStyle name="20% - Énfasis4 2 3 2 4 3" xfId="51899" xr:uid="{00000000-0005-0000-0000-000062350000}"/>
    <cellStyle name="20% - Énfasis4 2 3 2 4 4" xfId="13940" xr:uid="{00000000-0005-0000-0000-000063350000}"/>
    <cellStyle name="20% - Énfasis4 2 3 2 5" xfId="15809" xr:uid="{00000000-0005-0000-0000-000064350000}"/>
    <cellStyle name="20% - Énfasis4 2 3 2 5 2" xfId="25719" xr:uid="{00000000-0005-0000-0000-000065350000}"/>
    <cellStyle name="20% - Énfasis4 2 3 2 5 3" xfId="47237" xr:uid="{00000000-0005-0000-0000-000066350000}"/>
    <cellStyle name="20% - Énfasis4 2 3 2 6" xfId="19728" xr:uid="{00000000-0005-0000-0000-000067350000}"/>
    <cellStyle name="20% - Énfasis4 2 3 2 7" xfId="29367" xr:uid="{00000000-0005-0000-0000-000068350000}"/>
    <cellStyle name="20% - Énfasis4 2 3 2 8" xfId="34797" xr:uid="{00000000-0005-0000-0000-000069350000}"/>
    <cellStyle name="20% - Énfasis4 2 3 2 9" xfId="42396" xr:uid="{00000000-0005-0000-0000-00006A350000}"/>
    <cellStyle name="20% - Énfasis4 2 3 3" xfId="1362" xr:uid="{00000000-0005-0000-0000-00006B350000}"/>
    <cellStyle name="20% - Énfasis4 2 3 3 2" xfId="3738" xr:uid="{00000000-0005-0000-0000-00006C350000}"/>
    <cellStyle name="20% - Énfasis4 2 3 3 2 2" xfId="8529" xr:uid="{00000000-0005-0000-0000-00006D350000}"/>
    <cellStyle name="20% - Énfasis4 2 3 3 2 2 2" xfId="27949" xr:uid="{00000000-0005-0000-0000-00006E350000}"/>
    <cellStyle name="20% - Énfasis4 2 3 3 2 2 3" xfId="54295" xr:uid="{00000000-0005-0000-0000-00006F350000}"/>
    <cellStyle name="20% - Énfasis4 2 3 3 2 2 4" xfId="18071" xr:uid="{00000000-0005-0000-0000-000070350000}"/>
    <cellStyle name="20% - Énfasis4 2 3 3 2 3" xfId="22363" xr:uid="{00000000-0005-0000-0000-000071350000}"/>
    <cellStyle name="20% - Énfasis4 2 3 3 2 3 2" xfId="49606" xr:uid="{00000000-0005-0000-0000-000072350000}"/>
    <cellStyle name="20% - Énfasis4 2 3 3 2 4" xfId="31846" xr:uid="{00000000-0005-0000-0000-000073350000}"/>
    <cellStyle name="20% - Énfasis4 2 3 3 2 5" xfId="37417" xr:uid="{00000000-0005-0000-0000-000074350000}"/>
    <cellStyle name="20% - Énfasis4 2 3 3 2 6" xfId="44877" xr:uid="{00000000-0005-0000-0000-000075350000}"/>
    <cellStyle name="20% - Énfasis4 2 3 3 2 7" xfId="14360" xr:uid="{00000000-0005-0000-0000-000076350000}"/>
    <cellStyle name="20% - Énfasis4 2 3 3 3" xfId="6576" xr:uid="{00000000-0005-0000-0000-000077350000}"/>
    <cellStyle name="20% - Énfasis4 2 3 3 3 2" xfId="26139" xr:uid="{00000000-0005-0000-0000-000078350000}"/>
    <cellStyle name="20% - Énfasis4 2 3 3 3 3" xfId="52342" xr:uid="{00000000-0005-0000-0000-000079350000}"/>
    <cellStyle name="20% - Énfasis4 2 3 3 3 4" xfId="16229" xr:uid="{00000000-0005-0000-0000-00007A350000}"/>
    <cellStyle name="20% - Énfasis4 2 3 3 4" xfId="20201" xr:uid="{00000000-0005-0000-0000-00007B350000}"/>
    <cellStyle name="20% - Énfasis4 2 3 3 4 2" xfId="47678" xr:uid="{00000000-0005-0000-0000-00007C350000}"/>
    <cellStyle name="20% - Énfasis4 2 3 3 5" xfId="29826" xr:uid="{00000000-0005-0000-0000-00007D350000}"/>
    <cellStyle name="20% - Énfasis4 2 3 3 6" xfId="35272" xr:uid="{00000000-0005-0000-0000-00007E350000}"/>
    <cellStyle name="20% - Énfasis4 2 3 3 7" xfId="42867" xr:uid="{00000000-0005-0000-0000-00007F350000}"/>
    <cellStyle name="20% - Énfasis4 2 3 3 8" xfId="12896" xr:uid="{00000000-0005-0000-0000-000080350000}"/>
    <cellStyle name="20% - Énfasis4 2 3 4" xfId="2165" xr:uid="{00000000-0005-0000-0000-000081350000}"/>
    <cellStyle name="20% - Énfasis4 2 3 4 2" xfId="4470" xr:uid="{00000000-0005-0000-0000-000082350000}"/>
    <cellStyle name="20% - Énfasis4 2 3 4 2 2" xfId="9251" xr:uid="{00000000-0005-0000-0000-000083350000}"/>
    <cellStyle name="20% - Énfasis4 2 3 4 2 2 2" xfId="28644" xr:uid="{00000000-0005-0000-0000-000084350000}"/>
    <cellStyle name="20% - Énfasis4 2 3 4 2 2 3" xfId="55017" xr:uid="{00000000-0005-0000-0000-000085350000}"/>
    <cellStyle name="20% - Énfasis4 2 3 4 2 2 4" xfId="18803" xr:uid="{00000000-0005-0000-0000-000086350000}"/>
    <cellStyle name="20% - Énfasis4 2 3 4 2 3" xfId="23095" xr:uid="{00000000-0005-0000-0000-000087350000}"/>
    <cellStyle name="20% - Énfasis4 2 3 4 2 3 2" xfId="50327" xr:uid="{00000000-0005-0000-0000-000088350000}"/>
    <cellStyle name="20% - Énfasis4 2 3 4 2 4" xfId="32570" xr:uid="{00000000-0005-0000-0000-000089350000}"/>
    <cellStyle name="20% - Énfasis4 2 3 4 2 5" xfId="38149" xr:uid="{00000000-0005-0000-0000-00008A350000}"/>
    <cellStyle name="20% - Énfasis4 2 3 4 2 6" xfId="45609" xr:uid="{00000000-0005-0000-0000-00008B350000}"/>
    <cellStyle name="20% - Énfasis4 2 3 4 2 7" xfId="15055" xr:uid="{00000000-0005-0000-0000-00008C350000}"/>
    <cellStyle name="20% - Énfasis4 2 3 4 3" xfId="7330" xr:uid="{00000000-0005-0000-0000-00008D350000}"/>
    <cellStyle name="20% - Énfasis4 2 3 4 3 2" xfId="26834" xr:uid="{00000000-0005-0000-0000-00008E350000}"/>
    <cellStyle name="20% - Énfasis4 2 3 4 3 3" xfId="53096" xr:uid="{00000000-0005-0000-0000-00008F350000}"/>
    <cellStyle name="20% - Énfasis4 2 3 4 3 4" xfId="16924" xr:uid="{00000000-0005-0000-0000-000090350000}"/>
    <cellStyle name="20% - Énfasis4 2 3 4 4" xfId="21002" xr:uid="{00000000-0005-0000-0000-000091350000}"/>
    <cellStyle name="20% - Énfasis4 2 3 4 4 2" xfId="48432" xr:uid="{00000000-0005-0000-0000-000092350000}"/>
    <cellStyle name="20% - Énfasis4 2 3 4 5" xfId="30616" xr:uid="{00000000-0005-0000-0000-000093350000}"/>
    <cellStyle name="20% - Énfasis4 2 3 4 6" xfId="36075" xr:uid="{00000000-0005-0000-0000-000094350000}"/>
    <cellStyle name="20% - Énfasis4 2 3 4 7" xfId="43668" xr:uid="{00000000-0005-0000-0000-000095350000}"/>
    <cellStyle name="20% - Énfasis4 2 3 4 8" xfId="12179" xr:uid="{00000000-0005-0000-0000-000096350000}"/>
    <cellStyle name="20% - Énfasis4 2 3 5" xfId="3046" xr:uid="{00000000-0005-0000-0000-000097350000}"/>
    <cellStyle name="20% - Énfasis4 2 3 5 2" xfId="7839" xr:uid="{00000000-0005-0000-0000-000098350000}"/>
    <cellStyle name="20% - Énfasis4 2 3 5 2 2" xfId="27269" xr:uid="{00000000-0005-0000-0000-000099350000}"/>
    <cellStyle name="20% - Énfasis4 2 3 5 2 3" xfId="53605" xr:uid="{00000000-0005-0000-0000-00009A350000}"/>
    <cellStyle name="20% - Énfasis4 2 3 5 2 4" xfId="17379" xr:uid="{00000000-0005-0000-0000-00009B350000}"/>
    <cellStyle name="20% - Énfasis4 2 3 5 3" xfId="21671" xr:uid="{00000000-0005-0000-0000-00009C350000}"/>
    <cellStyle name="20% - Énfasis4 2 3 5 3 2" xfId="48917" xr:uid="{00000000-0005-0000-0000-00009D350000}"/>
    <cellStyle name="20% - Énfasis4 2 3 5 4" xfId="31158" xr:uid="{00000000-0005-0000-0000-00009E350000}"/>
    <cellStyle name="20% - Énfasis4 2 3 5 5" xfId="36725" xr:uid="{00000000-0005-0000-0000-00009F350000}"/>
    <cellStyle name="20% - Énfasis4 2 3 5 6" xfId="44185" xr:uid="{00000000-0005-0000-0000-0000A0350000}"/>
    <cellStyle name="20% - Énfasis4 2 3 5 7" xfId="13681" xr:uid="{00000000-0005-0000-0000-0000A1350000}"/>
    <cellStyle name="20% - Énfasis4 2 3 6" xfId="4945" xr:uid="{00000000-0005-0000-0000-0000A2350000}"/>
    <cellStyle name="20% - Énfasis4 2 3 6 2" xfId="9701" xr:uid="{00000000-0005-0000-0000-0000A3350000}"/>
    <cellStyle name="20% - Énfasis4 2 3 6 2 2" xfId="55467" xr:uid="{00000000-0005-0000-0000-0000A4350000}"/>
    <cellStyle name="20% - Énfasis4 2 3 6 2 3" xfId="25460" xr:uid="{00000000-0005-0000-0000-0000A5350000}"/>
    <cellStyle name="20% - Énfasis4 2 3 6 3" xfId="33044" xr:uid="{00000000-0005-0000-0000-0000A6350000}"/>
    <cellStyle name="20% - Énfasis4 2 3 6 3 2" xfId="50776" xr:uid="{00000000-0005-0000-0000-0000A7350000}"/>
    <cellStyle name="20% - Énfasis4 2 3 6 4" xfId="38623" xr:uid="{00000000-0005-0000-0000-0000A8350000}"/>
    <cellStyle name="20% - Énfasis4 2 3 6 5" xfId="46076" xr:uid="{00000000-0005-0000-0000-0000A9350000}"/>
    <cellStyle name="20% - Énfasis4 2 3 6 6" xfId="15550" xr:uid="{00000000-0005-0000-0000-0000AA350000}"/>
    <cellStyle name="20% - Énfasis4 2 3 7" xfId="5430" xr:uid="{00000000-0005-0000-0000-0000AB350000}"/>
    <cellStyle name="20% - Énfasis4 2 3 7 2" xfId="10122" xr:uid="{00000000-0005-0000-0000-0000AC350000}"/>
    <cellStyle name="20% - Énfasis4 2 3 7 2 2" xfId="55888" xr:uid="{00000000-0005-0000-0000-0000AD350000}"/>
    <cellStyle name="20% - Énfasis4 2 3 7 2 3" xfId="33526" xr:uid="{00000000-0005-0000-0000-0000AE350000}"/>
    <cellStyle name="20% - Énfasis4 2 3 7 3" xfId="39105" xr:uid="{00000000-0005-0000-0000-0000AF350000}"/>
    <cellStyle name="20% - Énfasis4 2 3 7 3 2" xfId="51196" xr:uid="{00000000-0005-0000-0000-0000B0350000}"/>
    <cellStyle name="20% - Énfasis4 2 3 7 4" xfId="46558" xr:uid="{00000000-0005-0000-0000-0000B1350000}"/>
    <cellStyle name="20% - Énfasis4 2 3 7 5" xfId="19446" xr:uid="{00000000-0005-0000-0000-0000B2350000}"/>
    <cellStyle name="20% - Énfasis4 2 3 8" xfId="5873" xr:uid="{00000000-0005-0000-0000-0000B3350000}"/>
    <cellStyle name="20% - Énfasis4 2 3 8 2" xfId="51639" xr:uid="{00000000-0005-0000-0000-0000B4350000}"/>
    <cellStyle name="20% - Énfasis4 2 3 8 3" xfId="29107" xr:uid="{00000000-0005-0000-0000-0000B5350000}"/>
    <cellStyle name="20% - Énfasis4 2 3 9" xfId="10918" xr:uid="{00000000-0005-0000-0000-0000B6350000}"/>
    <cellStyle name="20% - Énfasis4 2 3 9 2" xfId="46978" xr:uid="{00000000-0005-0000-0000-0000B7350000}"/>
    <cellStyle name="20% - Énfasis4 2 3 9 3" xfId="34515" xr:uid="{00000000-0005-0000-0000-0000B8350000}"/>
    <cellStyle name="20% - Énfasis4 2 4" xfId="960" xr:uid="{00000000-0005-0000-0000-0000B9350000}"/>
    <cellStyle name="20% - Énfasis4 2 4 10" xfId="11817" xr:uid="{00000000-0005-0000-0000-0000BA350000}"/>
    <cellStyle name="20% - Énfasis4 2 4 11" xfId="56745" xr:uid="{00000000-0005-0000-0000-0000BB350000}"/>
    <cellStyle name="20% - Énfasis4 2 4 12" xfId="57200" xr:uid="{00000000-0005-0000-0000-0000BC350000}"/>
    <cellStyle name="20% - Énfasis4 2 4 2" xfId="1697" xr:uid="{00000000-0005-0000-0000-0000BD350000}"/>
    <cellStyle name="20% - Énfasis4 2 4 2 2" xfId="4070" xr:uid="{00000000-0005-0000-0000-0000BE350000}"/>
    <cellStyle name="20% - Énfasis4 2 4 2 2 2" xfId="8861" xr:uid="{00000000-0005-0000-0000-0000BF350000}"/>
    <cellStyle name="20% - Énfasis4 2 4 2 2 2 2" xfId="28280" xr:uid="{00000000-0005-0000-0000-0000C0350000}"/>
    <cellStyle name="20% - Énfasis4 2 4 2 2 2 3" xfId="54627" xr:uid="{00000000-0005-0000-0000-0000C1350000}"/>
    <cellStyle name="20% - Énfasis4 2 4 2 2 2 4" xfId="18403" xr:uid="{00000000-0005-0000-0000-0000C2350000}"/>
    <cellStyle name="20% - Énfasis4 2 4 2 2 3" xfId="22695" xr:uid="{00000000-0005-0000-0000-0000C3350000}"/>
    <cellStyle name="20% - Énfasis4 2 4 2 2 3 2" xfId="49938" xr:uid="{00000000-0005-0000-0000-0000C4350000}"/>
    <cellStyle name="20% - Énfasis4 2 4 2 2 4" xfId="32178" xr:uid="{00000000-0005-0000-0000-0000C5350000}"/>
    <cellStyle name="20% - Énfasis4 2 4 2 2 5" xfId="37749" xr:uid="{00000000-0005-0000-0000-0000C6350000}"/>
    <cellStyle name="20% - Énfasis4 2 4 2 2 6" xfId="45209" xr:uid="{00000000-0005-0000-0000-0000C7350000}"/>
    <cellStyle name="20% - Énfasis4 2 4 2 2 7" xfId="14691" xr:uid="{00000000-0005-0000-0000-0000C8350000}"/>
    <cellStyle name="20% - Énfasis4 2 4 2 3" xfId="6910" xr:uid="{00000000-0005-0000-0000-0000C9350000}"/>
    <cellStyle name="20% - Énfasis4 2 4 2 3 2" xfId="26470" xr:uid="{00000000-0005-0000-0000-0000CA350000}"/>
    <cellStyle name="20% - Énfasis4 2 4 2 3 3" xfId="52676" xr:uid="{00000000-0005-0000-0000-0000CB350000}"/>
    <cellStyle name="20% - Énfasis4 2 4 2 3 4" xfId="16560" xr:uid="{00000000-0005-0000-0000-0000CC350000}"/>
    <cellStyle name="20% - Énfasis4 2 4 2 4" xfId="20536" xr:uid="{00000000-0005-0000-0000-0000CD350000}"/>
    <cellStyle name="20% - Énfasis4 2 4 2 4 2" xfId="48012" xr:uid="{00000000-0005-0000-0000-0000CE350000}"/>
    <cellStyle name="20% - Énfasis4 2 4 2 5" xfId="30161" xr:uid="{00000000-0005-0000-0000-0000CF350000}"/>
    <cellStyle name="20% - Énfasis4 2 4 2 6" xfId="35607" xr:uid="{00000000-0005-0000-0000-0000D0350000}"/>
    <cellStyle name="20% - Énfasis4 2 4 2 7" xfId="43202" xr:uid="{00000000-0005-0000-0000-0000D1350000}"/>
    <cellStyle name="20% - Énfasis4 2 4 2 8" xfId="13230" xr:uid="{00000000-0005-0000-0000-0000D2350000}"/>
    <cellStyle name="20% - Énfasis4 2 4 3" xfId="2237" xr:uid="{00000000-0005-0000-0000-0000D3350000}"/>
    <cellStyle name="20% - Énfasis4 2 4 3 2" xfId="4542" xr:uid="{00000000-0005-0000-0000-0000D4350000}"/>
    <cellStyle name="20% - Énfasis4 2 4 3 2 2" xfId="9323" xr:uid="{00000000-0005-0000-0000-0000D5350000}"/>
    <cellStyle name="20% - Énfasis4 2 4 3 2 2 2" xfId="28716" xr:uid="{00000000-0005-0000-0000-0000D6350000}"/>
    <cellStyle name="20% - Énfasis4 2 4 3 2 2 3" xfId="55089" xr:uid="{00000000-0005-0000-0000-0000D7350000}"/>
    <cellStyle name="20% - Énfasis4 2 4 3 2 2 4" xfId="18875" xr:uid="{00000000-0005-0000-0000-0000D8350000}"/>
    <cellStyle name="20% - Énfasis4 2 4 3 2 3" xfId="23167" xr:uid="{00000000-0005-0000-0000-0000D9350000}"/>
    <cellStyle name="20% - Énfasis4 2 4 3 2 3 2" xfId="50399" xr:uid="{00000000-0005-0000-0000-0000DA350000}"/>
    <cellStyle name="20% - Énfasis4 2 4 3 2 4" xfId="32642" xr:uid="{00000000-0005-0000-0000-0000DB350000}"/>
    <cellStyle name="20% - Énfasis4 2 4 3 2 5" xfId="38221" xr:uid="{00000000-0005-0000-0000-0000DC350000}"/>
    <cellStyle name="20% - Énfasis4 2 4 3 2 6" xfId="45681" xr:uid="{00000000-0005-0000-0000-0000DD350000}"/>
    <cellStyle name="20% - Énfasis4 2 4 3 2 7" xfId="15127" xr:uid="{00000000-0005-0000-0000-0000DE350000}"/>
    <cellStyle name="20% - Énfasis4 2 4 3 3" xfId="7402" xr:uid="{00000000-0005-0000-0000-0000DF350000}"/>
    <cellStyle name="20% - Énfasis4 2 4 3 3 2" xfId="26906" xr:uid="{00000000-0005-0000-0000-0000E0350000}"/>
    <cellStyle name="20% - Énfasis4 2 4 3 3 3" xfId="53168" xr:uid="{00000000-0005-0000-0000-0000E1350000}"/>
    <cellStyle name="20% - Énfasis4 2 4 3 3 4" xfId="16996" xr:uid="{00000000-0005-0000-0000-0000E2350000}"/>
    <cellStyle name="20% - Énfasis4 2 4 3 4" xfId="21074" xr:uid="{00000000-0005-0000-0000-0000E3350000}"/>
    <cellStyle name="20% - Énfasis4 2 4 3 4 2" xfId="48504" xr:uid="{00000000-0005-0000-0000-0000E4350000}"/>
    <cellStyle name="20% - Énfasis4 2 4 3 5" xfId="30688" xr:uid="{00000000-0005-0000-0000-0000E5350000}"/>
    <cellStyle name="20% - Énfasis4 2 4 3 6" xfId="36147" xr:uid="{00000000-0005-0000-0000-0000E6350000}"/>
    <cellStyle name="20% - Énfasis4 2 4 3 7" xfId="43740" xr:uid="{00000000-0005-0000-0000-0000E7350000}"/>
    <cellStyle name="20% - Énfasis4 2 4 3 8" xfId="12510" xr:uid="{00000000-0005-0000-0000-0000E8350000}"/>
    <cellStyle name="20% - Énfasis4 2 4 4" xfId="3378" xr:uid="{00000000-0005-0000-0000-0000E9350000}"/>
    <cellStyle name="20% - Énfasis4 2 4 4 2" xfId="8170" xr:uid="{00000000-0005-0000-0000-0000EA350000}"/>
    <cellStyle name="20% - Énfasis4 2 4 4 2 2" xfId="27600" xr:uid="{00000000-0005-0000-0000-0000EB350000}"/>
    <cellStyle name="20% - Énfasis4 2 4 4 2 3" xfId="53936" xr:uid="{00000000-0005-0000-0000-0000EC350000}"/>
    <cellStyle name="20% - Énfasis4 2 4 4 2 4" xfId="17711" xr:uid="{00000000-0005-0000-0000-0000ED350000}"/>
    <cellStyle name="20% - Énfasis4 2 4 4 3" xfId="22003" xr:uid="{00000000-0005-0000-0000-0000EE350000}"/>
    <cellStyle name="20% - Énfasis4 2 4 4 3 2" xfId="49248" xr:uid="{00000000-0005-0000-0000-0000EF350000}"/>
    <cellStyle name="20% - Énfasis4 2 4 4 4" xfId="31490" xr:uid="{00000000-0005-0000-0000-0000F0350000}"/>
    <cellStyle name="20% - Énfasis4 2 4 4 5" xfId="37057" xr:uid="{00000000-0005-0000-0000-0000F1350000}"/>
    <cellStyle name="20% - Énfasis4 2 4 4 6" xfId="44517" xr:uid="{00000000-0005-0000-0000-0000F2350000}"/>
    <cellStyle name="20% - Énfasis4 2 4 4 7" xfId="14012" xr:uid="{00000000-0005-0000-0000-0000F3350000}"/>
    <cellStyle name="20% - Énfasis4 2 4 5" xfId="5017" xr:uid="{00000000-0005-0000-0000-0000F4350000}"/>
    <cellStyle name="20% - Énfasis4 2 4 5 2" xfId="9773" xr:uid="{00000000-0005-0000-0000-0000F5350000}"/>
    <cellStyle name="20% - Énfasis4 2 4 5 2 2" xfId="55539" xr:uid="{00000000-0005-0000-0000-0000F6350000}"/>
    <cellStyle name="20% - Énfasis4 2 4 5 2 3" xfId="25791" xr:uid="{00000000-0005-0000-0000-0000F7350000}"/>
    <cellStyle name="20% - Énfasis4 2 4 5 3" xfId="33116" xr:uid="{00000000-0005-0000-0000-0000F8350000}"/>
    <cellStyle name="20% - Énfasis4 2 4 5 3 2" xfId="50848" xr:uid="{00000000-0005-0000-0000-0000F9350000}"/>
    <cellStyle name="20% - Énfasis4 2 4 5 4" xfId="38695" xr:uid="{00000000-0005-0000-0000-0000FA350000}"/>
    <cellStyle name="20% - Énfasis4 2 4 5 5" xfId="46148" xr:uid="{00000000-0005-0000-0000-0000FB350000}"/>
    <cellStyle name="20% - Énfasis4 2 4 5 6" xfId="15881" xr:uid="{00000000-0005-0000-0000-0000FC350000}"/>
    <cellStyle name="20% - Énfasis4 2 4 6" xfId="5502" xr:uid="{00000000-0005-0000-0000-0000FD350000}"/>
    <cellStyle name="20% - Énfasis4 2 4 6 2" xfId="10194" xr:uid="{00000000-0005-0000-0000-0000FE350000}"/>
    <cellStyle name="20% - Énfasis4 2 4 6 2 2" xfId="55960" xr:uid="{00000000-0005-0000-0000-0000FF350000}"/>
    <cellStyle name="20% - Énfasis4 2 4 6 2 3" xfId="33598" xr:uid="{00000000-0005-0000-0000-000000360000}"/>
    <cellStyle name="20% - Énfasis4 2 4 6 3" xfId="39177" xr:uid="{00000000-0005-0000-0000-000001360000}"/>
    <cellStyle name="20% - Énfasis4 2 4 6 3 2" xfId="51268" xr:uid="{00000000-0005-0000-0000-000002360000}"/>
    <cellStyle name="20% - Énfasis4 2 4 6 4" xfId="46630" xr:uid="{00000000-0005-0000-0000-000003360000}"/>
    <cellStyle name="20% - Énfasis4 2 4 6 5" xfId="19805" xr:uid="{00000000-0005-0000-0000-000004360000}"/>
    <cellStyle name="20% - Énfasis4 2 4 7" xfId="6205" xr:uid="{00000000-0005-0000-0000-000005360000}"/>
    <cellStyle name="20% - Énfasis4 2 4 7 2" xfId="51971" xr:uid="{00000000-0005-0000-0000-000006360000}"/>
    <cellStyle name="20% - Énfasis4 2 4 7 3" xfId="29439" xr:uid="{00000000-0005-0000-0000-000007360000}"/>
    <cellStyle name="20% - Énfasis4 2 4 8" xfId="10990" xr:uid="{00000000-0005-0000-0000-000008360000}"/>
    <cellStyle name="20% - Énfasis4 2 4 8 2" xfId="47309" xr:uid="{00000000-0005-0000-0000-000009360000}"/>
    <cellStyle name="20% - Énfasis4 2 4 8 3" xfId="34874" xr:uid="{00000000-0005-0000-0000-00000A360000}"/>
    <cellStyle name="20% - Énfasis4 2 4 9" xfId="42473" xr:uid="{00000000-0005-0000-0000-00000B360000}"/>
    <cellStyle name="20% - Énfasis4 2 5" xfId="701" xr:uid="{00000000-0005-0000-0000-00000C360000}"/>
    <cellStyle name="20% - Énfasis4 2 5 10" xfId="11558" xr:uid="{00000000-0005-0000-0000-00000D360000}"/>
    <cellStyle name="20% - Énfasis4 2 5 2" xfId="1461" xr:uid="{00000000-0005-0000-0000-00000E360000}"/>
    <cellStyle name="20% - Énfasis4 2 5 2 2" xfId="3837" xr:uid="{00000000-0005-0000-0000-00000F360000}"/>
    <cellStyle name="20% - Énfasis4 2 5 2 2 2" xfId="8628" xr:uid="{00000000-0005-0000-0000-000010360000}"/>
    <cellStyle name="20% - Énfasis4 2 5 2 2 2 2" xfId="28048" xr:uid="{00000000-0005-0000-0000-000011360000}"/>
    <cellStyle name="20% - Énfasis4 2 5 2 2 2 3" xfId="54394" xr:uid="{00000000-0005-0000-0000-000012360000}"/>
    <cellStyle name="20% - Énfasis4 2 5 2 2 2 4" xfId="18170" xr:uid="{00000000-0005-0000-0000-000013360000}"/>
    <cellStyle name="20% - Énfasis4 2 5 2 2 3" xfId="22462" xr:uid="{00000000-0005-0000-0000-000014360000}"/>
    <cellStyle name="20% - Énfasis4 2 5 2 2 3 2" xfId="49705" xr:uid="{00000000-0005-0000-0000-000015360000}"/>
    <cellStyle name="20% - Énfasis4 2 5 2 2 4" xfId="31945" xr:uid="{00000000-0005-0000-0000-000016360000}"/>
    <cellStyle name="20% - Énfasis4 2 5 2 2 5" xfId="37516" xr:uid="{00000000-0005-0000-0000-000017360000}"/>
    <cellStyle name="20% - Énfasis4 2 5 2 2 6" xfId="44976" xr:uid="{00000000-0005-0000-0000-000018360000}"/>
    <cellStyle name="20% - Énfasis4 2 5 2 2 7" xfId="14459" xr:uid="{00000000-0005-0000-0000-000019360000}"/>
    <cellStyle name="20% - Énfasis4 2 5 2 3" xfId="6675" xr:uid="{00000000-0005-0000-0000-00001A360000}"/>
    <cellStyle name="20% - Énfasis4 2 5 2 3 2" xfId="26238" xr:uid="{00000000-0005-0000-0000-00001B360000}"/>
    <cellStyle name="20% - Énfasis4 2 5 2 3 3" xfId="52441" xr:uid="{00000000-0005-0000-0000-00001C360000}"/>
    <cellStyle name="20% - Énfasis4 2 5 2 3 4" xfId="16328" xr:uid="{00000000-0005-0000-0000-00001D360000}"/>
    <cellStyle name="20% - Énfasis4 2 5 2 4" xfId="20300" xr:uid="{00000000-0005-0000-0000-00001E360000}"/>
    <cellStyle name="20% - Énfasis4 2 5 2 4 2" xfId="47777" xr:uid="{00000000-0005-0000-0000-00001F360000}"/>
    <cellStyle name="20% - Énfasis4 2 5 2 5" xfId="29925" xr:uid="{00000000-0005-0000-0000-000020360000}"/>
    <cellStyle name="20% - Énfasis4 2 5 2 6" xfId="35371" xr:uid="{00000000-0005-0000-0000-000021360000}"/>
    <cellStyle name="20% - Énfasis4 2 5 2 7" xfId="42966" xr:uid="{00000000-0005-0000-0000-000022360000}"/>
    <cellStyle name="20% - Énfasis4 2 5 2 8" xfId="12995" xr:uid="{00000000-0005-0000-0000-000023360000}"/>
    <cellStyle name="20% - Énfasis4 2 5 3" xfId="3145" xr:uid="{00000000-0005-0000-0000-000024360000}"/>
    <cellStyle name="20% - Énfasis4 2 5 3 2" xfId="7938" xr:uid="{00000000-0005-0000-0000-000025360000}"/>
    <cellStyle name="20% - Énfasis4 2 5 3 2 2" xfId="27368" xr:uid="{00000000-0005-0000-0000-000026360000}"/>
    <cellStyle name="20% - Énfasis4 2 5 3 2 3" xfId="53704" xr:uid="{00000000-0005-0000-0000-000027360000}"/>
    <cellStyle name="20% - Énfasis4 2 5 3 2 4" xfId="17478" xr:uid="{00000000-0005-0000-0000-000028360000}"/>
    <cellStyle name="20% - Énfasis4 2 5 3 3" xfId="21770" xr:uid="{00000000-0005-0000-0000-000029360000}"/>
    <cellStyle name="20% - Énfasis4 2 5 3 3 2" xfId="49016" xr:uid="{00000000-0005-0000-0000-00002A360000}"/>
    <cellStyle name="20% - Énfasis4 2 5 3 4" xfId="31257" xr:uid="{00000000-0005-0000-0000-00002B360000}"/>
    <cellStyle name="20% - Énfasis4 2 5 3 5" xfId="36824" xr:uid="{00000000-0005-0000-0000-00002C360000}"/>
    <cellStyle name="20% - Énfasis4 2 5 3 6" xfId="44284" xr:uid="{00000000-0005-0000-0000-00002D360000}"/>
    <cellStyle name="20% - Énfasis4 2 5 3 7" xfId="12278" xr:uid="{00000000-0005-0000-0000-00002E360000}"/>
    <cellStyle name="20% - Énfasis4 2 5 4" xfId="5972" xr:uid="{00000000-0005-0000-0000-00002F360000}"/>
    <cellStyle name="20% - Énfasis4 2 5 4 2" xfId="24972" xr:uid="{00000000-0005-0000-0000-000030360000}"/>
    <cellStyle name="20% - Énfasis4 2 5 4 3" xfId="51738" xr:uid="{00000000-0005-0000-0000-000031360000}"/>
    <cellStyle name="20% - Énfasis4 2 5 4 4" xfId="13780" xr:uid="{00000000-0005-0000-0000-000032360000}"/>
    <cellStyle name="20% - Énfasis4 2 5 5" xfId="15649" xr:uid="{00000000-0005-0000-0000-000033360000}"/>
    <cellStyle name="20% - Énfasis4 2 5 5 2" xfId="25559" xr:uid="{00000000-0005-0000-0000-000034360000}"/>
    <cellStyle name="20% - Énfasis4 2 5 5 3" xfId="47077" xr:uid="{00000000-0005-0000-0000-000035360000}"/>
    <cellStyle name="20% - Énfasis4 2 5 6" xfId="19546" xr:uid="{00000000-0005-0000-0000-000036360000}"/>
    <cellStyle name="20% - Énfasis4 2 5 7" xfId="29207" xr:uid="{00000000-0005-0000-0000-000037360000}"/>
    <cellStyle name="20% - Énfasis4 2 5 8" xfId="34615" xr:uid="{00000000-0005-0000-0000-000038360000}"/>
    <cellStyle name="20% - Énfasis4 2 5 9" xfId="42214" xr:uid="{00000000-0005-0000-0000-000039360000}"/>
    <cellStyle name="20% - Énfasis4 2 6" xfId="1175" xr:uid="{00000000-0005-0000-0000-00003A360000}"/>
    <cellStyle name="20% - Énfasis4 2 6 2" xfId="3563" xr:uid="{00000000-0005-0000-0000-00003B360000}"/>
    <cellStyle name="20% - Énfasis4 2 6 2 2" xfId="8354" xr:uid="{00000000-0005-0000-0000-00003C360000}"/>
    <cellStyle name="20% - Énfasis4 2 6 2 2 2" xfId="27777" xr:uid="{00000000-0005-0000-0000-00003D360000}"/>
    <cellStyle name="20% - Énfasis4 2 6 2 2 3" xfId="54120" xr:uid="{00000000-0005-0000-0000-00003E360000}"/>
    <cellStyle name="20% - Énfasis4 2 6 2 2 4" xfId="17896" xr:uid="{00000000-0005-0000-0000-00003F360000}"/>
    <cellStyle name="20% - Énfasis4 2 6 2 3" xfId="22188" xr:uid="{00000000-0005-0000-0000-000040360000}"/>
    <cellStyle name="20% - Énfasis4 2 6 2 3 2" xfId="49431" xr:uid="{00000000-0005-0000-0000-000041360000}"/>
    <cellStyle name="20% - Énfasis4 2 6 2 4" xfId="31672" xr:uid="{00000000-0005-0000-0000-000042360000}"/>
    <cellStyle name="20% - Énfasis4 2 6 2 5" xfId="37242" xr:uid="{00000000-0005-0000-0000-000043360000}"/>
    <cellStyle name="20% - Énfasis4 2 6 2 6" xfId="44702" xr:uid="{00000000-0005-0000-0000-000044360000}"/>
    <cellStyle name="20% - Énfasis4 2 6 2 7" xfId="12710" xr:uid="{00000000-0005-0000-0000-000045360000}"/>
    <cellStyle name="20% - Énfasis4 2 6 3" xfId="6397" xr:uid="{00000000-0005-0000-0000-000046360000}"/>
    <cellStyle name="20% - Énfasis4 2 6 3 2" xfId="25130" xr:uid="{00000000-0005-0000-0000-000047360000}"/>
    <cellStyle name="20% - Énfasis4 2 6 3 3" xfId="52163" xr:uid="{00000000-0005-0000-0000-000048360000}"/>
    <cellStyle name="20% - Énfasis4 2 6 3 4" xfId="14188" xr:uid="{00000000-0005-0000-0000-000049360000}"/>
    <cellStyle name="20% - Énfasis4 2 6 4" xfId="16057" xr:uid="{00000000-0005-0000-0000-00004A360000}"/>
    <cellStyle name="20% - Énfasis4 2 6 4 2" xfId="25967" xr:uid="{00000000-0005-0000-0000-00004B360000}"/>
    <cellStyle name="20% - Énfasis4 2 6 4 3" xfId="47499" xr:uid="{00000000-0005-0000-0000-00004C360000}"/>
    <cellStyle name="20% - Énfasis4 2 6 5" xfId="20014" xr:uid="{00000000-0005-0000-0000-00004D360000}"/>
    <cellStyle name="20% - Énfasis4 2 6 6" xfId="29642" xr:uid="{00000000-0005-0000-0000-00004E360000}"/>
    <cellStyle name="20% - Énfasis4 2 6 7" xfId="35085" xr:uid="{00000000-0005-0000-0000-00004F360000}"/>
    <cellStyle name="20% - Énfasis4 2 6 8" xfId="42680" xr:uid="{00000000-0005-0000-0000-000050360000}"/>
    <cellStyle name="20% - Énfasis4 2 6 9" xfId="11275" xr:uid="{00000000-0005-0000-0000-000051360000}"/>
    <cellStyle name="20% - Énfasis4 2 7" xfId="2005" xr:uid="{00000000-0005-0000-0000-000052360000}"/>
    <cellStyle name="20% - Énfasis4 2 7 2" xfId="4310" xr:uid="{00000000-0005-0000-0000-000053360000}"/>
    <cellStyle name="20% - Énfasis4 2 7 2 2" xfId="9091" xr:uid="{00000000-0005-0000-0000-000054360000}"/>
    <cellStyle name="20% - Énfasis4 2 7 2 2 2" xfId="28484" xr:uid="{00000000-0005-0000-0000-000055360000}"/>
    <cellStyle name="20% - Énfasis4 2 7 2 2 3" xfId="54857" xr:uid="{00000000-0005-0000-0000-000056360000}"/>
    <cellStyle name="20% - Énfasis4 2 7 2 2 4" xfId="18643" xr:uid="{00000000-0005-0000-0000-000057360000}"/>
    <cellStyle name="20% - Énfasis4 2 7 2 3" xfId="22935" xr:uid="{00000000-0005-0000-0000-000058360000}"/>
    <cellStyle name="20% - Énfasis4 2 7 2 3 2" xfId="50167" xr:uid="{00000000-0005-0000-0000-000059360000}"/>
    <cellStyle name="20% - Énfasis4 2 7 2 4" xfId="32410" xr:uid="{00000000-0005-0000-0000-00005A360000}"/>
    <cellStyle name="20% - Énfasis4 2 7 2 5" xfId="37989" xr:uid="{00000000-0005-0000-0000-00005B360000}"/>
    <cellStyle name="20% - Énfasis4 2 7 2 6" xfId="45449" xr:uid="{00000000-0005-0000-0000-00005C360000}"/>
    <cellStyle name="20% - Énfasis4 2 7 2 7" xfId="14895" xr:uid="{00000000-0005-0000-0000-00005D360000}"/>
    <cellStyle name="20% - Énfasis4 2 7 3" xfId="7170" xr:uid="{00000000-0005-0000-0000-00005E360000}"/>
    <cellStyle name="20% - Énfasis4 2 7 3 2" xfId="26674" xr:uid="{00000000-0005-0000-0000-00005F360000}"/>
    <cellStyle name="20% - Énfasis4 2 7 3 3" xfId="52936" xr:uid="{00000000-0005-0000-0000-000060360000}"/>
    <cellStyle name="20% - Énfasis4 2 7 3 4" xfId="16764" xr:uid="{00000000-0005-0000-0000-000061360000}"/>
    <cellStyle name="20% - Énfasis4 2 7 4" xfId="20842" xr:uid="{00000000-0005-0000-0000-000062360000}"/>
    <cellStyle name="20% - Énfasis4 2 7 4 2" xfId="48272" xr:uid="{00000000-0005-0000-0000-000063360000}"/>
    <cellStyle name="20% - Énfasis4 2 7 5" xfId="30456" xr:uid="{00000000-0005-0000-0000-000064360000}"/>
    <cellStyle name="20% - Énfasis4 2 7 6" xfId="35915" xr:uid="{00000000-0005-0000-0000-000065360000}"/>
    <cellStyle name="20% - Énfasis4 2 7 7" xfId="43508" xr:uid="{00000000-0005-0000-0000-000066360000}"/>
    <cellStyle name="20% - Énfasis4 2 7 8" xfId="12007" xr:uid="{00000000-0005-0000-0000-000067360000}"/>
    <cellStyle name="20% - Énfasis4 2 8" xfId="2866" xr:uid="{00000000-0005-0000-0000-000068360000}"/>
    <cellStyle name="20% - Énfasis4 2 8 2" xfId="7667" xr:uid="{00000000-0005-0000-0000-000069360000}"/>
    <cellStyle name="20% - Énfasis4 2 8 2 2" xfId="27096" xr:uid="{00000000-0005-0000-0000-00006A360000}"/>
    <cellStyle name="20% - Énfasis4 2 8 2 3" xfId="53433" xr:uid="{00000000-0005-0000-0000-00006B360000}"/>
    <cellStyle name="20% - Énfasis4 2 8 2 4" xfId="17199" xr:uid="{00000000-0005-0000-0000-00006C360000}"/>
    <cellStyle name="20% - Énfasis4 2 8 3" xfId="21491" xr:uid="{00000000-0005-0000-0000-00006D360000}"/>
    <cellStyle name="20% - Énfasis4 2 8 3 2" xfId="48745" xr:uid="{00000000-0005-0000-0000-00006E360000}"/>
    <cellStyle name="20% - Énfasis4 2 8 4" xfId="30978" xr:uid="{00000000-0005-0000-0000-00006F360000}"/>
    <cellStyle name="20% - Énfasis4 2 8 5" xfId="36545" xr:uid="{00000000-0005-0000-0000-000070360000}"/>
    <cellStyle name="20% - Énfasis4 2 8 6" xfId="44005" xr:uid="{00000000-0005-0000-0000-000071360000}"/>
    <cellStyle name="20% - Énfasis4 2 8 7" xfId="13509" xr:uid="{00000000-0005-0000-0000-000072360000}"/>
    <cellStyle name="20% - Énfasis4 2 9" xfId="4781" xr:uid="{00000000-0005-0000-0000-000073360000}"/>
    <cellStyle name="20% - Énfasis4 2 9 2" xfId="9541" xr:uid="{00000000-0005-0000-0000-000074360000}"/>
    <cellStyle name="20% - Énfasis4 2 9 2 2" xfId="55307" xr:uid="{00000000-0005-0000-0000-000075360000}"/>
    <cellStyle name="20% - Énfasis4 2 9 2 3" xfId="25300" xr:uid="{00000000-0005-0000-0000-000076360000}"/>
    <cellStyle name="20% - Énfasis4 2 9 3" xfId="32880" xr:uid="{00000000-0005-0000-0000-000077360000}"/>
    <cellStyle name="20% - Énfasis4 2 9 3 2" xfId="50616" xr:uid="{00000000-0005-0000-0000-000078360000}"/>
    <cellStyle name="20% - Énfasis4 2 9 4" xfId="38459" xr:uid="{00000000-0005-0000-0000-000079360000}"/>
    <cellStyle name="20% - Énfasis4 2 9 5" xfId="45916" xr:uid="{00000000-0005-0000-0000-00007A360000}"/>
    <cellStyle name="20% - Énfasis4 2 9 6" xfId="15378" xr:uid="{00000000-0005-0000-0000-00007B360000}"/>
    <cellStyle name="20% - Énfasis4 3" xfId="506" xr:uid="{00000000-0005-0000-0000-00007C360000}"/>
    <cellStyle name="20% - Énfasis4 3 10" xfId="10830" xr:uid="{00000000-0005-0000-0000-00007D360000}"/>
    <cellStyle name="20% - Énfasis4 3 10 2" xfId="46890" xr:uid="{00000000-0005-0000-0000-00007E360000}"/>
    <cellStyle name="20% - Énfasis4 3 10 3" xfId="34422" xr:uid="{00000000-0005-0000-0000-00007F360000}"/>
    <cellStyle name="20% - Énfasis4 3 11" xfId="42022" xr:uid="{00000000-0005-0000-0000-000080360000}"/>
    <cellStyle name="20% - Énfasis4 3 12" xfId="11366" xr:uid="{00000000-0005-0000-0000-000081360000}"/>
    <cellStyle name="20% - Énfasis4 3 13" xfId="56585" xr:uid="{00000000-0005-0000-0000-000082360000}"/>
    <cellStyle name="20% - Énfasis4 3 14" xfId="57040" xr:uid="{00000000-0005-0000-0000-000083360000}"/>
    <cellStyle name="20% - Énfasis4 3 2" xfId="1043" xr:uid="{00000000-0005-0000-0000-000084360000}"/>
    <cellStyle name="20% - Énfasis4 3 2 10" xfId="11900" xr:uid="{00000000-0005-0000-0000-000085360000}"/>
    <cellStyle name="20% - Énfasis4 3 2 11" xfId="56828" xr:uid="{00000000-0005-0000-0000-000086360000}"/>
    <cellStyle name="20% - Énfasis4 3 2 12" xfId="57283" xr:uid="{00000000-0005-0000-0000-000087360000}"/>
    <cellStyle name="20% - Énfasis4 3 2 2" xfId="1780" xr:uid="{00000000-0005-0000-0000-000088360000}"/>
    <cellStyle name="20% - Énfasis4 3 2 2 2" xfId="4153" xr:uid="{00000000-0005-0000-0000-000089360000}"/>
    <cellStyle name="20% - Énfasis4 3 2 2 2 2" xfId="8944" xr:uid="{00000000-0005-0000-0000-00008A360000}"/>
    <cellStyle name="20% - Énfasis4 3 2 2 2 2 2" xfId="28363" xr:uid="{00000000-0005-0000-0000-00008B360000}"/>
    <cellStyle name="20% - Énfasis4 3 2 2 2 2 3" xfId="54710" xr:uid="{00000000-0005-0000-0000-00008C360000}"/>
    <cellStyle name="20% - Énfasis4 3 2 2 2 2 4" xfId="18486" xr:uid="{00000000-0005-0000-0000-00008D360000}"/>
    <cellStyle name="20% - Énfasis4 3 2 2 2 3" xfId="22778" xr:uid="{00000000-0005-0000-0000-00008E360000}"/>
    <cellStyle name="20% - Énfasis4 3 2 2 2 3 2" xfId="50021" xr:uid="{00000000-0005-0000-0000-00008F360000}"/>
    <cellStyle name="20% - Énfasis4 3 2 2 2 4" xfId="32261" xr:uid="{00000000-0005-0000-0000-000090360000}"/>
    <cellStyle name="20% - Énfasis4 3 2 2 2 5" xfId="37832" xr:uid="{00000000-0005-0000-0000-000091360000}"/>
    <cellStyle name="20% - Énfasis4 3 2 2 2 6" xfId="45292" xr:uid="{00000000-0005-0000-0000-000092360000}"/>
    <cellStyle name="20% - Énfasis4 3 2 2 2 7" xfId="14774" xr:uid="{00000000-0005-0000-0000-000093360000}"/>
    <cellStyle name="20% - Énfasis4 3 2 2 3" xfId="6993" xr:uid="{00000000-0005-0000-0000-000094360000}"/>
    <cellStyle name="20% - Énfasis4 3 2 2 3 2" xfId="26553" xr:uid="{00000000-0005-0000-0000-000095360000}"/>
    <cellStyle name="20% - Énfasis4 3 2 2 3 3" xfId="52759" xr:uid="{00000000-0005-0000-0000-000096360000}"/>
    <cellStyle name="20% - Énfasis4 3 2 2 3 4" xfId="16643" xr:uid="{00000000-0005-0000-0000-000097360000}"/>
    <cellStyle name="20% - Énfasis4 3 2 2 4" xfId="20619" xr:uid="{00000000-0005-0000-0000-000098360000}"/>
    <cellStyle name="20% - Énfasis4 3 2 2 4 2" xfId="48095" xr:uid="{00000000-0005-0000-0000-000099360000}"/>
    <cellStyle name="20% - Énfasis4 3 2 2 5" xfId="30244" xr:uid="{00000000-0005-0000-0000-00009A360000}"/>
    <cellStyle name="20% - Énfasis4 3 2 2 6" xfId="35690" xr:uid="{00000000-0005-0000-0000-00009B360000}"/>
    <cellStyle name="20% - Énfasis4 3 2 2 7" xfId="43285" xr:uid="{00000000-0005-0000-0000-00009C360000}"/>
    <cellStyle name="20% - Énfasis4 3 2 2 8" xfId="13313" xr:uid="{00000000-0005-0000-0000-00009D360000}"/>
    <cellStyle name="20% - Énfasis4 3 2 3" xfId="2320" xr:uid="{00000000-0005-0000-0000-00009E360000}"/>
    <cellStyle name="20% - Énfasis4 3 2 3 2" xfId="4625" xr:uid="{00000000-0005-0000-0000-00009F360000}"/>
    <cellStyle name="20% - Énfasis4 3 2 3 2 2" xfId="9406" xr:uid="{00000000-0005-0000-0000-0000A0360000}"/>
    <cellStyle name="20% - Énfasis4 3 2 3 2 2 2" xfId="28799" xr:uid="{00000000-0005-0000-0000-0000A1360000}"/>
    <cellStyle name="20% - Énfasis4 3 2 3 2 2 3" xfId="55172" xr:uid="{00000000-0005-0000-0000-0000A2360000}"/>
    <cellStyle name="20% - Énfasis4 3 2 3 2 2 4" xfId="18958" xr:uid="{00000000-0005-0000-0000-0000A3360000}"/>
    <cellStyle name="20% - Énfasis4 3 2 3 2 3" xfId="23250" xr:uid="{00000000-0005-0000-0000-0000A4360000}"/>
    <cellStyle name="20% - Énfasis4 3 2 3 2 3 2" xfId="50482" xr:uid="{00000000-0005-0000-0000-0000A5360000}"/>
    <cellStyle name="20% - Énfasis4 3 2 3 2 4" xfId="32725" xr:uid="{00000000-0005-0000-0000-0000A6360000}"/>
    <cellStyle name="20% - Énfasis4 3 2 3 2 5" xfId="38304" xr:uid="{00000000-0005-0000-0000-0000A7360000}"/>
    <cellStyle name="20% - Énfasis4 3 2 3 2 6" xfId="45764" xr:uid="{00000000-0005-0000-0000-0000A8360000}"/>
    <cellStyle name="20% - Énfasis4 3 2 3 2 7" xfId="15210" xr:uid="{00000000-0005-0000-0000-0000A9360000}"/>
    <cellStyle name="20% - Énfasis4 3 2 3 3" xfId="7485" xr:uid="{00000000-0005-0000-0000-0000AA360000}"/>
    <cellStyle name="20% - Énfasis4 3 2 3 3 2" xfId="26989" xr:uid="{00000000-0005-0000-0000-0000AB360000}"/>
    <cellStyle name="20% - Énfasis4 3 2 3 3 3" xfId="53251" xr:uid="{00000000-0005-0000-0000-0000AC360000}"/>
    <cellStyle name="20% - Énfasis4 3 2 3 3 4" xfId="17079" xr:uid="{00000000-0005-0000-0000-0000AD360000}"/>
    <cellStyle name="20% - Énfasis4 3 2 3 4" xfId="21157" xr:uid="{00000000-0005-0000-0000-0000AE360000}"/>
    <cellStyle name="20% - Énfasis4 3 2 3 4 2" xfId="48587" xr:uid="{00000000-0005-0000-0000-0000AF360000}"/>
    <cellStyle name="20% - Énfasis4 3 2 3 5" xfId="30771" xr:uid="{00000000-0005-0000-0000-0000B0360000}"/>
    <cellStyle name="20% - Énfasis4 3 2 3 6" xfId="36230" xr:uid="{00000000-0005-0000-0000-0000B1360000}"/>
    <cellStyle name="20% - Énfasis4 3 2 3 7" xfId="43823" xr:uid="{00000000-0005-0000-0000-0000B2360000}"/>
    <cellStyle name="20% - Énfasis4 3 2 3 8" xfId="12593" xr:uid="{00000000-0005-0000-0000-0000B3360000}"/>
    <cellStyle name="20% - Énfasis4 3 2 4" xfId="3461" xr:uid="{00000000-0005-0000-0000-0000B4360000}"/>
    <cellStyle name="20% - Énfasis4 3 2 4 2" xfId="8253" xr:uid="{00000000-0005-0000-0000-0000B5360000}"/>
    <cellStyle name="20% - Énfasis4 3 2 4 2 2" xfId="27683" xr:uid="{00000000-0005-0000-0000-0000B6360000}"/>
    <cellStyle name="20% - Énfasis4 3 2 4 2 3" xfId="54019" xr:uid="{00000000-0005-0000-0000-0000B7360000}"/>
    <cellStyle name="20% - Énfasis4 3 2 4 2 4" xfId="17794" xr:uid="{00000000-0005-0000-0000-0000B8360000}"/>
    <cellStyle name="20% - Énfasis4 3 2 4 3" xfId="22086" xr:uid="{00000000-0005-0000-0000-0000B9360000}"/>
    <cellStyle name="20% - Énfasis4 3 2 4 3 2" xfId="49331" xr:uid="{00000000-0005-0000-0000-0000BA360000}"/>
    <cellStyle name="20% - Énfasis4 3 2 4 4" xfId="31573" xr:uid="{00000000-0005-0000-0000-0000BB360000}"/>
    <cellStyle name="20% - Énfasis4 3 2 4 5" xfId="37140" xr:uid="{00000000-0005-0000-0000-0000BC360000}"/>
    <cellStyle name="20% - Énfasis4 3 2 4 6" xfId="44600" xr:uid="{00000000-0005-0000-0000-0000BD360000}"/>
    <cellStyle name="20% - Énfasis4 3 2 4 7" xfId="14095" xr:uid="{00000000-0005-0000-0000-0000BE360000}"/>
    <cellStyle name="20% - Énfasis4 3 2 5" xfId="5100" xr:uid="{00000000-0005-0000-0000-0000BF360000}"/>
    <cellStyle name="20% - Énfasis4 3 2 5 2" xfId="9856" xr:uid="{00000000-0005-0000-0000-0000C0360000}"/>
    <cellStyle name="20% - Énfasis4 3 2 5 2 2" xfId="55622" xr:uid="{00000000-0005-0000-0000-0000C1360000}"/>
    <cellStyle name="20% - Énfasis4 3 2 5 2 3" xfId="25874" xr:uid="{00000000-0005-0000-0000-0000C2360000}"/>
    <cellStyle name="20% - Énfasis4 3 2 5 3" xfId="33199" xr:uid="{00000000-0005-0000-0000-0000C3360000}"/>
    <cellStyle name="20% - Énfasis4 3 2 5 3 2" xfId="50931" xr:uid="{00000000-0005-0000-0000-0000C4360000}"/>
    <cellStyle name="20% - Énfasis4 3 2 5 4" xfId="38778" xr:uid="{00000000-0005-0000-0000-0000C5360000}"/>
    <cellStyle name="20% - Énfasis4 3 2 5 5" xfId="46231" xr:uid="{00000000-0005-0000-0000-0000C6360000}"/>
    <cellStyle name="20% - Énfasis4 3 2 5 6" xfId="15964" xr:uid="{00000000-0005-0000-0000-0000C7360000}"/>
    <cellStyle name="20% - Énfasis4 3 2 6" xfId="5585" xr:uid="{00000000-0005-0000-0000-0000C8360000}"/>
    <cellStyle name="20% - Énfasis4 3 2 6 2" xfId="10277" xr:uid="{00000000-0005-0000-0000-0000C9360000}"/>
    <cellStyle name="20% - Énfasis4 3 2 6 2 2" xfId="56043" xr:uid="{00000000-0005-0000-0000-0000CA360000}"/>
    <cellStyle name="20% - Énfasis4 3 2 6 2 3" xfId="33681" xr:uid="{00000000-0005-0000-0000-0000CB360000}"/>
    <cellStyle name="20% - Énfasis4 3 2 6 3" xfId="39260" xr:uid="{00000000-0005-0000-0000-0000CC360000}"/>
    <cellStyle name="20% - Énfasis4 3 2 6 3 2" xfId="51351" xr:uid="{00000000-0005-0000-0000-0000CD360000}"/>
    <cellStyle name="20% - Énfasis4 3 2 6 4" xfId="46713" xr:uid="{00000000-0005-0000-0000-0000CE360000}"/>
    <cellStyle name="20% - Énfasis4 3 2 6 5" xfId="19888" xr:uid="{00000000-0005-0000-0000-0000CF360000}"/>
    <cellStyle name="20% - Énfasis4 3 2 7" xfId="6288" xr:uid="{00000000-0005-0000-0000-0000D0360000}"/>
    <cellStyle name="20% - Énfasis4 3 2 7 2" xfId="52054" xr:uid="{00000000-0005-0000-0000-0000D1360000}"/>
    <cellStyle name="20% - Énfasis4 3 2 7 3" xfId="29522" xr:uid="{00000000-0005-0000-0000-0000D2360000}"/>
    <cellStyle name="20% - Énfasis4 3 2 8" xfId="11073" xr:uid="{00000000-0005-0000-0000-0000D3360000}"/>
    <cellStyle name="20% - Énfasis4 3 2 8 2" xfId="47392" xr:uid="{00000000-0005-0000-0000-0000D4360000}"/>
    <cellStyle name="20% - Énfasis4 3 2 8 3" xfId="34957" xr:uid="{00000000-0005-0000-0000-0000D5360000}"/>
    <cellStyle name="20% - Énfasis4 3 2 9" xfId="42556" xr:uid="{00000000-0005-0000-0000-0000D6360000}"/>
    <cellStyle name="20% - Énfasis4 3 3" xfId="795" xr:uid="{00000000-0005-0000-0000-0000D7360000}"/>
    <cellStyle name="20% - Énfasis4 3 3 10" xfId="11652" xr:uid="{00000000-0005-0000-0000-0000D8360000}"/>
    <cellStyle name="20% - Énfasis4 3 3 2" xfId="1537" xr:uid="{00000000-0005-0000-0000-0000D9360000}"/>
    <cellStyle name="20% - Énfasis4 3 3 2 2" xfId="3910" xr:uid="{00000000-0005-0000-0000-0000DA360000}"/>
    <cellStyle name="20% - Énfasis4 3 3 2 2 2" xfId="8701" xr:uid="{00000000-0005-0000-0000-0000DB360000}"/>
    <cellStyle name="20% - Énfasis4 3 3 2 2 2 2" xfId="28120" xr:uid="{00000000-0005-0000-0000-0000DC360000}"/>
    <cellStyle name="20% - Énfasis4 3 3 2 2 2 3" xfId="54467" xr:uid="{00000000-0005-0000-0000-0000DD360000}"/>
    <cellStyle name="20% - Énfasis4 3 3 2 2 2 4" xfId="18243" xr:uid="{00000000-0005-0000-0000-0000DE360000}"/>
    <cellStyle name="20% - Énfasis4 3 3 2 2 3" xfId="22535" xr:uid="{00000000-0005-0000-0000-0000DF360000}"/>
    <cellStyle name="20% - Énfasis4 3 3 2 2 3 2" xfId="49778" xr:uid="{00000000-0005-0000-0000-0000E0360000}"/>
    <cellStyle name="20% - Énfasis4 3 3 2 2 4" xfId="32018" xr:uid="{00000000-0005-0000-0000-0000E1360000}"/>
    <cellStyle name="20% - Énfasis4 3 3 2 2 5" xfId="37589" xr:uid="{00000000-0005-0000-0000-0000E2360000}"/>
    <cellStyle name="20% - Énfasis4 3 3 2 2 6" xfId="45049" xr:uid="{00000000-0005-0000-0000-0000E3360000}"/>
    <cellStyle name="20% - Énfasis4 3 3 2 2 7" xfId="14531" xr:uid="{00000000-0005-0000-0000-0000E4360000}"/>
    <cellStyle name="20% - Énfasis4 3 3 2 3" xfId="6750" xr:uid="{00000000-0005-0000-0000-0000E5360000}"/>
    <cellStyle name="20% - Énfasis4 3 3 2 3 2" xfId="26310" xr:uid="{00000000-0005-0000-0000-0000E6360000}"/>
    <cellStyle name="20% - Énfasis4 3 3 2 3 3" xfId="52516" xr:uid="{00000000-0005-0000-0000-0000E7360000}"/>
    <cellStyle name="20% - Énfasis4 3 3 2 3 4" xfId="16400" xr:uid="{00000000-0005-0000-0000-0000E8360000}"/>
    <cellStyle name="20% - Énfasis4 3 3 2 4" xfId="20376" xr:uid="{00000000-0005-0000-0000-0000E9360000}"/>
    <cellStyle name="20% - Énfasis4 3 3 2 4 2" xfId="47852" xr:uid="{00000000-0005-0000-0000-0000EA360000}"/>
    <cellStyle name="20% - Énfasis4 3 3 2 5" xfId="30001" xr:uid="{00000000-0005-0000-0000-0000EB360000}"/>
    <cellStyle name="20% - Énfasis4 3 3 2 6" xfId="35447" xr:uid="{00000000-0005-0000-0000-0000EC360000}"/>
    <cellStyle name="20% - Énfasis4 3 3 2 7" xfId="43042" xr:uid="{00000000-0005-0000-0000-0000ED360000}"/>
    <cellStyle name="20% - Énfasis4 3 3 2 8" xfId="13070" xr:uid="{00000000-0005-0000-0000-0000EE360000}"/>
    <cellStyle name="20% - Énfasis4 3 3 3" xfId="3218" xr:uid="{00000000-0005-0000-0000-0000EF360000}"/>
    <cellStyle name="20% - Énfasis4 3 3 3 2" xfId="8010" xr:uid="{00000000-0005-0000-0000-0000F0360000}"/>
    <cellStyle name="20% - Énfasis4 3 3 3 2 2" xfId="27440" xr:uid="{00000000-0005-0000-0000-0000F1360000}"/>
    <cellStyle name="20% - Énfasis4 3 3 3 2 3" xfId="53776" xr:uid="{00000000-0005-0000-0000-0000F2360000}"/>
    <cellStyle name="20% - Énfasis4 3 3 3 2 4" xfId="17551" xr:uid="{00000000-0005-0000-0000-0000F3360000}"/>
    <cellStyle name="20% - Énfasis4 3 3 3 3" xfId="21843" xr:uid="{00000000-0005-0000-0000-0000F4360000}"/>
    <cellStyle name="20% - Énfasis4 3 3 3 3 2" xfId="49088" xr:uid="{00000000-0005-0000-0000-0000F5360000}"/>
    <cellStyle name="20% - Énfasis4 3 3 3 4" xfId="31330" xr:uid="{00000000-0005-0000-0000-0000F6360000}"/>
    <cellStyle name="20% - Énfasis4 3 3 3 5" xfId="36897" xr:uid="{00000000-0005-0000-0000-0000F7360000}"/>
    <cellStyle name="20% - Énfasis4 3 3 3 6" xfId="44357" xr:uid="{00000000-0005-0000-0000-0000F8360000}"/>
    <cellStyle name="20% - Énfasis4 3 3 3 7" xfId="12350" xr:uid="{00000000-0005-0000-0000-0000F9360000}"/>
    <cellStyle name="20% - Énfasis4 3 3 4" xfId="6045" xr:uid="{00000000-0005-0000-0000-0000FA360000}"/>
    <cellStyle name="20% - Énfasis4 3 3 4 2" xfId="24153" xr:uid="{00000000-0005-0000-0000-0000FB360000}"/>
    <cellStyle name="20% - Énfasis4 3 3 4 3" xfId="51811" xr:uid="{00000000-0005-0000-0000-0000FC360000}"/>
    <cellStyle name="20% - Énfasis4 3 3 4 4" xfId="13852" xr:uid="{00000000-0005-0000-0000-0000FD360000}"/>
    <cellStyle name="20% - Énfasis4 3 3 5" xfId="15721" xr:uid="{00000000-0005-0000-0000-0000FE360000}"/>
    <cellStyle name="20% - Énfasis4 3 3 5 2" xfId="25631" xr:uid="{00000000-0005-0000-0000-0000FF360000}"/>
    <cellStyle name="20% - Énfasis4 3 3 5 3" xfId="47149" xr:uid="{00000000-0005-0000-0000-000000370000}"/>
    <cellStyle name="20% - Énfasis4 3 3 6" xfId="19640" xr:uid="{00000000-0005-0000-0000-000001370000}"/>
    <cellStyle name="20% - Énfasis4 3 3 7" xfId="29279" xr:uid="{00000000-0005-0000-0000-000002370000}"/>
    <cellStyle name="20% - Énfasis4 3 3 8" xfId="34709" xr:uid="{00000000-0005-0000-0000-000003370000}"/>
    <cellStyle name="20% - Énfasis4 3 3 9" xfId="42308" xr:uid="{00000000-0005-0000-0000-000004370000}"/>
    <cellStyle name="20% - Énfasis4 3 4" xfId="1274" xr:uid="{00000000-0005-0000-0000-000005370000}"/>
    <cellStyle name="20% - Énfasis4 3 4 2" xfId="3650" xr:uid="{00000000-0005-0000-0000-000006370000}"/>
    <cellStyle name="20% - Énfasis4 3 4 2 2" xfId="8441" xr:uid="{00000000-0005-0000-0000-000007370000}"/>
    <cellStyle name="20% - Énfasis4 3 4 2 2 2" xfId="27861" xr:uid="{00000000-0005-0000-0000-000008370000}"/>
    <cellStyle name="20% - Énfasis4 3 4 2 2 3" xfId="54207" xr:uid="{00000000-0005-0000-0000-000009370000}"/>
    <cellStyle name="20% - Énfasis4 3 4 2 2 4" xfId="17983" xr:uid="{00000000-0005-0000-0000-00000A370000}"/>
    <cellStyle name="20% - Énfasis4 3 4 2 3" xfId="22275" xr:uid="{00000000-0005-0000-0000-00000B370000}"/>
    <cellStyle name="20% - Énfasis4 3 4 2 3 2" xfId="49518" xr:uid="{00000000-0005-0000-0000-00000C370000}"/>
    <cellStyle name="20% - Énfasis4 3 4 2 4" xfId="31758" xr:uid="{00000000-0005-0000-0000-00000D370000}"/>
    <cellStyle name="20% - Énfasis4 3 4 2 5" xfId="37329" xr:uid="{00000000-0005-0000-0000-00000E370000}"/>
    <cellStyle name="20% - Énfasis4 3 4 2 6" xfId="44789" xr:uid="{00000000-0005-0000-0000-00000F370000}"/>
    <cellStyle name="20% - Énfasis4 3 4 2 7" xfId="14272" xr:uid="{00000000-0005-0000-0000-000010370000}"/>
    <cellStyle name="20% - Énfasis4 3 4 3" xfId="6488" xr:uid="{00000000-0005-0000-0000-000011370000}"/>
    <cellStyle name="20% - Énfasis4 3 4 3 2" xfId="26051" xr:uid="{00000000-0005-0000-0000-000012370000}"/>
    <cellStyle name="20% - Énfasis4 3 4 3 3" xfId="52254" xr:uid="{00000000-0005-0000-0000-000013370000}"/>
    <cellStyle name="20% - Énfasis4 3 4 3 4" xfId="16141" xr:uid="{00000000-0005-0000-0000-000014370000}"/>
    <cellStyle name="20% - Énfasis4 3 4 4" xfId="20113" xr:uid="{00000000-0005-0000-0000-000015370000}"/>
    <cellStyle name="20% - Énfasis4 3 4 4 2" xfId="47590" xr:uid="{00000000-0005-0000-0000-000016370000}"/>
    <cellStyle name="20% - Énfasis4 3 4 5" xfId="29738" xr:uid="{00000000-0005-0000-0000-000017370000}"/>
    <cellStyle name="20% - Énfasis4 3 4 6" xfId="35184" xr:uid="{00000000-0005-0000-0000-000018370000}"/>
    <cellStyle name="20% - Énfasis4 3 4 7" xfId="42779" xr:uid="{00000000-0005-0000-0000-000019370000}"/>
    <cellStyle name="20% - Énfasis4 3 4 8" xfId="12808" xr:uid="{00000000-0005-0000-0000-00001A370000}"/>
    <cellStyle name="20% - Énfasis4 3 5" xfId="2077" xr:uid="{00000000-0005-0000-0000-00001B370000}"/>
    <cellStyle name="20% - Énfasis4 3 5 2" xfId="4382" xr:uid="{00000000-0005-0000-0000-00001C370000}"/>
    <cellStyle name="20% - Énfasis4 3 5 2 2" xfId="9163" xr:uid="{00000000-0005-0000-0000-00001D370000}"/>
    <cellStyle name="20% - Énfasis4 3 5 2 2 2" xfId="28556" xr:uid="{00000000-0005-0000-0000-00001E370000}"/>
    <cellStyle name="20% - Énfasis4 3 5 2 2 3" xfId="54929" xr:uid="{00000000-0005-0000-0000-00001F370000}"/>
    <cellStyle name="20% - Énfasis4 3 5 2 2 4" xfId="18715" xr:uid="{00000000-0005-0000-0000-000020370000}"/>
    <cellStyle name="20% - Énfasis4 3 5 2 3" xfId="23007" xr:uid="{00000000-0005-0000-0000-000021370000}"/>
    <cellStyle name="20% - Énfasis4 3 5 2 3 2" xfId="50239" xr:uid="{00000000-0005-0000-0000-000022370000}"/>
    <cellStyle name="20% - Énfasis4 3 5 2 4" xfId="32482" xr:uid="{00000000-0005-0000-0000-000023370000}"/>
    <cellStyle name="20% - Énfasis4 3 5 2 5" xfId="38061" xr:uid="{00000000-0005-0000-0000-000024370000}"/>
    <cellStyle name="20% - Énfasis4 3 5 2 6" xfId="45521" xr:uid="{00000000-0005-0000-0000-000025370000}"/>
    <cellStyle name="20% - Énfasis4 3 5 2 7" xfId="14967" xr:uid="{00000000-0005-0000-0000-000026370000}"/>
    <cellStyle name="20% - Énfasis4 3 5 3" xfId="7242" xr:uid="{00000000-0005-0000-0000-000027370000}"/>
    <cellStyle name="20% - Énfasis4 3 5 3 2" xfId="26746" xr:uid="{00000000-0005-0000-0000-000028370000}"/>
    <cellStyle name="20% - Énfasis4 3 5 3 3" xfId="53008" xr:uid="{00000000-0005-0000-0000-000029370000}"/>
    <cellStyle name="20% - Énfasis4 3 5 3 4" xfId="16836" xr:uid="{00000000-0005-0000-0000-00002A370000}"/>
    <cellStyle name="20% - Énfasis4 3 5 4" xfId="20914" xr:uid="{00000000-0005-0000-0000-00002B370000}"/>
    <cellStyle name="20% - Énfasis4 3 5 4 2" xfId="48344" xr:uid="{00000000-0005-0000-0000-00002C370000}"/>
    <cellStyle name="20% - Énfasis4 3 5 5" xfId="30528" xr:uid="{00000000-0005-0000-0000-00002D370000}"/>
    <cellStyle name="20% - Énfasis4 3 5 6" xfId="35987" xr:uid="{00000000-0005-0000-0000-00002E370000}"/>
    <cellStyle name="20% - Énfasis4 3 5 7" xfId="43580" xr:uid="{00000000-0005-0000-0000-00002F370000}"/>
    <cellStyle name="20% - Énfasis4 3 5 8" xfId="12091" xr:uid="{00000000-0005-0000-0000-000030370000}"/>
    <cellStyle name="20% - Énfasis4 3 6" xfId="2958" xr:uid="{00000000-0005-0000-0000-000031370000}"/>
    <cellStyle name="20% - Énfasis4 3 6 2" xfId="7751" xr:uid="{00000000-0005-0000-0000-000032370000}"/>
    <cellStyle name="20% - Énfasis4 3 6 2 2" xfId="27181" xr:uid="{00000000-0005-0000-0000-000033370000}"/>
    <cellStyle name="20% - Énfasis4 3 6 2 3" xfId="53517" xr:uid="{00000000-0005-0000-0000-000034370000}"/>
    <cellStyle name="20% - Énfasis4 3 6 2 4" xfId="17291" xr:uid="{00000000-0005-0000-0000-000035370000}"/>
    <cellStyle name="20% - Énfasis4 3 6 3" xfId="21583" xr:uid="{00000000-0005-0000-0000-000036370000}"/>
    <cellStyle name="20% - Énfasis4 3 6 3 2" xfId="48829" xr:uid="{00000000-0005-0000-0000-000037370000}"/>
    <cellStyle name="20% - Énfasis4 3 6 4" xfId="31070" xr:uid="{00000000-0005-0000-0000-000038370000}"/>
    <cellStyle name="20% - Énfasis4 3 6 5" xfId="36637" xr:uid="{00000000-0005-0000-0000-000039370000}"/>
    <cellStyle name="20% - Énfasis4 3 6 6" xfId="44097" xr:uid="{00000000-0005-0000-0000-00003A370000}"/>
    <cellStyle name="20% - Énfasis4 3 6 7" xfId="13593" xr:uid="{00000000-0005-0000-0000-00003B370000}"/>
    <cellStyle name="20% - Énfasis4 3 7" xfId="4857" xr:uid="{00000000-0005-0000-0000-00003C370000}"/>
    <cellStyle name="20% - Énfasis4 3 7 2" xfId="9613" xr:uid="{00000000-0005-0000-0000-00003D370000}"/>
    <cellStyle name="20% - Énfasis4 3 7 2 2" xfId="55379" xr:uid="{00000000-0005-0000-0000-00003E370000}"/>
    <cellStyle name="20% - Énfasis4 3 7 2 3" xfId="25372" xr:uid="{00000000-0005-0000-0000-00003F370000}"/>
    <cellStyle name="20% - Énfasis4 3 7 3" xfId="32956" xr:uid="{00000000-0005-0000-0000-000040370000}"/>
    <cellStyle name="20% - Énfasis4 3 7 3 2" xfId="50688" xr:uid="{00000000-0005-0000-0000-000041370000}"/>
    <cellStyle name="20% - Énfasis4 3 7 4" xfId="38535" xr:uid="{00000000-0005-0000-0000-000042370000}"/>
    <cellStyle name="20% - Énfasis4 3 7 5" xfId="45988" xr:uid="{00000000-0005-0000-0000-000043370000}"/>
    <cellStyle name="20% - Énfasis4 3 7 6" xfId="15462" xr:uid="{00000000-0005-0000-0000-000044370000}"/>
    <cellStyle name="20% - Énfasis4 3 8" xfId="5342" xr:uid="{00000000-0005-0000-0000-000045370000}"/>
    <cellStyle name="20% - Énfasis4 3 8 2" xfId="10034" xr:uid="{00000000-0005-0000-0000-000046370000}"/>
    <cellStyle name="20% - Énfasis4 3 8 2 2" xfId="55800" xr:uid="{00000000-0005-0000-0000-000047370000}"/>
    <cellStyle name="20% - Énfasis4 3 8 2 3" xfId="33438" xr:uid="{00000000-0005-0000-0000-000048370000}"/>
    <cellStyle name="20% - Énfasis4 3 8 3" xfId="39017" xr:uid="{00000000-0005-0000-0000-000049370000}"/>
    <cellStyle name="20% - Énfasis4 3 8 3 2" xfId="51108" xr:uid="{00000000-0005-0000-0000-00004A370000}"/>
    <cellStyle name="20% - Énfasis4 3 8 4" xfId="46470" xr:uid="{00000000-0005-0000-0000-00004B370000}"/>
    <cellStyle name="20% - Énfasis4 3 8 5" xfId="19353" xr:uid="{00000000-0005-0000-0000-00004C370000}"/>
    <cellStyle name="20% - Énfasis4 3 9" xfId="5785" xr:uid="{00000000-0005-0000-0000-00004D370000}"/>
    <cellStyle name="20% - Énfasis4 3 9 2" xfId="51551" xr:uid="{00000000-0005-0000-0000-00004E370000}"/>
    <cellStyle name="20% - Énfasis4 3 9 3" xfId="29019" xr:uid="{00000000-0005-0000-0000-00004F370000}"/>
    <cellStyle name="20% - Énfasis4 4" xfId="583" xr:uid="{00000000-0005-0000-0000-000050370000}"/>
    <cellStyle name="20% - Énfasis4 4 10" xfId="42099" xr:uid="{00000000-0005-0000-0000-000051370000}"/>
    <cellStyle name="20% - Énfasis4 4 11" xfId="11443" xr:uid="{00000000-0005-0000-0000-000052370000}"/>
    <cellStyle name="20% - Énfasis4 4 12" xfId="56657" xr:uid="{00000000-0005-0000-0000-000053370000}"/>
    <cellStyle name="20% - Énfasis4 4 13" xfId="57112" xr:uid="{00000000-0005-0000-0000-000054370000}"/>
    <cellStyle name="20% - Énfasis4 4 2" xfId="867" xr:uid="{00000000-0005-0000-0000-000055370000}"/>
    <cellStyle name="20% - Énfasis4 4 2 10" xfId="11724" xr:uid="{00000000-0005-0000-0000-000056370000}"/>
    <cellStyle name="20% - Énfasis4 4 2 2" xfId="1609" xr:uid="{00000000-0005-0000-0000-000057370000}"/>
    <cellStyle name="20% - Énfasis4 4 2 2 2" xfId="3982" xr:uid="{00000000-0005-0000-0000-000058370000}"/>
    <cellStyle name="20% - Énfasis4 4 2 2 2 2" xfId="8773" xr:uid="{00000000-0005-0000-0000-000059370000}"/>
    <cellStyle name="20% - Énfasis4 4 2 2 2 2 2" xfId="28192" xr:uid="{00000000-0005-0000-0000-00005A370000}"/>
    <cellStyle name="20% - Énfasis4 4 2 2 2 2 3" xfId="54539" xr:uid="{00000000-0005-0000-0000-00005B370000}"/>
    <cellStyle name="20% - Énfasis4 4 2 2 2 2 4" xfId="18315" xr:uid="{00000000-0005-0000-0000-00005C370000}"/>
    <cellStyle name="20% - Énfasis4 4 2 2 2 3" xfId="22607" xr:uid="{00000000-0005-0000-0000-00005D370000}"/>
    <cellStyle name="20% - Énfasis4 4 2 2 2 3 2" xfId="49850" xr:uid="{00000000-0005-0000-0000-00005E370000}"/>
    <cellStyle name="20% - Énfasis4 4 2 2 2 4" xfId="32090" xr:uid="{00000000-0005-0000-0000-00005F370000}"/>
    <cellStyle name="20% - Énfasis4 4 2 2 2 5" xfId="37661" xr:uid="{00000000-0005-0000-0000-000060370000}"/>
    <cellStyle name="20% - Énfasis4 4 2 2 2 6" xfId="45121" xr:uid="{00000000-0005-0000-0000-000061370000}"/>
    <cellStyle name="20% - Énfasis4 4 2 2 2 7" xfId="14603" xr:uid="{00000000-0005-0000-0000-000062370000}"/>
    <cellStyle name="20% - Énfasis4 4 2 2 3" xfId="6822" xr:uid="{00000000-0005-0000-0000-000063370000}"/>
    <cellStyle name="20% - Énfasis4 4 2 2 3 2" xfId="26382" xr:uid="{00000000-0005-0000-0000-000064370000}"/>
    <cellStyle name="20% - Énfasis4 4 2 2 3 3" xfId="52588" xr:uid="{00000000-0005-0000-0000-000065370000}"/>
    <cellStyle name="20% - Énfasis4 4 2 2 3 4" xfId="16472" xr:uid="{00000000-0005-0000-0000-000066370000}"/>
    <cellStyle name="20% - Énfasis4 4 2 2 4" xfId="20448" xr:uid="{00000000-0005-0000-0000-000067370000}"/>
    <cellStyle name="20% - Énfasis4 4 2 2 4 2" xfId="47924" xr:uid="{00000000-0005-0000-0000-000068370000}"/>
    <cellStyle name="20% - Énfasis4 4 2 2 5" xfId="30073" xr:uid="{00000000-0005-0000-0000-000069370000}"/>
    <cellStyle name="20% - Énfasis4 4 2 2 6" xfId="35519" xr:uid="{00000000-0005-0000-0000-00006A370000}"/>
    <cellStyle name="20% - Énfasis4 4 2 2 7" xfId="43114" xr:uid="{00000000-0005-0000-0000-00006B370000}"/>
    <cellStyle name="20% - Énfasis4 4 2 2 8" xfId="13142" xr:uid="{00000000-0005-0000-0000-00006C370000}"/>
    <cellStyle name="20% - Énfasis4 4 2 3" xfId="3290" xr:uid="{00000000-0005-0000-0000-00006D370000}"/>
    <cellStyle name="20% - Énfasis4 4 2 3 2" xfId="8082" xr:uid="{00000000-0005-0000-0000-00006E370000}"/>
    <cellStyle name="20% - Énfasis4 4 2 3 2 2" xfId="27512" xr:uid="{00000000-0005-0000-0000-00006F370000}"/>
    <cellStyle name="20% - Énfasis4 4 2 3 2 3" xfId="53848" xr:uid="{00000000-0005-0000-0000-000070370000}"/>
    <cellStyle name="20% - Énfasis4 4 2 3 2 4" xfId="17623" xr:uid="{00000000-0005-0000-0000-000071370000}"/>
    <cellStyle name="20% - Énfasis4 4 2 3 3" xfId="21915" xr:uid="{00000000-0005-0000-0000-000072370000}"/>
    <cellStyle name="20% - Énfasis4 4 2 3 3 2" xfId="49160" xr:uid="{00000000-0005-0000-0000-000073370000}"/>
    <cellStyle name="20% - Énfasis4 4 2 3 4" xfId="31402" xr:uid="{00000000-0005-0000-0000-000074370000}"/>
    <cellStyle name="20% - Énfasis4 4 2 3 5" xfId="36969" xr:uid="{00000000-0005-0000-0000-000075370000}"/>
    <cellStyle name="20% - Énfasis4 4 2 3 6" xfId="44429" xr:uid="{00000000-0005-0000-0000-000076370000}"/>
    <cellStyle name="20% - Énfasis4 4 2 3 7" xfId="12422" xr:uid="{00000000-0005-0000-0000-000077370000}"/>
    <cellStyle name="20% - Énfasis4 4 2 4" xfId="6117" xr:uid="{00000000-0005-0000-0000-000078370000}"/>
    <cellStyle name="20% - Énfasis4 4 2 4 2" xfId="24893" xr:uid="{00000000-0005-0000-0000-000079370000}"/>
    <cellStyle name="20% - Énfasis4 4 2 4 3" xfId="51883" xr:uid="{00000000-0005-0000-0000-00007A370000}"/>
    <cellStyle name="20% - Énfasis4 4 2 4 4" xfId="13924" xr:uid="{00000000-0005-0000-0000-00007B370000}"/>
    <cellStyle name="20% - Énfasis4 4 2 5" xfId="15793" xr:uid="{00000000-0005-0000-0000-00007C370000}"/>
    <cellStyle name="20% - Énfasis4 4 2 5 2" xfId="25703" xr:uid="{00000000-0005-0000-0000-00007D370000}"/>
    <cellStyle name="20% - Énfasis4 4 2 5 3" xfId="47221" xr:uid="{00000000-0005-0000-0000-00007E370000}"/>
    <cellStyle name="20% - Énfasis4 4 2 6" xfId="19712" xr:uid="{00000000-0005-0000-0000-00007F370000}"/>
    <cellStyle name="20% - Énfasis4 4 2 7" xfId="29351" xr:uid="{00000000-0005-0000-0000-000080370000}"/>
    <cellStyle name="20% - Énfasis4 4 2 8" xfId="34781" xr:uid="{00000000-0005-0000-0000-000081370000}"/>
    <cellStyle name="20% - Énfasis4 4 2 9" xfId="42380" xr:uid="{00000000-0005-0000-0000-000082370000}"/>
    <cellStyle name="20% - Énfasis4 4 3" xfId="1346" xr:uid="{00000000-0005-0000-0000-000083370000}"/>
    <cellStyle name="20% - Énfasis4 4 3 2" xfId="3722" xr:uid="{00000000-0005-0000-0000-000084370000}"/>
    <cellStyle name="20% - Énfasis4 4 3 2 2" xfId="8513" xr:uid="{00000000-0005-0000-0000-000085370000}"/>
    <cellStyle name="20% - Énfasis4 4 3 2 2 2" xfId="27933" xr:uid="{00000000-0005-0000-0000-000086370000}"/>
    <cellStyle name="20% - Énfasis4 4 3 2 2 3" xfId="54279" xr:uid="{00000000-0005-0000-0000-000087370000}"/>
    <cellStyle name="20% - Énfasis4 4 3 2 2 4" xfId="18055" xr:uid="{00000000-0005-0000-0000-000088370000}"/>
    <cellStyle name="20% - Énfasis4 4 3 2 3" xfId="22347" xr:uid="{00000000-0005-0000-0000-000089370000}"/>
    <cellStyle name="20% - Énfasis4 4 3 2 3 2" xfId="49590" xr:uid="{00000000-0005-0000-0000-00008A370000}"/>
    <cellStyle name="20% - Énfasis4 4 3 2 4" xfId="31830" xr:uid="{00000000-0005-0000-0000-00008B370000}"/>
    <cellStyle name="20% - Énfasis4 4 3 2 5" xfId="37401" xr:uid="{00000000-0005-0000-0000-00008C370000}"/>
    <cellStyle name="20% - Énfasis4 4 3 2 6" xfId="44861" xr:uid="{00000000-0005-0000-0000-00008D370000}"/>
    <cellStyle name="20% - Énfasis4 4 3 2 7" xfId="14344" xr:uid="{00000000-0005-0000-0000-00008E370000}"/>
    <cellStyle name="20% - Énfasis4 4 3 3" xfId="6560" xr:uid="{00000000-0005-0000-0000-00008F370000}"/>
    <cellStyle name="20% - Énfasis4 4 3 3 2" xfId="26123" xr:uid="{00000000-0005-0000-0000-000090370000}"/>
    <cellStyle name="20% - Énfasis4 4 3 3 3" xfId="52326" xr:uid="{00000000-0005-0000-0000-000091370000}"/>
    <cellStyle name="20% - Énfasis4 4 3 3 4" xfId="16213" xr:uid="{00000000-0005-0000-0000-000092370000}"/>
    <cellStyle name="20% - Énfasis4 4 3 4" xfId="20185" xr:uid="{00000000-0005-0000-0000-000093370000}"/>
    <cellStyle name="20% - Énfasis4 4 3 4 2" xfId="47662" xr:uid="{00000000-0005-0000-0000-000094370000}"/>
    <cellStyle name="20% - Énfasis4 4 3 5" xfId="29810" xr:uid="{00000000-0005-0000-0000-000095370000}"/>
    <cellStyle name="20% - Énfasis4 4 3 6" xfId="35256" xr:uid="{00000000-0005-0000-0000-000096370000}"/>
    <cellStyle name="20% - Énfasis4 4 3 7" xfId="42851" xr:uid="{00000000-0005-0000-0000-000097370000}"/>
    <cellStyle name="20% - Énfasis4 4 3 8" xfId="12880" xr:uid="{00000000-0005-0000-0000-000098370000}"/>
    <cellStyle name="20% - Énfasis4 4 4" xfId="2149" xr:uid="{00000000-0005-0000-0000-000099370000}"/>
    <cellStyle name="20% - Énfasis4 4 4 2" xfId="4454" xr:uid="{00000000-0005-0000-0000-00009A370000}"/>
    <cellStyle name="20% - Énfasis4 4 4 2 2" xfId="9235" xr:uid="{00000000-0005-0000-0000-00009B370000}"/>
    <cellStyle name="20% - Énfasis4 4 4 2 2 2" xfId="28628" xr:uid="{00000000-0005-0000-0000-00009C370000}"/>
    <cellStyle name="20% - Énfasis4 4 4 2 2 3" xfId="55001" xr:uid="{00000000-0005-0000-0000-00009D370000}"/>
    <cellStyle name="20% - Énfasis4 4 4 2 2 4" xfId="18787" xr:uid="{00000000-0005-0000-0000-00009E370000}"/>
    <cellStyle name="20% - Énfasis4 4 4 2 3" xfId="23079" xr:uid="{00000000-0005-0000-0000-00009F370000}"/>
    <cellStyle name="20% - Énfasis4 4 4 2 3 2" xfId="50311" xr:uid="{00000000-0005-0000-0000-0000A0370000}"/>
    <cellStyle name="20% - Énfasis4 4 4 2 4" xfId="32554" xr:uid="{00000000-0005-0000-0000-0000A1370000}"/>
    <cellStyle name="20% - Énfasis4 4 4 2 5" xfId="38133" xr:uid="{00000000-0005-0000-0000-0000A2370000}"/>
    <cellStyle name="20% - Énfasis4 4 4 2 6" xfId="45593" xr:uid="{00000000-0005-0000-0000-0000A3370000}"/>
    <cellStyle name="20% - Énfasis4 4 4 2 7" xfId="15039" xr:uid="{00000000-0005-0000-0000-0000A4370000}"/>
    <cellStyle name="20% - Énfasis4 4 4 3" xfId="7314" xr:uid="{00000000-0005-0000-0000-0000A5370000}"/>
    <cellStyle name="20% - Énfasis4 4 4 3 2" xfId="26818" xr:uid="{00000000-0005-0000-0000-0000A6370000}"/>
    <cellStyle name="20% - Énfasis4 4 4 3 3" xfId="53080" xr:uid="{00000000-0005-0000-0000-0000A7370000}"/>
    <cellStyle name="20% - Énfasis4 4 4 3 4" xfId="16908" xr:uid="{00000000-0005-0000-0000-0000A8370000}"/>
    <cellStyle name="20% - Énfasis4 4 4 4" xfId="20986" xr:uid="{00000000-0005-0000-0000-0000A9370000}"/>
    <cellStyle name="20% - Énfasis4 4 4 4 2" xfId="48416" xr:uid="{00000000-0005-0000-0000-0000AA370000}"/>
    <cellStyle name="20% - Énfasis4 4 4 5" xfId="30600" xr:uid="{00000000-0005-0000-0000-0000AB370000}"/>
    <cellStyle name="20% - Énfasis4 4 4 6" xfId="36059" xr:uid="{00000000-0005-0000-0000-0000AC370000}"/>
    <cellStyle name="20% - Énfasis4 4 4 7" xfId="43652" xr:uid="{00000000-0005-0000-0000-0000AD370000}"/>
    <cellStyle name="20% - Énfasis4 4 4 8" xfId="12163" xr:uid="{00000000-0005-0000-0000-0000AE370000}"/>
    <cellStyle name="20% - Énfasis4 4 5" xfId="3030" xr:uid="{00000000-0005-0000-0000-0000AF370000}"/>
    <cellStyle name="20% - Énfasis4 4 5 2" xfId="7823" xr:uid="{00000000-0005-0000-0000-0000B0370000}"/>
    <cellStyle name="20% - Énfasis4 4 5 2 2" xfId="27253" xr:uid="{00000000-0005-0000-0000-0000B1370000}"/>
    <cellStyle name="20% - Énfasis4 4 5 2 3" xfId="53589" xr:uid="{00000000-0005-0000-0000-0000B2370000}"/>
    <cellStyle name="20% - Énfasis4 4 5 2 4" xfId="17363" xr:uid="{00000000-0005-0000-0000-0000B3370000}"/>
    <cellStyle name="20% - Énfasis4 4 5 3" xfId="21655" xr:uid="{00000000-0005-0000-0000-0000B4370000}"/>
    <cellStyle name="20% - Énfasis4 4 5 3 2" xfId="48901" xr:uid="{00000000-0005-0000-0000-0000B5370000}"/>
    <cellStyle name="20% - Énfasis4 4 5 4" xfId="31142" xr:uid="{00000000-0005-0000-0000-0000B6370000}"/>
    <cellStyle name="20% - Énfasis4 4 5 5" xfId="36709" xr:uid="{00000000-0005-0000-0000-0000B7370000}"/>
    <cellStyle name="20% - Énfasis4 4 5 6" xfId="44169" xr:uid="{00000000-0005-0000-0000-0000B8370000}"/>
    <cellStyle name="20% - Énfasis4 4 5 7" xfId="13665" xr:uid="{00000000-0005-0000-0000-0000B9370000}"/>
    <cellStyle name="20% - Énfasis4 4 6" xfId="4929" xr:uid="{00000000-0005-0000-0000-0000BA370000}"/>
    <cellStyle name="20% - Énfasis4 4 6 2" xfId="9685" xr:uid="{00000000-0005-0000-0000-0000BB370000}"/>
    <cellStyle name="20% - Énfasis4 4 6 2 2" xfId="55451" xr:uid="{00000000-0005-0000-0000-0000BC370000}"/>
    <cellStyle name="20% - Énfasis4 4 6 2 3" xfId="25444" xr:uid="{00000000-0005-0000-0000-0000BD370000}"/>
    <cellStyle name="20% - Énfasis4 4 6 3" xfId="33028" xr:uid="{00000000-0005-0000-0000-0000BE370000}"/>
    <cellStyle name="20% - Énfasis4 4 6 3 2" xfId="50760" xr:uid="{00000000-0005-0000-0000-0000BF370000}"/>
    <cellStyle name="20% - Énfasis4 4 6 4" xfId="38607" xr:uid="{00000000-0005-0000-0000-0000C0370000}"/>
    <cellStyle name="20% - Énfasis4 4 6 5" xfId="46060" xr:uid="{00000000-0005-0000-0000-0000C1370000}"/>
    <cellStyle name="20% - Énfasis4 4 6 6" xfId="15534" xr:uid="{00000000-0005-0000-0000-0000C2370000}"/>
    <cellStyle name="20% - Énfasis4 4 7" xfId="5414" xr:uid="{00000000-0005-0000-0000-0000C3370000}"/>
    <cellStyle name="20% - Énfasis4 4 7 2" xfId="10106" xr:uid="{00000000-0005-0000-0000-0000C4370000}"/>
    <cellStyle name="20% - Énfasis4 4 7 2 2" xfId="55872" xr:uid="{00000000-0005-0000-0000-0000C5370000}"/>
    <cellStyle name="20% - Énfasis4 4 7 2 3" xfId="33510" xr:uid="{00000000-0005-0000-0000-0000C6370000}"/>
    <cellStyle name="20% - Énfasis4 4 7 3" xfId="39089" xr:uid="{00000000-0005-0000-0000-0000C7370000}"/>
    <cellStyle name="20% - Énfasis4 4 7 3 2" xfId="51180" xr:uid="{00000000-0005-0000-0000-0000C8370000}"/>
    <cellStyle name="20% - Énfasis4 4 7 4" xfId="46542" xr:uid="{00000000-0005-0000-0000-0000C9370000}"/>
    <cellStyle name="20% - Énfasis4 4 7 5" xfId="19430" xr:uid="{00000000-0005-0000-0000-0000CA370000}"/>
    <cellStyle name="20% - Énfasis4 4 8" xfId="5857" xr:uid="{00000000-0005-0000-0000-0000CB370000}"/>
    <cellStyle name="20% - Énfasis4 4 8 2" xfId="51623" xr:uid="{00000000-0005-0000-0000-0000CC370000}"/>
    <cellStyle name="20% - Énfasis4 4 8 3" xfId="29091" xr:uid="{00000000-0005-0000-0000-0000CD370000}"/>
    <cellStyle name="20% - Énfasis4 4 9" xfId="10902" xr:uid="{00000000-0005-0000-0000-0000CE370000}"/>
    <cellStyle name="20% - Énfasis4 4 9 2" xfId="46962" xr:uid="{00000000-0005-0000-0000-0000CF370000}"/>
    <cellStyle name="20% - Énfasis4 4 9 3" xfId="34499" xr:uid="{00000000-0005-0000-0000-0000D0370000}"/>
    <cellStyle name="20% - Énfasis4 5" xfId="944" xr:uid="{00000000-0005-0000-0000-0000D1370000}"/>
    <cellStyle name="20% - Énfasis4 5 10" xfId="11801" xr:uid="{00000000-0005-0000-0000-0000D2370000}"/>
    <cellStyle name="20% - Énfasis4 5 11" xfId="56729" xr:uid="{00000000-0005-0000-0000-0000D3370000}"/>
    <cellStyle name="20% - Énfasis4 5 12" xfId="57184" xr:uid="{00000000-0005-0000-0000-0000D4370000}"/>
    <cellStyle name="20% - Énfasis4 5 2" xfId="1681" xr:uid="{00000000-0005-0000-0000-0000D5370000}"/>
    <cellStyle name="20% - Énfasis4 5 2 2" xfId="4054" xr:uid="{00000000-0005-0000-0000-0000D6370000}"/>
    <cellStyle name="20% - Énfasis4 5 2 2 2" xfId="8845" xr:uid="{00000000-0005-0000-0000-0000D7370000}"/>
    <cellStyle name="20% - Énfasis4 5 2 2 2 2" xfId="28264" xr:uid="{00000000-0005-0000-0000-0000D8370000}"/>
    <cellStyle name="20% - Énfasis4 5 2 2 2 3" xfId="54611" xr:uid="{00000000-0005-0000-0000-0000D9370000}"/>
    <cellStyle name="20% - Énfasis4 5 2 2 2 4" xfId="18387" xr:uid="{00000000-0005-0000-0000-0000DA370000}"/>
    <cellStyle name="20% - Énfasis4 5 2 2 3" xfId="22679" xr:uid="{00000000-0005-0000-0000-0000DB370000}"/>
    <cellStyle name="20% - Énfasis4 5 2 2 3 2" xfId="49922" xr:uid="{00000000-0005-0000-0000-0000DC370000}"/>
    <cellStyle name="20% - Énfasis4 5 2 2 4" xfId="32162" xr:uid="{00000000-0005-0000-0000-0000DD370000}"/>
    <cellStyle name="20% - Énfasis4 5 2 2 5" xfId="37733" xr:uid="{00000000-0005-0000-0000-0000DE370000}"/>
    <cellStyle name="20% - Énfasis4 5 2 2 6" xfId="45193" xr:uid="{00000000-0005-0000-0000-0000DF370000}"/>
    <cellStyle name="20% - Énfasis4 5 2 2 7" xfId="14675" xr:uid="{00000000-0005-0000-0000-0000E0370000}"/>
    <cellStyle name="20% - Énfasis4 5 2 3" xfId="6894" xr:uid="{00000000-0005-0000-0000-0000E1370000}"/>
    <cellStyle name="20% - Énfasis4 5 2 3 2" xfId="26454" xr:uid="{00000000-0005-0000-0000-0000E2370000}"/>
    <cellStyle name="20% - Énfasis4 5 2 3 3" xfId="52660" xr:uid="{00000000-0005-0000-0000-0000E3370000}"/>
    <cellStyle name="20% - Énfasis4 5 2 3 4" xfId="16544" xr:uid="{00000000-0005-0000-0000-0000E4370000}"/>
    <cellStyle name="20% - Énfasis4 5 2 4" xfId="20520" xr:uid="{00000000-0005-0000-0000-0000E5370000}"/>
    <cellStyle name="20% - Énfasis4 5 2 4 2" xfId="47996" xr:uid="{00000000-0005-0000-0000-0000E6370000}"/>
    <cellStyle name="20% - Énfasis4 5 2 5" xfId="30145" xr:uid="{00000000-0005-0000-0000-0000E7370000}"/>
    <cellStyle name="20% - Énfasis4 5 2 6" xfId="35591" xr:uid="{00000000-0005-0000-0000-0000E8370000}"/>
    <cellStyle name="20% - Énfasis4 5 2 7" xfId="43186" xr:uid="{00000000-0005-0000-0000-0000E9370000}"/>
    <cellStyle name="20% - Énfasis4 5 2 8" xfId="13214" xr:uid="{00000000-0005-0000-0000-0000EA370000}"/>
    <cellStyle name="20% - Énfasis4 5 3" xfId="2221" xr:uid="{00000000-0005-0000-0000-0000EB370000}"/>
    <cellStyle name="20% - Énfasis4 5 3 2" xfId="4526" xr:uid="{00000000-0005-0000-0000-0000EC370000}"/>
    <cellStyle name="20% - Énfasis4 5 3 2 2" xfId="9307" xr:uid="{00000000-0005-0000-0000-0000ED370000}"/>
    <cellStyle name="20% - Énfasis4 5 3 2 2 2" xfId="28700" xr:uid="{00000000-0005-0000-0000-0000EE370000}"/>
    <cellStyle name="20% - Énfasis4 5 3 2 2 3" xfId="55073" xr:uid="{00000000-0005-0000-0000-0000EF370000}"/>
    <cellStyle name="20% - Énfasis4 5 3 2 2 4" xfId="18859" xr:uid="{00000000-0005-0000-0000-0000F0370000}"/>
    <cellStyle name="20% - Énfasis4 5 3 2 3" xfId="23151" xr:uid="{00000000-0005-0000-0000-0000F1370000}"/>
    <cellStyle name="20% - Énfasis4 5 3 2 3 2" xfId="50383" xr:uid="{00000000-0005-0000-0000-0000F2370000}"/>
    <cellStyle name="20% - Énfasis4 5 3 2 4" xfId="32626" xr:uid="{00000000-0005-0000-0000-0000F3370000}"/>
    <cellStyle name="20% - Énfasis4 5 3 2 5" xfId="38205" xr:uid="{00000000-0005-0000-0000-0000F4370000}"/>
    <cellStyle name="20% - Énfasis4 5 3 2 6" xfId="45665" xr:uid="{00000000-0005-0000-0000-0000F5370000}"/>
    <cellStyle name="20% - Énfasis4 5 3 2 7" xfId="15111" xr:uid="{00000000-0005-0000-0000-0000F6370000}"/>
    <cellStyle name="20% - Énfasis4 5 3 3" xfId="7386" xr:uid="{00000000-0005-0000-0000-0000F7370000}"/>
    <cellStyle name="20% - Énfasis4 5 3 3 2" xfId="26890" xr:uid="{00000000-0005-0000-0000-0000F8370000}"/>
    <cellStyle name="20% - Énfasis4 5 3 3 3" xfId="53152" xr:uid="{00000000-0005-0000-0000-0000F9370000}"/>
    <cellStyle name="20% - Énfasis4 5 3 3 4" xfId="16980" xr:uid="{00000000-0005-0000-0000-0000FA370000}"/>
    <cellStyle name="20% - Énfasis4 5 3 4" xfId="21058" xr:uid="{00000000-0005-0000-0000-0000FB370000}"/>
    <cellStyle name="20% - Énfasis4 5 3 4 2" xfId="48488" xr:uid="{00000000-0005-0000-0000-0000FC370000}"/>
    <cellStyle name="20% - Énfasis4 5 3 5" xfId="30672" xr:uid="{00000000-0005-0000-0000-0000FD370000}"/>
    <cellStyle name="20% - Énfasis4 5 3 6" xfId="36131" xr:uid="{00000000-0005-0000-0000-0000FE370000}"/>
    <cellStyle name="20% - Énfasis4 5 3 7" xfId="43724" xr:uid="{00000000-0005-0000-0000-0000FF370000}"/>
    <cellStyle name="20% - Énfasis4 5 3 8" xfId="12494" xr:uid="{00000000-0005-0000-0000-000000380000}"/>
    <cellStyle name="20% - Énfasis4 5 4" xfId="3362" xr:uid="{00000000-0005-0000-0000-000001380000}"/>
    <cellStyle name="20% - Énfasis4 5 4 2" xfId="8154" xr:uid="{00000000-0005-0000-0000-000002380000}"/>
    <cellStyle name="20% - Énfasis4 5 4 2 2" xfId="27584" xr:uid="{00000000-0005-0000-0000-000003380000}"/>
    <cellStyle name="20% - Énfasis4 5 4 2 3" xfId="53920" xr:uid="{00000000-0005-0000-0000-000004380000}"/>
    <cellStyle name="20% - Énfasis4 5 4 2 4" xfId="17695" xr:uid="{00000000-0005-0000-0000-000005380000}"/>
    <cellStyle name="20% - Énfasis4 5 4 3" xfId="21987" xr:uid="{00000000-0005-0000-0000-000006380000}"/>
    <cellStyle name="20% - Énfasis4 5 4 3 2" xfId="49232" xr:uid="{00000000-0005-0000-0000-000007380000}"/>
    <cellStyle name="20% - Énfasis4 5 4 4" xfId="31474" xr:uid="{00000000-0005-0000-0000-000008380000}"/>
    <cellStyle name="20% - Énfasis4 5 4 5" xfId="37041" xr:uid="{00000000-0005-0000-0000-000009380000}"/>
    <cellStyle name="20% - Énfasis4 5 4 6" xfId="44501" xr:uid="{00000000-0005-0000-0000-00000A380000}"/>
    <cellStyle name="20% - Énfasis4 5 4 7" xfId="13996" xr:uid="{00000000-0005-0000-0000-00000B380000}"/>
    <cellStyle name="20% - Énfasis4 5 5" xfId="5001" xr:uid="{00000000-0005-0000-0000-00000C380000}"/>
    <cellStyle name="20% - Énfasis4 5 5 2" xfId="9757" xr:uid="{00000000-0005-0000-0000-00000D380000}"/>
    <cellStyle name="20% - Énfasis4 5 5 2 2" xfId="55523" xr:uid="{00000000-0005-0000-0000-00000E380000}"/>
    <cellStyle name="20% - Énfasis4 5 5 2 3" xfId="25775" xr:uid="{00000000-0005-0000-0000-00000F380000}"/>
    <cellStyle name="20% - Énfasis4 5 5 3" xfId="33100" xr:uid="{00000000-0005-0000-0000-000010380000}"/>
    <cellStyle name="20% - Énfasis4 5 5 3 2" xfId="50832" xr:uid="{00000000-0005-0000-0000-000011380000}"/>
    <cellStyle name="20% - Énfasis4 5 5 4" xfId="38679" xr:uid="{00000000-0005-0000-0000-000012380000}"/>
    <cellStyle name="20% - Énfasis4 5 5 5" xfId="46132" xr:uid="{00000000-0005-0000-0000-000013380000}"/>
    <cellStyle name="20% - Énfasis4 5 5 6" xfId="15865" xr:uid="{00000000-0005-0000-0000-000014380000}"/>
    <cellStyle name="20% - Énfasis4 5 6" xfId="5486" xr:uid="{00000000-0005-0000-0000-000015380000}"/>
    <cellStyle name="20% - Énfasis4 5 6 2" xfId="10178" xr:uid="{00000000-0005-0000-0000-000016380000}"/>
    <cellStyle name="20% - Énfasis4 5 6 2 2" xfId="55944" xr:uid="{00000000-0005-0000-0000-000017380000}"/>
    <cellStyle name="20% - Énfasis4 5 6 2 3" xfId="33582" xr:uid="{00000000-0005-0000-0000-000018380000}"/>
    <cellStyle name="20% - Énfasis4 5 6 3" xfId="39161" xr:uid="{00000000-0005-0000-0000-000019380000}"/>
    <cellStyle name="20% - Énfasis4 5 6 3 2" xfId="51252" xr:uid="{00000000-0005-0000-0000-00001A380000}"/>
    <cellStyle name="20% - Énfasis4 5 6 4" xfId="46614" xr:uid="{00000000-0005-0000-0000-00001B380000}"/>
    <cellStyle name="20% - Énfasis4 5 6 5" xfId="19789" xr:uid="{00000000-0005-0000-0000-00001C380000}"/>
    <cellStyle name="20% - Énfasis4 5 7" xfId="6189" xr:uid="{00000000-0005-0000-0000-00001D380000}"/>
    <cellStyle name="20% - Énfasis4 5 7 2" xfId="51955" xr:uid="{00000000-0005-0000-0000-00001E380000}"/>
    <cellStyle name="20% - Énfasis4 5 7 3" xfId="29423" xr:uid="{00000000-0005-0000-0000-00001F380000}"/>
    <cellStyle name="20% - Énfasis4 5 8" xfId="10974" xr:uid="{00000000-0005-0000-0000-000020380000}"/>
    <cellStyle name="20% - Énfasis4 5 8 2" xfId="47293" xr:uid="{00000000-0005-0000-0000-000021380000}"/>
    <cellStyle name="20% - Énfasis4 5 8 3" xfId="34858" xr:uid="{00000000-0005-0000-0000-000022380000}"/>
    <cellStyle name="20% - Énfasis4 5 9" xfId="42457" xr:uid="{00000000-0005-0000-0000-000023380000}"/>
    <cellStyle name="20% - Énfasis4 6" xfId="685" xr:uid="{00000000-0005-0000-0000-000024380000}"/>
    <cellStyle name="20% - Énfasis4 6 10" xfId="11542" xr:uid="{00000000-0005-0000-0000-000025380000}"/>
    <cellStyle name="20% - Énfasis4 6 2" xfId="1445" xr:uid="{00000000-0005-0000-0000-000026380000}"/>
    <cellStyle name="20% - Énfasis4 6 2 2" xfId="3821" xr:uid="{00000000-0005-0000-0000-000027380000}"/>
    <cellStyle name="20% - Énfasis4 6 2 2 2" xfId="8612" xr:uid="{00000000-0005-0000-0000-000028380000}"/>
    <cellStyle name="20% - Énfasis4 6 2 2 2 2" xfId="28032" xr:uid="{00000000-0005-0000-0000-000029380000}"/>
    <cellStyle name="20% - Énfasis4 6 2 2 2 3" xfId="54378" xr:uid="{00000000-0005-0000-0000-00002A380000}"/>
    <cellStyle name="20% - Énfasis4 6 2 2 2 4" xfId="18154" xr:uid="{00000000-0005-0000-0000-00002B380000}"/>
    <cellStyle name="20% - Énfasis4 6 2 2 3" xfId="22446" xr:uid="{00000000-0005-0000-0000-00002C380000}"/>
    <cellStyle name="20% - Énfasis4 6 2 2 3 2" xfId="49689" xr:uid="{00000000-0005-0000-0000-00002D380000}"/>
    <cellStyle name="20% - Énfasis4 6 2 2 4" xfId="31929" xr:uid="{00000000-0005-0000-0000-00002E380000}"/>
    <cellStyle name="20% - Énfasis4 6 2 2 5" xfId="37500" xr:uid="{00000000-0005-0000-0000-00002F380000}"/>
    <cellStyle name="20% - Énfasis4 6 2 2 6" xfId="44960" xr:uid="{00000000-0005-0000-0000-000030380000}"/>
    <cellStyle name="20% - Énfasis4 6 2 2 7" xfId="14443" xr:uid="{00000000-0005-0000-0000-000031380000}"/>
    <cellStyle name="20% - Énfasis4 6 2 3" xfId="6659" xr:uid="{00000000-0005-0000-0000-000032380000}"/>
    <cellStyle name="20% - Énfasis4 6 2 3 2" xfId="26222" xr:uid="{00000000-0005-0000-0000-000033380000}"/>
    <cellStyle name="20% - Énfasis4 6 2 3 3" xfId="52425" xr:uid="{00000000-0005-0000-0000-000034380000}"/>
    <cellStyle name="20% - Énfasis4 6 2 3 4" xfId="16312" xr:uid="{00000000-0005-0000-0000-000035380000}"/>
    <cellStyle name="20% - Énfasis4 6 2 4" xfId="20284" xr:uid="{00000000-0005-0000-0000-000036380000}"/>
    <cellStyle name="20% - Énfasis4 6 2 4 2" xfId="47761" xr:uid="{00000000-0005-0000-0000-000037380000}"/>
    <cellStyle name="20% - Énfasis4 6 2 5" xfId="29909" xr:uid="{00000000-0005-0000-0000-000038380000}"/>
    <cellStyle name="20% - Énfasis4 6 2 6" xfId="35355" xr:uid="{00000000-0005-0000-0000-000039380000}"/>
    <cellStyle name="20% - Énfasis4 6 2 7" xfId="42950" xr:uid="{00000000-0005-0000-0000-00003A380000}"/>
    <cellStyle name="20% - Énfasis4 6 2 8" xfId="12979" xr:uid="{00000000-0005-0000-0000-00003B380000}"/>
    <cellStyle name="20% - Énfasis4 6 3" xfId="3129" xr:uid="{00000000-0005-0000-0000-00003C380000}"/>
    <cellStyle name="20% - Énfasis4 6 3 2" xfId="7922" xr:uid="{00000000-0005-0000-0000-00003D380000}"/>
    <cellStyle name="20% - Énfasis4 6 3 2 2" xfId="27352" xr:uid="{00000000-0005-0000-0000-00003E380000}"/>
    <cellStyle name="20% - Énfasis4 6 3 2 3" xfId="53688" xr:uid="{00000000-0005-0000-0000-00003F380000}"/>
    <cellStyle name="20% - Énfasis4 6 3 2 4" xfId="17462" xr:uid="{00000000-0005-0000-0000-000040380000}"/>
    <cellStyle name="20% - Énfasis4 6 3 3" xfId="21754" xr:uid="{00000000-0005-0000-0000-000041380000}"/>
    <cellStyle name="20% - Énfasis4 6 3 3 2" xfId="49000" xr:uid="{00000000-0005-0000-0000-000042380000}"/>
    <cellStyle name="20% - Énfasis4 6 3 4" xfId="31241" xr:uid="{00000000-0005-0000-0000-000043380000}"/>
    <cellStyle name="20% - Énfasis4 6 3 5" xfId="36808" xr:uid="{00000000-0005-0000-0000-000044380000}"/>
    <cellStyle name="20% - Énfasis4 6 3 6" xfId="44268" xr:uid="{00000000-0005-0000-0000-000045380000}"/>
    <cellStyle name="20% - Énfasis4 6 3 7" xfId="12262" xr:uid="{00000000-0005-0000-0000-000046380000}"/>
    <cellStyle name="20% - Énfasis4 6 4" xfId="5956" xr:uid="{00000000-0005-0000-0000-000047380000}"/>
    <cellStyle name="20% - Énfasis4 6 4 2" xfId="24626" xr:uid="{00000000-0005-0000-0000-000048380000}"/>
    <cellStyle name="20% - Énfasis4 6 4 3" xfId="51722" xr:uid="{00000000-0005-0000-0000-000049380000}"/>
    <cellStyle name="20% - Énfasis4 6 4 4" xfId="13764" xr:uid="{00000000-0005-0000-0000-00004A380000}"/>
    <cellStyle name="20% - Énfasis4 6 5" xfId="15633" xr:uid="{00000000-0005-0000-0000-00004B380000}"/>
    <cellStyle name="20% - Énfasis4 6 5 2" xfId="25543" xr:uid="{00000000-0005-0000-0000-00004C380000}"/>
    <cellStyle name="20% - Énfasis4 6 5 3" xfId="47061" xr:uid="{00000000-0005-0000-0000-00004D380000}"/>
    <cellStyle name="20% - Énfasis4 6 6" xfId="19530" xr:uid="{00000000-0005-0000-0000-00004E380000}"/>
    <cellStyle name="20% - Énfasis4 6 7" xfId="29191" xr:uid="{00000000-0005-0000-0000-00004F380000}"/>
    <cellStyle name="20% - Énfasis4 6 8" xfId="34599" xr:uid="{00000000-0005-0000-0000-000050380000}"/>
    <cellStyle name="20% - Énfasis4 6 9" xfId="42198" xr:uid="{00000000-0005-0000-0000-000051380000}"/>
    <cellStyle name="20% - Énfasis4 7" xfId="1157" xr:uid="{00000000-0005-0000-0000-000052380000}"/>
    <cellStyle name="20% - Énfasis4 7 2" xfId="3546" xr:uid="{00000000-0005-0000-0000-000053380000}"/>
    <cellStyle name="20% - Énfasis4 7 2 2" xfId="8337" xr:uid="{00000000-0005-0000-0000-000054380000}"/>
    <cellStyle name="20% - Énfasis4 7 2 2 2" xfId="27760" xr:uid="{00000000-0005-0000-0000-000055380000}"/>
    <cellStyle name="20% - Énfasis4 7 2 2 3" xfId="54103" xr:uid="{00000000-0005-0000-0000-000056380000}"/>
    <cellStyle name="20% - Énfasis4 7 2 2 4" xfId="17879" xr:uid="{00000000-0005-0000-0000-000057380000}"/>
    <cellStyle name="20% - Énfasis4 7 2 3" xfId="22171" xr:uid="{00000000-0005-0000-0000-000058380000}"/>
    <cellStyle name="20% - Énfasis4 7 2 3 2" xfId="49414" xr:uid="{00000000-0005-0000-0000-000059380000}"/>
    <cellStyle name="20% - Énfasis4 7 2 4" xfId="31655" xr:uid="{00000000-0005-0000-0000-00005A380000}"/>
    <cellStyle name="20% - Énfasis4 7 2 5" xfId="37225" xr:uid="{00000000-0005-0000-0000-00005B380000}"/>
    <cellStyle name="20% - Énfasis4 7 2 6" xfId="44685" xr:uid="{00000000-0005-0000-0000-00005C380000}"/>
    <cellStyle name="20% - Énfasis4 7 2 7" xfId="12692" xr:uid="{00000000-0005-0000-0000-00005D380000}"/>
    <cellStyle name="20% - Énfasis4 7 3" xfId="6380" xr:uid="{00000000-0005-0000-0000-00005E380000}"/>
    <cellStyle name="20% - Énfasis4 7 3 2" xfId="24867" xr:uid="{00000000-0005-0000-0000-00005F380000}"/>
    <cellStyle name="20% - Énfasis4 7 3 3" xfId="52146" xr:uid="{00000000-0005-0000-0000-000060380000}"/>
    <cellStyle name="20% - Énfasis4 7 3 4" xfId="14172" xr:uid="{00000000-0005-0000-0000-000061380000}"/>
    <cellStyle name="20% - Énfasis4 7 4" xfId="16041" xr:uid="{00000000-0005-0000-0000-000062380000}"/>
    <cellStyle name="20% - Énfasis4 7 4 2" xfId="25951" xr:uid="{00000000-0005-0000-0000-000063380000}"/>
    <cellStyle name="20% - Énfasis4 7 4 3" xfId="47482" xr:uid="{00000000-0005-0000-0000-000064380000}"/>
    <cellStyle name="20% - Énfasis4 7 5" xfId="19996" xr:uid="{00000000-0005-0000-0000-000065380000}"/>
    <cellStyle name="20% - Énfasis4 7 6" xfId="29624" xr:uid="{00000000-0005-0000-0000-000066380000}"/>
    <cellStyle name="20% - Énfasis4 7 7" xfId="35067" xr:uid="{00000000-0005-0000-0000-000067380000}"/>
    <cellStyle name="20% - Énfasis4 7 8" xfId="42662" xr:uid="{00000000-0005-0000-0000-000068380000}"/>
    <cellStyle name="20% - Énfasis4 7 9" xfId="11259" xr:uid="{00000000-0005-0000-0000-000069380000}"/>
    <cellStyle name="20% - Énfasis4 8" xfId="1989" xr:uid="{00000000-0005-0000-0000-00006A380000}"/>
    <cellStyle name="20% - Énfasis4 8 2" xfId="4294" xr:uid="{00000000-0005-0000-0000-00006B380000}"/>
    <cellStyle name="20% - Énfasis4 8 2 2" xfId="9075" xr:uid="{00000000-0005-0000-0000-00006C380000}"/>
    <cellStyle name="20% - Énfasis4 8 2 2 2" xfId="28468" xr:uid="{00000000-0005-0000-0000-00006D380000}"/>
    <cellStyle name="20% - Énfasis4 8 2 2 3" xfId="54841" xr:uid="{00000000-0005-0000-0000-00006E380000}"/>
    <cellStyle name="20% - Énfasis4 8 2 2 4" xfId="18627" xr:uid="{00000000-0005-0000-0000-00006F380000}"/>
    <cellStyle name="20% - Énfasis4 8 2 3" xfId="22919" xr:uid="{00000000-0005-0000-0000-000070380000}"/>
    <cellStyle name="20% - Énfasis4 8 2 3 2" xfId="50151" xr:uid="{00000000-0005-0000-0000-000071380000}"/>
    <cellStyle name="20% - Énfasis4 8 2 4" xfId="32394" xr:uid="{00000000-0005-0000-0000-000072380000}"/>
    <cellStyle name="20% - Énfasis4 8 2 5" xfId="37973" xr:uid="{00000000-0005-0000-0000-000073380000}"/>
    <cellStyle name="20% - Énfasis4 8 2 6" xfId="45433" xr:uid="{00000000-0005-0000-0000-000074380000}"/>
    <cellStyle name="20% - Énfasis4 8 2 7" xfId="14879" xr:uid="{00000000-0005-0000-0000-000075380000}"/>
    <cellStyle name="20% - Énfasis4 8 3" xfId="7154" xr:uid="{00000000-0005-0000-0000-000076380000}"/>
    <cellStyle name="20% - Énfasis4 8 3 2" xfId="26658" xr:uid="{00000000-0005-0000-0000-000077380000}"/>
    <cellStyle name="20% - Énfasis4 8 3 3" xfId="52920" xr:uid="{00000000-0005-0000-0000-000078380000}"/>
    <cellStyle name="20% - Énfasis4 8 3 4" xfId="16748" xr:uid="{00000000-0005-0000-0000-000079380000}"/>
    <cellStyle name="20% - Énfasis4 8 4" xfId="20826" xr:uid="{00000000-0005-0000-0000-00007A380000}"/>
    <cellStyle name="20% - Énfasis4 8 4 2" xfId="48256" xr:uid="{00000000-0005-0000-0000-00007B380000}"/>
    <cellStyle name="20% - Énfasis4 8 5" xfId="30440" xr:uid="{00000000-0005-0000-0000-00007C380000}"/>
    <cellStyle name="20% - Énfasis4 8 6" xfId="35899" xr:uid="{00000000-0005-0000-0000-00007D380000}"/>
    <cellStyle name="20% - Énfasis4 8 7" xfId="43492" xr:uid="{00000000-0005-0000-0000-00007E380000}"/>
    <cellStyle name="20% - Énfasis4 8 8" xfId="11991" xr:uid="{00000000-0005-0000-0000-00007F380000}"/>
    <cellStyle name="20% - Énfasis4 9" xfId="2848" xr:uid="{00000000-0005-0000-0000-000080380000}"/>
    <cellStyle name="20% - Énfasis4 9 2" xfId="7651" xr:uid="{00000000-0005-0000-0000-000081380000}"/>
    <cellStyle name="20% - Énfasis4 9 2 2" xfId="27080" xr:uid="{00000000-0005-0000-0000-000082380000}"/>
    <cellStyle name="20% - Énfasis4 9 2 3" xfId="53417" xr:uid="{00000000-0005-0000-0000-000083380000}"/>
    <cellStyle name="20% - Énfasis4 9 2 4" xfId="17181" xr:uid="{00000000-0005-0000-0000-000084380000}"/>
    <cellStyle name="20% - Énfasis4 9 3" xfId="21473" xr:uid="{00000000-0005-0000-0000-000085380000}"/>
    <cellStyle name="20% - Énfasis4 9 3 2" xfId="48729" xr:uid="{00000000-0005-0000-0000-000086380000}"/>
    <cellStyle name="20% - Énfasis4 9 4" xfId="30960" xr:uid="{00000000-0005-0000-0000-000087380000}"/>
    <cellStyle name="20% - Énfasis4 9 5" xfId="36527" xr:uid="{00000000-0005-0000-0000-000088380000}"/>
    <cellStyle name="20% - Énfasis4 9 6" xfId="43987" xr:uid="{00000000-0005-0000-0000-000089380000}"/>
    <cellStyle name="20% - Énfasis4 9 7" xfId="13493" xr:uid="{00000000-0005-0000-0000-00008A380000}"/>
    <cellStyle name="20% - Énfasis4_Bham" xfId="359" xr:uid="{00000000-0005-0000-0000-00008B380000}"/>
    <cellStyle name="20% - Énfasis5" xfId="235" xr:uid="{00000000-0005-0000-0000-00008C380000}"/>
    <cellStyle name="20% - Énfasis5 10" xfId="4766" xr:uid="{00000000-0005-0000-0000-00008D380000}"/>
    <cellStyle name="20% - Énfasis5 10 2" xfId="9526" xr:uid="{00000000-0005-0000-0000-00008E380000}"/>
    <cellStyle name="20% - Énfasis5 10 2 2" xfId="55292" xr:uid="{00000000-0005-0000-0000-00008F380000}"/>
    <cellStyle name="20% - Énfasis5 10 2 3" xfId="25285" xr:uid="{00000000-0005-0000-0000-000090380000}"/>
    <cellStyle name="20% - Énfasis5 10 3" xfId="32865" xr:uid="{00000000-0005-0000-0000-000091380000}"/>
    <cellStyle name="20% - Énfasis5 10 3 2" xfId="50601" xr:uid="{00000000-0005-0000-0000-000092380000}"/>
    <cellStyle name="20% - Énfasis5 10 4" xfId="38444" xr:uid="{00000000-0005-0000-0000-000093380000}"/>
    <cellStyle name="20% - Énfasis5 10 5" xfId="45901" xr:uid="{00000000-0005-0000-0000-000094380000}"/>
    <cellStyle name="20% - Énfasis5 10 6" xfId="15363" xr:uid="{00000000-0005-0000-0000-000095380000}"/>
    <cellStyle name="20% - Énfasis5 11" xfId="5255" xr:uid="{00000000-0005-0000-0000-000096380000}"/>
    <cellStyle name="20% - Énfasis5 11 2" xfId="9947" xr:uid="{00000000-0005-0000-0000-000097380000}"/>
    <cellStyle name="20% - Énfasis5 11 2 2" xfId="55713" xr:uid="{00000000-0005-0000-0000-000098380000}"/>
    <cellStyle name="20% - Énfasis5 11 2 3" xfId="33351" xr:uid="{00000000-0005-0000-0000-000099380000}"/>
    <cellStyle name="20% - Énfasis5 11 3" xfId="38930" xr:uid="{00000000-0005-0000-0000-00009A380000}"/>
    <cellStyle name="20% - Énfasis5 11 3 2" xfId="51021" xr:uid="{00000000-0005-0000-0000-00009B380000}"/>
    <cellStyle name="20% - Énfasis5 11 4" xfId="46383" xr:uid="{00000000-0005-0000-0000-00009C380000}"/>
    <cellStyle name="20% - Énfasis5 11 5" xfId="19172" xr:uid="{00000000-0005-0000-0000-00009D380000}"/>
    <cellStyle name="20% - Énfasis5 12" xfId="5672" xr:uid="{00000000-0005-0000-0000-00009E380000}"/>
    <cellStyle name="20% - Énfasis5 12 2" xfId="51438" xr:uid="{00000000-0005-0000-0000-00009F380000}"/>
    <cellStyle name="20% - Énfasis5 12 3" xfId="28913" xr:uid="{00000000-0005-0000-0000-0000A0380000}"/>
    <cellStyle name="20% - Énfasis5 13" xfId="10743" xr:uid="{00000000-0005-0000-0000-0000A1380000}"/>
    <cellStyle name="20% - Énfasis5 13 2" xfId="46791" xr:uid="{00000000-0005-0000-0000-0000A2380000}"/>
    <cellStyle name="20% - Énfasis5 13 3" xfId="34239" xr:uid="{00000000-0005-0000-0000-0000A3380000}"/>
    <cellStyle name="20% - Énfasis5 14" xfId="41916" xr:uid="{00000000-0005-0000-0000-0000A4380000}"/>
    <cellStyle name="20% - Énfasis5 15" xfId="11157" xr:uid="{00000000-0005-0000-0000-0000A5380000}"/>
    <cellStyle name="20% - Énfasis5 16" xfId="56498" xr:uid="{00000000-0005-0000-0000-0000A6380000}"/>
    <cellStyle name="20% - Énfasis5 17" xfId="56953" xr:uid="{00000000-0005-0000-0000-0000A7380000}"/>
    <cellStyle name="20% - Énfasis5 2" xfId="287" xr:uid="{00000000-0005-0000-0000-0000A8380000}"/>
    <cellStyle name="20% - Énfasis5 2 10" xfId="5271" xr:uid="{00000000-0005-0000-0000-0000A9380000}"/>
    <cellStyle name="20% - Énfasis5 2 10 2" xfId="9963" xr:uid="{00000000-0005-0000-0000-0000AA380000}"/>
    <cellStyle name="20% - Énfasis5 2 10 2 2" xfId="55729" xr:uid="{00000000-0005-0000-0000-0000AB380000}"/>
    <cellStyle name="20% - Énfasis5 2 10 2 3" xfId="33367" xr:uid="{00000000-0005-0000-0000-0000AC380000}"/>
    <cellStyle name="20% - Énfasis5 2 10 3" xfId="38946" xr:uid="{00000000-0005-0000-0000-0000AD380000}"/>
    <cellStyle name="20% - Énfasis5 2 10 3 2" xfId="51037" xr:uid="{00000000-0005-0000-0000-0000AE380000}"/>
    <cellStyle name="20% - Énfasis5 2 10 4" xfId="46399" xr:uid="{00000000-0005-0000-0000-0000AF380000}"/>
    <cellStyle name="20% - Énfasis5 2 10 5" xfId="19200" xr:uid="{00000000-0005-0000-0000-0000B0380000}"/>
    <cellStyle name="20% - Énfasis5 2 11" xfId="5690" xr:uid="{00000000-0005-0000-0000-0000B1380000}"/>
    <cellStyle name="20% - Énfasis5 2 11 2" xfId="51456" xr:uid="{00000000-0005-0000-0000-0000B2380000}"/>
    <cellStyle name="20% - Énfasis5 2 11 3" xfId="28929" xr:uid="{00000000-0005-0000-0000-0000B3380000}"/>
    <cellStyle name="20% - Énfasis5 2 12" xfId="10759" xr:uid="{00000000-0005-0000-0000-0000B4380000}"/>
    <cellStyle name="20% - Énfasis5 2 12 2" xfId="46807" xr:uid="{00000000-0005-0000-0000-0000B5380000}"/>
    <cellStyle name="20% - Énfasis5 2 12 3" xfId="34266" xr:uid="{00000000-0005-0000-0000-0000B6380000}"/>
    <cellStyle name="20% - Énfasis5 2 13" xfId="41932" xr:uid="{00000000-0005-0000-0000-0000B7380000}"/>
    <cellStyle name="20% - Énfasis5 2 14" xfId="11173" xr:uid="{00000000-0005-0000-0000-0000B8380000}"/>
    <cellStyle name="20% - Énfasis5 2 15" xfId="56514" xr:uid="{00000000-0005-0000-0000-0000B9380000}"/>
    <cellStyle name="20% - Énfasis5 2 16" xfId="56969" xr:uid="{00000000-0005-0000-0000-0000BA380000}"/>
    <cellStyle name="20% - Énfasis5 2 2" xfId="523" xr:uid="{00000000-0005-0000-0000-0000BB380000}"/>
    <cellStyle name="20% - Énfasis5 2 2 10" xfId="10847" xr:uid="{00000000-0005-0000-0000-0000BC380000}"/>
    <cellStyle name="20% - Énfasis5 2 2 10 2" xfId="46907" xr:uid="{00000000-0005-0000-0000-0000BD380000}"/>
    <cellStyle name="20% - Énfasis5 2 2 10 3" xfId="34439" xr:uid="{00000000-0005-0000-0000-0000BE380000}"/>
    <cellStyle name="20% - Énfasis5 2 2 11" xfId="42039" xr:uid="{00000000-0005-0000-0000-0000BF380000}"/>
    <cellStyle name="20% - Énfasis5 2 2 12" xfId="11383" xr:uid="{00000000-0005-0000-0000-0000C0380000}"/>
    <cellStyle name="20% - Énfasis5 2 2 13" xfId="56602" xr:uid="{00000000-0005-0000-0000-0000C1380000}"/>
    <cellStyle name="20% - Énfasis5 2 2 14" xfId="57057" xr:uid="{00000000-0005-0000-0000-0000C2380000}"/>
    <cellStyle name="20% - Énfasis5 2 2 2" xfId="1060" xr:uid="{00000000-0005-0000-0000-0000C3380000}"/>
    <cellStyle name="20% - Énfasis5 2 2 2 10" xfId="11917" xr:uid="{00000000-0005-0000-0000-0000C4380000}"/>
    <cellStyle name="20% - Énfasis5 2 2 2 11" xfId="56845" xr:uid="{00000000-0005-0000-0000-0000C5380000}"/>
    <cellStyle name="20% - Énfasis5 2 2 2 12" xfId="57300" xr:uid="{00000000-0005-0000-0000-0000C6380000}"/>
    <cellStyle name="20% - Énfasis5 2 2 2 2" xfId="1797" xr:uid="{00000000-0005-0000-0000-0000C7380000}"/>
    <cellStyle name="20% - Énfasis5 2 2 2 2 2" xfId="4170" xr:uid="{00000000-0005-0000-0000-0000C8380000}"/>
    <cellStyle name="20% - Énfasis5 2 2 2 2 2 2" xfId="8961" xr:uid="{00000000-0005-0000-0000-0000C9380000}"/>
    <cellStyle name="20% - Énfasis5 2 2 2 2 2 2 2" xfId="28380" xr:uid="{00000000-0005-0000-0000-0000CA380000}"/>
    <cellStyle name="20% - Énfasis5 2 2 2 2 2 2 3" xfId="54727" xr:uid="{00000000-0005-0000-0000-0000CB380000}"/>
    <cellStyle name="20% - Énfasis5 2 2 2 2 2 2 4" xfId="18503" xr:uid="{00000000-0005-0000-0000-0000CC380000}"/>
    <cellStyle name="20% - Énfasis5 2 2 2 2 2 3" xfId="22795" xr:uid="{00000000-0005-0000-0000-0000CD380000}"/>
    <cellStyle name="20% - Énfasis5 2 2 2 2 2 3 2" xfId="50038" xr:uid="{00000000-0005-0000-0000-0000CE380000}"/>
    <cellStyle name="20% - Énfasis5 2 2 2 2 2 4" xfId="32278" xr:uid="{00000000-0005-0000-0000-0000CF380000}"/>
    <cellStyle name="20% - Énfasis5 2 2 2 2 2 5" xfId="37849" xr:uid="{00000000-0005-0000-0000-0000D0380000}"/>
    <cellStyle name="20% - Énfasis5 2 2 2 2 2 6" xfId="45309" xr:uid="{00000000-0005-0000-0000-0000D1380000}"/>
    <cellStyle name="20% - Énfasis5 2 2 2 2 2 7" xfId="14791" xr:uid="{00000000-0005-0000-0000-0000D2380000}"/>
    <cellStyle name="20% - Énfasis5 2 2 2 2 3" xfId="7010" xr:uid="{00000000-0005-0000-0000-0000D3380000}"/>
    <cellStyle name="20% - Énfasis5 2 2 2 2 3 2" xfId="26570" xr:uid="{00000000-0005-0000-0000-0000D4380000}"/>
    <cellStyle name="20% - Énfasis5 2 2 2 2 3 3" xfId="52776" xr:uid="{00000000-0005-0000-0000-0000D5380000}"/>
    <cellStyle name="20% - Énfasis5 2 2 2 2 3 4" xfId="16660" xr:uid="{00000000-0005-0000-0000-0000D6380000}"/>
    <cellStyle name="20% - Énfasis5 2 2 2 2 4" xfId="20636" xr:uid="{00000000-0005-0000-0000-0000D7380000}"/>
    <cellStyle name="20% - Énfasis5 2 2 2 2 4 2" xfId="48112" xr:uid="{00000000-0005-0000-0000-0000D8380000}"/>
    <cellStyle name="20% - Énfasis5 2 2 2 2 5" xfId="30261" xr:uid="{00000000-0005-0000-0000-0000D9380000}"/>
    <cellStyle name="20% - Énfasis5 2 2 2 2 6" xfId="35707" xr:uid="{00000000-0005-0000-0000-0000DA380000}"/>
    <cellStyle name="20% - Énfasis5 2 2 2 2 7" xfId="43302" xr:uid="{00000000-0005-0000-0000-0000DB380000}"/>
    <cellStyle name="20% - Énfasis5 2 2 2 2 8" xfId="13330" xr:uid="{00000000-0005-0000-0000-0000DC380000}"/>
    <cellStyle name="20% - Énfasis5 2 2 2 3" xfId="2337" xr:uid="{00000000-0005-0000-0000-0000DD380000}"/>
    <cellStyle name="20% - Énfasis5 2 2 2 3 2" xfId="4642" xr:uid="{00000000-0005-0000-0000-0000DE380000}"/>
    <cellStyle name="20% - Énfasis5 2 2 2 3 2 2" xfId="9423" xr:uid="{00000000-0005-0000-0000-0000DF380000}"/>
    <cellStyle name="20% - Énfasis5 2 2 2 3 2 2 2" xfId="28816" xr:uid="{00000000-0005-0000-0000-0000E0380000}"/>
    <cellStyle name="20% - Énfasis5 2 2 2 3 2 2 3" xfId="55189" xr:uid="{00000000-0005-0000-0000-0000E1380000}"/>
    <cellStyle name="20% - Énfasis5 2 2 2 3 2 2 4" xfId="18975" xr:uid="{00000000-0005-0000-0000-0000E2380000}"/>
    <cellStyle name="20% - Énfasis5 2 2 2 3 2 3" xfId="23267" xr:uid="{00000000-0005-0000-0000-0000E3380000}"/>
    <cellStyle name="20% - Énfasis5 2 2 2 3 2 3 2" xfId="50499" xr:uid="{00000000-0005-0000-0000-0000E4380000}"/>
    <cellStyle name="20% - Énfasis5 2 2 2 3 2 4" xfId="32742" xr:uid="{00000000-0005-0000-0000-0000E5380000}"/>
    <cellStyle name="20% - Énfasis5 2 2 2 3 2 5" xfId="38321" xr:uid="{00000000-0005-0000-0000-0000E6380000}"/>
    <cellStyle name="20% - Énfasis5 2 2 2 3 2 6" xfId="45781" xr:uid="{00000000-0005-0000-0000-0000E7380000}"/>
    <cellStyle name="20% - Énfasis5 2 2 2 3 2 7" xfId="15227" xr:uid="{00000000-0005-0000-0000-0000E8380000}"/>
    <cellStyle name="20% - Énfasis5 2 2 2 3 3" xfId="7502" xr:uid="{00000000-0005-0000-0000-0000E9380000}"/>
    <cellStyle name="20% - Énfasis5 2 2 2 3 3 2" xfId="27006" xr:uid="{00000000-0005-0000-0000-0000EA380000}"/>
    <cellStyle name="20% - Énfasis5 2 2 2 3 3 3" xfId="53268" xr:uid="{00000000-0005-0000-0000-0000EB380000}"/>
    <cellStyle name="20% - Énfasis5 2 2 2 3 3 4" xfId="17096" xr:uid="{00000000-0005-0000-0000-0000EC380000}"/>
    <cellStyle name="20% - Énfasis5 2 2 2 3 4" xfId="21174" xr:uid="{00000000-0005-0000-0000-0000ED380000}"/>
    <cellStyle name="20% - Énfasis5 2 2 2 3 4 2" xfId="48604" xr:uid="{00000000-0005-0000-0000-0000EE380000}"/>
    <cellStyle name="20% - Énfasis5 2 2 2 3 5" xfId="30788" xr:uid="{00000000-0005-0000-0000-0000EF380000}"/>
    <cellStyle name="20% - Énfasis5 2 2 2 3 6" xfId="36247" xr:uid="{00000000-0005-0000-0000-0000F0380000}"/>
    <cellStyle name="20% - Énfasis5 2 2 2 3 7" xfId="43840" xr:uid="{00000000-0005-0000-0000-0000F1380000}"/>
    <cellStyle name="20% - Énfasis5 2 2 2 3 8" xfId="12610" xr:uid="{00000000-0005-0000-0000-0000F2380000}"/>
    <cellStyle name="20% - Énfasis5 2 2 2 4" xfId="3478" xr:uid="{00000000-0005-0000-0000-0000F3380000}"/>
    <cellStyle name="20% - Énfasis5 2 2 2 4 2" xfId="8270" xr:uid="{00000000-0005-0000-0000-0000F4380000}"/>
    <cellStyle name="20% - Énfasis5 2 2 2 4 2 2" xfId="27700" xr:uid="{00000000-0005-0000-0000-0000F5380000}"/>
    <cellStyle name="20% - Énfasis5 2 2 2 4 2 3" xfId="54036" xr:uid="{00000000-0005-0000-0000-0000F6380000}"/>
    <cellStyle name="20% - Énfasis5 2 2 2 4 2 4" xfId="17811" xr:uid="{00000000-0005-0000-0000-0000F7380000}"/>
    <cellStyle name="20% - Énfasis5 2 2 2 4 3" xfId="22103" xr:uid="{00000000-0005-0000-0000-0000F8380000}"/>
    <cellStyle name="20% - Énfasis5 2 2 2 4 3 2" xfId="49348" xr:uid="{00000000-0005-0000-0000-0000F9380000}"/>
    <cellStyle name="20% - Énfasis5 2 2 2 4 4" xfId="31590" xr:uid="{00000000-0005-0000-0000-0000FA380000}"/>
    <cellStyle name="20% - Énfasis5 2 2 2 4 5" xfId="37157" xr:uid="{00000000-0005-0000-0000-0000FB380000}"/>
    <cellStyle name="20% - Énfasis5 2 2 2 4 6" xfId="44617" xr:uid="{00000000-0005-0000-0000-0000FC380000}"/>
    <cellStyle name="20% - Énfasis5 2 2 2 4 7" xfId="14112" xr:uid="{00000000-0005-0000-0000-0000FD380000}"/>
    <cellStyle name="20% - Énfasis5 2 2 2 5" xfId="5117" xr:uid="{00000000-0005-0000-0000-0000FE380000}"/>
    <cellStyle name="20% - Énfasis5 2 2 2 5 2" xfId="9873" xr:uid="{00000000-0005-0000-0000-0000FF380000}"/>
    <cellStyle name="20% - Énfasis5 2 2 2 5 2 2" xfId="55639" xr:uid="{00000000-0005-0000-0000-000000390000}"/>
    <cellStyle name="20% - Énfasis5 2 2 2 5 2 3" xfId="25891" xr:uid="{00000000-0005-0000-0000-000001390000}"/>
    <cellStyle name="20% - Énfasis5 2 2 2 5 3" xfId="33216" xr:uid="{00000000-0005-0000-0000-000002390000}"/>
    <cellStyle name="20% - Énfasis5 2 2 2 5 3 2" xfId="50948" xr:uid="{00000000-0005-0000-0000-000003390000}"/>
    <cellStyle name="20% - Énfasis5 2 2 2 5 4" xfId="38795" xr:uid="{00000000-0005-0000-0000-000004390000}"/>
    <cellStyle name="20% - Énfasis5 2 2 2 5 5" xfId="46248" xr:uid="{00000000-0005-0000-0000-000005390000}"/>
    <cellStyle name="20% - Énfasis5 2 2 2 5 6" xfId="15981" xr:uid="{00000000-0005-0000-0000-000006390000}"/>
    <cellStyle name="20% - Énfasis5 2 2 2 6" xfId="5602" xr:uid="{00000000-0005-0000-0000-000007390000}"/>
    <cellStyle name="20% - Énfasis5 2 2 2 6 2" xfId="10294" xr:uid="{00000000-0005-0000-0000-000008390000}"/>
    <cellStyle name="20% - Énfasis5 2 2 2 6 2 2" xfId="56060" xr:uid="{00000000-0005-0000-0000-000009390000}"/>
    <cellStyle name="20% - Énfasis5 2 2 2 6 2 3" xfId="33698" xr:uid="{00000000-0005-0000-0000-00000A390000}"/>
    <cellStyle name="20% - Énfasis5 2 2 2 6 3" xfId="39277" xr:uid="{00000000-0005-0000-0000-00000B390000}"/>
    <cellStyle name="20% - Énfasis5 2 2 2 6 3 2" xfId="51368" xr:uid="{00000000-0005-0000-0000-00000C390000}"/>
    <cellStyle name="20% - Énfasis5 2 2 2 6 4" xfId="46730" xr:uid="{00000000-0005-0000-0000-00000D390000}"/>
    <cellStyle name="20% - Énfasis5 2 2 2 6 5" xfId="19905" xr:uid="{00000000-0005-0000-0000-00000E390000}"/>
    <cellStyle name="20% - Énfasis5 2 2 2 7" xfId="6305" xr:uid="{00000000-0005-0000-0000-00000F390000}"/>
    <cellStyle name="20% - Énfasis5 2 2 2 7 2" xfId="52071" xr:uid="{00000000-0005-0000-0000-000010390000}"/>
    <cellStyle name="20% - Énfasis5 2 2 2 7 3" xfId="29539" xr:uid="{00000000-0005-0000-0000-000011390000}"/>
    <cellStyle name="20% - Énfasis5 2 2 2 8" xfId="11090" xr:uid="{00000000-0005-0000-0000-000012390000}"/>
    <cellStyle name="20% - Énfasis5 2 2 2 8 2" xfId="47409" xr:uid="{00000000-0005-0000-0000-000013390000}"/>
    <cellStyle name="20% - Énfasis5 2 2 2 8 3" xfId="34974" xr:uid="{00000000-0005-0000-0000-000014390000}"/>
    <cellStyle name="20% - Énfasis5 2 2 2 9" xfId="42573" xr:uid="{00000000-0005-0000-0000-000015390000}"/>
    <cellStyle name="20% - Énfasis5 2 2 3" xfId="812" xr:uid="{00000000-0005-0000-0000-000016390000}"/>
    <cellStyle name="20% - Énfasis5 2 2 3 10" xfId="11669" xr:uid="{00000000-0005-0000-0000-000017390000}"/>
    <cellStyle name="20% - Énfasis5 2 2 3 2" xfId="1554" xr:uid="{00000000-0005-0000-0000-000018390000}"/>
    <cellStyle name="20% - Énfasis5 2 2 3 2 2" xfId="3927" xr:uid="{00000000-0005-0000-0000-000019390000}"/>
    <cellStyle name="20% - Énfasis5 2 2 3 2 2 2" xfId="8718" xr:uid="{00000000-0005-0000-0000-00001A390000}"/>
    <cellStyle name="20% - Énfasis5 2 2 3 2 2 2 2" xfId="28137" xr:uid="{00000000-0005-0000-0000-00001B390000}"/>
    <cellStyle name="20% - Énfasis5 2 2 3 2 2 2 3" xfId="54484" xr:uid="{00000000-0005-0000-0000-00001C390000}"/>
    <cellStyle name="20% - Énfasis5 2 2 3 2 2 2 4" xfId="18260" xr:uid="{00000000-0005-0000-0000-00001D390000}"/>
    <cellStyle name="20% - Énfasis5 2 2 3 2 2 3" xfId="22552" xr:uid="{00000000-0005-0000-0000-00001E390000}"/>
    <cellStyle name="20% - Énfasis5 2 2 3 2 2 3 2" xfId="49795" xr:uid="{00000000-0005-0000-0000-00001F390000}"/>
    <cellStyle name="20% - Énfasis5 2 2 3 2 2 4" xfId="32035" xr:uid="{00000000-0005-0000-0000-000020390000}"/>
    <cellStyle name="20% - Énfasis5 2 2 3 2 2 5" xfId="37606" xr:uid="{00000000-0005-0000-0000-000021390000}"/>
    <cellStyle name="20% - Énfasis5 2 2 3 2 2 6" xfId="45066" xr:uid="{00000000-0005-0000-0000-000022390000}"/>
    <cellStyle name="20% - Énfasis5 2 2 3 2 2 7" xfId="14548" xr:uid="{00000000-0005-0000-0000-000023390000}"/>
    <cellStyle name="20% - Énfasis5 2 2 3 2 3" xfId="6767" xr:uid="{00000000-0005-0000-0000-000024390000}"/>
    <cellStyle name="20% - Énfasis5 2 2 3 2 3 2" xfId="26327" xr:uid="{00000000-0005-0000-0000-000025390000}"/>
    <cellStyle name="20% - Énfasis5 2 2 3 2 3 3" xfId="52533" xr:uid="{00000000-0005-0000-0000-000026390000}"/>
    <cellStyle name="20% - Énfasis5 2 2 3 2 3 4" xfId="16417" xr:uid="{00000000-0005-0000-0000-000027390000}"/>
    <cellStyle name="20% - Énfasis5 2 2 3 2 4" xfId="20393" xr:uid="{00000000-0005-0000-0000-000028390000}"/>
    <cellStyle name="20% - Énfasis5 2 2 3 2 4 2" xfId="47869" xr:uid="{00000000-0005-0000-0000-000029390000}"/>
    <cellStyle name="20% - Énfasis5 2 2 3 2 5" xfId="30018" xr:uid="{00000000-0005-0000-0000-00002A390000}"/>
    <cellStyle name="20% - Énfasis5 2 2 3 2 6" xfId="35464" xr:uid="{00000000-0005-0000-0000-00002B390000}"/>
    <cellStyle name="20% - Énfasis5 2 2 3 2 7" xfId="43059" xr:uid="{00000000-0005-0000-0000-00002C390000}"/>
    <cellStyle name="20% - Énfasis5 2 2 3 2 8" xfId="13087" xr:uid="{00000000-0005-0000-0000-00002D390000}"/>
    <cellStyle name="20% - Énfasis5 2 2 3 3" xfId="3235" xr:uid="{00000000-0005-0000-0000-00002E390000}"/>
    <cellStyle name="20% - Énfasis5 2 2 3 3 2" xfId="8027" xr:uid="{00000000-0005-0000-0000-00002F390000}"/>
    <cellStyle name="20% - Énfasis5 2 2 3 3 2 2" xfId="27457" xr:uid="{00000000-0005-0000-0000-000030390000}"/>
    <cellStyle name="20% - Énfasis5 2 2 3 3 2 3" xfId="53793" xr:uid="{00000000-0005-0000-0000-000031390000}"/>
    <cellStyle name="20% - Énfasis5 2 2 3 3 2 4" xfId="17568" xr:uid="{00000000-0005-0000-0000-000032390000}"/>
    <cellStyle name="20% - Énfasis5 2 2 3 3 3" xfId="21860" xr:uid="{00000000-0005-0000-0000-000033390000}"/>
    <cellStyle name="20% - Énfasis5 2 2 3 3 3 2" xfId="49105" xr:uid="{00000000-0005-0000-0000-000034390000}"/>
    <cellStyle name="20% - Énfasis5 2 2 3 3 4" xfId="31347" xr:uid="{00000000-0005-0000-0000-000035390000}"/>
    <cellStyle name="20% - Énfasis5 2 2 3 3 5" xfId="36914" xr:uid="{00000000-0005-0000-0000-000036390000}"/>
    <cellStyle name="20% - Énfasis5 2 2 3 3 6" xfId="44374" xr:uid="{00000000-0005-0000-0000-000037390000}"/>
    <cellStyle name="20% - Énfasis5 2 2 3 3 7" xfId="12367" xr:uid="{00000000-0005-0000-0000-000038390000}"/>
    <cellStyle name="20% - Énfasis5 2 2 3 4" xfId="6062" xr:uid="{00000000-0005-0000-0000-000039390000}"/>
    <cellStyle name="20% - Énfasis5 2 2 3 4 2" xfId="23465" xr:uid="{00000000-0005-0000-0000-00003A390000}"/>
    <cellStyle name="20% - Énfasis5 2 2 3 4 3" xfId="51828" xr:uid="{00000000-0005-0000-0000-00003B390000}"/>
    <cellStyle name="20% - Énfasis5 2 2 3 4 4" xfId="13869" xr:uid="{00000000-0005-0000-0000-00003C390000}"/>
    <cellStyle name="20% - Énfasis5 2 2 3 5" xfId="15738" xr:uid="{00000000-0005-0000-0000-00003D390000}"/>
    <cellStyle name="20% - Énfasis5 2 2 3 5 2" xfId="25648" xr:uid="{00000000-0005-0000-0000-00003E390000}"/>
    <cellStyle name="20% - Énfasis5 2 2 3 5 3" xfId="47166" xr:uid="{00000000-0005-0000-0000-00003F390000}"/>
    <cellStyle name="20% - Énfasis5 2 2 3 6" xfId="19657" xr:uid="{00000000-0005-0000-0000-000040390000}"/>
    <cellStyle name="20% - Énfasis5 2 2 3 7" xfId="29296" xr:uid="{00000000-0005-0000-0000-000041390000}"/>
    <cellStyle name="20% - Énfasis5 2 2 3 8" xfId="34726" xr:uid="{00000000-0005-0000-0000-000042390000}"/>
    <cellStyle name="20% - Énfasis5 2 2 3 9" xfId="42325" xr:uid="{00000000-0005-0000-0000-000043390000}"/>
    <cellStyle name="20% - Énfasis5 2 2 4" xfId="1291" xr:uid="{00000000-0005-0000-0000-000044390000}"/>
    <cellStyle name="20% - Énfasis5 2 2 4 2" xfId="3667" xr:uid="{00000000-0005-0000-0000-000045390000}"/>
    <cellStyle name="20% - Énfasis5 2 2 4 2 2" xfId="8458" xr:uid="{00000000-0005-0000-0000-000046390000}"/>
    <cellStyle name="20% - Énfasis5 2 2 4 2 2 2" xfId="27878" xr:uid="{00000000-0005-0000-0000-000047390000}"/>
    <cellStyle name="20% - Énfasis5 2 2 4 2 2 3" xfId="54224" xr:uid="{00000000-0005-0000-0000-000048390000}"/>
    <cellStyle name="20% - Énfasis5 2 2 4 2 2 4" xfId="18000" xr:uid="{00000000-0005-0000-0000-000049390000}"/>
    <cellStyle name="20% - Énfasis5 2 2 4 2 3" xfId="22292" xr:uid="{00000000-0005-0000-0000-00004A390000}"/>
    <cellStyle name="20% - Énfasis5 2 2 4 2 3 2" xfId="49535" xr:uid="{00000000-0005-0000-0000-00004B390000}"/>
    <cellStyle name="20% - Énfasis5 2 2 4 2 4" xfId="31775" xr:uid="{00000000-0005-0000-0000-00004C390000}"/>
    <cellStyle name="20% - Énfasis5 2 2 4 2 5" xfId="37346" xr:uid="{00000000-0005-0000-0000-00004D390000}"/>
    <cellStyle name="20% - Énfasis5 2 2 4 2 6" xfId="44806" xr:uid="{00000000-0005-0000-0000-00004E390000}"/>
    <cellStyle name="20% - Énfasis5 2 2 4 2 7" xfId="14289" xr:uid="{00000000-0005-0000-0000-00004F390000}"/>
    <cellStyle name="20% - Énfasis5 2 2 4 3" xfId="6505" xr:uid="{00000000-0005-0000-0000-000050390000}"/>
    <cellStyle name="20% - Énfasis5 2 2 4 3 2" xfId="26068" xr:uid="{00000000-0005-0000-0000-000051390000}"/>
    <cellStyle name="20% - Énfasis5 2 2 4 3 3" xfId="52271" xr:uid="{00000000-0005-0000-0000-000052390000}"/>
    <cellStyle name="20% - Énfasis5 2 2 4 3 4" xfId="16158" xr:uid="{00000000-0005-0000-0000-000053390000}"/>
    <cellStyle name="20% - Énfasis5 2 2 4 4" xfId="20130" xr:uid="{00000000-0005-0000-0000-000054390000}"/>
    <cellStyle name="20% - Énfasis5 2 2 4 4 2" xfId="47607" xr:uid="{00000000-0005-0000-0000-000055390000}"/>
    <cellStyle name="20% - Énfasis5 2 2 4 5" xfId="29755" xr:uid="{00000000-0005-0000-0000-000056390000}"/>
    <cellStyle name="20% - Énfasis5 2 2 4 6" xfId="35201" xr:uid="{00000000-0005-0000-0000-000057390000}"/>
    <cellStyle name="20% - Énfasis5 2 2 4 7" xfId="42796" xr:uid="{00000000-0005-0000-0000-000058390000}"/>
    <cellStyle name="20% - Énfasis5 2 2 4 8" xfId="12825" xr:uid="{00000000-0005-0000-0000-000059390000}"/>
    <cellStyle name="20% - Énfasis5 2 2 5" xfId="2094" xr:uid="{00000000-0005-0000-0000-00005A390000}"/>
    <cellStyle name="20% - Énfasis5 2 2 5 2" xfId="4399" xr:uid="{00000000-0005-0000-0000-00005B390000}"/>
    <cellStyle name="20% - Énfasis5 2 2 5 2 2" xfId="9180" xr:uid="{00000000-0005-0000-0000-00005C390000}"/>
    <cellStyle name="20% - Énfasis5 2 2 5 2 2 2" xfId="28573" xr:uid="{00000000-0005-0000-0000-00005D390000}"/>
    <cellStyle name="20% - Énfasis5 2 2 5 2 2 3" xfId="54946" xr:uid="{00000000-0005-0000-0000-00005E390000}"/>
    <cellStyle name="20% - Énfasis5 2 2 5 2 2 4" xfId="18732" xr:uid="{00000000-0005-0000-0000-00005F390000}"/>
    <cellStyle name="20% - Énfasis5 2 2 5 2 3" xfId="23024" xr:uid="{00000000-0005-0000-0000-000060390000}"/>
    <cellStyle name="20% - Énfasis5 2 2 5 2 3 2" xfId="50256" xr:uid="{00000000-0005-0000-0000-000061390000}"/>
    <cellStyle name="20% - Énfasis5 2 2 5 2 4" xfId="32499" xr:uid="{00000000-0005-0000-0000-000062390000}"/>
    <cellStyle name="20% - Énfasis5 2 2 5 2 5" xfId="38078" xr:uid="{00000000-0005-0000-0000-000063390000}"/>
    <cellStyle name="20% - Énfasis5 2 2 5 2 6" xfId="45538" xr:uid="{00000000-0005-0000-0000-000064390000}"/>
    <cellStyle name="20% - Énfasis5 2 2 5 2 7" xfId="14984" xr:uid="{00000000-0005-0000-0000-000065390000}"/>
    <cellStyle name="20% - Énfasis5 2 2 5 3" xfId="7259" xr:uid="{00000000-0005-0000-0000-000066390000}"/>
    <cellStyle name="20% - Énfasis5 2 2 5 3 2" xfId="26763" xr:uid="{00000000-0005-0000-0000-000067390000}"/>
    <cellStyle name="20% - Énfasis5 2 2 5 3 3" xfId="53025" xr:uid="{00000000-0005-0000-0000-000068390000}"/>
    <cellStyle name="20% - Énfasis5 2 2 5 3 4" xfId="16853" xr:uid="{00000000-0005-0000-0000-000069390000}"/>
    <cellStyle name="20% - Énfasis5 2 2 5 4" xfId="20931" xr:uid="{00000000-0005-0000-0000-00006A390000}"/>
    <cellStyle name="20% - Énfasis5 2 2 5 4 2" xfId="48361" xr:uid="{00000000-0005-0000-0000-00006B390000}"/>
    <cellStyle name="20% - Énfasis5 2 2 5 5" xfId="30545" xr:uid="{00000000-0005-0000-0000-00006C390000}"/>
    <cellStyle name="20% - Énfasis5 2 2 5 6" xfId="36004" xr:uid="{00000000-0005-0000-0000-00006D390000}"/>
    <cellStyle name="20% - Énfasis5 2 2 5 7" xfId="43597" xr:uid="{00000000-0005-0000-0000-00006E390000}"/>
    <cellStyle name="20% - Énfasis5 2 2 5 8" xfId="12108" xr:uid="{00000000-0005-0000-0000-00006F390000}"/>
    <cellStyle name="20% - Énfasis5 2 2 6" xfId="2975" xr:uid="{00000000-0005-0000-0000-000070390000}"/>
    <cellStyle name="20% - Énfasis5 2 2 6 2" xfId="7768" xr:uid="{00000000-0005-0000-0000-000071390000}"/>
    <cellStyle name="20% - Énfasis5 2 2 6 2 2" xfId="27198" xr:uid="{00000000-0005-0000-0000-000072390000}"/>
    <cellStyle name="20% - Énfasis5 2 2 6 2 3" xfId="53534" xr:uid="{00000000-0005-0000-0000-000073390000}"/>
    <cellStyle name="20% - Énfasis5 2 2 6 2 4" xfId="17308" xr:uid="{00000000-0005-0000-0000-000074390000}"/>
    <cellStyle name="20% - Énfasis5 2 2 6 3" xfId="21600" xr:uid="{00000000-0005-0000-0000-000075390000}"/>
    <cellStyle name="20% - Énfasis5 2 2 6 3 2" xfId="48846" xr:uid="{00000000-0005-0000-0000-000076390000}"/>
    <cellStyle name="20% - Énfasis5 2 2 6 4" xfId="31087" xr:uid="{00000000-0005-0000-0000-000077390000}"/>
    <cellStyle name="20% - Énfasis5 2 2 6 5" xfId="36654" xr:uid="{00000000-0005-0000-0000-000078390000}"/>
    <cellStyle name="20% - Énfasis5 2 2 6 6" xfId="44114" xr:uid="{00000000-0005-0000-0000-000079390000}"/>
    <cellStyle name="20% - Énfasis5 2 2 6 7" xfId="13610" xr:uid="{00000000-0005-0000-0000-00007A390000}"/>
    <cellStyle name="20% - Énfasis5 2 2 7" xfId="4874" xr:uid="{00000000-0005-0000-0000-00007B390000}"/>
    <cellStyle name="20% - Énfasis5 2 2 7 2" xfId="9630" xr:uid="{00000000-0005-0000-0000-00007C390000}"/>
    <cellStyle name="20% - Énfasis5 2 2 7 2 2" xfId="55396" xr:uid="{00000000-0005-0000-0000-00007D390000}"/>
    <cellStyle name="20% - Énfasis5 2 2 7 2 3" xfId="25389" xr:uid="{00000000-0005-0000-0000-00007E390000}"/>
    <cellStyle name="20% - Énfasis5 2 2 7 3" xfId="32973" xr:uid="{00000000-0005-0000-0000-00007F390000}"/>
    <cellStyle name="20% - Énfasis5 2 2 7 3 2" xfId="50705" xr:uid="{00000000-0005-0000-0000-000080390000}"/>
    <cellStyle name="20% - Énfasis5 2 2 7 4" xfId="38552" xr:uid="{00000000-0005-0000-0000-000081390000}"/>
    <cellStyle name="20% - Énfasis5 2 2 7 5" xfId="46005" xr:uid="{00000000-0005-0000-0000-000082390000}"/>
    <cellStyle name="20% - Énfasis5 2 2 7 6" xfId="15479" xr:uid="{00000000-0005-0000-0000-000083390000}"/>
    <cellStyle name="20% - Énfasis5 2 2 8" xfId="5359" xr:uid="{00000000-0005-0000-0000-000084390000}"/>
    <cellStyle name="20% - Énfasis5 2 2 8 2" xfId="10051" xr:uid="{00000000-0005-0000-0000-000085390000}"/>
    <cellStyle name="20% - Énfasis5 2 2 8 2 2" xfId="55817" xr:uid="{00000000-0005-0000-0000-000086390000}"/>
    <cellStyle name="20% - Énfasis5 2 2 8 2 3" xfId="33455" xr:uid="{00000000-0005-0000-0000-000087390000}"/>
    <cellStyle name="20% - Énfasis5 2 2 8 3" xfId="39034" xr:uid="{00000000-0005-0000-0000-000088390000}"/>
    <cellStyle name="20% - Énfasis5 2 2 8 3 2" xfId="51125" xr:uid="{00000000-0005-0000-0000-000089390000}"/>
    <cellStyle name="20% - Énfasis5 2 2 8 4" xfId="46487" xr:uid="{00000000-0005-0000-0000-00008A390000}"/>
    <cellStyle name="20% - Énfasis5 2 2 8 5" xfId="19370" xr:uid="{00000000-0005-0000-0000-00008B390000}"/>
    <cellStyle name="20% - Énfasis5 2 2 9" xfId="5802" xr:uid="{00000000-0005-0000-0000-00008C390000}"/>
    <cellStyle name="20% - Énfasis5 2 2 9 2" xfId="51568" xr:uid="{00000000-0005-0000-0000-00008D390000}"/>
    <cellStyle name="20% - Énfasis5 2 2 9 3" xfId="29036" xr:uid="{00000000-0005-0000-0000-00008E390000}"/>
    <cellStyle name="20% - Énfasis5 2 3" xfId="600" xr:uid="{00000000-0005-0000-0000-00008F390000}"/>
    <cellStyle name="20% - Énfasis5 2 3 10" xfId="42116" xr:uid="{00000000-0005-0000-0000-000090390000}"/>
    <cellStyle name="20% - Énfasis5 2 3 11" xfId="11460" xr:uid="{00000000-0005-0000-0000-000091390000}"/>
    <cellStyle name="20% - Énfasis5 2 3 12" xfId="56674" xr:uid="{00000000-0005-0000-0000-000092390000}"/>
    <cellStyle name="20% - Énfasis5 2 3 13" xfId="57129" xr:uid="{00000000-0005-0000-0000-000093390000}"/>
    <cellStyle name="20% - Énfasis5 2 3 2" xfId="884" xr:uid="{00000000-0005-0000-0000-000094390000}"/>
    <cellStyle name="20% - Énfasis5 2 3 2 10" xfId="11741" xr:uid="{00000000-0005-0000-0000-000095390000}"/>
    <cellStyle name="20% - Énfasis5 2 3 2 2" xfId="1626" xr:uid="{00000000-0005-0000-0000-000096390000}"/>
    <cellStyle name="20% - Énfasis5 2 3 2 2 2" xfId="3999" xr:uid="{00000000-0005-0000-0000-000097390000}"/>
    <cellStyle name="20% - Énfasis5 2 3 2 2 2 2" xfId="8790" xr:uid="{00000000-0005-0000-0000-000098390000}"/>
    <cellStyle name="20% - Énfasis5 2 3 2 2 2 2 2" xfId="28209" xr:uid="{00000000-0005-0000-0000-000099390000}"/>
    <cellStyle name="20% - Énfasis5 2 3 2 2 2 2 3" xfId="54556" xr:uid="{00000000-0005-0000-0000-00009A390000}"/>
    <cellStyle name="20% - Énfasis5 2 3 2 2 2 2 4" xfId="18332" xr:uid="{00000000-0005-0000-0000-00009B390000}"/>
    <cellStyle name="20% - Énfasis5 2 3 2 2 2 3" xfId="22624" xr:uid="{00000000-0005-0000-0000-00009C390000}"/>
    <cellStyle name="20% - Énfasis5 2 3 2 2 2 3 2" xfId="49867" xr:uid="{00000000-0005-0000-0000-00009D390000}"/>
    <cellStyle name="20% - Énfasis5 2 3 2 2 2 4" xfId="32107" xr:uid="{00000000-0005-0000-0000-00009E390000}"/>
    <cellStyle name="20% - Énfasis5 2 3 2 2 2 5" xfId="37678" xr:uid="{00000000-0005-0000-0000-00009F390000}"/>
    <cellStyle name="20% - Énfasis5 2 3 2 2 2 6" xfId="45138" xr:uid="{00000000-0005-0000-0000-0000A0390000}"/>
    <cellStyle name="20% - Énfasis5 2 3 2 2 2 7" xfId="14620" xr:uid="{00000000-0005-0000-0000-0000A1390000}"/>
    <cellStyle name="20% - Énfasis5 2 3 2 2 3" xfId="6839" xr:uid="{00000000-0005-0000-0000-0000A2390000}"/>
    <cellStyle name="20% - Énfasis5 2 3 2 2 3 2" xfId="26399" xr:uid="{00000000-0005-0000-0000-0000A3390000}"/>
    <cellStyle name="20% - Énfasis5 2 3 2 2 3 3" xfId="52605" xr:uid="{00000000-0005-0000-0000-0000A4390000}"/>
    <cellStyle name="20% - Énfasis5 2 3 2 2 3 4" xfId="16489" xr:uid="{00000000-0005-0000-0000-0000A5390000}"/>
    <cellStyle name="20% - Énfasis5 2 3 2 2 4" xfId="20465" xr:uid="{00000000-0005-0000-0000-0000A6390000}"/>
    <cellStyle name="20% - Énfasis5 2 3 2 2 4 2" xfId="47941" xr:uid="{00000000-0005-0000-0000-0000A7390000}"/>
    <cellStyle name="20% - Énfasis5 2 3 2 2 5" xfId="30090" xr:uid="{00000000-0005-0000-0000-0000A8390000}"/>
    <cellStyle name="20% - Énfasis5 2 3 2 2 6" xfId="35536" xr:uid="{00000000-0005-0000-0000-0000A9390000}"/>
    <cellStyle name="20% - Énfasis5 2 3 2 2 7" xfId="43131" xr:uid="{00000000-0005-0000-0000-0000AA390000}"/>
    <cellStyle name="20% - Énfasis5 2 3 2 2 8" xfId="13159" xr:uid="{00000000-0005-0000-0000-0000AB390000}"/>
    <cellStyle name="20% - Énfasis5 2 3 2 3" xfId="3307" xr:uid="{00000000-0005-0000-0000-0000AC390000}"/>
    <cellStyle name="20% - Énfasis5 2 3 2 3 2" xfId="8099" xr:uid="{00000000-0005-0000-0000-0000AD390000}"/>
    <cellStyle name="20% - Énfasis5 2 3 2 3 2 2" xfId="27529" xr:uid="{00000000-0005-0000-0000-0000AE390000}"/>
    <cellStyle name="20% - Énfasis5 2 3 2 3 2 3" xfId="53865" xr:uid="{00000000-0005-0000-0000-0000AF390000}"/>
    <cellStyle name="20% - Énfasis5 2 3 2 3 2 4" xfId="17640" xr:uid="{00000000-0005-0000-0000-0000B0390000}"/>
    <cellStyle name="20% - Énfasis5 2 3 2 3 3" xfId="21932" xr:uid="{00000000-0005-0000-0000-0000B1390000}"/>
    <cellStyle name="20% - Énfasis5 2 3 2 3 3 2" xfId="49177" xr:uid="{00000000-0005-0000-0000-0000B2390000}"/>
    <cellStyle name="20% - Énfasis5 2 3 2 3 4" xfId="31419" xr:uid="{00000000-0005-0000-0000-0000B3390000}"/>
    <cellStyle name="20% - Énfasis5 2 3 2 3 5" xfId="36986" xr:uid="{00000000-0005-0000-0000-0000B4390000}"/>
    <cellStyle name="20% - Énfasis5 2 3 2 3 6" xfId="44446" xr:uid="{00000000-0005-0000-0000-0000B5390000}"/>
    <cellStyle name="20% - Énfasis5 2 3 2 3 7" xfId="12439" xr:uid="{00000000-0005-0000-0000-0000B6390000}"/>
    <cellStyle name="20% - Énfasis5 2 3 2 4" xfId="6134" xr:uid="{00000000-0005-0000-0000-0000B7390000}"/>
    <cellStyle name="20% - Énfasis5 2 3 2 4 2" xfId="25223" xr:uid="{00000000-0005-0000-0000-0000B8390000}"/>
    <cellStyle name="20% - Énfasis5 2 3 2 4 3" xfId="51900" xr:uid="{00000000-0005-0000-0000-0000B9390000}"/>
    <cellStyle name="20% - Énfasis5 2 3 2 4 4" xfId="13941" xr:uid="{00000000-0005-0000-0000-0000BA390000}"/>
    <cellStyle name="20% - Énfasis5 2 3 2 5" xfId="15810" xr:uid="{00000000-0005-0000-0000-0000BB390000}"/>
    <cellStyle name="20% - Énfasis5 2 3 2 5 2" xfId="25720" xr:uid="{00000000-0005-0000-0000-0000BC390000}"/>
    <cellStyle name="20% - Énfasis5 2 3 2 5 3" xfId="47238" xr:uid="{00000000-0005-0000-0000-0000BD390000}"/>
    <cellStyle name="20% - Énfasis5 2 3 2 6" xfId="19729" xr:uid="{00000000-0005-0000-0000-0000BE390000}"/>
    <cellStyle name="20% - Énfasis5 2 3 2 7" xfId="29368" xr:uid="{00000000-0005-0000-0000-0000BF390000}"/>
    <cellStyle name="20% - Énfasis5 2 3 2 8" xfId="34798" xr:uid="{00000000-0005-0000-0000-0000C0390000}"/>
    <cellStyle name="20% - Énfasis5 2 3 2 9" xfId="42397" xr:uid="{00000000-0005-0000-0000-0000C1390000}"/>
    <cellStyle name="20% - Énfasis5 2 3 3" xfId="1363" xr:uid="{00000000-0005-0000-0000-0000C2390000}"/>
    <cellStyle name="20% - Énfasis5 2 3 3 2" xfId="3739" xr:uid="{00000000-0005-0000-0000-0000C3390000}"/>
    <cellStyle name="20% - Énfasis5 2 3 3 2 2" xfId="8530" xr:uid="{00000000-0005-0000-0000-0000C4390000}"/>
    <cellStyle name="20% - Énfasis5 2 3 3 2 2 2" xfId="27950" xr:uid="{00000000-0005-0000-0000-0000C5390000}"/>
    <cellStyle name="20% - Énfasis5 2 3 3 2 2 3" xfId="54296" xr:uid="{00000000-0005-0000-0000-0000C6390000}"/>
    <cellStyle name="20% - Énfasis5 2 3 3 2 2 4" xfId="18072" xr:uid="{00000000-0005-0000-0000-0000C7390000}"/>
    <cellStyle name="20% - Énfasis5 2 3 3 2 3" xfId="22364" xr:uid="{00000000-0005-0000-0000-0000C8390000}"/>
    <cellStyle name="20% - Énfasis5 2 3 3 2 3 2" xfId="49607" xr:uid="{00000000-0005-0000-0000-0000C9390000}"/>
    <cellStyle name="20% - Énfasis5 2 3 3 2 4" xfId="31847" xr:uid="{00000000-0005-0000-0000-0000CA390000}"/>
    <cellStyle name="20% - Énfasis5 2 3 3 2 5" xfId="37418" xr:uid="{00000000-0005-0000-0000-0000CB390000}"/>
    <cellStyle name="20% - Énfasis5 2 3 3 2 6" xfId="44878" xr:uid="{00000000-0005-0000-0000-0000CC390000}"/>
    <cellStyle name="20% - Énfasis5 2 3 3 2 7" xfId="14361" xr:uid="{00000000-0005-0000-0000-0000CD390000}"/>
    <cellStyle name="20% - Énfasis5 2 3 3 3" xfId="6577" xr:uid="{00000000-0005-0000-0000-0000CE390000}"/>
    <cellStyle name="20% - Énfasis5 2 3 3 3 2" xfId="26140" xr:uid="{00000000-0005-0000-0000-0000CF390000}"/>
    <cellStyle name="20% - Énfasis5 2 3 3 3 3" xfId="52343" xr:uid="{00000000-0005-0000-0000-0000D0390000}"/>
    <cellStyle name="20% - Énfasis5 2 3 3 3 4" xfId="16230" xr:uid="{00000000-0005-0000-0000-0000D1390000}"/>
    <cellStyle name="20% - Énfasis5 2 3 3 4" xfId="20202" xr:uid="{00000000-0005-0000-0000-0000D2390000}"/>
    <cellStyle name="20% - Énfasis5 2 3 3 4 2" xfId="47679" xr:uid="{00000000-0005-0000-0000-0000D3390000}"/>
    <cellStyle name="20% - Énfasis5 2 3 3 5" xfId="29827" xr:uid="{00000000-0005-0000-0000-0000D4390000}"/>
    <cellStyle name="20% - Énfasis5 2 3 3 6" xfId="35273" xr:uid="{00000000-0005-0000-0000-0000D5390000}"/>
    <cellStyle name="20% - Énfasis5 2 3 3 7" xfId="42868" xr:uid="{00000000-0005-0000-0000-0000D6390000}"/>
    <cellStyle name="20% - Énfasis5 2 3 3 8" xfId="12897" xr:uid="{00000000-0005-0000-0000-0000D7390000}"/>
    <cellStyle name="20% - Énfasis5 2 3 4" xfId="2166" xr:uid="{00000000-0005-0000-0000-0000D8390000}"/>
    <cellStyle name="20% - Énfasis5 2 3 4 2" xfId="4471" xr:uid="{00000000-0005-0000-0000-0000D9390000}"/>
    <cellStyle name="20% - Énfasis5 2 3 4 2 2" xfId="9252" xr:uid="{00000000-0005-0000-0000-0000DA390000}"/>
    <cellStyle name="20% - Énfasis5 2 3 4 2 2 2" xfId="28645" xr:uid="{00000000-0005-0000-0000-0000DB390000}"/>
    <cellStyle name="20% - Énfasis5 2 3 4 2 2 3" xfId="55018" xr:uid="{00000000-0005-0000-0000-0000DC390000}"/>
    <cellStyle name="20% - Énfasis5 2 3 4 2 2 4" xfId="18804" xr:uid="{00000000-0005-0000-0000-0000DD390000}"/>
    <cellStyle name="20% - Énfasis5 2 3 4 2 3" xfId="23096" xr:uid="{00000000-0005-0000-0000-0000DE390000}"/>
    <cellStyle name="20% - Énfasis5 2 3 4 2 3 2" xfId="50328" xr:uid="{00000000-0005-0000-0000-0000DF390000}"/>
    <cellStyle name="20% - Énfasis5 2 3 4 2 4" xfId="32571" xr:uid="{00000000-0005-0000-0000-0000E0390000}"/>
    <cellStyle name="20% - Énfasis5 2 3 4 2 5" xfId="38150" xr:uid="{00000000-0005-0000-0000-0000E1390000}"/>
    <cellStyle name="20% - Énfasis5 2 3 4 2 6" xfId="45610" xr:uid="{00000000-0005-0000-0000-0000E2390000}"/>
    <cellStyle name="20% - Énfasis5 2 3 4 2 7" xfId="15056" xr:uid="{00000000-0005-0000-0000-0000E3390000}"/>
    <cellStyle name="20% - Énfasis5 2 3 4 3" xfId="7331" xr:uid="{00000000-0005-0000-0000-0000E4390000}"/>
    <cellStyle name="20% - Énfasis5 2 3 4 3 2" xfId="26835" xr:uid="{00000000-0005-0000-0000-0000E5390000}"/>
    <cellStyle name="20% - Énfasis5 2 3 4 3 3" xfId="53097" xr:uid="{00000000-0005-0000-0000-0000E6390000}"/>
    <cellStyle name="20% - Énfasis5 2 3 4 3 4" xfId="16925" xr:uid="{00000000-0005-0000-0000-0000E7390000}"/>
    <cellStyle name="20% - Énfasis5 2 3 4 4" xfId="21003" xr:uid="{00000000-0005-0000-0000-0000E8390000}"/>
    <cellStyle name="20% - Énfasis5 2 3 4 4 2" xfId="48433" xr:uid="{00000000-0005-0000-0000-0000E9390000}"/>
    <cellStyle name="20% - Énfasis5 2 3 4 5" xfId="30617" xr:uid="{00000000-0005-0000-0000-0000EA390000}"/>
    <cellStyle name="20% - Énfasis5 2 3 4 6" xfId="36076" xr:uid="{00000000-0005-0000-0000-0000EB390000}"/>
    <cellStyle name="20% - Énfasis5 2 3 4 7" xfId="43669" xr:uid="{00000000-0005-0000-0000-0000EC390000}"/>
    <cellStyle name="20% - Énfasis5 2 3 4 8" xfId="12180" xr:uid="{00000000-0005-0000-0000-0000ED390000}"/>
    <cellStyle name="20% - Énfasis5 2 3 5" xfId="3047" xr:uid="{00000000-0005-0000-0000-0000EE390000}"/>
    <cellStyle name="20% - Énfasis5 2 3 5 2" xfId="7840" xr:uid="{00000000-0005-0000-0000-0000EF390000}"/>
    <cellStyle name="20% - Énfasis5 2 3 5 2 2" xfId="27270" xr:uid="{00000000-0005-0000-0000-0000F0390000}"/>
    <cellStyle name="20% - Énfasis5 2 3 5 2 3" xfId="53606" xr:uid="{00000000-0005-0000-0000-0000F1390000}"/>
    <cellStyle name="20% - Énfasis5 2 3 5 2 4" xfId="17380" xr:uid="{00000000-0005-0000-0000-0000F2390000}"/>
    <cellStyle name="20% - Énfasis5 2 3 5 3" xfId="21672" xr:uid="{00000000-0005-0000-0000-0000F3390000}"/>
    <cellStyle name="20% - Énfasis5 2 3 5 3 2" xfId="48918" xr:uid="{00000000-0005-0000-0000-0000F4390000}"/>
    <cellStyle name="20% - Énfasis5 2 3 5 4" xfId="31159" xr:uid="{00000000-0005-0000-0000-0000F5390000}"/>
    <cellStyle name="20% - Énfasis5 2 3 5 5" xfId="36726" xr:uid="{00000000-0005-0000-0000-0000F6390000}"/>
    <cellStyle name="20% - Énfasis5 2 3 5 6" xfId="44186" xr:uid="{00000000-0005-0000-0000-0000F7390000}"/>
    <cellStyle name="20% - Énfasis5 2 3 5 7" xfId="13682" xr:uid="{00000000-0005-0000-0000-0000F8390000}"/>
    <cellStyle name="20% - Énfasis5 2 3 6" xfId="4946" xr:uid="{00000000-0005-0000-0000-0000F9390000}"/>
    <cellStyle name="20% - Énfasis5 2 3 6 2" xfId="9702" xr:uid="{00000000-0005-0000-0000-0000FA390000}"/>
    <cellStyle name="20% - Énfasis5 2 3 6 2 2" xfId="55468" xr:uid="{00000000-0005-0000-0000-0000FB390000}"/>
    <cellStyle name="20% - Énfasis5 2 3 6 2 3" xfId="25461" xr:uid="{00000000-0005-0000-0000-0000FC390000}"/>
    <cellStyle name="20% - Énfasis5 2 3 6 3" xfId="33045" xr:uid="{00000000-0005-0000-0000-0000FD390000}"/>
    <cellStyle name="20% - Énfasis5 2 3 6 3 2" xfId="50777" xr:uid="{00000000-0005-0000-0000-0000FE390000}"/>
    <cellStyle name="20% - Énfasis5 2 3 6 4" xfId="38624" xr:uid="{00000000-0005-0000-0000-0000FF390000}"/>
    <cellStyle name="20% - Énfasis5 2 3 6 5" xfId="46077" xr:uid="{00000000-0005-0000-0000-0000003A0000}"/>
    <cellStyle name="20% - Énfasis5 2 3 6 6" xfId="15551" xr:uid="{00000000-0005-0000-0000-0000013A0000}"/>
    <cellStyle name="20% - Énfasis5 2 3 7" xfId="5431" xr:uid="{00000000-0005-0000-0000-0000023A0000}"/>
    <cellStyle name="20% - Énfasis5 2 3 7 2" xfId="10123" xr:uid="{00000000-0005-0000-0000-0000033A0000}"/>
    <cellStyle name="20% - Énfasis5 2 3 7 2 2" xfId="55889" xr:uid="{00000000-0005-0000-0000-0000043A0000}"/>
    <cellStyle name="20% - Énfasis5 2 3 7 2 3" xfId="33527" xr:uid="{00000000-0005-0000-0000-0000053A0000}"/>
    <cellStyle name="20% - Énfasis5 2 3 7 3" xfId="39106" xr:uid="{00000000-0005-0000-0000-0000063A0000}"/>
    <cellStyle name="20% - Énfasis5 2 3 7 3 2" xfId="51197" xr:uid="{00000000-0005-0000-0000-0000073A0000}"/>
    <cellStyle name="20% - Énfasis5 2 3 7 4" xfId="46559" xr:uid="{00000000-0005-0000-0000-0000083A0000}"/>
    <cellStyle name="20% - Énfasis5 2 3 7 5" xfId="19447" xr:uid="{00000000-0005-0000-0000-0000093A0000}"/>
    <cellStyle name="20% - Énfasis5 2 3 8" xfId="5874" xr:uid="{00000000-0005-0000-0000-00000A3A0000}"/>
    <cellStyle name="20% - Énfasis5 2 3 8 2" xfId="51640" xr:uid="{00000000-0005-0000-0000-00000B3A0000}"/>
    <cellStyle name="20% - Énfasis5 2 3 8 3" xfId="29108" xr:uid="{00000000-0005-0000-0000-00000C3A0000}"/>
    <cellStyle name="20% - Énfasis5 2 3 9" xfId="10919" xr:uid="{00000000-0005-0000-0000-00000D3A0000}"/>
    <cellStyle name="20% - Énfasis5 2 3 9 2" xfId="46979" xr:uid="{00000000-0005-0000-0000-00000E3A0000}"/>
    <cellStyle name="20% - Énfasis5 2 3 9 3" xfId="34516" xr:uid="{00000000-0005-0000-0000-00000F3A0000}"/>
    <cellStyle name="20% - Énfasis5 2 4" xfId="961" xr:uid="{00000000-0005-0000-0000-0000103A0000}"/>
    <cellStyle name="20% - Énfasis5 2 4 10" xfId="11818" xr:uid="{00000000-0005-0000-0000-0000113A0000}"/>
    <cellStyle name="20% - Énfasis5 2 4 11" xfId="56746" xr:uid="{00000000-0005-0000-0000-0000123A0000}"/>
    <cellStyle name="20% - Énfasis5 2 4 12" xfId="57201" xr:uid="{00000000-0005-0000-0000-0000133A0000}"/>
    <cellStyle name="20% - Énfasis5 2 4 2" xfId="1698" xr:uid="{00000000-0005-0000-0000-0000143A0000}"/>
    <cellStyle name="20% - Énfasis5 2 4 2 2" xfId="4071" xr:uid="{00000000-0005-0000-0000-0000153A0000}"/>
    <cellStyle name="20% - Énfasis5 2 4 2 2 2" xfId="8862" xr:uid="{00000000-0005-0000-0000-0000163A0000}"/>
    <cellStyle name="20% - Énfasis5 2 4 2 2 2 2" xfId="28281" xr:uid="{00000000-0005-0000-0000-0000173A0000}"/>
    <cellStyle name="20% - Énfasis5 2 4 2 2 2 3" xfId="54628" xr:uid="{00000000-0005-0000-0000-0000183A0000}"/>
    <cellStyle name="20% - Énfasis5 2 4 2 2 2 4" xfId="18404" xr:uid="{00000000-0005-0000-0000-0000193A0000}"/>
    <cellStyle name="20% - Énfasis5 2 4 2 2 3" xfId="22696" xr:uid="{00000000-0005-0000-0000-00001A3A0000}"/>
    <cellStyle name="20% - Énfasis5 2 4 2 2 3 2" xfId="49939" xr:uid="{00000000-0005-0000-0000-00001B3A0000}"/>
    <cellStyle name="20% - Énfasis5 2 4 2 2 4" xfId="32179" xr:uid="{00000000-0005-0000-0000-00001C3A0000}"/>
    <cellStyle name="20% - Énfasis5 2 4 2 2 5" xfId="37750" xr:uid="{00000000-0005-0000-0000-00001D3A0000}"/>
    <cellStyle name="20% - Énfasis5 2 4 2 2 6" xfId="45210" xr:uid="{00000000-0005-0000-0000-00001E3A0000}"/>
    <cellStyle name="20% - Énfasis5 2 4 2 2 7" xfId="14692" xr:uid="{00000000-0005-0000-0000-00001F3A0000}"/>
    <cellStyle name="20% - Énfasis5 2 4 2 3" xfId="6911" xr:uid="{00000000-0005-0000-0000-0000203A0000}"/>
    <cellStyle name="20% - Énfasis5 2 4 2 3 2" xfId="26471" xr:uid="{00000000-0005-0000-0000-0000213A0000}"/>
    <cellStyle name="20% - Énfasis5 2 4 2 3 3" xfId="52677" xr:uid="{00000000-0005-0000-0000-0000223A0000}"/>
    <cellStyle name="20% - Énfasis5 2 4 2 3 4" xfId="16561" xr:uid="{00000000-0005-0000-0000-0000233A0000}"/>
    <cellStyle name="20% - Énfasis5 2 4 2 4" xfId="20537" xr:uid="{00000000-0005-0000-0000-0000243A0000}"/>
    <cellStyle name="20% - Énfasis5 2 4 2 4 2" xfId="48013" xr:uid="{00000000-0005-0000-0000-0000253A0000}"/>
    <cellStyle name="20% - Énfasis5 2 4 2 5" xfId="30162" xr:uid="{00000000-0005-0000-0000-0000263A0000}"/>
    <cellStyle name="20% - Énfasis5 2 4 2 6" xfId="35608" xr:uid="{00000000-0005-0000-0000-0000273A0000}"/>
    <cellStyle name="20% - Énfasis5 2 4 2 7" xfId="43203" xr:uid="{00000000-0005-0000-0000-0000283A0000}"/>
    <cellStyle name="20% - Énfasis5 2 4 2 8" xfId="13231" xr:uid="{00000000-0005-0000-0000-0000293A0000}"/>
    <cellStyle name="20% - Énfasis5 2 4 3" xfId="2238" xr:uid="{00000000-0005-0000-0000-00002A3A0000}"/>
    <cellStyle name="20% - Énfasis5 2 4 3 2" xfId="4543" xr:uid="{00000000-0005-0000-0000-00002B3A0000}"/>
    <cellStyle name="20% - Énfasis5 2 4 3 2 2" xfId="9324" xr:uid="{00000000-0005-0000-0000-00002C3A0000}"/>
    <cellStyle name="20% - Énfasis5 2 4 3 2 2 2" xfId="28717" xr:uid="{00000000-0005-0000-0000-00002D3A0000}"/>
    <cellStyle name="20% - Énfasis5 2 4 3 2 2 3" xfId="55090" xr:uid="{00000000-0005-0000-0000-00002E3A0000}"/>
    <cellStyle name="20% - Énfasis5 2 4 3 2 2 4" xfId="18876" xr:uid="{00000000-0005-0000-0000-00002F3A0000}"/>
    <cellStyle name="20% - Énfasis5 2 4 3 2 3" xfId="23168" xr:uid="{00000000-0005-0000-0000-0000303A0000}"/>
    <cellStyle name="20% - Énfasis5 2 4 3 2 3 2" xfId="50400" xr:uid="{00000000-0005-0000-0000-0000313A0000}"/>
    <cellStyle name="20% - Énfasis5 2 4 3 2 4" xfId="32643" xr:uid="{00000000-0005-0000-0000-0000323A0000}"/>
    <cellStyle name="20% - Énfasis5 2 4 3 2 5" xfId="38222" xr:uid="{00000000-0005-0000-0000-0000333A0000}"/>
    <cellStyle name="20% - Énfasis5 2 4 3 2 6" xfId="45682" xr:uid="{00000000-0005-0000-0000-0000343A0000}"/>
    <cellStyle name="20% - Énfasis5 2 4 3 2 7" xfId="15128" xr:uid="{00000000-0005-0000-0000-0000353A0000}"/>
    <cellStyle name="20% - Énfasis5 2 4 3 3" xfId="7403" xr:uid="{00000000-0005-0000-0000-0000363A0000}"/>
    <cellStyle name="20% - Énfasis5 2 4 3 3 2" xfId="26907" xr:uid="{00000000-0005-0000-0000-0000373A0000}"/>
    <cellStyle name="20% - Énfasis5 2 4 3 3 3" xfId="53169" xr:uid="{00000000-0005-0000-0000-0000383A0000}"/>
    <cellStyle name="20% - Énfasis5 2 4 3 3 4" xfId="16997" xr:uid="{00000000-0005-0000-0000-0000393A0000}"/>
    <cellStyle name="20% - Énfasis5 2 4 3 4" xfId="21075" xr:uid="{00000000-0005-0000-0000-00003A3A0000}"/>
    <cellStyle name="20% - Énfasis5 2 4 3 4 2" xfId="48505" xr:uid="{00000000-0005-0000-0000-00003B3A0000}"/>
    <cellStyle name="20% - Énfasis5 2 4 3 5" xfId="30689" xr:uid="{00000000-0005-0000-0000-00003C3A0000}"/>
    <cellStyle name="20% - Énfasis5 2 4 3 6" xfId="36148" xr:uid="{00000000-0005-0000-0000-00003D3A0000}"/>
    <cellStyle name="20% - Énfasis5 2 4 3 7" xfId="43741" xr:uid="{00000000-0005-0000-0000-00003E3A0000}"/>
    <cellStyle name="20% - Énfasis5 2 4 3 8" xfId="12511" xr:uid="{00000000-0005-0000-0000-00003F3A0000}"/>
    <cellStyle name="20% - Énfasis5 2 4 4" xfId="3379" xr:uid="{00000000-0005-0000-0000-0000403A0000}"/>
    <cellStyle name="20% - Énfasis5 2 4 4 2" xfId="8171" xr:uid="{00000000-0005-0000-0000-0000413A0000}"/>
    <cellStyle name="20% - Énfasis5 2 4 4 2 2" xfId="27601" xr:uid="{00000000-0005-0000-0000-0000423A0000}"/>
    <cellStyle name="20% - Énfasis5 2 4 4 2 3" xfId="53937" xr:uid="{00000000-0005-0000-0000-0000433A0000}"/>
    <cellStyle name="20% - Énfasis5 2 4 4 2 4" xfId="17712" xr:uid="{00000000-0005-0000-0000-0000443A0000}"/>
    <cellStyle name="20% - Énfasis5 2 4 4 3" xfId="22004" xr:uid="{00000000-0005-0000-0000-0000453A0000}"/>
    <cellStyle name="20% - Énfasis5 2 4 4 3 2" xfId="49249" xr:uid="{00000000-0005-0000-0000-0000463A0000}"/>
    <cellStyle name="20% - Énfasis5 2 4 4 4" xfId="31491" xr:uid="{00000000-0005-0000-0000-0000473A0000}"/>
    <cellStyle name="20% - Énfasis5 2 4 4 5" xfId="37058" xr:uid="{00000000-0005-0000-0000-0000483A0000}"/>
    <cellStyle name="20% - Énfasis5 2 4 4 6" xfId="44518" xr:uid="{00000000-0005-0000-0000-0000493A0000}"/>
    <cellStyle name="20% - Énfasis5 2 4 4 7" xfId="14013" xr:uid="{00000000-0005-0000-0000-00004A3A0000}"/>
    <cellStyle name="20% - Énfasis5 2 4 5" xfId="5018" xr:uid="{00000000-0005-0000-0000-00004B3A0000}"/>
    <cellStyle name="20% - Énfasis5 2 4 5 2" xfId="9774" xr:uid="{00000000-0005-0000-0000-00004C3A0000}"/>
    <cellStyle name="20% - Énfasis5 2 4 5 2 2" xfId="55540" xr:uid="{00000000-0005-0000-0000-00004D3A0000}"/>
    <cellStyle name="20% - Énfasis5 2 4 5 2 3" xfId="25792" xr:uid="{00000000-0005-0000-0000-00004E3A0000}"/>
    <cellStyle name="20% - Énfasis5 2 4 5 3" xfId="33117" xr:uid="{00000000-0005-0000-0000-00004F3A0000}"/>
    <cellStyle name="20% - Énfasis5 2 4 5 3 2" xfId="50849" xr:uid="{00000000-0005-0000-0000-0000503A0000}"/>
    <cellStyle name="20% - Énfasis5 2 4 5 4" xfId="38696" xr:uid="{00000000-0005-0000-0000-0000513A0000}"/>
    <cellStyle name="20% - Énfasis5 2 4 5 5" xfId="46149" xr:uid="{00000000-0005-0000-0000-0000523A0000}"/>
    <cellStyle name="20% - Énfasis5 2 4 5 6" xfId="15882" xr:uid="{00000000-0005-0000-0000-0000533A0000}"/>
    <cellStyle name="20% - Énfasis5 2 4 6" xfId="5503" xr:uid="{00000000-0005-0000-0000-0000543A0000}"/>
    <cellStyle name="20% - Énfasis5 2 4 6 2" xfId="10195" xr:uid="{00000000-0005-0000-0000-0000553A0000}"/>
    <cellStyle name="20% - Énfasis5 2 4 6 2 2" xfId="55961" xr:uid="{00000000-0005-0000-0000-0000563A0000}"/>
    <cellStyle name="20% - Énfasis5 2 4 6 2 3" xfId="33599" xr:uid="{00000000-0005-0000-0000-0000573A0000}"/>
    <cellStyle name="20% - Énfasis5 2 4 6 3" xfId="39178" xr:uid="{00000000-0005-0000-0000-0000583A0000}"/>
    <cellStyle name="20% - Énfasis5 2 4 6 3 2" xfId="51269" xr:uid="{00000000-0005-0000-0000-0000593A0000}"/>
    <cellStyle name="20% - Énfasis5 2 4 6 4" xfId="46631" xr:uid="{00000000-0005-0000-0000-00005A3A0000}"/>
    <cellStyle name="20% - Énfasis5 2 4 6 5" xfId="19806" xr:uid="{00000000-0005-0000-0000-00005B3A0000}"/>
    <cellStyle name="20% - Énfasis5 2 4 7" xfId="6206" xr:uid="{00000000-0005-0000-0000-00005C3A0000}"/>
    <cellStyle name="20% - Énfasis5 2 4 7 2" xfId="51972" xr:uid="{00000000-0005-0000-0000-00005D3A0000}"/>
    <cellStyle name="20% - Énfasis5 2 4 7 3" xfId="29440" xr:uid="{00000000-0005-0000-0000-00005E3A0000}"/>
    <cellStyle name="20% - Énfasis5 2 4 8" xfId="10991" xr:uid="{00000000-0005-0000-0000-00005F3A0000}"/>
    <cellStyle name="20% - Énfasis5 2 4 8 2" xfId="47310" xr:uid="{00000000-0005-0000-0000-0000603A0000}"/>
    <cellStyle name="20% - Énfasis5 2 4 8 3" xfId="34875" xr:uid="{00000000-0005-0000-0000-0000613A0000}"/>
    <cellStyle name="20% - Énfasis5 2 4 9" xfId="42474" xr:uid="{00000000-0005-0000-0000-0000623A0000}"/>
    <cellStyle name="20% - Énfasis5 2 5" xfId="702" xr:uid="{00000000-0005-0000-0000-0000633A0000}"/>
    <cellStyle name="20% - Énfasis5 2 5 10" xfId="11559" xr:uid="{00000000-0005-0000-0000-0000643A0000}"/>
    <cellStyle name="20% - Énfasis5 2 5 2" xfId="1462" xr:uid="{00000000-0005-0000-0000-0000653A0000}"/>
    <cellStyle name="20% - Énfasis5 2 5 2 2" xfId="3838" xr:uid="{00000000-0005-0000-0000-0000663A0000}"/>
    <cellStyle name="20% - Énfasis5 2 5 2 2 2" xfId="8629" xr:uid="{00000000-0005-0000-0000-0000673A0000}"/>
    <cellStyle name="20% - Énfasis5 2 5 2 2 2 2" xfId="28049" xr:uid="{00000000-0005-0000-0000-0000683A0000}"/>
    <cellStyle name="20% - Énfasis5 2 5 2 2 2 3" xfId="54395" xr:uid="{00000000-0005-0000-0000-0000693A0000}"/>
    <cellStyle name="20% - Énfasis5 2 5 2 2 2 4" xfId="18171" xr:uid="{00000000-0005-0000-0000-00006A3A0000}"/>
    <cellStyle name="20% - Énfasis5 2 5 2 2 3" xfId="22463" xr:uid="{00000000-0005-0000-0000-00006B3A0000}"/>
    <cellStyle name="20% - Énfasis5 2 5 2 2 3 2" xfId="49706" xr:uid="{00000000-0005-0000-0000-00006C3A0000}"/>
    <cellStyle name="20% - Énfasis5 2 5 2 2 4" xfId="31946" xr:uid="{00000000-0005-0000-0000-00006D3A0000}"/>
    <cellStyle name="20% - Énfasis5 2 5 2 2 5" xfId="37517" xr:uid="{00000000-0005-0000-0000-00006E3A0000}"/>
    <cellStyle name="20% - Énfasis5 2 5 2 2 6" xfId="44977" xr:uid="{00000000-0005-0000-0000-00006F3A0000}"/>
    <cellStyle name="20% - Énfasis5 2 5 2 2 7" xfId="14460" xr:uid="{00000000-0005-0000-0000-0000703A0000}"/>
    <cellStyle name="20% - Énfasis5 2 5 2 3" xfId="6676" xr:uid="{00000000-0005-0000-0000-0000713A0000}"/>
    <cellStyle name="20% - Énfasis5 2 5 2 3 2" xfId="26239" xr:uid="{00000000-0005-0000-0000-0000723A0000}"/>
    <cellStyle name="20% - Énfasis5 2 5 2 3 3" xfId="52442" xr:uid="{00000000-0005-0000-0000-0000733A0000}"/>
    <cellStyle name="20% - Énfasis5 2 5 2 3 4" xfId="16329" xr:uid="{00000000-0005-0000-0000-0000743A0000}"/>
    <cellStyle name="20% - Énfasis5 2 5 2 4" xfId="20301" xr:uid="{00000000-0005-0000-0000-0000753A0000}"/>
    <cellStyle name="20% - Énfasis5 2 5 2 4 2" xfId="47778" xr:uid="{00000000-0005-0000-0000-0000763A0000}"/>
    <cellStyle name="20% - Énfasis5 2 5 2 5" xfId="29926" xr:uid="{00000000-0005-0000-0000-0000773A0000}"/>
    <cellStyle name="20% - Énfasis5 2 5 2 6" xfId="35372" xr:uid="{00000000-0005-0000-0000-0000783A0000}"/>
    <cellStyle name="20% - Énfasis5 2 5 2 7" xfId="42967" xr:uid="{00000000-0005-0000-0000-0000793A0000}"/>
    <cellStyle name="20% - Énfasis5 2 5 2 8" xfId="12996" xr:uid="{00000000-0005-0000-0000-00007A3A0000}"/>
    <cellStyle name="20% - Énfasis5 2 5 3" xfId="3146" xr:uid="{00000000-0005-0000-0000-00007B3A0000}"/>
    <cellStyle name="20% - Énfasis5 2 5 3 2" xfId="7939" xr:uid="{00000000-0005-0000-0000-00007C3A0000}"/>
    <cellStyle name="20% - Énfasis5 2 5 3 2 2" xfId="27369" xr:uid="{00000000-0005-0000-0000-00007D3A0000}"/>
    <cellStyle name="20% - Énfasis5 2 5 3 2 3" xfId="53705" xr:uid="{00000000-0005-0000-0000-00007E3A0000}"/>
    <cellStyle name="20% - Énfasis5 2 5 3 2 4" xfId="17479" xr:uid="{00000000-0005-0000-0000-00007F3A0000}"/>
    <cellStyle name="20% - Énfasis5 2 5 3 3" xfId="21771" xr:uid="{00000000-0005-0000-0000-0000803A0000}"/>
    <cellStyle name="20% - Énfasis5 2 5 3 3 2" xfId="49017" xr:uid="{00000000-0005-0000-0000-0000813A0000}"/>
    <cellStyle name="20% - Énfasis5 2 5 3 4" xfId="31258" xr:uid="{00000000-0005-0000-0000-0000823A0000}"/>
    <cellStyle name="20% - Énfasis5 2 5 3 5" xfId="36825" xr:uid="{00000000-0005-0000-0000-0000833A0000}"/>
    <cellStyle name="20% - Énfasis5 2 5 3 6" xfId="44285" xr:uid="{00000000-0005-0000-0000-0000843A0000}"/>
    <cellStyle name="20% - Énfasis5 2 5 3 7" xfId="12279" xr:uid="{00000000-0005-0000-0000-0000853A0000}"/>
    <cellStyle name="20% - Énfasis5 2 5 4" xfId="5973" xr:uid="{00000000-0005-0000-0000-0000863A0000}"/>
    <cellStyle name="20% - Énfasis5 2 5 4 2" xfId="21341" xr:uid="{00000000-0005-0000-0000-0000873A0000}"/>
    <cellStyle name="20% - Énfasis5 2 5 4 3" xfId="51739" xr:uid="{00000000-0005-0000-0000-0000883A0000}"/>
    <cellStyle name="20% - Énfasis5 2 5 4 4" xfId="13781" xr:uid="{00000000-0005-0000-0000-0000893A0000}"/>
    <cellStyle name="20% - Énfasis5 2 5 5" xfId="15650" xr:uid="{00000000-0005-0000-0000-00008A3A0000}"/>
    <cellStyle name="20% - Énfasis5 2 5 5 2" xfId="25560" xr:uid="{00000000-0005-0000-0000-00008B3A0000}"/>
    <cellStyle name="20% - Énfasis5 2 5 5 3" xfId="47078" xr:uid="{00000000-0005-0000-0000-00008C3A0000}"/>
    <cellStyle name="20% - Énfasis5 2 5 6" xfId="19547" xr:uid="{00000000-0005-0000-0000-00008D3A0000}"/>
    <cellStyle name="20% - Énfasis5 2 5 7" xfId="29208" xr:uid="{00000000-0005-0000-0000-00008E3A0000}"/>
    <cellStyle name="20% - Énfasis5 2 5 8" xfId="34616" xr:uid="{00000000-0005-0000-0000-00008F3A0000}"/>
    <cellStyle name="20% - Énfasis5 2 5 9" xfId="42215" xr:uid="{00000000-0005-0000-0000-0000903A0000}"/>
    <cellStyle name="20% - Énfasis5 2 6" xfId="1176" xr:uid="{00000000-0005-0000-0000-0000913A0000}"/>
    <cellStyle name="20% - Énfasis5 2 6 2" xfId="3564" xr:uid="{00000000-0005-0000-0000-0000923A0000}"/>
    <cellStyle name="20% - Énfasis5 2 6 2 2" xfId="8355" xr:uid="{00000000-0005-0000-0000-0000933A0000}"/>
    <cellStyle name="20% - Énfasis5 2 6 2 2 2" xfId="27778" xr:uid="{00000000-0005-0000-0000-0000943A0000}"/>
    <cellStyle name="20% - Énfasis5 2 6 2 2 3" xfId="54121" xr:uid="{00000000-0005-0000-0000-0000953A0000}"/>
    <cellStyle name="20% - Énfasis5 2 6 2 2 4" xfId="17897" xr:uid="{00000000-0005-0000-0000-0000963A0000}"/>
    <cellStyle name="20% - Énfasis5 2 6 2 3" xfId="22189" xr:uid="{00000000-0005-0000-0000-0000973A0000}"/>
    <cellStyle name="20% - Énfasis5 2 6 2 3 2" xfId="49432" xr:uid="{00000000-0005-0000-0000-0000983A0000}"/>
    <cellStyle name="20% - Énfasis5 2 6 2 4" xfId="31673" xr:uid="{00000000-0005-0000-0000-0000993A0000}"/>
    <cellStyle name="20% - Énfasis5 2 6 2 5" xfId="37243" xr:uid="{00000000-0005-0000-0000-00009A3A0000}"/>
    <cellStyle name="20% - Énfasis5 2 6 2 6" xfId="44703" xr:uid="{00000000-0005-0000-0000-00009B3A0000}"/>
    <cellStyle name="20% - Énfasis5 2 6 2 7" xfId="12711" xr:uid="{00000000-0005-0000-0000-00009C3A0000}"/>
    <cellStyle name="20% - Énfasis5 2 6 3" xfId="6398" xr:uid="{00000000-0005-0000-0000-00009D3A0000}"/>
    <cellStyle name="20% - Énfasis5 2 6 3 2" xfId="25064" xr:uid="{00000000-0005-0000-0000-00009E3A0000}"/>
    <cellStyle name="20% - Énfasis5 2 6 3 3" xfId="52164" xr:uid="{00000000-0005-0000-0000-00009F3A0000}"/>
    <cellStyle name="20% - Énfasis5 2 6 3 4" xfId="14189" xr:uid="{00000000-0005-0000-0000-0000A03A0000}"/>
    <cellStyle name="20% - Énfasis5 2 6 4" xfId="16058" xr:uid="{00000000-0005-0000-0000-0000A13A0000}"/>
    <cellStyle name="20% - Énfasis5 2 6 4 2" xfId="25968" xr:uid="{00000000-0005-0000-0000-0000A23A0000}"/>
    <cellStyle name="20% - Énfasis5 2 6 4 3" xfId="47500" xr:uid="{00000000-0005-0000-0000-0000A33A0000}"/>
    <cellStyle name="20% - Énfasis5 2 6 5" xfId="20015" xr:uid="{00000000-0005-0000-0000-0000A43A0000}"/>
    <cellStyle name="20% - Énfasis5 2 6 6" xfId="29643" xr:uid="{00000000-0005-0000-0000-0000A53A0000}"/>
    <cellStyle name="20% - Énfasis5 2 6 7" xfId="35086" xr:uid="{00000000-0005-0000-0000-0000A63A0000}"/>
    <cellStyle name="20% - Énfasis5 2 6 8" xfId="42681" xr:uid="{00000000-0005-0000-0000-0000A73A0000}"/>
    <cellStyle name="20% - Énfasis5 2 6 9" xfId="11276" xr:uid="{00000000-0005-0000-0000-0000A83A0000}"/>
    <cellStyle name="20% - Énfasis5 2 7" xfId="2006" xr:uid="{00000000-0005-0000-0000-0000A93A0000}"/>
    <cellStyle name="20% - Énfasis5 2 7 2" xfId="4311" xr:uid="{00000000-0005-0000-0000-0000AA3A0000}"/>
    <cellStyle name="20% - Énfasis5 2 7 2 2" xfId="9092" xr:uid="{00000000-0005-0000-0000-0000AB3A0000}"/>
    <cellStyle name="20% - Énfasis5 2 7 2 2 2" xfId="28485" xr:uid="{00000000-0005-0000-0000-0000AC3A0000}"/>
    <cellStyle name="20% - Énfasis5 2 7 2 2 3" xfId="54858" xr:uid="{00000000-0005-0000-0000-0000AD3A0000}"/>
    <cellStyle name="20% - Énfasis5 2 7 2 2 4" xfId="18644" xr:uid="{00000000-0005-0000-0000-0000AE3A0000}"/>
    <cellStyle name="20% - Énfasis5 2 7 2 3" xfId="22936" xr:uid="{00000000-0005-0000-0000-0000AF3A0000}"/>
    <cellStyle name="20% - Énfasis5 2 7 2 3 2" xfId="50168" xr:uid="{00000000-0005-0000-0000-0000B03A0000}"/>
    <cellStyle name="20% - Énfasis5 2 7 2 4" xfId="32411" xr:uid="{00000000-0005-0000-0000-0000B13A0000}"/>
    <cellStyle name="20% - Énfasis5 2 7 2 5" xfId="37990" xr:uid="{00000000-0005-0000-0000-0000B23A0000}"/>
    <cellStyle name="20% - Énfasis5 2 7 2 6" xfId="45450" xr:uid="{00000000-0005-0000-0000-0000B33A0000}"/>
    <cellStyle name="20% - Énfasis5 2 7 2 7" xfId="14896" xr:uid="{00000000-0005-0000-0000-0000B43A0000}"/>
    <cellStyle name="20% - Énfasis5 2 7 3" xfId="7171" xr:uid="{00000000-0005-0000-0000-0000B53A0000}"/>
    <cellStyle name="20% - Énfasis5 2 7 3 2" xfId="26675" xr:uid="{00000000-0005-0000-0000-0000B63A0000}"/>
    <cellStyle name="20% - Énfasis5 2 7 3 3" xfId="52937" xr:uid="{00000000-0005-0000-0000-0000B73A0000}"/>
    <cellStyle name="20% - Énfasis5 2 7 3 4" xfId="16765" xr:uid="{00000000-0005-0000-0000-0000B83A0000}"/>
    <cellStyle name="20% - Énfasis5 2 7 4" xfId="20843" xr:uid="{00000000-0005-0000-0000-0000B93A0000}"/>
    <cellStyle name="20% - Énfasis5 2 7 4 2" xfId="48273" xr:uid="{00000000-0005-0000-0000-0000BA3A0000}"/>
    <cellStyle name="20% - Énfasis5 2 7 5" xfId="30457" xr:uid="{00000000-0005-0000-0000-0000BB3A0000}"/>
    <cellStyle name="20% - Énfasis5 2 7 6" xfId="35916" xr:uid="{00000000-0005-0000-0000-0000BC3A0000}"/>
    <cellStyle name="20% - Énfasis5 2 7 7" xfId="43509" xr:uid="{00000000-0005-0000-0000-0000BD3A0000}"/>
    <cellStyle name="20% - Énfasis5 2 7 8" xfId="12008" xr:uid="{00000000-0005-0000-0000-0000BE3A0000}"/>
    <cellStyle name="20% - Énfasis5 2 8" xfId="2867" xr:uid="{00000000-0005-0000-0000-0000BF3A0000}"/>
    <cellStyle name="20% - Énfasis5 2 8 2" xfId="7668" xr:uid="{00000000-0005-0000-0000-0000C03A0000}"/>
    <cellStyle name="20% - Énfasis5 2 8 2 2" xfId="27097" xr:uid="{00000000-0005-0000-0000-0000C13A0000}"/>
    <cellStyle name="20% - Énfasis5 2 8 2 3" xfId="53434" xr:uid="{00000000-0005-0000-0000-0000C23A0000}"/>
    <cellStyle name="20% - Énfasis5 2 8 2 4" xfId="17200" xr:uid="{00000000-0005-0000-0000-0000C33A0000}"/>
    <cellStyle name="20% - Énfasis5 2 8 3" xfId="21492" xr:uid="{00000000-0005-0000-0000-0000C43A0000}"/>
    <cellStyle name="20% - Énfasis5 2 8 3 2" xfId="48746" xr:uid="{00000000-0005-0000-0000-0000C53A0000}"/>
    <cellStyle name="20% - Énfasis5 2 8 4" xfId="30979" xr:uid="{00000000-0005-0000-0000-0000C63A0000}"/>
    <cellStyle name="20% - Énfasis5 2 8 5" xfId="36546" xr:uid="{00000000-0005-0000-0000-0000C73A0000}"/>
    <cellStyle name="20% - Énfasis5 2 8 6" xfId="44006" xr:uid="{00000000-0005-0000-0000-0000C83A0000}"/>
    <cellStyle name="20% - Énfasis5 2 8 7" xfId="13510" xr:uid="{00000000-0005-0000-0000-0000C93A0000}"/>
    <cellStyle name="20% - Énfasis5 2 9" xfId="4782" xr:uid="{00000000-0005-0000-0000-0000CA3A0000}"/>
    <cellStyle name="20% - Énfasis5 2 9 2" xfId="9542" xr:uid="{00000000-0005-0000-0000-0000CB3A0000}"/>
    <cellStyle name="20% - Énfasis5 2 9 2 2" xfId="55308" xr:uid="{00000000-0005-0000-0000-0000CC3A0000}"/>
    <cellStyle name="20% - Énfasis5 2 9 2 3" xfId="25301" xr:uid="{00000000-0005-0000-0000-0000CD3A0000}"/>
    <cellStyle name="20% - Énfasis5 2 9 3" xfId="32881" xr:uid="{00000000-0005-0000-0000-0000CE3A0000}"/>
    <cellStyle name="20% - Énfasis5 2 9 3 2" xfId="50617" xr:uid="{00000000-0005-0000-0000-0000CF3A0000}"/>
    <cellStyle name="20% - Énfasis5 2 9 4" xfId="38460" xr:uid="{00000000-0005-0000-0000-0000D03A0000}"/>
    <cellStyle name="20% - Énfasis5 2 9 5" xfId="45917" xr:uid="{00000000-0005-0000-0000-0000D13A0000}"/>
    <cellStyle name="20% - Énfasis5 2 9 6" xfId="15379" xr:uid="{00000000-0005-0000-0000-0000D23A0000}"/>
    <cellStyle name="20% - Énfasis5 3" xfId="507" xr:uid="{00000000-0005-0000-0000-0000D33A0000}"/>
    <cellStyle name="20% - Énfasis5 3 10" xfId="10831" xr:uid="{00000000-0005-0000-0000-0000D43A0000}"/>
    <cellStyle name="20% - Énfasis5 3 10 2" xfId="46891" xr:uid="{00000000-0005-0000-0000-0000D53A0000}"/>
    <cellStyle name="20% - Énfasis5 3 10 3" xfId="34423" xr:uid="{00000000-0005-0000-0000-0000D63A0000}"/>
    <cellStyle name="20% - Énfasis5 3 11" xfId="42023" xr:uid="{00000000-0005-0000-0000-0000D73A0000}"/>
    <cellStyle name="20% - Énfasis5 3 12" xfId="11367" xr:uid="{00000000-0005-0000-0000-0000D83A0000}"/>
    <cellStyle name="20% - Énfasis5 3 13" xfId="56586" xr:uid="{00000000-0005-0000-0000-0000D93A0000}"/>
    <cellStyle name="20% - Énfasis5 3 14" xfId="57041" xr:uid="{00000000-0005-0000-0000-0000DA3A0000}"/>
    <cellStyle name="20% - Énfasis5 3 2" xfId="1044" xr:uid="{00000000-0005-0000-0000-0000DB3A0000}"/>
    <cellStyle name="20% - Énfasis5 3 2 10" xfId="11901" xr:uid="{00000000-0005-0000-0000-0000DC3A0000}"/>
    <cellStyle name="20% - Énfasis5 3 2 11" xfId="56829" xr:uid="{00000000-0005-0000-0000-0000DD3A0000}"/>
    <cellStyle name="20% - Énfasis5 3 2 12" xfId="57284" xr:uid="{00000000-0005-0000-0000-0000DE3A0000}"/>
    <cellStyle name="20% - Énfasis5 3 2 2" xfId="1781" xr:uid="{00000000-0005-0000-0000-0000DF3A0000}"/>
    <cellStyle name="20% - Énfasis5 3 2 2 2" xfId="4154" xr:uid="{00000000-0005-0000-0000-0000E03A0000}"/>
    <cellStyle name="20% - Énfasis5 3 2 2 2 2" xfId="8945" xr:uid="{00000000-0005-0000-0000-0000E13A0000}"/>
    <cellStyle name="20% - Énfasis5 3 2 2 2 2 2" xfId="28364" xr:uid="{00000000-0005-0000-0000-0000E23A0000}"/>
    <cellStyle name="20% - Énfasis5 3 2 2 2 2 3" xfId="54711" xr:uid="{00000000-0005-0000-0000-0000E33A0000}"/>
    <cellStyle name="20% - Énfasis5 3 2 2 2 2 4" xfId="18487" xr:uid="{00000000-0005-0000-0000-0000E43A0000}"/>
    <cellStyle name="20% - Énfasis5 3 2 2 2 3" xfId="22779" xr:uid="{00000000-0005-0000-0000-0000E53A0000}"/>
    <cellStyle name="20% - Énfasis5 3 2 2 2 3 2" xfId="50022" xr:uid="{00000000-0005-0000-0000-0000E63A0000}"/>
    <cellStyle name="20% - Énfasis5 3 2 2 2 4" xfId="32262" xr:uid="{00000000-0005-0000-0000-0000E73A0000}"/>
    <cellStyle name="20% - Énfasis5 3 2 2 2 5" xfId="37833" xr:uid="{00000000-0005-0000-0000-0000E83A0000}"/>
    <cellStyle name="20% - Énfasis5 3 2 2 2 6" xfId="45293" xr:uid="{00000000-0005-0000-0000-0000E93A0000}"/>
    <cellStyle name="20% - Énfasis5 3 2 2 2 7" xfId="14775" xr:uid="{00000000-0005-0000-0000-0000EA3A0000}"/>
    <cellStyle name="20% - Énfasis5 3 2 2 3" xfId="6994" xr:uid="{00000000-0005-0000-0000-0000EB3A0000}"/>
    <cellStyle name="20% - Énfasis5 3 2 2 3 2" xfId="26554" xr:uid="{00000000-0005-0000-0000-0000EC3A0000}"/>
    <cellStyle name="20% - Énfasis5 3 2 2 3 3" xfId="52760" xr:uid="{00000000-0005-0000-0000-0000ED3A0000}"/>
    <cellStyle name="20% - Énfasis5 3 2 2 3 4" xfId="16644" xr:uid="{00000000-0005-0000-0000-0000EE3A0000}"/>
    <cellStyle name="20% - Énfasis5 3 2 2 4" xfId="20620" xr:uid="{00000000-0005-0000-0000-0000EF3A0000}"/>
    <cellStyle name="20% - Énfasis5 3 2 2 4 2" xfId="48096" xr:uid="{00000000-0005-0000-0000-0000F03A0000}"/>
    <cellStyle name="20% - Énfasis5 3 2 2 5" xfId="30245" xr:uid="{00000000-0005-0000-0000-0000F13A0000}"/>
    <cellStyle name="20% - Énfasis5 3 2 2 6" xfId="35691" xr:uid="{00000000-0005-0000-0000-0000F23A0000}"/>
    <cellStyle name="20% - Énfasis5 3 2 2 7" xfId="43286" xr:uid="{00000000-0005-0000-0000-0000F33A0000}"/>
    <cellStyle name="20% - Énfasis5 3 2 2 8" xfId="13314" xr:uid="{00000000-0005-0000-0000-0000F43A0000}"/>
    <cellStyle name="20% - Énfasis5 3 2 3" xfId="2321" xr:uid="{00000000-0005-0000-0000-0000F53A0000}"/>
    <cellStyle name="20% - Énfasis5 3 2 3 2" xfId="4626" xr:uid="{00000000-0005-0000-0000-0000F63A0000}"/>
    <cellStyle name="20% - Énfasis5 3 2 3 2 2" xfId="9407" xr:uid="{00000000-0005-0000-0000-0000F73A0000}"/>
    <cellStyle name="20% - Énfasis5 3 2 3 2 2 2" xfId="28800" xr:uid="{00000000-0005-0000-0000-0000F83A0000}"/>
    <cellStyle name="20% - Énfasis5 3 2 3 2 2 3" xfId="55173" xr:uid="{00000000-0005-0000-0000-0000F93A0000}"/>
    <cellStyle name="20% - Énfasis5 3 2 3 2 2 4" xfId="18959" xr:uid="{00000000-0005-0000-0000-0000FA3A0000}"/>
    <cellStyle name="20% - Énfasis5 3 2 3 2 3" xfId="23251" xr:uid="{00000000-0005-0000-0000-0000FB3A0000}"/>
    <cellStyle name="20% - Énfasis5 3 2 3 2 3 2" xfId="50483" xr:uid="{00000000-0005-0000-0000-0000FC3A0000}"/>
    <cellStyle name="20% - Énfasis5 3 2 3 2 4" xfId="32726" xr:uid="{00000000-0005-0000-0000-0000FD3A0000}"/>
    <cellStyle name="20% - Énfasis5 3 2 3 2 5" xfId="38305" xr:uid="{00000000-0005-0000-0000-0000FE3A0000}"/>
    <cellStyle name="20% - Énfasis5 3 2 3 2 6" xfId="45765" xr:uid="{00000000-0005-0000-0000-0000FF3A0000}"/>
    <cellStyle name="20% - Énfasis5 3 2 3 2 7" xfId="15211" xr:uid="{00000000-0005-0000-0000-0000003B0000}"/>
    <cellStyle name="20% - Énfasis5 3 2 3 3" xfId="7486" xr:uid="{00000000-0005-0000-0000-0000013B0000}"/>
    <cellStyle name="20% - Énfasis5 3 2 3 3 2" xfId="26990" xr:uid="{00000000-0005-0000-0000-0000023B0000}"/>
    <cellStyle name="20% - Énfasis5 3 2 3 3 3" xfId="53252" xr:uid="{00000000-0005-0000-0000-0000033B0000}"/>
    <cellStyle name="20% - Énfasis5 3 2 3 3 4" xfId="17080" xr:uid="{00000000-0005-0000-0000-0000043B0000}"/>
    <cellStyle name="20% - Énfasis5 3 2 3 4" xfId="21158" xr:uid="{00000000-0005-0000-0000-0000053B0000}"/>
    <cellStyle name="20% - Énfasis5 3 2 3 4 2" xfId="48588" xr:uid="{00000000-0005-0000-0000-0000063B0000}"/>
    <cellStyle name="20% - Énfasis5 3 2 3 5" xfId="30772" xr:uid="{00000000-0005-0000-0000-0000073B0000}"/>
    <cellStyle name="20% - Énfasis5 3 2 3 6" xfId="36231" xr:uid="{00000000-0005-0000-0000-0000083B0000}"/>
    <cellStyle name="20% - Énfasis5 3 2 3 7" xfId="43824" xr:uid="{00000000-0005-0000-0000-0000093B0000}"/>
    <cellStyle name="20% - Énfasis5 3 2 3 8" xfId="12594" xr:uid="{00000000-0005-0000-0000-00000A3B0000}"/>
    <cellStyle name="20% - Énfasis5 3 2 4" xfId="3462" xr:uid="{00000000-0005-0000-0000-00000B3B0000}"/>
    <cellStyle name="20% - Énfasis5 3 2 4 2" xfId="8254" xr:uid="{00000000-0005-0000-0000-00000C3B0000}"/>
    <cellStyle name="20% - Énfasis5 3 2 4 2 2" xfId="27684" xr:uid="{00000000-0005-0000-0000-00000D3B0000}"/>
    <cellStyle name="20% - Énfasis5 3 2 4 2 3" xfId="54020" xr:uid="{00000000-0005-0000-0000-00000E3B0000}"/>
    <cellStyle name="20% - Énfasis5 3 2 4 2 4" xfId="17795" xr:uid="{00000000-0005-0000-0000-00000F3B0000}"/>
    <cellStyle name="20% - Énfasis5 3 2 4 3" xfId="22087" xr:uid="{00000000-0005-0000-0000-0000103B0000}"/>
    <cellStyle name="20% - Énfasis5 3 2 4 3 2" xfId="49332" xr:uid="{00000000-0005-0000-0000-0000113B0000}"/>
    <cellStyle name="20% - Énfasis5 3 2 4 4" xfId="31574" xr:uid="{00000000-0005-0000-0000-0000123B0000}"/>
    <cellStyle name="20% - Énfasis5 3 2 4 5" xfId="37141" xr:uid="{00000000-0005-0000-0000-0000133B0000}"/>
    <cellStyle name="20% - Énfasis5 3 2 4 6" xfId="44601" xr:uid="{00000000-0005-0000-0000-0000143B0000}"/>
    <cellStyle name="20% - Énfasis5 3 2 4 7" xfId="14096" xr:uid="{00000000-0005-0000-0000-0000153B0000}"/>
    <cellStyle name="20% - Énfasis5 3 2 5" xfId="5101" xr:uid="{00000000-0005-0000-0000-0000163B0000}"/>
    <cellStyle name="20% - Énfasis5 3 2 5 2" xfId="9857" xr:uid="{00000000-0005-0000-0000-0000173B0000}"/>
    <cellStyle name="20% - Énfasis5 3 2 5 2 2" xfId="55623" xr:uid="{00000000-0005-0000-0000-0000183B0000}"/>
    <cellStyle name="20% - Énfasis5 3 2 5 2 3" xfId="25875" xr:uid="{00000000-0005-0000-0000-0000193B0000}"/>
    <cellStyle name="20% - Énfasis5 3 2 5 3" xfId="33200" xr:uid="{00000000-0005-0000-0000-00001A3B0000}"/>
    <cellStyle name="20% - Énfasis5 3 2 5 3 2" xfId="50932" xr:uid="{00000000-0005-0000-0000-00001B3B0000}"/>
    <cellStyle name="20% - Énfasis5 3 2 5 4" xfId="38779" xr:uid="{00000000-0005-0000-0000-00001C3B0000}"/>
    <cellStyle name="20% - Énfasis5 3 2 5 5" xfId="46232" xr:uid="{00000000-0005-0000-0000-00001D3B0000}"/>
    <cellStyle name="20% - Énfasis5 3 2 5 6" xfId="15965" xr:uid="{00000000-0005-0000-0000-00001E3B0000}"/>
    <cellStyle name="20% - Énfasis5 3 2 6" xfId="5586" xr:uid="{00000000-0005-0000-0000-00001F3B0000}"/>
    <cellStyle name="20% - Énfasis5 3 2 6 2" xfId="10278" xr:uid="{00000000-0005-0000-0000-0000203B0000}"/>
    <cellStyle name="20% - Énfasis5 3 2 6 2 2" xfId="56044" xr:uid="{00000000-0005-0000-0000-0000213B0000}"/>
    <cellStyle name="20% - Énfasis5 3 2 6 2 3" xfId="33682" xr:uid="{00000000-0005-0000-0000-0000223B0000}"/>
    <cellStyle name="20% - Énfasis5 3 2 6 3" xfId="39261" xr:uid="{00000000-0005-0000-0000-0000233B0000}"/>
    <cellStyle name="20% - Énfasis5 3 2 6 3 2" xfId="51352" xr:uid="{00000000-0005-0000-0000-0000243B0000}"/>
    <cellStyle name="20% - Énfasis5 3 2 6 4" xfId="46714" xr:uid="{00000000-0005-0000-0000-0000253B0000}"/>
    <cellStyle name="20% - Énfasis5 3 2 6 5" xfId="19889" xr:uid="{00000000-0005-0000-0000-0000263B0000}"/>
    <cellStyle name="20% - Énfasis5 3 2 7" xfId="6289" xr:uid="{00000000-0005-0000-0000-0000273B0000}"/>
    <cellStyle name="20% - Énfasis5 3 2 7 2" xfId="52055" xr:uid="{00000000-0005-0000-0000-0000283B0000}"/>
    <cellStyle name="20% - Énfasis5 3 2 7 3" xfId="29523" xr:uid="{00000000-0005-0000-0000-0000293B0000}"/>
    <cellStyle name="20% - Énfasis5 3 2 8" xfId="11074" xr:uid="{00000000-0005-0000-0000-00002A3B0000}"/>
    <cellStyle name="20% - Énfasis5 3 2 8 2" xfId="47393" xr:uid="{00000000-0005-0000-0000-00002B3B0000}"/>
    <cellStyle name="20% - Énfasis5 3 2 8 3" xfId="34958" xr:uid="{00000000-0005-0000-0000-00002C3B0000}"/>
    <cellStyle name="20% - Énfasis5 3 2 9" xfId="42557" xr:uid="{00000000-0005-0000-0000-00002D3B0000}"/>
    <cellStyle name="20% - Énfasis5 3 3" xfId="796" xr:uid="{00000000-0005-0000-0000-00002E3B0000}"/>
    <cellStyle name="20% - Énfasis5 3 3 10" xfId="11653" xr:uid="{00000000-0005-0000-0000-00002F3B0000}"/>
    <cellStyle name="20% - Énfasis5 3 3 2" xfId="1538" xr:uid="{00000000-0005-0000-0000-0000303B0000}"/>
    <cellStyle name="20% - Énfasis5 3 3 2 2" xfId="3911" xr:uid="{00000000-0005-0000-0000-0000313B0000}"/>
    <cellStyle name="20% - Énfasis5 3 3 2 2 2" xfId="8702" xr:uid="{00000000-0005-0000-0000-0000323B0000}"/>
    <cellStyle name="20% - Énfasis5 3 3 2 2 2 2" xfId="28121" xr:uid="{00000000-0005-0000-0000-0000333B0000}"/>
    <cellStyle name="20% - Énfasis5 3 3 2 2 2 3" xfId="54468" xr:uid="{00000000-0005-0000-0000-0000343B0000}"/>
    <cellStyle name="20% - Énfasis5 3 3 2 2 2 4" xfId="18244" xr:uid="{00000000-0005-0000-0000-0000353B0000}"/>
    <cellStyle name="20% - Énfasis5 3 3 2 2 3" xfId="22536" xr:uid="{00000000-0005-0000-0000-0000363B0000}"/>
    <cellStyle name="20% - Énfasis5 3 3 2 2 3 2" xfId="49779" xr:uid="{00000000-0005-0000-0000-0000373B0000}"/>
    <cellStyle name="20% - Énfasis5 3 3 2 2 4" xfId="32019" xr:uid="{00000000-0005-0000-0000-0000383B0000}"/>
    <cellStyle name="20% - Énfasis5 3 3 2 2 5" xfId="37590" xr:uid="{00000000-0005-0000-0000-0000393B0000}"/>
    <cellStyle name="20% - Énfasis5 3 3 2 2 6" xfId="45050" xr:uid="{00000000-0005-0000-0000-00003A3B0000}"/>
    <cellStyle name="20% - Énfasis5 3 3 2 2 7" xfId="14532" xr:uid="{00000000-0005-0000-0000-00003B3B0000}"/>
    <cellStyle name="20% - Énfasis5 3 3 2 3" xfId="6751" xr:uid="{00000000-0005-0000-0000-00003C3B0000}"/>
    <cellStyle name="20% - Énfasis5 3 3 2 3 2" xfId="26311" xr:uid="{00000000-0005-0000-0000-00003D3B0000}"/>
    <cellStyle name="20% - Énfasis5 3 3 2 3 3" xfId="52517" xr:uid="{00000000-0005-0000-0000-00003E3B0000}"/>
    <cellStyle name="20% - Énfasis5 3 3 2 3 4" xfId="16401" xr:uid="{00000000-0005-0000-0000-00003F3B0000}"/>
    <cellStyle name="20% - Énfasis5 3 3 2 4" xfId="20377" xr:uid="{00000000-0005-0000-0000-0000403B0000}"/>
    <cellStyle name="20% - Énfasis5 3 3 2 4 2" xfId="47853" xr:uid="{00000000-0005-0000-0000-0000413B0000}"/>
    <cellStyle name="20% - Énfasis5 3 3 2 5" xfId="30002" xr:uid="{00000000-0005-0000-0000-0000423B0000}"/>
    <cellStyle name="20% - Énfasis5 3 3 2 6" xfId="35448" xr:uid="{00000000-0005-0000-0000-0000433B0000}"/>
    <cellStyle name="20% - Énfasis5 3 3 2 7" xfId="43043" xr:uid="{00000000-0005-0000-0000-0000443B0000}"/>
    <cellStyle name="20% - Énfasis5 3 3 2 8" xfId="13071" xr:uid="{00000000-0005-0000-0000-0000453B0000}"/>
    <cellStyle name="20% - Énfasis5 3 3 3" xfId="3219" xr:uid="{00000000-0005-0000-0000-0000463B0000}"/>
    <cellStyle name="20% - Énfasis5 3 3 3 2" xfId="8011" xr:uid="{00000000-0005-0000-0000-0000473B0000}"/>
    <cellStyle name="20% - Énfasis5 3 3 3 2 2" xfId="27441" xr:uid="{00000000-0005-0000-0000-0000483B0000}"/>
    <cellStyle name="20% - Énfasis5 3 3 3 2 3" xfId="53777" xr:uid="{00000000-0005-0000-0000-0000493B0000}"/>
    <cellStyle name="20% - Énfasis5 3 3 3 2 4" xfId="17552" xr:uid="{00000000-0005-0000-0000-00004A3B0000}"/>
    <cellStyle name="20% - Énfasis5 3 3 3 3" xfId="21844" xr:uid="{00000000-0005-0000-0000-00004B3B0000}"/>
    <cellStyle name="20% - Énfasis5 3 3 3 3 2" xfId="49089" xr:uid="{00000000-0005-0000-0000-00004C3B0000}"/>
    <cellStyle name="20% - Énfasis5 3 3 3 4" xfId="31331" xr:uid="{00000000-0005-0000-0000-00004D3B0000}"/>
    <cellStyle name="20% - Énfasis5 3 3 3 5" xfId="36898" xr:uid="{00000000-0005-0000-0000-00004E3B0000}"/>
    <cellStyle name="20% - Énfasis5 3 3 3 6" xfId="44358" xr:uid="{00000000-0005-0000-0000-00004F3B0000}"/>
    <cellStyle name="20% - Énfasis5 3 3 3 7" xfId="12351" xr:uid="{00000000-0005-0000-0000-0000503B0000}"/>
    <cellStyle name="20% - Énfasis5 3 3 4" xfId="6046" xr:uid="{00000000-0005-0000-0000-0000513B0000}"/>
    <cellStyle name="20% - Énfasis5 3 3 4 2" xfId="24905" xr:uid="{00000000-0005-0000-0000-0000523B0000}"/>
    <cellStyle name="20% - Énfasis5 3 3 4 3" xfId="51812" xr:uid="{00000000-0005-0000-0000-0000533B0000}"/>
    <cellStyle name="20% - Énfasis5 3 3 4 4" xfId="13853" xr:uid="{00000000-0005-0000-0000-0000543B0000}"/>
    <cellStyle name="20% - Énfasis5 3 3 5" xfId="15722" xr:uid="{00000000-0005-0000-0000-0000553B0000}"/>
    <cellStyle name="20% - Énfasis5 3 3 5 2" xfId="25632" xr:uid="{00000000-0005-0000-0000-0000563B0000}"/>
    <cellStyle name="20% - Énfasis5 3 3 5 3" xfId="47150" xr:uid="{00000000-0005-0000-0000-0000573B0000}"/>
    <cellStyle name="20% - Énfasis5 3 3 6" xfId="19641" xr:uid="{00000000-0005-0000-0000-0000583B0000}"/>
    <cellStyle name="20% - Énfasis5 3 3 7" xfId="29280" xr:uid="{00000000-0005-0000-0000-0000593B0000}"/>
    <cellStyle name="20% - Énfasis5 3 3 8" xfId="34710" xr:uid="{00000000-0005-0000-0000-00005A3B0000}"/>
    <cellStyle name="20% - Énfasis5 3 3 9" xfId="42309" xr:uid="{00000000-0005-0000-0000-00005B3B0000}"/>
    <cellStyle name="20% - Énfasis5 3 4" xfId="1275" xr:uid="{00000000-0005-0000-0000-00005C3B0000}"/>
    <cellStyle name="20% - Énfasis5 3 4 2" xfId="3651" xr:uid="{00000000-0005-0000-0000-00005D3B0000}"/>
    <cellStyle name="20% - Énfasis5 3 4 2 2" xfId="8442" xr:uid="{00000000-0005-0000-0000-00005E3B0000}"/>
    <cellStyle name="20% - Énfasis5 3 4 2 2 2" xfId="27862" xr:uid="{00000000-0005-0000-0000-00005F3B0000}"/>
    <cellStyle name="20% - Énfasis5 3 4 2 2 3" xfId="54208" xr:uid="{00000000-0005-0000-0000-0000603B0000}"/>
    <cellStyle name="20% - Énfasis5 3 4 2 2 4" xfId="17984" xr:uid="{00000000-0005-0000-0000-0000613B0000}"/>
    <cellStyle name="20% - Énfasis5 3 4 2 3" xfId="22276" xr:uid="{00000000-0005-0000-0000-0000623B0000}"/>
    <cellStyle name="20% - Énfasis5 3 4 2 3 2" xfId="49519" xr:uid="{00000000-0005-0000-0000-0000633B0000}"/>
    <cellStyle name="20% - Énfasis5 3 4 2 4" xfId="31759" xr:uid="{00000000-0005-0000-0000-0000643B0000}"/>
    <cellStyle name="20% - Énfasis5 3 4 2 5" xfId="37330" xr:uid="{00000000-0005-0000-0000-0000653B0000}"/>
    <cellStyle name="20% - Énfasis5 3 4 2 6" xfId="44790" xr:uid="{00000000-0005-0000-0000-0000663B0000}"/>
    <cellStyle name="20% - Énfasis5 3 4 2 7" xfId="14273" xr:uid="{00000000-0005-0000-0000-0000673B0000}"/>
    <cellStyle name="20% - Énfasis5 3 4 3" xfId="6489" xr:uid="{00000000-0005-0000-0000-0000683B0000}"/>
    <cellStyle name="20% - Énfasis5 3 4 3 2" xfId="26052" xr:uid="{00000000-0005-0000-0000-0000693B0000}"/>
    <cellStyle name="20% - Énfasis5 3 4 3 3" xfId="52255" xr:uid="{00000000-0005-0000-0000-00006A3B0000}"/>
    <cellStyle name="20% - Énfasis5 3 4 3 4" xfId="16142" xr:uid="{00000000-0005-0000-0000-00006B3B0000}"/>
    <cellStyle name="20% - Énfasis5 3 4 4" xfId="20114" xr:uid="{00000000-0005-0000-0000-00006C3B0000}"/>
    <cellStyle name="20% - Énfasis5 3 4 4 2" xfId="47591" xr:uid="{00000000-0005-0000-0000-00006D3B0000}"/>
    <cellStyle name="20% - Énfasis5 3 4 5" xfId="29739" xr:uid="{00000000-0005-0000-0000-00006E3B0000}"/>
    <cellStyle name="20% - Énfasis5 3 4 6" xfId="35185" xr:uid="{00000000-0005-0000-0000-00006F3B0000}"/>
    <cellStyle name="20% - Énfasis5 3 4 7" xfId="42780" xr:uid="{00000000-0005-0000-0000-0000703B0000}"/>
    <cellStyle name="20% - Énfasis5 3 4 8" xfId="12809" xr:uid="{00000000-0005-0000-0000-0000713B0000}"/>
    <cellStyle name="20% - Énfasis5 3 5" xfId="2078" xr:uid="{00000000-0005-0000-0000-0000723B0000}"/>
    <cellStyle name="20% - Énfasis5 3 5 2" xfId="4383" xr:uid="{00000000-0005-0000-0000-0000733B0000}"/>
    <cellStyle name="20% - Énfasis5 3 5 2 2" xfId="9164" xr:uid="{00000000-0005-0000-0000-0000743B0000}"/>
    <cellStyle name="20% - Énfasis5 3 5 2 2 2" xfId="28557" xr:uid="{00000000-0005-0000-0000-0000753B0000}"/>
    <cellStyle name="20% - Énfasis5 3 5 2 2 3" xfId="54930" xr:uid="{00000000-0005-0000-0000-0000763B0000}"/>
    <cellStyle name="20% - Énfasis5 3 5 2 2 4" xfId="18716" xr:uid="{00000000-0005-0000-0000-0000773B0000}"/>
    <cellStyle name="20% - Énfasis5 3 5 2 3" xfId="23008" xr:uid="{00000000-0005-0000-0000-0000783B0000}"/>
    <cellStyle name="20% - Énfasis5 3 5 2 3 2" xfId="50240" xr:uid="{00000000-0005-0000-0000-0000793B0000}"/>
    <cellStyle name="20% - Énfasis5 3 5 2 4" xfId="32483" xr:uid="{00000000-0005-0000-0000-00007A3B0000}"/>
    <cellStyle name="20% - Énfasis5 3 5 2 5" xfId="38062" xr:uid="{00000000-0005-0000-0000-00007B3B0000}"/>
    <cellStyle name="20% - Énfasis5 3 5 2 6" xfId="45522" xr:uid="{00000000-0005-0000-0000-00007C3B0000}"/>
    <cellStyle name="20% - Énfasis5 3 5 2 7" xfId="14968" xr:uid="{00000000-0005-0000-0000-00007D3B0000}"/>
    <cellStyle name="20% - Énfasis5 3 5 3" xfId="7243" xr:uid="{00000000-0005-0000-0000-00007E3B0000}"/>
    <cellStyle name="20% - Énfasis5 3 5 3 2" xfId="26747" xr:uid="{00000000-0005-0000-0000-00007F3B0000}"/>
    <cellStyle name="20% - Énfasis5 3 5 3 3" xfId="53009" xr:uid="{00000000-0005-0000-0000-0000803B0000}"/>
    <cellStyle name="20% - Énfasis5 3 5 3 4" xfId="16837" xr:uid="{00000000-0005-0000-0000-0000813B0000}"/>
    <cellStyle name="20% - Énfasis5 3 5 4" xfId="20915" xr:uid="{00000000-0005-0000-0000-0000823B0000}"/>
    <cellStyle name="20% - Énfasis5 3 5 4 2" xfId="48345" xr:uid="{00000000-0005-0000-0000-0000833B0000}"/>
    <cellStyle name="20% - Énfasis5 3 5 5" xfId="30529" xr:uid="{00000000-0005-0000-0000-0000843B0000}"/>
    <cellStyle name="20% - Énfasis5 3 5 6" xfId="35988" xr:uid="{00000000-0005-0000-0000-0000853B0000}"/>
    <cellStyle name="20% - Énfasis5 3 5 7" xfId="43581" xr:uid="{00000000-0005-0000-0000-0000863B0000}"/>
    <cellStyle name="20% - Énfasis5 3 5 8" xfId="12092" xr:uid="{00000000-0005-0000-0000-0000873B0000}"/>
    <cellStyle name="20% - Énfasis5 3 6" xfId="2959" xr:uid="{00000000-0005-0000-0000-0000883B0000}"/>
    <cellStyle name="20% - Énfasis5 3 6 2" xfId="7752" xr:uid="{00000000-0005-0000-0000-0000893B0000}"/>
    <cellStyle name="20% - Énfasis5 3 6 2 2" xfId="27182" xr:uid="{00000000-0005-0000-0000-00008A3B0000}"/>
    <cellStyle name="20% - Énfasis5 3 6 2 3" xfId="53518" xr:uid="{00000000-0005-0000-0000-00008B3B0000}"/>
    <cellStyle name="20% - Énfasis5 3 6 2 4" xfId="17292" xr:uid="{00000000-0005-0000-0000-00008C3B0000}"/>
    <cellStyle name="20% - Énfasis5 3 6 3" xfId="21584" xr:uid="{00000000-0005-0000-0000-00008D3B0000}"/>
    <cellStyle name="20% - Énfasis5 3 6 3 2" xfId="48830" xr:uid="{00000000-0005-0000-0000-00008E3B0000}"/>
    <cellStyle name="20% - Énfasis5 3 6 4" xfId="31071" xr:uid="{00000000-0005-0000-0000-00008F3B0000}"/>
    <cellStyle name="20% - Énfasis5 3 6 5" xfId="36638" xr:uid="{00000000-0005-0000-0000-0000903B0000}"/>
    <cellStyle name="20% - Énfasis5 3 6 6" xfId="44098" xr:uid="{00000000-0005-0000-0000-0000913B0000}"/>
    <cellStyle name="20% - Énfasis5 3 6 7" xfId="13594" xr:uid="{00000000-0005-0000-0000-0000923B0000}"/>
    <cellStyle name="20% - Énfasis5 3 7" xfId="4858" xr:uid="{00000000-0005-0000-0000-0000933B0000}"/>
    <cellStyle name="20% - Énfasis5 3 7 2" xfId="9614" xr:uid="{00000000-0005-0000-0000-0000943B0000}"/>
    <cellStyle name="20% - Énfasis5 3 7 2 2" xfId="55380" xr:uid="{00000000-0005-0000-0000-0000953B0000}"/>
    <cellStyle name="20% - Énfasis5 3 7 2 3" xfId="25373" xr:uid="{00000000-0005-0000-0000-0000963B0000}"/>
    <cellStyle name="20% - Énfasis5 3 7 3" xfId="32957" xr:uid="{00000000-0005-0000-0000-0000973B0000}"/>
    <cellStyle name="20% - Énfasis5 3 7 3 2" xfId="50689" xr:uid="{00000000-0005-0000-0000-0000983B0000}"/>
    <cellStyle name="20% - Énfasis5 3 7 4" xfId="38536" xr:uid="{00000000-0005-0000-0000-0000993B0000}"/>
    <cellStyle name="20% - Énfasis5 3 7 5" xfId="45989" xr:uid="{00000000-0005-0000-0000-00009A3B0000}"/>
    <cellStyle name="20% - Énfasis5 3 7 6" xfId="15463" xr:uid="{00000000-0005-0000-0000-00009B3B0000}"/>
    <cellStyle name="20% - Énfasis5 3 8" xfId="5343" xr:uid="{00000000-0005-0000-0000-00009C3B0000}"/>
    <cellStyle name="20% - Énfasis5 3 8 2" xfId="10035" xr:uid="{00000000-0005-0000-0000-00009D3B0000}"/>
    <cellStyle name="20% - Énfasis5 3 8 2 2" xfId="55801" xr:uid="{00000000-0005-0000-0000-00009E3B0000}"/>
    <cellStyle name="20% - Énfasis5 3 8 2 3" xfId="33439" xr:uid="{00000000-0005-0000-0000-00009F3B0000}"/>
    <cellStyle name="20% - Énfasis5 3 8 3" xfId="39018" xr:uid="{00000000-0005-0000-0000-0000A03B0000}"/>
    <cellStyle name="20% - Énfasis5 3 8 3 2" xfId="51109" xr:uid="{00000000-0005-0000-0000-0000A13B0000}"/>
    <cellStyle name="20% - Énfasis5 3 8 4" xfId="46471" xr:uid="{00000000-0005-0000-0000-0000A23B0000}"/>
    <cellStyle name="20% - Énfasis5 3 8 5" xfId="19354" xr:uid="{00000000-0005-0000-0000-0000A33B0000}"/>
    <cellStyle name="20% - Énfasis5 3 9" xfId="5786" xr:uid="{00000000-0005-0000-0000-0000A43B0000}"/>
    <cellStyle name="20% - Énfasis5 3 9 2" xfId="51552" xr:uid="{00000000-0005-0000-0000-0000A53B0000}"/>
    <cellStyle name="20% - Énfasis5 3 9 3" xfId="29020" xr:uid="{00000000-0005-0000-0000-0000A63B0000}"/>
    <cellStyle name="20% - Énfasis5 4" xfId="584" xr:uid="{00000000-0005-0000-0000-0000A73B0000}"/>
    <cellStyle name="20% - Énfasis5 4 10" xfId="42100" xr:uid="{00000000-0005-0000-0000-0000A83B0000}"/>
    <cellStyle name="20% - Énfasis5 4 11" xfId="11444" xr:uid="{00000000-0005-0000-0000-0000A93B0000}"/>
    <cellStyle name="20% - Énfasis5 4 12" xfId="56658" xr:uid="{00000000-0005-0000-0000-0000AA3B0000}"/>
    <cellStyle name="20% - Énfasis5 4 13" xfId="57113" xr:uid="{00000000-0005-0000-0000-0000AB3B0000}"/>
    <cellStyle name="20% - Énfasis5 4 2" xfId="868" xr:uid="{00000000-0005-0000-0000-0000AC3B0000}"/>
    <cellStyle name="20% - Énfasis5 4 2 10" xfId="11725" xr:uid="{00000000-0005-0000-0000-0000AD3B0000}"/>
    <cellStyle name="20% - Énfasis5 4 2 2" xfId="1610" xr:uid="{00000000-0005-0000-0000-0000AE3B0000}"/>
    <cellStyle name="20% - Énfasis5 4 2 2 2" xfId="3983" xr:uid="{00000000-0005-0000-0000-0000AF3B0000}"/>
    <cellStyle name="20% - Énfasis5 4 2 2 2 2" xfId="8774" xr:uid="{00000000-0005-0000-0000-0000B03B0000}"/>
    <cellStyle name="20% - Énfasis5 4 2 2 2 2 2" xfId="28193" xr:uid="{00000000-0005-0000-0000-0000B13B0000}"/>
    <cellStyle name="20% - Énfasis5 4 2 2 2 2 3" xfId="54540" xr:uid="{00000000-0005-0000-0000-0000B23B0000}"/>
    <cellStyle name="20% - Énfasis5 4 2 2 2 2 4" xfId="18316" xr:uid="{00000000-0005-0000-0000-0000B33B0000}"/>
    <cellStyle name="20% - Énfasis5 4 2 2 2 3" xfId="22608" xr:uid="{00000000-0005-0000-0000-0000B43B0000}"/>
    <cellStyle name="20% - Énfasis5 4 2 2 2 3 2" xfId="49851" xr:uid="{00000000-0005-0000-0000-0000B53B0000}"/>
    <cellStyle name="20% - Énfasis5 4 2 2 2 4" xfId="32091" xr:uid="{00000000-0005-0000-0000-0000B63B0000}"/>
    <cellStyle name="20% - Énfasis5 4 2 2 2 5" xfId="37662" xr:uid="{00000000-0005-0000-0000-0000B73B0000}"/>
    <cellStyle name="20% - Énfasis5 4 2 2 2 6" xfId="45122" xr:uid="{00000000-0005-0000-0000-0000B83B0000}"/>
    <cellStyle name="20% - Énfasis5 4 2 2 2 7" xfId="14604" xr:uid="{00000000-0005-0000-0000-0000B93B0000}"/>
    <cellStyle name="20% - Énfasis5 4 2 2 3" xfId="6823" xr:uid="{00000000-0005-0000-0000-0000BA3B0000}"/>
    <cellStyle name="20% - Énfasis5 4 2 2 3 2" xfId="26383" xr:uid="{00000000-0005-0000-0000-0000BB3B0000}"/>
    <cellStyle name="20% - Énfasis5 4 2 2 3 3" xfId="52589" xr:uid="{00000000-0005-0000-0000-0000BC3B0000}"/>
    <cellStyle name="20% - Énfasis5 4 2 2 3 4" xfId="16473" xr:uid="{00000000-0005-0000-0000-0000BD3B0000}"/>
    <cellStyle name="20% - Énfasis5 4 2 2 4" xfId="20449" xr:uid="{00000000-0005-0000-0000-0000BE3B0000}"/>
    <cellStyle name="20% - Énfasis5 4 2 2 4 2" xfId="47925" xr:uid="{00000000-0005-0000-0000-0000BF3B0000}"/>
    <cellStyle name="20% - Énfasis5 4 2 2 5" xfId="30074" xr:uid="{00000000-0005-0000-0000-0000C03B0000}"/>
    <cellStyle name="20% - Énfasis5 4 2 2 6" xfId="35520" xr:uid="{00000000-0005-0000-0000-0000C13B0000}"/>
    <cellStyle name="20% - Énfasis5 4 2 2 7" xfId="43115" xr:uid="{00000000-0005-0000-0000-0000C23B0000}"/>
    <cellStyle name="20% - Énfasis5 4 2 2 8" xfId="13143" xr:uid="{00000000-0005-0000-0000-0000C33B0000}"/>
    <cellStyle name="20% - Énfasis5 4 2 3" xfId="3291" xr:uid="{00000000-0005-0000-0000-0000C43B0000}"/>
    <cellStyle name="20% - Énfasis5 4 2 3 2" xfId="8083" xr:uid="{00000000-0005-0000-0000-0000C53B0000}"/>
    <cellStyle name="20% - Énfasis5 4 2 3 2 2" xfId="27513" xr:uid="{00000000-0005-0000-0000-0000C63B0000}"/>
    <cellStyle name="20% - Énfasis5 4 2 3 2 3" xfId="53849" xr:uid="{00000000-0005-0000-0000-0000C73B0000}"/>
    <cellStyle name="20% - Énfasis5 4 2 3 2 4" xfId="17624" xr:uid="{00000000-0005-0000-0000-0000C83B0000}"/>
    <cellStyle name="20% - Énfasis5 4 2 3 3" xfId="21916" xr:uid="{00000000-0005-0000-0000-0000C93B0000}"/>
    <cellStyle name="20% - Énfasis5 4 2 3 3 2" xfId="49161" xr:uid="{00000000-0005-0000-0000-0000CA3B0000}"/>
    <cellStyle name="20% - Énfasis5 4 2 3 4" xfId="31403" xr:uid="{00000000-0005-0000-0000-0000CB3B0000}"/>
    <cellStyle name="20% - Énfasis5 4 2 3 5" xfId="36970" xr:uid="{00000000-0005-0000-0000-0000CC3B0000}"/>
    <cellStyle name="20% - Énfasis5 4 2 3 6" xfId="44430" xr:uid="{00000000-0005-0000-0000-0000CD3B0000}"/>
    <cellStyle name="20% - Énfasis5 4 2 3 7" xfId="12423" xr:uid="{00000000-0005-0000-0000-0000CE3B0000}"/>
    <cellStyle name="20% - Énfasis5 4 2 4" xfId="6118" xr:uid="{00000000-0005-0000-0000-0000CF3B0000}"/>
    <cellStyle name="20% - Énfasis5 4 2 4 2" xfId="24589" xr:uid="{00000000-0005-0000-0000-0000D03B0000}"/>
    <cellStyle name="20% - Énfasis5 4 2 4 3" xfId="51884" xr:uid="{00000000-0005-0000-0000-0000D13B0000}"/>
    <cellStyle name="20% - Énfasis5 4 2 4 4" xfId="13925" xr:uid="{00000000-0005-0000-0000-0000D23B0000}"/>
    <cellStyle name="20% - Énfasis5 4 2 5" xfId="15794" xr:uid="{00000000-0005-0000-0000-0000D33B0000}"/>
    <cellStyle name="20% - Énfasis5 4 2 5 2" xfId="25704" xr:uid="{00000000-0005-0000-0000-0000D43B0000}"/>
    <cellStyle name="20% - Énfasis5 4 2 5 3" xfId="47222" xr:uid="{00000000-0005-0000-0000-0000D53B0000}"/>
    <cellStyle name="20% - Énfasis5 4 2 6" xfId="19713" xr:uid="{00000000-0005-0000-0000-0000D63B0000}"/>
    <cellStyle name="20% - Énfasis5 4 2 7" xfId="29352" xr:uid="{00000000-0005-0000-0000-0000D73B0000}"/>
    <cellStyle name="20% - Énfasis5 4 2 8" xfId="34782" xr:uid="{00000000-0005-0000-0000-0000D83B0000}"/>
    <cellStyle name="20% - Énfasis5 4 2 9" xfId="42381" xr:uid="{00000000-0005-0000-0000-0000D93B0000}"/>
    <cellStyle name="20% - Énfasis5 4 3" xfId="1347" xr:uid="{00000000-0005-0000-0000-0000DA3B0000}"/>
    <cellStyle name="20% - Énfasis5 4 3 2" xfId="3723" xr:uid="{00000000-0005-0000-0000-0000DB3B0000}"/>
    <cellStyle name="20% - Énfasis5 4 3 2 2" xfId="8514" xr:uid="{00000000-0005-0000-0000-0000DC3B0000}"/>
    <cellStyle name="20% - Énfasis5 4 3 2 2 2" xfId="27934" xr:uid="{00000000-0005-0000-0000-0000DD3B0000}"/>
    <cellStyle name="20% - Énfasis5 4 3 2 2 3" xfId="54280" xr:uid="{00000000-0005-0000-0000-0000DE3B0000}"/>
    <cellStyle name="20% - Énfasis5 4 3 2 2 4" xfId="18056" xr:uid="{00000000-0005-0000-0000-0000DF3B0000}"/>
    <cellStyle name="20% - Énfasis5 4 3 2 3" xfId="22348" xr:uid="{00000000-0005-0000-0000-0000E03B0000}"/>
    <cellStyle name="20% - Énfasis5 4 3 2 3 2" xfId="49591" xr:uid="{00000000-0005-0000-0000-0000E13B0000}"/>
    <cellStyle name="20% - Énfasis5 4 3 2 4" xfId="31831" xr:uid="{00000000-0005-0000-0000-0000E23B0000}"/>
    <cellStyle name="20% - Énfasis5 4 3 2 5" xfId="37402" xr:uid="{00000000-0005-0000-0000-0000E33B0000}"/>
    <cellStyle name="20% - Énfasis5 4 3 2 6" xfId="44862" xr:uid="{00000000-0005-0000-0000-0000E43B0000}"/>
    <cellStyle name="20% - Énfasis5 4 3 2 7" xfId="14345" xr:uid="{00000000-0005-0000-0000-0000E53B0000}"/>
    <cellStyle name="20% - Énfasis5 4 3 3" xfId="6561" xr:uid="{00000000-0005-0000-0000-0000E63B0000}"/>
    <cellStyle name="20% - Énfasis5 4 3 3 2" xfId="26124" xr:uid="{00000000-0005-0000-0000-0000E73B0000}"/>
    <cellStyle name="20% - Énfasis5 4 3 3 3" xfId="52327" xr:uid="{00000000-0005-0000-0000-0000E83B0000}"/>
    <cellStyle name="20% - Énfasis5 4 3 3 4" xfId="16214" xr:uid="{00000000-0005-0000-0000-0000E93B0000}"/>
    <cellStyle name="20% - Énfasis5 4 3 4" xfId="20186" xr:uid="{00000000-0005-0000-0000-0000EA3B0000}"/>
    <cellStyle name="20% - Énfasis5 4 3 4 2" xfId="47663" xr:uid="{00000000-0005-0000-0000-0000EB3B0000}"/>
    <cellStyle name="20% - Énfasis5 4 3 5" xfId="29811" xr:uid="{00000000-0005-0000-0000-0000EC3B0000}"/>
    <cellStyle name="20% - Énfasis5 4 3 6" xfId="35257" xr:uid="{00000000-0005-0000-0000-0000ED3B0000}"/>
    <cellStyle name="20% - Énfasis5 4 3 7" xfId="42852" xr:uid="{00000000-0005-0000-0000-0000EE3B0000}"/>
    <cellStyle name="20% - Énfasis5 4 3 8" xfId="12881" xr:uid="{00000000-0005-0000-0000-0000EF3B0000}"/>
    <cellStyle name="20% - Énfasis5 4 4" xfId="2150" xr:uid="{00000000-0005-0000-0000-0000F03B0000}"/>
    <cellStyle name="20% - Énfasis5 4 4 2" xfId="4455" xr:uid="{00000000-0005-0000-0000-0000F13B0000}"/>
    <cellStyle name="20% - Énfasis5 4 4 2 2" xfId="9236" xr:uid="{00000000-0005-0000-0000-0000F23B0000}"/>
    <cellStyle name="20% - Énfasis5 4 4 2 2 2" xfId="28629" xr:uid="{00000000-0005-0000-0000-0000F33B0000}"/>
    <cellStyle name="20% - Énfasis5 4 4 2 2 3" xfId="55002" xr:uid="{00000000-0005-0000-0000-0000F43B0000}"/>
    <cellStyle name="20% - Énfasis5 4 4 2 2 4" xfId="18788" xr:uid="{00000000-0005-0000-0000-0000F53B0000}"/>
    <cellStyle name="20% - Énfasis5 4 4 2 3" xfId="23080" xr:uid="{00000000-0005-0000-0000-0000F63B0000}"/>
    <cellStyle name="20% - Énfasis5 4 4 2 3 2" xfId="50312" xr:uid="{00000000-0005-0000-0000-0000F73B0000}"/>
    <cellStyle name="20% - Énfasis5 4 4 2 4" xfId="32555" xr:uid="{00000000-0005-0000-0000-0000F83B0000}"/>
    <cellStyle name="20% - Énfasis5 4 4 2 5" xfId="38134" xr:uid="{00000000-0005-0000-0000-0000F93B0000}"/>
    <cellStyle name="20% - Énfasis5 4 4 2 6" xfId="45594" xr:uid="{00000000-0005-0000-0000-0000FA3B0000}"/>
    <cellStyle name="20% - Énfasis5 4 4 2 7" xfId="15040" xr:uid="{00000000-0005-0000-0000-0000FB3B0000}"/>
    <cellStyle name="20% - Énfasis5 4 4 3" xfId="7315" xr:uid="{00000000-0005-0000-0000-0000FC3B0000}"/>
    <cellStyle name="20% - Énfasis5 4 4 3 2" xfId="26819" xr:uid="{00000000-0005-0000-0000-0000FD3B0000}"/>
    <cellStyle name="20% - Énfasis5 4 4 3 3" xfId="53081" xr:uid="{00000000-0005-0000-0000-0000FE3B0000}"/>
    <cellStyle name="20% - Énfasis5 4 4 3 4" xfId="16909" xr:uid="{00000000-0005-0000-0000-0000FF3B0000}"/>
    <cellStyle name="20% - Énfasis5 4 4 4" xfId="20987" xr:uid="{00000000-0005-0000-0000-0000003C0000}"/>
    <cellStyle name="20% - Énfasis5 4 4 4 2" xfId="48417" xr:uid="{00000000-0005-0000-0000-0000013C0000}"/>
    <cellStyle name="20% - Énfasis5 4 4 5" xfId="30601" xr:uid="{00000000-0005-0000-0000-0000023C0000}"/>
    <cellStyle name="20% - Énfasis5 4 4 6" xfId="36060" xr:uid="{00000000-0005-0000-0000-0000033C0000}"/>
    <cellStyle name="20% - Énfasis5 4 4 7" xfId="43653" xr:uid="{00000000-0005-0000-0000-0000043C0000}"/>
    <cellStyle name="20% - Énfasis5 4 4 8" xfId="12164" xr:uid="{00000000-0005-0000-0000-0000053C0000}"/>
    <cellStyle name="20% - Énfasis5 4 5" xfId="3031" xr:uid="{00000000-0005-0000-0000-0000063C0000}"/>
    <cellStyle name="20% - Énfasis5 4 5 2" xfId="7824" xr:uid="{00000000-0005-0000-0000-0000073C0000}"/>
    <cellStyle name="20% - Énfasis5 4 5 2 2" xfId="27254" xr:uid="{00000000-0005-0000-0000-0000083C0000}"/>
    <cellStyle name="20% - Énfasis5 4 5 2 3" xfId="53590" xr:uid="{00000000-0005-0000-0000-0000093C0000}"/>
    <cellStyle name="20% - Énfasis5 4 5 2 4" xfId="17364" xr:uid="{00000000-0005-0000-0000-00000A3C0000}"/>
    <cellStyle name="20% - Énfasis5 4 5 3" xfId="21656" xr:uid="{00000000-0005-0000-0000-00000B3C0000}"/>
    <cellStyle name="20% - Énfasis5 4 5 3 2" xfId="48902" xr:uid="{00000000-0005-0000-0000-00000C3C0000}"/>
    <cellStyle name="20% - Énfasis5 4 5 4" xfId="31143" xr:uid="{00000000-0005-0000-0000-00000D3C0000}"/>
    <cellStyle name="20% - Énfasis5 4 5 5" xfId="36710" xr:uid="{00000000-0005-0000-0000-00000E3C0000}"/>
    <cellStyle name="20% - Énfasis5 4 5 6" xfId="44170" xr:uid="{00000000-0005-0000-0000-00000F3C0000}"/>
    <cellStyle name="20% - Énfasis5 4 5 7" xfId="13666" xr:uid="{00000000-0005-0000-0000-0000103C0000}"/>
    <cellStyle name="20% - Énfasis5 4 6" xfId="4930" xr:uid="{00000000-0005-0000-0000-0000113C0000}"/>
    <cellStyle name="20% - Énfasis5 4 6 2" xfId="9686" xr:uid="{00000000-0005-0000-0000-0000123C0000}"/>
    <cellStyle name="20% - Énfasis5 4 6 2 2" xfId="55452" xr:uid="{00000000-0005-0000-0000-0000133C0000}"/>
    <cellStyle name="20% - Énfasis5 4 6 2 3" xfId="25445" xr:uid="{00000000-0005-0000-0000-0000143C0000}"/>
    <cellStyle name="20% - Énfasis5 4 6 3" xfId="33029" xr:uid="{00000000-0005-0000-0000-0000153C0000}"/>
    <cellStyle name="20% - Énfasis5 4 6 3 2" xfId="50761" xr:uid="{00000000-0005-0000-0000-0000163C0000}"/>
    <cellStyle name="20% - Énfasis5 4 6 4" xfId="38608" xr:uid="{00000000-0005-0000-0000-0000173C0000}"/>
    <cellStyle name="20% - Énfasis5 4 6 5" xfId="46061" xr:uid="{00000000-0005-0000-0000-0000183C0000}"/>
    <cellStyle name="20% - Énfasis5 4 6 6" xfId="15535" xr:uid="{00000000-0005-0000-0000-0000193C0000}"/>
    <cellStyle name="20% - Énfasis5 4 7" xfId="5415" xr:uid="{00000000-0005-0000-0000-00001A3C0000}"/>
    <cellStyle name="20% - Énfasis5 4 7 2" xfId="10107" xr:uid="{00000000-0005-0000-0000-00001B3C0000}"/>
    <cellStyle name="20% - Énfasis5 4 7 2 2" xfId="55873" xr:uid="{00000000-0005-0000-0000-00001C3C0000}"/>
    <cellStyle name="20% - Énfasis5 4 7 2 3" xfId="33511" xr:uid="{00000000-0005-0000-0000-00001D3C0000}"/>
    <cellStyle name="20% - Énfasis5 4 7 3" xfId="39090" xr:uid="{00000000-0005-0000-0000-00001E3C0000}"/>
    <cellStyle name="20% - Énfasis5 4 7 3 2" xfId="51181" xr:uid="{00000000-0005-0000-0000-00001F3C0000}"/>
    <cellStyle name="20% - Énfasis5 4 7 4" xfId="46543" xr:uid="{00000000-0005-0000-0000-0000203C0000}"/>
    <cellStyle name="20% - Énfasis5 4 7 5" xfId="19431" xr:uid="{00000000-0005-0000-0000-0000213C0000}"/>
    <cellStyle name="20% - Énfasis5 4 8" xfId="5858" xr:uid="{00000000-0005-0000-0000-0000223C0000}"/>
    <cellStyle name="20% - Énfasis5 4 8 2" xfId="51624" xr:uid="{00000000-0005-0000-0000-0000233C0000}"/>
    <cellStyle name="20% - Énfasis5 4 8 3" xfId="29092" xr:uid="{00000000-0005-0000-0000-0000243C0000}"/>
    <cellStyle name="20% - Énfasis5 4 9" xfId="10903" xr:uid="{00000000-0005-0000-0000-0000253C0000}"/>
    <cellStyle name="20% - Énfasis5 4 9 2" xfId="46963" xr:uid="{00000000-0005-0000-0000-0000263C0000}"/>
    <cellStyle name="20% - Énfasis5 4 9 3" xfId="34500" xr:uid="{00000000-0005-0000-0000-0000273C0000}"/>
    <cellStyle name="20% - Énfasis5 5" xfId="945" xr:uid="{00000000-0005-0000-0000-0000283C0000}"/>
    <cellStyle name="20% - Énfasis5 5 10" xfId="11802" xr:uid="{00000000-0005-0000-0000-0000293C0000}"/>
    <cellStyle name="20% - Énfasis5 5 11" xfId="56730" xr:uid="{00000000-0005-0000-0000-00002A3C0000}"/>
    <cellStyle name="20% - Énfasis5 5 12" xfId="57185" xr:uid="{00000000-0005-0000-0000-00002B3C0000}"/>
    <cellStyle name="20% - Énfasis5 5 2" xfId="1682" xr:uid="{00000000-0005-0000-0000-00002C3C0000}"/>
    <cellStyle name="20% - Énfasis5 5 2 2" xfId="4055" xr:uid="{00000000-0005-0000-0000-00002D3C0000}"/>
    <cellStyle name="20% - Énfasis5 5 2 2 2" xfId="8846" xr:uid="{00000000-0005-0000-0000-00002E3C0000}"/>
    <cellStyle name="20% - Énfasis5 5 2 2 2 2" xfId="28265" xr:uid="{00000000-0005-0000-0000-00002F3C0000}"/>
    <cellStyle name="20% - Énfasis5 5 2 2 2 3" xfId="54612" xr:uid="{00000000-0005-0000-0000-0000303C0000}"/>
    <cellStyle name="20% - Énfasis5 5 2 2 2 4" xfId="18388" xr:uid="{00000000-0005-0000-0000-0000313C0000}"/>
    <cellStyle name="20% - Énfasis5 5 2 2 3" xfId="22680" xr:uid="{00000000-0005-0000-0000-0000323C0000}"/>
    <cellStyle name="20% - Énfasis5 5 2 2 3 2" xfId="49923" xr:uid="{00000000-0005-0000-0000-0000333C0000}"/>
    <cellStyle name="20% - Énfasis5 5 2 2 4" xfId="32163" xr:uid="{00000000-0005-0000-0000-0000343C0000}"/>
    <cellStyle name="20% - Énfasis5 5 2 2 5" xfId="37734" xr:uid="{00000000-0005-0000-0000-0000353C0000}"/>
    <cellStyle name="20% - Énfasis5 5 2 2 6" xfId="45194" xr:uid="{00000000-0005-0000-0000-0000363C0000}"/>
    <cellStyle name="20% - Énfasis5 5 2 2 7" xfId="14676" xr:uid="{00000000-0005-0000-0000-0000373C0000}"/>
    <cellStyle name="20% - Énfasis5 5 2 3" xfId="6895" xr:uid="{00000000-0005-0000-0000-0000383C0000}"/>
    <cellStyle name="20% - Énfasis5 5 2 3 2" xfId="26455" xr:uid="{00000000-0005-0000-0000-0000393C0000}"/>
    <cellStyle name="20% - Énfasis5 5 2 3 3" xfId="52661" xr:uid="{00000000-0005-0000-0000-00003A3C0000}"/>
    <cellStyle name="20% - Énfasis5 5 2 3 4" xfId="16545" xr:uid="{00000000-0005-0000-0000-00003B3C0000}"/>
    <cellStyle name="20% - Énfasis5 5 2 4" xfId="20521" xr:uid="{00000000-0005-0000-0000-00003C3C0000}"/>
    <cellStyle name="20% - Énfasis5 5 2 4 2" xfId="47997" xr:uid="{00000000-0005-0000-0000-00003D3C0000}"/>
    <cellStyle name="20% - Énfasis5 5 2 5" xfId="30146" xr:uid="{00000000-0005-0000-0000-00003E3C0000}"/>
    <cellStyle name="20% - Énfasis5 5 2 6" xfId="35592" xr:uid="{00000000-0005-0000-0000-00003F3C0000}"/>
    <cellStyle name="20% - Énfasis5 5 2 7" xfId="43187" xr:uid="{00000000-0005-0000-0000-0000403C0000}"/>
    <cellStyle name="20% - Énfasis5 5 2 8" xfId="13215" xr:uid="{00000000-0005-0000-0000-0000413C0000}"/>
    <cellStyle name="20% - Énfasis5 5 3" xfId="2222" xr:uid="{00000000-0005-0000-0000-0000423C0000}"/>
    <cellStyle name="20% - Énfasis5 5 3 2" xfId="4527" xr:uid="{00000000-0005-0000-0000-0000433C0000}"/>
    <cellStyle name="20% - Énfasis5 5 3 2 2" xfId="9308" xr:uid="{00000000-0005-0000-0000-0000443C0000}"/>
    <cellStyle name="20% - Énfasis5 5 3 2 2 2" xfId="28701" xr:uid="{00000000-0005-0000-0000-0000453C0000}"/>
    <cellStyle name="20% - Énfasis5 5 3 2 2 3" xfId="55074" xr:uid="{00000000-0005-0000-0000-0000463C0000}"/>
    <cellStyle name="20% - Énfasis5 5 3 2 2 4" xfId="18860" xr:uid="{00000000-0005-0000-0000-0000473C0000}"/>
    <cellStyle name="20% - Énfasis5 5 3 2 3" xfId="23152" xr:uid="{00000000-0005-0000-0000-0000483C0000}"/>
    <cellStyle name="20% - Énfasis5 5 3 2 3 2" xfId="50384" xr:uid="{00000000-0005-0000-0000-0000493C0000}"/>
    <cellStyle name="20% - Énfasis5 5 3 2 4" xfId="32627" xr:uid="{00000000-0005-0000-0000-00004A3C0000}"/>
    <cellStyle name="20% - Énfasis5 5 3 2 5" xfId="38206" xr:uid="{00000000-0005-0000-0000-00004B3C0000}"/>
    <cellStyle name="20% - Énfasis5 5 3 2 6" xfId="45666" xr:uid="{00000000-0005-0000-0000-00004C3C0000}"/>
    <cellStyle name="20% - Énfasis5 5 3 2 7" xfId="15112" xr:uid="{00000000-0005-0000-0000-00004D3C0000}"/>
    <cellStyle name="20% - Énfasis5 5 3 3" xfId="7387" xr:uid="{00000000-0005-0000-0000-00004E3C0000}"/>
    <cellStyle name="20% - Énfasis5 5 3 3 2" xfId="26891" xr:uid="{00000000-0005-0000-0000-00004F3C0000}"/>
    <cellStyle name="20% - Énfasis5 5 3 3 3" xfId="53153" xr:uid="{00000000-0005-0000-0000-0000503C0000}"/>
    <cellStyle name="20% - Énfasis5 5 3 3 4" xfId="16981" xr:uid="{00000000-0005-0000-0000-0000513C0000}"/>
    <cellStyle name="20% - Énfasis5 5 3 4" xfId="21059" xr:uid="{00000000-0005-0000-0000-0000523C0000}"/>
    <cellStyle name="20% - Énfasis5 5 3 4 2" xfId="48489" xr:uid="{00000000-0005-0000-0000-0000533C0000}"/>
    <cellStyle name="20% - Énfasis5 5 3 5" xfId="30673" xr:uid="{00000000-0005-0000-0000-0000543C0000}"/>
    <cellStyle name="20% - Énfasis5 5 3 6" xfId="36132" xr:uid="{00000000-0005-0000-0000-0000553C0000}"/>
    <cellStyle name="20% - Énfasis5 5 3 7" xfId="43725" xr:uid="{00000000-0005-0000-0000-0000563C0000}"/>
    <cellStyle name="20% - Énfasis5 5 3 8" xfId="12495" xr:uid="{00000000-0005-0000-0000-0000573C0000}"/>
    <cellStyle name="20% - Énfasis5 5 4" xfId="3363" xr:uid="{00000000-0005-0000-0000-0000583C0000}"/>
    <cellStyle name="20% - Énfasis5 5 4 2" xfId="8155" xr:uid="{00000000-0005-0000-0000-0000593C0000}"/>
    <cellStyle name="20% - Énfasis5 5 4 2 2" xfId="27585" xr:uid="{00000000-0005-0000-0000-00005A3C0000}"/>
    <cellStyle name="20% - Énfasis5 5 4 2 3" xfId="53921" xr:uid="{00000000-0005-0000-0000-00005B3C0000}"/>
    <cellStyle name="20% - Énfasis5 5 4 2 4" xfId="17696" xr:uid="{00000000-0005-0000-0000-00005C3C0000}"/>
    <cellStyle name="20% - Énfasis5 5 4 3" xfId="21988" xr:uid="{00000000-0005-0000-0000-00005D3C0000}"/>
    <cellStyle name="20% - Énfasis5 5 4 3 2" xfId="49233" xr:uid="{00000000-0005-0000-0000-00005E3C0000}"/>
    <cellStyle name="20% - Énfasis5 5 4 4" xfId="31475" xr:uid="{00000000-0005-0000-0000-00005F3C0000}"/>
    <cellStyle name="20% - Énfasis5 5 4 5" xfId="37042" xr:uid="{00000000-0005-0000-0000-0000603C0000}"/>
    <cellStyle name="20% - Énfasis5 5 4 6" xfId="44502" xr:uid="{00000000-0005-0000-0000-0000613C0000}"/>
    <cellStyle name="20% - Énfasis5 5 4 7" xfId="13997" xr:uid="{00000000-0005-0000-0000-0000623C0000}"/>
    <cellStyle name="20% - Énfasis5 5 5" xfId="5002" xr:uid="{00000000-0005-0000-0000-0000633C0000}"/>
    <cellStyle name="20% - Énfasis5 5 5 2" xfId="9758" xr:uid="{00000000-0005-0000-0000-0000643C0000}"/>
    <cellStyle name="20% - Énfasis5 5 5 2 2" xfId="55524" xr:uid="{00000000-0005-0000-0000-0000653C0000}"/>
    <cellStyle name="20% - Énfasis5 5 5 2 3" xfId="25776" xr:uid="{00000000-0005-0000-0000-0000663C0000}"/>
    <cellStyle name="20% - Énfasis5 5 5 3" xfId="33101" xr:uid="{00000000-0005-0000-0000-0000673C0000}"/>
    <cellStyle name="20% - Énfasis5 5 5 3 2" xfId="50833" xr:uid="{00000000-0005-0000-0000-0000683C0000}"/>
    <cellStyle name="20% - Énfasis5 5 5 4" xfId="38680" xr:uid="{00000000-0005-0000-0000-0000693C0000}"/>
    <cellStyle name="20% - Énfasis5 5 5 5" xfId="46133" xr:uid="{00000000-0005-0000-0000-00006A3C0000}"/>
    <cellStyle name="20% - Énfasis5 5 5 6" xfId="15866" xr:uid="{00000000-0005-0000-0000-00006B3C0000}"/>
    <cellStyle name="20% - Énfasis5 5 6" xfId="5487" xr:uid="{00000000-0005-0000-0000-00006C3C0000}"/>
    <cellStyle name="20% - Énfasis5 5 6 2" xfId="10179" xr:uid="{00000000-0005-0000-0000-00006D3C0000}"/>
    <cellStyle name="20% - Énfasis5 5 6 2 2" xfId="55945" xr:uid="{00000000-0005-0000-0000-00006E3C0000}"/>
    <cellStyle name="20% - Énfasis5 5 6 2 3" xfId="33583" xr:uid="{00000000-0005-0000-0000-00006F3C0000}"/>
    <cellStyle name="20% - Énfasis5 5 6 3" xfId="39162" xr:uid="{00000000-0005-0000-0000-0000703C0000}"/>
    <cellStyle name="20% - Énfasis5 5 6 3 2" xfId="51253" xr:uid="{00000000-0005-0000-0000-0000713C0000}"/>
    <cellStyle name="20% - Énfasis5 5 6 4" xfId="46615" xr:uid="{00000000-0005-0000-0000-0000723C0000}"/>
    <cellStyle name="20% - Énfasis5 5 6 5" xfId="19790" xr:uid="{00000000-0005-0000-0000-0000733C0000}"/>
    <cellStyle name="20% - Énfasis5 5 7" xfId="6190" xr:uid="{00000000-0005-0000-0000-0000743C0000}"/>
    <cellStyle name="20% - Énfasis5 5 7 2" xfId="51956" xr:uid="{00000000-0005-0000-0000-0000753C0000}"/>
    <cellStyle name="20% - Énfasis5 5 7 3" xfId="29424" xr:uid="{00000000-0005-0000-0000-0000763C0000}"/>
    <cellStyle name="20% - Énfasis5 5 8" xfId="10975" xr:uid="{00000000-0005-0000-0000-0000773C0000}"/>
    <cellStyle name="20% - Énfasis5 5 8 2" xfId="47294" xr:uid="{00000000-0005-0000-0000-0000783C0000}"/>
    <cellStyle name="20% - Énfasis5 5 8 3" xfId="34859" xr:uid="{00000000-0005-0000-0000-0000793C0000}"/>
    <cellStyle name="20% - Énfasis5 5 9" xfId="42458" xr:uid="{00000000-0005-0000-0000-00007A3C0000}"/>
    <cellStyle name="20% - Énfasis5 6" xfId="686" xr:uid="{00000000-0005-0000-0000-00007B3C0000}"/>
    <cellStyle name="20% - Énfasis5 6 10" xfId="11543" xr:uid="{00000000-0005-0000-0000-00007C3C0000}"/>
    <cellStyle name="20% - Énfasis5 6 2" xfId="1446" xr:uid="{00000000-0005-0000-0000-00007D3C0000}"/>
    <cellStyle name="20% - Énfasis5 6 2 2" xfId="3822" xr:uid="{00000000-0005-0000-0000-00007E3C0000}"/>
    <cellStyle name="20% - Énfasis5 6 2 2 2" xfId="8613" xr:uid="{00000000-0005-0000-0000-00007F3C0000}"/>
    <cellStyle name="20% - Énfasis5 6 2 2 2 2" xfId="28033" xr:uid="{00000000-0005-0000-0000-0000803C0000}"/>
    <cellStyle name="20% - Énfasis5 6 2 2 2 3" xfId="54379" xr:uid="{00000000-0005-0000-0000-0000813C0000}"/>
    <cellStyle name="20% - Énfasis5 6 2 2 2 4" xfId="18155" xr:uid="{00000000-0005-0000-0000-0000823C0000}"/>
    <cellStyle name="20% - Énfasis5 6 2 2 3" xfId="22447" xr:uid="{00000000-0005-0000-0000-0000833C0000}"/>
    <cellStyle name="20% - Énfasis5 6 2 2 3 2" xfId="49690" xr:uid="{00000000-0005-0000-0000-0000843C0000}"/>
    <cellStyle name="20% - Énfasis5 6 2 2 4" xfId="31930" xr:uid="{00000000-0005-0000-0000-0000853C0000}"/>
    <cellStyle name="20% - Énfasis5 6 2 2 5" xfId="37501" xr:uid="{00000000-0005-0000-0000-0000863C0000}"/>
    <cellStyle name="20% - Énfasis5 6 2 2 6" xfId="44961" xr:uid="{00000000-0005-0000-0000-0000873C0000}"/>
    <cellStyle name="20% - Énfasis5 6 2 2 7" xfId="14444" xr:uid="{00000000-0005-0000-0000-0000883C0000}"/>
    <cellStyle name="20% - Énfasis5 6 2 3" xfId="6660" xr:uid="{00000000-0005-0000-0000-0000893C0000}"/>
    <cellStyle name="20% - Énfasis5 6 2 3 2" xfId="26223" xr:uid="{00000000-0005-0000-0000-00008A3C0000}"/>
    <cellStyle name="20% - Énfasis5 6 2 3 3" xfId="52426" xr:uid="{00000000-0005-0000-0000-00008B3C0000}"/>
    <cellStyle name="20% - Énfasis5 6 2 3 4" xfId="16313" xr:uid="{00000000-0005-0000-0000-00008C3C0000}"/>
    <cellStyle name="20% - Énfasis5 6 2 4" xfId="20285" xr:uid="{00000000-0005-0000-0000-00008D3C0000}"/>
    <cellStyle name="20% - Énfasis5 6 2 4 2" xfId="47762" xr:uid="{00000000-0005-0000-0000-00008E3C0000}"/>
    <cellStyle name="20% - Énfasis5 6 2 5" xfId="29910" xr:uid="{00000000-0005-0000-0000-00008F3C0000}"/>
    <cellStyle name="20% - Énfasis5 6 2 6" xfId="35356" xr:uid="{00000000-0005-0000-0000-0000903C0000}"/>
    <cellStyle name="20% - Énfasis5 6 2 7" xfId="42951" xr:uid="{00000000-0005-0000-0000-0000913C0000}"/>
    <cellStyle name="20% - Énfasis5 6 2 8" xfId="12980" xr:uid="{00000000-0005-0000-0000-0000923C0000}"/>
    <cellStyle name="20% - Énfasis5 6 3" xfId="3130" xr:uid="{00000000-0005-0000-0000-0000933C0000}"/>
    <cellStyle name="20% - Énfasis5 6 3 2" xfId="7923" xr:uid="{00000000-0005-0000-0000-0000943C0000}"/>
    <cellStyle name="20% - Énfasis5 6 3 2 2" xfId="27353" xr:uid="{00000000-0005-0000-0000-0000953C0000}"/>
    <cellStyle name="20% - Énfasis5 6 3 2 3" xfId="53689" xr:uid="{00000000-0005-0000-0000-0000963C0000}"/>
    <cellStyle name="20% - Énfasis5 6 3 2 4" xfId="17463" xr:uid="{00000000-0005-0000-0000-0000973C0000}"/>
    <cellStyle name="20% - Énfasis5 6 3 3" xfId="21755" xr:uid="{00000000-0005-0000-0000-0000983C0000}"/>
    <cellStyle name="20% - Énfasis5 6 3 3 2" xfId="49001" xr:uid="{00000000-0005-0000-0000-0000993C0000}"/>
    <cellStyle name="20% - Énfasis5 6 3 4" xfId="31242" xr:uid="{00000000-0005-0000-0000-00009A3C0000}"/>
    <cellStyle name="20% - Énfasis5 6 3 5" xfId="36809" xr:uid="{00000000-0005-0000-0000-00009B3C0000}"/>
    <cellStyle name="20% - Énfasis5 6 3 6" xfId="44269" xr:uid="{00000000-0005-0000-0000-00009C3C0000}"/>
    <cellStyle name="20% - Énfasis5 6 3 7" xfId="12263" xr:uid="{00000000-0005-0000-0000-00009D3C0000}"/>
    <cellStyle name="20% - Énfasis5 6 4" xfId="5957" xr:uid="{00000000-0005-0000-0000-00009E3C0000}"/>
    <cellStyle name="20% - Énfasis5 6 4 2" xfId="25121" xr:uid="{00000000-0005-0000-0000-00009F3C0000}"/>
    <cellStyle name="20% - Énfasis5 6 4 3" xfId="51723" xr:uid="{00000000-0005-0000-0000-0000A03C0000}"/>
    <cellStyle name="20% - Énfasis5 6 4 4" xfId="13765" xr:uid="{00000000-0005-0000-0000-0000A13C0000}"/>
    <cellStyle name="20% - Énfasis5 6 5" xfId="15634" xr:uid="{00000000-0005-0000-0000-0000A23C0000}"/>
    <cellStyle name="20% - Énfasis5 6 5 2" xfId="25544" xr:uid="{00000000-0005-0000-0000-0000A33C0000}"/>
    <cellStyle name="20% - Énfasis5 6 5 3" xfId="47062" xr:uid="{00000000-0005-0000-0000-0000A43C0000}"/>
    <cellStyle name="20% - Énfasis5 6 6" xfId="19531" xr:uid="{00000000-0005-0000-0000-0000A53C0000}"/>
    <cellStyle name="20% - Énfasis5 6 7" xfId="29192" xr:uid="{00000000-0005-0000-0000-0000A63C0000}"/>
    <cellStyle name="20% - Énfasis5 6 8" xfId="34600" xr:uid="{00000000-0005-0000-0000-0000A73C0000}"/>
    <cellStyle name="20% - Énfasis5 6 9" xfId="42199" xr:uid="{00000000-0005-0000-0000-0000A83C0000}"/>
    <cellStyle name="20% - Énfasis5 7" xfId="1158" xr:uid="{00000000-0005-0000-0000-0000A93C0000}"/>
    <cellStyle name="20% - Énfasis5 7 2" xfId="3547" xr:uid="{00000000-0005-0000-0000-0000AA3C0000}"/>
    <cellStyle name="20% - Énfasis5 7 2 2" xfId="8338" xr:uid="{00000000-0005-0000-0000-0000AB3C0000}"/>
    <cellStyle name="20% - Énfasis5 7 2 2 2" xfId="27761" xr:uid="{00000000-0005-0000-0000-0000AC3C0000}"/>
    <cellStyle name="20% - Énfasis5 7 2 2 3" xfId="54104" xr:uid="{00000000-0005-0000-0000-0000AD3C0000}"/>
    <cellStyle name="20% - Énfasis5 7 2 2 4" xfId="17880" xr:uid="{00000000-0005-0000-0000-0000AE3C0000}"/>
    <cellStyle name="20% - Énfasis5 7 2 3" xfId="22172" xr:uid="{00000000-0005-0000-0000-0000AF3C0000}"/>
    <cellStyle name="20% - Énfasis5 7 2 3 2" xfId="49415" xr:uid="{00000000-0005-0000-0000-0000B03C0000}"/>
    <cellStyle name="20% - Énfasis5 7 2 4" xfId="31656" xr:uid="{00000000-0005-0000-0000-0000B13C0000}"/>
    <cellStyle name="20% - Énfasis5 7 2 5" xfId="37226" xr:uid="{00000000-0005-0000-0000-0000B23C0000}"/>
    <cellStyle name="20% - Énfasis5 7 2 6" xfId="44686" xr:uid="{00000000-0005-0000-0000-0000B33C0000}"/>
    <cellStyle name="20% - Énfasis5 7 2 7" xfId="12693" xr:uid="{00000000-0005-0000-0000-0000B43C0000}"/>
    <cellStyle name="20% - Énfasis5 7 3" xfId="6381" xr:uid="{00000000-0005-0000-0000-0000B53C0000}"/>
    <cellStyle name="20% - Énfasis5 7 3 2" xfId="19220" xr:uid="{00000000-0005-0000-0000-0000B63C0000}"/>
    <cellStyle name="20% - Énfasis5 7 3 3" xfId="52147" xr:uid="{00000000-0005-0000-0000-0000B73C0000}"/>
    <cellStyle name="20% - Énfasis5 7 3 4" xfId="14173" xr:uid="{00000000-0005-0000-0000-0000B83C0000}"/>
    <cellStyle name="20% - Énfasis5 7 4" xfId="16042" xr:uid="{00000000-0005-0000-0000-0000B93C0000}"/>
    <cellStyle name="20% - Énfasis5 7 4 2" xfId="25952" xr:uid="{00000000-0005-0000-0000-0000BA3C0000}"/>
    <cellStyle name="20% - Énfasis5 7 4 3" xfId="47483" xr:uid="{00000000-0005-0000-0000-0000BB3C0000}"/>
    <cellStyle name="20% - Énfasis5 7 5" xfId="19997" xr:uid="{00000000-0005-0000-0000-0000BC3C0000}"/>
    <cellStyle name="20% - Énfasis5 7 6" xfId="29625" xr:uid="{00000000-0005-0000-0000-0000BD3C0000}"/>
    <cellStyle name="20% - Énfasis5 7 7" xfId="35068" xr:uid="{00000000-0005-0000-0000-0000BE3C0000}"/>
    <cellStyle name="20% - Énfasis5 7 8" xfId="42663" xr:uid="{00000000-0005-0000-0000-0000BF3C0000}"/>
    <cellStyle name="20% - Énfasis5 7 9" xfId="11260" xr:uid="{00000000-0005-0000-0000-0000C03C0000}"/>
    <cellStyle name="20% - Énfasis5 8" xfId="1990" xr:uid="{00000000-0005-0000-0000-0000C13C0000}"/>
    <cellStyle name="20% - Énfasis5 8 2" xfId="4295" xr:uid="{00000000-0005-0000-0000-0000C23C0000}"/>
    <cellStyle name="20% - Énfasis5 8 2 2" xfId="9076" xr:uid="{00000000-0005-0000-0000-0000C33C0000}"/>
    <cellStyle name="20% - Énfasis5 8 2 2 2" xfId="28469" xr:uid="{00000000-0005-0000-0000-0000C43C0000}"/>
    <cellStyle name="20% - Énfasis5 8 2 2 3" xfId="54842" xr:uid="{00000000-0005-0000-0000-0000C53C0000}"/>
    <cellStyle name="20% - Énfasis5 8 2 2 4" xfId="18628" xr:uid="{00000000-0005-0000-0000-0000C63C0000}"/>
    <cellStyle name="20% - Énfasis5 8 2 3" xfId="22920" xr:uid="{00000000-0005-0000-0000-0000C73C0000}"/>
    <cellStyle name="20% - Énfasis5 8 2 3 2" xfId="50152" xr:uid="{00000000-0005-0000-0000-0000C83C0000}"/>
    <cellStyle name="20% - Énfasis5 8 2 4" xfId="32395" xr:uid="{00000000-0005-0000-0000-0000C93C0000}"/>
    <cellStyle name="20% - Énfasis5 8 2 5" xfId="37974" xr:uid="{00000000-0005-0000-0000-0000CA3C0000}"/>
    <cellStyle name="20% - Énfasis5 8 2 6" xfId="45434" xr:uid="{00000000-0005-0000-0000-0000CB3C0000}"/>
    <cellStyle name="20% - Énfasis5 8 2 7" xfId="14880" xr:uid="{00000000-0005-0000-0000-0000CC3C0000}"/>
    <cellStyle name="20% - Énfasis5 8 3" xfId="7155" xr:uid="{00000000-0005-0000-0000-0000CD3C0000}"/>
    <cellStyle name="20% - Énfasis5 8 3 2" xfId="26659" xr:uid="{00000000-0005-0000-0000-0000CE3C0000}"/>
    <cellStyle name="20% - Énfasis5 8 3 3" xfId="52921" xr:uid="{00000000-0005-0000-0000-0000CF3C0000}"/>
    <cellStyle name="20% - Énfasis5 8 3 4" xfId="16749" xr:uid="{00000000-0005-0000-0000-0000D03C0000}"/>
    <cellStyle name="20% - Énfasis5 8 4" xfId="20827" xr:uid="{00000000-0005-0000-0000-0000D13C0000}"/>
    <cellStyle name="20% - Énfasis5 8 4 2" xfId="48257" xr:uid="{00000000-0005-0000-0000-0000D23C0000}"/>
    <cellStyle name="20% - Énfasis5 8 5" xfId="30441" xr:uid="{00000000-0005-0000-0000-0000D33C0000}"/>
    <cellStyle name="20% - Énfasis5 8 6" xfId="35900" xr:uid="{00000000-0005-0000-0000-0000D43C0000}"/>
    <cellStyle name="20% - Énfasis5 8 7" xfId="43493" xr:uid="{00000000-0005-0000-0000-0000D53C0000}"/>
    <cellStyle name="20% - Énfasis5 8 8" xfId="11992" xr:uid="{00000000-0005-0000-0000-0000D63C0000}"/>
    <cellStyle name="20% - Énfasis5 9" xfId="2849" xr:uid="{00000000-0005-0000-0000-0000D73C0000}"/>
    <cellStyle name="20% - Énfasis5 9 2" xfId="7652" xr:uid="{00000000-0005-0000-0000-0000D83C0000}"/>
    <cellStyle name="20% - Énfasis5 9 2 2" xfId="27081" xr:uid="{00000000-0005-0000-0000-0000D93C0000}"/>
    <cellStyle name="20% - Énfasis5 9 2 3" xfId="53418" xr:uid="{00000000-0005-0000-0000-0000DA3C0000}"/>
    <cellStyle name="20% - Énfasis5 9 2 4" xfId="17182" xr:uid="{00000000-0005-0000-0000-0000DB3C0000}"/>
    <cellStyle name="20% - Énfasis5 9 3" xfId="21474" xr:uid="{00000000-0005-0000-0000-0000DC3C0000}"/>
    <cellStyle name="20% - Énfasis5 9 3 2" xfId="48730" xr:uid="{00000000-0005-0000-0000-0000DD3C0000}"/>
    <cellStyle name="20% - Énfasis5 9 4" xfId="30961" xr:uid="{00000000-0005-0000-0000-0000DE3C0000}"/>
    <cellStyle name="20% - Énfasis5 9 5" xfId="36528" xr:uid="{00000000-0005-0000-0000-0000DF3C0000}"/>
    <cellStyle name="20% - Énfasis5 9 6" xfId="43988" xr:uid="{00000000-0005-0000-0000-0000E03C0000}"/>
    <cellStyle name="20% - Énfasis5 9 7" xfId="13494" xr:uid="{00000000-0005-0000-0000-0000E13C0000}"/>
    <cellStyle name="20% - Énfasis5_Bham" xfId="360" xr:uid="{00000000-0005-0000-0000-0000E23C0000}"/>
    <cellStyle name="20% - Énfasis6" xfId="236" xr:uid="{00000000-0005-0000-0000-0000E33C0000}"/>
    <cellStyle name="20% - Énfasis6 10" xfId="4767" xr:uid="{00000000-0005-0000-0000-0000E43C0000}"/>
    <cellStyle name="20% - Énfasis6 10 2" xfId="9527" xr:uid="{00000000-0005-0000-0000-0000E53C0000}"/>
    <cellStyle name="20% - Énfasis6 10 2 2" xfId="55293" xr:uid="{00000000-0005-0000-0000-0000E63C0000}"/>
    <cellStyle name="20% - Énfasis6 10 2 3" xfId="25286" xr:uid="{00000000-0005-0000-0000-0000E73C0000}"/>
    <cellStyle name="20% - Énfasis6 10 3" xfId="32866" xr:uid="{00000000-0005-0000-0000-0000E83C0000}"/>
    <cellStyle name="20% - Énfasis6 10 3 2" xfId="50602" xr:uid="{00000000-0005-0000-0000-0000E93C0000}"/>
    <cellStyle name="20% - Énfasis6 10 4" xfId="38445" xr:uid="{00000000-0005-0000-0000-0000EA3C0000}"/>
    <cellStyle name="20% - Énfasis6 10 5" xfId="45902" xr:uid="{00000000-0005-0000-0000-0000EB3C0000}"/>
    <cellStyle name="20% - Énfasis6 10 6" xfId="15364" xr:uid="{00000000-0005-0000-0000-0000EC3C0000}"/>
    <cellStyle name="20% - Énfasis6 11" xfId="5256" xr:uid="{00000000-0005-0000-0000-0000ED3C0000}"/>
    <cellStyle name="20% - Énfasis6 11 2" xfId="9948" xr:uid="{00000000-0005-0000-0000-0000EE3C0000}"/>
    <cellStyle name="20% - Énfasis6 11 2 2" xfId="55714" xr:uid="{00000000-0005-0000-0000-0000EF3C0000}"/>
    <cellStyle name="20% - Énfasis6 11 2 3" xfId="33352" xr:uid="{00000000-0005-0000-0000-0000F03C0000}"/>
    <cellStyle name="20% - Énfasis6 11 3" xfId="38931" xr:uid="{00000000-0005-0000-0000-0000F13C0000}"/>
    <cellStyle name="20% - Énfasis6 11 3 2" xfId="51022" xr:uid="{00000000-0005-0000-0000-0000F23C0000}"/>
    <cellStyle name="20% - Énfasis6 11 4" xfId="46384" xr:uid="{00000000-0005-0000-0000-0000F33C0000}"/>
    <cellStyle name="20% - Énfasis6 11 5" xfId="19173" xr:uid="{00000000-0005-0000-0000-0000F43C0000}"/>
    <cellStyle name="20% - Énfasis6 12" xfId="5673" xr:uid="{00000000-0005-0000-0000-0000F53C0000}"/>
    <cellStyle name="20% - Énfasis6 12 2" xfId="51439" xr:uid="{00000000-0005-0000-0000-0000F63C0000}"/>
    <cellStyle name="20% - Énfasis6 12 3" xfId="28914" xr:uid="{00000000-0005-0000-0000-0000F73C0000}"/>
    <cellStyle name="20% - Énfasis6 13" xfId="10744" xr:uid="{00000000-0005-0000-0000-0000F83C0000}"/>
    <cellStyle name="20% - Énfasis6 13 2" xfId="46792" xr:uid="{00000000-0005-0000-0000-0000F93C0000}"/>
    <cellStyle name="20% - Énfasis6 13 3" xfId="34240" xr:uid="{00000000-0005-0000-0000-0000FA3C0000}"/>
    <cellStyle name="20% - Énfasis6 14" xfId="41917" xr:uid="{00000000-0005-0000-0000-0000FB3C0000}"/>
    <cellStyle name="20% - Énfasis6 15" xfId="11158" xr:uid="{00000000-0005-0000-0000-0000FC3C0000}"/>
    <cellStyle name="20% - Énfasis6 16" xfId="56499" xr:uid="{00000000-0005-0000-0000-0000FD3C0000}"/>
    <cellStyle name="20% - Énfasis6 17" xfId="56954" xr:uid="{00000000-0005-0000-0000-0000FE3C0000}"/>
    <cellStyle name="20% - Énfasis6 2" xfId="288" xr:uid="{00000000-0005-0000-0000-0000FF3C0000}"/>
    <cellStyle name="20% - Énfasis6 2 10" xfId="5272" xr:uid="{00000000-0005-0000-0000-0000003D0000}"/>
    <cellStyle name="20% - Énfasis6 2 10 2" xfId="9964" xr:uid="{00000000-0005-0000-0000-0000013D0000}"/>
    <cellStyle name="20% - Énfasis6 2 10 2 2" xfId="55730" xr:uid="{00000000-0005-0000-0000-0000023D0000}"/>
    <cellStyle name="20% - Énfasis6 2 10 2 3" xfId="33368" xr:uid="{00000000-0005-0000-0000-0000033D0000}"/>
    <cellStyle name="20% - Énfasis6 2 10 3" xfId="38947" xr:uid="{00000000-0005-0000-0000-0000043D0000}"/>
    <cellStyle name="20% - Énfasis6 2 10 3 2" xfId="51038" xr:uid="{00000000-0005-0000-0000-0000053D0000}"/>
    <cellStyle name="20% - Énfasis6 2 10 4" xfId="46400" xr:uid="{00000000-0005-0000-0000-0000063D0000}"/>
    <cellStyle name="20% - Énfasis6 2 10 5" xfId="19201" xr:uid="{00000000-0005-0000-0000-0000073D0000}"/>
    <cellStyle name="20% - Énfasis6 2 11" xfId="5691" xr:uid="{00000000-0005-0000-0000-0000083D0000}"/>
    <cellStyle name="20% - Énfasis6 2 11 2" xfId="51457" xr:uid="{00000000-0005-0000-0000-0000093D0000}"/>
    <cellStyle name="20% - Énfasis6 2 11 3" xfId="28930" xr:uid="{00000000-0005-0000-0000-00000A3D0000}"/>
    <cellStyle name="20% - Énfasis6 2 12" xfId="10760" xr:uid="{00000000-0005-0000-0000-00000B3D0000}"/>
    <cellStyle name="20% - Énfasis6 2 12 2" xfId="46808" xr:uid="{00000000-0005-0000-0000-00000C3D0000}"/>
    <cellStyle name="20% - Énfasis6 2 12 3" xfId="34267" xr:uid="{00000000-0005-0000-0000-00000D3D0000}"/>
    <cellStyle name="20% - Énfasis6 2 13" xfId="41933" xr:uid="{00000000-0005-0000-0000-00000E3D0000}"/>
    <cellStyle name="20% - Énfasis6 2 14" xfId="11174" xr:uid="{00000000-0005-0000-0000-00000F3D0000}"/>
    <cellStyle name="20% - Énfasis6 2 15" xfId="56515" xr:uid="{00000000-0005-0000-0000-0000103D0000}"/>
    <cellStyle name="20% - Énfasis6 2 16" xfId="56970" xr:uid="{00000000-0005-0000-0000-0000113D0000}"/>
    <cellStyle name="20% - Énfasis6 2 2" xfId="524" xr:uid="{00000000-0005-0000-0000-0000123D0000}"/>
    <cellStyle name="20% - Énfasis6 2 2 10" xfId="10848" xr:uid="{00000000-0005-0000-0000-0000133D0000}"/>
    <cellStyle name="20% - Énfasis6 2 2 10 2" xfId="46908" xr:uid="{00000000-0005-0000-0000-0000143D0000}"/>
    <cellStyle name="20% - Énfasis6 2 2 10 3" xfId="34440" xr:uid="{00000000-0005-0000-0000-0000153D0000}"/>
    <cellStyle name="20% - Énfasis6 2 2 11" xfId="42040" xr:uid="{00000000-0005-0000-0000-0000163D0000}"/>
    <cellStyle name="20% - Énfasis6 2 2 12" xfId="11384" xr:uid="{00000000-0005-0000-0000-0000173D0000}"/>
    <cellStyle name="20% - Énfasis6 2 2 13" xfId="56603" xr:uid="{00000000-0005-0000-0000-0000183D0000}"/>
    <cellStyle name="20% - Énfasis6 2 2 14" xfId="57058" xr:uid="{00000000-0005-0000-0000-0000193D0000}"/>
    <cellStyle name="20% - Énfasis6 2 2 2" xfId="1061" xr:uid="{00000000-0005-0000-0000-00001A3D0000}"/>
    <cellStyle name="20% - Énfasis6 2 2 2 10" xfId="11918" xr:uid="{00000000-0005-0000-0000-00001B3D0000}"/>
    <cellStyle name="20% - Énfasis6 2 2 2 11" xfId="56846" xr:uid="{00000000-0005-0000-0000-00001C3D0000}"/>
    <cellStyle name="20% - Énfasis6 2 2 2 12" xfId="57301" xr:uid="{00000000-0005-0000-0000-00001D3D0000}"/>
    <cellStyle name="20% - Énfasis6 2 2 2 2" xfId="1798" xr:uid="{00000000-0005-0000-0000-00001E3D0000}"/>
    <cellStyle name="20% - Énfasis6 2 2 2 2 2" xfId="4171" xr:uid="{00000000-0005-0000-0000-00001F3D0000}"/>
    <cellStyle name="20% - Énfasis6 2 2 2 2 2 2" xfId="8962" xr:uid="{00000000-0005-0000-0000-0000203D0000}"/>
    <cellStyle name="20% - Énfasis6 2 2 2 2 2 2 2" xfId="28381" xr:uid="{00000000-0005-0000-0000-0000213D0000}"/>
    <cellStyle name="20% - Énfasis6 2 2 2 2 2 2 3" xfId="54728" xr:uid="{00000000-0005-0000-0000-0000223D0000}"/>
    <cellStyle name="20% - Énfasis6 2 2 2 2 2 2 4" xfId="18504" xr:uid="{00000000-0005-0000-0000-0000233D0000}"/>
    <cellStyle name="20% - Énfasis6 2 2 2 2 2 3" xfId="22796" xr:uid="{00000000-0005-0000-0000-0000243D0000}"/>
    <cellStyle name="20% - Énfasis6 2 2 2 2 2 3 2" xfId="50039" xr:uid="{00000000-0005-0000-0000-0000253D0000}"/>
    <cellStyle name="20% - Énfasis6 2 2 2 2 2 4" xfId="32279" xr:uid="{00000000-0005-0000-0000-0000263D0000}"/>
    <cellStyle name="20% - Énfasis6 2 2 2 2 2 5" xfId="37850" xr:uid="{00000000-0005-0000-0000-0000273D0000}"/>
    <cellStyle name="20% - Énfasis6 2 2 2 2 2 6" xfId="45310" xr:uid="{00000000-0005-0000-0000-0000283D0000}"/>
    <cellStyle name="20% - Énfasis6 2 2 2 2 2 7" xfId="14792" xr:uid="{00000000-0005-0000-0000-0000293D0000}"/>
    <cellStyle name="20% - Énfasis6 2 2 2 2 3" xfId="7011" xr:uid="{00000000-0005-0000-0000-00002A3D0000}"/>
    <cellStyle name="20% - Énfasis6 2 2 2 2 3 2" xfId="26571" xr:uid="{00000000-0005-0000-0000-00002B3D0000}"/>
    <cellStyle name="20% - Énfasis6 2 2 2 2 3 3" xfId="52777" xr:uid="{00000000-0005-0000-0000-00002C3D0000}"/>
    <cellStyle name="20% - Énfasis6 2 2 2 2 3 4" xfId="16661" xr:uid="{00000000-0005-0000-0000-00002D3D0000}"/>
    <cellStyle name="20% - Énfasis6 2 2 2 2 4" xfId="20637" xr:uid="{00000000-0005-0000-0000-00002E3D0000}"/>
    <cellStyle name="20% - Énfasis6 2 2 2 2 4 2" xfId="48113" xr:uid="{00000000-0005-0000-0000-00002F3D0000}"/>
    <cellStyle name="20% - Énfasis6 2 2 2 2 5" xfId="30262" xr:uid="{00000000-0005-0000-0000-0000303D0000}"/>
    <cellStyle name="20% - Énfasis6 2 2 2 2 6" xfId="35708" xr:uid="{00000000-0005-0000-0000-0000313D0000}"/>
    <cellStyle name="20% - Énfasis6 2 2 2 2 7" xfId="43303" xr:uid="{00000000-0005-0000-0000-0000323D0000}"/>
    <cellStyle name="20% - Énfasis6 2 2 2 2 8" xfId="13331" xr:uid="{00000000-0005-0000-0000-0000333D0000}"/>
    <cellStyle name="20% - Énfasis6 2 2 2 3" xfId="2338" xr:uid="{00000000-0005-0000-0000-0000343D0000}"/>
    <cellStyle name="20% - Énfasis6 2 2 2 3 2" xfId="4643" xr:uid="{00000000-0005-0000-0000-0000353D0000}"/>
    <cellStyle name="20% - Énfasis6 2 2 2 3 2 2" xfId="9424" xr:uid="{00000000-0005-0000-0000-0000363D0000}"/>
    <cellStyle name="20% - Énfasis6 2 2 2 3 2 2 2" xfId="28817" xr:uid="{00000000-0005-0000-0000-0000373D0000}"/>
    <cellStyle name="20% - Énfasis6 2 2 2 3 2 2 3" xfId="55190" xr:uid="{00000000-0005-0000-0000-0000383D0000}"/>
    <cellStyle name="20% - Énfasis6 2 2 2 3 2 2 4" xfId="18976" xr:uid="{00000000-0005-0000-0000-0000393D0000}"/>
    <cellStyle name="20% - Énfasis6 2 2 2 3 2 3" xfId="23268" xr:uid="{00000000-0005-0000-0000-00003A3D0000}"/>
    <cellStyle name="20% - Énfasis6 2 2 2 3 2 3 2" xfId="50500" xr:uid="{00000000-0005-0000-0000-00003B3D0000}"/>
    <cellStyle name="20% - Énfasis6 2 2 2 3 2 4" xfId="32743" xr:uid="{00000000-0005-0000-0000-00003C3D0000}"/>
    <cellStyle name="20% - Énfasis6 2 2 2 3 2 5" xfId="38322" xr:uid="{00000000-0005-0000-0000-00003D3D0000}"/>
    <cellStyle name="20% - Énfasis6 2 2 2 3 2 6" xfId="45782" xr:uid="{00000000-0005-0000-0000-00003E3D0000}"/>
    <cellStyle name="20% - Énfasis6 2 2 2 3 2 7" xfId="15228" xr:uid="{00000000-0005-0000-0000-00003F3D0000}"/>
    <cellStyle name="20% - Énfasis6 2 2 2 3 3" xfId="7503" xr:uid="{00000000-0005-0000-0000-0000403D0000}"/>
    <cellStyle name="20% - Énfasis6 2 2 2 3 3 2" xfId="27007" xr:uid="{00000000-0005-0000-0000-0000413D0000}"/>
    <cellStyle name="20% - Énfasis6 2 2 2 3 3 3" xfId="53269" xr:uid="{00000000-0005-0000-0000-0000423D0000}"/>
    <cellStyle name="20% - Énfasis6 2 2 2 3 3 4" xfId="17097" xr:uid="{00000000-0005-0000-0000-0000433D0000}"/>
    <cellStyle name="20% - Énfasis6 2 2 2 3 4" xfId="21175" xr:uid="{00000000-0005-0000-0000-0000443D0000}"/>
    <cellStyle name="20% - Énfasis6 2 2 2 3 4 2" xfId="48605" xr:uid="{00000000-0005-0000-0000-0000453D0000}"/>
    <cellStyle name="20% - Énfasis6 2 2 2 3 5" xfId="30789" xr:uid="{00000000-0005-0000-0000-0000463D0000}"/>
    <cellStyle name="20% - Énfasis6 2 2 2 3 6" xfId="36248" xr:uid="{00000000-0005-0000-0000-0000473D0000}"/>
    <cellStyle name="20% - Énfasis6 2 2 2 3 7" xfId="43841" xr:uid="{00000000-0005-0000-0000-0000483D0000}"/>
    <cellStyle name="20% - Énfasis6 2 2 2 3 8" xfId="12611" xr:uid="{00000000-0005-0000-0000-0000493D0000}"/>
    <cellStyle name="20% - Énfasis6 2 2 2 4" xfId="3479" xr:uid="{00000000-0005-0000-0000-00004A3D0000}"/>
    <cellStyle name="20% - Énfasis6 2 2 2 4 2" xfId="8271" xr:uid="{00000000-0005-0000-0000-00004B3D0000}"/>
    <cellStyle name="20% - Énfasis6 2 2 2 4 2 2" xfId="27701" xr:uid="{00000000-0005-0000-0000-00004C3D0000}"/>
    <cellStyle name="20% - Énfasis6 2 2 2 4 2 3" xfId="54037" xr:uid="{00000000-0005-0000-0000-00004D3D0000}"/>
    <cellStyle name="20% - Énfasis6 2 2 2 4 2 4" xfId="17812" xr:uid="{00000000-0005-0000-0000-00004E3D0000}"/>
    <cellStyle name="20% - Énfasis6 2 2 2 4 3" xfId="22104" xr:uid="{00000000-0005-0000-0000-00004F3D0000}"/>
    <cellStyle name="20% - Énfasis6 2 2 2 4 3 2" xfId="49349" xr:uid="{00000000-0005-0000-0000-0000503D0000}"/>
    <cellStyle name="20% - Énfasis6 2 2 2 4 4" xfId="31591" xr:uid="{00000000-0005-0000-0000-0000513D0000}"/>
    <cellStyle name="20% - Énfasis6 2 2 2 4 5" xfId="37158" xr:uid="{00000000-0005-0000-0000-0000523D0000}"/>
    <cellStyle name="20% - Énfasis6 2 2 2 4 6" xfId="44618" xr:uid="{00000000-0005-0000-0000-0000533D0000}"/>
    <cellStyle name="20% - Énfasis6 2 2 2 4 7" xfId="14113" xr:uid="{00000000-0005-0000-0000-0000543D0000}"/>
    <cellStyle name="20% - Énfasis6 2 2 2 5" xfId="5118" xr:uid="{00000000-0005-0000-0000-0000553D0000}"/>
    <cellStyle name="20% - Énfasis6 2 2 2 5 2" xfId="9874" xr:uid="{00000000-0005-0000-0000-0000563D0000}"/>
    <cellStyle name="20% - Énfasis6 2 2 2 5 2 2" xfId="55640" xr:uid="{00000000-0005-0000-0000-0000573D0000}"/>
    <cellStyle name="20% - Énfasis6 2 2 2 5 2 3" xfId="25892" xr:uid="{00000000-0005-0000-0000-0000583D0000}"/>
    <cellStyle name="20% - Énfasis6 2 2 2 5 3" xfId="33217" xr:uid="{00000000-0005-0000-0000-0000593D0000}"/>
    <cellStyle name="20% - Énfasis6 2 2 2 5 3 2" xfId="50949" xr:uid="{00000000-0005-0000-0000-00005A3D0000}"/>
    <cellStyle name="20% - Énfasis6 2 2 2 5 4" xfId="38796" xr:uid="{00000000-0005-0000-0000-00005B3D0000}"/>
    <cellStyle name="20% - Énfasis6 2 2 2 5 5" xfId="46249" xr:uid="{00000000-0005-0000-0000-00005C3D0000}"/>
    <cellStyle name="20% - Énfasis6 2 2 2 5 6" xfId="15982" xr:uid="{00000000-0005-0000-0000-00005D3D0000}"/>
    <cellStyle name="20% - Énfasis6 2 2 2 6" xfId="5603" xr:uid="{00000000-0005-0000-0000-00005E3D0000}"/>
    <cellStyle name="20% - Énfasis6 2 2 2 6 2" xfId="10295" xr:uid="{00000000-0005-0000-0000-00005F3D0000}"/>
    <cellStyle name="20% - Énfasis6 2 2 2 6 2 2" xfId="56061" xr:uid="{00000000-0005-0000-0000-0000603D0000}"/>
    <cellStyle name="20% - Énfasis6 2 2 2 6 2 3" xfId="33699" xr:uid="{00000000-0005-0000-0000-0000613D0000}"/>
    <cellStyle name="20% - Énfasis6 2 2 2 6 3" xfId="39278" xr:uid="{00000000-0005-0000-0000-0000623D0000}"/>
    <cellStyle name="20% - Énfasis6 2 2 2 6 3 2" xfId="51369" xr:uid="{00000000-0005-0000-0000-0000633D0000}"/>
    <cellStyle name="20% - Énfasis6 2 2 2 6 4" xfId="46731" xr:uid="{00000000-0005-0000-0000-0000643D0000}"/>
    <cellStyle name="20% - Énfasis6 2 2 2 6 5" xfId="19906" xr:uid="{00000000-0005-0000-0000-0000653D0000}"/>
    <cellStyle name="20% - Énfasis6 2 2 2 7" xfId="6306" xr:uid="{00000000-0005-0000-0000-0000663D0000}"/>
    <cellStyle name="20% - Énfasis6 2 2 2 7 2" xfId="52072" xr:uid="{00000000-0005-0000-0000-0000673D0000}"/>
    <cellStyle name="20% - Énfasis6 2 2 2 7 3" xfId="29540" xr:uid="{00000000-0005-0000-0000-0000683D0000}"/>
    <cellStyle name="20% - Énfasis6 2 2 2 8" xfId="11091" xr:uid="{00000000-0005-0000-0000-0000693D0000}"/>
    <cellStyle name="20% - Énfasis6 2 2 2 8 2" xfId="47410" xr:uid="{00000000-0005-0000-0000-00006A3D0000}"/>
    <cellStyle name="20% - Énfasis6 2 2 2 8 3" xfId="34975" xr:uid="{00000000-0005-0000-0000-00006B3D0000}"/>
    <cellStyle name="20% - Énfasis6 2 2 2 9" xfId="42574" xr:uid="{00000000-0005-0000-0000-00006C3D0000}"/>
    <cellStyle name="20% - Énfasis6 2 2 3" xfId="813" xr:uid="{00000000-0005-0000-0000-00006D3D0000}"/>
    <cellStyle name="20% - Énfasis6 2 2 3 10" xfId="11670" xr:uid="{00000000-0005-0000-0000-00006E3D0000}"/>
    <cellStyle name="20% - Énfasis6 2 2 3 2" xfId="1555" xr:uid="{00000000-0005-0000-0000-00006F3D0000}"/>
    <cellStyle name="20% - Énfasis6 2 2 3 2 2" xfId="3928" xr:uid="{00000000-0005-0000-0000-0000703D0000}"/>
    <cellStyle name="20% - Énfasis6 2 2 3 2 2 2" xfId="8719" xr:uid="{00000000-0005-0000-0000-0000713D0000}"/>
    <cellStyle name="20% - Énfasis6 2 2 3 2 2 2 2" xfId="28138" xr:uid="{00000000-0005-0000-0000-0000723D0000}"/>
    <cellStyle name="20% - Énfasis6 2 2 3 2 2 2 3" xfId="54485" xr:uid="{00000000-0005-0000-0000-0000733D0000}"/>
    <cellStyle name="20% - Énfasis6 2 2 3 2 2 2 4" xfId="18261" xr:uid="{00000000-0005-0000-0000-0000743D0000}"/>
    <cellStyle name="20% - Énfasis6 2 2 3 2 2 3" xfId="22553" xr:uid="{00000000-0005-0000-0000-0000753D0000}"/>
    <cellStyle name="20% - Énfasis6 2 2 3 2 2 3 2" xfId="49796" xr:uid="{00000000-0005-0000-0000-0000763D0000}"/>
    <cellStyle name="20% - Énfasis6 2 2 3 2 2 4" xfId="32036" xr:uid="{00000000-0005-0000-0000-0000773D0000}"/>
    <cellStyle name="20% - Énfasis6 2 2 3 2 2 5" xfId="37607" xr:uid="{00000000-0005-0000-0000-0000783D0000}"/>
    <cellStyle name="20% - Énfasis6 2 2 3 2 2 6" xfId="45067" xr:uid="{00000000-0005-0000-0000-0000793D0000}"/>
    <cellStyle name="20% - Énfasis6 2 2 3 2 2 7" xfId="14549" xr:uid="{00000000-0005-0000-0000-00007A3D0000}"/>
    <cellStyle name="20% - Énfasis6 2 2 3 2 3" xfId="6768" xr:uid="{00000000-0005-0000-0000-00007B3D0000}"/>
    <cellStyle name="20% - Énfasis6 2 2 3 2 3 2" xfId="26328" xr:uid="{00000000-0005-0000-0000-00007C3D0000}"/>
    <cellStyle name="20% - Énfasis6 2 2 3 2 3 3" xfId="52534" xr:uid="{00000000-0005-0000-0000-00007D3D0000}"/>
    <cellStyle name="20% - Énfasis6 2 2 3 2 3 4" xfId="16418" xr:uid="{00000000-0005-0000-0000-00007E3D0000}"/>
    <cellStyle name="20% - Énfasis6 2 2 3 2 4" xfId="20394" xr:uid="{00000000-0005-0000-0000-00007F3D0000}"/>
    <cellStyle name="20% - Énfasis6 2 2 3 2 4 2" xfId="47870" xr:uid="{00000000-0005-0000-0000-0000803D0000}"/>
    <cellStyle name="20% - Énfasis6 2 2 3 2 5" xfId="30019" xr:uid="{00000000-0005-0000-0000-0000813D0000}"/>
    <cellStyle name="20% - Énfasis6 2 2 3 2 6" xfId="35465" xr:uid="{00000000-0005-0000-0000-0000823D0000}"/>
    <cellStyle name="20% - Énfasis6 2 2 3 2 7" xfId="43060" xr:uid="{00000000-0005-0000-0000-0000833D0000}"/>
    <cellStyle name="20% - Énfasis6 2 2 3 2 8" xfId="13088" xr:uid="{00000000-0005-0000-0000-0000843D0000}"/>
    <cellStyle name="20% - Énfasis6 2 2 3 3" xfId="3236" xr:uid="{00000000-0005-0000-0000-0000853D0000}"/>
    <cellStyle name="20% - Énfasis6 2 2 3 3 2" xfId="8028" xr:uid="{00000000-0005-0000-0000-0000863D0000}"/>
    <cellStyle name="20% - Énfasis6 2 2 3 3 2 2" xfId="27458" xr:uid="{00000000-0005-0000-0000-0000873D0000}"/>
    <cellStyle name="20% - Énfasis6 2 2 3 3 2 3" xfId="53794" xr:uid="{00000000-0005-0000-0000-0000883D0000}"/>
    <cellStyle name="20% - Énfasis6 2 2 3 3 2 4" xfId="17569" xr:uid="{00000000-0005-0000-0000-0000893D0000}"/>
    <cellStyle name="20% - Énfasis6 2 2 3 3 3" xfId="21861" xr:uid="{00000000-0005-0000-0000-00008A3D0000}"/>
    <cellStyle name="20% - Énfasis6 2 2 3 3 3 2" xfId="49106" xr:uid="{00000000-0005-0000-0000-00008B3D0000}"/>
    <cellStyle name="20% - Énfasis6 2 2 3 3 4" xfId="31348" xr:uid="{00000000-0005-0000-0000-00008C3D0000}"/>
    <cellStyle name="20% - Énfasis6 2 2 3 3 5" xfId="36915" xr:uid="{00000000-0005-0000-0000-00008D3D0000}"/>
    <cellStyle name="20% - Énfasis6 2 2 3 3 6" xfId="44375" xr:uid="{00000000-0005-0000-0000-00008E3D0000}"/>
    <cellStyle name="20% - Énfasis6 2 2 3 3 7" xfId="12368" xr:uid="{00000000-0005-0000-0000-00008F3D0000}"/>
    <cellStyle name="20% - Énfasis6 2 2 3 4" xfId="6063" xr:uid="{00000000-0005-0000-0000-0000903D0000}"/>
    <cellStyle name="20% - Énfasis6 2 2 3 4 2" xfId="24200" xr:uid="{00000000-0005-0000-0000-0000913D0000}"/>
    <cellStyle name="20% - Énfasis6 2 2 3 4 3" xfId="51829" xr:uid="{00000000-0005-0000-0000-0000923D0000}"/>
    <cellStyle name="20% - Énfasis6 2 2 3 4 4" xfId="13870" xr:uid="{00000000-0005-0000-0000-0000933D0000}"/>
    <cellStyle name="20% - Énfasis6 2 2 3 5" xfId="15739" xr:uid="{00000000-0005-0000-0000-0000943D0000}"/>
    <cellStyle name="20% - Énfasis6 2 2 3 5 2" xfId="25649" xr:uid="{00000000-0005-0000-0000-0000953D0000}"/>
    <cellStyle name="20% - Énfasis6 2 2 3 5 3" xfId="47167" xr:uid="{00000000-0005-0000-0000-0000963D0000}"/>
    <cellStyle name="20% - Énfasis6 2 2 3 6" xfId="19658" xr:uid="{00000000-0005-0000-0000-0000973D0000}"/>
    <cellStyle name="20% - Énfasis6 2 2 3 7" xfId="29297" xr:uid="{00000000-0005-0000-0000-0000983D0000}"/>
    <cellStyle name="20% - Énfasis6 2 2 3 8" xfId="34727" xr:uid="{00000000-0005-0000-0000-0000993D0000}"/>
    <cellStyle name="20% - Énfasis6 2 2 3 9" xfId="42326" xr:uid="{00000000-0005-0000-0000-00009A3D0000}"/>
    <cellStyle name="20% - Énfasis6 2 2 4" xfId="1292" xr:uid="{00000000-0005-0000-0000-00009B3D0000}"/>
    <cellStyle name="20% - Énfasis6 2 2 4 2" xfId="3668" xr:uid="{00000000-0005-0000-0000-00009C3D0000}"/>
    <cellStyle name="20% - Énfasis6 2 2 4 2 2" xfId="8459" xr:uid="{00000000-0005-0000-0000-00009D3D0000}"/>
    <cellStyle name="20% - Énfasis6 2 2 4 2 2 2" xfId="27879" xr:uid="{00000000-0005-0000-0000-00009E3D0000}"/>
    <cellStyle name="20% - Énfasis6 2 2 4 2 2 3" xfId="54225" xr:uid="{00000000-0005-0000-0000-00009F3D0000}"/>
    <cellStyle name="20% - Énfasis6 2 2 4 2 2 4" xfId="18001" xr:uid="{00000000-0005-0000-0000-0000A03D0000}"/>
    <cellStyle name="20% - Énfasis6 2 2 4 2 3" xfId="22293" xr:uid="{00000000-0005-0000-0000-0000A13D0000}"/>
    <cellStyle name="20% - Énfasis6 2 2 4 2 3 2" xfId="49536" xr:uid="{00000000-0005-0000-0000-0000A23D0000}"/>
    <cellStyle name="20% - Énfasis6 2 2 4 2 4" xfId="31776" xr:uid="{00000000-0005-0000-0000-0000A33D0000}"/>
    <cellStyle name="20% - Énfasis6 2 2 4 2 5" xfId="37347" xr:uid="{00000000-0005-0000-0000-0000A43D0000}"/>
    <cellStyle name="20% - Énfasis6 2 2 4 2 6" xfId="44807" xr:uid="{00000000-0005-0000-0000-0000A53D0000}"/>
    <cellStyle name="20% - Énfasis6 2 2 4 2 7" xfId="14290" xr:uid="{00000000-0005-0000-0000-0000A63D0000}"/>
    <cellStyle name="20% - Énfasis6 2 2 4 3" xfId="6506" xr:uid="{00000000-0005-0000-0000-0000A73D0000}"/>
    <cellStyle name="20% - Énfasis6 2 2 4 3 2" xfId="26069" xr:uid="{00000000-0005-0000-0000-0000A83D0000}"/>
    <cellStyle name="20% - Énfasis6 2 2 4 3 3" xfId="52272" xr:uid="{00000000-0005-0000-0000-0000A93D0000}"/>
    <cellStyle name="20% - Énfasis6 2 2 4 3 4" xfId="16159" xr:uid="{00000000-0005-0000-0000-0000AA3D0000}"/>
    <cellStyle name="20% - Énfasis6 2 2 4 4" xfId="20131" xr:uid="{00000000-0005-0000-0000-0000AB3D0000}"/>
    <cellStyle name="20% - Énfasis6 2 2 4 4 2" xfId="47608" xr:uid="{00000000-0005-0000-0000-0000AC3D0000}"/>
    <cellStyle name="20% - Énfasis6 2 2 4 5" xfId="29756" xr:uid="{00000000-0005-0000-0000-0000AD3D0000}"/>
    <cellStyle name="20% - Énfasis6 2 2 4 6" xfId="35202" xr:uid="{00000000-0005-0000-0000-0000AE3D0000}"/>
    <cellStyle name="20% - Énfasis6 2 2 4 7" xfId="42797" xr:uid="{00000000-0005-0000-0000-0000AF3D0000}"/>
    <cellStyle name="20% - Énfasis6 2 2 4 8" xfId="12826" xr:uid="{00000000-0005-0000-0000-0000B03D0000}"/>
    <cellStyle name="20% - Énfasis6 2 2 5" xfId="2095" xr:uid="{00000000-0005-0000-0000-0000B13D0000}"/>
    <cellStyle name="20% - Énfasis6 2 2 5 2" xfId="4400" xr:uid="{00000000-0005-0000-0000-0000B23D0000}"/>
    <cellStyle name="20% - Énfasis6 2 2 5 2 2" xfId="9181" xr:uid="{00000000-0005-0000-0000-0000B33D0000}"/>
    <cellStyle name="20% - Énfasis6 2 2 5 2 2 2" xfId="28574" xr:uid="{00000000-0005-0000-0000-0000B43D0000}"/>
    <cellStyle name="20% - Énfasis6 2 2 5 2 2 3" xfId="54947" xr:uid="{00000000-0005-0000-0000-0000B53D0000}"/>
    <cellStyle name="20% - Énfasis6 2 2 5 2 2 4" xfId="18733" xr:uid="{00000000-0005-0000-0000-0000B63D0000}"/>
    <cellStyle name="20% - Énfasis6 2 2 5 2 3" xfId="23025" xr:uid="{00000000-0005-0000-0000-0000B73D0000}"/>
    <cellStyle name="20% - Énfasis6 2 2 5 2 3 2" xfId="50257" xr:uid="{00000000-0005-0000-0000-0000B83D0000}"/>
    <cellStyle name="20% - Énfasis6 2 2 5 2 4" xfId="32500" xr:uid="{00000000-0005-0000-0000-0000B93D0000}"/>
    <cellStyle name="20% - Énfasis6 2 2 5 2 5" xfId="38079" xr:uid="{00000000-0005-0000-0000-0000BA3D0000}"/>
    <cellStyle name="20% - Énfasis6 2 2 5 2 6" xfId="45539" xr:uid="{00000000-0005-0000-0000-0000BB3D0000}"/>
    <cellStyle name="20% - Énfasis6 2 2 5 2 7" xfId="14985" xr:uid="{00000000-0005-0000-0000-0000BC3D0000}"/>
    <cellStyle name="20% - Énfasis6 2 2 5 3" xfId="7260" xr:uid="{00000000-0005-0000-0000-0000BD3D0000}"/>
    <cellStyle name="20% - Énfasis6 2 2 5 3 2" xfId="26764" xr:uid="{00000000-0005-0000-0000-0000BE3D0000}"/>
    <cellStyle name="20% - Énfasis6 2 2 5 3 3" xfId="53026" xr:uid="{00000000-0005-0000-0000-0000BF3D0000}"/>
    <cellStyle name="20% - Énfasis6 2 2 5 3 4" xfId="16854" xr:uid="{00000000-0005-0000-0000-0000C03D0000}"/>
    <cellStyle name="20% - Énfasis6 2 2 5 4" xfId="20932" xr:uid="{00000000-0005-0000-0000-0000C13D0000}"/>
    <cellStyle name="20% - Énfasis6 2 2 5 4 2" xfId="48362" xr:uid="{00000000-0005-0000-0000-0000C23D0000}"/>
    <cellStyle name="20% - Énfasis6 2 2 5 5" xfId="30546" xr:uid="{00000000-0005-0000-0000-0000C33D0000}"/>
    <cellStyle name="20% - Énfasis6 2 2 5 6" xfId="36005" xr:uid="{00000000-0005-0000-0000-0000C43D0000}"/>
    <cellStyle name="20% - Énfasis6 2 2 5 7" xfId="43598" xr:uid="{00000000-0005-0000-0000-0000C53D0000}"/>
    <cellStyle name="20% - Énfasis6 2 2 5 8" xfId="12109" xr:uid="{00000000-0005-0000-0000-0000C63D0000}"/>
    <cellStyle name="20% - Énfasis6 2 2 6" xfId="2976" xr:uid="{00000000-0005-0000-0000-0000C73D0000}"/>
    <cellStyle name="20% - Énfasis6 2 2 6 2" xfId="7769" xr:uid="{00000000-0005-0000-0000-0000C83D0000}"/>
    <cellStyle name="20% - Énfasis6 2 2 6 2 2" xfId="27199" xr:uid="{00000000-0005-0000-0000-0000C93D0000}"/>
    <cellStyle name="20% - Énfasis6 2 2 6 2 3" xfId="53535" xr:uid="{00000000-0005-0000-0000-0000CA3D0000}"/>
    <cellStyle name="20% - Énfasis6 2 2 6 2 4" xfId="17309" xr:uid="{00000000-0005-0000-0000-0000CB3D0000}"/>
    <cellStyle name="20% - Énfasis6 2 2 6 3" xfId="21601" xr:uid="{00000000-0005-0000-0000-0000CC3D0000}"/>
    <cellStyle name="20% - Énfasis6 2 2 6 3 2" xfId="48847" xr:uid="{00000000-0005-0000-0000-0000CD3D0000}"/>
    <cellStyle name="20% - Énfasis6 2 2 6 4" xfId="31088" xr:uid="{00000000-0005-0000-0000-0000CE3D0000}"/>
    <cellStyle name="20% - Énfasis6 2 2 6 5" xfId="36655" xr:uid="{00000000-0005-0000-0000-0000CF3D0000}"/>
    <cellStyle name="20% - Énfasis6 2 2 6 6" xfId="44115" xr:uid="{00000000-0005-0000-0000-0000D03D0000}"/>
    <cellStyle name="20% - Énfasis6 2 2 6 7" xfId="13611" xr:uid="{00000000-0005-0000-0000-0000D13D0000}"/>
    <cellStyle name="20% - Énfasis6 2 2 7" xfId="4875" xr:uid="{00000000-0005-0000-0000-0000D23D0000}"/>
    <cellStyle name="20% - Énfasis6 2 2 7 2" xfId="9631" xr:uid="{00000000-0005-0000-0000-0000D33D0000}"/>
    <cellStyle name="20% - Énfasis6 2 2 7 2 2" xfId="55397" xr:uid="{00000000-0005-0000-0000-0000D43D0000}"/>
    <cellStyle name="20% - Énfasis6 2 2 7 2 3" xfId="25390" xr:uid="{00000000-0005-0000-0000-0000D53D0000}"/>
    <cellStyle name="20% - Énfasis6 2 2 7 3" xfId="32974" xr:uid="{00000000-0005-0000-0000-0000D63D0000}"/>
    <cellStyle name="20% - Énfasis6 2 2 7 3 2" xfId="50706" xr:uid="{00000000-0005-0000-0000-0000D73D0000}"/>
    <cellStyle name="20% - Énfasis6 2 2 7 4" xfId="38553" xr:uid="{00000000-0005-0000-0000-0000D83D0000}"/>
    <cellStyle name="20% - Énfasis6 2 2 7 5" xfId="46006" xr:uid="{00000000-0005-0000-0000-0000D93D0000}"/>
    <cellStyle name="20% - Énfasis6 2 2 7 6" xfId="15480" xr:uid="{00000000-0005-0000-0000-0000DA3D0000}"/>
    <cellStyle name="20% - Énfasis6 2 2 8" xfId="5360" xr:uid="{00000000-0005-0000-0000-0000DB3D0000}"/>
    <cellStyle name="20% - Énfasis6 2 2 8 2" xfId="10052" xr:uid="{00000000-0005-0000-0000-0000DC3D0000}"/>
    <cellStyle name="20% - Énfasis6 2 2 8 2 2" xfId="55818" xr:uid="{00000000-0005-0000-0000-0000DD3D0000}"/>
    <cellStyle name="20% - Énfasis6 2 2 8 2 3" xfId="33456" xr:uid="{00000000-0005-0000-0000-0000DE3D0000}"/>
    <cellStyle name="20% - Énfasis6 2 2 8 3" xfId="39035" xr:uid="{00000000-0005-0000-0000-0000DF3D0000}"/>
    <cellStyle name="20% - Énfasis6 2 2 8 3 2" xfId="51126" xr:uid="{00000000-0005-0000-0000-0000E03D0000}"/>
    <cellStyle name="20% - Énfasis6 2 2 8 4" xfId="46488" xr:uid="{00000000-0005-0000-0000-0000E13D0000}"/>
    <cellStyle name="20% - Énfasis6 2 2 8 5" xfId="19371" xr:uid="{00000000-0005-0000-0000-0000E23D0000}"/>
    <cellStyle name="20% - Énfasis6 2 2 9" xfId="5803" xr:uid="{00000000-0005-0000-0000-0000E33D0000}"/>
    <cellStyle name="20% - Énfasis6 2 2 9 2" xfId="51569" xr:uid="{00000000-0005-0000-0000-0000E43D0000}"/>
    <cellStyle name="20% - Énfasis6 2 2 9 3" xfId="29037" xr:uid="{00000000-0005-0000-0000-0000E53D0000}"/>
    <cellStyle name="20% - Énfasis6 2 3" xfId="601" xr:uid="{00000000-0005-0000-0000-0000E63D0000}"/>
    <cellStyle name="20% - Énfasis6 2 3 10" xfId="42117" xr:uid="{00000000-0005-0000-0000-0000E73D0000}"/>
    <cellStyle name="20% - Énfasis6 2 3 11" xfId="11461" xr:uid="{00000000-0005-0000-0000-0000E83D0000}"/>
    <cellStyle name="20% - Énfasis6 2 3 12" xfId="56675" xr:uid="{00000000-0005-0000-0000-0000E93D0000}"/>
    <cellStyle name="20% - Énfasis6 2 3 13" xfId="57130" xr:uid="{00000000-0005-0000-0000-0000EA3D0000}"/>
    <cellStyle name="20% - Énfasis6 2 3 2" xfId="885" xr:uid="{00000000-0005-0000-0000-0000EB3D0000}"/>
    <cellStyle name="20% - Énfasis6 2 3 2 10" xfId="11742" xr:uid="{00000000-0005-0000-0000-0000EC3D0000}"/>
    <cellStyle name="20% - Énfasis6 2 3 2 2" xfId="1627" xr:uid="{00000000-0005-0000-0000-0000ED3D0000}"/>
    <cellStyle name="20% - Énfasis6 2 3 2 2 2" xfId="4000" xr:uid="{00000000-0005-0000-0000-0000EE3D0000}"/>
    <cellStyle name="20% - Énfasis6 2 3 2 2 2 2" xfId="8791" xr:uid="{00000000-0005-0000-0000-0000EF3D0000}"/>
    <cellStyle name="20% - Énfasis6 2 3 2 2 2 2 2" xfId="28210" xr:uid="{00000000-0005-0000-0000-0000F03D0000}"/>
    <cellStyle name="20% - Énfasis6 2 3 2 2 2 2 3" xfId="54557" xr:uid="{00000000-0005-0000-0000-0000F13D0000}"/>
    <cellStyle name="20% - Énfasis6 2 3 2 2 2 2 4" xfId="18333" xr:uid="{00000000-0005-0000-0000-0000F23D0000}"/>
    <cellStyle name="20% - Énfasis6 2 3 2 2 2 3" xfId="22625" xr:uid="{00000000-0005-0000-0000-0000F33D0000}"/>
    <cellStyle name="20% - Énfasis6 2 3 2 2 2 3 2" xfId="49868" xr:uid="{00000000-0005-0000-0000-0000F43D0000}"/>
    <cellStyle name="20% - Énfasis6 2 3 2 2 2 4" xfId="32108" xr:uid="{00000000-0005-0000-0000-0000F53D0000}"/>
    <cellStyle name="20% - Énfasis6 2 3 2 2 2 5" xfId="37679" xr:uid="{00000000-0005-0000-0000-0000F63D0000}"/>
    <cellStyle name="20% - Énfasis6 2 3 2 2 2 6" xfId="45139" xr:uid="{00000000-0005-0000-0000-0000F73D0000}"/>
    <cellStyle name="20% - Énfasis6 2 3 2 2 2 7" xfId="14621" xr:uid="{00000000-0005-0000-0000-0000F83D0000}"/>
    <cellStyle name="20% - Énfasis6 2 3 2 2 3" xfId="6840" xr:uid="{00000000-0005-0000-0000-0000F93D0000}"/>
    <cellStyle name="20% - Énfasis6 2 3 2 2 3 2" xfId="26400" xr:uid="{00000000-0005-0000-0000-0000FA3D0000}"/>
    <cellStyle name="20% - Énfasis6 2 3 2 2 3 3" xfId="52606" xr:uid="{00000000-0005-0000-0000-0000FB3D0000}"/>
    <cellStyle name="20% - Énfasis6 2 3 2 2 3 4" xfId="16490" xr:uid="{00000000-0005-0000-0000-0000FC3D0000}"/>
    <cellStyle name="20% - Énfasis6 2 3 2 2 4" xfId="20466" xr:uid="{00000000-0005-0000-0000-0000FD3D0000}"/>
    <cellStyle name="20% - Énfasis6 2 3 2 2 4 2" xfId="47942" xr:uid="{00000000-0005-0000-0000-0000FE3D0000}"/>
    <cellStyle name="20% - Énfasis6 2 3 2 2 5" xfId="30091" xr:uid="{00000000-0005-0000-0000-0000FF3D0000}"/>
    <cellStyle name="20% - Énfasis6 2 3 2 2 6" xfId="35537" xr:uid="{00000000-0005-0000-0000-0000003E0000}"/>
    <cellStyle name="20% - Énfasis6 2 3 2 2 7" xfId="43132" xr:uid="{00000000-0005-0000-0000-0000013E0000}"/>
    <cellStyle name="20% - Énfasis6 2 3 2 2 8" xfId="13160" xr:uid="{00000000-0005-0000-0000-0000023E0000}"/>
    <cellStyle name="20% - Énfasis6 2 3 2 3" xfId="3308" xr:uid="{00000000-0005-0000-0000-0000033E0000}"/>
    <cellStyle name="20% - Énfasis6 2 3 2 3 2" xfId="8100" xr:uid="{00000000-0005-0000-0000-0000043E0000}"/>
    <cellStyle name="20% - Énfasis6 2 3 2 3 2 2" xfId="27530" xr:uid="{00000000-0005-0000-0000-0000053E0000}"/>
    <cellStyle name="20% - Énfasis6 2 3 2 3 2 3" xfId="53866" xr:uid="{00000000-0005-0000-0000-0000063E0000}"/>
    <cellStyle name="20% - Énfasis6 2 3 2 3 2 4" xfId="17641" xr:uid="{00000000-0005-0000-0000-0000073E0000}"/>
    <cellStyle name="20% - Énfasis6 2 3 2 3 3" xfId="21933" xr:uid="{00000000-0005-0000-0000-0000083E0000}"/>
    <cellStyle name="20% - Énfasis6 2 3 2 3 3 2" xfId="49178" xr:uid="{00000000-0005-0000-0000-0000093E0000}"/>
    <cellStyle name="20% - Énfasis6 2 3 2 3 4" xfId="31420" xr:uid="{00000000-0005-0000-0000-00000A3E0000}"/>
    <cellStyle name="20% - Énfasis6 2 3 2 3 5" xfId="36987" xr:uid="{00000000-0005-0000-0000-00000B3E0000}"/>
    <cellStyle name="20% - Énfasis6 2 3 2 3 6" xfId="44447" xr:uid="{00000000-0005-0000-0000-00000C3E0000}"/>
    <cellStyle name="20% - Énfasis6 2 3 2 3 7" xfId="12440" xr:uid="{00000000-0005-0000-0000-00000D3E0000}"/>
    <cellStyle name="20% - Énfasis6 2 3 2 4" xfId="6135" xr:uid="{00000000-0005-0000-0000-00000E3E0000}"/>
    <cellStyle name="20% - Énfasis6 2 3 2 4 2" xfId="24297" xr:uid="{00000000-0005-0000-0000-00000F3E0000}"/>
    <cellStyle name="20% - Énfasis6 2 3 2 4 3" xfId="51901" xr:uid="{00000000-0005-0000-0000-0000103E0000}"/>
    <cellStyle name="20% - Énfasis6 2 3 2 4 4" xfId="13942" xr:uid="{00000000-0005-0000-0000-0000113E0000}"/>
    <cellStyle name="20% - Énfasis6 2 3 2 5" xfId="15811" xr:uid="{00000000-0005-0000-0000-0000123E0000}"/>
    <cellStyle name="20% - Énfasis6 2 3 2 5 2" xfId="25721" xr:uid="{00000000-0005-0000-0000-0000133E0000}"/>
    <cellStyle name="20% - Énfasis6 2 3 2 5 3" xfId="47239" xr:uid="{00000000-0005-0000-0000-0000143E0000}"/>
    <cellStyle name="20% - Énfasis6 2 3 2 6" xfId="19730" xr:uid="{00000000-0005-0000-0000-0000153E0000}"/>
    <cellStyle name="20% - Énfasis6 2 3 2 7" xfId="29369" xr:uid="{00000000-0005-0000-0000-0000163E0000}"/>
    <cellStyle name="20% - Énfasis6 2 3 2 8" xfId="34799" xr:uid="{00000000-0005-0000-0000-0000173E0000}"/>
    <cellStyle name="20% - Énfasis6 2 3 2 9" xfId="42398" xr:uid="{00000000-0005-0000-0000-0000183E0000}"/>
    <cellStyle name="20% - Énfasis6 2 3 3" xfId="1364" xr:uid="{00000000-0005-0000-0000-0000193E0000}"/>
    <cellStyle name="20% - Énfasis6 2 3 3 2" xfId="3740" xr:uid="{00000000-0005-0000-0000-00001A3E0000}"/>
    <cellStyle name="20% - Énfasis6 2 3 3 2 2" xfId="8531" xr:uid="{00000000-0005-0000-0000-00001B3E0000}"/>
    <cellStyle name="20% - Énfasis6 2 3 3 2 2 2" xfId="27951" xr:uid="{00000000-0005-0000-0000-00001C3E0000}"/>
    <cellStyle name="20% - Énfasis6 2 3 3 2 2 3" xfId="54297" xr:uid="{00000000-0005-0000-0000-00001D3E0000}"/>
    <cellStyle name="20% - Énfasis6 2 3 3 2 2 4" xfId="18073" xr:uid="{00000000-0005-0000-0000-00001E3E0000}"/>
    <cellStyle name="20% - Énfasis6 2 3 3 2 3" xfId="22365" xr:uid="{00000000-0005-0000-0000-00001F3E0000}"/>
    <cellStyle name="20% - Énfasis6 2 3 3 2 3 2" xfId="49608" xr:uid="{00000000-0005-0000-0000-0000203E0000}"/>
    <cellStyle name="20% - Énfasis6 2 3 3 2 4" xfId="31848" xr:uid="{00000000-0005-0000-0000-0000213E0000}"/>
    <cellStyle name="20% - Énfasis6 2 3 3 2 5" xfId="37419" xr:uid="{00000000-0005-0000-0000-0000223E0000}"/>
    <cellStyle name="20% - Énfasis6 2 3 3 2 6" xfId="44879" xr:uid="{00000000-0005-0000-0000-0000233E0000}"/>
    <cellStyle name="20% - Énfasis6 2 3 3 2 7" xfId="14362" xr:uid="{00000000-0005-0000-0000-0000243E0000}"/>
    <cellStyle name="20% - Énfasis6 2 3 3 3" xfId="6578" xr:uid="{00000000-0005-0000-0000-0000253E0000}"/>
    <cellStyle name="20% - Énfasis6 2 3 3 3 2" xfId="26141" xr:uid="{00000000-0005-0000-0000-0000263E0000}"/>
    <cellStyle name="20% - Énfasis6 2 3 3 3 3" xfId="52344" xr:uid="{00000000-0005-0000-0000-0000273E0000}"/>
    <cellStyle name="20% - Énfasis6 2 3 3 3 4" xfId="16231" xr:uid="{00000000-0005-0000-0000-0000283E0000}"/>
    <cellStyle name="20% - Énfasis6 2 3 3 4" xfId="20203" xr:uid="{00000000-0005-0000-0000-0000293E0000}"/>
    <cellStyle name="20% - Énfasis6 2 3 3 4 2" xfId="47680" xr:uid="{00000000-0005-0000-0000-00002A3E0000}"/>
    <cellStyle name="20% - Énfasis6 2 3 3 5" xfId="29828" xr:uid="{00000000-0005-0000-0000-00002B3E0000}"/>
    <cellStyle name="20% - Énfasis6 2 3 3 6" xfId="35274" xr:uid="{00000000-0005-0000-0000-00002C3E0000}"/>
    <cellStyle name="20% - Énfasis6 2 3 3 7" xfId="42869" xr:uid="{00000000-0005-0000-0000-00002D3E0000}"/>
    <cellStyle name="20% - Énfasis6 2 3 3 8" xfId="12898" xr:uid="{00000000-0005-0000-0000-00002E3E0000}"/>
    <cellStyle name="20% - Énfasis6 2 3 4" xfId="2167" xr:uid="{00000000-0005-0000-0000-00002F3E0000}"/>
    <cellStyle name="20% - Énfasis6 2 3 4 2" xfId="4472" xr:uid="{00000000-0005-0000-0000-0000303E0000}"/>
    <cellStyle name="20% - Énfasis6 2 3 4 2 2" xfId="9253" xr:uid="{00000000-0005-0000-0000-0000313E0000}"/>
    <cellStyle name="20% - Énfasis6 2 3 4 2 2 2" xfId="28646" xr:uid="{00000000-0005-0000-0000-0000323E0000}"/>
    <cellStyle name="20% - Énfasis6 2 3 4 2 2 3" xfId="55019" xr:uid="{00000000-0005-0000-0000-0000333E0000}"/>
    <cellStyle name="20% - Énfasis6 2 3 4 2 2 4" xfId="18805" xr:uid="{00000000-0005-0000-0000-0000343E0000}"/>
    <cellStyle name="20% - Énfasis6 2 3 4 2 3" xfId="23097" xr:uid="{00000000-0005-0000-0000-0000353E0000}"/>
    <cellStyle name="20% - Énfasis6 2 3 4 2 3 2" xfId="50329" xr:uid="{00000000-0005-0000-0000-0000363E0000}"/>
    <cellStyle name="20% - Énfasis6 2 3 4 2 4" xfId="32572" xr:uid="{00000000-0005-0000-0000-0000373E0000}"/>
    <cellStyle name="20% - Énfasis6 2 3 4 2 5" xfId="38151" xr:uid="{00000000-0005-0000-0000-0000383E0000}"/>
    <cellStyle name="20% - Énfasis6 2 3 4 2 6" xfId="45611" xr:uid="{00000000-0005-0000-0000-0000393E0000}"/>
    <cellStyle name="20% - Énfasis6 2 3 4 2 7" xfId="15057" xr:uid="{00000000-0005-0000-0000-00003A3E0000}"/>
    <cellStyle name="20% - Énfasis6 2 3 4 3" xfId="7332" xr:uid="{00000000-0005-0000-0000-00003B3E0000}"/>
    <cellStyle name="20% - Énfasis6 2 3 4 3 2" xfId="26836" xr:uid="{00000000-0005-0000-0000-00003C3E0000}"/>
    <cellStyle name="20% - Énfasis6 2 3 4 3 3" xfId="53098" xr:uid="{00000000-0005-0000-0000-00003D3E0000}"/>
    <cellStyle name="20% - Énfasis6 2 3 4 3 4" xfId="16926" xr:uid="{00000000-0005-0000-0000-00003E3E0000}"/>
    <cellStyle name="20% - Énfasis6 2 3 4 4" xfId="21004" xr:uid="{00000000-0005-0000-0000-00003F3E0000}"/>
    <cellStyle name="20% - Énfasis6 2 3 4 4 2" xfId="48434" xr:uid="{00000000-0005-0000-0000-0000403E0000}"/>
    <cellStyle name="20% - Énfasis6 2 3 4 5" xfId="30618" xr:uid="{00000000-0005-0000-0000-0000413E0000}"/>
    <cellStyle name="20% - Énfasis6 2 3 4 6" xfId="36077" xr:uid="{00000000-0005-0000-0000-0000423E0000}"/>
    <cellStyle name="20% - Énfasis6 2 3 4 7" xfId="43670" xr:uid="{00000000-0005-0000-0000-0000433E0000}"/>
    <cellStyle name="20% - Énfasis6 2 3 4 8" xfId="12181" xr:uid="{00000000-0005-0000-0000-0000443E0000}"/>
    <cellStyle name="20% - Énfasis6 2 3 5" xfId="3048" xr:uid="{00000000-0005-0000-0000-0000453E0000}"/>
    <cellStyle name="20% - Énfasis6 2 3 5 2" xfId="7841" xr:uid="{00000000-0005-0000-0000-0000463E0000}"/>
    <cellStyle name="20% - Énfasis6 2 3 5 2 2" xfId="27271" xr:uid="{00000000-0005-0000-0000-0000473E0000}"/>
    <cellStyle name="20% - Énfasis6 2 3 5 2 3" xfId="53607" xr:uid="{00000000-0005-0000-0000-0000483E0000}"/>
    <cellStyle name="20% - Énfasis6 2 3 5 2 4" xfId="17381" xr:uid="{00000000-0005-0000-0000-0000493E0000}"/>
    <cellStyle name="20% - Énfasis6 2 3 5 3" xfId="21673" xr:uid="{00000000-0005-0000-0000-00004A3E0000}"/>
    <cellStyle name="20% - Énfasis6 2 3 5 3 2" xfId="48919" xr:uid="{00000000-0005-0000-0000-00004B3E0000}"/>
    <cellStyle name="20% - Énfasis6 2 3 5 4" xfId="31160" xr:uid="{00000000-0005-0000-0000-00004C3E0000}"/>
    <cellStyle name="20% - Énfasis6 2 3 5 5" xfId="36727" xr:uid="{00000000-0005-0000-0000-00004D3E0000}"/>
    <cellStyle name="20% - Énfasis6 2 3 5 6" xfId="44187" xr:uid="{00000000-0005-0000-0000-00004E3E0000}"/>
    <cellStyle name="20% - Énfasis6 2 3 5 7" xfId="13683" xr:uid="{00000000-0005-0000-0000-00004F3E0000}"/>
    <cellStyle name="20% - Énfasis6 2 3 6" xfId="4947" xr:uid="{00000000-0005-0000-0000-0000503E0000}"/>
    <cellStyle name="20% - Énfasis6 2 3 6 2" xfId="9703" xr:uid="{00000000-0005-0000-0000-0000513E0000}"/>
    <cellStyle name="20% - Énfasis6 2 3 6 2 2" xfId="55469" xr:uid="{00000000-0005-0000-0000-0000523E0000}"/>
    <cellStyle name="20% - Énfasis6 2 3 6 2 3" xfId="25462" xr:uid="{00000000-0005-0000-0000-0000533E0000}"/>
    <cellStyle name="20% - Énfasis6 2 3 6 3" xfId="33046" xr:uid="{00000000-0005-0000-0000-0000543E0000}"/>
    <cellStyle name="20% - Énfasis6 2 3 6 3 2" xfId="50778" xr:uid="{00000000-0005-0000-0000-0000553E0000}"/>
    <cellStyle name="20% - Énfasis6 2 3 6 4" xfId="38625" xr:uid="{00000000-0005-0000-0000-0000563E0000}"/>
    <cellStyle name="20% - Énfasis6 2 3 6 5" xfId="46078" xr:uid="{00000000-0005-0000-0000-0000573E0000}"/>
    <cellStyle name="20% - Énfasis6 2 3 6 6" xfId="15552" xr:uid="{00000000-0005-0000-0000-0000583E0000}"/>
    <cellStyle name="20% - Énfasis6 2 3 7" xfId="5432" xr:uid="{00000000-0005-0000-0000-0000593E0000}"/>
    <cellStyle name="20% - Énfasis6 2 3 7 2" xfId="10124" xr:uid="{00000000-0005-0000-0000-00005A3E0000}"/>
    <cellStyle name="20% - Énfasis6 2 3 7 2 2" xfId="55890" xr:uid="{00000000-0005-0000-0000-00005B3E0000}"/>
    <cellStyle name="20% - Énfasis6 2 3 7 2 3" xfId="33528" xr:uid="{00000000-0005-0000-0000-00005C3E0000}"/>
    <cellStyle name="20% - Énfasis6 2 3 7 3" xfId="39107" xr:uid="{00000000-0005-0000-0000-00005D3E0000}"/>
    <cellStyle name="20% - Énfasis6 2 3 7 3 2" xfId="51198" xr:uid="{00000000-0005-0000-0000-00005E3E0000}"/>
    <cellStyle name="20% - Énfasis6 2 3 7 4" xfId="46560" xr:uid="{00000000-0005-0000-0000-00005F3E0000}"/>
    <cellStyle name="20% - Énfasis6 2 3 7 5" xfId="19448" xr:uid="{00000000-0005-0000-0000-0000603E0000}"/>
    <cellStyle name="20% - Énfasis6 2 3 8" xfId="5875" xr:uid="{00000000-0005-0000-0000-0000613E0000}"/>
    <cellStyle name="20% - Énfasis6 2 3 8 2" xfId="51641" xr:uid="{00000000-0005-0000-0000-0000623E0000}"/>
    <cellStyle name="20% - Énfasis6 2 3 8 3" xfId="29109" xr:uid="{00000000-0005-0000-0000-0000633E0000}"/>
    <cellStyle name="20% - Énfasis6 2 3 9" xfId="10920" xr:uid="{00000000-0005-0000-0000-0000643E0000}"/>
    <cellStyle name="20% - Énfasis6 2 3 9 2" xfId="46980" xr:uid="{00000000-0005-0000-0000-0000653E0000}"/>
    <cellStyle name="20% - Énfasis6 2 3 9 3" xfId="34517" xr:uid="{00000000-0005-0000-0000-0000663E0000}"/>
    <cellStyle name="20% - Énfasis6 2 4" xfId="962" xr:uid="{00000000-0005-0000-0000-0000673E0000}"/>
    <cellStyle name="20% - Énfasis6 2 4 10" xfId="11819" xr:uid="{00000000-0005-0000-0000-0000683E0000}"/>
    <cellStyle name="20% - Énfasis6 2 4 11" xfId="56747" xr:uid="{00000000-0005-0000-0000-0000693E0000}"/>
    <cellStyle name="20% - Énfasis6 2 4 12" xfId="57202" xr:uid="{00000000-0005-0000-0000-00006A3E0000}"/>
    <cellStyle name="20% - Énfasis6 2 4 2" xfId="1699" xr:uid="{00000000-0005-0000-0000-00006B3E0000}"/>
    <cellStyle name="20% - Énfasis6 2 4 2 2" xfId="4072" xr:uid="{00000000-0005-0000-0000-00006C3E0000}"/>
    <cellStyle name="20% - Énfasis6 2 4 2 2 2" xfId="8863" xr:uid="{00000000-0005-0000-0000-00006D3E0000}"/>
    <cellStyle name="20% - Énfasis6 2 4 2 2 2 2" xfId="28282" xr:uid="{00000000-0005-0000-0000-00006E3E0000}"/>
    <cellStyle name="20% - Énfasis6 2 4 2 2 2 3" xfId="54629" xr:uid="{00000000-0005-0000-0000-00006F3E0000}"/>
    <cellStyle name="20% - Énfasis6 2 4 2 2 2 4" xfId="18405" xr:uid="{00000000-0005-0000-0000-0000703E0000}"/>
    <cellStyle name="20% - Énfasis6 2 4 2 2 3" xfId="22697" xr:uid="{00000000-0005-0000-0000-0000713E0000}"/>
    <cellStyle name="20% - Énfasis6 2 4 2 2 3 2" xfId="49940" xr:uid="{00000000-0005-0000-0000-0000723E0000}"/>
    <cellStyle name="20% - Énfasis6 2 4 2 2 4" xfId="32180" xr:uid="{00000000-0005-0000-0000-0000733E0000}"/>
    <cellStyle name="20% - Énfasis6 2 4 2 2 5" xfId="37751" xr:uid="{00000000-0005-0000-0000-0000743E0000}"/>
    <cellStyle name="20% - Énfasis6 2 4 2 2 6" xfId="45211" xr:uid="{00000000-0005-0000-0000-0000753E0000}"/>
    <cellStyle name="20% - Énfasis6 2 4 2 2 7" xfId="14693" xr:uid="{00000000-0005-0000-0000-0000763E0000}"/>
    <cellStyle name="20% - Énfasis6 2 4 2 3" xfId="6912" xr:uid="{00000000-0005-0000-0000-0000773E0000}"/>
    <cellStyle name="20% - Énfasis6 2 4 2 3 2" xfId="26472" xr:uid="{00000000-0005-0000-0000-0000783E0000}"/>
    <cellStyle name="20% - Énfasis6 2 4 2 3 3" xfId="52678" xr:uid="{00000000-0005-0000-0000-0000793E0000}"/>
    <cellStyle name="20% - Énfasis6 2 4 2 3 4" xfId="16562" xr:uid="{00000000-0005-0000-0000-00007A3E0000}"/>
    <cellStyle name="20% - Énfasis6 2 4 2 4" xfId="20538" xr:uid="{00000000-0005-0000-0000-00007B3E0000}"/>
    <cellStyle name="20% - Énfasis6 2 4 2 4 2" xfId="48014" xr:uid="{00000000-0005-0000-0000-00007C3E0000}"/>
    <cellStyle name="20% - Énfasis6 2 4 2 5" xfId="30163" xr:uid="{00000000-0005-0000-0000-00007D3E0000}"/>
    <cellStyle name="20% - Énfasis6 2 4 2 6" xfId="35609" xr:uid="{00000000-0005-0000-0000-00007E3E0000}"/>
    <cellStyle name="20% - Énfasis6 2 4 2 7" xfId="43204" xr:uid="{00000000-0005-0000-0000-00007F3E0000}"/>
    <cellStyle name="20% - Énfasis6 2 4 2 8" xfId="13232" xr:uid="{00000000-0005-0000-0000-0000803E0000}"/>
    <cellStyle name="20% - Énfasis6 2 4 3" xfId="2239" xr:uid="{00000000-0005-0000-0000-0000813E0000}"/>
    <cellStyle name="20% - Énfasis6 2 4 3 2" xfId="4544" xr:uid="{00000000-0005-0000-0000-0000823E0000}"/>
    <cellStyle name="20% - Énfasis6 2 4 3 2 2" xfId="9325" xr:uid="{00000000-0005-0000-0000-0000833E0000}"/>
    <cellStyle name="20% - Énfasis6 2 4 3 2 2 2" xfId="28718" xr:uid="{00000000-0005-0000-0000-0000843E0000}"/>
    <cellStyle name="20% - Énfasis6 2 4 3 2 2 3" xfId="55091" xr:uid="{00000000-0005-0000-0000-0000853E0000}"/>
    <cellStyle name="20% - Énfasis6 2 4 3 2 2 4" xfId="18877" xr:uid="{00000000-0005-0000-0000-0000863E0000}"/>
    <cellStyle name="20% - Énfasis6 2 4 3 2 3" xfId="23169" xr:uid="{00000000-0005-0000-0000-0000873E0000}"/>
    <cellStyle name="20% - Énfasis6 2 4 3 2 3 2" xfId="50401" xr:uid="{00000000-0005-0000-0000-0000883E0000}"/>
    <cellStyle name="20% - Énfasis6 2 4 3 2 4" xfId="32644" xr:uid="{00000000-0005-0000-0000-0000893E0000}"/>
    <cellStyle name="20% - Énfasis6 2 4 3 2 5" xfId="38223" xr:uid="{00000000-0005-0000-0000-00008A3E0000}"/>
    <cellStyle name="20% - Énfasis6 2 4 3 2 6" xfId="45683" xr:uid="{00000000-0005-0000-0000-00008B3E0000}"/>
    <cellStyle name="20% - Énfasis6 2 4 3 2 7" xfId="15129" xr:uid="{00000000-0005-0000-0000-00008C3E0000}"/>
    <cellStyle name="20% - Énfasis6 2 4 3 3" xfId="7404" xr:uid="{00000000-0005-0000-0000-00008D3E0000}"/>
    <cellStyle name="20% - Énfasis6 2 4 3 3 2" xfId="26908" xr:uid="{00000000-0005-0000-0000-00008E3E0000}"/>
    <cellStyle name="20% - Énfasis6 2 4 3 3 3" xfId="53170" xr:uid="{00000000-0005-0000-0000-00008F3E0000}"/>
    <cellStyle name="20% - Énfasis6 2 4 3 3 4" xfId="16998" xr:uid="{00000000-0005-0000-0000-0000903E0000}"/>
    <cellStyle name="20% - Énfasis6 2 4 3 4" xfId="21076" xr:uid="{00000000-0005-0000-0000-0000913E0000}"/>
    <cellStyle name="20% - Énfasis6 2 4 3 4 2" xfId="48506" xr:uid="{00000000-0005-0000-0000-0000923E0000}"/>
    <cellStyle name="20% - Énfasis6 2 4 3 5" xfId="30690" xr:uid="{00000000-0005-0000-0000-0000933E0000}"/>
    <cellStyle name="20% - Énfasis6 2 4 3 6" xfId="36149" xr:uid="{00000000-0005-0000-0000-0000943E0000}"/>
    <cellStyle name="20% - Énfasis6 2 4 3 7" xfId="43742" xr:uid="{00000000-0005-0000-0000-0000953E0000}"/>
    <cellStyle name="20% - Énfasis6 2 4 3 8" xfId="12512" xr:uid="{00000000-0005-0000-0000-0000963E0000}"/>
    <cellStyle name="20% - Énfasis6 2 4 4" xfId="3380" xr:uid="{00000000-0005-0000-0000-0000973E0000}"/>
    <cellStyle name="20% - Énfasis6 2 4 4 2" xfId="8172" xr:uid="{00000000-0005-0000-0000-0000983E0000}"/>
    <cellStyle name="20% - Énfasis6 2 4 4 2 2" xfId="27602" xr:uid="{00000000-0005-0000-0000-0000993E0000}"/>
    <cellStyle name="20% - Énfasis6 2 4 4 2 3" xfId="53938" xr:uid="{00000000-0005-0000-0000-00009A3E0000}"/>
    <cellStyle name="20% - Énfasis6 2 4 4 2 4" xfId="17713" xr:uid="{00000000-0005-0000-0000-00009B3E0000}"/>
    <cellStyle name="20% - Énfasis6 2 4 4 3" xfId="22005" xr:uid="{00000000-0005-0000-0000-00009C3E0000}"/>
    <cellStyle name="20% - Énfasis6 2 4 4 3 2" xfId="49250" xr:uid="{00000000-0005-0000-0000-00009D3E0000}"/>
    <cellStyle name="20% - Énfasis6 2 4 4 4" xfId="31492" xr:uid="{00000000-0005-0000-0000-00009E3E0000}"/>
    <cellStyle name="20% - Énfasis6 2 4 4 5" xfId="37059" xr:uid="{00000000-0005-0000-0000-00009F3E0000}"/>
    <cellStyle name="20% - Énfasis6 2 4 4 6" xfId="44519" xr:uid="{00000000-0005-0000-0000-0000A03E0000}"/>
    <cellStyle name="20% - Énfasis6 2 4 4 7" xfId="14014" xr:uid="{00000000-0005-0000-0000-0000A13E0000}"/>
    <cellStyle name="20% - Énfasis6 2 4 5" xfId="5019" xr:uid="{00000000-0005-0000-0000-0000A23E0000}"/>
    <cellStyle name="20% - Énfasis6 2 4 5 2" xfId="9775" xr:uid="{00000000-0005-0000-0000-0000A33E0000}"/>
    <cellStyle name="20% - Énfasis6 2 4 5 2 2" xfId="55541" xr:uid="{00000000-0005-0000-0000-0000A43E0000}"/>
    <cellStyle name="20% - Énfasis6 2 4 5 2 3" xfId="25793" xr:uid="{00000000-0005-0000-0000-0000A53E0000}"/>
    <cellStyle name="20% - Énfasis6 2 4 5 3" xfId="33118" xr:uid="{00000000-0005-0000-0000-0000A63E0000}"/>
    <cellStyle name="20% - Énfasis6 2 4 5 3 2" xfId="50850" xr:uid="{00000000-0005-0000-0000-0000A73E0000}"/>
    <cellStyle name="20% - Énfasis6 2 4 5 4" xfId="38697" xr:uid="{00000000-0005-0000-0000-0000A83E0000}"/>
    <cellStyle name="20% - Énfasis6 2 4 5 5" xfId="46150" xr:uid="{00000000-0005-0000-0000-0000A93E0000}"/>
    <cellStyle name="20% - Énfasis6 2 4 5 6" xfId="15883" xr:uid="{00000000-0005-0000-0000-0000AA3E0000}"/>
    <cellStyle name="20% - Énfasis6 2 4 6" xfId="5504" xr:uid="{00000000-0005-0000-0000-0000AB3E0000}"/>
    <cellStyle name="20% - Énfasis6 2 4 6 2" xfId="10196" xr:uid="{00000000-0005-0000-0000-0000AC3E0000}"/>
    <cellStyle name="20% - Énfasis6 2 4 6 2 2" xfId="55962" xr:uid="{00000000-0005-0000-0000-0000AD3E0000}"/>
    <cellStyle name="20% - Énfasis6 2 4 6 2 3" xfId="33600" xr:uid="{00000000-0005-0000-0000-0000AE3E0000}"/>
    <cellStyle name="20% - Énfasis6 2 4 6 3" xfId="39179" xr:uid="{00000000-0005-0000-0000-0000AF3E0000}"/>
    <cellStyle name="20% - Énfasis6 2 4 6 3 2" xfId="51270" xr:uid="{00000000-0005-0000-0000-0000B03E0000}"/>
    <cellStyle name="20% - Énfasis6 2 4 6 4" xfId="46632" xr:uid="{00000000-0005-0000-0000-0000B13E0000}"/>
    <cellStyle name="20% - Énfasis6 2 4 6 5" xfId="19807" xr:uid="{00000000-0005-0000-0000-0000B23E0000}"/>
    <cellStyle name="20% - Énfasis6 2 4 7" xfId="6207" xr:uid="{00000000-0005-0000-0000-0000B33E0000}"/>
    <cellStyle name="20% - Énfasis6 2 4 7 2" xfId="51973" xr:uid="{00000000-0005-0000-0000-0000B43E0000}"/>
    <cellStyle name="20% - Énfasis6 2 4 7 3" xfId="29441" xr:uid="{00000000-0005-0000-0000-0000B53E0000}"/>
    <cellStyle name="20% - Énfasis6 2 4 8" xfId="10992" xr:uid="{00000000-0005-0000-0000-0000B63E0000}"/>
    <cellStyle name="20% - Énfasis6 2 4 8 2" xfId="47311" xr:uid="{00000000-0005-0000-0000-0000B73E0000}"/>
    <cellStyle name="20% - Énfasis6 2 4 8 3" xfId="34876" xr:uid="{00000000-0005-0000-0000-0000B83E0000}"/>
    <cellStyle name="20% - Énfasis6 2 4 9" xfId="42475" xr:uid="{00000000-0005-0000-0000-0000B93E0000}"/>
    <cellStyle name="20% - Énfasis6 2 5" xfId="703" xr:uid="{00000000-0005-0000-0000-0000BA3E0000}"/>
    <cellStyle name="20% - Énfasis6 2 5 10" xfId="11560" xr:uid="{00000000-0005-0000-0000-0000BB3E0000}"/>
    <cellStyle name="20% - Énfasis6 2 5 2" xfId="1463" xr:uid="{00000000-0005-0000-0000-0000BC3E0000}"/>
    <cellStyle name="20% - Énfasis6 2 5 2 2" xfId="3839" xr:uid="{00000000-0005-0000-0000-0000BD3E0000}"/>
    <cellStyle name="20% - Énfasis6 2 5 2 2 2" xfId="8630" xr:uid="{00000000-0005-0000-0000-0000BE3E0000}"/>
    <cellStyle name="20% - Énfasis6 2 5 2 2 2 2" xfId="28050" xr:uid="{00000000-0005-0000-0000-0000BF3E0000}"/>
    <cellStyle name="20% - Énfasis6 2 5 2 2 2 3" xfId="54396" xr:uid="{00000000-0005-0000-0000-0000C03E0000}"/>
    <cellStyle name="20% - Énfasis6 2 5 2 2 2 4" xfId="18172" xr:uid="{00000000-0005-0000-0000-0000C13E0000}"/>
    <cellStyle name="20% - Énfasis6 2 5 2 2 3" xfId="22464" xr:uid="{00000000-0005-0000-0000-0000C23E0000}"/>
    <cellStyle name="20% - Énfasis6 2 5 2 2 3 2" xfId="49707" xr:uid="{00000000-0005-0000-0000-0000C33E0000}"/>
    <cellStyle name="20% - Énfasis6 2 5 2 2 4" xfId="31947" xr:uid="{00000000-0005-0000-0000-0000C43E0000}"/>
    <cellStyle name="20% - Énfasis6 2 5 2 2 5" xfId="37518" xr:uid="{00000000-0005-0000-0000-0000C53E0000}"/>
    <cellStyle name="20% - Énfasis6 2 5 2 2 6" xfId="44978" xr:uid="{00000000-0005-0000-0000-0000C63E0000}"/>
    <cellStyle name="20% - Énfasis6 2 5 2 2 7" xfId="14461" xr:uid="{00000000-0005-0000-0000-0000C73E0000}"/>
    <cellStyle name="20% - Énfasis6 2 5 2 3" xfId="6677" xr:uid="{00000000-0005-0000-0000-0000C83E0000}"/>
    <cellStyle name="20% - Énfasis6 2 5 2 3 2" xfId="26240" xr:uid="{00000000-0005-0000-0000-0000C93E0000}"/>
    <cellStyle name="20% - Énfasis6 2 5 2 3 3" xfId="52443" xr:uid="{00000000-0005-0000-0000-0000CA3E0000}"/>
    <cellStyle name="20% - Énfasis6 2 5 2 3 4" xfId="16330" xr:uid="{00000000-0005-0000-0000-0000CB3E0000}"/>
    <cellStyle name="20% - Énfasis6 2 5 2 4" xfId="20302" xr:uid="{00000000-0005-0000-0000-0000CC3E0000}"/>
    <cellStyle name="20% - Énfasis6 2 5 2 4 2" xfId="47779" xr:uid="{00000000-0005-0000-0000-0000CD3E0000}"/>
    <cellStyle name="20% - Énfasis6 2 5 2 5" xfId="29927" xr:uid="{00000000-0005-0000-0000-0000CE3E0000}"/>
    <cellStyle name="20% - Énfasis6 2 5 2 6" xfId="35373" xr:uid="{00000000-0005-0000-0000-0000CF3E0000}"/>
    <cellStyle name="20% - Énfasis6 2 5 2 7" xfId="42968" xr:uid="{00000000-0005-0000-0000-0000D03E0000}"/>
    <cellStyle name="20% - Énfasis6 2 5 2 8" xfId="12997" xr:uid="{00000000-0005-0000-0000-0000D13E0000}"/>
    <cellStyle name="20% - Énfasis6 2 5 3" xfId="3147" xr:uid="{00000000-0005-0000-0000-0000D23E0000}"/>
    <cellStyle name="20% - Énfasis6 2 5 3 2" xfId="7940" xr:uid="{00000000-0005-0000-0000-0000D33E0000}"/>
    <cellStyle name="20% - Énfasis6 2 5 3 2 2" xfId="27370" xr:uid="{00000000-0005-0000-0000-0000D43E0000}"/>
    <cellStyle name="20% - Énfasis6 2 5 3 2 3" xfId="53706" xr:uid="{00000000-0005-0000-0000-0000D53E0000}"/>
    <cellStyle name="20% - Énfasis6 2 5 3 2 4" xfId="17480" xr:uid="{00000000-0005-0000-0000-0000D63E0000}"/>
    <cellStyle name="20% - Énfasis6 2 5 3 3" xfId="21772" xr:uid="{00000000-0005-0000-0000-0000D73E0000}"/>
    <cellStyle name="20% - Énfasis6 2 5 3 3 2" xfId="49018" xr:uid="{00000000-0005-0000-0000-0000D83E0000}"/>
    <cellStyle name="20% - Énfasis6 2 5 3 4" xfId="31259" xr:uid="{00000000-0005-0000-0000-0000D93E0000}"/>
    <cellStyle name="20% - Énfasis6 2 5 3 5" xfId="36826" xr:uid="{00000000-0005-0000-0000-0000DA3E0000}"/>
    <cellStyle name="20% - Énfasis6 2 5 3 6" xfId="44286" xr:uid="{00000000-0005-0000-0000-0000DB3E0000}"/>
    <cellStyle name="20% - Énfasis6 2 5 3 7" xfId="12280" xr:uid="{00000000-0005-0000-0000-0000DC3E0000}"/>
    <cellStyle name="20% - Énfasis6 2 5 4" xfId="5974" xr:uid="{00000000-0005-0000-0000-0000DD3E0000}"/>
    <cellStyle name="20% - Énfasis6 2 5 4 2" xfId="23618" xr:uid="{00000000-0005-0000-0000-0000DE3E0000}"/>
    <cellStyle name="20% - Énfasis6 2 5 4 3" xfId="51740" xr:uid="{00000000-0005-0000-0000-0000DF3E0000}"/>
    <cellStyle name="20% - Énfasis6 2 5 4 4" xfId="13782" xr:uid="{00000000-0005-0000-0000-0000E03E0000}"/>
    <cellStyle name="20% - Énfasis6 2 5 5" xfId="15651" xr:uid="{00000000-0005-0000-0000-0000E13E0000}"/>
    <cellStyle name="20% - Énfasis6 2 5 5 2" xfId="25561" xr:uid="{00000000-0005-0000-0000-0000E23E0000}"/>
    <cellStyle name="20% - Énfasis6 2 5 5 3" xfId="47079" xr:uid="{00000000-0005-0000-0000-0000E33E0000}"/>
    <cellStyle name="20% - Énfasis6 2 5 6" xfId="19548" xr:uid="{00000000-0005-0000-0000-0000E43E0000}"/>
    <cellStyle name="20% - Énfasis6 2 5 7" xfId="29209" xr:uid="{00000000-0005-0000-0000-0000E53E0000}"/>
    <cellStyle name="20% - Énfasis6 2 5 8" xfId="34617" xr:uid="{00000000-0005-0000-0000-0000E63E0000}"/>
    <cellStyle name="20% - Énfasis6 2 5 9" xfId="42216" xr:uid="{00000000-0005-0000-0000-0000E73E0000}"/>
    <cellStyle name="20% - Énfasis6 2 6" xfId="1177" xr:uid="{00000000-0005-0000-0000-0000E83E0000}"/>
    <cellStyle name="20% - Énfasis6 2 6 2" xfId="3565" xr:uid="{00000000-0005-0000-0000-0000E93E0000}"/>
    <cellStyle name="20% - Énfasis6 2 6 2 2" xfId="8356" xr:uid="{00000000-0005-0000-0000-0000EA3E0000}"/>
    <cellStyle name="20% - Énfasis6 2 6 2 2 2" xfId="27779" xr:uid="{00000000-0005-0000-0000-0000EB3E0000}"/>
    <cellStyle name="20% - Énfasis6 2 6 2 2 3" xfId="54122" xr:uid="{00000000-0005-0000-0000-0000EC3E0000}"/>
    <cellStyle name="20% - Énfasis6 2 6 2 2 4" xfId="17898" xr:uid="{00000000-0005-0000-0000-0000ED3E0000}"/>
    <cellStyle name="20% - Énfasis6 2 6 2 3" xfId="22190" xr:uid="{00000000-0005-0000-0000-0000EE3E0000}"/>
    <cellStyle name="20% - Énfasis6 2 6 2 3 2" xfId="49433" xr:uid="{00000000-0005-0000-0000-0000EF3E0000}"/>
    <cellStyle name="20% - Énfasis6 2 6 2 4" xfId="31674" xr:uid="{00000000-0005-0000-0000-0000F03E0000}"/>
    <cellStyle name="20% - Énfasis6 2 6 2 5" xfId="37244" xr:uid="{00000000-0005-0000-0000-0000F13E0000}"/>
    <cellStyle name="20% - Énfasis6 2 6 2 6" xfId="44704" xr:uid="{00000000-0005-0000-0000-0000F23E0000}"/>
    <cellStyle name="20% - Énfasis6 2 6 2 7" xfId="12712" xr:uid="{00000000-0005-0000-0000-0000F33E0000}"/>
    <cellStyle name="20% - Énfasis6 2 6 3" xfId="6399" xr:uid="{00000000-0005-0000-0000-0000F43E0000}"/>
    <cellStyle name="20% - Énfasis6 2 6 3 2" xfId="24618" xr:uid="{00000000-0005-0000-0000-0000F53E0000}"/>
    <cellStyle name="20% - Énfasis6 2 6 3 3" xfId="52165" xr:uid="{00000000-0005-0000-0000-0000F63E0000}"/>
    <cellStyle name="20% - Énfasis6 2 6 3 4" xfId="14190" xr:uid="{00000000-0005-0000-0000-0000F73E0000}"/>
    <cellStyle name="20% - Énfasis6 2 6 4" xfId="16059" xr:uid="{00000000-0005-0000-0000-0000F83E0000}"/>
    <cellStyle name="20% - Énfasis6 2 6 4 2" xfId="25969" xr:uid="{00000000-0005-0000-0000-0000F93E0000}"/>
    <cellStyle name="20% - Énfasis6 2 6 4 3" xfId="47501" xr:uid="{00000000-0005-0000-0000-0000FA3E0000}"/>
    <cellStyle name="20% - Énfasis6 2 6 5" xfId="20016" xr:uid="{00000000-0005-0000-0000-0000FB3E0000}"/>
    <cellStyle name="20% - Énfasis6 2 6 6" xfId="29644" xr:uid="{00000000-0005-0000-0000-0000FC3E0000}"/>
    <cellStyle name="20% - Énfasis6 2 6 7" xfId="35087" xr:uid="{00000000-0005-0000-0000-0000FD3E0000}"/>
    <cellStyle name="20% - Énfasis6 2 6 8" xfId="42682" xr:uid="{00000000-0005-0000-0000-0000FE3E0000}"/>
    <cellStyle name="20% - Énfasis6 2 6 9" xfId="11277" xr:uid="{00000000-0005-0000-0000-0000FF3E0000}"/>
    <cellStyle name="20% - Énfasis6 2 7" xfId="2007" xr:uid="{00000000-0005-0000-0000-0000003F0000}"/>
    <cellStyle name="20% - Énfasis6 2 7 2" xfId="4312" xr:uid="{00000000-0005-0000-0000-0000013F0000}"/>
    <cellStyle name="20% - Énfasis6 2 7 2 2" xfId="9093" xr:uid="{00000000-0005-0000-0000-0000023F0000}"/>
    <cellStyle name="20% - Énfasis6 2 7 2 2 2" xfId="28486" xr:uid="{00000000-0005-0000-0000-0000033F0000}"/>
    <cellStyle name="20% - Énfasis6 2 7 2 2 3" xfId="54859" xr:uid="{00000000-0005-0000-0000-0000043F0000}"/>
    <cellStyle name="20% - Énfasis6 2 7 2 2 4" xfId="18645" xr:uid="{00000000-0005-0000-0000-0000053F0000}"/>
    <cellStyle name="20% - Énfasis6 2 7 2 3" xfId="22937" xr:uid="{00000000-0005-0000-0000-0000063F0000}"/>
    <cellStyle name="20% - Énfasis6 2 7 2 3 2" xfId="50169" xr:uid="{00000000-0005-0000-0000-0000073F0000}"/>
    <cellStyle name="20% - Énfasis6 2 7 2 4" xfId="32412" xr:uid="{00000000-0005-0000-0000-0000083F0000}"/>
    <cellStyle name="20% - Énfasis6 2 7 2 5" xfId="37991" xr:uid="{00000000-0005-0000-0000-0000093F0000}"/>
    <cellStyle name="20% - Énfasis6 2 7 2 6" xfId="45451" xr:uid="{00000000-0005-0000-0000-00000A3F0000}"/>
    <cellStyle name="20% - Énfasis6 2 7 2 7" xfId="14897" xr:uid="{00000000-0005-0000-0000-00000B3F0000}"/>
    <cellStyle name="20% - Énfasis6 2 7 3" xfId="7172" xr:uid="{00000000-0005-0000-0000-00000C3F0000}"/>
    <cellStyle name="20% - Énfasis6 2 7 3 2" xfId="26676" xr:uid="{00000000-0005-0000-0000-00000D3F0000}"/>
    <cellStyle name="20% - Énfasis6 2 7 3 3" xfId="52938" xr:uid="{00000000-0005-0000-0000-00000E3F0000}"/>
    <cellStyle name="20% - Énfasis6 2 7 3 4" xfId="16766" xr:uid="{00000000-0005-0000-0000-00000F3F0000}"/>
    <cellStyle name="20% - Énfasis6 2 7 4" xfId="20844" xr:uid="{00000000-0005-0000-0000-0000103F0000}"/>
    <cellStyle name="20% - Énfasis6 2 7 4 2" xfId="48274" xr:uid="{00000000-0005-0000-0000-0000113F0000}"/>
    <cellStyle name="20% - Énfasis6 2 7 5" xfId="30458" xr:uid="{00000000-0005-0000-0000-0000123F0000}"/>
    <cellStyle name="20% - Énfasis6 2 7 6" xfId="35917" xr:uid="{00000000-0005-0000-0000-0000133F0000}"/>
    <cellStyle name="20% - Énfasis6 2 7 7" xfId="43510" xr:uid="{00000000-0005-0000-0000-0000143F0000}"/>
    <cellStyle name="20% - Énfasis6 2 7 8" xfId="12009" xr:uid="{00000000-0005-0000-0000-0000153F0000}"/>
    <cellStyle name="20% - Énfasis6 2 8" xfId="2868" xr:uid="{00000000-0005-0000-0000-0000163F0000}"/>
    <cellStyle name="20% - Énfasis6 2 8 2" xfId="7669" xr:uid="{00000000-0005-0000-0000-0000173F0000}"/>
    <cellStyle name="20% - Énfasis6 2 8 2 2" xfId="27098" xr:uid="{00000000-0005-0000-0000-0000183F0000}"/>
    <cellStyle name="20% - Énfasis6 2 8 2 3" xfId="53435" xr:uid="{00000000-0005-0000-0000-0000193F0000}"/>
    <cellStyle name="20% - Énfasis6 2 8 2 4" xfId="17201" xr:uid="{00000000-0005-0000-0000-00001A3F0000}"/>
    <cellStyle name="20% - Énfasis6 2 8 3" xfId="21493" xr:uid="{00000000-0005-0000-0000-00001B3F0000}"/>
    <cellStyle name="20% - Énfasis6 2 8 3 2" xfId="48747" xr:uid="{00000000-0005-0000-0000-00001C3F0000}"/>
    <cellStyle name="20% - Énfasis6 2 8 4" xfId="30980" xr:uid="{00000000-0005-0000-0000-00001D3F0000}"/>
    <cellStyle name="20% - Énfasis6 2 8 5" xfId="36547" xr:uid="{00000000-0005-0000-0000-00001E3F0000}"/>
    <cellStyle name="20% - Énfasis6 2 8 6" xfId="44007" xr:uid="{00000000-0005-0000-0000-00001F3F0000}"/>
    <cellStyle name="20% - Énfasis6 2 8 7" xfId="13511" xr:uid="{00000000-0005-0000-0000-0000203F0000}"/>
    <cellStyle name="20% - Énfasis6 2 9" xfId="4783" xr:uid="{00000000-0005-0000-0000-0000213F0000}"/>
    <cellStyle name="20% - Énfasis6 2 9 2" xfId="9543" xr:uid="{00000000-0005-0000-0000-0000223F0000}"/>
    <cellStyle name="20% - Énfasis6 2 9 2 2" xfId="55309" xr:uid="{00000000-0005-0000-0000-0000233F0000}"/>
    <cellStyle name="20% - Énfasis6 2 9 2 3" xfId="25302" xr:uid="{00000000-0005-0000-0000-0000243F0000}"/>
    <cellStyle name="20% - Énfasis6 2 9 3" xfId="32882" xr:uid="{00000000-0005-0000-0000-0000253F0000}"/>
    <cellStyle name="20% - Énfasis6 2 9 3 2" xfId="50618" xr:uid="{00000000-0005-0000-0000-0000263F0000}"/>
    <cellStyle name="20% - Énfasis6 2 9 4" xfId="38461" xr:uid="{00000000-0005-0000-0000-0000273F0000}"/>
    <cellStyle name="20% - Énfasis6 2 9 5" xfId="45918" xr:uid="{00000000-0005-0000-0000-0000283F0000}"/>
    <cellStyle name="20% - Énfasis6 2 9 6" xfId="15380" xr:uid="{00000000-0005-0000-0000-0000293F0000}"/>
    <cellStyle name="20% - Énfasis6 3" xfId="508" xr:uid="{00000000-0005-0000-0000-00002A3F0000}"/>
    <cellStyle name="20% - Énfasis6 3 10" xfId="10832" xr:uid="{00000000-0005-0000-0000-00002B3F0000}"/>
    <cellStyle name="20% - Énfasis6 3 10 2" xfId="46892" xr:uid="{00000000-0005-0000-0000-00002C3F0000}"/>
    <cellStyle name="20% - Énfasis6 3 10 3" xfId="34424" xr:uid="{00000000-0005-0000-0000-00002D3F0000}"/>
    <cellStyle name="20% - Énfasis6 3 11" xfId="42024" xr:uid="{00000000-0005-0000-0000-00002E3F0000}"/>
    <cellStyle name="20% - Énfasis6 3 12" xfId="11368" xr:uid="{00000000-0005-0000-0000-00002F3F0000}"/>
    <cellStyle name="20% - Énfasis6 3 13" xfId="56587" xr:uid="{00000000-0005-0000-0000-0000303F0000}"/>
    <cellStyle name="20% - Énfasis6 3 14" xfId="57042" xr:uid="{00000000-0005-0000-0000-0000313F0000}"/>
    <cellStyle name="20% - Énfasis6 3 2" xfId="1045" xr:uid="{00000000-0005-0000-0000-0000323F0000}"/>
    <cellStyle name="20% - Énfasis6 3 2 10" xfId="11902" xr:uid="{00000000-0005-0000-0000-0000333F0000}"/>
    <cellStyle name="20% - Énfasis6 3 2 11" xfId="56830" xr:uid="{00000000-0005-0000-0000-0000343F0000}"/>
    <cellStyle name="20% - Énfasis6 3 2 12" xfId="57285" xr:uid="{00000000-0005-0000-0000-0000353F0000}"/>
    <cellStyle name="20% - Énfasis6 3 2 2" xfId="1782" xr:uid="{00000000-0005-0000-0000-0000363F0000}"/>
    <cellStyle name="20% - Énfasis6 3 2 2 2" xfId="4155" xr:uid="{00000000-0005-0000-0000-0000373F0000}"/>
    <cellStyle name="20% - Énfasis6 3 2 2 2 2" xfId="8946" xr:uid="{00000000-0005-0000-0000-0000383F0000}"/>
    <cellStyle name="20% - Énfasis6 3 2 2 2 2 2" xfId="28365" xr:uid="{00000000-0005-0000-0000-0000393F0000}"/>
    <cellStyle name="20% - Énfasis6 3 2 2 2 2 3" xfId="54712" xr:uid="{00000000-0005-0000-0000-00003A3F0000}"/>
    <cellStyle name="20% - Énfasis6 3 2 2 2 2 4" xfId="18488" xr:uid="{00000000-0005-0000-0000-00003B3F0000}"/>
    <cellStyle name="20% - Énfasis6 3 2 2 2 3" xfId="22780" xr:uid="{00000000-0005-0000-0000-00003C3F0000}"/>
    <cellStyle name="20% - Énfasis6 3 2 2 2 3 2" xfId="50023" xr:uid="{00000000-0005-0000-0000-00003D3F0000}"/>
    <cellStyle name="20% - Énfasis6 3 2 2 2 4" xfId="32263" xr:uid="{00000000-0005-0000-0000-00003E3F0000}"/>
    <cellStyle name="20% - Énfasis6 3 2 2 2 5" xfId="37834" xr:uid="{00000000-0005-0000-0000-00003F3F0000}"/>
    <cellStyle name="20% - Énfasis6 3 2 2 2 6" xfId="45294" xr:uid="{00000000-0005-0000-0000-0000403F0000}"/>
    <cellStyle name="20% - Énfasis6 3 2 2 2 7" xfId="14776" xr:uid="{00000000-0005-0000-0000-0000413F0000}"/>
    <cellStyle name="20% - Énfasis6 3 2 2 3" xfId="6995" xr:uid="{00000000-0005-0000-0000-0000423F0000}"/>
    <cellStyle name="20% - Énfasis6 3 2 2 3 2" xfId="26555" xr:uid="{00000000-0005-0000-0000-0000433F0000}"/>
    <cellStyle name="20% - Énfasis6 3 2 2 3 3" xfId="52761" xr:uid="{00000000-0005-0000-0000-0000443F0000}"/>
    <cellStyle name="20% - Énfasis6 3 2 2 3 4" xfId="16645" xr:uid="{00000000-0005-0000-0000-0000453F0000}"/>
    <cellStyle name="20% - Énfasis6 3 2 2 4" xfId="20621" xr:uid="{00000000-0005-0000-0000-0000463F0000}"/>
    <cellStyle name="20% - Énfasis6 3 2 2 4 2" xfId="48097" xr:uid="{00000000-0005-0000-0000-0000473F0000}"/>
    <cellStyle name="20% - Énfasis6 3 2 2 5" xfId="30246" xr:uid="{00000000-0005-0000-0000-0000483F0000}"/>
    <cellStyle name="20% - Énfasis6 3 2 2 6" xfId="35692" xr:uid="{00000000-0005-0000-0000-0000493F0000}"/>
    <cellStyle name="20% - Énfasis6 3 2 2 7" xfId="43287" xr:uid="{00000000-0005-0000-0000-00004A3F0000}"/>
    <cellStyle name="20% - Énfasis6 3 2 2 8" xfId="13315" xr:uid="{00000000-0005-0000-0000-00004B3F0000}"/>
    <cellStyle name="20% - Énfasis6 3 2 3" xfId="2322" xr:uid="{00000000-0005-0000-0000-00004C3F0000}"/>
    <cellStyle name="20% - Énfasis6 3 2 3 2" xfId="4627" xr:uid="{00000000-0005-0000-0000-00004D3F0000}"/>
    <cellStyle name="20% - Énfasis6 3 2 3 2 2" xfId="9408" xr:uid="{00000000-0005-0000-0000-00004E3F0000}"/>
    <cellStyle name="20% - Énfasis6 3 2 3 2 2 2" xfId="28801" xr:uid="{00000000-0005-0000-0000-00004F3F0000}"/>
    <cellStyle name="20% - Énfasis6 3 2 3 2 2 3" xfId="55174" xr:uid="{00000000-0005-0000-0000-0000503F0000}"/>
    <cellStyle name="20% - Énfasis6 3 2 3 2 2 4" xfId="18960" xr:uid="{00000000-0005-0000-0000-0000513F0000}"/>
    <cellStyle name="20% - Énfasis6 3 2 3 2 3" xfId="23252" xr:uid="{00000000-0005-0000-0000-0000523F0000}"/>
    <cellStyle name="20% - Énfasis6 3 2 3 2 3 2" xfId="50484" xr:uid="{00000000-0005-0000-0000-0000533F0000}"/>
    <cellStyle name="20% - Énfasis6 3 2 3 2 4" xfId="32727" xr:uid="{00000000-0005-0000-0000-0000543F0000}"/>
    <cellStyle name="20% - Énfasis6 3 2 3 2 5" xfId="38306" xr:uid="{00000000-0005-0000-0000-0000553F0000}"/>
    <cellStyle name="20% - Énfasis6 3 2 3 2 6" xfId="45766" xr:uid="{00000000-0005-0000-0000-0000563F0000}"/>
    <cellStyle name="20% - Énfasis6 3 2 3 2 7" xfId="15212" xr:uid="{00000000-0005-0000-0000-0000573F0000}"/>
    <cellStyle name="20% - Énfasis6 3 2 3 3" xfId="7487" xr:uid="{00000000-0005-0000-0000-0000583F0000}"/>
    <cellStyle name="20% - Énfasis6 3 2 3 3 2" xfId="26991" xr:uid="{00000000-0005-0000-0000-0000593F0000}"/>
    <cellStyle name="20% - Énfasis6 3 2 3 3 3" xfId="53253" xr:uid="{00000000-0005-0000-0000-00005A3F0000}"/>
    <cellStyle name="20% - Énfasis6 3 2 3 3 4" xfId="17081" xr:uid="{00000000-0005-0000-0000-00005B3F0000}"/>
    <cellStyle name="20% - Énfasis6 3 2 3 4" xfId="21159" xr:uid="{00000000-0005-0000-0000-00005C3F0000}"/>
    <cellStyle name="20% - Énfasis6 3 2 3 4 2" xfId="48589" xr:uid="{00000000-0005-0000-0000-00005D3F0000}"/>
    <cellStyle name="20% - Énfasis6 3 2 3 5" xfId="30773" xr:uid="{00000000-0005-0000-0000-00005E3F0000}"/>
    <cellStyle name="20% - Énfasis6 3 2 3 6" xfId="36232" xr:uid="{00000000-0005-0000-0000-00005F3F0000}"/>
    <cellStyle name="20% - Énfasis6 3 2 3 7" xfId="43825" xr:uid="{00000000-0005-0000-0000-0000603F0000}"/>
    <cellStyle name="20% - Énfasis6 3 2 3 8" xfId="12595" xr:uid="{00000000-0005-0000-0000-0000613F0000}"/>
    <cellStyle name="20% - Énfasis6 3 2 4" xfId="3463" xr:uid="{00000000-0005-0000-0000-0000623F0000}"/>
    <cellStyle name="20% - Énfasis6 3 2 4 2" xfId="8255" xr:uid="{00000000-0005-0000-0000-0000633F0000}"/>
    <cellStyle name="20% - Énfasis6 3 2 4 2 2" xfId="27685" xr:uid="{00000000-0005-0000-0000-0000643F0000}"/>
    <cellStyle name="20% - Énfasis6 3 2 4 2 3" xfId="54021" xr:uid="{00000000-0005-0000-0000-0000653F0000}"/>
    <cellStyle name="20% - Énfasis6 3 2 4 2 4" xfId="17796" xr:uid="{00000000-0005-0000-0000-0000663F0000}"/>
    <cellStyle name="20% - Énfasis6 3 2 4 3" xfId="22088" xr:uid="{00000000-0005-0000-0000-0000673F0000}"/>
    <cellStyle name="20% - Énfasis6 3 2 4 3 2" xfId="49333" xr:uid="{00000000-0005-0000-0000-0000683F0000}"/>
    <cellStyle name="20% - Énfasis6 3 2 4 4" xfId="31575" xr:uid="{00000000-0005-0000-0000-0000693F0000}"/>
    <cellStyle name="20% - Énfasis6 3 2 4 5" xfId="37142" xr:uid="{00000000-0005-0000-0000-00006A3F0000}"/>
    <cellStyle name="20% - Énfasis6 3 2 4 6" xfId="44602" xr:uid="{00000000-0005-0000-0000-00006B3F0000}"/>
    <cellStyle name="20% - Énfasis6 3 2 4 7" xfId="14097" xr:uid="{00000000-0005-0000-0000-00006C3F0000}"/>
    <cellStyle name="20% - Énfasis6 3 2 5" xfId="5102" xr:uid="{00000000-0005-0000-0000-00006D3F0000}"/>
    <cellStyle name="20% - Énfasis6 3 2 5 2" xfId="9858" xr:uid="{00000000-0005-0000-0000-00006E3F0000}"/>
    <cellStyle name="20% - Énfasis6 3 2 5 2 2" xfId="55624" xr:uid="{00000000-0005-0000-0000-00006F3F0000}"/>
    <cellStyle name="20% - Énfasis6 3 2 5 2 3" xfId="25876" xr:uid="{00000000-0005-0000-0000-0000703F0000}"/>
    <cellStyle name="20% - Énfasis6 3 2 5 3" xfId="33201" xr:uid="{00000000-0005-0000-0000-0000713F0000}"/>
    <cellStyle name="20% - Énfasis6 3 2 5 3 2" xfId="50933" xr:uid="{00000000-0005-0000-0000-0000723F0000}"/>
    <cellStyle name="20% - Énfasis6 3 2 5 4" xfId="38780" xr:uid="{00000000-0005-0000-0000-0000733F0000}"/>
    <cellStyle name="20% - Énfasis6 3 2 5 5" xfId="46233" xr:uid="{00000000-0005-0000-0000-0000743F0000}"/>
    <cellStyle name="20% - Énfasis6 3 2 5 6" xfId="15966" xr:uid="{00000000-0005-0000-0000-0000753F0000}"/>
    <cellStyle name="20% - Énfasis6 3 2 6" xfId="5587" xr:uid="{00000000-0005-0000-0000-0000763F0000}"/>
    <cellStyle name="20% - Énfasis6 3 2 6 2" xfId="10279" xr:uid="{00000000-0005-0000-0000-0000773F0000}"/>
    <cellStyle name="20% - Énfasis6 3 2 6 2 2" xfId="56045" xr:uid="{00000000-0005-0000-0000-0000783F0000}"/>
    <cellStyle name="20% - Énfasis6 3 2 6 2 3" xfId="33683" xr:uid="{00000000-0005-0000-0000-0000793F0000}"/>
    <cellStyle name="20% - Énfasis6 3 2 6 3" xfId="39262" xr:uid="{00000000-0005-0000-0000-00007A3F0000}"/>
    <cellStyle name="20% - Énfasis6 3 2 6 3 2" xfId="51353" xr:uid="{00000000-0005-0000-0000-00007B3F0000}"/>
    <cellStyle name="20% - Énfasis6 3 2 6 4" xfId="46715" xr:uid="{00000000-0005-0000-0000-00007C3F0000}"/>
    <cellStyle name="20% - Énfasis6 3 2 6 5" xfId="19890" xr:uid="{00000000-0005-0000-0000-00007D3F0000}"/>
    <cellStyle name="20% - Énfasis6 3 2 7" xfId="6290" xr:uid="{00000000-0005-0000-0000-00007E3F0000}"/>
    <cellStyle name="20% - Énfasis6 3 2 7 2" xfId="52056" xr:uid="{00000000-0005-0000-0000-00007F3F0000}"/>
    <cellStyle name="20% - Énfasis6 3 2 7 3" xfId="29524" xr:uid="{00000000-0005-0000-0000-0000803F0000}"/>
    <cellStyle name="20% - Énfasis6 3 2 8" xfId="11075" xr:uid="{00000000-0005-0000-0000-0000813F0000}"/>
    <cellStyle name="20% - Énfasis6 3 2 8 2" xfId="47394" xr:uid="{00000000-0005-0000-0000-0000823F0000}"/>
    <cellStyle name="20% - Énfasis6 3 2 8 3" xfId="34959" xr:uid="{00000000-0005-0000-0000-0000833F0000}"/>
    <cellStyle name="20% - Énfasis6 3 2 9" xfId="42558" xr:uid="{00000000-0005-0000-0000-0000843F0000}"/>
    <cellStyle name="20% - Énfasis6 3 3" xfId="797" xr:uid="{00000000-0005-0000-0000-0000853F0000}"/>
    <cellStyle name="20% - Énfasis6 3 3 10" xfId="11654" xr:uid="{00000000-0005-0000-0000-0000863F0000}"/>
    <cellStyle name="20% - Énfasis6 3 3 2" xfId="1539" xr:uid="{00000000-0005-0000-0000-0000873F0000}"/>
    <cellStyle name="20% - Énfasis6 3 3 2 2" xfId="3912" xr:uid="{00000000-0005-0000-0000-0000883F0000}"/>
    <cellStyle name="20% - Énfasis6 3 3 2 2 2" xfId="8703" xr:uid="{00000000-0005-0000-0000-0000893F0000}"/>
    <cellStyle name="20% - Énfasis6 3 3 2 2 2 2" xfId="28122" xr:uid="{00000000-0005-0000-0000-00008A3F0000}"/>
    <cellStyle name="20% - Énfasis6 3 3 2 2 2 3" xfId="54469" xr:uid="{00000000-0005-0000-0000-00008B3F0000}"/>
    <cellStyle name="20% - Énfasis6 3 3 2 2 2 4" xfId="18245" xr:uid="{00000000-0005-0000-0000-00008C3F0000}"/>
    <cellStyle name="20% - Énfasis6 3 3 2 2 3" xfId="22537" xr:uid="{00000000-0005-0000-0000-00008D3F0000}"/>
    <cellStyle name="20% - Énfasis6 3 3 2 2 3 2" xfId="49780" xr:uid="{00000000-0005-0000-0000-00008E3F0000}"/>
    <cellStyle name="20% - Énfasis6 3 3 2 2 4" xfId="32020" xr:uid="{00000000-0005-0000-0000-00008F3F0000}"/>
    <cellStyle name="20% - Énfasis6 3 3 2 2 5" xfId="37591" xr:uid="{00000000-0005-0000-0000-0000903F0000}"/>
    <cellStyle name="20% - Énfasis6 3 3 2 2 6" xfId="45051" xr:uid="{00000000-0005-0000-0000-0000913F0000}"/>
    <cellStyle name="20% - Énfasis6 3 3 2 2 7" xfId="14533" xr:uid="{00000000-0005-0000-0000-0000923F0000}"/>
    <cellStyle name="20% - Énfasis6 3 3 2 3" xfId="6752" xr:uid="{00000000-0005-0000-0000-0000933F0000}"/>
    <cellStyle name="20% - Énfasis6 3 3 2 3 2" xfId="26312" xr:uid="{00000000-0005-0000-0000-0000943F0000}"/>
    <cellStyle name="20% - Énfasis6 3 3 2 3 3" xfId="52518" xr:uid="{00000000-0005-0000-0000-0000953F0000}"/>
    <cellStyle name="20% - Énfasis6 3 3 2 3 4" xfId="16402" xr:uid="{00000000-0005-0000-0000-0000963F0000}"/>
    <cellStyle name="20% - Énfasis6 3 3 2 4" xfId="20378" xr:uid="{00000000-0005-0000-0000-0000973F0000}"/>
    <cellStyle name="20% - Énfasis6 3 3 2 4 2" xfId="47854" xr:uid="{00000000-0005-0000-0000-0000983F0000}"/>
    <cellStyle name="20% - Énfasis6 3 3 2 5" xfId="30003" xr:uid="{00000000-0005-0000-0000-0000993F0000}"/>
    <cellStyle name="20% - Énfasis6 3 3 2 6" xfId="35449" xr:uid="{00000000-0005-0000-0000-00009A3F0000}"/>
    <cellStyle name="20% - Énfasis6 3 3 2 7" xfId="43044" xr:uid="{00000000-0005-0000-0000-00009B3F0000}"/>
    <cellStyle name="20% - Énfasis6 3 3 2 8" xfId="13072" xr:uid="{00000000-0005-0000-0000-00009C3F0000}"/>
    <cellStyle name="20% - Énfasis6 3 3 3" xfId="3220" xr:uid="{00000000-0005-0000-0000-00009D3F0000}"/>
    <cellStyle name="20% - Énfasis6 3 3 3 2" xfId="8012" xr:uid="{00000000-0005-0000-0000-00009E3F0000}"/>
    <cellStyle name="20% - Énfasis6 3 3 3 2 2" xfId="27442" xr:uid="{00000000-0005-0000-0000-00009F3F0000}"/>
    <cellStyle name="20% - Énfasis6 3 3 3 2 3" xfId="53778" xr:uid="{00000000-0005-0000-0000-0000A03F0000}"/>
    <cellStyle name="20% - Énfasis6 3 3 3 2 4" xfId="17553" xr:uid="{00000000-0005-0000-0000-0000A13F0000}"/>
    <cellStyle name="20% - Énfasis6 3 3 3 3" xfId="21845" xr:uid="{00000000-0005-0000-0000-0000A23F0000}"/>
    <cellStyle name="20% - Énfasis6 3 3 3 3 2" xfId="49090" xr:uid="{00000000-0005-0000-0000-0000A33F0000}"/>
    <cellStyle name="20% - Énfasis6 3 3 3 4" xfId="31332" xr:uid="{00000000-0005-0000-0000-0000A43F0000}"/>
    <cellStyle name="20% - Énfasis6 3 3 3 5" xfId="36899" xr:uid="{00000000-0005-0000-0000-0000A53F0000}"/>
    <cellStyle name="20% - Énfasis6 3 3 3 6" xfId="44359" xr:uid="{00000000-0005-0000-0000-0000A63F0000}"/>
    <cellStyle name="20% - Énfasis6 3 3 3 7" xfId="12352" xr:uid="{00000000-0005-0000-0000-0000A73F0000}"/>
    <cellStyle name="20% - Énfasis6 3 3 4" xfId="6047" xr:uid="{00000000-0005-0000-0000-0000A83F0000}"/>
    <cellStyle name="20% - Énfasis6 3 3 4 2" xfId="24438" xr:uid="{00000000-0005-0000-0000-0000A93F0000}"/>
    <cellStyle name="20% - Énfasis6 3 3 4 3" xfId="51813" xr:uid="{00000000-0005-0000-0000-0000AA3F0000}"/>
    <cellStyle name="20% - Énfasis6 3 3 4 4" xfId="13854" xr:uid="{00000000-0005-0000-0000-0000AB3F0000}"/>
    <cellStyle name="20% - Énfasis6 3 3 5" xfId="15723" xr:uid="{00000000-0005-0000-0000-0000AC3F0000}"/>
    <cellStyle name="20% - Énfasis6 3 3 5 2" xfId="25633" xr:uid="{00000000-0005-0000-0000-0000AD3F0000}"/>
    <cellStyle name="20% - Énfasis6 3 3 5 3" xfId="47151" xr:uid="{00000000-0005-0000-0000-0000AE3F0000}"/>
    <cellStyle name="20% - Énfasis6 3 3 6" xfId="19642" xr:uid="{00000000-0005-0000-0000-0000AF3F0000}"/>
    <cellStyle name="20% - Énfasis6 3 3 7" xfId="29281" xr:uid="{00000000-0005-0000-0000-0000B03F0000}"/>
    <cellStyle name="20% - Énfasis6 3 3 8" xfId="34711" xr:uid="{00000000-0005-0000-0000-0000B13F0000}"/>
    <cellStyle name="20% - Énfasis6 3 3 9" xfId="42310" xr:uid="{00000000-0005-0000-0000-0000B23F0000}"/>
    <cellStyle name="20% - Énfasis6 3 4" xfId="1276" xr:uid="{00000000-0005-0000-0000-0000B33F0000}"/>
    <cellStyle name="20% - Énfasis6 3 4 2" xfId="3652" xr:uid="{00000000-0005-0000-0000-0000B43F0000}"/>
    <cellStyle name="20% - Énfasis6 3 4 2 2" xfId="8443" xr:uid="{00000000-0005-0000-0000-0000B53F0000}"/>
    <cellStyle name="20% - Énfasis6 3 4 2 2 2" xfId="27863" xr:uid="{00000000-0005-0000-0000-0000B63F0000}"/>
    <cellStyle name="20% - Énfasis6 3 4 2 2 3" xfId="54209" xr:uid="{00000000-0005-0000-0000-0000B73F0000}"/>
    <cellStyle name="20% - Énfasis6 3 4 2 2 4" xfId="17985" xr:uid="{00000000-0005-0000-0000-0000B83F0000}"/>
    <cellStyle name="20% - Énfasis6 3 4 2 3" xfId="22277" xr:uid="{00000000-0005-0000-0000-0000B93F0000}"/>
    <cellStyle name="20% - Énfasis6 3 4 2 3 2" xfId="49520" xr:uid="{00000000-0005-0000-0000-0000BA3F0000}"/>
    <cellStyle name="20% - Énfasis6 3 4 2 4" xfId="31760" xr:uid="{00000000-0005-0000-0000-0000BB3F0000}"/>
    <cellStyle name="20% - Énfasis6 3 4 2 5" xfId="37331" xr:uid="{00000000-0005-0000-0000-0000BC3F0000}"/>
    <cellStyle name="20% - Énfasis6 3 4 2 6" xfId="44791" xr:uid="{00000000-0005-0000-0000-0000BD3F0000}"/>
    <cellStyle name="20% - Énfasis6 3 4 2 7" xfId="14274" xr:uid="{00000000-0005-0000-0000-0000BE3F0000}"/>
    <cellStyle name="20% - Énfasis6 3 4 3" xfId="6490" xr:uid="{00000000-0005-0000-0000-0000BF3F0000}"/>
    <cellStyle name="20% - Énfasis6 3 4 3 2" xfId="26053" xr:uid="{00000000-0005-0000-0000-0000C03F0000}"/>
    <cellStyle name="20% - Énfasis6 3 4 3 3" xfId="52256" xr:uid="{00000000-0005-0000-0000-0000C13F0000}"/>
    <cellStyle name="20% - Énfasis6 3 4 3 4" xfId="16143" xr:uid="{00000000-0005-0000-0000-0000C23F0000}"/>
    <cellStyle name="20% - Énfasis6 3 4 4" xfId="20115" xr:uid="{00000000-0005-0000-0000-0000C33F0000}"/>
    <cellStyle name="20% - Énfasis6 3 4 4 2" xfId="47592" xr:uid="{00000000-0005-0000-0000-0000C43F0000}"/>
    <cellStyle name="20% - Énfasis6 3 4 5" xfId="29740" xr:uid="{00000000-0005-0000-0000-0000C53F0000}"/>
    <cellStyle name="20% - Énfasis6 3 4 6" xfId="35186" xr:uid="{00000000-0005-0000-0000-0000C63F0000}"/>
    <cellStyle name="20% - Énfasis6 3 4 7" xfId="42781" xr:uid="{00000000-0005-0000-0000-0000C73F0000}"/>
    <cellStyle name="20% - Énfasis6 3 4 8" xfId="12810" xr:uid="{00000000-0005-0000-0000-0000C83F0000}"/>
    <cellStyle name="20% - Énfasis6 3 5" xfId="2079" xr:uid="{00000000-0005-0000-0000-0000C93F0000}"/>
    <cellStyle name="20% - Énfasis6 3 5 2" xfId="4384" xr:uid="{00000000-0005-0000-0000-0000CA3F0000}"/>
    <cellStyle name="20% - Énfasis6 3 5 2 2" xfId="9165" xr:uid="{00000000-0005-0000-0000-0000CB3F0000}"/>
    <cellStyle name="20% - Énfasis6 3 5 2 2 2" xfId="28558" xr:uid="{00000000-0005-0000-0000-0000CC3F0000}"/>
    <cellStyle name="20% - Énfasis6 3 5 2 2 3" xfId="54931" xr:uid="{00000000-0005-0000-0000-0000CD3F0000}"/>
    <cellStyle name="20% - Énfasis6 3 5 2 2 4" xfId="18717" xr:uid="{00000000-0005-0000-0000-0000CE3F0000}"/>
    <cellStyle name="20% - Énfasis6 3 5 2 3" xfId="23009" xr:uid="{00000000-0005-0000-0000-0000CF3F0000}"/>
    <cellStyle name="20% - Énfasis6 3 5 2 3 2" xfId="50241" xr:uid="{00000000-0005-0000-0000-0000D03F0000}"/>
    <cellStyle name="20% - Énfasis6 3 5 2 4" xfId="32484" xr:uid="{00000000-0005-0000-0000-0000D13F0000}"/>
    <cellStyle name="20% - Énfasis6 3 5 2 5" xfId="38063" xr:uid="{00000000-0005-0000-0000-0000D23F0000}"/>
    <cellStyle name="20% - Énfasis6 3 5 2 6" xfId="45523" xr:uid="{00000000-0005-0000-0000-0000D33F0000}"/>
    <cellStyle name="20% - Énfasis6 3 5 2 7" xfId="14969" xr:uid="{00000000-0005-0000-0000-0000D43F0000}"/>
    <cellStyle name="20% - Énfasis6 3 5 3" xfId="7244" xr:uid="{00000000-0005-0000-0000-0000D53F0000}"/>
    <cellStyle name="20% - Énfasis6 3 5 3 2" xfId="26748" xr:uid="{00000000-0005-0000-0000-0000D63F0000}"/>
    <cellStyle name="20% - Énfasis6 3 5 3 3" xfId="53010" xr:uid="{00000000-0005-0000-0000-0000D73F0000}"/>
    <cellStyle name="20% - Énfasis6 3 5 3 4" xfId="16838" xr:uid="{00000000-0005-0000-0000-0000D83F0000}"/>
    <cellStyle name="20% - Énfasis6 3 5 4" xfId="20916" xr:uid="{00000000-0005-0000-0000-0000D93F0000}"/>
    <cellStyle name="20% - Énfasis6 3 5 4 2" xfId="48346" xr:uid="{00000000-0005-0000-0000-0000DA3F0000}"/>
    <cellStyle name="20% - Énfasis6 3 5 5" xfId="30530" xr:uid="{00000000-0005-0000-0000-0000DB3F0000}"/>
    <cellStyle name="20% - Énfasis6 3 5 6" xfId="35989" xr:uid="{00000000-0005-0000-0000-0000DC3F0000}"/>
    <cellStyle name="20% - Énfasis6 3 5 7" xfId="43582" xr:uid="{00000000-0005-0000-0000-0000DD3F0000}"/>
    <cellStyle name="20% - Énfasis6 3 5 8" xfId="12093" xr:uid="{00000000-0005-0000-0000-0000DE3F0000}"/>
    <cellStyle name="20% - Énfasis6 3 6" xfId="2960" xr:uid="{00000000-0005-0000-0000-0000DF3F0000}"/>
    <cellStyle name="20% - Énfasis6 3 6 2" xfId="7753" xr:uid="{00000000-0005-0000-0000-0000E03F0000}"/>
    <cellStyle name="20% - Énfasis6 3 6 2 2" xfId="27183" xr:uid="{00000000-0005-0000-0000-0000E13F0000}"/>
    <cellStyle name="20% - Énfasis6 3 6 2 3" xfId="53519" xr:uid="{00000000-0005-0000-0000-0000E23F0000}"/>
    <cellStyle name="20% - Énfasis6 3 6 2 4" xfId="17293" xr:uid="{00000000-0005-0000-0000-0000E33F0000}"/>
    <cellStyle name="20% - Énfasis6 3 6 3" xfId="21585" xr:uid="{00000000-0005-0000-0000-0000E43F0000}"/>
    <cellStyle name="20% - Énfasis6 3 6 3 2" xfId="48831" xr:uid="{00000000-0005-0000-0000-0000E53F0000}"/>
    <cellStyle name="20% - Énfasis6 3 6 4" xfId="31072" xr:uid="{00000000-0005-0000-0000-0000E63F0000}"/>
    <cellStyle name="20% - Énfasis6 3 6 5" xfId="36639" xr:uid="{00000000-0005-0000-0000-0000E73F0000}"/>
    <cellStyle name="20% - Énfasis6 3 6 6" xfId="44099" xr:uid="{00000000-0005-0000-0000-0000E83F0000}"/>
    <cellStyle name="20% - Énfasis6 3 6 7" xfId="13595" xr:uid="{00000000-0005-0000-0000-0000E93F0000}"/>
    <cellStyle name="20% - Énfasis6 3 7" xfId="4859" xr:uid="{00000000-0005-0000-0000-0000EA3F0000}"/>
    <cellStyle name="20% - Énfasis6 3 7 2" xfId="9615" xr:uid="{00000000-0005-0000-0000-0000EB3F0000}"/>
    <cellStyle name="20% - Énfasis6 3 7 2 2" xfId="55381" xr:uid="{00000000-0005-0000-0000-0000EC3F0000}"/>
    <cellStyle name="20% - Énfasis6 3 7 2 3" xfId="25374" xr:uid="{00000000-0005-0000-0000-0000ED3F0000}"/>
    <cellStyle name="20% - Énfasis6 3 7 3" xfId="32958" xr:uid="{00000000-0005-0000-0000-0000EE3F0000}"/>
    <cellStyle name="20% - Énfasis6 3 7 3 2" xfId="50690" xr:uid="{00000000-0005-0000-0000-0000EF3F0000}"/>
    <cellStyle name="20% - Énfasis6 3 7 4" xfId="38537" xr:uid="{00000000-0005-0000-0000-0000F03F0000}"/>
    <cellStyle name="20% - Énfasis6 3 7 5" xfId="45990" xr:uid="{00000000-0005-0000-0000-0000F13F0000}"/>
    <cellStyle name="20% - Énfasis6 3 7 6" xfId="15464" xr:uid="{00000000-0005-0000-0000-0000F23F0000}"/>
    <cellStyle name="20% - Énfasis6 3 8" xfId="5344" xr:uid="{00000000-0005-0000-0000-0000F33F0000}"/>
    <cellStyle name="20% - Énfasis6 3 8 2" xfId="10036" xr:uid="{00000000-0005-0000-0000-0000F43F0000}"/>
    <cellStyle name="20% - Énfasis6 3 8 2 2" xfId="55802" xr:uid="{00000000-0005-0000-0000-0000F53F0000}"/>
    <cellStyle name="20% - Énfasis6 3 8 2 3" xfId="33440" xr:uid="{00000000-0005-0000-0000-0000F63F0000}"/>
    <cellStyle name="20% - Énfasis6 3 8 3" xfId="39019" xr:uid="{00000000-0005-0000-0000-0000F73F0000}"/>
    <cellStyle name="20% - Énfasis6 3 8 3 2" xfId="51110" xr:uid="{00000000-0005-0000-0000-0000F83F0000}"/>
    <cellStyle name="20% - Énfasis6 3 8 4" xfId="46472" xr:uid="{00000000-0005-0000-0000-0000F93F0000}"/>
    <cellStyle name="20% - Énfasis6 3 8 5" xfId="19355" xr:uid="{00000000-0005-0000-0000-0000FA3F0000}"/>
    <cellStyle name="20% - Énfasis6 3 9" xfId="5787" xr:uid="{00000000-0005-0000-0000-0000FB3F0000}"/>
    <cellStyle name="20% - Énfasis6 3 9 2" xfId="51553" xr:uid="{00000000-0005-0000-0000-0000FC3F0000}"/>
    <cellStyle name="20% - Énfasis6 3 9 3" xfId="29021" xr:uid="{00000000-0005-0000-0000-0000FD3F0000}"/>
    <cellStyle name="20% - Énfasis6 4" xfId="585" xr:uid="{00000000-0005-0000-0000-0000FE3F0000}"/>
    <cellStyle name="20% - Énfasis6 4 10" xfId="42101" xr:uid="{00000000-0005-0000-0000-0000FF3F0000}"/>
    <cellStyle name="20% - Énfasis6 4 11" xfId="11445" xr:uid="{00000000-0005-0000-0000-000000400000}"/>
    <cellStyle name="20% - Énfasis6 4 12" xfId="56659" xr:uid="{00000000-0005-0000-0000-000001400000}"/>
    <cellStyle name="20% - Énfasis6 4 13" xfId="57114" xr:uid="{00000000-0005-0000-0000-000002400000}"/>
    <cellStyle name="20% - Énfasis6 4 2" xfId="869" xr:uid="{00000000-0005-0000-0000-000003400000}"/>
    <cellStyle name="20% - Énfasis6 4 2 10" xfId="11726" xr:uid="{00000000-0005-0000-0000-000004400000}"/>
    <cellStyle name="20% - Énfasis6 4 2 2" xfId="1611" xr:uid="{00000000-0005-0000-0000-000005400000}"/>
    <cellStyle name="20% - Énfasis6 4 2 2 2" xfId="3984" xr:uid="{00000000-0005-0000-0000-000006400000}"/>
    <cellStyle name="20% - Énfasis6 4 2 2 2 2" xfId="8775" xr:uid="{00000000-0005-0000-0000-000007400000}"/>
    <cellStyle name="20% - Énfasis6 4 2 2 2 2 2" xfId="28194" xr:uid="{00000000-0005-0000-0000-000008400000}"/>
    <cellStyle name="20% - Énfasis6 4 2 2 2 2 3" xfId="54541" xr:uid="{00000000-0005-0000-0000-000009400000}"/>
    <cellStyle name="20% - Énfasis6 4 2 2 2 2 4" xfId="18317" xr:uid="{00000000-0005-0000-0000-00000A400000}"/>
    <cellStyle name="20% - Énfasis6 4 2 2 2 3" xfId="22609" xr:uid="{00000000-0005-0000-0000-00000B400000}"/>
    <cellStyle name="20% - Énfasis6 4 2 2 2 3 2" xfId="49852" xr:uid="{00000000-0005-0000-0000-00000C400000}"/>
    <cellStyle name="20% - Énfasis6 4 2 2 2 4" xfId="32092" xr:uid="{00000000-0005-0000-0000-00000D400000}"/>
    <cellStyle name="20% - Énfasis6 4 2 2 2 5" xfId="37663" xr:uid="{00000000-0005-0000-0000-00000E400000}"/>
    <cellStyle name="20% - Énfasis6 4 2 2 2 6" xfId="45123" xr:uid="{00000000-0005-0000-0000-00000F400000}"/>
    <cellStyle name="20% - Énfasis6 4 2 2 2 7" xfId="14605" xr:uid="{00000000-0005-0000-0000-000010400000}"/>
    <cellStyle name="20% - Énfasis6 4 2 2 3" xfId="6824" xr:uid="{00000000-0005-0000-0000-000011400000}"/>
    <cellStyle name="20% - Énfasis6 4 2 2 3 2" xfId="26384" xr:uid="{00000000-0005-0000-0000-000012400000}"/>
    <cellStyle name="20% - Énfasis6 4 2 2 3 3" xfId="52590" xr:uid="{00000000-0005-0000-0000-000013400000}"/>
    <cellStyle name="20% - Énfasis6 4 2 2 3 4" xfId="16474" xr:uid="{00000000-0005-0000-0000-000014400000}"/>
    <cellStyle name="20% - Énfasis6 4 2 2 4" xfId="20450" xr:uid="{00000000-0005-0000-0000-000015400000}"/>
    <cellStyle name="20% - Énfasis6 4 2 2 4 2" xfId="47926" xr:uid="{00000000-0005-0000-0000-000016400000}"/>
    <cellStyle name="20% - Énfasis6 4 2 2 5" xfId="30075" xr:uid="{00000000-0005-0000-0000-000017400000}"/>
    <cellStyle name="20% - Énfasis6 4 2 2 6" xfId="35521" xr:uid="{00000000-0005-0000-0000-000018400000}"/>
    <cellStyle name="20% - Énfasis6 4 2 2 7" xfId="43116" xr:uid="{00000000-0005-0000-0000-000019400000}"/>
    <cellStyle name="20% - Énfasis6 4 2 2 8" xfId="13144" xr:uid="{00000000-0005-0000-0000-00001A400000}"/>
    <cellStyle name="20% - Énfasis6 4 2 3" xfId="3292" xr:uid="{00000000-0005-0000-0000-00001B400000}"/>
    <cellStyle name="20% - Énfasis6 4 2 3 2" xfId="8084" xr:uid="{00000000-0005-0000-0000-00001C400000}"/>
    <cellStyle name="20% - Énfasis6 4 2 3 2 2" xfId="27514" xr:uid="{00000000-0005-0000-0000-00001D400000}"/>
    <cellStyle name="20% - Énfasis6 4 2 3 2 3" xfId="53850" xr:uid="{00000000-0005-0000-0000-00001E400000}"/>
    <cellStyle name="20% - Énfasis6 4 2 3 2 4" xfId="17625" xr:uid="{00000000-0005-0000-0000-00001F400000}"/>
    <cellStyle name="20% - Énfasis6 4 2 3 3" xfId="21917" xr:uid="{00000000-0005-0000-0000-000020400000}"/>
    <cellStyle name="20% - Énfasis6 4 2 3 3 2" xfId="49162" xr:uid="{00000000-0005-0000-0000-000021400000}"/>
    <cellStyle name="20% - Énfasis6 4 2 3 4" xfId="31404" xr:uid="{00000000-0005-0000-0000-000022400000}"/>
    <cellStyle name="20% - Énfasis6 4 2 3 5" xfId="36971" xr:uid="{00000000-0005-0000-0000-000023400000}"/>
    <cellStyle name="20% - Énfasis6 4 2 3 6" xfId="44431" xr:uid="{00000000-0005-0000-0000-000024400000}"/>
    <cellStyle name="20% - Énfasis6 4 2 3 7" xfId="12424" xr:uid="{00000000-0005-0000-0000-000025400000}"/>
    <cellStyle name="20% - Énfasis6 4 2 4" xfId="6119" xr:uid="{00000000-0005-0000-0000-000026400000}"/>
    <cellStyle name="20% - Énfasis6 4 2 4 2" xfId="23469" xr:uid="{00000000-0005-0000-0000-000027400000}"/>
    <cellStyle name="20% - Énfasis6 4 2 4 3" xfId="51885" xr:uid="{00000000-0005-0000-0000-000028400000}"/>
    <cellStyle name="20% - Énfasis6 4 2 4 4" xfId="13926" xr:uid="{00000000-0005-0000-0000-000029400000}"/>
    <cellStyle name="20% - Énfasis6 4 2 5" xfId="15795" xr:uid="{00000000-0005-0000-0000-00002A400000}"/>
    <cellStyle name="20% - Énfasis6 4 2 5 2" xfId="25705" xr:uid="{00000000-0005-0000-0000-00002B400000}"/>
    <cellStyle name="20% - Énfasis6 4 2 5 3" xfId="47223" xr:uid="{00000000-0005-0000-0000-00002C400000}"/>
    <cellStyle name="20% - Énfasis6 4 2 6" xfId="19714" xr:uid="{00000000-0005-0000-0000-00002D400000}"/>
    <cellStyle name="20% - Énfasis6 4 2 7" xfId="29353" xr:uid="{00000000-0005-0000-0000-00002E400000}"/>
    <cellStyle name="20% - Énfasis6 4 2 8" xfId="34783" xr:uid="{00000000-0005-0000-0000-00002F400000}"/>
    <cellStyle name="20% - Énfasis6 4 2 9" xfId="42382" xr:uid="{00000000-0005-0000-0000-000030400000}"/>
    <cellStyle name="20% - Énfasis6 4 3" xfId="1348" xr:uid="{00000000-0005-0000-0000-000031400000}"/>
    <cellStyle name="20% - Énfasis6 4 3 2" xfId="3724" xr:uid="{00000000-0005-0000-0000-000032400000}"/>
    <cellStyle name="20% - Énfasis6 4 3 2 2" xfId="8515" xr:uid="{00000000-0005-0000-0000-000033400000}"/>
    <cellStyle name="20% - Énfasis6 4 3 2 2 2" xfId="27935" xr:uid="{00000000-0005-0000-0000-000034400000}"/>
    <cellStyle name="20% - Énfasis6 4 3 2 2 3" xfId="54281" xr:uid="{00000000-0005-0000-0000-000035400000}"/>
    <cellStyle name="20% - Énfasis6 4 3 2 2 4" xfId="18057" xr:uid="{00000000-0005-0000-0000-000036400000}"/>
    <cellStyle name="20% - Énfasis6 4 3 2 3" xfId="22349" xr:uid="{00000000-0005-0000-0000-000037400000}"/>
    <cellStyle name="20% - Énfasis6 4 3 2 3 2" xfId="49592" xr:uid="{00000000-0005-0000-0000-000038400000}"/>
    <cellStyle name="20% - Énfasis6 4 3 2 4" xfId="31832" xr:uid="{00000000-0005-0000-0000-000039400000}"/>
    <cellStyle name="20% - Énfasis6 4 3 2 5" xfId="37403" xr:uid="{00000000-0005-0000-0000-00003A400000}"/>
    <cellStyle name="20% - Énfasis6 4 3 2 6" xfId="44863" xr:uid="{00000000-0005-0000-0000-00003B400000}"/>
    <cellStyle name="20% - Énfasis6 4 3 2 7" xfId="14346" xr:uid="{00000000-0005-0000-0000-00003C400000}"/>
    <cellStyle name="20% - Énfasis6 4 3 3" xfId="6562" xr:uid="{00000000-0005-0000-0000-00003D400000}"/>
    <cellStyle name="20% - Énfasis6 4 3 3 2" xfId="26125" xr:uid="{00000000-0005-0000-0000-00003E400000}"/>
    <cellStyle name="20% - Énfasis6 4 3 3 3" xfId="52328" xr:uid="{00000000-0005-0000-0000-00003F400000}"/>
    <cellStyle name="20% - Énfasis6 4 3 3 4" xfId="16215" xr:uid="{00000000-0005-0000-0000-000040400000}"/>
    <cellStyle name="20% - Énfasis6 4 3 4" xfId="20187" xr:uid="{00000000-0005-0000-0000-000041400000}"/>
    <cellStyle name="20% - Énfasis6 4 3 4 2" xfId="47664" xr:uid="{00000000-0005-0000-0000-000042400000}"/>
    <cellStyle name="20% - Énfasis6 4 3 5" xfId="29812" xr:uid="{00000000-0005-0000-0000-000043400000}"/>
    <cellStyle name="20% - Énfasis6 4 3 6" xfId="35258" xr:uid="{00000000-0005-0000-0000-000044400000}"/>
    <cellStyle name="20% - Énfasis6 4 3 7" xfId="42853" xr:uid="{00000000-0005-0000-0000-000045400000}"/>
    <cellStyle name="20% - Énfasis6 4 3 8" xfId="12882" xr:uid="{00000000-0005-0000-0000-000046400000}"/>
    <cellStyle name="20% - Énfasis6 4 4" xfId="2151" xr:uid="{00000000-0005-0000-0000-000047400000}"/>
    <cellStyle name="20% - Énfasis6 4 4 2" xfId="4456" xr:uid="{00000000-0005-0000-0000-000048400000}"/>
    <cellStyle name="20% - Énfasis6 4 4 2 2" xfId="9237" xr:uid="{00000000-0005-0000-0000-000049400000}"/>
    <cellStyle name="20% - Énfasis6 4 4 2 2 2" xfId="28630" xr:uid="{00000000-0005-0000-0000-00004A400000}"/>
    <cellStyle name="20% - Énfasis6 4 4 2 2 3" xfId="55003" xr:uid="{00000000-0005-0000-0000-00004B400000}"/>
    <cellStyle name="20% - Énfasis6 4 4 2 2 4" xfId="18789" xr:uid="{00000000-0005-0000-0000-00004C400000}"/>
    <cellStyle name="20% - Énfasis6 4 4 2 3" xfId="23081" xr:uid="{00000000-0005-0000-0000-00004D400000}"/>
    <cellStyle name="20% - Énfasis6 4 4 2 3 2" xfId="50313" xr:uid="{00000000-0005-0000-0000-00004E400000}"/>
    <cellStyle name="20% - Énfasis6 4 4 2 4" xfId="32556" xr:uid="{00000000-0005-0000-0000-00004F400000}"/>
    <cellStyle name="20% - Énfasis6 4 4 2 5" xfId="38135" xr:uid="{00000000-0005-0000-0000-000050400000}"/>
    <cellStyle name="20% - Énfasis6 4 4 2 6" xfId="45595" xr:uid="{00000000-0005-0000-0000-000051400000}"/>
    <cellStyle name="20% - Énfasis6 4 4 2 7" xfId="15041" xr:uid="{00000000-0005-0000-0000-000052400000}"/>
    <cellStyle name="20% - Énfasis6 4 4 3" xfId="7316" xr:uid="{00000000-0005-0000-0000-000053400000}"/>
    <cellStyle name="20% - Énfasis6 4 4 3 2" xfId="26820" xr:uid="{00000000-0005-0000-0000-000054400000}"/>
    <cellStyle name="20% - Énfasis6 4 4 3 3" xfId="53082" xr:uid="{00000000-0005-0000-0000-000055400000}"/>
    <cellStyle name="20% - Énfasis6 4 4 3 4" xfId="16910" xr:uid="{00000000-0005-0000-0000-000056400000}"/>
    <cellStyle name="20% - Énfasis6 4 4 4" xfId="20988" xr:uid="{00000000-0005-0000-0000-000057400000}"/>
    <cellStyle name="20% - Énfasis6 4 4 4 2" xfId="48418" xr:uid="{00000000-0005-0000-0000-000058400000}"/>
    <cellStyle name="20% - Énfasis6 4 4 5" xfId="30602" xr:uid="{00000000-0005-0000-0000-000059400000}"/>
    <cellStyle name="20% - Énfasis6 4 4 6" xfId="36061" xr:uid="{00000000-0005-0000-0000-00005A400000}"/>
    <cellStyle name="20% - Énfasis6 4 4 7" xfId="43654" xr:uid="{00000000-0005-0000-0000-00005B400000}"/>
    <cellStyle name="20% - Énfasis6 4 4 8" xfId="12165" xr:uid="{00000000-0005-0000-0000-00005C400000}"/>
    <cellStyle name="20% - Énfasis6 4 5" xfId="3032" xr:uid="{00000000-0005-0000-0000-00005D400000}"/>
    <cellStyle name="20% - Énfasis6 4 5 2" xfId="7825" xr:uid="{00000000-0005-0000-0000-00005E400000}"/>
    <cellStyle name="20% - Énfasis6 4 5 2 2" xfId="27255" xr:uid="{00000000-0005-0000-0000-00005F400000}"/>
    <cellStyle name="20% - Énfasis6 4 5 2 3" xfId="53591" xr:uid="{00000000-0005-0000-0000-000060400000}"/>
    <cellStyle name="20% - Énfasis6 4 5 2 4" xfId="17365" xr:uid="{00000000-0005-0000-0000-000061400000}"/>
    <cellStyle name="20% - Énfasis6 4 5 3" xfId="21657" xr:uid="{00000000-0005-0000-0000-000062400000}"/>
    <cellStyle name="20% - Énfasis6 4 5 3 2" xfId="48903" xr:uid="{00000000-0005-0000-0000-000063400000}"/>
    <cellStyle name="20% - Énfasis6 4 5 4" xfId="31144" xr:uid="{00000000-0005-0000-0000-000064400000}"/>
    <cellStyle name="20% - Énfasis6 4 5 5" xfId="36711" xr:uid="{00000000-0005-0000-0000-000065400000}"/>
    <cellStyle name="20% - Énfasis6 4 5 6" xfId="44171" xr:uid="{00000000-0005-0000-0000-000066400000}"/>
    <cellStyle name="20% - Énfasis6 4 5 7" xfId="13667" xr:uid="{00000000-0005-0000-0000-000067400000}"/>
    <cellStyle name="20% - Énfasis6 4 6" xfId="4931" xr:uid="{00000000-0005-0000-0000-000068400000}"/>
    <cellStyle name="20% - Énfasis6 4 6 2" xfId="9687" xr:uid="{00000000-0005-0000-0000-000069400000}"/>
    <cellStyle name="20% - Énfasis6 4 6 2 2" xfId="55453" xr:uid="{00000000-0005-0000-0000-00006A400000}"/>
    <cellStyle name="20% - Énfasis6 4 6 2 3" xfId="25446" xr:uid="{00000000-0005-0000-0000-00006B400000}"/>
    <cellStyle name="20% - Énfasis6 4 6 3" xfId="33030" xr:uid="{00000000-0005-0000-0000-00006C400000}"/>
    <cellStyle name="20% - Énfasis6 4 6 3 2" xfId="50762" xr:uid="{00000000-0005-0000-0000-00006D400000}"/>
    <cellStyle name="20% - Énfasis6 4 6 4" xfId="38609" xr:uid="{00000000-0005-0000-0000-00006E400000}"/>
    <cellStyle name="20% - Énfasis6 4 6 5" xfId="46062" xr:uid="{00000000-0005-0000-0000-00006F400000}"/>
    <cellStyle name="20% - Énfasis6 4 6 6" xfId="15536" xr:uid="{00000000-0005-0000-0000-000070400000}"/>
    <cellStyle name="20% - Énfasis6 4 7" xfId="5416" xr:uid="{00000000-0005-0000-0000-000071400000}"/>
    <cellStyle name="20% - Énfasis6 4 7 2" xfId="10108" xr:uid="{00000000-0005-0000-0000-000072400000}"/>
    <cellStyle name="20% - Énfasis6 4 7 2 2" xfId="55874" xr:uid="{00000000-0005-0000-0000-000073400000}"/>
    <cellStyle name="20% - Énfasis6 4 7 2 3" xfId="33512" xr:uid="{00000000-0005-0000-0000-000074400000}"/>
    <cellStyle name="20% - Énfasis6 4 7 3" xfId="39091" xr:uid="{00000000-0005-0000-0000-000075400000}"/>
    <cellStyle name="20% - Énfasis6 4 7 3 2" xfId="51182" xr:uid="{00000000-0005-0000-0000-000076400000}"/>
    <cellStyle name="20% - Énfasis6 4 7 4" xfId="46544" xr:uid="{00000000-0005-0000-0000-000077400000}"/>
    <cellStyle name="20% - Énfasis6 4 7 5" xfId="19432" xr:uid="{00000000-0005-0000-0000-000078400000}"/>
    <cellStyle name="20% - Énfasis6 4 8" xfId="5859" xr:uid="{00000000-0005-0000-0000-000079400000}"/>
    <cellStyle name="20% - Énfasis6 4 8 2" xfId="51625" xr:uid="{00000000-0005-0000-0000-00007A400000}"/>
    <cellStyle name="20% - Énfasis6 4 8 3" xfId="29093" xr:uid="{00000000-0005-0000-0000-00007B400000}"/>
    <cellStyle name="20% - Énfasis6 4 9" xfId="10904" xr:uid="{00000000-0005-0000-0000-00007C400000}"/>
    <cellStyle name="20% - Énfasis6 4 9 2" xfId="46964" xr:uid="{00000000-0005-0000-0000-00007D400000}"/>
    <cellStyle name="20% - Énfasis6 4 9 3" xfId="34501" xr:uid="{00000000-0005-0000-0000-00007E400000}"/>
    <cellStyle name="20% - Énfasis6 5" xfId="946" xr:uid="{00000000-0005-0000-0000-00007F400000}"/>
    <cellStyle name="20% - Énfasis6 5 10" xfId="11803" xr:uid="{00000000-0005-0000-0000-000080400000}"/>
    <cellStyle name="20% - Énfasis6 5 11" xfId="56731" xr:uid="{00000000-0005-0000-0000-000081400000}"/>
    <cellStyle name="20% - Énfasis6 5 12" xfId="57186" xr:uid="{00000000-0005-0000-0000-000082400000}"/>
    <cellStyle name="20% - Énfasis6 5 2" xfId="1683" xr:uid="{00000000-0005-0000-0000-000083400000}"/>
    <cellStyle name="20% - Énfasis6 5 2 2" xfId="4056" xr:uid="{00000000-0005-0000-0000-000084400000}"/>
    <cellStyle name="20% - Énfasis6 5 2 2 2" xfId="8847" xr:uid="{00000000-0005-0000-0000-000085400000}"/>
    <cellStyle name="20% - Énfasis6 5 2 2 2 2" xfId="28266" xr:uid="{00000000-0005-0000-0000-000086400000}"/>
    <cellStyle name="20% - Énfasis6 5 2 2 2 3" xfId="54613" xr:uid="{00000000-0005-0000-0000-000087400000}"/>
    <cellStyle name="20% - Énfasis6 5 2 2 2 4" xfId="18389" xr:uid="{00000000-0005-0000-0000-000088400000}"/>
    <cellStyle name="20% - Énfasis6 5 2 2 3" xfId="22681" xr:uid="{00000000-0005-0000-0000-000089400000}"/>
    <cellStyle name="20% - Énfasis6 5 2 2 3 2" xfId="49924" xr:uid="{00000000-0005-0000-0000-00008A400000}"/>
    <cellStyle name="20% - Énfasis6 5 2 2 4" xfId="32164" xr:uid="{00000000-0005-0000-0000-00008B400000}"/>
    <cellStyle name="20% - Énfasis6 5 2 2 5" xfId="37735" xr:uid="{00000000-0005-0000-0000-00008C400000}"/>
    <cellStyle name="20% - Énfasis6 5 2 2 6" xfId="45195" xr:uid="{00000000-0005-0000-0000-00008D400000}"/>
    <cellStyle name="20% - Énfasis6 5 2 2 7" xfId="14677" xr:uid="{00000000-0005-0000-0000-00008E400000}"/>
    <cellStyle name="20% - Énfasis6 5 2 3" xfId="6896" xr:uid="{00000000-0005-0000-0000-00008F400000}"/>
    <cellStyle name="20% - Énfasis6 5 2 3 2" xfId="26456" xr:uid="{00000000-0005-0000-0000-000090400000}"/>
    <cellStyle name="20% - Énfasis6 5 2 3 3" xfId="52662" xr:uid="{00000000-0005-0000-0000-000091400000}"/>
    <cellStyle name="20% - Énfasis6 5 2 3 4" xfId="16546" xr:uid="{00000000-0005-0000-0000-000092400000}"/>
    <cellStyle name="20% - Énfasis6 5 2 4" xfId="20522" xr:uid="{00000000-0005-0000-0000-000093400000}"/>
    <cellStyle name="20% - Énfasis6 5 2 4 2" xfId="47998" xr:uid="{00000000-0005-0000-0000-000094400000}"/>
    <cellStyle name="20% - Énfasis6 5 2 5" xfId="30147" xr:uid="{00000000-0005-0000-0000-000095400000}"/>
    <cellStyle name="20% - Énfasis6 5 2 6" xfId="35593" xr:uid="{00000000-0005-0000-0000-000096400000}"/>
    <cellStyle name="20% - Énfasis6 5 2 7" xfId="43188" xr:uid="{00000000-0005-0000-0000-000097400000}"/>
    <cellStyle name="20% - Énfasis6 5 2 8" xfId="13216" xr:uid="{00000000-0005-0000-0000-000098400000}"/>
    <cellStyle name="20% - Énfasis6 5 3" xfId="2223" xr:uid="{00000000-0005-0000-0000-000099400000}"/>
    <cellStyle name="20% - Énfasis6 5 3 2" xfId="4528" xr:uid="{00000000-0005-0000-0000-00009A400000}"/>
    <cellStyle name="20% - Énfasis6 5 3 2 2" xfId="9309" xr:uid="{00000000-0005-0000-0000-00009B400000}"/>
    <cellStyle name="20% - Énfasis6 5 3 2 2 2" xfId="28702" xr:uid="{00000000-0005-0000-0000-00009C400000}"/>
    <cellStyle name="20% - Énfasis6 5 3 2 2 3" xfId="55075" xr:uid="{00000000-0005-0000-0000-00009D400000}"/>
    <cellStyle name="20% - Énfasis6 5 3 2 2 4" xfId="18861" xr:uid="{00000000-0005-0000-0000-00009E400000}"/>
    <cellStyle name="20% - Énfasis6 5 3 2 3" xfId="23153" xr:uid="{00000000-0005-0000-0000-00009F400000}"/>
    <cellStyle name="20% - Énfasis6 5 3 2 3 2" xfId="50385" xr:uid="{00000000-0005-0000-0000-0000A0400000}"/>
    <cellStyle name="20% - Énfasis6 5 3 2 4" xfId="32628" xr:uid="{00000000-0005-0000-0000-0000A1400000}"/>
    <cellStyle name="20% - Énfasis6 5 3 2 5" xfId="38207" xr:uid="{00000000-0005-0000-0000-0000A2400000}"/>
    <cellStyle name="20% - Énfasis6 5 3 2 6" xfId="45667" xr:uid="{00000000-0005-0000-0000-0000A3400000}"/>
    <cellStyle name="20% - Énfasis6 5 3 2 7" xfId="15113" xr:uid="{00000000-0005-0000-0000-0000A4400000}"/>
    <cellStyle name="20% - Énfasis6 5 3 3" xfId="7388" xr:uid="{00000000-0005-0000-0000-0000A5400000}"/>
    <cellStyle name="20% - Énfasis6 5 3 3 2" xfId="26892" xr:uid="{00000000-0005-0000-0000-0000A6400000}"/>
    <cellStyle name="20% - Énfasis6 5 3 3 3" xfId="53154" xr:uid="{00000000-0005-0000-0000-0000A7400000}"/>
    <cellStyle name="20% - Énfasis6 5 3 3 4" xfId="16982" xr:uid="{00000000-0005-0000-0000-0000A8400000}"/>
    <cellStyle name="20% - Énfasis6 5 3 4" xfId="21060" xr:uid="{00000000-0005-0000-0000-0000A9400000}"/>
    <cellStyle name="20% - Énfasis6 5 3 4 2" xfId="48490" xr:uid="{00000000-0005-0000-0000-0000AA400000}"/>
    <cellStyle name="20% - Énfasis6 5 3 5" xfId="30674" xr:uid="{00000000-0005-0000-0000-0000AB400000}"/>
    <cellStyle name="20% - Énfasis6 5 3 6" xfId="36133" xr:uid="{00000000-0005-0000-0000-0000AC400000}"/>
    <cellStyle name="20% - Énfasis6 5 3 7" xfId="43726" xr:uid="{00000000-0005-0000-0000-0000AD400000}"/>
    <cellStyle name="20% - Énfasis6 5 3 8" xfId="12496" xr:uid="{00000000-0005-0000-0000-0000AE400000}"/>
    <cellStyle name="20% - Énfasis6 5 4" xfId="3364" xr:uid="{00000000-0005-0000-0000-0000AF400000}"/>
    <cellStyle name="20% - Énfasis6 5 4 2" xfId="8156" xr:uid="{00000000-0005-0000-0000-0000B0400000}"/>
    <cellStyle name="20% - Énfasis6 5 4 2 2" xfId="27586" xr:uid="{00000000-0005-0000-0000-0000B1400000}"/>
    <cellStyle name="20% - Énfasis6 5 4 2 3" xfId="53922" xr:uid="{00000000-0005-0000-0000-0000B2400000}"/>
    <cellStyle name="20% - Énfasis6 5 4 2 4" xfId="17697" xr:uid="{00000000-0005-0000-0000-0000B3400000}"/>
    <cellStyle name="20% - Énfasis6 5 4 3" xfId="21989" xr:uid="{00000000-0005-0000-0000-0000B4400000}"/>
    <cellStyle name="20% - Énfasis6 5 4 3 2" xfId="49234" xr:uid="{00000000-0005-0000-0000-0000B5400000}"/>
    <cellStyle name="20% - Énfasis6 5 4 4" xfId="31476" xr:uid="{00000000-0005-0000-0000-0000B6400000}"/>
    <cellStyle name="20% - Énfasis6 5 4 5" xfId="37043" xr:uid="{00000000-0005-0000-0000-0000B7400000}"/>
    <cellStyle name="20% - Énfasis6 5 4 6" xfId="44503" xr:uid="{00000000-0005-0000-0000-0000B8400000}"/>
    <cellStyle name="20% - Énfasis6 5 4 7" xfId="13998" xr:uid="{00000000-0005-0000-0000-0000B9400000}"/>
    <cellStyle name="20% - Énfasis6 5 5" xfId="5003" xr:uid="{00000000-0005-0000-0000-0000BA400000}"/>
    <cellStyle name="20% - Énfasis6 5 5 2" xfId="9759" xr:uid="{00000000-0005-0000-0000-0000BB400000}"/>
    <cellStyle name="20% - Énfasis6 5 5 2 2" xfId="55525" xr:uid="{00000000-0005-0000-0000-0000BC400000}"/>
    <cellStyle name="20% - Énfasis6 5 5 2 3" xfId="25777" xr:uid="{00000000-0005-0000-0000-0000BD400000}"/>
    <cellStyle name="20% - Énfasis6 5 5 3" xfId="33102" xr:uid="{00000000-0005-0000-0000-0000BE400000}"/>
    <cellStyle name="20% - Énfasis6 5 5 3 2" xfId="50834" xr:uid="{00000000-0005-0000-0000-0000BF400000}"/>
    <cellStyle name="20% - Énfasis6 5 5 4" xfId="38681" xr:uid="{00000000-0005-0000-0000-0000C0400000}"/>
    <cellStyle name="20% - Énfasis6 5 5 5" xfId="46134" xr:uid="{00000000-0005-0000-0000-0000C1400000}"/>
    <cellStyle name="20% - Énfasis6 5 5 6" xfId="15867" xr:uid="{00000000-0005-0000-0000-0000C2400000}"/>
    <cellStyle name="20% - Énfasis6 5 6" xfId="5488" xr:uid="{00000000-0005-0000-0000-0000C3400000}"/>
    <cellStyle name="20% - Énfasis6 5 6 2" xfId="10180" xr:uid="{00000000-0005-0000-0000-0000C4400000}"/>
    <cellStyle name="20% - Énfasis6 5 6 2 2" xfId="55946" xr:uid="{00000000-0005-0000-0000-0000C5400000}"/>
    <cellStyle name="20% - Énfasis6 5 6 2 3" xfId="33584" xr:uid="{00000000-0005-0000-0000-0000C6400000}"/>
    <cellStyle name="20% - Énfasis6 5 6 3" xfId="39163" xr:uid="{00000000-0005-0000-0000-0000C7400000}"/>
    <cellStyle name="20% - Énfasis6 5 6 3 2" xfId="51254" xr:uid="{00000000-0005-0000-0000-0000C8400000}"/>
    <cellStyle name="20% - Énfasis6 5 6 4" xfId="46616" xr:uid="{00000000-0005-0000-0000-0000C9400000}"/>
    <cellStyle name="20% - Énfasis6 5 6 5" xfId="19791" xr:uid="{00000000-0005-0000-0000-0000CA400000}"/>
    <cellStyle name="20% - Énfasis6 5 7" xfId="6191" xr:uid="{00000000-0005-0000-0000-0000CB400000}"/>
    <cellStyle name="20% - Énfasis6 5 7 2" xfId="51957" xr:uid="{00000000-0005-0000-0000-0000CC400000}"/>
    <cellStyle name="20% - Énfasis6 5 7 3" xfId="29425" xr:uid="{00000000-0005-0000-0000-0000CD400000}"/>
    <cellStyle name="20% - Énfasis6 5 8" xfId="10976" xr:uid="{00000000-0005-0000-0000-0000CE400000}"/>
    <cellStyle name="20% - Énfasis6 5 8 2" xfId="47295" xr:uid="{00000000-0005-0000-0000-0000CF400000}"/>
    <cellStyle name="20% - Énfasis6 5 8 3" xfId="34860" xr:uid="{00000000-0005-0000-0000-0000D0400000}"/>
    <cellStyle name="20% - Énfasis6 5 9" xfId="42459" xr:uid="{00000000-0005-0000-0000-0000D1400000}"/>
    <cellStyle name="20% - Énfasis6 6" xfId="687" xr:uid="{00000000-0005-0000-0000-0000D2400000}"/>
    <cellStyle name="20% - Énfasis6 6 10" xfId="11544" xr:uid="{00000000-0005-0000-0000-0000D3400000}"/>
    <cellStyle name="20% - Énfasis6 6 2" xfId="1447" xr:uid="{00000000-0005-0000-0000-0000D4400000}"/>
    <cellStyle name="20% - Énfasis6 6 2 2" xfId="3823" xr:uid="{00000000-0005-0000-0000-0000D5400000}"/>
    <cellStyle name="20% - Énfasis6 6 2 2 2" xfId="8614" xr:uid="{00000000-0005-0000-0000-0000D6400000}"/>
    <cellStyle name="20% - Énfasis6 6 2 2 2 2" xfId="28034" xr:uid="{00000000-0005-0000-0000-0000D7400000}"/>
    <cellStyle name="20% - Énfasis6 6 2 2 2 3" xfId="54380" xr:uid="{00000000-0005-0000-0000-0000D8400000}"/>
    <cellStyle name="20% - Énfasis6 6 2 2 2 4" xfId="18156" xr:uid="{00000000-0005-0000-0000-0000D9400000}"/>
    <cellStyle name="20% - Énfasis6 6 2 2 3" xfId="22448" xr:uid="{00000000-0005-0000-0000-0000DA400000}"/>
    <cellStyle name="20% - Énfasis6 6 2 2 3 2" xfId="49691" xr:uid="{00000000-0005-0000-0000-0000DB400000}"/>
    <cellStyle name="20% - Énfasis6 6 2 2 4" xfId="31931" xr:uid="{00000000-0005-0000-0000-0000DC400000}"/>
    <cellStyle name="20% - Énfasis6 6 2 2 5" xfId="37502" xr:uid="{00000000-0005-0000-0000-0000DD400000}"/>
    <cellStyle name="20% - Énfasis6 6 2 2 6" xfId="44962" xr:uid="{00000000-0005-0000-0000-0000DE400000}"/>
    <cellStyle name="20% - Énfasis6 6 2 2 7" xfId="14445" xr:uid="{00000000-0005-0000-0000-0000DF400000}"/>
    <cellStyle name="20% - Énfasis6 6 2 3" xfId="6661" xr:uid="{00000000-0005-0000-0000-0000E0400000}"/>
    <cellStyle name="20% - Énfasis6 6 2 3 2" xfId="26224" xr:uid="{00000000-0005-0000-0000-0000E1400000}"/>
    <cellStyle name="20% - Énfasis6 6 2 3 3" xfId="52427" xr:uid="{00000000-0005-0000-0000-0000E2400000}"/>
    <cellStyle name="20% - Énfasis6 6 2 3 4" xfId="16314" xr:uid="{00000000-0005-0000-0000-0000E3400000}"/>
    <cellStyle name="20% - Énfasis6 6 2 4" xfId="20286" xr:uid="{00000000-0005-0000-0000-0000E4400000}"/>
    <cellStyle name="20% - Énfasis6 6 2 4 2" xfId="47763" xr:uid="{00000000-0005-0000-0000-0000E5400000}"/>
    <cellStyle name="20% - Énfasis6 6 2 5" xfId="29911" xr:uid="{00000000-0005-0000-0000-0000E6400000}"/>
    <cellStyle name="20% - Énfasis6 6 2 6" xfId="35357" xr:uid="{00000000-0005-0000-0000-0000E7400000}"/>
    <cellStyle name="20% - Énfasis6 6 2 7" xfId="42952" xr:uid="{00000000-0005-0000-0000-0000E8400000}"/>
    <cellStyle name="20% - Énfasis6 6 2 8" xfId="12981" xr:uid="{00000000-0005-0000-0000-0000E9400000}"/>
    <cellStyle name="20% - Énfasis6 6 3" xfId="3131" xr:uid="{00000000-0005-0000-0000-0000EA400000}"/>
    <cellStyle name="20% - Énfasis6 6 3 2" xfId="7924" xr:uid="{00000000-0005-0000-0000-0000EB400000}"/>
    <cellStyle name="20% - Énfasis6 6 3 2 2" xfId="27354" xr:uid="{00000000-0005-0000-0000-0000EC400000}"/>
    <cellStyle name="20% - Énfasis6 6 3 2 3" xfId="53690" xr:uid="{00000000-0005-0000-0000-0000ED400000}"/>
    <cellStyle name="20% - Énfasis6 6 3 2 4" xfId="17464" xr:uid="{00000000-0005-0000-0000-0000EE400000}"/>
    <cellStyle name="20% - Énfasis6 6 3 3" xfId="21756" xr:uid="{00000000-0005-0000-0000-0000EF400000}"/>
    <cellStyle name="20% - Énfasis6 6 3 3 2" xfId="49002" xr:uid="{00000000-0005-0000-0000-0000F0400000}"/>
    <cellStyle name="20% - Énfasis6 6 3 4" xfId="31243" xr:uid="{00000000-0005-0000-0000-0000F1400000}"/>
    <cellStyle name="20% - Énfasis6 6 3 5" xfId="36810" xr:uid="{00000000-0005-0000-0000-0000F2400000}"/>
    <cellStyle name="20% - Énfasis6 6 3 6" xfId="44270" xr:uid="{00000000-0005-0000-0000-0000F3400000}"/>
    <cellStyle name="20% - Énfasis6 6 3 7" xfId="12264" xr:uid="{00000000-0005-0000-0000-0000F4400000}"/>
    <cellStyle name="20% - Énfasis6 6 4" xfId="5958" xr:uid="{00000000-0005-0000-0000-0000F5400000}"/>
    <cellStyle name="20% - Énfasis6 6 4 2" xfId="24760" xr:uid="{00000000-0005-0000-0000-0000F6400000}"/>
    <cellStyle name="20% - Énfasis6 6 4 3" xfId="51724" xr:uid="{00000000-0005-0000-0000-0000F7400000}"/>
    <cellStyle name="20% - Énfasis6 6 4 4" xfId="13766" xr:uid="{00000000-0005-0000-0000-0000F8400000}"/>
    <cellStyle name="20% - Énfasis6 6 5" xfId="15635" xr:uid="{00000000-0005-0000-0000-0000F9400000}"/>
    <cellStyle name="20% - Énfasis6 6 5 2" xfId="25545" xr:uid="{00000000-0005-0000-0000-0000FA400000}"/>
    <cellStyle name="20% - Énfasis6 6 5 3" xfId="47063" xr:uid="{00000000-0005-0000-0000-0000FB400000}"/>
    <cellStyle name="20% - Énfasis6 6 6" xfId="19532" xr:uid="{00000000-0005-0000-0000-0000FC400000}"/>
    <cellStyle name="20% - Énfasis6 6 7" xfId="29193" xr:uid="{00000000-0005-0000-0000-0000FD400000}"/>
    <cellStyle name="20% - Énfasis6 6 8" xfId="34601" xr:uid="{00000000-0005-0000-0000-0000FE400000}"/>
    <cellStyle name="20% - Énfasis6 6 9" xfId="42200" xr:uid="{00000000-0005-0000-0000-0000FF400000}"/>
    <cellStyle name="20% - Énfasis6 7" xfId="1159" xr:uid="{00000000-0005-0000-0000-000000410000}"/>
    <cellStyle name="20% - Énfasis6 7 2" xfId="3548" xr:uid="{00000000-0005-0000-0000-000001410000}"/>
    <cellStyle name="20% - Énfasis6 7 2 2" xfId="8339" xr:uid="{00000000-0005-0000-0000-000002410000}"/>
    <cellStyle name="20% - Énfasis6 7 2 2 2" xfId="27762" xr:uid="{00000000-0005-0000-0000-000003410000}"/>
    <cellStyle name="20% - Énfasis6 7 2 2 3" xfId="54105" xr:uid="{00000000-0005-0000-0000-000004410000}"/>
    <cellStyle name="20% - Énfasis6 7 2 2 4" xfId="17881" xr:uid="{00000000-0005-0000-0000-000005410000}"/>
    <cellStyle name="20% - Énfasis6 7 2 3" xfId="22173" xr:uid="{00000000-0005-0000-0000-000006410000}"/>
    <cellStyle name="20% - Énfasis6 7 2 3 2" xfId="49416" xr:uid="{00000000-0005-0000-0000-000007410000}"/>
    <cellStyle name="20% - Énfasis6 7 2 4" xfId="31657" xr:uid="{00000000-0005-0000-0000-000008410000}"/>
    <cellStyle name="20% - Énfasis6 7 2 5" xfId="37227" xr:uid="{00000000-0005-0000-0000-000009410000}"/>
    <cellStyle name="20% - Énfasis6 7 2 6" xfId="44687" xr:uid="{00000000-0005-0000-0000-00000A410000}"/>
    <cellStyle name="20% - Énfasis6 7 2 7" xfId="12694" xr:uid="{00000000-0005-0000-0000-00000B410000}"/>
    <cellStyle name="20% - Énfasis6 7 3" xfId="6382" xr:uid="{00000000-0005-0000-0000-00000C410000}"/>
    <cellStyle name="20% - Énfasis6 7 3 2" xfId="19060" xr:uid="{00000000-0005-0000-0000-00000D410000}"/>
    <cellStyle name="20% - Énfasis6 7 3 3" xfId="52148" xr:uid="{00000000-0005-0000-0000-00000E410000}"/>
    <cellStyle name="20% - Énfasis6 7 3 4" xfId="14174" xr:uid="{00000000-0005-0000-0000-00000F410000}"/>
    <cellStyle name="20% - Énfasis6 7 4" xfId="16043" xr:uid="{00000000-0005-0000-0000-000010410000}"/>
    <cellStyle name="20% - Énfasis6 7 4 2" xfId="25953" xr:uid="{00000000-0005-0000-0000-000011410000}"/>
    <cellStyle name="20% - Énfasis6 7 4 3" xfId="47484" xr:uid="{00000000-0005-0000-0000-000012410000}"/>
    <cellStyle name="20% - Énfasis6 7 5" xfId="19998" xr:uid="{00000000-0005-0000-0000-000013410000}"/>
    <cellStyle name="20% - Énfasis6 7 6" xfId="29626" xr:uid="{00000000-0005-0000-0000-000014410000}"/>
    <cellStyle name="20% - Énfasis6 7 7" xfId="35069" xr:uid="{00000000-0005-0000-0000-000015410000}"/>
    <cellStyle name="20% - Énfasis6 7 8" xfId="42664" xr:uid="{00000000-0005-0000-0000-000016410000}"/>
    <cellStyle name="20% - Énfasis6 7 9" xfId="11261" xr:uid="{00000000-0005-0000-0000-000017410000}"/>
    <cellStyle name="20% - Énfasis6 8" xfId="1991" xr:uid="{00000000-0005-0000-0000-000018410000}"/>
    <cellStyle name="20% - Énfasis6 8 2" xfId="4296" xr:uid="{00000000-0005-0000-0000-000019410000}"/>
    <cellStyle name="20% - Énfasis6 8 2 2" xfId="9077" xr:uid="{00000000-0005-0000-0000-00001A410000}"/>
    <cellStyle name="20% - Énfasis6 8 2 2 2" xfId="28470" xr:uid="{00000000-0005-0000-0000-00001B410000}"/>
    <cellStyle name="20% - Énfasis6 8 2 2 3" xfId="54843" xr:uid="{00000000-0005-0000-0000-00001C410000}"/>
    <cellStyle name="20% - Énfasis6 8 2 2 4" xfId="18629" xr:uid="{00000000-0005-0000-0000-00001D410000}"/>
    <cellStyle name="20% - Énfasis6 8 2 3" xfId="22921" xr:uid="{00000000-0005-0000-0000-00001E410000}"/>
    <cellStyle name="20% - Énfasis6 8 2 3 2" xfId="50153" xr:uid="{00000000-0005-0000-0000-00001F410000}"/>
    <cellStyle name="20% - Énfasis6 8 2 4" xfId="32396" xr:uid="{00000000-0005-0000-0000-000020410000}"/>
    <cellStyle name="20% - Énfasis6 8 2 5" xfId="37975" xr:uid="{00000000-0005-0000-0000-000021410000}"/>
    <cellStyle name="20% - Énfasis6 8 2 6" xfId="45435" xr:uid="{00000000-0005-0000-0000-000022410000}"/>
    <cellStyle name="20% - Énfasis6 8 2 7" xfId="14881" xr:uid="{00000000-0005-0000-0000-000023410000}"/>
    <cellStyle name="20% - Énfasis6 8 3" xfId="7156" xr:uid="{00000000-0005-0000-0000-000024410000}"/>
    <cellStyle name="20% - Énfasis6 8 3 2" xfId="26660" xr:uid="{00000000-0005-0000-0000-000025410000}"/>
    <cellStyle name="20% - Énfasis6 8 3 3" xfId="52922" xr:uid="{00000000-0005-0000-0000-000026410000}"/>
    <cellStyle name="20% - Énfasis6 8 3 4" xfId="16750" xr:uid="{00000000-0005-0000-0000-000027410000}"/>
    <cellStyle name="20% - Énfasis6 8 4" xfId="20828" xr:uid="{00000000-0005-0000-0000-000028410000}"/>
    <cellStyle name="20% - Énfasis6 8 4 2" xfId="48258" xr:uid="{00000000-0005-0000-0000-000029410000}"/>
    <cellStyle name="20% - Énfasis6 8 5" xfId="30442" xr:uid="{00000000-0005-0000-0000-00002A410000}"/>
    <cellStyle name="20% - Énfasis6 8 6" xfId="35901" xr:uid="{00000000-0005-0000-0000-00002B410000}"/>
    <cellStyle name="20% - Énfasis6 8 7" xfId="43494" xr:uid="{00000000-0005-0000-0000-00002C410000}"/>
    <cellStyle name="20% - Énfasis6 8 8" xfId="11993" xr:uid="{00000000-0005-0000-0000-00002D410000}"/>
    <cellStyle name="20% - Énfasis6 9" xfId="2850" xr:uid="{00000000-0005-0000-0000-00002E410000}"/>
    <cellStyle name="20% - Énfasis6 9 2" xfId="7653" xr:uid="{00000000-0005-0000-0000-00002F410000}"/>
    <cellStyle name="20% - Énfasis6 9 2 2" xfId="27082" xr:uid="{00000000-0005-0000-0000-000030410000}"/>
    <cellStyle name="20% - Énfasis6 9 2 3" xfId="53419" xr:uid="{00000000-0005-0000-0000-000031410000}"/>
    <cellStyle name="20% - Énfasis6 9 2 4" xfId="17183" xr:uid="{00000000-0005-0000-0000-000032410000}"/>
    <cellStyle name="20% - Énfasis6 9 3" xfId="21475" xr:uid="{00000000-0005-0000-0000-000033410000}"/>
    <cellStyle name="20% - Énfasis6 9 3 2" xfId="48731" xr:uid="{00000000-0005-0000-0000-000034410000}"/>
    <cellStyle name="20% - Énfasis6 9 4" xfId="30962" xr:uid="{00000000-0005-0000-0000-000035410000}"/>
    <cellStyle name="20% - Énfasis6 9 5" xfId="36529" xr:uid="{00000000-0005-0000-0000-000036410000}"/>
    <cellStyle name="20% - Énfasis6 9 6" xfId="43989" xr:uid="{00000000-0005-0000-0000-000037410000}"/>
    <cellStyle name="20% - Énfasis6 9 7" xfId="13495" xr:uid="{00000000-0005-0000-0000-000038410000}"/>
    <cellStyle name="20% - Énfasis6_Bham" xfId="361" xr:uid="{00000000-0005-0000-0000-000039410000}"/>
    <cellStyle name="40 % - Akzent1 10" xfId="4711" xr:uid="{00000000-0005-0000-0000-00003A410000}"/>
    <cellStyle name="40 % - Akzent1 10 2" xfId="9475" xr:uid="{00000000-0005-0000-0000-00003B410000}"/>
    <cellStyle name="40 % - Akzent1 10 2 2" xfId="55241" xr:uid="{00000000-0005-0000-0000-00003C410000}"/>
    <cellStyle name="40 % - Akzent1 10 2 3" xfId="23336" xr:uid="{00000000-0005-0000-0000-00003D410000}"/>
    <cellStyle name="40 % - Akzent1 10 3" xfId="32811" xr:uid="{00000000-0005-0000-0000-00003E410000}"/>
    <cellStyle name="40 % - Akzent1 10 3 2" xfId="50550" xr:uid="{00000000-0005-0000-0000-00003F410000}"/>
    <cellStyle name="40 % - Akzent1 10 4" xfId="38390" xr:uid="{00000000-0005-0000-0000-000040410000}"/>
    <cellStyle name="40 % - Akzent1 10 5" xfId="45850" xr:uid="{00000000-0005-0000-0000-000041410000}"/>
    <cellStyle name="40 % - Akzent1 10 6" xfId="15410" xr:uid="{00000000-0005-0000-0000-000042410000}"/>
    <cellStyle name="40 % - Akzent1 11" xfId="4725" xr:uid="{00000000-0005-0000-0000-000043410000}"/>
    <cellStyle name="40 % - Akzent1 11 2" xfId="9488" xr:uid="{00000000-0005-0000-0000-000044410000}"/>
    <cellStyle name="40 % - Akzent1 11 2 2" xfId="55254" xr:uid="{00000000-0005-0000-0000-000045410000}"/>
    <cellStyle name="40 % - Akzent1 11 2 3" xfId="32824" xr:uid="{00000000-0005-0000-0000-000046410000}"/>
    <cellStyle name="40 % - Akzent1 11 3" xfId="38403" xr:uid="{00000000-0005-0000-0000-000047410000}"/>
    <cellStyle name="40 % - Akzent1 11 3 2" xfId="50563" xr:uid="{00000000-0005-0000-0000-000048410000}"/>
    <cellStyle name="40 % - Akzent1 11 4" xfId="45863" xr:uid="{00000000-0005-0000-0000-000049410000}"/>
    <cellStyle name="40 % - Akzent1 11 5" xfId="19296" xr:uid="{00000000-0005-0000-0000-00004A410000}"/>
    <cellStyle name="40 % - Akzent1 12" xfId="5218" xr:uid="{00000000-0005-0000-0000-00004B410000}"/>
    <cellStyle name="40 % - Akzent1 12 2" xfId="9910" xr:uid="{00000000-0005-0000-0000-00004C410000}"/>
    <cellStyle name="40 % - Akzent1 12 2 2" xfId="55676" xr:uid="{00000000-0005-0000-0000-00004D410000}"/>
    <cellStyle name="40 % - Akzent1 12 2 3" xfId="38893" xr:uid="{00000000-0005-0000-0000-00004E410000}"/>
    <cellStyle name="40 % - Akzent1 12 3" xfId="50984" xr:uid="{00000000-0005-0000-0000-00004F410000}"/>
    <cellStyle name="40 % - Akzent1 12 4" xfId="46346" xr:uid="{00000000-0005-0000-0000-000050410000}"/>
    <cellStyle name="40 % - Akzent1 12 5" xfId="33314" xr:uid="{00000000-0005-0000-0000-000051410000}"/>
    <cellStyle name="40 % - Akzent1 13" xfId="5733" xr:uid="{00000000-0005-0000-0000-000052410000}"/>
    <cellStyle name="40 % - Akzent1 13 2" xfId="51499" xr:uid="{00000000-0005-0000-0000-000053410000}"/>
    <cellStyle name="40 % - Akzent1 13 3" xfId="28967" xr:uid="{00000000-0005-0000-0000-000054410000}"/>
    <cellStyle name="40 % - Akzent1 14" xfId="10705" xr:uid="{00000000-0005-0000-0000-000055410000}"/>
    <cellStyle name="40 % - Akzent1 14 2" xfId="46838" xr:uid="{00000000-0005-0000-0000-000056410000}"/>
    <cellStyle name="40 % - Akzent1 14 3" xfId="34363" xr:uid="{00000000-0005-0000-0000-000057410000}"/>
    <cellStyle name="40 % - Akzent1 15" xfId="41970" xr:uid="{00000000-0005-0000-0000-000058410000}"/>
    <cellStyle name="40 % - Akzent1 16" xfId="11137" xr:uid="{00000000-0005-0000-0000-000059410000}"/>
    <cellStyle name="40 % - Akzent1 17" xfId="56473" xr:uid="{00000000-0005-0000-0000-00005A410000}"/>
    <cellStyle name="40 % - Akzent1 18" xfId="56904" xr:uid="{00000000-0005-0000-0000-00005B410000}"/>
    <cellStyle name="40 % - Akzent1 2" xfId="470" xr:uid="{00000000-0005-0000-0000-00005C410000}"/>
    <cellStyle name="40 % - Akzent1 2 10" xfId="10794" xr:uid="{00000000-0005-0000-0000-00005D410000}"/>
    <cellStyle name="40 % - Akzent1 2 10 2" xfId="46854" xr:uid="{00000000-0005-0000-0000-00005E410000}"/>
    <cellStyle name="40 % - Akzent1 2 10 3" xfId="34386" xr:uid="{00000000-0005-0000-0000-00005F410000}"/>
    <cellStyle name="40 % - Akzent1 2 11" xfId="41986" xr:uid="{00000000-0005-0000-0000-000060410000}"/>
    <cellStyle name="40 % - Akzent1 2 12" xfId="11208" xr:uid="{00000000-0005-0000-0000-000061410000}"/>
    <cellStyle name="40 % - Akzent1 2 13" xfId="56549" xr:uid="{00000000-0005-0000-0000-000062410000}"/>
    <cellStyle name="40 % - Akzent1 2 14" xfId="57004" xr:uid="{00000000-0005-0000-0000-000063410000}"/>
    <cellStyle name="40 % - Akzent1 2 2" xfId="1007" xr:uid="{00000000-0005-0000-0000-000064410000}"/>
    <cellStyle name="40 % - Akzent1 2 2 10" xfId="11864" xr:uid="{00000000-0005-0000-0000-000065410000}"/>
    <cellStyle name="40 % - Akzent1 2 2 11" xfId="56792" xr:uid="{00000000-0005-0000-0000-000066410000}"/>
    <cellStyle name="40 % - Akzent1 2 2 12" xfId="57247" xr:uid="{00000000-0005-0000-0000-000067410000}"/>
    <cellStyle name="40 % - Akzent1 2 2 2" xfId="1744" xr:uid="{00000000-0005-0000-0000-000068410000}"/>
    <cellStyle name="40 % - Akzent1 2 2 2 2" xfId="4117" xr:uid="{00000000-0005-0000-0000-000069410000}"/>
    <cellStyle name="40 % - Akzent1 2 2 2 2 2" xfId="8908" xr:uid="{00000000-0005-0000-0000-00006A410000}"/>
    <cellStyle name="40 % - Akzent1 2 2 2 2 2 2" xfId="28327" xr:uid="{00000000-0005-0000-0000-00006B410000}"/>
    <cellStyle name="40 % - Akzent1 2 2 2 2 2 3" xfId="54674" xr:uid="{00000000-0005-0000-0000-00006C410000}"/>
    <cellStyle name="40 % - Akzent1 2 2 2 2 2 4" xfId="18450" xr:uid="{00000000-0005-0000-0000-00006D410000}"/>
    <cellStyle name="40 % - Akzent1 2 2 2 2 3" xfId="22742" xr:uid="{00000000-0005-0000-0000-00006E410000}"/>
    <cellStyle name="40 % - Akzent1 2 2 2 2 3 2" xfId="49985" xr:uid="{00000000-0005-0000-0000-00006F410000}"/>
    <cellStyle name="40 % - Akzent1 2 2 2 2 4" xfId="32225" xr:uid="{00000000-0005-0000-0000-000070410000}"/>
    <cellStyle name="40 % - Akzent1 2 2 2 2 5" xfId="37796" xr:uid="{00000000-0005-0000-0000-000071410000}"/>
    <cellStyle name="40 % - Akzent1 2 2 2 2 6" xfId="45256" xr:uid="{00000000-0005-0000-0000-000072410000}"/>
    <cellStyle name="40 % - Akzent1 2 2 2 2 7" xfId="14738" xr:uid="{00000000-0005-0000-0000-000073410000}"/>
    <cellStyle name="40 % - Akzent1 2 2 2 3" xfId="6957" xr:uid="{00000000-0005-0000-0000-000074410000}"/>
    <cellStyle name="40 % - Akzent1 2 2 2 3 2" xfId="26517" xr:uid="{00000000-0005-0000-0000-000075410000}"/>
    <cellStyle name="40 % - Akzent1 2 2 2 3 3" xfId="52723" xr:uid="{00000000-0005-0000-0000-000076410000}"/>
    <cellStyle name="40 % - Akzent1 2 2 2 3 4" xfId="16607" xr:uid="{00000000-0005-0000-0000-000077410000}"/>
    <cellStyle name="40 % - Akzent1 2 2 2 4" xfId="20583" xr:uid="{00000000-0005-0000-0000-000078410000}"/>
    <cellStyle name="40 % - Akzent1 2 2 2 4 2" xfId="48059" xr:uid="{00000000-0005-0000-0000-000079410000}"/>
    <cellStyle name="40 % - Akzent1 2 2 2 5" xfId="30208" xr:uid="{00000000-0005-0000-0000-00007A410000}"/>
    <cellStyle name="40 % - Akzent1 2 2 2 6" xfId="35654" xr:uid="{00000000-0005-0000-0000-00007B410000}"/>
    <cellStyle name="40 % - Akzent1 2 2 2 7" xfId="43249" xr:uid="{00000000-0005-0000-0000-00007C410000}"/>
    <cellStyle name="40 % - Akzent1 2 2 2 8" xfId="13277" xr:uid="{00000000-0005-0000-0000-00007D410000}"/>
    <cellStyle name="40 % - Akzent1 2 2 3" xfId="2284" xr:uid="{00000000-0005-0000-0000-00007E410000}"/>
    <cellStyle name="40 % - Akzent1 2 2 3 2" xfId="4589" xr:uid="{00000000-0005-0000-0000-00007F410000}"/>
    <cellStyle name="40 % - Akzent1 2 2 3 2 2" xfId="9370" xr:uid="{00000000-0005-0000-0000-000080410000}"/>
    <cellStyle name="40 % - Akzent1 2 2 3 2 2 2" xfId="28763" xr:uid="{00000000-0005-0000-0000-000081410000}"/>
    <cellStyle name="40 % - Akzent1 2 2 3 2 2 3" xfId="55136" xr:uid="{00000000-0005-0000-0000-000082410000}"/>
    <cellStyle name="40 % - Akzent1 2 2 3 2 2 4" xfId="18922" xr:uid="{00000000-0005-0000-0000-000083410000}"/>
    <cellStyle name="40 % - Akzent1 2 2 3 2 3" xfId="23214" xr:uid="{00000000-0005-0000-0000-000084410000}"/>
    <cellStyle name="40 % - Akzent1 2 2 3 2 3 2" xfId="50446" xr:uid="{00000000-0005-0000-0000-000085410000}"/>
    <cellStyle name="40 % - Akzent1 2 2 3 2 4" xfId="32689" xr:uid="{00000000-0005-0000-0000-000086410000}"/>
    <cellStyle name="40 % - Akzent1 2 2 3 2 5" xfId="38268" xr:uid="{00000000-0005-0000-0000-000087410000}"/>
    <cellStyle name="40 % - Akzent1 2 2 3 2 6" xfId="45728" xr:uid="{00000000-0005-0000-0000-000088410000}"/>
    <cellStyle name="40 % - Akzent1 2 2 3 2 7" xfId="15174" xr:uid="{00000000-0005-0000-0000-000089410000}"/>
    <cellStyle name="40 % - Akzent1 2 2 3 3" xfId="7449" xr:uid="{00000000-0005-0000-0000-00008A410000}"/>
    <cellStyle name="40 % - Akzent1 2 2 3 3 2" xfId="26953" xr:uid="{00000000-0005-0000-0000-00008B410000}"/>
    <cellStyle name="40 % - Akzent1 2 2 3 3 3" xfId="53215" xr:uid="{00000000-0005-0000-0000-00008C410000}"/>
    <cellStyle name="40 % - Akzent1 2 2 3 3 4" xfId="17043" xr:uid="{00000000-0005-0000-0000-00008D410000}"/>
    <cellStyle name="40 % - Akzent1 2 2 3 4" xfId="21121" xr:uid="{00000000-0005-0000-0000-00008E410000}"/>
    <cellStyle name="40 % - Akzent1 2 2 3 4 2" xfId="48551" xr:uid="{00000000-0005-0000-0000-00008F410000}"/>
    <cellStyle name="40 % - Akzent1 2 2 3 5" xfId="30735" xr:uid="{00000000-0005-0000-0000-000090410000}"/>
    <cellStyle name="40 % - Akzent1 2 2 3 6" xfId="36194" xr:uid="{00000000-0005-0000-0000-000091410000}"/>
    <cellStyle name="40 % - Akzent1 2 2 3 7" xfId="43787" xr:uid="{00000000-0005-0000-0000-000092410000}"/>
    <cellStyle name="40 % - Akzent1 2 2 3 8" xfId="12557" xr:uid="{00000000-0005-0000-0000-000093410000}"/>
    <cellStyle name="40 % - Akzent1 2 2 4" xfId="3425" xr:uid="{00000000-0005-0000-0000-000094410000}"/>
    <cellStyle name="40 % - Akzent1 2 2 4 2" xfId="8217" xr:uid="{00000000-0005-0000-0000-000095410000}"/>
    <cellStyle name="40 % - Akzent1 2 2 4 2 2" xfId="27647" xr:uid="{00000000-0005-0000-0000-000096410000}"/>
    <cellStyle name="40 % - Akzent1 2 2 4 2 3" xfId="53983" xr:uid="{00000000-0005-0000-0000-000097410000}"/>
    <cellStyle name="40 % - Akzent1 2 2 4 2 4" xfId="17758" xr:uid="{00000000-0005-0000-0000-000098410000}"/>
    <cellStyle name="40 % - Akzent1 2 2 4 3" xfId="22050" xr:uid="{00000000-0005-0000-0000-000099410000}"/>
    <cellStyle name="40 % - Akzent1 2 2 4 3 2" xfId="49295" xr:uid="{00000000-0005-0000-0000-00009A410000}"/>
    <cellStyle name="40 % - Akzent1 2 2 4 4" xfId="31537" xr:uid="{00000000-0005-0000-0000-00009B410000}"/>
    <cellStyle name="40 % - Akzent1 2 2 4 5" xfId="37104" xr:uid="{00000000-0005-0000-0000-00009C410000}"/>
    <cellStyle name="40 % - Akzent1 2 2 4 6" xfId="44564" xr:uid="{00000000-0005-0000-0000-00009D410000}"/>
    <cellStyle name="40 % - Akzent1 2 2 4 7" xfId="14059" xr:uid="{00000000-0005-0000-0000-00009E410000}"/>
    <cellStyle name="40 % - Akzent1 2 2 5" xfId="5064" xr:uid="{00000000-0005-0000-0000-00009F410000}"/>
    <cellStyle name="40 % - Akzent1 2 2 5 2" xfId="9820" xr:uid="{00000000-0005-0000-0000-0000A0410000}"/>
    <cellStyle name="40 % - Akzent1 2 2 5 2 2" xfId="55586" xr:uid="{00000000-0005-0000-0000-0000A1410000}"/>
    <cellStyle name="40 % - Akzent1 2 2 5 2 3" xfId="25838" xr:uid="{00000000-0005-0000-0000-0000A2410000}"/>
    <cellStyle name="40 % - Akzent1 2 2 5 3" xfId="33163" xr:uid="{00000000-0005-0000-0000-0000A3410000}"/>
    <cellStyle name="40 % - Akzent1 2 2 5 3 2" xfId="50895" xr:uid="{00000000-0005-0000-0000-0000A4410000}"/>
    <cellStyle name="40 % - Akzent1 2 2 5 4" xfId="38742" xr:uid="{00000000-0005-0000-0000-0000A5410000}"/>
    <cellStyle name="40 % - Akzent1 2 2 5 5" xfId="46195" xr:uid="{00000000-0005-0000-0000-0000A6410000}"/>
    <cellStyle name="40 % - Akzent1 2 2 5 6" xfId="15928" xr:uid="{00000000-0005-0000-0000-0000A7410000}"/>
    <cellStyle name="40 % - Akzent1 2 2 6" xfId="5549" xr:uid="{00000000-0005-0000-0000-0000A8410000}"/>
    <cellStyle name="40 % - Akzent1 2 2 6 2" xfId="10241" xr:uid="{00000000-0005-0000-0000-0000A9410000}"/>
    <cellStyle name="40 % - Akzent1 2 2 6 2 2" xfId="56007" xr:uid="{00000000-0005-0000-0000-0000AA410000}"/>
    <cellStyle name="40 % - Akzent1 2 2 6 2 3" xfId="33645" xr:uid="{00000000-0005-0000-0000-0000AB410000}"/>
    <cellStyle name="40 % - Akzent1 2 2 6 3" xfId="39224" xr:uid="{00000000-0005-0000-0000-0000AC410000}"/>
    <cellStyle name="40 % - Akzent1 2 2 6 3 2" xfId="51315" xr:uid="{00000000-0005-0000-0000-0000AD410000}"/>
    <cellStyle name="40 % - Akzent1 2 2 6 4" xfId="46677" xr:uid="{00000000-0005-0000-0000-0000AE410000}"/>
    <cellStyle name="40 % - Akzent1 2 2 6 5" xfId="19852" xr:uid="{00000000-0005-0000-0000-0000AF410000}"/>
    <cellStyle name="40 % - Akzent1 2 2 7" xfId="6252" xr:uid="{00000000-0005-0000-0000-0000B0410000}"/>
    <cellStyle name="40 % - Akzent1 2 2 7 2" xfId="52018" xr:uid="{00000000-0005-0000-0000-0000B1410000}"/>
    <cellStyle name="40 % - Akzent1 2 2 7 3" xfId="29486" xr:uid="{00000000-0005-0000-0000-0000B2410000}"/>
    <cellStyle name="40 % - Akzent1 2 2 8" xfId="11037" xr:uid="{00000000-0005-0000-0000-0000B3410000}"/>
    <cellStyle name="40 % - Akzent1 2 2 8 2" xfId="47356" xr:uid="{00000000-0005-0000-0000-0000B4410000}"/>
    <cellStyle name="40 % - Akzent1 2 2 8 3" xfId="34921" xr:uid="{00000000-0005-0000-0000-0000B5410000}"/>
    <cellStyle name="40 % - Akzent1 2 2 9" xfId="42520" xr:uid="{00000000-0005-0000-0000-0000B6410000}"/>
    <cellStyle name="40 % - Akzent1 2 3" xfId="759" xr:uid="{00000000-0005-0000-0000-0000B7410000}"/>
    <cellStyle name="40 % - Akzent1 2 3 10" xfId="11616" xr:uid="{00000000-0005-0000-0000-0000B8410000}"/>
    <cellStyle name="40 % - Akzent1 2 3 2" xfId="1501" xr:uid="{00000000-0005-0000-0000-0000B9410000}"/>
    <cellStyle name="40 % - Akzent1 2 3 2 2" xfId="3874" xr:uid="{00000000-0005-0000-0000-0000BA410000}"/>
    <cellStyle name="40 % - Akzent1 2 3 2 2 2" xfId="8665" xr:uid="{00000000-0005-0000-0000-0000BB410000}"/>
    <cellStyle name="40 % - Akzent1 2 3 2 2 2 2" xfId="28084" xr:uid="{00000000-0005-0000-0000-0000BC410000}"/>
    <cellStyle name="40 % - Akzent1 2 3 2 2 2 3" xfId="54431" xr:uid="{00000000-0005-0000-0000-0000BD410000}"/>
    <cellStyle name="40 % - Akzent1 2 3 2 2 2 4" xfId="18207" xr:uid="{00000000-0005-0000-0000-0000BE410000}"/>
    <cellStyle name="40 % - Akzent1 2 3 2 2 3" xfId="22499" xr:uid="{00000000-0005-0000-0000-0000BF410000}"/>
    <cellStyle name="40 % - Akzent1 2 3 2 2 3 2" xfId="49742" xr:uid="{00000000-0005-0000-0000-0000C0410000}"/>
    <cellStyle name="40 % - Akzent1 2 3 2 2 4" xfId="31982" xr:uid="{00000000-0005-0000-0000-0000C1410000}"/>
    <cellStyle name="40 % - Akzent1 2 3 2 2 5" xfId="37553" xr:uid="{00000000-0005-0000-0000-0000C2410000}"/>
    <cellStyle name="40 % - Akzent1 2 3 2 2 6" xfId="45013" xr:uid="{00000000-0005-0000-0000-0000C3410000}"/>
    <cellStyle name="40 % - Akzent1 2 3 2 2 7" xfId="14495" xr:uid="{00000000-0005-0000-0000-0000C4410000}"/>
    <cellStyle name="40 % - Akzent1 2 3 2 3" xfId="6714" xr:uid="{00000000-0005-0000-0000-0000C5410000}"/>
    <cellStyle name="40 % - Akzent1 2 3 2 3 2" xfId="26274" xr:uid="{00000000-0005-0000-0000-0000C6410000}"/>
    <cellStyle name="40 % - Akzent1 2 3 2 3 3" xfId="52480" xr:uid="{00000000-0005-0000-0000-0000C7410000}"/>
    <cellStyle name="40 % - Akzent1 2 3 2 3 4" xfId="16364" xr:uid="{00000000-0005-0000-0000-0000C8410000}"/>
    <cellStyle name="40 % - Akzent1 2 3 2 4" xfId="20340" xr:uid="{00000000-0005-0000-0000-0000C9410000}"/>
    <cellStyle name="40 % - Akzent1 2 3 2 4 2" xfId="47816" xr:uid="{00000000-0005-0000-0000-0000CA410000}"/>
    <cellStyle name="40 % - Akzent1 2 3 2 5" xfId="29965" xr:uid="{00000000-0005-0000-0000-0000CB410000}"/>
    <cellStyle name="40 % - Akzent1 2 3 2 6" xfId="35411" xr:uid="{00000000-0005-0000-0000-0000CC410000}"/>
    <cellStyle name="40 % - Akzent1 2 3 2 7" xfId="43006" xr:uid="{00000000-0005-0000-0000-0000CD410000}"/>
    <cellStyle name="40 % - Akzent1 2 3 2 8" xfId="13034" xr:uid="{00000000-0005-0000-0000-0000CE410000}"/>
    <cellStyle name="40 % - Akzent1 2 3 3" xfId="3182" xr:uid="{00000000-0005-0000-0000-0000CF410000}"/>
    <cellStyle name="40 % - Akzent1 2 3 3 2" xfId="7974" xr:uid="{00000000-0005-0000-0000-0000D0410000}"/>
    <cellStyle name="40 % - Akzent1 2 3 3 2 2" xfId="27404" xr:uid="{00000000-0005-0000-0000-0000D1410000}"/>
    <cellStyle name="40 % - Akzent1 2 3 3 2 3" xfId="53740" xr:uid="{00000000-0005-0000-0000-0000D2410000}"/>
    <cellStyle name="40 % - Akzent1 2 3 3 2 4" xfId="17515" xr:uid="{00000000-0005-0000-0000-0000D3410000}"/>
    <cellStyle name="40 % - Akzent1 2 3 3 3" xfId="21807" xr:uid="{00000000-0005-0000-0000-0000D4410000}"/>
    <cellStyle name="40 % - Akzent1 2 3 3 3 2" xfId="49052" xr:uid="{00000000-0005-0000-0000-0000D5410000}"/>
    <cellStyle name="40 % - Akzent1 2 3 3 4" xfId="31294" xr:uid="{00000000-0005-0000-0000-0000D6410000}"/>
    <cellStyle name="40 % - Akzent1 2 3 3 5" xfId="36861" xr:uid="{00000000-0005-0000-0000-0000D7410000}"/>
    <cellStyle name="40 % - Akzent1 2 3 3 6" xfId="44321" xr:uid="{00000000-0005-0000-0000-0000D8410000}"/>
    <cellStyle name="40 % - Akzent1 2 3 3 7" xfId="12314" xr:uid="{00000000-0005-0000-0000-0000D9410000}"/>
    <cellStyle name="40 % - Akzent1 2 3 4" xfId="6009" xr:uid="{00000000-0005-0000-0000-0000DA410000}"/>
    <cellStyle name="40 % - Akzent1 2 3 4 2" xfId="24989" xr:uid="{00000000-0005-0000-0000-0000DB410000}"/>
    <cellStyle name="40 % - Akzent1 2 3 4 3" xfId="51775" xr:uid="{00000000-0005-0000-0000-0000DC410000}"/>
    <cellStyle name="40 % - Akzent1 2 3 4 4" xfId="13816" xr:uid="{00000000-0005-0000-0000-0000DD410000}"/>
    <cellStyle name="40 % - Akzent1 2 3 5" xfId="15685" xr:uid="{00000000-0005-0000-0000-0000DE410000}"/>
    <cellStyle name="40 % - Akzent1 2 3 5 2" xfId="25595" xr:uid="{00000000-0005-0000-0000-0000DF410000}"/>
    <cellStyle name="40 % - Akzent1 2 3 5 3" xfId="47113" xr:uid="{00000000-0005-0000-0000-0000E0410000}"/>
    <cellStyle name="40 % - Akzent1 2 3 6" xfId="19604" xr:uid="{00000000-0005-0000-0000-0000E1410000}"/>
    <cellStyle name="40 % - Akzent1 2 3 7" xfId="29243" xr:uid="{00000000-0005-0000-0000-0000E2410000}"/>
    <cellStyle name="40 % - Akzent1 2 3 8" xfId="34673" xr:uid="{00000000-0005-0000-0000-0000E3410000}"/>
    <cellStyle name="40 % - Akzent1 2 3 9" xfId="42272" xr:uid="{00000000-0005-0000-0000-0000E4410000}"/>
    <cellStyle name="40 % - Akzent1 2 4" xfId="1238" xr:uid="{00000000-0005-0000-0000-0000E5410000}"/>
    <cellStyle name="40 % - Akzent1 2 4 2" xfId="3614" xr:uid="{00000000-0005-0000-0000-0000E6410000}"/>
    <cellStyle name="40 % - Akzent1 2 4 2 2" xfId="8405" xr:uid="{00000000-0005-0000-0000-0000E7410000}"/>
    <cellStyle name="40 % - Akzent1 2 4 2 2 2" xfId="27825" xr:uid="{00000000-0005-0000-0000-0000E8410000}"/>
    <cellStyle name="40 % - Akzent1 2 4 2 2 3" xfId="54171" xr:uid="{00000000-0005-0000-0000-0000E9410000}"/>
    <cellStyle name="40 % - Akzent1 2 4 2 2 4" xfId="17947" xr:uid="{00000000-0005-0000-0000-0000EA410000}"/>
    <cellStyle name="40 % - Akzent1 2 4 2 3" xfId="22239" xr:uid="{00000000-0005-0000-0000-0000EB410000}"/>
    <cellStyle name="40 % - Akzent1 2 4 2 3 2" xfId="49482" xr:uid="{00000000-0005-0000-0000-0000EC410000}"/>
    <cellStyle name="40 % - Akzent1 2 4 2 4" xfId="31722" xr:uid="{00000000-0005-0000-0000-0000ED410000}"/>
    <cellStyle name="40 % - Akzent1 2 4 2 5" xfId="37293" xr:uid="{00000000-0005-0000-0000-0000EE410000}"/>
    <cellStyle name="40 % - Akzent1 2 4 2 6" xfId="44753" xr:uid="{00000000-0005-0000-0000-0000EF410000}"/>
    <cellStyle name="40 % - Akzent1 2 4 2 7" xfId="12772" xr:uid="{00000000-0005-0000-0000-0000F0410000}"/>
    <cellStyle name="40 % - Akzent1 2 4 3" xfId="6452" xr:uid="{00000000-0005-0000-0000-0000F1410000}"/>
    <cellStyle name="40 % - Akzent1 2 4 3 2" xfId="24452" xr:uid="{00000000-0005-0000-0000-0000F2410000}"/>
    <cellStyle name="40 % - Akzent1 2 4 3 3" xfId="52218" xr:uid="{00000000-0005-0000-0000-0000F3410000}"/>
    <cellStyle name="40 % - Akzent1 2 4 3 4" xfId="14236" xr:uid="{00000000-0005-0000-0000-0000F4410000}"/>
    <cellStyle name="40 % - Akzent1 2 4 4" xfId="16105" xr:uid="{00000000-0005-0000-0000-0000F5410000}"/>
    <cellStyle name="40 % - Akzent1 2 4 4 2" xfId="26015" xr:uid="{00000000-0005-0000-0000-0000F6410000}"/>
    <cellStyle name="40 % - Akzent1 2 4 4 3" xfId="47554" xr:uid="{00000000-0005-0000-0000-0000F7410000}"/>
    <cellStyle name="40 % - Akzent1 2 4 5" xfId="20077" xr:uid="{00000000-0005-0000-0000-0000F8410000}"/>
    <cellStyle name="40 % - Akzent1 2 4 6" xfId="29702" xr:uid="{00000000-0005-0000-0000-0000F9410000}"/>
    <cellStyle name="40 % - Akzent1 2 4 7" xfId="35148" xr:uid="{00000000-0005-0000-0000-0000FA410000}"/>
    <cellStyle name="40 % - Akzent1 2 4 8" xfId="42743" xr:uid="{00000000-0005-0000-0000-0000FB410000}"/>
    <cellStyle name="40 % - Akzent1 2 4 9" xfId="11330" xr:uid="{00000000-0005-0000-0000-0000FC410000}"/>
    <cellStyle name="40 % - Akzent1 2 5" xfId="2041" xr:uid="{00000000-0005-0000-0000-0000FD410000}"/>
    <cellStyle name="40 % - Akzent1 2 5 2" xfId="4346" xr:uid="{00000000-0005-0000-0000-0000FE410000}"/>
    <cellStyle name="40 % - Akzent1 2 5 2 2" xfId="9127" xr:uid="{00000000-0005-0000-0000-0000FF410000}"/>
    <cellStyle name="40 % - Akzent1 2 5 2 2 2" xfId="28520" xr:uid="{00000000-0005-0000-0000-000000420000}"/>
    <cellStyle name="40 % - Akzent1 2 5 2 2 3" xfId="54893" xr:uid="{00000000-0005-0000-0000-000001420000}"/>
    <cellStyle name="40 % - Akzent1 2 5 2 2 4" xfId="18679" xr:uid="{00000000-0005-0000-0000-000002420000}"/>
    <cellStyle name="40 % - Akzent1 2 5 2 3" xfId="22971" xr:uid="{00000000-0005-0000-0000-000003420000}"/>
    <cellStyle name="40 % - Akzent1 2 5 2 3 2" xfId="50203" xr:uid="{00000000-0005-0000-0000-000004420000}"/>
    <cellStyle name="40 % - Akzent1 2 5 2 4" xfId="32446" xr:uid="{00000000-0005-0000-0000-000005420000}"/>
    <cellStyle name="40 % - Akzent1 2 5 2 5" xfId="38025" xr:uid="{00000000-0005-0000-0000-000006420000}"/>
    <cellStyle name="40 % - Akzent1 2 5 2 6" xfId="45485" xr:uid="{00000000-0005-0000-0000-000007420000}"/>
    <cellStyle name="40 % - Akzent1 2 5 2 7" xfId="14931" xr:uid="{00000000-0005-0000-0000-000008420000}"/>
    <cellStyle name="40 % - Akzent1 2 5 3" xfId="7206" xr:uid="{00000000-0005-0000-0000-000009420000}"/>
    <cellStyle name="40 % - Akzent1 2 5 3 2" xfId="26710" xr:uid="{00000000-0005-0000-0000-00000A420000}"/>
    <cellStyle name="40 % - Akzent1 2 5 3 3" xfId="52972" xr:uid="{00000000-0005-0000-0000-00000B420000}"/>
    <cellStyle name="40 % - Akzent1 2 5 3 4" xfId="16800" xr:uid="{00000000-0005-0000-0000-00000C420000}"/>
    <cellStyle name="40 % - Akzent1 2 5 4" xfId="20878" xr:uid="{00000000-0005-0000-0000-00000D420000}"/>
    <cellStyle name="40 % - Akzent1 2 5 4 2" xfId="48308" xr:uid="{00000000-0005-0000-0000-00000E420000}"/>
    <cellStyle name="40 % - Akzent1 2 5 5" xfId="30492" xr:uid="{00000000-0005-0000-0000-00000F420000}"/>
    <cellStyle name="40 % - Akzent1 2 5 6" xfId="35951" xr:uid="{00000000-0005-0000-0000-000010420000}"/>
    <cellStyle name="40 % - Akzent1 2 5 7" xfId="43544" xr:uid="{00000000-0005-0000-0000-000011420000}"/>
    <cellStyle name="40 % - Akzent1 2 5 8" xfId="12055" xr:uid="{00000000-0005-0000-0000-000012420000}"/>
    <cellStyle name="40 % - Akzent1 2 6" xfId="2922" xr:uid="{00000000-0005-0000-0000-000013420000}"/>
    <cellStyle name="40 % - Akzent1 2 6 2" xfId="7715" xr:uid="{00000000-0005-0000-0000-000014420000}"/>
    <cellStyle name="40 % - Akzent1 2 6 2 2" xfId="27145" xr:uid="{00000000-0005-0000-0000-000015420000}"/>
    <cellStyle name="40 % - Akzent1 2 6 2 3" xfId="53481" xr:uid="{00000000-0005-0000-0000-000016420000}"/>
    <cellStyle name="40 % - Akzent1 2 6 2 4" xfId="17255" xr:uid="{00000000-0005-0000-0000-000017420000}"/>
    <cellStyle name="40 % - Akzent1 2 6 3" xfId="21547" xr:uid="{00000000-0005-0000-0000-000018420000}"/>
    <cellStyle name="40 % - Akzent1 2 6 3 2" xfId="48793" xr:uid="{00000000-0005-0000-0000-000019420000}"/>
    <cellStyle name="40 % - Akzent1 2 6 4" xfId="31034" xr:uid="{00000000-0005-0000-0000-00001A420000}"/>
    <cellStyle name="40 % - Akzent1 2 6 5" xfId="36601" xr:uid="{00000000-0005-0000-0000-00001B420000}"/>
    <cellStyle name="40 % - Akzent1 2 6 6" xfId="44061" xr:uid="{00000000-0005-0000-0000-00001C420000}"/>
    <cellStyle name="40 % - Akzent1 2 6 7" xfId="13557" xr:uid="{00000000-0005-0000-0000-00001D420000}"/>
    <cellStyle name="40 % - Akzent1 2 7" xfId="4821" xr:uid="{00000000-0005-0000-0000-00001E420000}"/>
    <cellStyle name="40 % - Akzent1 2 7 2" xfId="9577" xr:uid="{00000000-0005-0000-0000-00001F420000}"/>
    <cellStyle name="40 % - Akzent1 2 7 2 2" xfId="55343" xr:uid="{00000000-0005-0000-0000-000020420000}"/>
    <cellStyle name="40 % - Akzent1 2 7 2 3" xfId="25336" xr:uid="{00000000-0005-0000-0000-000021420000}"/>
    <cellStyle name="40 % - Akzent1 2 7 3" xfId="32920" xr:uid="{00000000-0005-0000-0000-000022420000}"/>
    <cellStyle name="40 % - Akzent1 2 7 3 2" xfId="50652" xr:uid="{00000000-0005-0000-0000-000023420000}"/>
    <cellStyle name="40 % - Akzent1 2 7 4" xfId="38499" xr:uid="{00000000-0005-0000-0000-000024420000}"/>
    <cellStyle name="40 % - Akzent1 2 7 5" xfId="45952" xr:uid="{00000000-0005-0000-0000-000025420000}"/>
    <cellStyle name="40 % - Akzent1 2 7 6" xfId="15426" xr:uid="{00000000-0005-0000-0000-000026420000}"/>
    <cellStyle name="40 % - Akzent1 2 8" xfId="5306" xr:uid="{00000000-0005-0000-0000-000027420000}"/>
    <cellStyle name="40 % - Akzent1 2 8 2" xfId="9998" xr:uid="{00000000-0005-0000-0000-000028420000}"/>
    <cellStyle name="40 % - Akzent1 2 8 2 2" xfId="55764" xr:uid="{00000000-0005-0000-0000-000029420000}"/>
    <cellStyle name="40 % - Akzent1 2 8 2 3" xfId="33402" xr:uid="{00000000-0005-0000-0000-00002A420000}"/>
    <cellStyle name="40 % - Akzent1 2 8 3" xfId="38981" xr:uid="{00000000-0005-0000-0000-00002B420000}"/>
    <cellStyle name="40 % - Akzent1 2 8 3 2" xfId="51072" xr:uid="{00000000-0005-0000-0000-00002C420000}"/>
    <cellStyle name="40 % - Akzent1 2 8 4" xfId="46434" xr:uid="{00000000-0005-0000-0000-00002D420000}"/>
    <cellStyle name="40 % - Akzent1 2 8 5" xfId="19317" xr:uid="{00000000-0005-0000-0000-00002E420000}"/>
    <cellStyle name="40 % - Akzent1 2 9" xfId="5749" xr:uid="{00000000-0005-0000-0000-00002F420000}"/>
    <cellStyle name="40 % - Akzent1 2 9 2" xfId="51515" xr:uid="{00000000-0005-0000-0000-000030420000}"/>
    <cellStyle name="40 % - Akzent1 2 9 3" xfId="28983" xr:uid="{00000000-0005-0000-0000-000031420000}"/>
    <cellStyle name="40 % - Akzent1 3" xfId="633" xr:uid="{00000000-0005-0000-0000-000032420000}"/>
    <cellStyle name="40 % - Akzent1 3 10" xfId="42149" xr:uid="{00000000-0005-0000-0000-000033420000}"/>
    <cellStyle name="40 % - Akzent1 3 11" xfId="11493" xr:uid="{00000000-0005-0000-0000-000034420000}"/>
    <cellStyle name="40 % - Akzent1 3 12" xfId="56777" xr:uid="{00000000-0005-0000-0000-000035420000}"/>
    <cellStyle name="40 % - Akzent1 3 13" xfId="57232" xr:uid="{00000000-0005-0000-0000-000036420000}"/>
    <cellStyle name="40 % - Akzent1 3 2" xfId="992" xr:uid="{00000000-0005-0000-0000-000037420000}"/>
    <cellStyle name="40 % - Akzent1 3 2 10" xfId="11849" xr:uid="{00000000-0005-0000-0000-000038420000}"/>
    <cellStyle name="40 % - Akzent1 3 2 2" xfId="1729" xr:uid="{00000000-0005-0000-0000-000039420000}"/>
    <cellStyle name="40 % - Akzent1 3 2 2 2" xfId="4102" xr:uid="{00000000-0005-0000-0000-00003A420000}"/>
    <cellStyle name="40 % - Akzent1 3 2 2 2 2" xfId="8893" xr:uid="{00000000-0005-0000-0000-00003B420000}"/>
    <cellStyle name="40 % - Akzent1 3 2 2 2 2 2" xfId="28312" xr:uid="{00000000-0005-0000-0000-00003C420000}"/>
    <cellStyle name="40 % - Akzent1 3 2 2 2 2 3" xfId="54659" xr:uid="{00000000-0005-0000-0000-00003D420000}"/>
    <cellStyle name="40 % - Akzent1 3 2 2 2 2 4" xfId="18435" xr:uid="{00000000-0005-0000-0000-00003E420000}"/>
    <cellStyle name="40 % - Akzent1 3 2 2 2 3" xfId="22727" xr:uid="{00000000-0005-0000-0000-00003F420000}"/>
    <cellStyle name="40 % - Akzent1 3 2 2 2 3 2" xfId="49970" xr:uid="{00000000-0005-0000-0000-000040420000}"/>
    <cellStyle name="40 % - Akzent1 3 2 2 2 4" xfId="32210" xr:uid="{00000000-0005-0000-0000-000041420000}"/>
    <cellStyle name="40 % - Akzent1 3 2 2 2 5" xfId="37781" xr:uid="{00000000-0005-0000-0000-000042420000}"/>
    <cellStyle name="40 % - Akzent1 3 2 2 2 6" xfId="45241" xr:uid="{00000000-0005-0000-0000-000043420000}"/>
    <cellStyle name="40 % - Akzent1 3 2 2 2 7" xfId="14723" xr:uid="{00000000-0005-0000-0000-000044420000}"/>
    <cellStyle name="40 % - Akzent1 3 2 2 3" xfId="6942" xr:uid="{00000000-0005-0000-0000-000045420000}"/>
    <cellStyle name="40 % - Akzent1 3 2 2 3 2" xfId="26502" xr:uid="{00000000-0005-0000-0000-000046420000}"/>
    <cellStyle name="40 % - Akzent1 3 2 2 3 3" xfId="52708" xr:uid="{00000000-0005-0000-0000-000047420000}"/>
    <cellStyle name="40 % - Akzent1 3 2 2 3 4" xfId="16592" xr:uid="{00000000-0005-0000-0000-000048420000}"/>
    <cellStyle name="40 % - Akzent1 3 2 2 4" xfId="20568" xr:uid="{00000000-0005-0000-0000-000049420000}"/>
    <cellStyle name="40 % - Akzent1 3 2 2 4 2" xfId="48044" xr:uid="{00000000-0005-0000-0000-00004A420000}"/>
    <cellStyle name="40 % - Akzent1 3 2 2 5" xfId="30193" xr:uid="{00000000-0005-0000-0000-00004B420000}"/>
    <cellStyle name="40 % - Akzent1 3 2 2 6" xfId="35639" xr:uid="{00000000-0005-0000-0000-00004C420000}"/>
    <cellStyle name="40 % - Akzent1 3 2 2 7" xfId="43234" xr:uid="{00000000-0005-0000-0000-00004D420000}"/>
    <cellStyle name="40 % - Akzent1 3 2 2 8" xfId="13262" xr:uid="{00000000-0005-0000-0000-00004E420000}"/>
    <cellStyle name="40 % - Akzent1 3 2 3" xfId="3410" xr:uid="{00000000-0005-0000-0000-00004F420000}"/>
    <cellStyle name="40 % - Akzent1 3 2 3 2" xfId="8202" xr:uid="{00000000-0005-0000-0000-000050420000}"/>
    <cellStyle name="40 % - Akzent1 3 2 3 2 2" xfId="27632" xr:uid="{00000000-0005-0000-0000-000051420000}"/>
    <cellStyle name="40 % - Akzent1 3 2 3 2 3" xfId="53968" xr:uid="{00000000-0005-0000-0000-000052420000}"/>
    <cellStyle name="40 % - Akzent1 3 2 3 2 4" xfId="17743" xr:uid="{00000000-0005-0000-0000-000053420000}"/>
    <cellStyle name="40 % - Akzent1 3 2 3 3" xfId="22035" xr:uid="{00000000-0005-0000-0000-000054420000}"/>
    <cellStyle name="40 % - Akzent1 3 2 3 3 2" xfId="49280" xr:uid="{00000000-0005-0000-0000-000055420000}"/>
    <cellStyle name="40 % - Akzent1 3 2 3 4" xfId="31522" xr:uid="{00000000-0005-0000-0000-000056420000}"/>
    <cellStyle name="40 % - Akzent1 3 2 3 5" xfId="37089" xr:uid="{00000000-0005-0000-0000-000057420000}"/>
    <cellStyle name="40 % - Akzent1 3 2 3 6" xfId="44549" xr:uid="{00000000-0005-0000-0000-000058420000}"/>
    <cellStyle name="40 % - Akzent1 3 2 3 7" xfId="12542" xr:uid="{00000000-0005-0000-0000-000059420000}"/>
    <cellStyle name="40 % - Akzent1 3 2 4" xfId="6237" xr:uid="{00000000-0005-0000-0000-00005A420000}"/>
    <cellStyle name="40 % - Akzent1 3 2 4 2" xfId="24887" xr:uid="{00000000-0005-0000-0000-00005B420000}"/>
    <cellStyle name="40 % - Akzent1 3 2 4 3" xfId="52003" xr:uid="{00000000-0005-0000-0000-00005C420000}"/>
    <cellStyle name="40 % - Akzent1 3 2 4 4" xfId="14044" xr:uid="{00000000-0005-0000-0000-00005D420000}"/>
    <cellStyle name="40 % - Akzent1 3 2 5" xfId="15913" xr:uid="{00000000-0005-0000-0000-00005E420000}"/>
    <cellStyle name="40 % - Akzent1 3 2 5 2" xfId="25823" xr:uid="{00000000-0005-0000-0000-00005F420000}"/>
    <cellStyle name="40 % - Akzent1 3 2 5 3" xfId="47341" xr:uid="{00000000-0005-0000-0000-000060420000}"/>
    <cellStyle name="40 % - Akzent1 3 2 6" xfId="19837" xr:uid="{00000000-0005-0000-0000-000061420000}"/>
    <cellStyle name="40 % - Akzent1 3 2 7" xfId="29471" xr:uid="{00000000-0005-0000-0000-000062420000}"/>
    <cellStyle name="40 % - Akzent1 3 2 8" xfId="34906" xr:uid="{00000000-0005-0000-0000-000063420000}"/>
    <cellStyle name="40 % - Akzent1 3 2 9" xfId="42505" xr:uid="{00000000-0005-0000-0000-000064420000}"/>
    <cellStyle name="40 % - Akzent1 3 3" xfId="1396" xr:uid="{00000000-0005-0000-0000-000065420000}"/>
    <cellStyle name="40 % - Akzent1 3 3 2" xfId="3772" xr:uid="{00000000-0005-0000-0000-000066420000}"/>
    <cellStyle name="40 % - Akzent1 3 3 2 2" xfId="8563" xr:uid="{00000000-0005-0000-0000-000067420000}"/>
    <cellStyle name="40 % - Akzent1 3 3 2 2 2" xfId="27983" xr:uid="{00000000-0005-0000-0000-000068420000}"/>
    <cellStyle name="40 % - Akzent1 3 3 2 2 3" xfId="54329" xr:uid="{00000000-0005-0000-0000-000069420000}"/>
    <cellStyle name="40 % - Akzent1 3 3 2 2 4" xfId="18105" xr:uid="{00000000-0005-0000-0000-00006A420000}"/>
    <cellStyle name="40 % - Akzent1 3 3 2 3" xfId="22397" xr:uid="{00000000-0005-0000-0000-00006B420000}"/>
    <cellStyle name="40 % - Akzent1 3 3 2 3 2" xfId="49640" xr:uid="{00000000-0005-0000-0000-00006C420000}"/>
    <cellStyle name="40 % - Akzent1 3 3 2 4" xfId="31880" xr:uid="{00000000-0005-0000-0000-00006D420000}"/>
    <cellStyle name="40 % - Akzent1 3 3 2 5" xfId="37451" xr:uid="{00000000-0005-0000-0000-00006E420000}"/>
    <cellStyle name="40 % - Akzent1 3 3 2 6" xfId="44911" xr:uid="{00000000-0005-0000-0000-00006F420000}"/>
    <cellStyle name="40 % - Akzent1 3 3 2 7" xfId="14394" xr:uid="{00000000-0005-0000-0000-000070420000}"/>
    <cellStyle name="40 % - Akzent1 3 3 3" xfId="6610" xr:uid="{00000000-0005-0000-0000-000071420000}"/>
    <cellStyle name="40 % - Akzent1 3 3 3 2" xfId="26173" xr:uid="{00000000-0005-0000-0000-000072420000}"/>
    <cellStyle name="40 % - Akzent1 3 3 3 3" xfId="52376" xr:uid="{00000000-0005-0000-0000-000073420000}"/>
    <cellStyle name="40 % - Akzent1 3 3 3 4" xfId="16263" xr:uid="{00000000-0005-0000-0000-000074420000}"/>
    <cellStyle name="40 % - Akzent1 3 3 4" xfId="20235" xr:uid="{00000000-0005-0000-0000-000075420000}"/>
    <cellStyle name="40 % - Akzent1 3 3 4 2" xfId="47712" xr:uid="{00000000-0005-0000-0000-000076420000}"/>
    <cellStyle name="40 % - Akzent1 3 3 5" xfId="29860" xr:uid="{00000000-0005-0000-0000-000077420000}"/>
    <cellStyle name="40 % - Akzent1 3 3 6" xfId="35306" xr:uid="{00000000-0005-0000-0000-000078420000}"/>
    <cellStyle name="40 % - Akzent1 3 3 7" xfId="42901" xr:uid="{00000000-0005-0000-0000-000079420000}"/>
    <cellStyle name="40 % - Akzent1 3 3 8" xfId="12930" xr:uid="{00000000-0005-0000-0000-00007A420000}"/>
    <cellStyle name="40 % - Akzent1 3 4" xfId="2269" xr:uid="{00000000-0005-0000-0000-00007B420000}"/>
    <cellStyle name="40 % - Akzent1 3 4 2" xfId="4574" xr:uid="{00000000-0005-0000-0000-00007C420000}"/>
    <cellStyle name="40 % - Akzent1 3 4 2 2" xfId="9355" xr:uid="{00000000-0005-0000-0000-00007D420000}"/>
    <cellStyle name="40 % - Akzent1 3 4 2 2 2" xfId="28748" xr:uid="{00000000-0005-0000-0000-00007E420000}"/>
    <cellStyle name="40 % - Akzent1 3 4 2 2 3" xfId="55121" xr:uid="{00000000-0005-0000-0000-00007F420000}"/>
    <cellStyle name="40 % - Akzent1 3 4 2 2 4" xfId="18907" xr:uid="{00000000-0005-0000-0000-000080420000}"/>
    <cellStyle name="40 % - Akzent1 3 4 2 3" xfId="23199" xr:uid="{00000000-0005-0000-0000-000081420000}"/>
    <cellStyle name="40 % - Akzent1 3 4 2 3 2" xfId="50431" xr:uid="{00000000-0005-0000-0000-000082420000}"/>
    <cellStyle name="40 % - Akzent1 3 4 2 4" xfId="32674" xr:uid="{00000000-0005-0000-0000-000083420000}"/>
    <cellStyle name="40 % - Akzent1 3 4 2 5" xfId="38253" xr:uid="{00000000-0005-0000-0000-000084420000}"/>
    <cellStyle name="40 % - Akzent1 3 4 2 6" xfId="45713" xr:uid="{00000000-0005-0000-0000-000085420000}"/>
    <cellStyle name="40 % - Akzent1 3 4 2 7" xfId="15159" xr:uid="{00000000-0005-0000-0000-000086420000}"/>
    <cellStyle name="40 % - Akzent1 3 4 3" xfId="7434" xr:uid="{00000000-0005-0000-0000-000087420000}"/>
    <cellStyle name="40 % - Akzent1 3 4 3 2" xfId="26938" xr:uid="{00000000-0005-0000-0000-000088420000}"/>
    <cellStyle name="40 % - Akzent1 3 4 3 3" xfId="53200" xr:uid="{00000000-0005-0000-0000-000089420000}"/>
    <cellStyle name="40 % - Akzent1 3 4 3 4" xfId="17028" xr:uid="{00000000-0005-0000-0000-00008A420000}"/>
    <cellStyle name="40 % - Akzent1 3 4 4" xfId="21106" xr:uid="{00000000-0005-0000-0000-00008B420000}"/>
    <cellStyle name="40 % - Akzent1 3 4 4 2" xfId="48536" xr:uid="{00000000-0005-0000-0000-00008C420000}"/>
    <cellStyle name="40 % - Akzent1 3 4 5" xfId="30720" xr:uid="{00000000-0005-0000-0000-00008D420000}"/>
    <cellStyle name="40 % - Akzent1 3 4 6" xfId="36179" xr:uid="{00000000-0005-0000-0000-00008E420000}"/>
    <cellStyle name="40 % - Akzent1 3 4 7" xfId="43772" xr:uid="{00000000-0005-0000-0000-00008F420000}"/>
    <cellStyle name="40 % - Akzent1 3 4 8" xfId="12213" xr:uid="{00000000-0005-0000-0000-000090420000}"/>
    <cellStyle name="40 % - Akzent1 3 5" xfId="3080" xr:uid="{00000000-0005-0000-0000-000091420000}"/>
    <cellStyle name="40 % - Akzent1 3 5 2" xfId="7873" xr:uid="{00000000-0005-0000-0000-000092420000}"/>
    <cellStyle name="40 % - Akzent1 3 5 2 2" xfId="27303" xr:uid="{00000000-0005-0000-0000-000093420000}"/>
    <cellStyle name="40 % - Akzent1 3 5 2 3" xfId="53639" xr:uid="{00000000-0005-0000-0000-000094420000}"/>
    <cellStyle name="40 % - Akzent1 3 5 2 4" xfId="17413" xr:uid="{00000000-0005-0000-0000-000095420000}"/>
    <cellStyle name="40 % - Akzent1 3 5 3" xfId="21705" xr:uid="{00000000-0005-0000-0000-000096420000}"/>
    <cellStyle name="40 % - Akzent1 3 5 3 2" xfId="48951" xr:uid="{00000000-0005-0000-0000-000097420000}"/>
    <cellStyle name="40 % - Akzent1 3 5 4" xfId="31192" xr:uid="{00000000-0005-0000-0000-000098420000}"/>
    <cellStyle name="40 % - Akzent1 3 5 5" xfId="36759" xr:uid="{00000000-0005-0000-0000-000099420000}"/>
    <cellStyle name="40 % - Akzent1 3 5 6" xfId="44219" xr:uid="{00000000-0005-0000-0000-00009A420000}"/>
    <cellStyle name="40 % - Akzent1 3 5 7" xfId="13715" xr:uid="{00000000-0005-0000-0000-00009B420000}"/>
    <cellStyle name="40 % - Akzent1 3 6" xfId="5049" xr:uid="{00000000-0005-0000-0000-00009C420000}"/>
    <cellStyle name="40 % - Akzent1 3 6 2" xfId="9805" xr:uid="{00000000-0005-0000-0000-00009D420000}"/>
    <cellStyle name="40 % - Akzent1 3 6 2 2" xfId="55571" xr:uid="{00000000-0005-0000-0000-00009E420000}"/>
    <cellStyle name="40 % - Akzent1 3 6 2 3" xfId="25494" xr:uid="{00000000-0005-0000-0000-00009F420000}"/>
    <cellStyle name="40 % - Akzent1 3 6 3" xfId="33148" xr:uid="{00000000-0005-0000-0000-0000A0420000}"/>
    <cellStyle name="40 % - Akzent1 3 6 3 2" xfId="50880" xr:uid="{00000000-0005-0000-0000-0000A1420000}"/>
    <cellStyle name="40 % - Akzent1 3 6 4" xfId="38727" xr:uid="{00000000-0005-0000-0000-0000A2420000}"/>
    <cellStyle name="40 % - Akzent1 3 6 5" xfId="46180" xr:uid="{00000000-0005-0000-0000-0000A3420000}"/>
    <cellStyle name="40 % - Akzent1 3 6 6" xfId="15584" xr:uid="{00000000-0005-0000-0000-0000A4420000}"/>
    <cellStyle name="40 % - Akzent1 3 7" xfId="5534" xr:uid="{00000000-0005-0000-0000-0000A5420000}"/>
    <cellStyle name="40 % - Akzent1 3 7 2" xfId="10226" xr:uid="{00000000-0005-0000-0000-0000A6420000}"/>
    <cellStyle name="40 % - Akzent1 3 7 2 2" xfId="55992" xr:uid="{00000000-0005-0000-0000-0000A7420000}"/>
    <cellStyle name="40 % - Akzent1 3 7 2 3" xfId="33630" xr:uid="{00000000-0005-0000-0000-0000A8420000}"/>
    <cellStyle name="40 % - Akzent1 3 7 3" xfId="39209" xr:uid="{00000000-0005-0000-0000-0000A9420000}"/>
    <cellStyle name="40 % - Akzent1 3 7 3 2" xfId="51300" xr:uid="{00000000-0005-0000-0000-0000AA420000}"/>
    <cellStyle name="40 % - Akzent1 3 7 4" xfId="46662" xr:uid="{00000000-0005-0000-0000-0000AB420000}"/>
    <cellStyle name="40 % - Akzent1 3 7 5" xfId="19480" xr:uid="{00000000-0005-0000-0000-0000AC420000}"/>
    <cellStyle name="40 % - Akzent1 3 8" xfId="5907" xr:uid="{00000000-0005-0000-0000-0000AD420000}"/>
    <cellStyle name="40 % - Akzent1 3 8 2" xfId="51673" xr:uid="{00000000-0005-0000-0000-0000AE420000}"/>
    <cellStyle name="40 % - Akzent1 3 8 3" xfId="29141" xr:uid="{00000000-0005-0000-0000-0000AF420000}"/>
    <cellStyle name="40 % - Akzent1 3 9" xfId="11022" xr:uid="{00000000-0005-0000-0000-0000B0420000}"/>
    <cellStyle name="40 % - Akzent1 3 9 2" xfId="47012" xr:uid="{00000000-0005-0000-0000-0000B1420000}"/>
    <cellStyle name="40 % - Akzent1 3 9 3" xfId="34549" xr:uid="{00000000-0005-0000-0000-0000B2420000}"/>
    <cellStyle name="40 % - Akzent1 4" xfId="646" xr:uid="{00000000-0005-0000-0000-0000B3420000}"/>
    <cellStyle name="40 % - Akzent1 4 10" xfId="11506" xr:uid="{00000000-0005-0000-0000-0000B4420000}"/>
    <cellStyle name="40 % - Akzent1 4 11" xfId="57352" xr:uid="{00000000-0005-0000-0000-0000B5420000}"/>
    <cellStyle name="40 % - Akzent1 4 2" xfId="1409" xr:uid="{00000000-0005-0000-0000-0000B6420000}"/>
    <cellStyle name="40 % - Akzent1 4 2 2" xfId="3785" xr:uid="{00000000-0005-0000-0000-0000B7420000}"/>
    <cellStyle name="40 % - Akzent1 4 2 2 2" xfId="8576" xr:uid="{00000000-0005-0000-0000-0000B8420000}"/>
    <cellStyle name="40 % - Akzent1 4 2 2 2 2" xfId="27996" xr:uid="{00000000-0005-0000-0000-0000B9420000}"/>
    <cellStyle name="40 % - Akzent1 4 2 2 2 3" xfId="54342" xr:uid="{00000000-0005-0000-0000-0000BA420000}"/>
    <cellStyle name="40 % - Akzent1 4 2 2 2 4" xfId="18118" xr:uid="{00000000-0005-0000-0000-0000BB420000}"/>
    <cellStyle name="40 % - Akzent1 4 2 2 3" xfId="22410" xr:uid="{00000000-0005-0000-0000-0000BC420000}"/>
    <cellStyle name="40 % - Akzent1 4 2 2 3 2" xfId="49653" xr:uid="{00000000-0005-0000-0000-0000BD420000}"/>
    <cellStyle name="40 % - Akzent1 4 2 2 4" xfId="31893" xr:uid="{00000000-0005-0000-0000-0000BE420000}"/>
    <cellStyle name="40 % - Akzent1 4 2 2 5" xfId="37464" xr:uid="{00000000-0005-0000-0000-0000BF420000}"/>
    <cellStyle name="40 % - Akzent1 4 2 2 6" xfId="44924" xr:uid="{00000000-0005-0000-0000-0000C0420000}"/>
    <cellStyle name="40 % - Akzent1 4 2 2 7" xfId="14407" xr:uid="{00000000-0005-0000-0000-0000C1420000}"/>
    <cellStyle name="40 % - Akzent1 4 2 3" xfId="6623" xr:uid="{00000000-0005-0000-0000-0000C2420000}"/>
    <cellStyle name="40 % - Akzent1 4 2 3 2" xfId="26186" xr:uid="{00000000-0005-0000-0000-0000C3420000}"/>
    <cellStyle name="40 % - Akzent1 4 2 3 3" xfId="52389" xr:uid="{00000000-0005-0000-0000-0000C4420000}"/>
    <cellStyle name="40 % - Akzent1 4 2 3 4" xfId="16276" xr:uid="{00000000-0005-0000-0000-0000C5420000}"/>
    <cellStyle name="40 % - Akzent1 4 2 4" xfId="20248" xr:uid="{00000000-0005-0000-0000-0000C6420000}"/>
    <cellStyle name="40 % - Akzent1 4 2 4 2" xfId="47725" xr:uid="{00000000-0005-0000-0000-0000C7420000}"/>
    <cellStyle name="40 % - Akzent1 4 2 5" xfId="29873" xr:uid="{00000000-0005-0000-0000-0000C8420000}"/>
    <cellStyle name="40 % - Akzent1 4 2 6" xfId="35319" xr:uid="{00000000-0005-0000-0000-0000C9420000}"/>
    <cellStyle name="40 % - Akzent1 4 2 7" xfId="42914" xr:uid="{00000000-0005-0000-0000-0000CA420000}"/>
    <cellStyle name="40 % - Akzent1 4 2 8" xfId="12943" xr:uid="{00000000-0005-0000-0000-0000CB420000}"/>
    <cellStyle name="40 % - Akzent1 4 3" xfId="3093" xr:uid="{00000000-0005-0000-0000-0000CC420000}"/>
    <cellStyle name="40 % - Akzent1 4 3 2" xfId="7886" xr:uid="{00000000-0005-0000-0000-0000CD420000}"/>
    <cellStyle name="40 % - Akzent1 4 3 2 2" xfId="27316" xr:uid="{00000000-0005-0000-0000-0000CE420000}"/>
    <cellStyle name="40 % - Akzent1 4 3 2 3" xfId="53652" xr:uid="{00000000-0005-0000-0000-0000CF420000}"/>
    <cellStyle name="40 % - Akzent1 4 3 2 4" xfId="17426" xr:uid="{00000000-0005-0000-0000-0000D0420000}"/>
    <cellStyle name="40 % - Akzent1 4 3 3" xfId="21718" xr:uid="{00000000-0005-0000-0000-0000D1420000}"/>
    <cellStyle name="40 % - Akzent1 4 3 3 2" xfId="48964" xr:uid="{00000000-0005-0000-0000-0000D2420000}"/>
    <cellStyle name="40 % - Akzent1 4 3 4" xfId="31205" xr:uid="{00000000-0005-0000-0000-0000D3420000}"/>
    <cellStyle name="40 % - Akzent1 4 3 5" xfId="36772" xr:uid="{00000000-0005-0000-0000-0000D4420000}"/>
    <cellStyle name="40 % - Akzent1 4 3 6" xfId="44232" xr:uid="{00000000-0005-0000-0000-0000D5420000}"/>
    <cellStyle name="40 % - Akzent1 4 3 7" xfId="12226" xr:uid="{00000000-0005-0000-0000-0000D6420000}"/>
    <cellStyle name="40 % - Akzent1 4 4" xfId="5920" xr:uid="{00000000-0005-0000-0000-0000D7420000}"/>
    <cellStyle name="40 % - Akzent1 4 4 2" xfId="25094" xr:uid="{00000000-0005-0000-0000-0000D8420000}"/>
    <cellStyle name="40 % - Akzent1 4 4 3" xfId="51686" xr:uid="{00000000-0005-0000-0000-0000D9420000}"/>
    <cellStyle name="40 % - Akzent1 4 4 4" xfId="13728" xr:uid="{00000000-0005-0000-0000-0000DA420000}"/>
    <cellStyle name="40 % - Akzent1 4 5" xfId="15597" xr:uid="{00000000-0005-0000-0000-0000DB420000}"/>
    <cellStyle name="40 % - Akzent1 4 5 2" xfId="25507" xr:uid="{00000000-0005-0000-0000-0000DC420000}"/>
    <cellStyle name="40 % - Akzent1 4 5 3" xfId="47025" xr:uid="{00000000-0005-0000-0000-0000DD420000}"/>
    <cellStyle name="40 % - Akzent1 4 6" xfId="19493" xr:uid="{00000000-0005-0000-0000-0000DE420000}"/>
    <cellStyle name="40 % - Akzent1 4 7" xfId="29154" xr:uid="{00000000-0005-0000-0000-0000DF420000}"/>
    <cellStyle name="40 % - Akzent1 4 8" xfId="34562" xr:uid="{00000000-0005-0000-0000-0000E0420000}"/>
    <cellStyle name="40 % - Akzent1 4 9" xfId="42162" xr:uid="{00000000-0005-0000-0000-0000E1420000}"/>
    <cellStyle name="40 % - Akzent1 5" xfId="1222" xr:uid="{00000000-0005-0000-0000-0000E2420000}"/>
    <cellStyle name="40 % - Akzent1 5 2" xfId="3598" xr:uid="{00000000-0005-0000-0000-0000E3420000}"/>
    <cellStyle name="40 % - Akzent1 5 2 2" xfId="8389" xr:uid="{00000000-0005-0000-0000-0000E4420000}"/>
    <cellStyle name="40 % - Akzent1 5 2 2 2" xfId="27809" xr:uid="{00000000-0005-0000-0000-0000E5420000}"/>
    <cellStyle name="40 % - Akzent1 5 2 2 3" xfId="54155" xr:uid="{00000000-0005-0000-0000-0000E6420000}"/>
    <cellStyle name="40 % - Akzent1 5 2 2 4" xfId="17931" xr:uid="{00000000-0005-0000-0000-0000E7420000}"/>
    <cellStyle name="40 % - Akzent1 5 2 3" xfId="22223" xr:uid="{00000000-0005-0000-0000-0000E8420000}"/>
    <cellStyle name="40 % - Akzent1 5 2 3 2" xfId="49466" xr:uid="{00000000-0005-0000-0000-0000E9420000}"/>
    <cellStyle name="40 % - Akzent1 5 2 4" xfId="31706" xr:uid="{00000000-0005-0000-0000-0000EA420000}"/>
    <cellStyle name="40 % - Akzent1 5 2 5" xfId="37277" xr:uid="{00000000-0005-0000-0000-0000EB420000}"/>
    <cellStyle name="40 % - Akzent1 5 2 6" xfId="44737" xr:uid="{00000000-0005-0000-0000-0000EC420000}"/>
    <cellStyle name="40 % - Akzent1 5 2 7" xfId="12756" xr:uid="{00000000-0005-0000-0000-0000ED420000}"/>
    <cellStyle name="40 % - Akzent1 5 3" xfId="6436" xr:uid="{00000000-0005-0000-0000-0000EE420000}"/>
    <cellStyle name="40 % - Akzent1 5 3 2" xfId="24908" xr:uid="{00000000-0005-0000-0000-0000EF420000}"/>
    <cellStyle name="40 % - Akzent1 5 3 3" xfId="52202" xr:uid="{00000000-0005-0000-0000-0000F0420000}"/>
    <cellStyle name="40 % - Akzent1 5 3 4" xfId="14220" xr:uid="{00000000-0005-0000-0000-0000F1420000}"/>
    <cellStyle name="40 % - Akzent1 5 4" xfId="16089" xr:uid="{00000000-0005-0000-0000-0000F2420000}"/>
    <cellStyle name="40 % - Akzent1 5 4 2" xfId="25999" xr:uid="{00000000-0005-0000-0000-0000F3420000}"/>
    <cellStyle name="40 % - Akzent1 5 4 3" xfId="47538" xr:uid="{00000000-0005-0000-0000-0000F4420000}"/>
    <cellStyle name="40 % - Akzent1 5 5" xfId="20061" xr:uid="{00000000-0005-0000-0000-0000F5420000}"/>
    <cellStyle name="40 % - Akzent1 5 6" xfId="29686" xr:uid="{00000000-0005-0000-0000-0000F6420000}"/>
    <cellStyle name="40 % - Akzent1 5 7" xfId="35132" xr:uid="{00000000-0005-0000-0000-0000F7420000}"/>
    <cellStyle name="40 % - Akzent1 5 8" xfId="42727" xr:uid="{00000000-0005-0000-0000-0000F8420000}"/>
    <cellStyle name="40 % - Akzent1 5 9" xfId="11314" xr:uid="{00000000-0005-0000-0000-0000F9420000}"/>
    <cellStyle name="40 % - Akzent1 6" xfId="1937" xr:uid="{00000000-0005-0000-0000-0000FA420000}"/>
    <cellStyle name="40 % - Akzent1 6 2" xfId="4244" xr:uid="{00000000-0005-0000-0000-0000FB420000}"/>
    <cellStyle name="40 % - Akzent1 6 2 2" xfId="9025" xr:uid="{00000000-0005-0000-0000-0000FC420000}"/>
    <cellStyle name="40 % - Akzent1 6 2 2 2" xfId="28419" xr:uid="{00000000-0005-0000-0000-0000FD420000}"/>
    <cellStyle name="40 % - Akzent1 6 2 2 3" xfId="54791" xr:uid="{00000000-0005-0000-0000-0000FE420000}"/>
    <cellStyle name="40 % - Akzent1 6 2 2 4" xfId="18577" xr:uid="{00000000-0005-0000-0000-0000FF420000}"/>
    <cellStyle name="40 % - Akzent1 6 2 3" xfId="22869" xr:uid="{00000000-0005-0000-0000-000000430000}"/>
    <cellStyle name="40 % - Akzent1 6 2 3 2" xfId="50101" xr:uid="{00000000-0005-0000-0000-000001430000}"/>
    <cellStyle name="40 % - Akzent1 6 2 4" xfId="32344" xr:uid="{00000000-0005-0000-0000-000002430000}"/>
    <cellStyle name="40 % - Akzent1 6 2 5" xfId="37923" xr:uid="{00000000-0005-0000-0000-000003430000}"/>
    <cellStyle name="40 % - Akzent1 6 2 6" xfId="45383" xr:uid="{00000000-0005-0000-0000-000004430000}"/>
    <cellStyle name="40 % - Akzent1 6 2 7" xfId="13457" xr:uid="{00000000-0005-0000-0000-000005430000}"/>
    <cellStyle name="40 % - Akzent1 6 3" xfId="7104" xr:uid="{00000000-0005-0000-0000-000006430000}"/>
    <cellStyle name="40 % - Akzent1 6 3 2" xfId="25199" xr:uid="{00000000-0005-0000-0000-000007430000}"/>
    <cellStyle name="40 % - Akzent1 6 3 3" xfId="52870" xr:uid="{00000000-0005-0000-0000-000008430000}"/>
    <cellStyle name="40 % - Akzent1 6 3 4" xfId="14829" xr:uid="{00000000-0005-0000-0000-000009430000}"/>
    <cellStyle name="40 % - Akzent1 6 4" xfId="16698" xr:uid="{00000000-0005-0000-0000-00000A430000}"/>
    <cellStyle name="40 % - Akzent1 6 4 2" xfId="26608" xr:uid="{00000000-0005-0000-0000-00000B430000}"/>
    <cellStyle name="40 % - Akzent1 6 4 3" xfId="48206" xr:uid="{00000000-0005-0000-0000-00000C430000}"/>
    <cellStyle name="40 % - Akzent1 6 5" xfId="20776" xr:uid="{00000000-0005-0000-0000-00000D430000}"/>
    <cellStyle name="40 % - Akzent1 6 6" xfId="30390" xr:uid="{00000000-0005-0000-0000-00000E430000}"/>
    <cellStyle name="40 % - Akzent1 6 7" xfId="35847" xr:uid="{00000000-0005-0000-0000-00000F430000}"/>
    <cellStyle name="40 % - Akzent1 6 8" xfId="43442" xr:uid="{00000000-0005-0000-0000-000010430000}"/>
    <cellStyle name="40 % - Akzent1 6 9" xfId="11955" xr:uid="{00000000-0005-0000-0000-000011430000}"/>
    <cellStyle name="40 % - Akzent1 7" xfId="1951" xr:uid="{00000000-0005-0000-0000-000012430000}"/>
    <cellStyle name="40 % - Akzent1 7 2" xfId="4258" xr:uid="{00000000-0005-0000-0000-000013430000}"/>
    <cellStyle name="40 % - Akzent1 7 2 2" xfId="9039" xr:uid="{00000000-0005-0000-0000-000014430000}"/>
    <cellStyle name="40 % - Akzent1 7 2 2 2" xfId="28432" xr:uid="{00000000-0005-0000-0000-000015430000}"/>
    <cellStyle name="40 % - Akzent1 7 2 2 3" xfId="54805" xr:uid="{00000000-0005-0000-0000-000016430000}"/>
    <cellStyle name="40 % - Akzent1 7 2 2 4" xfId="18591" xr:uid="{00000000-0005-0000-0000-000017430000}"/>
    <cellStyle name="40 % - Akzent1 7 2 3" xfId="22883" xr:uid="{00000000-0005-0000-0000-000018430000}"/>
    <cellStyle name="40 % - Akzent1 7 2 3 2" xfId="50115" xr:uid="{00000000-0005-0000-0000-000019430000}"/>
    <cellStyle name="40 % - Akzent1 7 2 4" xfId="32358" xr:uid="{00000000-0005-0000-0000-00001A430000}"/>
    <cellStyle name="40 % - Akzent1 7 2 5" xfId="37937" xr:uid="{00000000-0005-0000-0000-00001B430000}"/>
    <cellStyle name="40 % - Akzent1 7 2 6" xfId="45397" xr:uid="{00000000-0005-0000-0000-00001C430000}"/>
    <cellStyle name="40 % - Akzent1 7 2 7" xfId="14843" xr:uid="{00000000-0005-0000-0000-00001D430000}"/>
    <cellStyle name="40 % - Akzent1 7 3" xfId="7118" xr:uid="{00000000-0005-0000-0000-00001E430000}"/>
    <cellStyle name="40 % - Akzent1 7 3 2" xfId="26622" xr:uid="{00000000-0005-0000-0000-00001F430000}"/>
    <cellStyle name="40 % - Akzent1 7 3 3" xfId="52884" xr:uid="{00000000-0005-0000-0000-000020430000}"/>
    <cellStyle name="40 % - Akzent1 7 3 4" xfId="16712" xr:uid="{00000000-0005-0000-0000-000021430000}"/>
    <cellStyle name="40 % - Akzent1 7 4" xfId="20790" xr:uid="{00000000-0005-0000-0000-000022430000}"/>
    <cellStyle name="40 % - Akzent1 7 4 2" xfId="48220" xr:uid="{00000000-0005-0000-0000-000023430000}"/>
    <cellStyle name="40 % - Akzent1 7 5" xfId="30404" xr:uid="{00000000-0005-0000-0000-000024430000}"/>
    <cellStyle name="40 % - Akzent1 7 6" xfId="35861" xr:uid="{00000000-0005-0000-0000-000025430000}"/>
    <cellStyle name="40 % - Akzent1 7 7" xfId="43456" xr:uid="{00000000-0005-0000-0000-000026430000}"/>
    <cellStyle name="40 % - Akzent1 7 8" xfId="12039" xr:uid="{00000000-0005-0000-0000-000027430000}"/>
    <cellStyle name="40 % - Akzent1 8" xfId="2800" xr:uid="{00000000-0005-0000-0000-000028430000}"/>
    <cellStyle name="40 % - Akzent1 8 2" xfId="4697" xr:uid="{00000000-0005-0000-0000-000029430000}"/>
    <cellStyle name="40 % - Akzent1 8 2 2" xfId="9461" xr:uid="{00000000-0005-0000-0000-00002A430000}"/>
    <cellStyle name="40 % - Akzent1 8 2 2 2" xfId="55227" xr:uid="{00000000-0005-0000-0000-00002B430000}"/>
    <cellStyle name="40 % - Akzent1 8 2 2 3" xfId="23322" xr:uid="{00000000-0005-0000-0000-00002C430000}"/>
    <cellStyle name="40 % - Akzent1 8 2 3" xfId="32797" xr:uid="{00000000-0005-0000-0000-00002D430000}"/>
    <cellStyle name="40 % - Akzent1 8 2 3 2" xfId="50536" xr:uid="{00000000-0005-0000-0000-00002E430000}"/>
    <cellStyle name="40 % - Akzent1 8 2 4" xfId="38376" xr:uid="{00000000-0005-0000-0000-00002F430000}"/>
    <cellStyle name="40 % - Akzent1 8 2 5" xfId="45836" xr:uid="{00000000-0005-0000-0000-000030430000}"/>
    <cellStyle name="40 % - Akzent1 8 2 6" xfId="19030" xr:uid="{00000000-0005-0000-0000-000031430000}"/>
    <cellStyle name="40 % - Akzent1 8 3" xfId="7615" xr:uid="{00000000-0005-0000-0000-000032430000}"/>
    <cellStyle name="40 % - Akzent1 8 3 2" xfId="27043" xr:uid="{00000000-0005-0000-0000-000033430000}"/>
    <cellStyle name="40 % - Akzent1 8 3 3" xfId="53381" xr:uid="{00000000-0005-0000-0000-000034430000}"/>
    <cellStyle name="40 % - Akzent1 8 3 4" xfId="17133" xr:uid="{00000000-0005-0000-0000-000035430000}"/>
    <cellStyle name="40 % - Akzent1 8 4" xfId="21425" xr:uid="{00000000-0005-0000-0000-000036430000}"/>
    <cellStyle name="40 % - Akzent1 8 4 2" xfId="48693" xr:uid="{00000000-0005-0000-0000-000037430000}"/>
    <cellStyle name="40 % - Akzent1 8 5" xfId="30912" xr:uid="{00000000-0005-0000-0000-000038430000}"/>
    <cellStyle name="40 % - Akzent1 8 6" xfId="36479" xr:uid="{00000000-0005-0000-0000-000039430000}"/>
    <cellStyle name="40 % - Akzent1 8 7" xfId="43939" xr:uid="{00000000-0005-0000-0000-00003A430000}"/>
    <cellStyle name="40 % - Akzent1 8 8" xfId="13541" xr:uid="{00000000-0005-0000-0000-00003B430000}"/>
    <cellStyle name="40 % - Akzent1 9" xfId="2906" xr:uid="{00000000-0005-0000-0000-00003C430000}"/>
    <cellStyle name="40 % - Akzent1 9 2" xfId="7699" xr:uid="{00000000-0005-0000-0000-00003D430000}"/>
    <cellStyle name="40 % - Akzent1 9 2 2" xfId="27129" xr:uid="{00000000-0005-0000-0000-00003E430000}"/>
    <cellStyle name="40 % - Akzent1 9 2 3" xfId="53465" xr:uid="{00000000-0005-0000-0000-00003F430000}"/>
    <cellStyle name="40 % - Akzent1 9 2 4" xfId="17239" xr:uid="{00000000-0005-0000-0000-000040430000}"/>
    <cellStyle name="40 % - Akzent1 9 3" xfId="21531" xr:uid="{00000000-0005-0000-0000-000041430000}"/>
    <cellStyle name="40 % - Akzent1 9 3 2" xfId="48777" xr:uid="{00000000-0005-0000-0000-000042430000}"/>
    <cellStyle name="40 % - Akzent1 9 4" xfId="31018" xr:uid="{00000000-0005-0000-0000-000043430000}"/>
    <cellStyle name="40 % - Akzent1 9 5" xfId="36585" xr:uid="{00000000-0005-0000-0000-000044430000}"/>
    <cellStyle name="40 % - Akzent1 9 6" xfId="44045" xr:uid="{00000000-0005-0000-0000-000045430000}"/>
    <cellStyle name="40 % - Akzent1 9 7" xfId="15326" xr:uid="{00000000-0005-0000-0000-000046430000}"/>
    <cellStyle name="40 % - Akzent2 10" xfId="4713" xr:uid="{00000000-0005-0000-0000-000047430000}"/>
    <cellStyle name="40 % - Akzent2 10 2" xfId="9477" xr:uid="{00000000-0005-0000-0000-000048430000}"/>
    <cellStyle name="40 % - Akzent2 10 2 2" xfId="55243" xr:uid="{00000000-0005-0000-0000-000049430000}"/>
    <cellStyle name="40 % - Akzent2 10 2 3" xfId="23338" xr:uid="{00000000-0005-0000-0000-00004A430000}"/>
    <cellStyle name="40 % - Akzent2 10 3" xfId="32813" xr:uid="{00000000-0005-0000-0000-00004B430000}"/>
    <cellStyle name="40 % - Akzent2 10 3 2" xfId="50552" xr:uid="{00000000-0005-0000-0000-00004C430000}"/>
    <cellStyle name="40 % - Akzent2 10 4" xfId="38392" xr:uid="{00000000-0005-0000-0000-00004D430000}"/>
    <cellStyle name="40 % - Akzent2 10 5" xfId="45852" xr:uid="{00000000-0005-0000-0000-00004E430000}"/>
    <cellStyle name="40 % - Akzent2 10 6" xfId="15412" xr:uid="{00000000-0005-0000-0000-00004F430000}"/>
    <cellStyle name="40 % - Akzent2 11" xfId="4727" xr:uid="{00000000-0005-0000-0000-000050430000}"/>
    <cellStyle name="40 % - Akzent2 11 2" xfId="9490" xr:uid="{00000000-0005-0000-0000-000051430000}"/>
    <cellStyle name="40 % - Akzent2 11 2 2" xfId="55256" xr:uid="{00000000-0005-0000-0000-000052430000}"/>
    <cellStyle name="40 % - Akzent2 11 2 3" xfId="32826" xr:uid="{00000000-0005-0000-0000-000053430000}"/>
    <cellStyle name="40 % - Akzent2 11 3" xfId="38405" xr:uid="{00000000-0005-0000-0000-000054430000}"/>
    <cellStyle name="40 % - Akzent2 11 3 2" xfId="50565" xr:uid="{00000000-0005-0000-0000-000055430000}"/>
    <cellStyle name="40 % - Akzent2 11 4" xfId="45865" xr:uid="{00000000-0005-0000-0000-000056430000}"/>
    <cellStyle name="40 % - Akzent2 11 5" xfId="19299" xr:uid="{00000000-0005-0000-0000-000057430000}"/>
    <cellStyle name="40 % - Akzent2 12" xfId="5220" xr:uid="{00000000-0005-0000-0000-000058430000}"/>
    <cellStyle name="40 % - Akzent2 12 2" xfId="9912" xr:uid="{00000000-0005-0000-0000-000059430000}"/>
    <cellStyle name="40 % - Akzent2 12 2 2" xfId="55678" xr:uid="{00000000-0005-0000-0000-00005A430000}"/>
    <cellStyle name="40 % - Akzent2 12 2 3" xfId="38895" xr:uid="{00000000-0005-0000-0000-00005B430000}"/>
    <cellStyle name="40 % - Akzent2 12 3" xfId="50986" xr:uid="{00000000-0005-0000-0000-00005C430000}"/>
    <cellStyle name="40 % - Akzent2 12 4" xfId="46348" xr:uid="{00000000-0005-0000-0000-00005D430000}"/>
    <cellStyle name="40 % - Akzent2 12 5" xfId="33316" xr:uid="{00000000-0005-0000-0000-00005E430000}"/>
    <cellStyle name="40 % - Akzent2 13" xfId="5735" xr:uid="{00000000-0005-0000-0000-00005F430000}"/>
    <cellStyle name="40 % - Akzent2 13 2" xfId="51501" xr:uid="{00000000-0005-0000-0000-000060430000}"/>
    <cellStyle name="40 % - Akzent2 13 3" xfId="28969" xr:uid="{00000000-0005-0000-0000-000061430000}"/>
    <cellStyle name="40 % - Akzent2 14" xfId="10707" xr:uid="{00000000-0005-0000-0000-000062430000}"/>
    <cellStyle name="40 % - Akzent2 14 2" xfId="46840" xr:uid="{00000000-0005-0000-0000-000063430000}"/>
    <cellStyle name="40 % - Akzent2 14 3" xfId="34367" xr:uid="{00000000-0005-0000-0000-000064430000}"/>
    <cellStyle name="40 % - Akzent2 15" xfId="41972" xr:uid="{00000000-0005-0000-0000-000065430000}"/>
    <cellStyle name="40 % - Akzent2 16" xfId="11138" xr:uid="{00000000-0005-0000-0000-000066430000}"/>
    <cellStyle name="40 % - Akzent2 17" xfId="56475" xr:uid="{00000000-0005-0000-0000-000067430000}"/>
    <cellStyle name="40 % - Akzent2 18" xfId="56906" xr:uid="{00000000-0005-0000-0000-000068430000}"/>
    <cellStyle name="40 % - Akzent2 2" xfId="472" xr:uid="{00000000-0005-0000-0000-000069430000}"/>
    <cellStyle name="40 % - Akzent2 2 10" xfId="10796" xr:uid="{00000000-0005-0000-0000-00006A430000}"/>
    <cellStyle name="40 % - Akzent2 2 10 2" xfId="46856" xr:uid="{00000000-0005-0000-0000-00006B430000}"/>
    <cellStyle name="40 % - Akzent2 2 10 3" xfId="34388" xr:uid="{00000000-0005-0000-0000-00006C430000}"/>
    <cellStyle name="40 % - Akzent2 2 11" xfId="41988" xr:uid="{00000000-0005-0000-0000-00006D430000}"/>
    <cellStyle name="40 % - Akzent2 2 12" xfId="11210" xr:uid="{00000000-0005-0000-0000-00006E430000}"/>
    <cellStyle name="40 % - Akzent2 2 13" xfId="56551" xr:uid="{00000000-0005-0000-0000-00006F430000}"/>
    <cellStyle name="40 % - Akzent2 2 14" xfId="57006" xr:uid="{00000000-0005-0000-0000-000070430000}"/>
    <cellStyle name="40 % - Akzent2 2 2" xfId="1009" xr:uid="{00000000-0005-0000-0000-000071430000}"/>
    <cellStyle name="40 % - Akzent2 2 2 10" xfId="11866" xr:uid="{00000000-0005-0000-0000-000072430000}"/>
    <cellStyle name="40 % - Akzent2 2 2 11" xfId="56794" xr:uid="{00000000-0005-0000-0000-000073430000}"/>
    <cellStyle name="40 % - Akzent2 2 2 12" xfId="57249" xr:uid="{00000000-0005-0000-0000-000074430000}"/>
    <cellStyle name="40 % - Akzent2 2 2 2" xfId="1746" xr:uid="{00000000-0005-0000-0000-000075430000}"/>
    <cellStyle name="40 % - Akzent2 2 2 2 2" xfId="4119" xr:uid="{00000000-0005-0000-0000-000076430000}"/>
    <cellStyle name="40 % - Akzent2 2 2 2 2 2" xfId="8910" xr:uid="{00000000-0005-0000-0000-000077430000}"/>
    <cellStyle name="40 % - Akzent2 2 2 2 2 2 2" xfId="28329" xr:uid="{00000000-0005-0000-0000-000078430000}"/>
    <cellStyle name="40 % - Akzent2 2 2 2 2 2 3" xfId="54676" xr:uid="{00000000-0005-0000-0000-000079430000}"/>
    <cellStyle name="40 % - Akzent2 2 2 2 2 2 4" xfId="18452" xr:uid="{00000000-0005-0000-0000-00007A430000}"/>
    <cellStyle name="40 % - Akzent2 2 2 2 2 3" xfId="22744" xr:uid="{00000000-0005-0000-0000-00007B430000}"/>
    <cellStyle name="40 % - Akzent2 2 2 2 2 3 2" xfId="49987" xr:uid="{00000000-0005-0000-0000-00007C430000}"/>
    <cellStyle name="40 % - Akzent2 2 2 2 2 4" xfId="32227" xr:uid="{00000000-0005-0000-0000-00007D430000}"/>
    <cellStyle name="40 % - Akzent2 2 2 2 2 5" xfId="37798" xr:uid="{00000000-0005-0000-0000-00007E430000}"/>
    <cellStyle name="40 % - Akzent2 2 2 2 2 6" xfId="45258" xr:uid="{00000000-0005-0000-0000-00007F430000}"/>
    <cellStyle name="40 % - Akzent2 2 2 2 2 7" xfId="14740" xr:uid="{00000000-0005-0000-0000-000080430000}"/>
    <cellStyle name="40 % - Akzent2 2 2 2 3" xfId="6959" xr:uid="{00000000-0005-0000-0000-000081430000}"/>
    <cellStyle name="40 % - Akzent2 2 2 2 3 2" xfId="26519" xr:uid="{00000000-0005-0000-0000-000082430000}"/>
    <cellStyle name="40 % - Akzent2 2 2 2 3 3" xfId="52725" xr:uid="{00000000-0005-0000-0000-000083430000}"/>
    <cellStyle name="40 % - Akzent2 2 2 2 3 4" xfId="16609" xr:uid="{00000000-0005-0000-0000-000084430000}"/>
    <cellStyle name="40 % - Akzent2 2 2 2 4" xfId="20585" xr:uid="{00000000-0005-0000-0000-000085430000}"/>
    <cellStyle name="40 % - Akzent2 2 2 2 4 2" xfId="48061" xr:uid="{00000000-0005-0000-0000-000086430000}"/>
    <cellStyle name="40 % - Akzent2 2 2 2 5" xfId="30210" xr:uid="{00000000-0005-0000-0000-000087430000}"/>
    <cellStyle name="40 % - Akzent2 2 2 2 6" xfId="35656" xr:uid="{00000000-0005-0000-0000-000088430000}"/>
    <cellStyle name="40 % - Akzent2 2 2 2 7" xfId="43251" xr:uid="{00000000-0005-0000-0000-000089430000}"/>
    <cellStyle name="40 % - Akzent2 2 2 2 8" xfId="13279" xr:uid="{00000000-0005-0000-0000-00008A430000}"/>
    <cellStyle name="40 % - Akzent2 2 2 3" xfId="2286" xr:uid="{00000000-0005-0000-0000-00008B430000}"/>
    <cellStyle name="40 % - Akzent2 2 2 3 2" xfId="4591" xr:uid="{00000000-0005-0000-0000-00008C430000}"/>
    <cellStyle name="40 % - Akzent2 2 2 3 2 2" xfId="9372" xr:uid="{00000000-0005-0000-0000-00008D430000}"/>
    <cellStyle name="40 % - Akzent2 2 2 3 2 2 2" xfId="28765" xr:uid="{00000000-0005-0000-0000-00008E430000}"/>
    <cellStyle name="40 % - Akzent2 2 2 3 2 2 3" xfId="55138" xr:uid="{00000000-0005-0000-0000-00008F430000}"/>
    <cellStyle name="40 % - Akzent2 2 2 3 2 2 4" xfId="18924" xr:uid="{00000000-0005-0000-0000-000090430000}"/>
    <cellStyle name="40 % - Akzent2 2 2 3 2 3" xfId="23216" xr:uid="{00000000-0005-0000-0000-000091430000}"/>
    <cellStyle name="40 % - Akzent2 2 2 3 2 3 2" xfId="50448" xr:uid="{00000000-0005-0000-0000-000092430000}"/>
    <cellStyle name="40 % - Akzent2 2 2 3 2 4" xfId="32691" xr:uid="{00000000-0005-0000-0000-000093430000}"/>
    <cellStyle name="40 % - Akzent2 2 2 3 2 5" xfId="38270" xr:uid="{00000000-0005-0000-0000-000094430000}"/>
    <cellStyle name="40 % - Akzent2 2 2 3 2 6" xfId="45730" xr:uid="{00000000-0005-0000-0000-000095430000}"/>
    <cellStyle name="40 % - Akzent2 2 2 3 2 7" xfId="15176" xr:uid="{00000000-0005-0000-0000-000096430000}"/>
    <cellStyle name="40 % - Akzent2 2 2 3 3" xfId="7451" xr:uid="{00000000-0005-0000-0000-000097430000}"/>
    <cellStyle name="40 % - Akzent2 2 2 3 3 2" xfId="26955" xr:uid="{00000000-0005-0000-0000-000098430000}"/>
    <cellStyle name="40 % - Akzent2 2 2 3 3 3" xfId="53217" xr:uid="{00000000-0005-0000-0000-000099430000}"/>
    <cellStyle name="40 % - Akzent2 2 2 3 3 4" xfId="17045" xr:uid="{00000000-0005-0000-0000-00009A430000}"/>
    <cellStyle name="40 % - Akzent2 2 2 3 4" xfId="21123" xr:uid="{00000000-0005-0000-0000-00009B430000}"/>
    <cellStyle name="40 % - Akzent2 2 2 3 4 2" xfId="48553" xr:uid="{00000000-0005-0000-0000-00009C430000}"/>
    <cellStyle name="40 % - Akzent2 2 2 3 5" xfId="30737" xr:uid="{00000000-0005-0000-0000-00009D430000}"/>
    <cellStyle name="40 % - Akzent2 2 2 3 6" xfId="36196" xr:uid="{00000000-0005-0000-0000-00009E430000}"/>
    <cellStyle name="40 % - Akzent2 2 2 3 7" xfId="43789" xr:uid="{00000000-0005-0000-0000-00009F430000}"/>
    <cellStyle name="40 % - Akzent2 2 2 3 8" xfId="12559" xr:uid="{00000000-0005-0000-0000-0000A0430000}"/>
    <cellStyle name="40 % - Akzent2 2 2 4" xfId="3427" xr:uid="{00000000-0005-0000-0000-0000A1430000}"/>
    <cellStyle name="40 % - Akzent2 2 2 4 2" xfId="8219" xr:uid="{00000000-0005-0000-0000-0000A2430000}"/>
    <cellStyle name="40 % - Akzent2 2 2 4 2 2" xfId="27649" xr:uid="{00000000-0005-0000-0000-0000A3430000}"/>
    <cellStyle name="40 % - Akzent2 2 2 4 2 3" xfId="53985" xr:uid="{00000000-0005-0000-0000-0000A4430000}"/>
    <cellStyle name="40 % - Akzent2 2 2 4 2 4" xfId="17760" xr:uid="{00000000-0005-0000-0000-0000A5430000}"/>
    <cellStyle name="40 % - Akzent2 2 2 4 3" xfId="22052" xr:uid="{00000000-0005-0000-0000-0000A6430000}"/>
    <cellStyle name="40 % - Akzent2 2 2 4 3 2" xfId="49297" xr:uid="{00000000-0005-0000-0000-0000A7430000}"/>
    <cellStyle name="40 % - Akzent2 2 2 4 4" xfId="31539" xr:uid="{00000000-0005-0000-0000-0000A8430000}"/>
    <cellStyle name="40 % - Akzent2 2 2 4 5" xfId="37106" xr:uid="{00000000-0005-0000-0000-0000A9430000}"/>
    <cellStyle name="40 % - Akzent2 2 2 4 6" xfId="44566" xr:uid="{00000000-0005-0000-0000-0000AA430000}"/>
    <cellStyle name="40 % - Akzent2 2 2 4 7" xfId="14061" xr:uid="{00000000-0005-0000-0000-0000AB430000}"/>
    <cellStyle name="40 % - Akzent2 2 2 5" xfId="5066" xr:uid="{00000000-0005-0000-0000-0000AC430000}"/>
    <cellStyle name="40 % - Akzent2 2 2 5 2" xfId="9822" xr:uid="{00000000-0005-0000-0000-0000AD430000}"/>
    <cellStyle name="40 % - Akzent2 2 2 5 2 2" xfId="55588" xr:uid="{00000000-0005-0000-0000-0000AE430000}"/>
    <cellStyle name="40 % - Akzent2 2 2 5 2 3" xfId="25840" xr:uid="{00000000-0005-0000-0000-0000AF430000}"/>
    <cellStyle name="40 % - Akzent2 2 2 5 3" xfId="33165" xr:uid="{00000000-0005-0000-0000-0000B0430000}"/>
    <cellStyle name="40 % - Akzent2 2 2 5 3 2" xfId="50897" xr:uid="{00000000-0005-0000-0000-0000B1430000}"/>
    <cellStyle name="40 % - Akzent2 2 2 5 4" xfId="38744" xr:uid="{00000000-0005-0000-0000-0000B2430000}"/>
    <cellStyle name="40 % - Akzent2 2 2 5 5" xfId="46197" xr:uid="{00000000-0005-0000-0000-0000B3430000}"/>
    <cellStyle name="40 % - Akzent2 2 2 5 6" xfId="15930" xr:uid="{00000000-0005-0000-0000-0000B4430000}"/>
    <cellStyle name="40 % - Akzent2 2 2 6" xfId="5551" xr:uid="{00000000-0005-0000-0000-0000B5430000}"/>
    <cellStyle name="40 % - Akzent2 2 2 6 2" xfId="10243" xr:uid="{00000000-0005-0000-0000-0000B6430000}"/>
    <cellStyle name="40 % - Akzent2 2 2 6 2 2" xfId="56009" xr:uid="{00000000-0005-0000-0000-0000B7430000}"/>
    <cellStyle name="40 % - Akzent2 2 2 6 2 3" xfId="33647" xr:uid="{00000000-0005-0000-0000-0000B8430000}"/>
    <cellStyle name="40 % - Akzent2 2 2 6 3" xfId="39226" xr:uid="{00000000-0005-0000-0000-0000B9430000}"/>
    <cellStyle name="40 % - Akzent2 2 2 6 3 2" xfId="51317" xr:uid="{00000000-0005-0000-0000-0000BA430000}"/>
    <cellStyle name="40 % - Akzent2 2 2 6 4" xfId="46679" xr:uid="{00000000-0005-0000-0000-0000BB430000}"/>
    <cellStyle name="40 % - Akzent2 2 2 6 5" xfId="19854" xr:uid="{00000000-0005-0000-0000-0000BC430000}"/>
    <cellStyle name="40 % - Akzent2 2 2 7" xfId="6254" xr:uid="{00000000-0005-0000-0000-0000BD430000}"/>
    <cellStyle name="40 % - Akzent2 2 2 7 2" xfId="52020" xr:uid="{00000000-0005-0000-0000-0000BE430000}"/>
    <cellStyle name="40 % - Akzent2 2 2 7 3" xfId="29488" xr:uid="{00000000-0005-0000-0000-0000BF430000}"/>
    <cellStyle name="40 % - Akzent2 2 2 8" xfId="11039" xr:uid="{00000000-0005-0000-0000-0000C0430000}"/>
    <cellStyle name="40 % - Akzent2 2 2 8 2" xfId="47358" xr:uid="{00000000-0005-0000-0000-0000C1430000}"/>
    <cellStyle name="40 % - Akzent2 2 2 8 3" xfId="34923" xr:uid="{00000000-0005-0000-0000-0000C2430000}"/>
    <cellStyle name="40 % - Akzent2 2 2 9" xfId="42522" xr:uid="{00000000-0005-0000-0000-0000C3430000}"/>
    <cellStyle name="40 % - Akzent2 2 3" xfId="761" xr:uid="{00000000-0005-0000-0000-0000C4430000}"/>
    <cellStyle name="40 % - Akzent2 2 3 10" xfId="11618" xr:uid="{00000000-0005-0000-0000-0000C5430000}"/>
    <cellStyle name="40 % - Akzent2 2 3 2" xfId="1503" xr:uid="{00000000-0005-0000-0000-0000C6430000}"/>
    <cellStyle name="40 % - Akzent2 2 3 2 2" xfId="3876" xr:uid="{00000000-0005-0000-0000-0000C7430000}"/>
    <cellStyle name="40 % - Akzent2 2 3 2 2 2" xfId="8667" xr:uid="{00000000-0005-0000-0000-0000C8430000}"/>
    <cellStyle name="40 % - Akzent2 2 3 2 2 2 2" xfId="28086" xr:uid="{00000000-0005-0000-0000-0000C9430000}"/>
    <cellStyle name="40 % - Akzent2 2 3 2 2 2 3" xfId="54433" xr:uid="{00000000-0005-0000-0000-0000CA430000}"/>
    <cellStyle name="40 % - Akzent2 2 3 2 2 2 4" xfId="18209" xr:uid="{00000000-0005-0000-0000-0000CB430000}"/>
    <cellStyle name="40 % - Akzent2 2 3 2 2 3" xfId="22501" xr:uid="{00000000-0005-0000-0000-0000CC430000}"/>
    <cellStyle name="40 % - Akzent2 2 3 2 2 3 2" xfId="49744" xr:uid="{00000000-0005-0000-0000-0000CD430000}"/>
    <cellStyle name="40 % - Akzent2 2 3 2 2 4" xfId="31984" xr:uid="{00000000-0005-0000-0000-0000CE430000}"/>
    <cellStyle name="40 % - Akzent2 2 3 2 2 5" xfId="37555" xr:uid="{00000000-0005-0000-0000-0000CF430000}"/>
    <cellStyle name="40 % - Akzent2 2 3 2 2 6" xfId="45015" xr:uid="{00000000-0005-0000-0000-0000D0430000}"/>
    <cellStyle name="40 % - Akzent2 2 3 2 2 7" xfId="14497" xr:uid="{00000000-0005-0000-0000-0000D1430000}"/>
    <cellStyle name="40 % - Akzent2 2 3 2 3" xfId="6716" xr:uid="{00000000-0005-0000-0000-0000D2430000}"/>
    <cellStyle name="40 % - Akzent2 2 3 2 3 2" xfId="26276" xr:uid="{00000000-0005-0000-0000-0000D3430000}"/>
    <cellStyle name="40 % - Akzent2 2 3 2 3 3" xfId="52482" xr:uid="{00000000-0005-0000-0000-0000D4430000}"/>
    <cellStyle name="40 % - Akzent2 2 3 2 3 4" xfId="16366" xr:uid="{00000000-0005-0000-0000-0000D5430000}"/>
    <cellStyle name="40 % - Akzent2 2 3 2 4" xfId="20342" xr:uid="{00000000-0005-0000-0000-0000D6430000}"/>
    <cellStyle name="40 % - Akzent2 2 3 2 4 2" xfId="47818" xr:uid="{00000000-0005-0000-0000-0000D7430000}"/>
    <cellStyle name="40 % - Akzent2 2 3 2 5" xfId="29967" xr:uid="{00000000-0005-0000-0000-0000D8430000}"/>
    <cellStyle name="40 % - Akzent2 2 3 2 6" xfId="35413" xr:uid="{00000000-0005-0000-0000-0000D9430000}"/>
    <cellStyle name="40 % - Akzent2 2 3 2 7" xfId="43008" xr:uid="{00000000-0005-0000-0000-0000DA430000}"/>
    <cellStyle name="40 % - Akzent2 2 3 2 8" xfId="13036" xr:uid="{00000000-0005-0000-0000-0000DB430000}"/>
    <cellStyle name="40 % - Akzent2 2 3 3" xfId="3184" xr:uid="{00000000-0005-0000-0000-0000DC430000}"/>
    <cellStyle name="40 % - Akzent2 2 3 3 2" xfId="7976" xr:uid="{00000000-0005-0000-0000-0000DD430000}"/>
    <cellStyle name="40 % - Akzent2 2 3 3 2 2" xfId="27406" xr:uid="{00000000-0005-0000-0000-0000DE430000}"/>
    <cellStyle name="40 % - Akzent2 2 3 3 2 3" xfId="53742" xr:uid="{00000000-0005-0000-0000-0000DF430000}"/>
    <cellStyle name="40 % - Akzent2 2 3 3 2 4" xfId="17517" xr:uid="{00000000-0005-0000-0000-0000E0430000}"/>
    <cellStyle name="40 % - Akzent2 2 3 3 3" xfId="21809" xr:uid="{00000000-0005-0000-0000-0000E1430000}"/>
    <cellStyle name="40 % - Akzent2 2 3 3 3 2" xfId="49054" xr:uid="{00000000-0005-0000-0000-0000E2430000}"/>
    <cellStyle name="40 % - Akzent2 2 3 3 4" xfId="31296" xr:uid="{00000000-0005-0000-0000-0000E3430000}"/>
    <cellStyle name="40 % - Akzent2 2 3 3 5" xfId="36863" xr:uid="{00000000-0005-0000-0000-0000E4430000}"/>
    <cellStyle name="40 % - Akzent2 2 3 3 6" xfId="44323" xr:uid="{00000000-0005-0000-0000-0000E5430000}"/>
    <cellStyle name="40 % - Akzent2 2 3 3 7" xfId="12316" xr:uid="{00000000-0005-0000-0000-0000E6430000}"/>
    <cellStyle name="40 % - Akzent2 2 3 4" xfId="6011" xr:uid="{00000000-0005-0000-0000-0000E7430000}"/>
    <cellStyle name="40 % - Akzent2 2 3 4 2" xfId="25226" xr:uid="{00000000-0005-0000-0000-0000E8430000}"/>
    <cellStyle name="40 % - Akzent2 2 3 4 3" xfId="51777" xr:uid="{00000000-0005-0000-0000-0000E9430000}"/>
    <cellStyle name="40 % - Akzent2 2 3 4 4" xfId="13818" xr:uid="{00000000-0005-0000-0000-0000EA430000}"/>
    <cellStyle name="40 % - Akzent2 2 3 5" xfId="15687" xr:uid="{00000000-0005-0000-0000-0000EB430000}"/>
    <cellStyle name="40 % - Akzent2 2 3 5 2" xfId="25597" xr:uid="{00000000-0005-0000-0000-0000EC430000}"/>
    <cellStyle name="40 % - Akzent2 2 3 5 3" xfId="47115" xr:uid="{00000000-0005-0000-0000-0000ED430000}"/>
    <cellStyle name="40 % - Akzent2 2 3 6" xfId="19606" xr:uid="{00000000-0005-0000-0000-0000EE430000}"/>
    <cellStyle name="40 % - Akzent2 2 3 7" xfId="29245" xr:uid="{00000000-0005-0000-0000-0000EF430000}"/>
    <cellStyle name="40 % - Akzent2 2 3 8" xfId="34675" xr:uid="{00000000-0005-0000-0000-0000F0430000}"/>
    <cellStyle name="40 % - Akzent2 2 3 9" xfId="42274" xr:uid="{00000000-0005-0000-0000-0000F1430000}"/>
    <cellStyle name="40 % - Akzent2 2 4" xfId="1240" xr:uid="{00000000-0005-0000-0000-0000F2430000}"/>
    <cellStyle name="40 % - Akzent2 2 4 2" xfId="3616" xr:uid="{00000000-0005-0000-0000-0000F3430000}"/>
    <cellStyle name="40 % - Akzent2 2 4 2 2" xfId="8407" xr:uid="{00000000-0005-0000-0000-0000F4430000}"/>
    <cellStyle name="40 % - Akzent2 2 4 2 2 2" xfId="27827" xr:uid="{00000000-0005-0000-0000-0000F5430000}"/>
    <cellStyle name="40 % - Akzent2 2 4 2 2 3" xfId="54173" xr:uid="{00000000-0005-0000-0000-0000F6430000}"/>
    <cellStyle name="40 % - Akzent2 2 4 2 2 4" xfId="17949" xr:uid="{00000000-0005-0000-0000-0000F7430000}"/>
    <cellStyle name="40 % - Akzent2 2 4 2 3" xfId="22241" xr:uid="{00000000-0005-0000-0000-0000F8430000}"/>
    <cellStyle name="40 % - Akzent2 2 4 2 3 2" xfId="49484" xr:uid="{00000000-0005-0000-0000-0000F9430000}"/>
    <cellStyle name="40 % - Akzent2 2 4 2 4" xfId="31724" xr:uid="{00000000-0005-0000-0000-0000FA430000}"/>
    <cellStyle name="40 % - Akzent2 2 4 2 5" xfId="37295" xr:uid="{00000000-0005-0000-0000-0000FB430000}"/>
    <cellStyle name="40 % - Akzent2 2 4 2 6" xfId="44755" xr:uid="{00000000-0005-0000-0000-0000FC430000}"/>
    <cellStyle name="40 % - Akzent2 2 4 2 7" xfId="12774" xr:uid="{00000000-0005-0000-0000-0000FD430000}"/>
    <cellStyle name="40 % - Akzent2 2 4 3" xfId="6454" xr:uid="{00000000-0005-0000-0000-0000FE430000}"/>
    <cellStyle name="40 % - Akzent2 2 4 3 2" xfId="23435" xr:uid="{00000000-0005-0000-0000-0000FF430000}"/>
    <cellStyle name="40 % - Akzent2 2 4 3 3" xfId="52220" xr:uid="{00000000-0005-0000-0000-000000440000}"/>
    <cellStyle name="40 % - Akzent2 2 4 3 4" xfId="14238" xr:uid="{00000000-0005-0000-0000-000001440000}"/>
    <cellStyle name="40 % - Akzent2 2 4 4" xfId="16107" xr:uid="{00000000-0005-0000-0000-000002440000}"/>
    <cellStyle name="40 % - Akzent2 2 4 4 2" xfId="26017" xr:uid="{00000000-0005-0000-0000-000003440000}"/>
    <cellStyle name="40 % - Akzent2 2 4 4 3" xfId="47556" xr:uid="{00000000-0005-0000-0000-000004440000}"/>
    <cellStyle name="40 % - Akzent2 2 4 5" xfId="20079" xr:uid="{00000000-0005-0000-0000-000005440000}"/>
    <cellStyle name="40 % - Akzent2 2 4 6" xfId="29704" xr:uid="{00000000-0005-0000-0000-000006440000}"/>
    <cellStyle name="40 % - Akzent2 2 4 7" xfId="35150" xr:uid="{00000000-0005-0000-0000-000007440000}"/>
    <cellStyle name="40 % - Akzent2 2 4 8" xfId="42745" xr:uid="{00000000-0005-0000-0000-000008440000}"/>
    <cellStyle name="40 % - Akzent2 2 4 9" xfId="11332" xr:uid="{00000000-0005-0000-0000-000009440000}"/>
    <cellStyle name="40 % - Akzent2 2 5" xfId="2043" xr:uid="{00000000-0005-0000-0000-00000A440000}"/>
    <cellStyle name="40 % - Akzent2 2 5 2" xfId="4348" xr:uid="{00000000-0005-0000-0000-00000B440000}"/>
    <cellStyle name="40 % - Akzent2 2 5 2 2" xfId="9129" xr:uid="{00000000-0005-0000-0000-00000C440000}"/>
    <cellStyle name="40 % - Akzent2 2 5 2 2 2" xfId="28522" xr:uid="{00000000-0005-0000-0000-00000D440000}"/>
    <cellStyle name="40 % - Akzent2 2 5 2 2 3" xfId="54895" xr:uid="{00000000-0005-0000-0000-00000E440000}"/>
    <cellStyle name="40 % - Akzent2 2 5 2 2 4" xfId="18681" xr:uid="{00000000-0005-0000-0000-00000F440000}"/>
    <cellStyle name="40 % - Akzent2 2 5 2 3" xfId="22973" xr:uid="{00000000-0005-0000-0000-000010440000}"/>
    <cellStyle name="40 % - Akzent2 2 5 2 3 2" xfId="50205" xr:uid="{00000000-0005-0000-0000-000011440000}"/>
    <cellStyle name="40 % - Akzent2 2 5 2 4" xfId="32448" xr:uid="{00000000-0005-0000-0000-000012440000}"/>
    <cellStyle name="40 % - Akzent2 2 5 2 5" xfId="38027" xr:uid="{00000000-0005-0000-0000-000013440000}"/>
    <cellStyle name="40 % - Akzent2 2 5 2 6" xfId="45487" xr:uid="{00000000-0005-0000-0000-000014440000}"/>
    <cellStyle name="40 % - Akzent2 2 5 2 7" xfId="14933" xr:uid="{00000000-0005-0000-0000-000015440000}"/>
    <cellStyle name="40 % - Akzent2 2 5 3" xfId="7208" xr:uid="{00000000-0005-0000-0000-000016440000}"/>
    <cellStyle name="40 % - Akzent2 2 5 3 2" xfId="26712" xr:uid="{00000000-0005-0000-0000-000017440000}"/>
    <cellStyle name="40 % - Akzent2 2 5 3 3" xfId="52974" xr:uid="{00000000-0005-0000-0000-000018440000}"/>
    <cellStyle name="40 % - Akzent2 2 5 3 4" xfId="16802" xr:uid="{00000000-0005-0000-0000-000019440000}"/>
    <cellStyle name="40 % - Akzent2 2 5 4" xfId="20880" xr:uid="{00000000-0005-0000-0000-00001A440000}"/>
    <cellStyle name="40 % - Akzent2 2 5 4 2" xfId="48310" xr:uid="{00000000-0005-0000-0000-00001B440000}"/>
    <cellStyle name="40 % - Akzent2 2 5 5" xfId="30494" xr:uid="{00000000-0005-0000-0000-00001C440000}"/>
    <cellStyle name="40 % - Akzent2 2 5 6" xfId="35953" xr:uid="{00000000-0005-0000-0000-00001D440000}"/>
    <cellStyle name="40 % - Akzent2 2 5 7" xfId="43546" xr:uid="{00000000-0005-0000-0000-00001E440000}"/>
    <cellStyle name="40 % - Akzent2 2 5 8" xfId="12057" xr:uid="{00000000-0005-0000-0000-00001F440000}"/>
    <cellStyle name="40 % - Akzent2 2 6" xfId="2924" xr:uid="{00000000-0005-0000-0000-000020440000}"/>
    <cellStyle name="40 % - Akzent2 2 6 2" xfId="7717" xr:uid="{00000000-0005-0000-0000-000021440000}"/>
    <cellStyle name="40 % - Akzent2 2 6 2 2" xfId="27147" xr:uid="{00000000-0005-0000-0000-000022440000}"/>
    <cellStyle name="40 % - Akzent2 2 6 2 3" xfId="53483" xr:uid="{00000000-0005-0000-0000-000023440000}"/>
    <cellStyle name="40 % - Akzent2 2 6 2 4" xfId="17257" xr:uid="{00000000-0005-0000-0000-000024440000}"/>
    <cellStyle name="40 % - Akzent2 2 6 3" xfId="21549" xr:uid="{00000000-0005-0000-0000-000025440000}"/>
    <cellStyle name="40 % - Akzent2 2 6 3 2" xfId="48795" xr:uid="{00000000-0005-0000-0000-000026440000}"/>
    <cellStyle name="40 % - Akzent2 2 6 4" xfId="31036" xr:uid="{00000000-0005-0000-0000-000027440000}"/>
    <cellStyle name="40 % - Akzent2 2 6 5" xfId="36603" xr:uid="{00000000-0005-0000-0000-000028440000}"/>
    <cellStyle name="40 % - Akzent2 2 6 6" xfId="44063" xr:uid="{00000000-0005-0000-0000-000029440000}"/>
    <cellStyle name="40 % - Akzent2 2 6 7" xfId="13559" xr:uid="{00000000-0005-0000-0000-00002A440000}"/>
    <cellStyle name="40 % - Akzent2 2 7" xfId="4823" xr:uid="{00000000-0005-0000-0000-00002B440000}"/>
    <cellStyle name="40 % - Akzent2 2 7 2" xfId="9579" xr:uid="{00000000-0005-0000-0000-00002C440000}"/>
    <cellStyle name="40 % - Akzent2 2 7 2 2" xfId="55345" xr:uid="{00000000-0005-0000-0000-00002D440000}"/>
    <cellStyle name="40 % - Akzent2 2 7 2 3" xfId="25338" xr:uid="{00000000-0005-0000-0000-00002E440000}"/>
    <cellStyle name="40 % - Akzent2 2 7 3" xfId="32922" xr:uid="{00000000-0005-0000-0000-00002F440000}"/>
    <cellStyle name="40 % - Akzent2 2 7 3 2" xfId="50654" xr:uid="{00000000-0005-0000-0000-000030440000}"/>
    <cellStyle name="40 % - Akzent2 2 7 4" xfId="38501" xr:uid="{00000000-0005-0000-0000-000031440000}"/>
    <cellStyle name="40 % - Akzent2 2 7 5" xfId="45954" xr:uid="{00000000-0005-0000-0000-000032440000}"/>
    <cellStyle name="40 % - Akzent2 2 7 6" xfId="15428" xr:uid="{00000000-0005-0000-0000-000033440000}"/>
    <cellStyle name="40 % - Akzent2 2 8" xfId="5308" xr:uid="{00000000-0005-0000-0000-000034440000}"/>
    <cellStyle name="40 % - Akzent2 2 8 2" xfId="10000" xr:uid="{00000000-0005-0000-0000-000035440000}"/>
    <cellStyle name="40 % - Akzent2 2 8 2 2" xfId="55766" xr:uid="{00000000-0005-0000-0000-000036440000}"/>
    <cellStyle name="40 % - Akzent2 2 8 2 3" xfId="33404" xr:uid="{00000000-0005-0000-0000-000037440000}"/>
    <cellStyle name="40 % - Akzent2 2 8 3" xfId="38983" xr:uid="{00000000-0005-0000-0000-000038440000}"/>
    <cellStyle name="40 % - Akzent2 2 8 3 2" xfId="51074" xr:uid="{00000000-0005-0000-0000-000039440000}"/>
    <cellStyle name="40 % - Akzent2 2 8 4" xfId="46436" xr:uid="{00000000-0005-0000-0000-00003A440000}"/>
    <cellStyle name="40 % - Akzent2 2 8 5" xfId="19319" xr:uid="{00000000-0005-0000-0000-00003B440000}"/>
    <cellStyle name="40 % - Akzent2 2 9" xfId="5751" xr:uid="{00000000-0005-0000-0000-00003C440000}"/>
    <cellStyle name="40 % - Akzent2 2 9 2" xfId="51517" xr:uid="{00000000-0005-0000-0000-00003D440000}"/>
    <cellStyle name="40 % - Akzent2 2 9 3" xfId="28985" xr:uid="{00000000-0005-0000-0000-00003E440000}"/>
    <cellStyle name="40 % - Akzent2 3" xfId="635" xr:uid="{00000000-0005-0000-0000-00003F440000}"/>
    <cellStyle name="40 % - Akzent2 3 10" xfId="42151" xr:uid="{00000000-0005-0000-0000-000040440000}"/>
    <cellStyle name="40 % - Akzent2 3 11" xfId="11495" xr:uid="{00000000-0005-0000-0000-000041440000}"/>
    <cellStyle name="40 % - Akzent2 3 12" xfId="56779" xr:uid="{00000000-0005-0000-0000-000042440000}"/>
    <cellStyle name="40 % - Akzent2 3 13" xfId="57234" xr:uid="{00000000-0005-0000-0000-000043440000}"/>
    <cellStyle name="40 % - Akzent2 3 2" xfId="994" xr:uid="{00000000-0005-0000-0000-000044440000}"/>
    <cellStyle name="40 % - Akzent2 3 2 10" xfId="11851" xr:uid="{00000000-0005-0000-0000-000045440000}"/>
    <cellStyle name="40 % - Akzent2 3 2 2" xfId="1731" xr:uid="{00000000-0005-0000-0000-000046440000}"/>
    <cellStyle name="40 % - Akzent2 3 2 2 2" xfId="4104" xr:uid="{00000000-0005-0000-0000-000047440000}"/>
    <cellStyle name="40 % - Akzent2 3 2 2 2 2" xfId="8895" xr:uid="{00000000-0005-0000-0000-000048440000}"/>
    <cellStyle name="40 % - Akzent2 3 2 2 2 2 2" xfId="28314" xr:uid="{00000000-0005-0000-0000-000049440000}"/>
    <cellStyle name="40 % - Akzent2 3 2 2 2 2 3" xfId="54661" xr:uid="{00000000-0005-0000-0000-00004A440000}"/>
    <cellStyle name="40 % - Akzent2 3 2 2 2 2 4" xfId="18437" xr:uid="{00000000-0005-0000-0000-00004B440000}"/>
    <cellStyle name="40 % - Akzent2 3 2 2 2 3" xfId="22729" xr:uid="{00000000-0005-0000-0000-00004C440000}"/>
    <cellStyle name="40 % - Akzent2 3 2 2 2 3 2" xfId="49972" xr:uid="{00000000-0005-0000-0000-00004D440000}"/>
    <cellStyle name="40 % - Akzent2 3 2 2 2 4" xfId="32212" xr:uid="{00000000-0005-0000-0000-00004E440000}"/>
    <cellStyle name="40 % - Akzent2 3 2 2 2 5" xfId="37783" xr:uid="{00000000-0005-0000-0000-00004F440000}"/>
    <cellStyle name="40 % - Akzent2 3 2 2 2 6" xfId="45243" xr:uid="{00000000-0005-0000-0000-000050440000}"/>
    <cellStyle name="40 % - Akzent2 3 2 2 2 7" xfId="14725" xr:uid="{00000000-0005-0000-0000-000051440000}"/>
    <cellStyle name="40 % - Akzent2 3 2 2 3" xfId="6944" xr:uid="{00000000-0005-0000-0000-000052440000}"/>
    <cellStyle name="40 % - Akzent2 3 2 2 3 2" xfId="26504" xr:uid="{00000000-0005-0000-0000-000053440000}"/>
    <cellStyle name="40 % - Akzent2 3 2 2 3 3" xfId="52710" xr:uid="{00000000-0005-0000-0000-000054440000}"/>
    <cellStyle name="40 % - Akzent2 3 2 2 3 4" xfId="16594" xr:uid="{00000000-0005-0000-0000-000055440000}"/>
    <cellStyle name="40 % - Akzent2 3 2 2 4" xfId="20570" xr:uid="{00000000-0005-0000-0000-000056440000}"/>
    <cellStyle name="40 % - Akzent2 3 2 2 4 2" xfId="48046" xr:uid="{00000000-0005-0000-0000-000057440000}"/>
    <cellStyle name="40 % - Akzent2 3 2 2 5" xfId="30195" xr:uid="{00000000-0005-0000-0000-000058440000}"/>
    <cellStyle name="40 % - Akzent2 3 2 2 6" xfId="35641" xr:uid="{00000000-0005-0000-0000-000059440000}"/>
    <cellStyle name="40 % - Akzent2 3 2 2 7" xfId="43236" xr:uid="{00000000-0005-0000-0000-00005A440000}"/>
    <cellStyle name="40 % - Akzent2 3 2 2 8" xfId="13264" xr:uid="{00000000-0005-0000-0000-00005B440000}"/>
    <cellStyle name="40 % - Akzent2 3 2 3" xfId="3412" xr:uid="{00000000-0005-0000-0000-00005C440000}"/>
    <cellStyle name="40 % - Akzent2 3 2 3 2" xfId="8204" xr:uid="{00000000-0005-0000-0000-00005D440000}"/>
    <cellStyle name="40 % - Akzent2 3 2 3 2 2" xfId="27634" xr:uid="{00000000-0005-0000-0000-00005E440000}"/>
    <cellStyle name="40 % - Akzent2 3 2 3 2 3" xfId="53970" xr:uid="{00000000-0005-0000-0000-00005F440000}"/>
    <cellStyle name="40 % - Akzent2 3 2 3 2 4" xfId="17745" xr:uid="{00000000-0005-0000-0000-000060440000}"/>
    <cellStyle name="40 % - Akzent2 3 2 3 3" xfId="22037" xr:uid="{00000000-0005-0000-0000-000061440000}"/>
    <cellStyle name="40 % - Akzent2 3 2 3 3 2" xfId="49282" xr:uid="{00000000-0005-0000-0000-000062440000}"/>
    <cellStyle name="40 % - Akzent2 3 2 3 4" xfId="31524" xr:uid="{00000000-0005-0000-0000-000063440000}"/>
    <cellStyle name="40 % - Akzent2 3 2 3 5" xfId="37091" xr:uid="{00000000-0005-0000-0000-000064440000}"/>
    <cellStyle name="40 % - Akzent2 3 2 3 6" xfId="44551" xr:uid="{00000000-0005-0000-0000-000065440000}"/>
    <cellStyle name="40 % - Akzent2 3 2 3 7" xfId="12544" xr:uid="{00000000-0005-0000-0000-000066440000}"/>
    <cellStyle name="40 % - Akzent2 3 2 4" xfId="6239" xr:uid="{00000000-0005-0000-0000-000067440000}"/>
    <cellStyle name="40 % - Akzent2 3 2 4 2" xfId="24190" xr:uid="{00000000-0005-0000-0000-000068440000}"/>
    <cellStyle name="40 % - Akzent2 3 2 4 3" xfId="52005" xr:uid="{00000000-0005-0000-0000-000069440000}"/>
    <cellStyle name="40 % - Akzent2 3 2 4 4" xfId="14046" xr:uid="{00000000-0005-0000-0000-00006A440000}"/>
    <cellStyle name="40 % - Akzent2 3 2 5" xfId="15915" xr:uid="{00000000-0005-0000-0000-00006B440000}"/>
    <cellStyle name="40 % - Akzent2 3 2 5 2" xfId="25825" xr:uid="{00000000-0005-0000-0000-00006C440000}"/>
    <cellStyle name="40 % - Akzent2 3 2 5 3" xfId="47343" xr:uid="{00000000-0005-0000-0000-00006D440000}"/>
    <cellStyle name="40 % - Akzent2 3 2 6" xfId="19839" xr:uid="{00000000-0005-0000-0000-00006E440000}"/>
    <cellStyle name="40 % - Akzent2 3 2 7" xfId="29473" xr:uid="{00000000-0005-0000-0000-00006F440000}"/>
    <cellStyle name="40 % - Akzent2 3 2 8" xfId="34908" xr:uid="{00000000-0005-0000-0000-000070440000}"/>
    <cellStyle name="40 % - Akzent2 3 2 9" xfId="42507" xr:uid="{00000000-0005-0000-0000-000071440000}"/>
    <cellStyle name="40 % - Akzent2 3 3" xfId="1398" xr:uid="{00000000-0005-0000-0000-000072440000}"/>
    <cellStyle name="40 % - Akzent2 3 3 2" xfId="3774" xr:uid="{00000000-0005-0000-0000-000073440000}"/>
    <cellStyle name="40 % - Akzent2 3 3 2 2" xfId="8565" xr:uid="{00000000-0005-0000-0000-000074440000}"/>
    <cellStyle name="40 % - Akzent2 3 3 2 2 2" xfId="27985" xr:uid="{00000000-0005-0000-0000-000075440000}"/>
    <cellStyle name="40 % - Akzent2 3 3 2 2 3" xfId="54331" xr:uid="{00000000-0005-0000-0000-000076440000}"/>
    <cellStyle name="40 % - Akzent2 3 3 2 2 4" xfId="18107" xr:uid="{00000000-0005-0000-0000-000077440000}"/>
    <cellStyle name="40 % - Akzent2 3 3 2 3" xfId="22399" xr:uid="{00000000-0005-0000-0000-000078440000}"/>
    <cellStyle name="40 % - Akzent2 3 3 2 3 2" xfId="49642" xr:uid="{00000000-0005-0000-0000-000079440000}"/>
    <cellStyle name="40 % - Akzent2 3 3 2 4" xfId="31882" xr:uid="{00000000-0005-0000-0000-00007A440000}"/>
    <cellStyle name="40 % - Akzent2 3 3 2 5" xfId="37453" xr:uid="{00000000-0005-0000-0000-00007B440000}"/>
    <cellStyle name="40 % - Akzent2 3 3 2 6" xfId="44913" xr:uid="{00000000-0005-0000-0000-00007C440000}"/>
    <cellStyle name="40 % - Akzent2 3 3 2 7" xfId="14396" xr:uid="{00000000-0005-0000-0000-00007D440000}"/>
    <cellStyle name="40 % - Akzent2 3 3 3" xfId="6612" xr:uid="{00000000-0005-0000-0000-00007E440000}"/>
    <cellStyle name="40 % - Akzent2 3 3 3 2" xfId="26175" xr:uid="{00000000-0005-0000-0000-00007F440000}"/>
    <cellStyle name="40 % - Akzent2 3 3 3 3" xfId="52378" xr:uid="{00000000-0005-0000-0000-000080440000}"/>
    <cellStyle name="40 % - Akzent2 3 3 3 4" xfId="16265" xr:uid="{00000000-0005-0000-0000-000081440000}"/>
    <cellStyle name="40 % - Akzent2 3 3 4" xfId="20237" xr:uid="{00000000-0005-0000-0000-000082440000}"/>
    <cellStyle name="40 % - Akzent2 3 3 4 2" xfId="47714" xr:uid="{00000000-0005-0000-0000-000083440000}"/>
    <cellStyle name="40 % - Akzent2 3 3 5" xfId="29862" xr:uid="{00000000-0005-0000-0000-000084440000}"/>
    <cellStyle name="40 % - Akzent2 3 3 6" xfId="35308" xr:uid="{00000000-0005-0000-0000-000085440000}"/>
    <cellStyle name="40 % - Akzent2 3 3 7" xfId="42903" xr:uid="{00000000-0005-0000-0000-000086440000}"/>
    <cellStyle name="40 % - Akzent2 3 3 8" xfId="12932" xr:uid="{00000000-0005-0000-0000-000087440000}"/>
    <cellStyle name="40 % - Akzent2 3 4" xfId="2271" xr:uid="{00000000-0005-0000-0000-000088440000}"/>
    <cellStyle name="40 % - Akzent2 3 4 2" xfId="4576" xr:uid="{00000000-0005-0000-0000-000089440000}"/>
    <cellStyle name="40 % - Akzent2 3 4 2 2" xfId="9357" xr:uid="{00000000-0005-0000-0000-00008A440000}"/>
    <cellStyle name="40 % - Akzent2 3 4 2 2 2" xfId="28750" xr:uid="{00000000-0005-0000-0000-00008B440000}"/>
    <cellStyle name="40 % - Akzent2 3 4 2 2 3" xfId="55123" xr:uid="{00000000-0005-0000-0000-00008C440000}"/>
    <cellStyle name="40 % - Akzent2 3 4 2 2 4" xfId="18909" xr:uid="{00000000-0005-0000-0000-00008D440000}"/>
    <cellStyle name="40 % - Akzent2 3 4 2 3" xfId="23201" xr:uid="{00000000-0005-0000-0000-00008E440000}"/>
    <cellStyle name="40 % - Akzent2 3 4 2 3 2" xfId="50433" xr:uid="{00000000-0005-0000-0000-00008F440000}"/>
    <cellStyle name="40 % - Akzent2 3 4 2 4" xfId="32676" xr:uid="{00000000-0005-0000-0000-000090440000}"/>
    <cellStyle name="40 % - Akzent2 3 4 2 5" xfId="38255" xr:uid="{00000000-0005-0000-0000-000091440000}"/>
    <cellStyle name="40 % - Akzent2 3 4 2 6" xfId="45715" xr:uid="{00000000-0005-0000-0000-000092440000}"/>
    <cellStyle name="40 % - Akzent2 3 4 2 7" xfId="15161" xr:uid="{00000000-0005-0000-0000-000093440000}"/>
    <cellStyle name="40 % - Akzent2 3 4 3" xfId="7436" xr:uid="{00000000-0005-0000-0000-000094440000}"/>
    <cellStyle name="40 % - Akzent2 3 4 3 2" xfId="26940" xr:uid="{00000000-0005-0000-0000-000095440000}"/>
    <cellStyle name="40 % - Akzent2 3 4 3 3" xfId="53202" xr:uid="{00000000-0005-0000-0000-000096440000}"/>
    <cellStyle name="40 % - Akzent2 3 4 3 4" xfId="17030" xr:uid="{00000000-0005-0000-0000-000097440000}"/>
    <cellStyle name="40 % - Akzent2 3 4 4" xfId="21108" xr:uid="{00000000-0005-0000-0000-000098440000}"/>
    <cellStyle name="40 % - Akzent2 3 4 4 2" xfId="48538" xr:uid="{00000000-0005-0000-0000-000099440000}"/>
    <cellStyle name="40 % - Akzent2 3 4 5" xfId="30722" xr:uid="{00000000-0005-0000-0000-00009A440000}"/>
    <cellStyle name="40 % - Akzent2 3 4 6" xfId="36181" xr:uid="{00000000-0005-0000-0000-00009B440000}"/>
    <cellStyle name="40 % - Akzent2 3 4 7" xfId="43774" xr:uid="{00000000-0005-0000-0000-00009C440000}"/>
    <cellStyle name="40 % - Akzent2 3 4 8" xfId="12215" xr:uid="{00000000-0005-0000-0000-00009D440000}"/>
    <cellStyle name="40 % - Akzent2 3 5" xfId="3082" xr:uid="{00000000-0005-0000-0000-00009E440000}"/>
    <cellStyle name="40 % - Akzent2 3 5 2" xfId="7875" xr:uid="{00000000-0005-0000-0000-00009F440000}"/>
    <cellStyle name="40 % - Akzent2 3 5 2 2" xfId="27305" xr:uid="{00000000-0005-0000-0000-0000A0440000}"/>
    <cellStyle name="40 % - Akzent2 3 5 2 3" xfId="53641" xr:uid="{00000000-0005-0000-0000-0000A1440000}"/>
    <cellStyle name="40 % - Akzent2 3 5 2 4" xfId="17415" xr:uid="{00000000-0005-0000-0000-0000A2440000}"/>
    <cellStyle name="40 % - Akzent2 3 5 3" xfId="21707" xr:uid="{00000000-0005-0000-0000-0000A3440000}"/>
    <cellStyle name="40 % - Akzent2 3 5 3 2" xfId="48953" xr:uid="{00000000-0005-0000-0000-0000A4440000}"/>
    <cellStyle name="40 % - Akzent2 3 5 4" xfId="31194" xr:uid="{00000000-0005-0000-0000-0000A5440000}"/>
    <cellStyle name="40 % - Akzent2 3 5 5" xfId="36761" xr:uid="{00000000-0005-0000-0000-0000A6440000}"/>
    <cellStyle name="40 % - Akzent2 3 5 6" xfId="44221" xr:uid="{00000000-0005-0000-0000-0000A7440000}"/>
    <cellStyle name="40 % - Akzent2 3 5 7" xfId="13717" xr:uid="{00000000-0005-0000-0000-0000A8440000}"/>
    <cellStyle name="40 % - Akzent2 3 6" xfId="5051" xr:uid="{00000000-0005-0000-0000-0000A9440000}"/>
    <cellStyle name="40 % - Akzent2 3 6 2" xfId="9807" xr:uid="{00000000-0005-0000-0000-0000AA440000}"/>
    <cellStyle name="40 % - Akzent2 3 6 2 2" xfId="55573" xr:uid="{00000000-0005-0000-0000-0000AB440000}"/>
    <cellStyle name="40 % - Akzent2 3 6 2 3" xfId="25496" xr:uid="{00000000-0005-0000-0000-0000AC440000}"/>
    <cellStyle name="40 % - Akzent2 3 6 3" xfId="33150" xr:uid="{00000000-0005-0000-0000-0000AD440000}"/>
    <cellStyle name="40 % - Akzent2 3 6 3 2" xfId="50882" xr:uid="{00000000-0005-0000-0000-0000AE440000}"/>
    <cellStyle name="40 % - Akzent2 3 6 4" xfId="38729" xr:uid="{00000000-0005-0000-0000-0000AF440000}"/>
    <cellStyle name="40 % - Akzent2 3 6 5" xfId="46182" xr:uid="{00000000-0005-0000-0000-0000B0440000}"/>
    <cellStyle name="40 % - Akzent2 3 6 6" xfId="15586" xr:uid="{00000000-0005-0000-0000-0000B1440000}"/>
    <cellStyle name="40 % - Akzent2 3 7" xfId="5536" xr:uid="{00000000-0005-0000-0000-0000B2440000}"/>
    <cellStyle name="40 % - Akzent2 3 7 2" xfId="10228" xr:uid="{00000000-0005-0000-0000-0000B3440000}"/>
    <cellStyle name="40 % - Akzent2 3 7 2 2" xfId="55994" xr:uid="{00000000-0005-0000-0000-0000B4440000}"/>
    <cellStyle name="40 % - Akzent2 3 7 2 3" xfId="33632" xr:uid="{00000000-0005-0000-0000-0000B5440000}"/>
    <cellStyle name="40 % - Akzent2 3 7 3" xfId="39211" xr:uid="{00000000-0005-0000-0000-0000B6440000}"/>
    <cellStyle name="40 % - Akzent2 3 7 3 2" xfId="51302" xr:uid="{00000000-0005-0000-0000-0000B7440000}"/>
    <cellStyle name="40 % - Akzent2 3 7 4" xfId="46664" xr:uid="{00000000-0005-0000-0000-0000B8440000}"/>
    <cellStyle name="40 % - Akzent2 3 7 5" xfId="19482" xr:uid="{00000000-0005-0000-0000-0000B9440000}"/>
    <cellStyle name="40 % - Akzent2 3 8" xfId="5909" xr:uid="{00000000-0005-0000-0000-0000BA440000}"/>
    <cellStyle name="40 % - Akzent2 3 8 2" xfId="51675" xr:uid="{00000000-0005-0000-0000-0000BB440000}"/>
    <cellStyle name="40 % - Akzent2 3 8 3" xfId="29143" xr:uid="{00000000-0005-0000-0000-0000BC440000}"/>
    <cellStyle name="40 % - Akzent2 3 9" xfId="11024" xr:uid="{00000000-0005-0000-0000-0000BD440000}"/>
    <cellStyle name="40 % - Akzent2 3 9 2" xfId="47014" xr:uid="{00000000-0005-0000-0000-0000BE440000}"/>
    <cellStyle name="40 % - Akzent2 3 9 3" xfId="34551" xr:uid="{00000000-0005-0000-0000-0000BF440000}"/>
    <cellStyle name="40 % - Akzent2 4" xfId="648" xr:uid="{00000000-0005-0000-0000-0000C0440000}"/>
    <cellStyle name="40 % - Akzent2 4 10" xfId="11508" xr:uid="{00000000-0005-0000-0000-0000C1440000}"/>
    <cellStyle name="40 % - Akzent2 4 11" xfId="57356" xr:uid="{00000000-0005-0000-0000-0000C2440000}"/>
    <cellStyle name="40 % - Akzent2 4 2" xfId="1411" xr:uid="{00000000-0005-0000-0000-0000C3440000}"/>
    <cellStyle name="40 % - Akzent2 4 2 2" xfId="3787" xr:uid="{00000000-0005-0000-0000-0000C4440000}"/>
    <cellStyle name="40 % - Akzent2 4 2 2 2" xfId="8578" xr:uid="{00000000-0005-0000-0000-0000C5440000}"/>
    <cellStyle name="40 % - Akzent2 4 2 2 2 2" xfId="27998" xr:uid="{00000000-0005-0000-0000-0000C6440000}"/>
    <cellStyle name="40 % - Akzent2 4 2 2 2 3" xfId="54344" xr:uid="{00000000-0005-0000-0000-0000C7440000}"/>
    <cellStyle name="40 % - Akzent2 4 2 2 2 4" xfId="18120" xr:uid="{00000000-0005-0000-0000-0000C8440000}"/>
    <cellStyle name="40 % - Akzent2 4 2 2 3" xfId="22412" xr:uid="{00000000-0005-0000-0000-0000C9440000}"/>
    <cellStyle name="40 % - Akzent2 4 2 2 3 2" xfId="49655" xr:uid="{00000000-0005-0000-0000-0000CA440000}"/>
    <cellStyle name="40 % - Akzent2 4 2 2 4" xfId="31895" xr:uid="{00000000-0005-0000-0000-0000CB440000}"/>
    <cellStyle name="40 % - Akzent2 4 2 2 5" xfId="37466" xr:uid="{00000000-0005-0000-0000-0000CC440000}"/>
    <cellStyle name="40 % - Akzent2 4 2 2 6" xfId="44926" xr:uid="{00000000-0005-0000-0000-0000CD440000}"/>
    <cellStyle name="40 % - Akzent2 4 2 2 7" xfId="14409" xr:uid="{00000000-0005-0000-0000-0000CE440000}"/>
    <cellStyle name="40 % - Akzent2 4 2 3" xfId="6625" xr:uid="{00000000-0005-0000-0000-0000CF440000}"/>
    <cellStyle name="40 % - Akzent2 4 2 3 2" xfId="26188" xr:uid="{00000000-0005-0000-0000-0000D0440000}"/>
    <cellStyle name="40 % - Akzent2 4 2 3 3" xfId="52391" xr:uid="{00000000-0005-0000-0000-0000D1440000}"/>
    <cellStyle name="40 % - Akzent2 4 2 3 4" xfId="16278" xr:uid="{00000000-0005-0000-0000-0000D2440000}"/>
    <cellStyle name="40 % - Akzent2 4 2 4" xfId="20250" xr:uid="{00000000-0005-0000-0000-0000D3440000}"/>
    <cellStyle name="40 % - Akzent2 4 2 4 2" xfId="47727" xr:uid="{00000000-0005-0000-0000-0000D4440000}"/>
    <cellStyle name="40 % - Akzent2 4 2 5" xfId="29875" xr:uid="{00000000-0005-0000-0000-0000D5440000}"/>
    <cellStyle name="40 % - Akzent2 4 2 6" xfId="35321" xr:uid="{00000000-0005-0000-0000-0000D6440000}"/>
    <cellStyle name="40 % - Akzent2 4 2 7" xfId="42916" xr:uid="{00000000-0005-0000-0000-0000D7440000}"/>
    <cellStyle name="40 % - Akzent2 4 2 8" xfId="12945" xr:uid="{00000000-0005-0000-0000-0000D8440000}"/>
    <cellStyle name="40 % - Akzent2 4 3" xfId="3095" xr:uid="{00000000-0005-0000-0000-0000D9440000}"/>
    <cellStyle name="40 % - Akzent2 4 3 2" xfId="7888" xr:uid="{00000000-0005-0000-0000-0000DA440000}"/>
    <cellStyle name="40 % - Akzent2 4 3 2 2" xfId="27318" xr:uid="{00000000-0005-0000-0000-0000DB440000}"/>
    <cellStyle name="40 % - Akzent2 4 3 2 3" xfId="53654" xr:uid="{00000000-0005-0000-0000-0000DC440000}"/>
    <cellStyle name="40 % - Akzent2 4 3 2 4" xfId="17428" xr:uid="{00000000-0005-0000-0000-0000DD440000}"/>
    <cellStyle name="40 % - Akzent2 4 3 3" xfId="21720" xr:uid="{00000000-0005-0000-0000-0000DE440000}"/>
    <cellStyle name="40 % - Akzent2 4 3 3 2" xfId="48966" xr:uid="{00000000-0005-0000-0000-0000DF440000}"/>
    <cellStyle name="40 % - Akzent2 4 3 4" xfId="31207" xr:uid="{00000000-0005-0000-0000-0000E0440000}"/>
    <cellStyle name="40 % - Akzent2 4 3 5" xfId="36774" xr:uid="{00000000-0005-0000-0000-0000E1440000}"/>
    <cellStyle name="40 % - Akzent2 4 3 6" xfId="44234" xr:uid="{00000000-0005-0000-0000-0000E2440000}"/>
    <cellStyle name="40 % - Akzent2 4 3 7" xfId="12228" xr:uid="{00000000-0005-0000-0000-0000E3440000}"/>
    <cellStyle name="40 % - Akzent2 4 4" xfId="5922" xr:uid="{00000000-0005-0000-0000-0000E4440000}"/>
    <cellStyle name="40 % - Akzent2 4 4 2" xfId="24937" xr:uid="{00000000-0005-0000-0000-0000E5440000}"/>
    <cellStyle name="40 % - Akzent2 4 4 3" xfId="51688" xr:uid="{00000000-0005-0000-0000-0000E6440000}"/>
    <cellStyle name="40 % - Akzent2 4 4 4" xfId="13730" xr:uid="{00000000-0005-0000-0000-0000E7440000}"/>
    <cellStyle name="40 % - Akzent2 4 5" xfId="15599" xr:uid="{00000000-0005-0000-0000-0000E8440000}"/>
    <cellStyle name="40 % - Akzent2 4 5 2" xfId="25509" xr:uid="{00000000-0005-0000-0000-0000E9440000}"/>
    <cellStyle name="40 % - Akzent2 4 5 3" xfId="47027" xr:uid="{00000000-0005-0000-0000-0000EA440000}"/>
    <cellStyle name="40 % - Akzent2 4 6" xfId="19495" xr:uid="{00000000-0005-0000-0000-0000EB440000}"/>
    <cellStyle name="40 % - Akzent2 4 7" xfId="29156" xr:uid="{00000000-0005-0000-0000-0000EC440000}"/>
    <cellStyle name="40 % - Akzent2 4 8" xfId="34564" xr:uid="{00000000-0005-0000-0000-0000ED440000}"/>
    <cellStyle name="40 % - Akzent2 4 9" xfId="42164" xr:uid="{00000000-0005-0000-0000-0000EE440000}"/>
    <cellStyle name="40 % - Akzent2 5" xfId="1224" xr:uid="{00000000-0005-0000-0000-0000EF440000}"/>
    <cellStyle name="40 % - Akzent2 5 2" xfId="3600" xr:uid="{00000000-0005-0000-0000-0000F0440000}"/>
    <cellStyle name="40 % - Akzent2 5 2 2" xfId="8391" xr:uid="{00000000-0005-0000-0000-0000F1440000}"/>
    <cellStyle name="40 % - Akzent2 5 2 2 2" xfId="27811" xr:uid="{00000000-0005-0000-0000-0000F2440000}"/>
    <cellStyle name="40 % - Akzent2 5 2 2 3" xfId="54157" xr:uid="{00000000-0005-0000-0000-0000F3440000}"/>
    <cellStyle name="40 % - Akzent2 5 2 2 4" xfId="17933" xr:uid="{00000000-0005-0000-0000-0000F4440000}"/>
    <cellStyle name="40 % - Akzent2 5 2 3" xfId="22225" xr:uid="{00000000-0005-0000-0000-0000F5440000}"/>
    <cellStyle name="40 % - Akzent2 5 2 3 2" xfId="49468" xr:uid="{00000000-0005-0000-0000-0000F6440000}"/>
    <cellStyle name="40 % - Akzent2 5 2 4" xfId="31708" xr:uid="{00000000-0005-0000-0000-0000F7440000}"/>
    <cellStyle name="40 % - Akzent2 5 2 5" xfId="37279" xr:uid="{00000000-0005-0000-0000-0000F8440000}"/>
    <cellStyle name="40 % - Akzent2 5 2 6" xfId="44739" xr:uid="{00000000-0005-0000-0000-0000F9440000}"/>
    <cellStyle name="40 % - Akzent2 5 2 7" xfId="12758" xr:uid="{00000000-0005-0000-0000-0000FA440000}"/>
    <cellStyle name="40 % - Akzent2 5 3" xfId="6438" xr:uid="{00000000-0005-0000-0000-0000FB440000}"/>
    <cellStyle name="40 % - Akzent2 5 3 2" xfId="24740" xr:uid="{00000000-0005-0000-0000-0000FC440000}"/>
    <cellStyle name="40 % - Akzent2 5 3 3" xfId="52204" xr:uid="{00000000-0005-0000-0000-0000FD440000}"/>
    <cellStyle name="40 % - Akzent2 5 3 4" xfId="14222" xr:uid="{00000000-0005-0000-0000-0000FE440000}"/>
    <cellStyle name="40 % - Akzent2 5 4" xfId="16091" xr:uid="{00000000-0005-0000-0000-0000FF440000}"/>
    <cellStyle name="40 % - Akzent2 5 4 2" xfId="26001" xr:uid="{00000000-0005-0000-0000-000000450000}"/>
    <cellStyle name="40 % - Akzent2 5 4 3" xfId="47540" xr:uid="{00000000-0005-0000-0000-000001450000}"/>
    <cellStyle name="40 % - Akzent2 5 5" xfId="20063" xr:uid="{00000000-0005-0000-0000-000002450000}"/>
    <cellStyle name="40 % - Akzent2 5 6" xfId="29688" xr:uid="{00000000-0005-0000-0000-000003450000}"/>
    <cellStyle name="40 % - Akzent2 5 7" xfId="35134" xr:uid="{00000000-0005-0000-0000-000004450000}"/>
    <cellStyle name="40 % - Akzent2 5 8" xfId="42729" xr:uid="{00000000-0005-0000-0000-000005450000}"/>
    <cellStyle name="40 % - Akzent2 5 9" xfId="11316" xr:uid="{00000000-0005-0000-0000-000006450000}"/>
    <cellStyle name="40 % - Akzent2 6" xfId="1939" xr:uid="{00000000-0005-0000-0000-000007450000}"/>
    <cellStyle name="40 % - Akzent2 6 2" xfId="4246" xr:uid="{00000000-0005-0000-0000-000008450000}"/>
    <cellStyle name="40 % - Akzent2 6 2 2" xfId="9027" xr:uid="{00000000-0005-0000-0000-000009450000}"/>
    <cellStyle name="40 % - Akzent2 6 2 2 2" xfId="28421" xr:uid="{00000000-0005-0000-0000-00000A450000}"/>
    <cellStyle name="40 % - Akzent2 6 2 2 3" xfId="54793" xr:uid="{00000000-0005-0000-0000-00000B450000}"/>
    <cellStyle name="40 % - Akzent2 6 2 2 4" xfId="18579" xr:uid="{00000000-0005-0000-0000-00000C450000}"/>
    <cellStyle name="40 % - Akzent2 6 2 3" xfId="22871" xr:uid="{00000000-0005-0000-0000-00000D450000}"/>
    <cellStyle name="40 % - Akzent2 6 2 3 2" xfId="50103" xr:uid="{00000000-0005-0000-0000-00000E450000}"/>
    <cellStyle name="40 % - Akzent2 6 2 4" xfId="32346" xr:uid="{00000000-0005-0000-0000-00000F450000}"/>
    <cellStyle name="40 % - Akzent2 6 2 5" xfId="37925" xr:uid="{00000000-0005-0000-0000-000010450000}"/>
    <cellStyle name="40 % - Akzent2 6 2 6" xfId="45385" xr:uid="{00000000-0005-0000-0000-000011450000}"/>
    <cellStyle name="40 % - Akzent2 6 2 7" xfId="13459" xr:uid="{00000000-0005-0000-0000-000012450000}"/>
    <cellStyle name="40 % - Akzent2 6 3" xfId="7106" xr:uid="{00000000-0005-0000-0000-000013450000}"/>
    <cellStyle name="40 % - Akzent2 6 3 2" xfId="25151" xr:uid="{00000000-0005-0000-0000-000014450000}"/>
    <cellStyle name="40 % - Akzent2 6 3 3" xfId="52872" xr:uid="{00000000-0005-0000-0000-000015450000}"/>
    <cellStyle name="40 % - Akzent2 6 3 4" xfId="14831" xr:uid="{00000000-0005-0000-0000-000016450000}"/>
    <cellStyle name="40 % - Akzent2 6 4" xfId="16700" xr:uid="{00000000-0005-0000-0000-000017450000}"/>
    <cellStyle name="40 % - Akzent2 6 4 2" xfId="26610" xr:uid="{00000000-0005-0000-0000-000018450000}"/>
    <cellStyle name="40 % - Akzent2 6 4 3" xfId="48208" xr:uid="{00000000-0005-0000-0000-000019450000}"/>
    <cellStyle name="40 % - Akzent2 6 5" xfId="20778" xr:uid="{00000000-0005-0000-0000-00001A450000}"/>
    <cellStyle name="40 % - Akzent2 6 6" xfId="30392" xr:uid="{00000000-0005-0000-0000-00001B450000}"/>
    <cellStyle name="40 % - Akzent2 6 7" xfId="35849" xr:uid="{00000000-0005-0000-0000-00001C450000}"/>
    <cellStyle name="40 % - Akzent2 6 8" xfId="43444" xr:uid="{00000000-0005-0000-0000-00001D450000}"/>
    <cellStyle name="40 % - Akzent2 6 9" xfId="11957" xr:uid="{00000000-0005-0000-0000-00001E450000}"/>
    <cellStyle name="40 % - Akzent2 7" xfId="1953" xr:uid="{00000000-0005-0000-0000-00001F450000}"/>
    <cellStyle name="40 % - Akzent2 7 2" xfId="4260" xr:uid="{00000000-0005-0000-0000-000020450000}"/>
    <cellStyle name="40 % - Akzent2 7 2 2" xfId="9041" xr:uid="{00000000-0005-0000-0000-000021450000}"/>
    <cellStyle name="40 % - Akzent2 7 2 2 2" xfId="28434" xr:uid="{00000000-0005-0000-0000-000022450000}"/>
    <cellStyle name="40 % - Akzent2 7 2 2 3" xfId="54807" xr:uid="{00000000-0005-0000-0000-000023450000}"/>
    <cellStyle name="40 % - Akzent2 7 2 2 4" xfId="18593" xr:uid="{00000000-0005-0000-0000-000024450000}"/>
    <cellStyle name="40 % - Akzent2 7 2 3" xfId="22885" xr:uid="{00000000-0005-0000-0000-000025450000}"/>
    <cellStyle name="40 % - Akzent2 7 2 3 2" xfId="50117" xr:uid="{00000000-0005-0000-0000-000026450000}"/>
    <cellStyle name="40 % - Akzent2 7 2 4" xfId="32360" xr:uid="{00000000-0005-0000-0000-000027450000}"/>
    <cellStyle name="40 % - Akzent2 7 2 5" xfId="37939" xr:uid="{00000000-0005-0000-0000-000028450000}"/>
    <cellStyle name="40 % - Akzent2 7 2 6" xfId="45399" xr:uid="{00000000-0005-0000-0000-000029450000}"/>
    <cellStyle name="40 % - Akzent2 7 2 7" xfId="14845" xr:uid="{00000000-0005-0000-0000-00002A450000}"/>
    <cellStyle name="40 % - Akzent2 7 3" xfId="7120" xr:uid="{00000000-0005-0000-0000-00002B450000}"/>
    <cellStyle name="40 % - Akzent2 7 3 2" xfId="26624" xr:uid="{00000000-0005-0000-0000-00002C450000}"/>
    <cellStyle name="40 % - Akzent2 7 3 3" xfId="52886" xr:uid="{00000000-0005-0000-0000-00002D450000}"/>
    <cellStyle name="40 % - Akzent2 7 3 4" xfId="16714" xr:uid="{00000000-0005-0000-0000-00002E450000}"/>
    <cellStyle name="40 % - Akzent2 7 4" xfId="20792" xr:uid="{00000000-0005-0000-0000-00002F450000}"/>
    <cellStyle name="40 % - Akzent2 7 4 2" xfId="48222" xr:uid="{00000000-0005-0000-0000-000030450000}"/>
    <cellStyle name="40 % - Akzent2 7 5" xfId="30406" xr:uid="{00000000-0005-0000-0000-000031450000}"/>
    <cellStyle name="40 % - Akzent2 7 6" xfId="35863" xr:uid="{00000000-0005-0000-0000-000032450000}"/>
    <cellStyle name="40 % - Akzent2 7 7" xfId="43458" xr:uid="{00000000-0005-0000-0000-000033450000}"/>
    <cellStyle name="40 % - Akzent2 7 8" xfId="12041" xr:uid="{00000000-0005-0000-0000-000034450000}"/>
    <cellStyle name="40 % - Akzent2 8" xfId="2802" xr:uid="{00000000-0005-0000-0000-000035450000}"/>
    <cellStyle name="40 % - Akzent2 8 2" xfId="4699" xr:uid="{00000000-0005-0000-0000-000036450000}"/>
    <cellStyle name="40 % - Akzent2 8 2 2" xfId="9463" xr:uid="{00000000-0005-0000-0000-000037450000}"/>
    <cellStyle name="40 % - Akzent2 8 2 2 2" xfId="55229" xr:uid="{00000000-0005-0000-0000-000038450000}"/>
    <cellStyle name="40 % - Akzent2 8 2 2 3" xfId="23324" xr:uid="{00000000-0005-0000-0000-000039450000}"/>
    <cellStyle name="40 % - Akzent2 8 2 3" xfId="32799" xr:uid="{00000000-0005-0000-0000-00003A450000}"/>
    <cellStyle name="40 % - Akzent2 8 2 3 2" xfId="50538" xr:uid="{00000000-0005-0000-0000-00003B450000}"/>
    <cellStyle name="40 % - Akzent2 8 2 4" xfId="38378" xr:uid="{00000000-0005-0000-0000-00003C450000}"/>
    <cellStyle name="40 % - Akzent2 8 2 5" xfId="45838" xr:uid="{00000000-0005-0000-0000-00003D450000}"/>
    <cellStyle name="40 % - Akzent2 8 2 6" xfId="19032" xr:uid="{00000000-0005-0000-0000-00003E450000}"/>
    <cellStyle name="40 % - Akzent2 8 3" xfId="7617" xr:uid="{00000000-0005-0000-0000-00003F450000}"/>
    <cellStyle name="40 % - Akzent2 8 3 2" xfId="27045" xr:uid="{00000000-0005-0000-0000-000040450000}"/>
    <cellStyle name="40 % - Akzent2 8 3 3" xfId="53383" xr:uid="{00000000-0005-0000-0000-000041450000}"/>
    <cellStyle name="40 % - Akzent2 8 3 4" xfId="17135" xr:uid="{00000000-0005-0000-0000-000042450000}"/>
    <cellStyle name="40 % - Akzent2 8 4" xfId="21427" xr:uid="{00000000-0005-0000-0000-000043450000}"/>
    <cellStyle name="40 % - Akzent2 8 4 2" xfId="48695" xr:uid="{00000000-0005-0000-0000-000044450000}"/>
    <cellStyle name="40 % - Akzent2 8 5" xfId="30914" xr:uid="{00000000-0005-0000-0000-000045450000}"/>
    <cellStyle name="40 % - Akzent2 8 6" xfId="36481" xr:uid="{00000000-0005-0000-0000-000046450000}"/>
    <cellStyle name="40 % - Akzent2 8 7" xfId="43941" xr:uid="{00000000-0005-0000-0000-000047450000}"/>
    <cellStyle name="40 % - Akzent2 8 8" xfId="13543" xr:uid="{00000000-0005-0000-0000-000048450000}"/>
    <cellStyle name="40 % - Akzent2 9" xfId="2908" xr:uid="{00000000-0005-0000-0000-000049450000}"/>
    <cellStyle name="40 % - Akzent2 9 2" xfId="7701" xr:uid="{00000000-0005-0000-0000-00004A450000}"/>
    <cellStyle name="40 % - Akzent2 9 2 2" xfId="27131" xr:uid="{00000000-0005-0000-0000-00004B450000}"/>
    <cellStyle name="40 % - Akzent2 9 2 3" xfId="53467" xr:uid="{00000000-0005-0000-0000-00004C450000}"/>
    <cellStyle name="40 % - Akzent2 9 2 4" xfId="17241" xr:uid="{00000000-0005-0000-0000-00004D450000}"/>
    <cellStyle name="40 % - Akzent2 9 3" xfId="21533" xr:uid="{00000000-0005-0000-0000-00004E450000}"/>
    <cellStyle name="40 % - Akzent2 9 3 2" xfId="48779" xr:uid="{00000000-0005-0000-0000-00004F450000}"/>
    <cellStyle name="40 % - Akzent2 9 4" xfId="31020" xr:uid="{00000000-0005-0000-0000-000050450000}"/>
    <cellStyle name="40 % - Akzent2 9 5" xfId="36587" xr:uid="{00000000-0005-0000-0000-000051450000}"/>
    <cellStyle name="40 % - Akzent2 9 6" xfId="44047" xr:uid="{00000000-0005-0000-0000-000052450000}"/>
    <cellStyle name="40 % - Akzent2 9 7" xfId="15328" xr:uid="{00000000-0005-0000-0000-000053450000}"/>
    <cellStyle name="40 % - Akzent3 10" xfId="4715" xr:uid="{00000000-0005-0000-0000-000054450000}"/>
    <cellStyle name="40 % - Akzent3 10 2" xfId="9479" xr:uid="{00000000-0005-0000-0000-000055450000}"/>
    <cellStyle name="40 % - Akzent3 10 2 2" xfId="55245" xr:uid="{00000000-0005-0000-0000-000056450000}"/>
    <cellStyle name="40 % - Akzent3 10 2 3" xfId="23340" xr:uid="{00000000-0005-0000-0000-000057450000}"/>
    <cellStyle name="40 % - Akzent3 10 3" xfId="32815" xr:uid="{00000000-0005-0000-0000-000058450000}"/>
    <cellStyle name="40 % - Akzent3 10 3 2" xfId="50554" xr:uid="{00000000-0005-0000-0000-000059450000}"/>
    <cellStyle name="40 % - Akzent3 10 4" xfId="38394" xr:uid="{00000000-0005-0000-0000-00005A450000}"/>
    <cellStyle name="40 % - Akzent3 10 5" xfId="45854" xr:uid="{00000000-0005-0000-0000-00005B450000}"/>
    <cellStyle name="40 % - Akzent3 10 6" xfId="15414" xr:uid="{00000000-0005-0000-0000-00005C450000}"/>
    <cellStyle name="40 % - Akzent3 11" xfId="4729" xr:uid="{00000000-0005-0000-0000-00005D450000}"/>
    <cellStyle name="40 % - Akzent3 11 2" xfId="9492" xr:uid="{00000000-0005-0000-0000-00005E450000}"/>
    <cellStyle name="40 % - Akzent3 11 2 2" xfId="55258" xr:uid="{00000000-0005-0000-0000-00005F450000}"/>
    <cellStyle name="40 % - Akzent3 11 2 3" xfId="32828" xr:uid="{00000000-0005-0000-0000-000060450000}"/>
    <cellStyle name="40 % - Akzent3 11 3" xfId="38407" xr:uid="{00000000-0005-0000-0000-000061450000}"/>
    <cellStyle name="40 % - Akzent3 11 3 2" xfId="50567" xr:uid="{00000000-0005-0000-0000-000062450000}"/>
    <cellStyle name="40 % - Akzent3 11 4" xfId="45867" xr:uid="{00000000-0005-0000-0000-000063450000}"/>
    <cellStyle name="40 % - Akzent3 11 5" xfId="19302" xr:uid="{00000000-0005-0000-0000-000064450000}"/>
    <cellStyle name="40 % - Akzent3 12" xfId="5222" xr:uid="{00000000-0005-0000-0000-000065450000}"/>
    <cellStyle name="40 % - Akzent3 12 2" xfId="9914" xr:uid="{00000000-0005-0000-0000-000066450000}"/>
    <cellStyle name="40 % - Akzent3 12 2 2" xfId="55680" xr:uid="{00000000-0005-0000-0000-000067450000}"/>
    <cellStyle name="40 % - Akzent3 12 2 3" xfId="38897" xr:uid="{00000000-0005-0000-0000-000068450000}"/>
    <cellStyle name="40 % - Akzent3 12 3" xfId="50988" xr:uid="{00000000-0005-0000-0000-000069450000}"/>
    <cellStyle name="40 % - Akzent3 12 4" xfId="46350" xr:uid="{00000000-0005-0000-0000-00006A450000}"/>
    <cellStyle name="40 % - Akzent3 12 5" xfId="33318" xr:uid="{00000000-0005-0000-0000-00006B450000}"/>
    <cellStyle name="40 % - Akzent3 13" xfId="5737" xr:uid="{00000000-0005-0000-0000-00006C450000}"/>
    <cellStyle name="40 % - Akzent3 13 2" xfId="51503" xr:uid="{00000000-0005-0000-0000-00006D450000}"/>
    <cellStyle name="40 % - Akzent3 13 3" xfId="28971" xr:uid="{00000000-0005-0000-0000-00006E450000}"/>
    <cellStyle name="40 % - Akzent3 14" xfId="10709" xr:uid="{00000000-0005-0000-0000-00006F450000}"/>
    <cellStyle name="40 % - Akzent3 14 2" xfId="46842" xr:uid="{00000000-0005-0000-0000-000070450000}"/>
    <cellStyle name="40 % - Akzent3 14 3" xfId="34369" xr:uid="{00000000-0005-0000-0000-000071450000}"/>
    <cellStyle name="40 % - Akzent3 15" xfId="41974" xr:uid="{00000000-0005-0000-0000-000072450000}"/>
    <cellStyle name="40 % - Akzent3 16" xfId="11139" xr:uid="{00000000-0005-0000-0000-000073450000}"/>
    <cellStyle name="40 % - Akzent3 17" xfId="56477" xr:uid="{00000000-0005-0000-0000-000074450000}"/>
    <cellStyle name="40 % - Akzent3 18" xfId="56908" xr:uid="{00000000-0005-0000-0000-000075450000}"/>
    <cellStyle name="40 % - Akzent3 2" xfId="474" xr:uid="{00000000-0005-0000-0000-000076450000}"/>
    <cellStyle name="40 % - Akzent3 2 10" xfId="10798" xr:uid="{00000000-0005-0000-0000-000077450000}"/>
    <cellStyle name="40 % - Akzent3 2 10 2" xfId="46858" xr:uid="{00000000-0005-0000-0000-000078450000}"/>
    <cellStyle name="40 % - Akzent3 2 10 3" xfId="34390" xr:uid="{00000000-0005-0000-0000-000079450000}"/>
    <cellStyle name="40 % - Akzent3 2 11" xfId="41990" xr:uid="{00000000-0005-0000-0000-00007A450000}"/>
    <cellStyle name="40 % - Akzent3 2 12" xfId="11212" xr:uid="{00000000-0005-0000-0000-00007B450000}"/>
    <cellStyle name="40 % - Akzent3 2 13" xfId="56553" xr:uid="{00000000-0005-0000-0000-00007C450000}"/>
    <cellStyle name="40 % - Akzent3 2 14" xfId="57008" xr:uid="{00000000-0005-0000-0000-00007D450000}"/>
    <cellStyle name="40 % - Akzent3 2 2" xfId="1011" xr:uid="{00000000-0005-0000-0000-00007E450000}"/>
    <cellStyle name="40 % - Akzent3 2 2 10" xfId="11868" xr:uid="{00000000-0005-0000-0000-00007F450000}"/>
    <cellStyle name="40 % - Akzent3 2 2 11" xfId="56796" xr:uid="{00000000-0005-0000-0000-000080450000}"/>
    <cellStyle name="40 % - Akzent3 2 2 12" xfId="57251" xr:uid="{00000000-0005-0000-0000-000081450000}"/>
    <cellStyle name="40 % - Akzent3 2 2 2" xfId="1748" xr:uid="{00000000-0005-0000-0000-000082450000}"/>
    <cellStyle name="40 % - Akzent3 2 2 2 2" xfId="4121" xr:uid="{00000000-0005-0000-0000-000083450000}"/>
    <cellStyle name="40 % - Akzent3 2 2 2 2 2" xfId="8912" xr:uid="{00000000-0005-0000-0000-000084450000}"/>
    <cellStyle name="40 % - Akzent3 2 2 2 2 2 2" xfId="28331" xr:uid="{00000000-0005-0000-0000-000085450000}"/>
    <cellStyle name="40 % - Akzent3 2 2 2 2 2 3" xfId="54678" xr:uid="{00000000-0005-0000-0000-000086450000}"/>
    <cellStyle name="40 % - Akzent3 2 2 2 2 2 4" xfId="18454" xr:uid="{00000000-0005-0000-0000-000087450000}"/>
    <cellStyle name="40 % - Akzent3 2 2 2 2 3" xfId="22746" xr:uid="{00000000-0005-0000-0000-000088450000}"/>
    <cellStyle name="40 % - Akzent3 2 2 2 2 3 2" xfId="49989" xr:uid="{00000000-0005-0000-0000-000089450000}"/>
    <cellStyle name="40 % - Akzent3 2 2 2 2 4" xfId="32229" xr:uid="{00000000-0005-0000-0000-00008A450000}"/>
    <cellStyle name="40 % - Akzent3 2 2 2 2 5" xfId="37800" xr:uid="{00000000-0005-0000-0000-00008B450000}"/>
    <cellStyle name="40 % - Akzent3 2 2 2 2 6" xfId="45260" xr:uid="{00000000-0005-0000-0000-00008C450000}"/>
    <cellStyle name="40 % - Akzent3 2 2 2 2 7" xfId="14742" xr:uid="{00000000-0005-0000-0000-00008D450000}"/>
    <cellStyle name="40 % - Akzent3 2 2 2 3" xfId="6961" xr:uid="{00000000-0005-0000-0000-00008E450000}"/>
    <cellStyle name="40 % - Akzent3 2 2 2 3 2" xfId="26521" xr:uid="{00000000-0005-0000-0000-00008F450000}"/>
    <cellStyle name="40 % - Akzent3 2 2 2 3 3" xfId="52727" xr:uid="{00000000-0005-0000-0000-000090450000}"/>
    <cellStyle name="40 % - Akzent3 2 2 2 3 4" xfId="16611" xr:uid="{00000000-0005-0000-0000-000091450000}"/>
    <cellStyle name="40 % - Akzent3 2 2 2 4" xfId="20587" xr:uid="{00000000-0005-0000-0000-000092450000}"/>
    <cellStyle name="40 % - Akzent3 2 2 2 4 2" xfId="48063" xr:uid="{00000000-0005-0000-0000-000093450000}"/>
    <cellStyle name="40 % - Akzent3 2 2 2 5" xfId="30212" xr:uid="{00000000-0005-0000-0000-000094450000}"/>
    <cellStyle name="40 % - Akzent3 2 2 2 6" xfId="35658" xr:uid="{00000000-0005-0000-0000-000095450000}"/>
    <cellStyle name="40 % - Akzent3 2 2 2 7" xfId="43253" xr:uid="{00000000-0005-0000-0000-000096450000}"/>
    <cellStyle name="40 % - Akzent3 2 2 2 8" xfId="13281" xr:uid="{00000000-0005-0000-0000-000097450000}"/>
    <cellStyle name="40 % - Akzent3 2 2 3" xfId="2288" xr:uid="{00000000-0005-0000-0000-000098450000}"/>
    <cellStyle name="40 % - Akzent3 2 2 3 2" xfId="4593" xr:uid="{00000000-0005-0000-0000-000099450000}"/>
    <cellStyle name="40 % - Akzent3 2 2 3 2 2" xfId="9374" xr:uid="{00000000-0005-0000-0000-00009A450000}"/>
    <cellStyle name="40 % - Akzent3 2 2 3 2 2 2" xfId="28767" xr:uid="{00000000-0005-0000-0000-00009B450000}"/>
    <cellStyle name="40 % - Akzent3 2 2 3 2 2 3" xfId="55140" xr:uid="{00000000-0005-0000-0000-00009C450000}"/>
    <cellStyle name="40 % - Akzent3 2 2 3 2 2 4" xfId="18926" xr:uid="{00000000-0005-0000-0000-00009D450000}"/>
    <cellStyle name="40 % - Akzent3 2 2 3 2 3" xfId="23218" xr:uid="{00000000-0005-0000-0000-00009E450000}"/>
    <cellStyle name="40 % - Akzent3 2 2 3 2 3 2" xfId="50450" xr:uid="{00000000-0005-0000-0000-00009F450000}"/>
    <cellStyle name="40 % - Akzent3 2 2 3 2 4" xfId="32693" xr:uid="{00000000-0005-0000-0000-0000A0450000}"/>
    <cellStyle name="40 % - Akzent3 2 2 3 2 5" xfId="38272" xr:uid="{00000000-0005-0000-0000-0000A1450000}"/>
    <cellStyle name="40 % - Akzent3 2 2 3 2 6" xfId="45732" xr:uid="{00000000-0005-0000-0000-0000A2450000}"/>
    <cellStyle name="40 % - Akzent3 2 2 3 2 7" xfId="15178" xr:uid="{00000000-0005-0000-0000-0000A3450000}"/>
    <cellStyle name="40 % - Akzent3 2 2 3 3" xfId="7453" xr:uid="{00000000-0005-0000-0000-0000A4450000}"/>
    <cellStyle name="40 % - Akzent3 2 2 3 3 2" xfId="26957" xr:uid="{00000000-0005-0000-0000-0000A5450000}"/>
    <cellStyle name="40 % - Akzent3 2 2 3 3 3" xfId="53219" xr:uid="{00000000-0005-0000-0000-0000A6450000}"/>
    <cellStyle name="40 % - Akzent3 2 2 3 3 4" xfId="17047" xr:uid="{00000000-0005-0000-0000-0000A7450000}"/>
    <cellStyle name="40 % - Akzent3 2 2 3 4" xfId="21125" xr:uid="{00000000-0005-0000-0000-0000A8450000}"/>
    <cellStyle name="40 % - Akzent3 2 2 3 4 2" xfId="48555" xr:uid="{00000000-0005-0000-0000-0000A9450000}"/>
    <cellStyle name="40 % - Akzent3 2 2 3 5" xfId="30739" xr:uid="{00000000-0005-0000-0000-0000AA450000}"/>
    <cellStyle name="40 % - Akzent3 2 2 3 6" xfId="36198" xr:uid="{00000000-0005-0000-0000-0000AB450000}"/>
    <cellStyle name="40 % - Akzent3 2 2 3 7" xfId="43791" xr:uid="{00000000-0005-0000-0000-0000AC450000}"/>
    <cellStyle name="40 % - Akzent3 2 2 3 8" xfId="12561" xr:uid="{00000000-0005-0000-0000-0000AD450000}"/>
    <cellStyle name="40 % - Akzent3 2 2 4" xfId="3429" xr:uid="{00000000-0005-0000-0000-0000AE450000}"/>
    <cellStyle name="40 % - Akzent3 2 2 4 2" xfId="8221" xr:uid="{00000000-0005-0000-0000-0000AF450000}"/>
    <cellStyle name="40 % - Akzent3 2 2 4 2 2" xfId="27651" xr:uid="{00000000-0005-0000-0000-0000B0450000}"/>
    <cellStyle name="40 % - Akzent3 2 2 4 2 3" xfId="53987" xr:uid="{00000000-0005-0000-0000-0000B1450000}"/>
    <cellStyle name="40 % - Akzent3 2 2 4 2 4" xfId="17762" xr:uid="{00000000-0005-0000-0000-0000B2450000}"/>
    <cellStyle name="40 % - Akzent3 2 2 4 3" xfId="22054" xr:uid="{00000000-0005-0000-0000-0000B3450000}"/>
    <cellStyle name="40 % - Akzent3 2 2 4 3 2" xfId="49299" xr:uid="{00000000-0005-0000-0000-0000B4450000}"/>
    <cellStyle name="40 % - Akzent3 2 2 4 4" xfId="31541" xr:uid="{00000000-0005-0000-0000-0000B5450000}"/>
    <cellStyle name="40 % - Akzent3 2 2 4 5" xfId="37108" xr:uid="{00000000-0005-0000-0000-0000B6450000}"/>
    <cellStyle name="40 % - Akzent3 2 2 4 6" xfId="44568" xr:uid="{00000000-0005-0000-0000-0000B7450000}"/>
    <cellStyle name="40 % - Akzent3 2 2 4 7" xfId="14063" xr:uid="{00000000-0005-0000-0000-0000B8450000}"/>
    <cellStyle name="40 % - Akzent3 2 2 5" xfId="5068" xr:uid="{00000000-0005-0000-0000-0000B9450000}"/>
    <cellStyle name="40 % - Akzent3 2 2 5 2" xfId="9824" xr:uid="{00000000-0005-0000-0000-0000BA450000}"/>
    <cellStyle name="40 % - Akzent3 2 2 5 2 2" xfId="55590" xr:uid="{00000000-0005-0000-0000-0000BB450000}"/>
    <cellStyle name="40 % - Akzent3 2 2 5 2 3" xfId="25842" xr:uid="{00000000-0005-0000-0000-0000BC450000}"/>
    <cellStyle name="40 % - Akzent3 2 2 5 3" xfId="33167" xr:uid="{00000000-0005-0000-0000-0000BD450000}"/>
    <cellStyle name="40 % - Akzent3 2 2 5 3 2" xfId="50899" xr:uid="{00000000-0005-0000-0000-0000BE450000}"/>
    <cellStyle name="40 % - Akzent3 2 2 5 4" xfId="38746" xr:uid="{00000000-0005-0000-0000-0000BF450000}"/>
    <cellStyle name="40 % - Akzent3 2 2 5 5" xfId="46199" xr:uid="{00000000-0005-0000-0000-0000C0450000}"/>
    <cellStyle name="40 % - Akzent3 2 2 5 6" xfId="15932" xr:uid="{00000000-0005-0000-0000-0000C1450000}"/>
    <cellStyle name="40 % - Akzent3 2 2 6" xfId="5553" xr:uid="{00000000-0005-0000-0000-0000C2450000}"/>
    <cellStyle name="40 % - Akzent3 2 2 6 2" xfId="10245" xr:uid="{00000000-0005-0000-0000-0000C3450000}"/>
    <cellStyle name="40 % - Akzent3 2 2 6 2 2" xfId="56011" xr:uid="{00000000-0005-0000-0000-0000C4450000}"/>
    <cellStyle name="40 % - Akzent3 2 2 6 2 3" xfId="33649" xr:uid="{00000000-0005-0000-0000-0000C5450000}"/>
    <cellStyle name="40 % - Akzent3 2 2 6 3" xfId="39228" xr:uid="{00000000-0005-0000-0000-0000C6450000}"/>
    <cellStyle name="40 % - Akzent3 2 2 6 3 2" xfId="51319" xr:uid="{00000000-0005-0000-0000-0000C7450000}"/>
    <cellStyle name="40 % - Akzent3 2 2 6 4" xfId="46681" xr:uid="{00000000-0005-0000-0000-0000C8450000}"/>
    <cellStyle name="40 % - Akzent3 2 2 6 5" xfId="19856" xr:uid="{00000000-0005-0000-0000-0000C9450000}"/>
    <cellStyle name="40 % - Akzent3 2 2 7" xfId="6256" xr:uid="{00000000-0005-0000-0000-0000CA450000}"/>
    <cellStyle name="40 % - Akzent3 2 2 7 2" xfId="52022" xr:uid="{00000000-0005-0000-0000-0000CB450000}"/>
    <cellStyle name="40 % - Akzent3 2 2 7 3" xfId="29490" xr:uid="{00000000-0005-0000-0000-0000CC450000}"/>
    <cellStyle name="40 % - Akzent3 2 2 8" xfId="11041" xr:uid="{00000000-0005-0000-0000-0000CD450000}"/>
    <cellStyle name="40 % - Akzent3 2 2 8 2" xfId="47360" xr:uid="{00000000-0005-0000-0000-0000CE450000}"/>
    <cellStyle name="40 % - Akzent3 2 2 8 3" xfId="34925" xr:uid="{00000000-0005-0000-0000-0000CF450000}"/>
    <cellStyle name="40 % - Akzent3 2 2 9" xfId="42524" xr:uid="{00000000-0005-0000-0000-0000D0450000}"/>
    <cellStyle name="40 % - Akzent3 2 3" xfId="763" xr:uid="{00000000-0005-0000-0000-0000D1450000}"/>
    <cellStyle name="40 % - Akzent3 2 3 10" xfId="11620" xr:uid="{00000000-0005-0000-0000-0000D2450000}"/>
    <cellStyle name="40 % - Akzent3 2 3 2" xfId="1505" xr:uid="{00000000-0005-0000-0000-0000D3450000}"/>
    <cellStyle name="40 % - Akzent3 2 3 2 2" xfId="3878" xr:uid="{00000000-0005-0000-0000-0000D4450000}"/>
    <cellStyle name="40 % - Akzent3 2 3 2 2 2" xfId="8669" xr:uid="{00000000-0005-0000-0000-0000D5450000}"/>
    <cellStyle name="40 % - Akzent3 2 3 2 2 2 2" xfId="28088" xr:uid="{00000000-0005-0000-0000-0000D6450000}"/>
    <cellStyle name="40 % - Akzent3 2 3 2 2 2 3" xfId="54435" xr:uid="{00000000-0005-0000-0000-0000D7450000}"/>
    <cellStyle name="40 % - Akzent3 2 3 2 2 2 4" xfId="18211" xr:uid="{00000000-0005-0000-0000-0000D8450000}"/>
    <cellStyle name="40 % - Akzent3 2 3 2 2 3" xfId="22503" xr:uid="{00000000-0005-0000-0000-0000D9450000}"/>
    <cellStyle name="40 % - Akzent3 2 3 2 2 3 2" xfId="49746" xr:uid="{00000000-0005-0000-0000-0000DA450000}"/>
    <cellStyle name="40 % - Akzent3 2 3 2 2 4" xfId="31986" xr:uid="{00000000-0005-0000-0000-0000DB450000}"/>
    <cellStyle name="40 % - Akzent3 2 3 2 2 5" xfId="37557" xr:uid="{00000000-0005-0000-0000-0000DC450000}"/>
    <cellStyle name="40 % - Akzent3 2 3 2 2 6" xfId="45017" xr:uid="{00000000-0005-0000-0000-0000DD450000}"/>
    <cellStyle name="40 % - Akzent3 2 3 2 2 7" xfId="14499" xr:uid="{00000000-0005-0000-0000-0000DE450000}"/>
    <cellStyle name="40 % - Akzent3 2 3 2 3" xfId="6718" xr:uid="{00000000-0005-0000-0000-0000DF450000}"/>
    <cellStyle name="40 % - Akzent3 2 3 2 3 2" xfId="26278" xr:uid="{00000000-0005-0000-0000-0000E0450000}"/>
    <cellStyle name="40 % - Akzent3 2 3 2 3 3" xfId="52484" xr:uid="{00000000-0005-0000-0000-0000E1450000}"/>
    <cellStyle name="40 % - Akzent3 2 3 2 3 4" xfId="16368" xr:uid="{00000000-0005-0000-0000-0000E2450000}"/>
    <cellStyle name="40 % - Akzent3 2 3 2 4" xfId="20344" xr:uid="{00000000-0005-0000-0000-0000E3450000}"/>
    <cellStyle name="40 % - Akzent3 2 3 2 4 2" xfId="47820" xr:uid="{00000000-0005-0000-0000-0000E4450000}"/>
    <cellStyle name="40 % - Akzent3 2 3 2 5" xfId="29969" xr:uid="{00000000-0005-0000-0000-0000E5450000}"/>
    <cellStyle name="40 % - Akzent3 2 3 2 6" xfId="35415" xr:uid="{00000000-0005-0000-0000-0000E6450000}"/>
    <cellStyle name="40 % - Akzent3 2 3 2 7" xfId="43010" xr:uid="{00000000-0005-0000-0000-0000E7450000}"/>
    <cellStyle name="40 % - Akzent3 2 3 2 8" xfId="13038" xr:uid="{00000000-0005-0000-0000-0000E8450000}"/>
    <cellStyle name="40 % - Akzent3 2 3 3" xfId="3186" xr:uid="{00000000-0005-0000-0000-0000E9450000}"/>
    <cellStyle name="40 % - Akzent3 2 3 3 2" xfId="7978" xr:uid="{00000000-0005-0000-0000-0000EA450000}"/>
    <cellStyle name="40 % - Akzent3 2 3 3 2 2" xfId="27408" xr:uid="{00000000-0005-0000-0000-0000EB450000}"/>
    <cellStyle name="40 % - Akzent3 2 3 3 2 3" xfId="53744" xr:uid="{00000000-0005-0000-0000-0000EC450000}"/>
    <cellStyle name="40 % - Akzent3 2 3 3 2 4" xfId="17519" xr:uid="{00000000-0005-0000-0000-0000ED450000}"/>
    <cellStyle name="40 % - Akzent3 2 3 3 3" xfId="21811" xr:uid="{00000000-0005-0000-0000-0000EE450000}"/>
    <cellStyle name="40 % - Akzent3 2 3 3 3 2" xfId="49056" xr:uid="{00000000-0005-0000-0000-0000EF450000}"/>
    <cellStyle name="40 % - Akzent3 2 3 3 4" xfId="31298" xr:uid="{00000000-0005-0000-0000-0000F0450000}"/>
    <cellStyle name="40 % - Akzent3 2 3 3 5" xfId="36865" xr:uid="{00000000-0005-0000-0000-0000F1450000}"/>
    <cellStyle name="40 % - Akzent3 2 3 3 6" xfId="44325" xr:uid="{00000000-0005-0000-0000-0000F2450000}"/>
    <cellStyle name="40 % - Akzent3 2 3 3 7" xfId="12318" xr:uid="{00000000-0005-0000-0000-0000F3450000}"/>
    <cellStyle name="40 % - Akzent3 2 3 4" xfId="6013" xr:uid="{00000000-0005-0000-0000-0000F4450000}"/>
    <cellStyle name="40 % - Akzent3 2 3 4 2" xfId="24947" xr:uid="{00000000-0005-0000-0000-0000F5450000}"/>
    <cellStyle name="40 % - Akzent3 2 3 4 3" xfId="51779" xr:uid="{00000000-0005-0000-0000-0000F6450000}"/>
    <cellStyle name="40 % - Akzent3 2 3 4 4" xfId="13820" xr:uid="{00000000-0005-0000-0000-0000F7450000}"/>
    <cellStyle name="40 % - Akzent3 2 3 5" xfId="15689" xr:uid="{00000000-0005-0000-0000-0000F8450000}"/>
    <cellStyle name="40 % - Akzent3 2 3 5 2" xfId="25599" xr:uid="{00000000-0005-0000-0000-0000F9450000}"/>
    <cellStyle name="40 % - Akzent3 2 3 5 3" xfId="47117" xr:uid="{00000000-0005-0000-0000-0000FA450000}"/>
    <cellStyle name="40 % - Akzent3 2 3 6" xfId="19608" xr:uid="{00000000-0005-0000-0000-0000FB450000}"/>
    <cellStyle name="40 % - Akzent3 2 3 7" xfId="29247" xr:uid="{00000000-0005-0000-0000-0000FC450000}"/>
    <cellStyle name="40 % - Akzent3 2 3 8" xfId="34677" xr:uid="{00000000-0005-0000-0000-0000FD450000}"/>
    <cellStyle name="40 % - Akzent3 2 3 9" xfId="42276" xr:uid="{00000000-0005-0000-0000-0000FE450000}"/>
    <cellStyle name="40 % - Akzent3 2 4" xfId="1242" xr:uid="{00000000-0005-0000-0000-0000FF450000}"/>
    <cellStyle name="40 % - Akzent3 2 4 2" xfId="3618" xr:uid="{00000000-0005-0000-0000-000000460000}"/>
    <cellStyle name="40 % - Akzent3 2 4 2 2" xfId="8409" xr:uid="{00000000-0005-0000-0000-000001460000}"/>
    <cellStyle name="40 % - Akzent3 2 4 2 2 2" xfId="27829" xr:uid="{00000000-0005-0000-0000-000002460000}"/>
    <cellStyle name="40 % - Akzent3 2 4 2 2 3" xfId="54175" xr:uid="{00000000-0005-0000-0000-000003460000}"/>
    <cellStyle name="40 % - Akzent3 2 4 2 2 4" xfId="17951" xr:uid="{00000000-0005-0000-0000-000004460000}"/>
    <cellStyle name="40 % - Akzent3 2 4 2 3" xfId="22243" xr:uid="{00000000-0005-0000-0000-000005460000}"/>
    <cellStyle name="40 % - Akzent3 2 4 2 3 2" xfId="49486" xr:uid="{00000000-0005-0000-0000-000006460000}"/>
    <cellStyle name="40 % - Akzent3 2 4 2 4" xfId="31726" xr:uid="{00000000-0005-0000-0000-000007460000}"/>
    <cellStyle name="40 % - Akzent3 2 4 2 5" xfId="37297" xr:uid="{00000000-0005-0000-0000-000008460000}"/>
    <cellStyle name="40 % - Akzent3 2 4 2 6" xfId="44757" xr:uid="{00000000-0005-0000-0000-000009460000}"/>
    <cellStyle name="40 % - Akzent3 2 4 2 7" xfId="12776" xr:uid="{00000000-0005-0000-0000-00000A460000}"/>
    <cellStyle name="40 % - Akzent3 2 4 3" xfId="6456" xr:uid="{00000000-0005-0000-0000-00000B460000}"/>
    <cellStyle name="40 % - Akzent3 2 4 3 2" xfId="25229" xr:uid="{00000000-0005-0000-0000-00000C460000}"/>
    <cellStyle name="40 % - Akzent3 2 4 3 3" xfId="52222" xr:uid="{00000000-0005-0000-0000-00000D460000}"/>
    <cellStyle name="40 % - Akzent3 2 4 3 4" xfId="14240" xr:uid="{00000000-0005-0000-0000-00000E460000}"/>
    <cellStyle name="40 % - Akzent3 2 4 4" xfId="16109" xr:uid="{00000000-0005-0000-0000-00000F460000}"/>
    <cellStyle name="40 % - Akzent3 2 4 4 2" xfId="26019" xr:uid="{00000000-0005-0000-0000-000010460000}"/>
    <cellStyle name="40 % - Akzent3 2 4 4 3" xfId="47558" xr:uid="{00000000-0005-0000-0000-000011460000}"/>
    <cellStyle name="40 % - Akzent3 2 4 5" xfId="20081" xr:uid="{00000000-0005-0000-0000-000012460000}"/>
    <cellStyle name="40 % - Akzent3 2 4 6" xfId="29706" xr:uid="{00000000-0005-0000-0000-000013460000}"/>
    <cellStyle name="40 % - Akzent3 2 4 7" xfId="35152" xr:uid="{00000000-0005-0000-0000-000014460000}"/>
    <cellStyle name="40 % - Akzent3 2 4 8" xfId="42747" xr:uid="{00000000-0005-0000-0000-000015460000}"/>
    <cellStyle name="40 % - Akzent3 2 4 9" xfId="11334" xr:uid="{00000000-0005-0000-0000-000016460000}"/>
    <cellStyle name="40 % - Akzent3 2 5" xfId="2045" xr:uid="{00000000-0005-0000-0000-000017460000}"/>
    <cellStyle name="40 % - Akzent3 2 5 2" xfId="4350" xr:uid="{00000000-0005-0000-0000-000018460000}"/>
    <cellStyle name="40 % - Akzent3 2 5 2 2" xfId="9131" xr:uid="{00000000-0005-0000-0000-000019460000}"/>
    <cellStyle name="40 % - Akzent3 2 5 2 2 2" xfId="28524" xr:uid="{00000000-0005-0000-0000-00001A460000}"/>
    <cellStyle name="40 % - Akzent3 2 5 2 2 3" xfId="54897" xr:uid="{00000000-0005-0000-0000-00001B460000}"/>
    <cellStyle name="40 % - Akzent3 2 5 2 2 4" xfId="18683" xr:uid="{00000000-0005-0000-0000-00001C460000}"/>
    <cellStyle name="40 % - Akzent3 2 5 2 3" xfId="22975" xr:uid="{00000000-0005-0000-0000-00001D460000}"/>
    <cellStyle name="40 % - Akzent3 2 5 2 3 2" xfId="50207" xr:uid="{00000000-0005-0000-0000-00001E460000}"/>
    <cellStyle name="40 % - Akzent3 2 5 2 4" xfId="32450" xr:uid="{00000000-0005-0000-0000-00001F460000}"/>
    <cellStyle name="40 % - Akzent3 2 5 2 5" xfId="38029" xr:uid="{00000000-0005-0000-0000-000020460000}"/>
    <cellStyle name="40 % - Akzent3 2 5 2 6" xfId="45489" xr:uid="{00000000-0005-0000-0000-000021460000}"/>
    <cellStyle name="40 % - Akzent3 2 5 2 7" xfId="14935" xr:uid="{00000000-0005-0000-0000-000022460000}"/>
    <cellStyle name="40 % - Akzent3 2 5 3" xfId="7210" xr:uid="{00000000-0005-0000-0000-000023460000}"/>
    <cellStyle name="40 % - Akzent3 2 5 3 2" xfId="26714" xr:uid="{00000000-0005-0000-0000-000024460000}"/>
    <cellStyle name="40 % - Akzent3 2 5 3 3" xfId="52976" xr:uid="{00000000-0005-0000-0000-000025460000}"/>
    <cellStyle name="40 % - Akzent3 2 5 3 4" xfId="16804" xr:uid="{00000000-0005-0000-0000-000026460000}"/>
    <cellStyle name="40 % - Akzent3 2 5 4" xfId="20882" xr:uid="{00000000-0005-0000-0000-000027460000}"/>
    <cellStyle name="40 % - Akzent3 2 5 4 2" xfId="48312" xr:uid="{00000000-0005-0000-0000-000028460000}"/>
    <cellStyle name="40 % - Akzent3 2 5 5" xfId="30496" xr:uid="{00000000-0005-0000-0000-000029460000}"/>
    <cellStyle name="40 % - Akzent3 2 5 6" xfId="35955" xr:uid="{00000000-0005-0000-0000-00002A460000}"/>
    <cellStyle name="40 % - Akzent3 2 5 7" xfId="43548" xr:uid="{00000000-0005-0000-0000-00002B460000}"/>
    <cellStyle name="40 % - Akzent3 2 5 8" xfId="12059" xr:uid="{00000000-0005-0000-0000-00002C460000}"/>
    <cellStyle name="40 % - Akzent3 2 6" xfId="2926" xr:uid="{00000000-0005-0000-0000-00002D460000}"/>
    <cellStyle name="40 % - Akzent3 2 6 2" xfId="7719" xr:uid="{00000000-0005-0000-0000-00002E460000}"/>
    <cellStyle name="40 % - Akzent3 2 6 2 2" xfId="27149" xr:uid="{00000000-0005-0000-0000-00002F460000}"/>
    <cellStyle name="40 % - Akzent3 2 6 2 3" xfId="53485" xr:uid="{00000000-0005-0000-0000-000030460000}"/>
    <cellStyle name="40 % - Akzent3 2 6 2 4" xfId="17259" xr:uid="{00000000-0005-0000-0000-000031460000}"/>
    <cellStyle name="40 % - Akzent3 2 6 3" xfId="21551" xr:uid="{00000000-0005-0000-0000-000032460000}"/>
    <cellStyle name="40 % - Akzent3 2 6 3 2" xfId="48797" xr:uid="{00000000-0005-0000-0000-000033460000}"/>
    <cellStyle name="40 % - Akzent3 2 6 4" xfId="31038" xr:uid="{00000000-0005-0000-0000-000034460000}"/>
    <cellStyle name="40 % - Akzent3 2 6 5" xfId="36605" xr:uid="{00000000-0005-0000-0000-000035460000}"/>
    <cellStyle name="40 % - Akzent3 2 6 6" xfId="44065" xr:uid="{00000000-0005-0000-0000-000036460000}"/>
    <cellStyle name="40 % - Akzent3 2 6 7" xfId="13561" xr:uid="{00000000-0005-0000-0000-000037460000}"/>
    <cellStyle name="40 % - Akzent3 2 7" xfId="4825" xr:uid="{00000000-0005-0000-0000-000038460000}"/>
    <cellStyle name="40 % - Akzent3 2 7 2" xfId="9581" xr:uid="{00000000-0005-0000-0000-000039460000}"/>
    <cellStyle name="40 % - Akzent3 2 7 2 2" xfId="55347" xr:uid="{00000000-0005-0000-0000-00003A460000}"/>
    <cellStyle name="40 % - Akzent3 2 7 2 3" xfId="25340" xr:uid="{00000000-0005-0000-0000-00003B460000}"/>
    <cellStyle name="40 % - Akzent3 2 7 3" xfId="32924" xr:uid="{00000000-0005-0000-0000-00003C460000}"/>
    <cellStyle name="40 % - Akzent3 2 7 3 2" xfId="50656" xr:uid="{00000000-0005-0000-0000-00003D460000}"/>
    <cellStyle name="40 % - Akzent3 2 7 4" xfId="38503" xr:uid="{00000000-0005-0000-0000-00003E460000}"/>
    <cellStyle name="40 % - Akzent3 2 7 5" xfId="45956" xr:uid="{00000000-0005-0000-0000-00003F460000}"/>
    <cellStyle name="40 % - Akzent3 2 7 6" xfId="15430" xr:uid="{00000000-0005-0000-0000-000040460000}"/>
    <cellStyle name="40 % - Akzent3 2 8" xfId="5310" xr:uid="{00000000-0005-0000-0000-000041460000}"/>
    <cellStyle name="40 % - Akzent3 2 8 2" xfId="10002" xr:uid="{00000000-0005-0000-0000-000042460000}"/>
    <cellStyle name="40 % - Akzent3 2 8 2 2" xfId="55768" xr:uid="{00000000-0005-0000-0000-000043460000}"/>
    <cellStyle name="40 % - Akzent3 2 8 2 3" xfId="33406" xr:uid="{00000000-0005-0000-0000-000044460000}"/>
    <cellStyle name="40 % - Akzent3 2 8 3" xfId="38985" xr:uid="{00000000-0005-0000-0000-000045460000}"/>
    <cellStyle name="40 % - Akzent3 2 8 3 2" xfId="51076" xr:uid="{00000000-0005-0000-0000-000046460000}"/>
    <cellStyle name="40 % - Akzent3 2 8 4" xfId="46438" xr:uid="{00000000-0005-0000-0000-000047460000}"/>
    <cellStyle name="40 % - Akzent3 2 8 5" xfId="19321" xr:uid="{00000000-0005-0000-0000-000048460000}"/>
    <cellStyle name="40 % - Akzent3 2 9" xfId="5753" xr:uid="{00000000-0005-0000-0000-000049460000}"/>
    <cellStyle name="40 % - Akzent3 2 9 2" xfId="51519" xr:uid="{00000000-0005-0000-0000-00004A460000}"/>
    <cellStyle name="40 % - Akzent3 2 9 3" xfId="28987" xr:uid="{00000000-0005-0000-0000-00004B460000}"/>
    <cellStyle name="40 % - Akzent3 3" xfId="637" xr:uid="{00000000-0005-0000-0000-00004C460000}"/>
    <cellStyle name="40 % - Akzent3 3 10" xfId="42153" xr:uid="{00000000-0005-0000-0000-00004D460000}"/>
    <cellStyle name="40 % - Akzent3 3 11" xfId="11497" xr:uid="{00000000-0005-0000-0000-00004E460000}"/>
    <cellStyle name="40 % - Akzent3 3 12" xfId="56781" xr:uid="{00000000-0005-0000-0000-00004F460000}"/>
    <cellStyle name="40 % - Akzent3 3 13" xfId="57236" xr:uid="{00000000-0005-0000-0000-000050460000}"/>
    <cellStyle name="40 % - Akzent3 3 2" xfId="996" xr:uid="{00000000-0005-0000-0000-000051460000}"/>
    <cellStyle name="40 % - Akzent3 3 2 10" xfId="11853" xr:uid="{00000000-0005-0000-0000-000052460000}"/>
    <cellStyle name="40 % - Akzent3 3 2 2" xfId="1733" xr:uid="{00000000-0005-0000-0000-000053460000}"/>
    <cellStyle name="40 % - Akzent3 3 2 2 2" xfId="4106" xr:uid="{00000000-0005-0000-0000-000054460000}"/>
    <cellStyle name="40 % - Akzent3 3 2 2 2 2" xfId="8897" xr:uid="{00000000-0005-0000-0000-000055460000}"/>
    <cellStyle name="40 % - Akzent3 3 2 2 2 2 2" xfId="28316" xr:uid="{00000000-0005-0000-0000-000056460000}"/>
    <cellStyle name="40 % - Akzent3 3 2 2 2 2 3" xfId="54663" xr:uid="{00000000-0005-0000-0000-000057460000}"/>
    <cellStyle name="40 % - Akzent3 3 2 2 2 2 4" xfId="18439" xr:uid="{00000000-0005-0000-0000-000058460000}"/>
    <cellStyle name="40 % - Akzent3 3 2 2 2 3" xfId="22731" xr:uid="{00000000-0005-0000-0000-000059460000}"/>
    <cellStyle name="40 % - Akzent3 3 2 2 2 3 2" xfId="49974" xr:uid="{00000000-0005-0000-0000-00005A460000}"/>
    <cellStyle name="40 % - Akzent3 3 2 2 2 4" xfId="32214" xr:uid="{00000000-0005-0000-0000-00005B460000}"/>
    <cellStyle name="40 % - Akzent3 3 2 2 2 5" xfId="37785" xr:uid="{00000000-0005-0000-0000-00005C460000}"/>
    <cellStyle name="40 % - Akzent3 3 2 2 2 6" xfId="45245" xr:uid="{00000000-0005-0000-0000-00005D460000}"/>
    <cellStyle name="40 % - Akzent3 3 2 2 2 7" xfId="14727" xr:uid="{00000000-0005-0000-0000-00005E460000}"/>
    <cellStyle name="40 % - Akzent3 3 2 2 3" xfId="6946" xr:uid="{00000000-0005-0000-0000-00005F460000}"/>
    <cellStyle name="40 % - Akzent3 3 2 2 3 2" xfId="26506" xr:uid="{00000000-0005-0000-0000-000060460000}"/>
    <cellStyle name="40 % - Akzent3 3 2 2 3 3" xfId="52712" xr:uid="{00000000-0005-0000-0000-000061460000}"/>
    <cellStyle name="40 % - Akzent3 3 2 2 3 4" xfId="16596" xr:uid="{00000000-0005-0000-0000-000062460000}"/>
    <cellStyle name="40 % - Akzent3 3 2 2 4" xfId="20572" xr:uid="{00000000-0005-0000-0000-000063460000}"/>
    <cellStyle name="40 % - Akzent3 3 2 2 4 2" xfId="48048" xr:uid="{00000000-0005-0000-0000-000064460000}"/>
    <cellStyle name="40 % - Akzent3 3 2 2 5" xfId="30197" xr:uid="{00000000-0005-0000-0000-000065460000}"/>
    <cellStyle name="40 % - Akzent3 3 2 2 6" xfId="35643" xr:uid="{00000000-0005-0000-0000-000066460000}"/>
    <cellStyle name="40 % - Akzent3 3 2 2 7" xfId="43238" xr:uid="{00000000-0005-0000-0000-000067460000}"/>
    <cellStyle name="40 % - Akzent3 3 2 2 8" xfId="13266" xr:uid="{00000000-0005-0000-0000-000068460000}"/>
    <cellStyle name="40 % - Akzent3 3 2 3" xfId="3414" xr:uid="{00000000-0005-0000-0000-000069460000}"/>
    <cellStyle name="40 % - Akzent3 3 2 3 2" xfId="8206" xr:uid="{00000000-0005-0000-0000-00006A460000}"/>
    <cellStyle name="40 % - Akzent3 3 2 3 2 2" xfId="27636" xr:uid="{00000000-0005-0000-0000-00006B460000}"/>
    <cellStyle name="40 % - Akzent3 3 2 3 2 3" xfId="53972" xr:uid="{00000000-0005-0000-0000-00006C460000}"/>
    <cellStyle name="40 % - Akzent3 3 2 3 2 4" xfId="17747" xr:uid="{00000000-0005-0000-0000-00006D460000}"/>
    <cellStyle name="40 % - Akzent3 3 2 3 3" xfId="22039" xr:uid="{00000000-0005-0000-0000-00006E460000}"/>
    <cellStyle name="40 % - Akzent3 3 2 3 3 2" xfId="49284" xr:uid="{00000000-0005-0000-0000-00006F460000}"/>
    <cellStyle name="40 % - Akzent3 3 2 3 4" xfId="31526" xr:uid="{00000000-0005-0000-0000-000070460000}"/>
    <cellStyle name="40 % - Akzent3 3 2 3 5" xfId="37093" xr:uid="{00000000-0005-0000-0000-000071460000}"/>
    <cellStyle name="40 % - Akzent3 3 2 3 6" xfId="44553" xr:uid="{00000000-0005-0000-0000-000072460000}"/>
    <cellStyle name="40 % - Akzent3 3 2 3 7" xfId="12546" xr:uid="{00000000-0005-0000-0000-000073460000}"/>
    <cellStyle name="40 % - Akzent3 3 2 4" xfId="6241" xr:uid="{00000000-0005-0000-0000-000074460000}"/>
    <cellStyle name="40 % - Akzent3 3 2 4 2" xfId="25159" xr:uid="{00000000-0005-0000-0000-000075460000}"/>
    <cellStyle name="40 % - Akzent3 3 2 4 3" xfId="52007" xr:uid="{00000000-0005-0000-0000-000076460000}"/>
    <cellStyle name="40 % - Akzent3 3 2 4 4" xfId="14048" xr:uid="{00000000-0005-0000-0000-000077460000}"/>
    <cellStyle name="40 % - Akzent3 3 2 5" xfId="15917" xr:uid="{00000000-0005-0000-0000-000078460000}"/>
    <cellStyle name="40 % - Akzent3 3 2 5 2" xfId="25827" xr:uid="{00000000-0005-0000-0000-000079460000}"/>
    <cellStyle name="40 % - Akzent3 3 2 5 3" xfId="47345" xr:uid="{00000000-0005-0000-0000-00007A460000}"/>
    <cellStyle name="40 % - Akzent3 3 2 6" xfId="19841" xr:uid="{00000000-0005-0000-0000-00007B460000}"/>
    <cellStyle name="40 % - Akzent3 3 2 7" xfId="29475" xr:uid="{00000000-0005-0000-0000-00007C460000}"/>
    <cellStyle name="40 % - Akzent3 3 2 8" xfId="34910" xr:uid="{00000000-0005-0000-0000-00007D460000}"/>
    <cellStyle name="40 % - Akzent3 3 2 9" xfId="42509" xr:uid="{00000000-0005-0000-0000-00007E460000}"/>
    <cellStyle name="40 % - Akzent3 3 3" xfId="1400" xr:uid="{00000000-0005-0000-0000-00007F460000}"/>
    <cellStyle name="40 % - Akzent3 3 3 2" xfId="3776" xr:uid="{00000000-0005-0000-0000-000080460000}"/>
    <cellStyle name="40 % - Akzent3 3 3 2 2" xfId="8567" xr:uid="{00000000-0005-0000-0000-000081460000}"/>
    <cellStyle name="40 % - Akzent3 3 3 2 2 2" xfId="27987" xr:uid="{00000000-0005-0000-0000-000082460000}"/>
    <cellStyle name="40 % - Akzent3 3 3 2 2 3" xfId="54333" xr:uid="{00000000-0005-0000-0000-000083460000}"/>
    <cellStyle name="40 % - Akzent3 3 3 2 2 4" xfId="18109" xr:uid="{00000000-0005-0000-0000-000084460000}"/>
    <cellStyle name="40 % - Akzent3 3 3 2 3" xfId="22401" xr:uid="{00000000-0005-0000-0000-000085460000}"/>
    <cellStyle name="40 % - Akzent3 3 3 2 3 2" xfId="49644" xr:uid="{00000000-0005-0000-0000-000086460000}"/>
    <cellStyle name="40 % - Akzent3 3 3 2 4" xfId="31884" xr:uid="{00000000-0005-0000-0000-000087460000}"/>
    <cellStyle name="40 % - Akzent3 3 3 2 5" xfId="37455" xr:uid="{00000000-0005-0000-0000-000088460000}"/>
    <cellStyle name="40 % - Akzent3 3 3 2 6" xfId="44915" xr:uid="{00000000-0005-0000-0000-000089460000}"/>
    <cellStyle name="40 % - Akzent3 3 3 2 7" xfId="14398" xr:uid="{00000000-0005-0000-0000-00008A460000}"/>
    <cellStyle name="40 % - Akzent3 3 3 3" xfId="6614" xr:uid="{00000000-0005-0000-0000-00008B460000}"/>
    <cellStyle name="40 % - Akzent3 3 3 3 2" xfId="26177" xr:uid="{00000000-0005-0000-0000-00008C460000}"/>
    <cellStyle name="40 % - Akzent3 3 3 3 3" xfId="52380" xr:uid="{00000000-0005-0000-0000-00008D460000}"/>
    <cellStyle name="40 % - Akzent3 3 3 3 4" xfId="16267" xr:uid="{00000000-0005-0000-0000-00008E460000}"/>
    <cellStyle name="40 % - Akzent3 3 3 4" xfId="20239" xr:uid="{00000000-0005-0000-0000-00008F460000}"/>
    <cellStyle name="40 % - Akzent3 3 3 4 2" xfId="47716" xr:uid="{00000000-0005-0000-0000-000090460000}"/>
    <cellStyle name="40 % - Akzent3 3 3 5" xfId="29864" xr:uid="{00000000-0005-0000-0000-000091460000}"/>
    <cellStyle name="40 % - Akzent3 3 3 6" xfId="35310" xr:uid="{00000000-0005-0000-0000-000092460000}"/>
    <cellStyle name="40 % - Akzent3 3 3 7" xfId="42905" xr:uid="{00000000-0005-0000-0000-000093460000}"/>
    <cellStyle name="40 % - Akzent3 3 3 8" xfId="12934" xr:uid="{00000000-0005-0000-0000-000094460000}"/>
    <cellStyle name="40 % - Akzent3 3 4" xfId="2273" xr:uid="{00000000-0005-0000-0000-000095460000}"/>
    <cellStyle name="40 % - Akzent3 3 4 2" xfId="4578" xr:uid="{00000000-0005-0000-0000-000096460000}"/>
    <cellStyle name="40 % - Akzent3 3 4 2 2" xfId="9359" xr:uid="{00000000-0005-0000-0000-000097460000}"/>
    <cellStyle name="40 % - Akzent3 3 4 2 2 2" xfId="28752" xr:uid="{00000000-0005-0000-0000-000098460000}"/>
    <cellStyle name="40 % - Akzent3 3 4 2 2 3" xfId="55125" xr:uid="{00000000-0005-0000-0000-000099460000}"/>
    <cellStyle name="40 % - Akzent3 3 4 2 2 4" xfId="18911" xr:uid="{00000000-0005-0000-0000-00009A460000}"/>
    <cellStyle name="40 % - Akzent3 3 4 2 3" xfId="23203" xr:uid="{00000000-0005-0000-0000-00009B460000}"/>
    <cellStyle name="40 % - Akzent3 3 4 2 3 2" xfId="50435" xr:uid="{00000000-0005-0000-0000-00009C460000}"/>
    <cellStyle name="40 % - Akzent3 3 4 2 4" xfId="32678" xr:uid="{00000000-0005-0000-0000-00009D460000}"/>
    <cellStyle name="40 % - Akzent3 3 4 2 5" xfId="38257" xr:uid="{00000000-0005-0000-0000-00009E460000}"/>
    <cellStyle name="40 % - Akzent3 3 4 2 6" xfId="45717" xr:uid="{00000000-0005-0000-0000-00009F460000}"/>
    <cellStyle name="40 % - Akzent3 3 4 2 7" xfId="15163" xr:uid="{00000000-0005-0000-0000-0000A0460000}"/>
    <cellStyle name="40 % - Akzent3 3 4 3" xfId="7438" xr:uid="{00000000-0005-0000-0000-0000A1460000}"/>
    <cellStyle name="40 % - Akzent3 3 4 3 2" xfId="26942" xr:uid="{00000000-0005-0000-0000-0000A2460000}"/>
    <cellStyle name="40 % - Akzent3 3 4 3 3" xfId="53204" xr:uid="{00000000-0005-0000-0000-0000A3460000}"/>
    <cellStyle name="40 % - Akzent3 3 4 3 4" xfId="17032" xr:uid="{00000000-0005-0000-0000-0000A4460000}"/>
    <cellStyle name="40 % - Akzent3 3 4 4" xfId="21110" xr:uid="{00000000-0005-0000-0000-0000A5460000}"/>
    <cellStyle name="40 % - Akzent3 3 4 4 2" xfId="48540" xr:uid="{00000000-0005-0000-0000-0000A6460000}"/>
    <cellStyle name="40 % - Akzent3 3 4 5" xfId="30724" xr:uid="{00000000-0005-0000-0000-0000A7460000}"/>
    <cellStyle name="40 % - Akzent3 3 4 6" xfId="36183" xr:uid="{00000000-0005-0000-0000-0000A8460000}"/>
    <cellStyle name="40 % - Akzent3 3 4 7" xfId="43776" xr:uid="{00000000-0005-0000-0000-0000A9460000}"/>
    <cellStyle name="40 % - Akzent3 3 4 8" xfId="12217" xr:uid="{00000000-0005-0000-0000-0000AA460000}"/>
    <cellStyle name="40 % - Akzent3 3 5" xfId="3084" xr:uid="{00000000-0005-0000-0000-0000AB460000}"/>
    <cellStyle name="40 % - Akzent3 3 5 2" xfId="7877" xr:uid="{00000000-0005-0000-0000-0000AC460000}"/>
    <cellStyle name="40 % - Akzent3 3 5 2 2" xfId="27307" xr:uid="{00000000-0005-0000-0000-0000AD460000}"/>
    <cellStyle name="40 % - Akzent3 3 5 2 3" xfId="53643" xr:uid="{00000000-0005-0000-0000-0000AE460000}"/>
    <cellStyle name="40 % - Akzent3 3 5 2 4" xfId="17417" xr:uid="{00000000-0005-0000-0000-0000AF460000}"/>
    <cellStyle name="40 % - Akzent3 3 5 3" xfId="21709" xr:uid="{00000000-0005-0000-0000-0000B0460000}"/>
    <cellStyle name="40 % - Akzent3 3 5 3 2" xfId="48955" xr:uid="{00000000-0005-0000-0000-0000B1460000}"/>
    <cellStyle name="40 % - Akzent3 3 5 4" xfId="31196" xr:uid="{00000000-0005-0000-0000-0000B2460000}"/>
    <cellStyle name="40 % - Akzent3 3 5 5" xfId="36763" xr:uid="{00000000-0005-0000-0000-0000B3460000}"/>
    <cellStyle name="40 % - Akzent3 3 5 6" xfId="44223" xr:uid="{00000000-0005-0000-0000-0000B4460000}"/>
    <cellStyle name="40 % - Akzent3 3 5 7" xfId="13719" xr:uid="{00000000-0005-0000-0000-0000B5460000}"/>
    <cellStyle name="40 % - Akzent3 3 6" xfId="5053" xr:uid="{00000000-0005-0000-0000-0000B6460000}"/>
    <cellStyle name="40 % - Akzent3 3 6 2" xfId="9809" xr:uid="{00000000-0005-0000-0000-0000B7460000}"/>
    <cellStyle name="40 % - Akzent3 3 6 2 2" xfId="55575" xr:uid="{00000000-0005-0000-0000-0000B8460000}"/>
    <cellStyle name="40 % - Akzent3 3 6 2 3" xfId="25498" xr:uid="{00000000-0005-0000-0000-0000B9460000}"/>
    <cellStyle name="40 % - Akzent3 3 6 3" xfId="33152" xr:uid="{00000000-0005-0000-0000-0000BA460000}"/>
    <cellStyle name="40 % - Akzent3 3 6 3 2" xfId="50884" xr:uid="{00000000-0005-0000-0000-0000BB460000}"/>
    <cellStyle name="40 % - Akzent3 3 6 4" xfId="38731" xr:uid="{00000000-0005-0000-0000-0000BC460000}"/>
    <cellStyle name="40 % - Akzent3 3 6 5" xfId="46184" xr:uid="{00000000-0005-0000-0000-0000BD460000}"/>
    <cellStyle name="40 % - Akzent3 3 6 6" xfId="15588" xr:uid="{00000000-0005-0000-0000-0000BE460000}"/>
    <cellStyle name="40 % - Akzent3 3 7" xfId="5538" xr:uid="{00000000-0005-0000-0000-0000BF460000}"/>
    <cellStyle name="40 % - Akzent3 3 7 2" xfId="10230" xr:uid="{00000000-0005-0000-0000-0000C0460000}"/>
    <cellStyle name="40 % - Akzent3 3 7 2 2" xfId="55996" xr:uid="{00000000-0005-0000-0000-0000C1460000}"/>
    <cellStyle name="40 % - Akzent3 3 7 2 3" xfId="33634" xr:uid="{00000000-0005-0000-0000-0000C2460000}"/>
    <cellStyle name="40 % - Akzent3 3 7 3" xfId="39213" xr:uid="{00000000-0005-0000-0000-0000C3460000}"/>
    <cellStyle name="40 % - Akzent3 3 7 3 2" xfId="51304" xr:uid="{00000000-0005-0000-0000-0000C4460000}"/>
    <cellStyle name="40 % - Akzent3 3 7 4" xfId="46666" xr:uid="{00000000-0005-0000-0000-0000C5460000}"/>
    <cellStyle name="40 % - Akzent3 3 7 5" xfId="19484" xr:uid="{00000000-0005-0000-0000-0000C6460000}"/>
    <cellStyle name="40 % - Akzent3 3 8" xfId="5911" xr:uid="{00000000-0005-0000-0000-0000C7460000}"/>
    <cellStyle name="40 % - Akzent3 3 8 2" xfId="51677" xr:uid="{00000000-0005-0000-0000-0000C8460000}"/>
    <cellStyle name="40 % - Akzent3 3 8 3" xfId="29145" xr:uid="{00000000-0005-0000-0000-0000C9460000}"/>
    <cellStyle name="40 % - Akzent3 3 9" xfId="11026" xr:uid="{00000000-0005-0000-0000-0000CA460000}"/>
    <cellStyle name="40 % - Akzent3 3 9 2" xfId="47016" xr:uid="{00000000-0005-0000-0000-0000CB460000}"/>
    <cellStyle name="40 % - Akzent3 3 9 3" xfId="34553" xr:uid="{00000000-0005-0000-0000-0000CC460000}"/>
    <cellStyle name="40 % - Akzent3 4" xfId="650" xr:uid="{00000000-0005-0000-0000-0000CD460000}"/>
    <cellStyle name="40 % - Akzent3 4 10" xfId="11510" xr:uid="{00000000-0005-0000-0000-0000CE460000}"/>
    <cellStyle name="40 % - Akzent3 4 11" xfId="57360" xr:uid="{00000000-0005-0000-0000-0000CF460000}"/>
    <cellStyle name="40 % - Akzent3 4 2" xfId="1413" xr:uid="{00000000-0005-0000-0000-0000D0460000}"/>
    <cellStyle name="40 % - Akzent3 4 2 2" xfId="3789" xr:uid="{00000000-0005-0000-0000-0000D1460000}"/>
    <cellStyle name="40 % - Akzent3 4 2 2 2" xfId="8580" xr:uid="{00000000-0005-0000-0000-0000D2460000}"/>
    <cellStyle name="40 % - Akzent3 4 2 2 2 2" xfId="28000" xr:uid="{00000000-0005-0000-0000-0000D3460000}"/>
    <cellStyle name="40 % - Akzent3 4 2 2 2 3" xfId="54346" xr:uid="{00000000-0005-0000-0000-0000D4460000}"/>
    <cellStyle name="40 % - Akzent3 4 2 2 2 4" xfId="18122" xr:uid="{00000000-0005-0000-0000-0000D5460000}"/>
    <cellStyle name="40 % - Akzent3 4 2 2 3" xfId="22414" xr:uid="{00000000-0005-0000-0000-0000D6460000}"/>
    <cellStyle name="40 % - Akzent3 4 2 2 3 2" xfId="49657" xr:uid="{00000000-0005-0000-0000-0000D7460000}"/>
    <cellStyle name="40 % - Akzent3 4 2 2 4" xfId="31897" xr:uid="{00000000-0005-0000-0000-0000D8460000}"/>
    <cellStyle name="40 % - Akzent3 4 2 2 5" xfId="37468" xr:uid="{00000000-0005-0000-0000-0000D9460000}"/>
    <cellStyle name="40 % - Akzent3 4 2 2 6" xfId="44928" xr:uid="{00000000-0005-0000-0000-0000DA460000}"/>
    <cellStyle name="40 % - Akzent3 4 2 2 7" xfId="14411" xr:uid="{00000000-0005-0000-0000-0000DB460000}"/>
    <cellStyle name="40 % - Akzent3 4 2 3" xfId="6627" xr:uid="{00000000-0005-0000-0000-0000DC460000}"/>
    <cellStyle name="40 % - Akzent3 4 2 3 2" xfId="26190" xr:uid="{00000000-0005-0000-0000-0000DD460000}"/>
    <cellStyle name="40 % - Akzent3 4 2 3 3" xfId="52393" xr:uid="{00000000-0005-0000-0000-0000DE460000}"/>
    <cellStyle name="40 % - Akzent3 4 2 3 4" xfId="16280" xr:uid="{00000000-0005-0000-0000-0000DF460000}"/>
    <cellStyle name="40 % - Akzent3 4 2 4" xfId="20252" xr:uid="{00000000-0005-0000-0000-0000E0460000}"/>
    <cellStyle name="40 % - Akzent3 4 2 4 2" xfId="47729" xr:uid="{00000000-0005-0000-0000-0000E1460000}"/>
    <cellStyle name="40 % - Akzent3 4 2 5" xfId="29877" xr:uid="{00000000-0005-0000-0000-0000E2460000}"/>
    <cellStyle name="40 % - Akzent3 4 2 6" xfId="35323" xr:uid="{00000000-0005-0000-0000-0000E3460000}"/>
    <cellStyle name="40 % - Akzent3 4 2 7" xfId="42918" xr:uid="{00000000-0005-0000-0000-0000E4460000}"/>
    <cellStyle name="40 % - Akzent3 4 2 8" xfId="12947" xr:uid="{00000000-0005-0000-0000-0000E5460000}"/>
    <cellStyle name="40 % - Akzent3 4 3" xfId="3097" xr:uid="{00000000-0005-0000-0000-0000E6460000}"/>
    <cellStyle name="40 % - Akzent3 4 3 2" xfId="7890" xr:uid="{00000000-0005-0000-0000-0000E7460000}"/>
    <cellStyle name="40 % - Akzent3 4 3 2 2" xfId="27320" xr:uid="{00000000-0005-0000-0000-0000E8460000}"/>
    <cellStyle name="40 % - Akzent3 4 3 2 3" xfId="53656" xr:uid="{00000000-0005-0000-0000-0000E9460000}"/>
    <cellStyle name="40 % - Akzent3 4 3 2 4" xfId="17430" xr:uid="{00000000-0005-0000-0000-0000EA460000}"/>
    <cellStyle name="40 % - Akzent3 4 3 3" xfId="21722" xr:uid="{00000000-0005-0000-0000-0000EB460000}"/>
    <cellStyle name="40 % - Akzent3 4 3 3 2" xfId="48968" xr:uid="{00000000-0005-0000-0000-0000EC460000}"/>
    <cellStyle name="40 % - Akzent3 4 3 4" xfId="31209" xr:uid="{00000000-0005-0000-0000-0000ED460000}"/>
    <cellStyle name="40 % - Akzent3 4 3 5" xfId="36776" xr:uid="{00000000-0005-0000-0000-0000EE460000}"/>
    <cellStyle name="40 % - Akzent3 4 3 6" xfId="44236" xr:uid="{00000000-0005-0000-0000-0000EF460000}"/>
    <cellStyle name="40 % - Akzent3 4 3 7" xfId="12230" xr:uid="{00000000-0005-0000-0000-0000F0460000}"/>
    <cellStyle name="40 % - Akzent3 4 4" xfId="5924" xr:uid="{00000000-0005-0000-0000-0000F1460000}"/>
    <cellStyle name="40 % - Akzent3 4 4 2" xfId="25127" xr:uid="{00000000-0005-0000-0000-0000F2460000}"/>
    <cellStyle name="40 % - Akzent3 4 4 3" xfId="51690" xr:uid="{00000000-0005-0000-0000-0000F3460000}"/>
    <cellStyle name="40 % - Akzent3 4 4 4" xfId="13732" xr:uid="{00000000-0005-0000-0000-0000F4460000}"/>
    <cellStyle name="40 % - Akzent3 4 5" xfId="15601" xr:uid="{00000000-0005-0000-0000-0000F5460000}"/>
    <cellStyle name="40 % - Akzent3 4 5 2" xfId="25511" xr:uid="{00000000-0005-0000-0000-0000F6460000}"/>
    <cellStyle name="40 % - Akzent3 4 5 3" xfId="47029" xr:uid="{00000000-0005-0000-0000-0000F7460000}"/>
    <cellStyle name="40 % - Akzent3 4 6" xfId="19497" xr:uid="{00000000-0005-0000-0000-0000F8460000}"/>
    <cellStyle name="40 % - Akzent3 4 7" xfId="29158" xr:uid="{00000000-0005-0000-0000-0000F9460000}"/>
    <cellStyle name="40 % - Akzent3 4 8" xfId="34566" xr:uid="{00000000-0005-0000-0000-0000FA460000}"/>
    <cellStyle name="40 % - Akzent3 4 9" xfId="42166" xr:uid="{00000000-0005-0000-0000-0000FB460000}"/>
    <cellStyle name="40 % - Akzent3 5" xfId="1226" xr:uid="{00000000-0005-0000-0000-0000FC460000}"/>
    <cellStyle name="40 % - Akzent3 5 2" xfId="3602" xr:uid="{00000000-0005-0000-0000-0000FD460000}"/>
    <cellStyle name="40 % - Akzent3 5 2 2" xfId="8393" xr:uid="{00000000-0005-0000-0000-0000FE460000}"/>
    <cellStyle name="40 % - Akzent3 5 2 2 2" xfId="27813" xr:uid="{00000000-0005-0000-0000-0000FF460000}"/>
    <cellStyle name="40 % - Akzent3 5 2 2 3" xfId="54159" xr:uid="{00000000-0005-0000-0000-000000470000}"/>
    <cellStyle name="40 % - Akzent3 5 2 2 4" xfId="17935" xr:uid="{00000000-0005-0000-0000-000001470000}"/>
    <cellStyle name="40 % - Akzent3 5 2 3" xfId="22227" xr:uid="{00000000-0005-0000-0000-000002470000}"/>
    <cellStyle name="40 % - Akzent3 5 2 3 2" xfId="49470" xr:uid="{00000000-0005-0000-0000-000003470000}"/>
    <cellStyle name="40 % - Akzent3 5 2 4" xfId="31710" xr:uid="{00000000-0005-0000-0000-000004470000}"/>
    <cellStyle name="40 % - Akzent3 5 2 5" xfId="37281" xr:uid="{00000000-0005-0000-0000-000005470000}"/>
    <cellStyle name="40 % - Akzent3 5 2 6" xfId="44741" xr:uid="{00000000-0005-0000-0000-000006470000}"/>
    <cellStyle name="40 % - Akzent3 5 2 7" xfId="12760" xr:uid="{00000000-0005-0000-0000-000007470000}"/>
    <cellStyle name="40 % - Akzent3 5 3" xfId="6440" xr:uid="{00000000-0005-0000-0000-000008470000}"/>
    <cellStyle name="40 % - Akzent3 5 3 2" xfId="24793" xr:uid="{00000000-0005-0000-0000-000009470000}"/>
    <cellStyle name="40 % - Akzent3 5 3 3" xfId="52206" xr:uid="{00000000-0005-0000-0000-00000A470000}"/>
    <cellStyle name="40 % - Akzent3 5 3 4" xfId="14224" xr:uid="{00000000-0005-0000-0000-00000B470000}"/>
    <cellStyle name="40 % - Akzent3 5 4" xfId="16093" xr:uid="{00000000-0005-0000-0000-00000C470000}"/>
    <cellStyle name="40 % - Akzent3 5 4 2" xfId="26003" xr:uid="{00000000-0005-0000-0000-00000D470000}"/>
    <cellStyle name="40 % - Akzent3 5 4 3" xfId="47542" xr:uid="{00000000-0005-0000-0000-00000E470000}"/>
    <cellStyle name="40 % - Akzent3 5 5" xfId="20065" xr:uid="{00000000-0005-0000-0000-00000F470000}"/>
    <cellStyle name="40 % - Akzent3 5 6" xfId="29690" xr:uid="{00000000-0005-0000-0000-000010470000}"/>
    <cellStyle name="40 % - Akzent3 5 7" xfId="35136" xr:uid="{00000000-0005-0000-0000-000011470000}"/>
    <cellStyle name="40 % - Akzent3 5 8" xfId="42731" xr:uid="{00000000-0005-0000-0000-000012470000}"/>
    <cellStyle name="40 % - Akzent3 5 9" xfId="11318" xr:uid="{00000000-0005-0000-0000-000013470000}"/>
    <cellStyle name="40 % - Akzent3 6" xfId="1941" xr:uid="{00000000-0005-0000-0000-000014470000}"/>
    <cellStyle name="40 % - Akzent3 6 2" xfId="4248" xr:uid="{00000000-0005-0000-0000-000015470000}"/>
    <cellStyle name="40 % - Akzent3 6 2 2" xfId="9029" xr:uid="{00000000-0005-0000-0000-000016470000}"/>
    <cellStyle name="40 % - Akzent3 6 2 2 2" xfId="28423" xr:uid="{00000000-0005-0000-0000-000017470000}"/>
    <cellStyle name="40 % - Akzent3 6 2 2 3" xfId="54795" xr:uid="{00000000-0005-0000-0000-000018470000}"/>
    <cellStyle name="40 % - Akzent3 6 2 2 4" xfId="18581" xr:uid="{00000000-0005-0000-0000-000019470000}"/>
    <cellStyle name="40 % - Akzent3 6 2 3" xfId="22873" xr:uid="{00000000-0005-0000-0000-00001A470000}"/>
    <cellStyle name="40 % - Akzent3 6 2 3 2" xfId="50105" xr:uid="{00000000-0005-0000-0000-00001B470000}"/>
    <cellStyle name="40 % - Akzent3 6 2 4" xfId="32348" xr:uid="{00000000-0005-0000-0000-00001C470000}"/>
    <cellStyle name="40 % - Akzent3 6 2 5" xfId="37927" xr:uid="{00000000-0005-0000-0000-00001D470000}"/>
    <cellStyle name="40 % - Akzent3 6 2 6" xfId="45387" xr:uid="{00000000-0005-0000-0000-00001E470000}"/>
    <cellStyle name="40 % - Akzent3 6 2 7" xfId="13461" xr:uid="{00000000-0005-0000-0000-00001F470000}"/>
    <cellStyle name="40 % - Akzent3 6 3" xfId="7108" xr:uid="{00000000-0005-0000-0000-000020470000}"/>
    <cellStyle name="40 % - Akzent3 6 3 2" xfId="21242" xr:uid="{00000000-0005-0000-0000-000021470000}"/>
    <cellStyle name="40 % - Akzent3 6 3 3" xfId="52874" xr:uid="{00000000-0005-0000-0000-000022470000}"/>
    <cellStyle name="40 % - Akzent3 6 3 4" xfId="14833" xr:uid="{00000000-0005-0000-0000-000023470000}"/>
    <cellStyle name="40 % - Akzent3 6 4" xfId="16702" xr:uid="{00000000-0005-0000-0000-000024470000}"/>
    <cellStyle name="40 % - Akzent3 6 4 2" xfId="26612" xr:uid="{00000000-0005-0000-0000-000025470000}"/>
    <cellStyle name="40 % - Akzent3 6 4 3" xfId="48210" xr:uid="{00000000-0005-0000-0000-000026470000}"/>
    <cellStyle name="40 % - Akzent3 6 5" xfId="20780" xr:uid="{00000000-0005-0000-0000-000027470000}"/>
    <cellStyle name="40 % - Akzent3 6 6" xfId="30394" xr:uid="{00000000-0005-0000-0000-000028470000}"/>
    <cellStyle name="40 % - Akzent3 6 7" xfId="35851" xr:uid="{00000000-0005-0000-0000-000029470000}"/>
    <cellStyle name="40 % - Akzent3 6 8" xfId="43446" xr:uid="{00000000-0005-0000-0000-00002A470000}"/>
    <cellStyle name="40 % - Akzent3 6 9" xfId="11959" xr:uid="{00000000-0005-0000-0000-00002B470000}"/>
    <cellStyle name="40 % - Akzent3 7" xfId="1955" xr:uid="{00000000-0005-0000-0000-00002C470000}"/>
    <cellStyle name="40 % - Akzent3 7 2" xfId="4262" xr:uid="{00000000-0005-0000-0000-00002D470000}"/>
    <cellStyle name="40 % - Akzent3 7 2 2" xfId="9043" xr:uid="{00000000-0005-0000-0000-00002E470000}"/>
    <cellStyle name="40 % - Akzent3 7 2 2 2" xfId="28436" xr:uid="{00000000-0005-0000-0000-00002F470000}"/>
    <cellStyle name="40 % - Akzent3 7 2 2 3" xfId="54809" xr:uid="{00000000-0005-0000-0000-000030470000}"/>
    <cellStyle name="40 % - Akzent3 7 2 2 4" xfId="18595" xr:uid="{00000000-0005-0000-0000-000031470000}"/>
    <cellStyle name="40 % - Akzent3 7 2 3" xfId="22887" xr:uid="{00000000-0005-0000-0000-000032470000}"/>
    <cellStyle name="40 % - Akzent3 7 2 3 2" xfId="50119" xr:uid="{00000000-0005-0000-0000-000033470000}"/>
    <cellStyle name="40 % - Akzent3 7 2 4" xfId="32362" xr:uid="{00000000-0005-0000-0000-000034470000}"/>
    <cellStyle name="40 % - Akzent3 7 2 5" xfId="37941" xr:uid="{00000000-0005-0000-0000-000035470000}"/>
    <cellStyle name="40 % - Akzent3 7 2 6" xfId="45401" xr:uid="{00000000-0005-0000-0000-000036470000}"/>
    <cellStyle name="40 % - Akzent3 7 2 7" xfId="14847" xr:uid="{00000000-0005-0000-0000-000037470000}"/>
    <cellStyle name="40 % - Akzent3 7 3" xfId="7122" xr:uid="{00000000-0005-0000-0000-000038470000}"/>
    <cellStyle name="40 % - Akzent3 7 3 2" xfId="26626" xr:uid="{00000000-0005-0000-0000-000039470000}"/>
    <cellStyle name="40 % - Akzent3 7 3 3" xfId="52888" xr:uid="{00000000-0005-0000-0000-00003A470000}"/>
    <cellStyle name="40 % - Akzent3 7 3 4" xfId="16716" xr:uid="{00000000-0005-0000-0000-00003B470000}"/>
    <cellStyle name="40 % - Akzent3 7 4" xfId="20794" xr:uid="{00000000-0005-0000-0000-00003C470000}"/>
    <cellStyle name="40 % - Akzent3 7 4 2" xfId="48224" xr:uid="{00000000-0005-0000-0000-00003D470000}"/>
    <cellStyle name="40 % - Akzent3 7 5" xfId="30408" xr:uid="{00000000-0005-0000-0000-00003E470000}"/>
    <cellStyle name="40 % - Akzent3 7 6" xfId="35865" xr:uid="{00000000-0005-0000-0000-00003F470000}"/>
    <cellStyle name="40 % - Akzent3 7 7" xfId="43460" xr:uid="{00000000-0005-0000-0000-000040470000}"/>
    <cellStyle name="40 % - Akzent3 7 8" xfId="12043" xr:uid="{00000000-0005-0000-0000-000041470000}"/>
    <cellStyle name="40 % - Akzent3 8" xfId="2804" xr:uid="{00000000-0005-0000-0000-000042470000}"/>
    <cellStyle name="40 % - Akzent3 8 2" xfId="4701" xr:uid="{00000000-0005-0000-0000-000043470000}"/>
    <cellStyle name="40 % - Akzent3 8 2 2" xfId="9465" xr:uid="{00000000-0005-0000-0000-000044470000}"/>
    <cellStyle name="40 % - Akzent3 8 2 2 2" xfId="55231" xr:uid="{00000000-0005-0000-0000-000045470000}"/>
    <cellStyle name="40 % - Akzent3 8 2 2 3" xfId="23326" xr:uid="{00000000-0005-0000-0000-000046470000}"/>
    <cellStyle name="40 % - Akzent3 8 2 3" xfId="32801" xr:uid="{00000000-0005-0000-0000-000047470000}"/>
    <cellStyle name="40 % - Akzent3 8 2 3 2" xfId="50540" xr:uid="{00000000-0005-0000-0000-000048470000}"/>
    <cellStyle name="40 % - Akzent3 8 2 4" xfId="38380" xr:uid="{00000000-0005-0000-0000-000049470000}"/>
    <cellStyle name="40 % - Akzent3 8 2 5" xfId="45840" xr:uid="{00000000-0005-0000-0000-00004A470000}"/>
    <cellStyle name="40 % - Akzent3 8 2 6" xfId="19034" xr:uid="{00000000-0005-0000-0000-00004B470000}"/>
    <cellStyle name="40 % - Akzent3 8 3" xfId="7619" xr:uid="{00000000-0005-0000-0000-00004C470000}"/>
    <cellStyle name="40 % - Akzent3 8 3 2" xfId="27047" xr:uid="{00000000-0005-0000-0000-00004D470000}"/>
    <cellStyle name="40 % - Akzent3 8 3 3" xfId="53385" xr:uid="{00000000-0005-0000-0000-00004E470000}"/>
    <cellStyle name="40 % - Akzent3 8 3 4" xfId="17137" xr:uid="{00000000-0005-0000-0000-00004F470000}"/>
    <cellStyle name="40 % - Akzent3 8 4" xfId="21429" xr:uid="{00000000-0005-0000-0000-000050470000}"/>
    <cellStyle name="40 % - Akzent3 8 4 2" xfId="48697" xr:uid="{00000000-0005-0000-0000-000051470000}"/>
    <cellStyle name="40 % - Akzent3 8 5" xfId="30916" xr:uid="{00000000-0005-0000-0000-000052470000}"/>
    <cellStyle name="40 % - Akzent3 8 6" xfId="36483" xr:uid="{00000000-0005-0000-0000-000053470000}"/>
    <cellStyle name="40 % - Akzent3 8 7" xfId="43943" xr:uid="{00000000-0005-0000-0000-000054470000}"/>
    <cellStyle name="40 % - Akzent3 8 8" xfId="13545" xr:uid="{00000000-0005-0000-0000-000055470000}"/>
    <cellStyle name="40 % - Akzent3 9" xfId="2910" xr:uid="{00000000-0005-0000-0000-000056470000}"/>
    <cellStyle name="40 % - Akzent3 9 2" xfId="7703" xr:uid="{00000000-0005-0000-0000-000057470000}"/>
    <cellStyle name="40 % - Akzent3 9 2 2" xfId="27133" xr:uid="{00000000-0005-0000-0000-000058470000}"/>
    <cellStyle name="40 % - Akzent3 9 2 3" xfId="53469" xr:uid="{00000000-0005-0000-0000-000059470000}"/>
    <cellStyle name="40 % - Akzent3 9 2 4" xfId="17243" xr:uid="{00000000-0005-0000-0000-00005A470000}"/>
    <cellStyle name="40 % - Akzent3 9 3" xfId="21535" xr:uid="{00000000-0005-0000-0000-00005B470000}"/>
    <cellStyle name="40 % - Akzent3 9 3 2" xfId="48781" xr:uid="{00000000-0005-0000-0000-00005C470000}"/>
    <cellStyle name="40 % - Akzent3 9 4" xfId="31022" xr:uid="{00000000-0005-0000-0000-00005D470000}"/>
    <cellStyle name="40 % - Akzent3 9 5" xfId="36589" xr:uid="{00000000-0005-0000-0000-00005E470000}"/>
    <cellStyle name="40 % - Akzent3 9 6" xfId="44049" xr:uid="{00000000-0005-0000-0000-00005F470000}"/>
    <cellStyle name="40 % - Akzent3 9 7" xfId="15330" xr:uid="{00000000-0005-0000-0000-000060470000}"/>
    <cellStyle name="40 % - Akzent4 10" xfId="4717" xr:uid="{00000000-0005-0000-0000-000061470000}"/>
    <cellStyle name="40 % - Akzent4 10 2" xfId="9481" xr:uid="{00000000-0005-0000-0000-000062470000}"/>
    <cellStyle name="40 % - Akzent4 10 2 2" xfId="55247" xr:uid="{00000000-0005-0000-0000-000063470000}"/>
    <cellStyle name="40 % - Akzent4 10 2 3" xfId="23342" xr:uid="{00000000-0005-0000-0000-000064470000}"/>
    <cellStyle name="40 % - Akzent4 10 3" xfId="32817" xr:uid="{00000000-0005-0000-0000-000065470000}"/>
    <cellStyle name="40 % - Akzent4 10 3 2" xfId="50556" xr:uid="{00000000-0005-0000-0000-000066470000}"/>
    <cellStyle name="40 % - Akzent4 10 4" xfId="38396" xr:uid="{00000000-0005-0000-0000-000067470000}"/>
    <cellStyle name="40 % - Akzent4 10 5" xfId="45856" xr:uid="{00000000-0005-0000-0000-000068470000}"/>
    <cellStyle name="40 % - Akzent4 10 6" xfId="15416" xr:uid="{00000000-0005-0000-0000-000069470000}"/>
    <cellStyle name="40 % - Akzent4 11" xfId="4731" xr:uid="{00000000-0005-0000-0000-00006A470000}"/>
    <cellStyle name="40 % - Akzent4 11 2" xfId="9494" xr:uid="{00000000-0005-0000-0000-00006B470000}"/>
    <cellStyle name="40 % - Akzent4 11 2 2" xfId="55260" xr:uid="{00000000-0005-0000-0000-00006C470000}"/>
    <cellStyle name="40 % - Akzent4 11 2 3" xfId="32830" xr:uid="{00000000-0005-0000-0000-00006D470000}"/>
    <cellStyle name="40 % - Akzent4 11 3" xfId="38409" xr:uid="{00000000-0005-0000-0000-00006E470000}"/>
    <cellStyle name="40 % - Akzent4 11 3 2" xfId="50569" xr:uid="{00000000-0005-0000-0000-00006F470000}"/>
    <cellStyle name="40 % - Akzent4 11 4" xfId="45869" xr:uid="{00000000-0005-0000-0000-000070470000}"/>
    <cellStyle name="40 % - Akzent4 11 5" xfId="19304" xr:uid="{00000000-0005-0000-0000-000071470000}"/>
    <cellStyle name="40 % - Akzent4 12" xfId="5224" xr:uid="{00000000-0005-0000-0000-000072470000}"/>
    <cellStyle name="40 % - Akzent4 12 2" xfId="9916" xr:uid="{00000000-0005-0000-0000-000073470000}"/>
    <cellStyle name="40 % - Akzent4 12 2 2" xfId="55682" xr:uid="{00000000-0005-0000-0000-000074470000}"/>
    <cellStyle name="40 % - Akzent4 12 2 3" xfId="38899" xr:uid="{00000000-0005-0000-0000-000075470000}"/>
    <cellStyle name="40 % - Akzent4 12 3" xfId="50990" xr:uid="{00000000-0005-0000-0000-000076470000}"/>
    <cellStyle name="40 % - Akzent4 12 4" xfId="46352" xr:uid="{00000000-0005-0000-0000-000077470000}"/>
    <cellStyle name="40 % - Akzent4 12 5" xfId="33320" xr:uid="{00000000-0005-0000-0000-000078470000}"/>
    <cellStyle name="40 % - Akzent4 13" xfId="5739" xr:uid="{00000000-0005-0000-0000-000079470000}"/>
    <cellStyle name="40 % - Akzent4 13 2" xfId="51505" xr:uid="{00000000-0005-0000-0000-00007A470000}"/>
    <cellStyle name="40 % - Akzent4 13 3" xfId="28973" xr:uid="{00000000-0005-0000-0000-00007B470000}"/>
    <cellStyle name="40 % - Akzent4 14" xfId="10711" xr:uid="{00000000-0005-0000-0000-00007C470000}"/>
    <cellStyle name="40 % - Akzent4 14 2" xfId="46844" xr:uid="{00000000-0005-0000-0000-00007D470000}"/>
    <cellStyle name="40 % - Akzent4 14 3" xfId="34371" xr:uid="{00000000-0005-0000-0000-00007E470000}"/>
    <cellStyle name="40 % - Akzent4 15" xfId="41976" xr:uid="{00000000-0005-0000-0000-00007F470000}"/>
    <cellStyle name="40 % - Akzent4 16" xfId="11140" xr:uid="{00000000-0005-0000-0000-000080470000}"/>
    <cellStyle name="40 % - Akzent4 17" xfId="56479" xr:uid="{00000000-0005-0000-0000-000081470000}"/>
    <cellStyle name="40 % - Akzent4 18" xfId="56910" xr:uid="{00000000-0005-0000-0000-000082470000}"/>
    <cellStyle name="40 % - Akzent4 2" xfId="476" xr:uid="{00000000-0005-0000-0000-000083470000}"/>
    <cellStyle name="40 % - Akzent4 2 10" xfId="10800" xr:uid="{00000000-0005-0000-0000-000084470000}"/>
    <cellStyle name="40 % - Akzent4 2 10 2" xfId="46860" xr:uid="{00000000-0005-0000-0000-000085470000}"/>
    <cellStyle name="40 % - Akzent4 2 10 3" xfId="34392" xr:uid="{00000000-0005-0000-0000-000086470000}"/>
    <cellStyle name="40 % - Akzent4 2 11" xfId="41992" xr:uid="{00000000-0005-0000-0000-000087470000}"/>
    <cellStyle name="40 % - Akzent4 2 12" xfId="11214" xr:uid="{00000000-0005-0000-0000-000088470000}"/>
    <cellStyle name="40 % - Akzent4 2 13" xfId="56555" xr:uid="{00000000-0005-0000-0000-000089470000}"/>
    <cellStyle name="40 % - Akzent4 2 14" xfId="57010" xr:uid="{00000000-0005-0000-0000-00008A470000}"/>
    <cellStyle name="40 % - Akzent4 2 2" xfId="1013" xr:uid="{00000000-0005-0000-0000-00008B470000}"/>
    <cellStyle name="40 % - Akzent4 2 2 10" xfId="11870" xr:uid="{00000000-0005-0000-0000-00008C470000}"/>
    <cellStyle name="40 % - Akzent4 2 2 11" xfId="56798" xr:uid="{00000000-0005-0000-0000-00008D470000}"/>
    <cellStyle name="40 % - Akzent4 2 2 12" xfId="57253" xr:uid="{00000000-0005-0000-0000-00008E470000}"/>
    <cellStyle name="40 % - Akzent4 2 2 2" xfId="1750" xr:uid="{00000000-0005-0000-0000-00008F470000}"/>
    <cellStyle name="40 % - Akzent4 2 2 2 2" xfId="4123" xr:uid="{00000000-0005-0000-0000-000090470000}"/>
    <cellStyle name="40 % - Akzent4 2 2 2 2 2" xfId="8914" xr:uid="{00000000-0005-0000-0000-000091470000}"/>
    <cellStyle name="40 % - Akzent4 2 2 2 2 2 2" xfId="28333" xr:uid="{00000000-0005-0000-0000-000092470000}"/>
    <cellStyle name="40 % - Akzent4 2 2 2 2 2 3" xfId="54680" xr:uid="{00000000-0005-0000-0000-000093470000}"/>
    <cellStyle name="40 % - Akzent4 2 2 2 2 2 4" xfId="18456" xr:uid="{00000000-0005-0000-0000-000094470000}"/>
    <cellStyle name="40 % - Akzent4 2 2 2 2 3" xfId="22748" xr:uid="{00000000-0005-0000-0000-000095470000}"/>
    <cellStyle name="40 % - Akzent4 2 2 2 2 3 2" xfId="49991" xr:uid="{00000000-0005-0000-0000-000096470000}"/>
    <cellStyle name="40 % - Akzent4 2 2 2 2 4" xfId="32231" xr:uid="{00000000-0005-0000-0000-000097470000}"/>
    <cellStyle name="40 % - Akzent4 2 2 2 2 5" xfId="37802" xr:uid="{00000000-0005-0000-0000-000098470000}"/>
    <cellStyle name="40 % - Akzent4 2 2 2 2 6" xfId="45262" xr:uid="{00000000-0005-0000-0000-000099470000}"/>
    <cellStyle name="40 % - Akzent4 2 2 2 2 7" xfId="14744" xr:uid="{00000000-0005-0000-0000-00009A470000}"/>
    <cellStyle name="40 % - Akzent4 2 2 2 3" xfId="6963" xr:uid="{00000000-0005-0000-0000-00009B470000}"/>
    <cellStyle name="40 % - Akzent4 2 2 2 3 2" xfId="26523" xr:uid="{00000000-0005-0000-0000-00009C470000}"/>
    <cellStyle name="40 % - Akzent4 2 2 2 3 3" xfId="52729" xr:uid="{00000000-0005-0000-0000-00009D470000}"/>
    <cellStyle name="40 % - Akzent4 2 2 2 3 4" xfId="16613" xr:uid="{00000000-0005-0000-0000-00009E470000}"/>
    <cellStyle name="40 % - Akzent4 2 2 2 4" xfId="20589" xr:uid="{00000000-0005-0000-0000-00009F470000}"/>
    <cellStyle name="40 % - Akzent4 2 2 2 4 2" xfId="48065" xr:uid="{00000000-0005-0000-0000-0000A0470000}"/>
    <cellStyle name="40 % - Akzent4 2 2 2 5" xfId="30214" xr:uid="{00000000-0005-0000-0000-0000A1470000}"/>
    <cellStyle name="40 % - Akzent4 2 2 2 6" xfId="35660" xr:uid="{00000000-0005-0000-0000-0000A2470000}"/>
    <cellStyle name="40 % - Akzent4 2 2 2 7" xfId="43255" xr:uid="{00000000-0005-0000-0000-0000A3470000}"/>
    <cellStyle name="40 % - Akzent4 2 2 2 8" xfId="13283" xr:uid="{00000000-0005-0000-0000-0000A4470000}"/>
    <cellStyle name="40 % - Akzent4 2 2 3" xfId="2290" xr:uid="{00000000-0005-0000-0000-0000A5470000}"/>
    <cellStyle name="40 % - Akzent4 2 2 3 2" xfId="4595" xr:uid="{00000000-0005-0000-0000-0000A6470000}"/>
    <cellStyle name="40 % - Akzent4 2 2 3 2 2" xfId="9376" xr:uid="{00000000-0005-0000-0000-0000A7470000}"/>
    <cellStyle name="40 % - Akzent4 2 2 3 2 2 2" xfId="28769" xr:uid="{00000000-0005-0000-0000-0000A8470000}"/>
    <cellStyle name="40 % - Akzent4 2 2 3 2 2 3" xfId="55142" xr:uid="{00000000-0005-0000-0000-0000A9470000}"/>
    <cellStyle name="40 % - Akzent4 2 2 3 2 2 4" xfId="18928" xr:uid="{00000000-0005-0000-0000-0000AA470000}"/>
    <cellStyle name="40 % - Akzent4 2 2 3 2 3" xfId="23220" xr:uid="{00000000-0005-0000-0000-0000AB470000}"/>
    <cellStyle name="40 % - Akzent4 2 2 3 2 3 2" xfId="50452" xr:uid="{00000000-0005-0000-0000-0000AC470000}"/>
    <cellStyle name="40 % - Akzent4 2 2 3 2 4" xfId="32695" xr:uid="{00000000-0005-0000-0000-0000AD470000}"/>
    <cellStyle name="40 % - Akzent4 2 2 3 2 5" xfId="38274" xr:uid="{00000000-0005-0000-0000-0000AE470000}"/>
    <cellStyle name="40 % - Akzent4 2 2 3 2 6" xfId="45734" xr:uid="{00000000-0005-0000-0000-0000AF470000}"/>
    <cellStyle name="40 % - Akzent4 2 2 3 2 7" xfId="15180" xr:uid="{00000000-0005-0000-0000-0000B0470000}"/>
    <cellStyle name="40 % - Akzent4 2 2 3 3" xfId="7455" xr:uid="{00000000-0005-0000-0000-0000B1470000}"/>
    <cellStyle name="40 % - Akzent4 2 2 3 3 2" xfId="26959" xr:uid="{00000000-0005-0000-0000-0000B2470000}"/>
    <cellStyle name="40 % - Akzent4 2 2 3 3 3" xfId="53221" xr:uid="{00000000-0005-0000-0000-0000B3470000}"/>
    <cellStyle name="40 % - Akzent4 2 2 3 3 4" xfId="17049" xr:uid="{00000000-0005-0000-0000-0000B4470000}"/>
    <cellStyle name="40 % - Akzent4 2 2 3 4" xfId="21127" xr:uid="{00000000-0005-0000-0000-0000B5470000}"/>
    <cellStyle name="40 % - Akzent4 2 2 3 4 2" xfId="48557" xr:uid="{00000000-0005-0000-0000-0000B6470000}"/>
    <cellStyle name="40 % - Akzent4 2 2 3 5" xfId="30741" xr:uid="{00000000-0005-0000-0000-0000B7470000}"/>
    <cellStyle name="40 % - Akzent4 2 2 3 6" xfId="36200" xr:uid="{00000000-0005-0000-0000-0000B8470000}"/>
    <cellStyle name="40 % - Akzent4 2 2 3 7" xfId="43793" xr:uid="{00000000-0005-0000-0000-0000B9470000}"/>
    <cellStyle name="40 % - Akzent4 2 2 3 8" xfId="12563" xr:uid="{00000000-0005-0000-0000-0000BA470000}"/>
    <cellStyle name="40 % - Akzent4 2 2 4" xfId="3431" xr:uid="{00000000-0005-0000-0000-0000BB470000}"/>
    <cellStyle name="40 % - Akzent4 2 2 4 2" xfId="8223" xr:uid="{00000000-0005-0000-0000-0000BC470000}"/>
    <cellStyle name="40 % - Akzent4 2 2 4 2 2" xfId="27653" xr:uid="{00000000-0005-0000-0000-0000BD470000}"/>
    <cellStyle name="40 % - Akzent4 2 2 4 2 3" xfId="53989" xr:uid="{00000000-0005-0000-0000-0000BE470000}"/>
    <cellStyle name="40 % - Akzent4 2 2 4 2 4" xfId="17764" xr:uid="{00000000-0005-0000-0000-0000BF470000}"/>
    <cellStyle name="40 % - Akzent4 2 2 4 3" xfId="22056" xr:uid="{00000000-0005-0000-0000-0000C0470000}"/>
    <cellStyle name="40 % - Akzent4 2 2 4 3 2" xfId="49301" xr:uid="{00000000-0005-0000-0000-0000C1470000}"/>
    <cellStyle name="40 % - Akzent4 2 2 4 4" xfId="31543" xr:uid="{00000000-0005-0000-0000-0000C2470000}"/>
    <cellStyle name="40 % - Akzent4 2 2 4 5" xfId="37110" xr:uid="{00000000-0005-0000-0000-0000C3470000}"/>
    <cellStyle name="40 % - Akzent4 2 2 4 6" xfId="44570" xr:uid="{00000000-0005-0000-0000-0000C4470000}"/>
    <cellStyle name="40 % - Akzent4 2 2 4 7" xfId="14065" xr:uid="{00000000-0005-0000-0000-0000C5470000}"/>
    <cellStyle name="40 % - Akzent4 2 2 5" xfId="5070" xr:uid="{00000000-0005-0000-0000-0000C6470000}"/>
    <cellStyle name="40 % - Akzent4 2 2 5 2" xfId="9826" xr:uid="{00000000-0005-0000-0000-0000C7470000}"/>
    <cellStyle name="40 % - Akzent4 2 2 5 2 2" xfId="55592" xr:uid="{00000000-0005-0000-0000-0000C8470000}"/>
    <cellStyle name="40 % - Akzent4 2 2 5 2 3" xfId="25844" xr:uid="{00000000-0005-0000-0000-0000C9470000}"/>
    <cellStyle name="40 % - Akzent4 2 2 5 3" xfId="33169" xr:uid="{00000000-0005-0000-0000-0000CA470000}"/>
    <cellStyle name="40 % - Akzent4 2 2 5 3 2" xfId="50901" xr:uid="{00000000-0005-0000-0000-0000CB470000}"/>
    <cellStyle name="40 % - Akzent4 2 2 5 4" xfId="38748" xr:uid="{00000000-0005-0000-0000-0000CC470000}"/>
    <cellStyle name="40 % - Akzent4 2 2 5 5" xfId="46201" xr:uid="{00000000-0005-0000-0000-0000CD470000}"/>
    <cellStyle name="40 % - Akzent4 2 2 5 6" xfId="15934" xr:uid="{00000000-0005-0000-0000-0000CE470000}"/>
    <cellStyle name="40 % - Akzent4 2 2 6" xfId="5555" xr:uid="{00000000-0005-0000-0000-0000CF470000}"/>
    <cellStyle name="40 % - Akzent4 2 2 6 2" xfId="10247" xr:uid="{00000000-0005-0000-0000-0000D0470000}"/>
    <cellStyle name="40 % - Akzent4 2 2 6 2 2" xfId="56013" xr:uid="{00000000-0005-0000-0000-0000D1470000}"/>
    <cellStyle name="40 % - Akzent4 2 2 6 2 3" xfId="33651" xr:uid="{00000000-0005-0000-0000-0000D2470000}"/>
    <cellStyle name="40 % - Akzent4 2 2 6 3" xfId="39230" xr:uid="{00000000-0005-0000-0000-0000D3470000}"/>
    <cellStyle name="40 % - Akzent4 2 2 6 3 2" xfId="51321" xr:uid="{00000000-0005-0000-0000-0000D4470000}"/>
    <cellStyle name="40 % - Akzent4 2 2 6 4" xfId="46683" xr:uid="{00000000-0005-0000-0000-0000D5470000}"/>
    <cellStyle name="40 % - Akzent4 2 2 6 5" xfId="19858" xr:uid="{00000000-0005-0000-0000-0000D6470000}"/>
    <cellStyle name="40 % - Akzent4 2 2 7" xfId="6258" xr:uid="{00000000-0005-0000-0000-0000D7470000}"/>
    <cellStyle name="40 % - Akzent4 2 2 7 2" xfId="52024" xr:uid="{00000000-0005-0000-0000-0000D8470000}"/>
    <cellStyle name="40 % - Akzent4 2 2 7 3" xfId="29492" xr:uid="{00000000-0005-0000-0000-0000D9470000}"/>
    <cellStyle name="40 % - Akzent4 2 2 8" xfId="11043" xr:uid="{00000000-0005-0000-0000-0000DA470000}"/>
    <cellStyle name="40 % - Akzent4 2 2 8 2" xfId="47362" xr:uid="{00000000-0005-0000-0000-0000DB470000}"/>
    <cellStyle name="40 % - Akzent4 2 2 8 3" xfId="34927" xr:uid="{00000000-0005-0000-0000-0000DC470000}"/>
    <cellStyle name="40 % - Akzent4 2 2 9" xfId="42526" xr:uid="{00000000-0005-0000-0000-0000DD470000}"/>
    <cellStyle name="40 % - Akzent4 2 3" xfId="765" xr:uid="{00000000-0005-0000-0000-0000DE470000}"/>
    <cellStyle name="40 % - Akzent4 2 3 10" xfId="11622" xr:uid="{00000000-0005-0000-0000-0000DF470000}"/>
    <cellStyle name="40 % - Akzent4 2 3 2" xfId="1507" xr:uid="{00000000-0005-0000-0000-0000E0470000}"/>
    <cellStyle name="40 % - Akzent4 2 3 2 2" xfId="3880" xr:uid="{00000000-0005-0000-0000-0000E1470000}"/>
    <cellStyle name="40 % - Akzent4 2 3 2 2 2" xfId="8671" xr:uid="{00000000-0005-0000-0000-0000E2470000}"/>
    <cellStyle name="40 % - Akzent4 2 3 2 2 2 2" xfId="28090" xr:uid="{00000000-0005-0000-0000-0000E3470000}"/>
    <cellStyle name="40 % - Akzent4 2 3 2 2 2 3" xfId="54437" xr:uid="{00000000-0005-0000-0000-0000E4470000}"/>
    <cellStyle name="40 % - Akzent4 2 3 2 2 2 4" xfId="18213" xr:uid="{00000000-0005-0000-0000-0000E5470000}"/>
    <cellStyle name="40 % - Akzent4 2 3 2 2 3" xfId="22505" xr:uid="{00000000-0005-0000-0000-0000E6470000}"/>
    <cellStyle name="40 % - Akzent4 2 3 2 2 3 2" xfId="49748" xr:uid="{00000000-0005-0000-0000-0000E7470000}"/>
    <cellStyle name="40 % - Akzent4 2 3 2 2 4" xfId="31988" xr:uid="{00000000-0005-0000-0000-0000E8470000}"/>
    <cellStyle name="40 % - Akzent4 2 3 2 2 5" xfId="37559" xr:uid="{00000000-0005-0000-0000-0000E9470000}"/>
    <cellStyle name="40 % - Akzent4 2 3 2 2 6" xfId="45019" xr:uid="{00000000-0005-0000-0000-0000EA470000}"/>
    <cellStyle name="40 % - Akzent4 2 3 2 2 7" xfId="14501" xr:uid="{00000000-0005-0000-0000-0000EB470000}"/>
    <cellStyle name="40 % - Akzent4 2 3 2 3" xfId="6720" xr:uid="{00000000-0005-0000-0000-0000EC470000}"/>
    <cellStyle name="40 % - Akzent4 2 3 2 3 2" xfId="26280" xr:uid="{00000000-0005-0000-0000-0000ED470000}"/>
    <cellStyle name="40 % - Akzent4 2 3 2 3 3" xfId="52486" xr:uid="{00000000-0005-0000-0000-0000EE470000}"/>
    <cellStyle name="40 % - Akzent4 2 3 2 3 4" xfId="16370" xr:uid="{00000000-0005-0000-0000-0000EF470000}"/>
    <cellStyle name="40 % - Akzent4 2 3 2 4" xfId="20346" xr:uid="{00000000-0005-0000-0000-0000F0470000}"/>
    <cellStyle name="40 % - Akzent4 2 3 2 4 2" xfId="47822" xr:uid="{00000000-0005-0000-0000-0000F1470000}"/>
    <cellStyle name="40 % - Akzent4 2 3 2 5" xfId="29971" xr:uid="{00000000-0005-0000-0000-0000F2470000}"/>
    <cellStyle name="40 % - Akzent4 2 3 2 6" xfId="35417" xr:uid="{00000000-0005-0000-0000-0000F3470000}"/>
    <cellStyle name="40 % - Akzent4 2 3 2 7" xfId="43012" xr:uid="{00000000-0005-0000-0000-0000F4470000}"/>
    <cellStyle name="40 % - Akzent4 2 3 2 8" xfId="13040" xr:uid="{00000000-0005-0000-0000-0000F5470000}"/>
    <cellStyle name="40 % - Akzent4 2 3 3" xfId="3188" xr:uid="{00000000-0005-0000-0000-0000F6470000}"/>
    <cellStyle name="40 % - Akzent4 2 3 3 2" xfId="7980" xr:uid="{00000000-0005-0000-0000-0000F7470000}"/>
    <cellStyle name="40 % - Akzent4 2 3 3 2 2" xfId="27410" xr:uid="{00000000-0005-0000-0000-0000F8470000}"/>
    <cellStyle name="40 % - Akzent4 2 3 3 2 3" xfId="53746" xr:uid="{00000000-0005-0000-0000-0000F9470000}"/>
    <cellStyle name="40 % - Akzent4 2 3 3 2 4" xfId="17521" xr:uid="{00000000-0005-0000-0000-0000FA470000}"/>
    <cellStyle name="40 % - Akzent4 2 3 3 3" xfId="21813" xr:uid="{00000000-0005-0000-0000-0000FB470000}"/>
    <cellStyle name="40 % - Akzent4 2 3 3 3 2" xfId="49058" xr:uid="{00000000-0005-0000-0000-0000FC470000}"/>
    <cellStyle name="40 % - Akzent4 2 3 3 4" xfId="31300" xr:uid="{00000000-0005-0000-0000-0000FD470000}"/>
    <cellStyle name="40 % - Akzent4 2 3 3 5" xfId="36867" xr:uid="{00000000-0005-0000-0000-0000FE470000}"/>
    <cellStyle name="40 % - Akzent4 2 3 3 6" xfId="44327" xr:uid="{00000000-0005-0000-0000-0000FF470000}"/>
    <cellStyle name="40 % - Akzent4 2 3 3 7" xfId="12320" xr:uid="{00000000-0005-0000-0000-000000480000}"/>
    <cellStyle name="40 % - Akzent4 2 3 4" xfId="6015" xr:uid="{00000000-0005-0000-0000-000001480000}"/>
    <cellStyle name="40 % - Akzent4 2 3 4 2" xfId="25029" xr:uid="{00000000-0005-0000-0000-000002480000}"/>
    <cellStyle name="40 % - Akzent4 2 3 4 3" xfId="51781" xr:uid="{00000000-0005-0000-0000-000003480000}"/>
    <cellStyle name="40 % - Akzent4 2 3 4 4" xfId="13822" xr:uid="{00000000-0005-0000-0000-000004480000}"/>
    <cellStyle name="40 % - Akzent4 2 3 5" xfId="15691" xr:uid="{00000000-0005-0000-0000-000005480000}"/>
    <cellStyle name="40 % - Akzent4 2 3 5 2" xfId="25601" xr:uid="{00000000-0005-0000-0000-000006480000}"/>
    <cellStyle name="40 % - Akzent4 2 3 5 3" xfId="47119" xr:uid="{00000000-0005-0000-0000-000007480000}"/>
    <cellStyle name="40 % - Akzent4 2 3 6" xfId="19610" xr:uid="{00000000-0005-0000-0000-000008480000}"/>
    <cellStyle name="40 % - Akzent4 2 3 7" xfId="29249" xr:uid="{00000000-0005-0000-0000-000009480000}"/>
    <cellStyle name="40 % - Akzent4 2 3 8" xfId="34679" xr:uid="{00000000-0005-0000-0000-00000A480000}"/>
    <cellStyle name="40 % - Akzent4 2 3 9" xfId="42278" xr:uid="{00000000-0005-0000-0000-00000B480000}"/>
    <cellStyle name="40 % - Akzent4 2 4" xfId="1244" xr:uid="{00000000-0005-0000-0000-00000C480000}"/>
    <cellStyle name="40 % - Akzent4 2 4 2" xfId="3620" xr:uid="{00000000-0005-0000-0000-00000D480000}"/>
    <cellStyle name="40 % - Akzent4 2 4 2 2" xfId="8411" xr:uid="{00000000-0005-0000-0000-00000E480000}"/>
    <cellStyle name="40 % - Akzent4 2 4 2 2 2" xfId="27831" xr:uid="{00000000-0005-0000-0000-00000F480000}"/>
    <cellStyle name="40 % - Akzent4 2 4 2 2 3" xfId="54177" xr:uid="{00000000-0005-0000-0000-000010480000}"/>
    <cellStyle name="40 % - Akzent4 2 4 2 2 4" xfId="17953" xr:uid="{00000000-0005-0000-0000-000011480000}"/>
    <cellStyle name="40 % - Akzent4 2 4 2 3" xfId="22245" xr:uid="{00000000-0005-0000-0000-000012480000}"/>
    <cellStyle name="40 % - Akzent4 2 4 2 3 2" xfId="49488" xr:uid="{00000000-0005-0000-0000-000013480000}"/>
    <cellStyle name="40 % - Akzent4 2 4 2 4" xfId="31728" xr:uid="{00000000-0005-0000-0000-000014480000}"/>
    <cellStyle name="40 % - Akzent4 2 4 2 5" xfId="37299" xr:uid="{00000000-0005-0000-0000-000015480000}"/>
    <cellStyle name="40 % - Akzent4 2 4 2 6" xfId="44759" xr:uid="{00000000-0005-0000-0000-000016480000}"/>
    <cellStyle name="40 % - Akzent4 2 4 2 7" xfId="12778" xr:uid="{00000000-0005-0000-0000-000017480000}"/>
    <cellStyle name="40 % - Akzent4 2 4 3" xfId="6458" xr:uid="{00000000-0005-0000-0000-000018480000}"/>
    <cellStyle name="40 % - Akzent4 2 4 3 2" xfId="21344" xr:uid="{00000000-0005-0000-0000-000019480000}"/>
    <cellStyle name="40 % - Akzent4 2 4 3 3" xfId="52224" xr:uid="{00000000-0005-0000-0000-00001A480000}"/>
    <cellStyle name="40 % - Akzent4 2 4 3 4" xfId="14242" xr:uid="{00000000-0005-0000-0000-00001B480000}"/>
    <cellStyle name="40 % - Akzent4 2 4 4" xfId="16111" xr:uid="{00000000-0005-0000-0000-00001C480000}"/>
    <cellStyle name="40 % - Akzent4 2 4 4 2" xfId="26021" xr:uid="{00000000-0005-0000-0000-00001D480000}"/>
    <cellStyle name="40 % - Akzent4 2 4 4 3" xfId="47560" xr:uid="{00000000-0005-0000-0000-00001E480000}"/>
    <cellStyle name="40 % - Akzent4 2 4 5" xfId="20083" xr:uid="{00000000-0005-0000-0000-00001F480000}"/>
    <cellStyle name="40 % - Akzent4 2 4 6" xfId="29708" xr:uid="{00000000-0005-0000-0000-000020480000}"/>
    <cellStyle name="40 % - Akzent4 2 4 7" xfId="35154" xr:uid="{00000000-0005-0000-0000-000021480000}"/>
    <cellStyle name="40 % - Akzent4 2 4 8" xfId="42749" xr:uid="{00000000-0005-0000-0000-000022480000}"/>
    <cellStyle name="40 % - Akzent4 2 4 9" xfId="11336" xr:uid="{00000000-0005-0000-0000-000023480000}"/>
    <cellStyle name="40 % - Akzent4 2 5" xfId="2047" xr:uid="{00000000-0005-0000-0000-000024480000}"/>
    <cellStyle name="40 % - Akzent4 2 5 2" xfId="4352" xr:uid="{00000000-0005-0000-0000-000025480000}"/>
    <cellStyle name="40 % - Akzent4 2 5 2 2" xfId="9133" xr:uid="{00000000-0005-0000-0000-000026480000}"/>
    <cellStyle name="40 % - Akzent4 2 5 2 2 2" xfId="28526" xr:uid="{00000000-0005-0000-0000-000027480000}"/>
    <cellStyle name="40 % - Akzent4 2 5 2 2 3" xfId="54899" xr:uid="{00000000-0005-0000-0000-000028480000}"/>
    <cellStyle name="40 % - Akzent4 2 5 2 2 4" xfId="18685" xr:uid="{00000000-0005-0000-0000-000029480000}"/>
    <cellStyle name="40 % - Akzent4 2 5 2 3" xfId="22977" xr:uid="{00000000-0005-0000-0000-00002A480000}"/>
    <cellStyle name="40 % - Akzent4 2 5 2 3 2" xfId="50209" xr:uid="{00000000-0005-0000-0000-00002B480000}"/>
    <cellStyle name="40 % - Akzent4 2 5 2 4" xfId="32452" xr:uid="{00000000-0005-0000-0000-00002C480000}"/>
    <cellStyle name="40 % - Akzent4 2 5 2 5" xfId="38031" xr:uid="{00000000-0005-0000-0000-00002D480000}"/>
    <cellStyle name="40 % - Akzent4 2 5 2 6" xfId="45491" xr:uid="{00000000-0005-0000-0000-00002E480000}"/>
    <cellStyle name="40 % - Akzent4 2 5 2 7" xfId="14937" xr:uid="{00000000-0005-0000-0000-00002F480000}"/>
    <cellStyle name="40 % - Akzent4 2 5 3" xfId="7212" xr:uid="{00000000-0005-0000-0000-000030480000}"/>
    <cellStyle name="40 % - Akzent4 2 5 3 2" xfId="26716" xr:uid="{00000000-0005-0000-0000-000031480000}"/>
    <cellStyle name="40 % - Akzent4 2 5 3 3" xfId="52978" xr:uid="{00000000-0005-0000-0000-000032480000}"/>
    <cellStyle name="40 % - Akzent4 2 5 3 4" xfId="16806" xr:uid="{00000000-0005-0000-0000-000033480000}"/>
    <cellStyle name="40 % - Akzent4 2 5 4" xfId="20884" xr:uid="{00000000-0005-0000-0000-000034480000}"/>
    <cellStyle name="40 % - Akzent4 2 5 4 2" xfId="48314" xr:uid="{00000000-0005-0000-0000-000035480000}"/>
    <cellStyle name="40 % - Akzent4 2 5 5" xfId="30498" xr:uid="{00000000-0005-0000-0000-000036480000}"/>
    <cellStyle name="40 % - Akzent4 2 5 6" xfId="35957" xr:uid="{00000000-0005-0000-0000-000037480000}"/>
    <cellStyle name="40 % - Akzent4 2 5 7" xfId="43550" xr:uid="{00000000-0005-0000-0000-000038480000}"/>
    <cellStyle name="40 % - Akzent4 2 5 8" xfId="12061" xr:uid="{00000000-0005-0000-0000-000039480000}"/>
    <cellStyle name="40 % - Akzent4 2 6" xfId="2928" xr:uid="{00000000-0005-0000-0000-00003A480000}"/>
    <cellStyle name="40 % - Akzent4 2 6 2" xfId="7721" xr:uid="{00000000-0005-0000-0000-00003B480000}"/>
    <cellStyle name="40 % - Akzent4 2 6 2 2" xfId="27151" xr:uid="{00000000-0005-0000-0000-00003C480000}"/>
    <cellStyle name="40 % - Akzent4 2 6 2 3" xfId="53487" xr:uid="{00000000-0005-0000-0000-00003D480000}"/>
    <cellStyle name="40 % - Akzent4 2 6 2 4" xfId="17261" xr:uid="{00000000-0005-0000-0000-00003E480000}"/>
    <cellStyle name="40 % - Akzent4 2 6 3" xfId="21553" xr:uid="{00000000-0005-0000-0000-00003F480000}"/>
    <cellStyle name="40 % - Akzent4 2 6 3 2" xfId="48799" xr:uid="{00000000-0005-0000-0000-000040480000}"/>
    <cellStyle name="40 % - Akzent4 2 6 4" xfId="31040" xr:uid="{00000000-0005-0000-0000-000041480000}"/>
    <cellStyle name="40 % - Akzent4 2 6 5" xfId="36607" xr:uid="{00000000-0005-0000-0000-000042480000}"/>
    <cellStyle name="40 % - Akzent4 2 6 6" xfId="44067" xr:uid="{00000000-0005-0000-0000-000043480000}"/>
    <cellStyle name="40 % - Akzent4 2 6 7" xfId="13563" xr:uid="{00000000-0005-0000-0000-000044480000}"/>
    <cellStyle name="40 % - Akzent4 2 7" xfId="4827" xr:uid="{00000000-0005-0000-0000-000045480000}"/>
    <cellStyle name="40 % - Akzent4 2 7 2" xfId="9583" xr:uid="{00000000-0005-0000-0000-000046480000}"/>
    <cellStyle name="40 % - Akzent4 2 7 2 2" xfId="55349" xr:uid="{00000000-0005-0000-0000-000047480000}"/>
    <cellStyle name="40 % - Akzent4 2 7 2 3" xfId="25342" xr:uid="{00000000-0005-0000-0000-000048480000}"/>
    <cellStyle name="40 % - Akzent4 2 7 3" xfId="32926" xr:uid="{00000000-0005-0000-0000-000049480000}"/>
    <cellStyle name="40 % - Akzent4 2 7 3 2" xfId="50658" xr:uid="{00000000-0005-0000-0000-00004A480000}"/>
    <cellStyle name="40 % - Akzent4 2 7 4" xfId="38505" xr:uid="{00000000-0005-0000-0000-00004B480000}"/>
    <cellStyle name="40 % - Akzent4 2 7 5" xfId="45958" xr:uid="{00000000-0005-0000-0000-00004C480000}"/>
    <cellStyle name="40 % - Akzent4 2 7 6" xfId="15432" xr:uid="{00000000-0005-0000-0000-00004D480000}"/>
    <cellStyle name="40 % - Akzent4 2 8" xfId="5312" xr:uid="{00000000-0005-0000-0000-00004E480000}"/>
    <cellStyle name="40 % - Akzent4 2 8 2" xfId="10004" xr:uid="{00000000-0005-0000-0000-00004F480000}"/>
    <cellStyle name="40 % - Akzent4 2 8 2 2" xfId="55770" xr:uid="{00000000-0005-0000-0000-000050480000}"/>
    <cellStyle name="40 % - Akzent4 2 8 2 3" xfId="33408" xr:uid="{00000000-0005-0000-0000-000051480000}"/>
    <cellStyle name="40 % - Akzent4 2 8 3" xfId="38987" xr:uid="{00000000-0005-0000-0000-000052480000}"/>
    <cellStyle name="40 % - Akzent4 2 8 3 2" xfId="51078" xr:uid="{00000000-0005-0000-0000-000053480000}"/>
    <cellStyle name="40 % - Akzent4 2 8 4" xfId="46440" xr:uid="{00000000-0005-0000-0000-000054480000}"/>
    <cellStyle name="40 % - Akzent4 2 8 5" xfId="19323" xr:uid="{00000000-0005-0000-0000-000055480000}"/>
    <cellStyle name="40 % - Akzent4 2 9" xfId="5755" xr:uid="{00000000-0005-0000-0000-000056480000}"/>
    <cellStyle name="40 % - Akzent4 2 9 2" xfId="51521" xr:uid="{00000000-0005-0000-0000-000057480000}"/>
    <cellStyle name="40 % - Akzent4 2 9 3" xfId="28989" xr:uid="{00000000-0005-0000-0000-000058480000}"/>
    <cellStyle name="40 % - Akzent4 3" xfId="639" xr:uid="{00000000-0005-0000-0000-000059480000}"/>
    <cellStyle name="40 % - Akzent4 3 10" xfId="42155" xr:uid="{00000000-0005-0000-0000-00005A480000}"/>
    <cellStyle name="40 % - Akzent4 3 11" xfId="11499" xr:uid="{00000000-0005-0000-0000-00005B480000}"/>
    <cellStyle name="40 % - Akzent4 3 12" xfId="56783" xr:uid="{00000000-0005-0000-0000-00005C480000}"/>
    <cellStyle name="40 % - Akzent4 3 13" xfId="57238" xr:uid="{00000000-0005-0000-0000-00005D480000}"/>
    <cellStyle name="40 % - Akzent4 3 2" xfId="998" xr:uid="{00000000-0005-0000-0000-00005E480000}"/>
    <cellStyle name="40 % - Akzent4 3 2 10" xfId="11855" xr:uid="{00000000-0005-0000-0000-00005F480000}"/>
    <cellStyle name="40 % - Akzent4 3 2 2" xfId="1735" xr:uid="{00000000-0005-0000-0000-000060480000}"/>
    <cellStyle name="40 % - Akzent4 3 2 2 2" xfId="4108" xr:uid="{00000000-0005-0000-0000-000061480000}"/>
    <cellStyle name="40 % - Akzent4 3 2 2 2 2" xfId="8899" xr:uid="{00000000-0005-0000-0000-000062480000}"/>
    <cellStyle name="40 % - Akzent4 3 2 2 2 2 2" xfId="28318" xr:uid="{00000000-0005-0000-0000-000063480000}"/>
    <cellStyle name="40 % - Akzent4 3 2 2 2 2 3" xfId="54665" xr:uid="{00000000-0005-0000-0000-000064480000}"/>
    <cellStyle name="40 % - Akzent4 3 2 2 2 2 4" xfId="18441" xr:uid="{00000000-0005-0000-0000-000065480000}"/>
    <cellStyle name="40 % - Akzent4 3 2 2 2 3" xfId="22733" xr:uid="{00000000-0005-0000-0000-000066480000}"/>
    <cellStyle name="40 % - Akzent4 3 2 2 2 3 2" xfId="49976" xr:uid="{00000000-0005-0000-0000-000067480000}"/>
    <cellStyle name="40 % - Akzent4 3 2 2 2 4" xfId="32216" xr:uid="{00000000-0005-0000-0000-000068480000}"/>
    <cellStyle name="40 % - Akzent4 3 2 2 2 5" xfId="37787" xr:uid="{00000000-0005-0000-0000-000069480000}"/>
    <cellStyle name="40 % - Akzent4 3 2 2 2 6" xfId="45247" xr:uid="{00000000-0005-0000-0000-00006A480000}"/>
    <cellStyle name="40 % - Akzent4 3 2 2 2 7" xfId="14729" xr:uid="{00000000-0005-0000-0000-00006B480000}"/>
    <cellStyle name="40 % - Akzent4 3 2 2 3" xfId="6948" xr:uid="{00000000-0005-0000-0000-00006C480000}"/>
    <cellStyle name="40 % - Akzent4 3 2 2 3 2" xfId="26508" xr:uid="{00000000-0005-0000-0000-00006D480000}"/>
    <cellStyle name="40 % - Akzent4 3 2 2 3 3" xfId="52714" xr:uid="{00000000-0005-0000-0000-00006E480000}"/>
    <cellStyle name="40 % - Akzent4 3 2 2 3 4" xfId="16598" xr:uid="{00000000-0005-0000-0000-00006F480000}"/>
    <cellStyle name="40 % - Akzent4 3 2 2 4" xfId="20574" xr:uid="{00000000-0005-0000-0000-000070480000}"/>
    <cellStyle name="40 % - Akzent4 3 2 2 4 2" xfId="48050" xr:uid="{00000000-0005-0000-0000-000071480000}"/>
    <cellStyle name="40 % - Akzent4 3 2 2 5" xfId="30199" xr:uid="{00000000-0005-0000-0000-000072480000}"/>
    <cellStyle name="40 % - Akzent4 3 2 2 6" xfId="35645" xr:uid="{00000000-0005-0000-0000-000073480000}"/>
    <cellStyle name="40 % - Akzent4 3 2 2 7" xfId="43240" xr:uid="{00000000-0005-0000-0000-000074480000}"/>
    <cellStyle name="40 % - Akzent4 3 2 2 8" xfId="13268" xr:uid="{00000000-0005-0000-0000-000075480000}"/>
    <cellStyle name="40 % - Akzent4 3 2 3" xfId="3416" xr:uid="{00000000-0005-0000-0000-000076480000}"/>
    <cellStyle name="40 % - Akzent4 3 2 3 2" xfId="8208" xr:uid="{00000000-0005-0000-0000-000077480000}"/>
    <cellStyle name="40 % - Akzent4 3 2 3 2 2" xfId="27638" xr:uid="{00000000-0005-0000-0000-000078480000}"/>
    <cellStyle name="40 % - Akzent4 3 2 3 2 3" xfId="53974" xr:uid="{00000000-0005-0000-0000-000079480000}"/>
    <cellStyle name="40 % - Akzent4 3 2 3 2 4" xfId="17749" xr:uid="{00000000-0005-0000-0000-00007A480000}"/>
    <cellStyle name="40 % - Akzent4 3 2 3 3" xfId="22041" xr:uid="{00000000-0005-0000-0000-00007B480000}"/>
    <cellStyle name="40 % - Akzent4 3 2 3 3 2" xfId="49286" xr:uid="{00000000-0005-0000-0000-00007C480000}"/>
    <cellStyle name="40 % - Akzent4 3 2 3 4" xfId="31528" xr:uid="{00000000-0005-0000-0000-00007D480000}"/>
    <cellStyle name="40 % - Akzent4 3 2 3 5" xfId="37095" xr:uid="{00000000-0005-0000-0000-00007E480000}"/>
    <cellStyle name="40 % - Akzent4 3 2 3 6" xfId="44555" xr:uid="{00000000-0005-0000-0000-00007F480000}"/>
    <cellStyle name="40 % - Akzent4 3 2 3 7" xfId="12548" xr:uid="{00000000-0005-0000-0000-000080480000}"/>
    <cellStyle name="40 % - Akzent4 3 2 4" xfId="6243" xr:uid="{00000000-0005-0000-0000-000081480000}"/>
    <cellStyle name="40 % - Akzent4 3 2 4 2" xfId="25122" xr:uid="{00000000-0005-0000-0000-000082480000}"/>
    <cellStyle name="40 % - Akzent4 3 2 4 3" xfId="52009" xr:uid="{00000000-0005-0000-0000-000083480000}"/>
    <cellStyle name="40 % - Akzent4 3 2 4 4" xfId="14050" xr:uid="{00000000-0005-0000-0000-000084480000}"/>
    <cellStyle name="40 % - Akzent4 3 2 5" xfId="15919" xr:uid="{00000000-0005-0000-0000-000085480000}"/>
    <cellStyle name="40 % - Akzent4 3 2 5 2" xfId="25829" xr:uid="{00000000-0005-0000-0000-000086480000}"/>
    <cellStyle name="40 % - Akzent4 3 2 5 3" xfId="47347" xr:uid="{00000000-0005-0000-0000-000087480000}"/>
    <cellStyle name="40 % - Akzent4 3 2 6" xfId="19843" xr:uid="{00000000-0005-0000-0000-000088480000}"/>
    <cellStyle name="40 % - Akzent4 3 2 7" xfId="29477" xr:uid="{00000000-0005-0000-0000-000089480000}"/>
    <cellStyle name="40 % - Akzent4 3 2 8" xfId="34912" xr:uid="{00000000-0005-0000-0000-00008A480000}"/>
    <cellStyle name="40 % - Akzent4 3 2 9" xfId="42511" xr:uid="{00000000-0005-0000-0000-00008B480000}"/>
    <cellStyle name="40 % - Akzent4 3 3" xfId="1402" xr:uid="{00000000-0005-0000-0000-00008C480000}"/>
    <cellStyle name="40 % - Akzent4 3 3 2" xfId="3778" xr:uid="{00000000-0005-0000-0000-00008D480000}"/>
    <cellStyle name="40 % - Akzent4 3 3 2 2" xfId="8569" xr:uid="{00000000-0005-0000-0000-00008E480000}"/>
    <cellStyle name="40 % - Akzent4 3 3 2 2 2" xfId="27989" xr:uid="{00000000-0005-0000-0000-00008F480000}"/>
    <cellStyle name="40 % - Akzent4 3 3 2 2 3" xfId="54335" xr:uid="{00000000-0005-0000-0000-000090480000}"/>
    <cellStyle name="40 % - Akzent4 3 3 2 2 4" xfId="18111" xr:uid="{00000000-0005-0000-0000-000091480000}"/>
    <cellStyle name="40 % - Akzent4 3 3 2 3" xfId="22403" xr:uid="{00000000-0005-0000-0000-000092480000}"/>
    <cellStyle name="40 % - Akzent4 3 3 2 3 2" xfId="49646" xr:uid="{00000000-0005-0000-0000-000093480000}"/>
    <cellStyle name="40 % - Akzent4 3 3 2 4" xfId="31886" xr:uid="{00000000-0005-0000-0000-000094480000}"/>
    <cellStyle name="40 % - Akzent4 3 3 2 5" xfId="37457" xr:uid="{00000000-0005-0000-0000-000095480000}"/>
    <cellStyle name="40 % - Akzent4 3 3 2 6" xfId="44917" xr:uid="{00000000-0005-0000-0000-000096480000}"/>
    <cellStyle name="40 % - Akzent4 3 3 2 7" xfId="14400" xr:uid="{00000000-0005-0000-0000-000097480000}"/>
    <cellStyle name="40 % - Akzent4 3 3 3" xfId="6616" xr:uid="{00000000-0005-0000-0000-000098480000}"/>
    <cellStyle name="40 % - Akzent4 3 3 3 2" xfId="26179" xr:uid="{00000000-0005-0000-0000-000099480000}"/>
    <cellStyle name="40 % - Akzent4 3 3 3 3" xfId="52382" xr:uid="{00000000-0005-0000-0000-00009A480000}"/>
    <cellStyle name="40 % - Akzent4 3 3 3 4" xfId="16269" xr:uid="{00000000-0005-0000-0000-00009B480000}"/>
    <cellStyle name="40 % - Akzent4 3 3 4" xfId="20241" xr:uid="{00000000-0005-0000-0000-00009C480000}"/>
    <cellStyle name="40 % - Akzent4 3 3 4 2" xfId="47718" xr:uid="{00000000-0005-0000-0000-00009D480000}"/>
    <cellStyle name="40 % - Akzent4 3 3 5" xfId="29866" xr:uid="{00000000-0005-0000-0000-00009E480000}"/>
    <cellStyle name="40 % - Akzent4 3 3 6" xfId="35312" xr:uid="{00000000-0005-0000-0000-00009F480000}"/>
    <cellStyle name="40 % - Akzent4 3 3 7" xfId="42907" xr:uid="{00000000-0005-0000-0000-0000A0480000}"/>
    <cellStyle name="40 % - Akzent4 3 3 8" xfId="12936" xr:uid="{00000000-0005-0000-0000-0000A1480000}"/>
    <cellStyle name="40 % - Akzent4 3 4" xfId="2275" xr:uid="{00000000-0005-0000-0000-0000A2480000}"/>
    <cellStyle name="40 % - Akzent4 3 4 2" xfId="4580" xr:uid="{00000000-0005-0000-0000-0000A3480000}"/>
    <cellStyle name="40 % - Akzent4 3 4 2 2" xfId="9361" xr:uid="{00000000-0005-0000-0000-0000A4480000}"/>
    <cellStyle name="40 % - Akzent4 3 4 2 2 2" xfId="28754" xr:uid="{00000000-0005-0000-0000-0000A5480000}"/>
    <cellStyle name="40 % - Akzent4 3 4 2 2 3" xfId="55127" xr:uid="{00000000-0005-0000-0000-0000A6480000}"/>
    <cellStyle name="40 % - Akzent4 3 4 2 2 4" xfId="18913" xr:uid="{00000000-0005-0000-0000-0000A7480000}"/>
    <cellStyle name="40 % - Akzent4 3 4 2 3" xfId="23205" xr:uid="{00000000-0005-0000-0000-0000A8480000}"/>
    <cellStyle name="40 % - Akzent4 3 4 2 3 2" xfId="50437" xr:uid="{00000000-0005-0000-0000-0000A9480000}"/>
    <cellStyle name="40 % - Akzent4 3 4 2 4" xfId="32680" xr:uid="{00000000-0005-0000-0000-0000AA480000}"/>
    <cellStyle name="40 % - Akzent4 3 4 2 5" xfId="38259" xr:uid="{00000000-0005-0000-0000-0000AB480000}"/>
    <cellStyle name="40 % - Akzent4 3 4 2 6" xfId="45719" xr:uid="{00000000-0005-0000-0000-0000AC480000}"/>
    <cellStyle name="40 % - Akzent4 3 4 2 7" xfId="15165" xr:uid="{00000000-0005-0000-0000-0000AD480000}"/>
    <cellStyle name="40 % - Akzent4 3 4 3" xfId="7440" xr:uid="{00000000-0005-0000-0000-0000AE480000}"/>
    <cellStyle name="40 % - Akzent4 3 4 3 2" xfId="26944" xr:uid="{00000000-0005-0000-0000-0000AF480000}"/>
    <cellStyle name="40 % - Akzent4 3 4 3 3" xfId="53206" xr:uid="{00000000-0005-0000-0000-0000B0480000}"/>
    <cellStyle name="40 % - Akzent4 3 4 3 4" xfId="17034" xr:uid="{00000000-0005-0000-0000-0000B1480000}"/>
    <cellStyle name="40 % - Akzent4 3 4 4" xfId="21112" xr:uid="{00000000-0005-0000-0000-0000B2480000}"/>
    <cellStyle name="40 % - Akzent4 3 4 4 2" xfId="48542" xr:uid="{00000000-0005-0000-0000-0000B3480000}"/>
    <cellStyle name="40 % - Akzent4 3 4 5" xfId="30726" xr:uid="{00000000-0005-0000-0000-0000B4480000}"/>
    <cellStyle name="40 % - Akzent4 3 4 6" xfId="36185" xr:uid="{00000000-0005-0000-0000-0000B5480000}"/>
    <cellStyle name="40 % - Akzent4 3 4 7" xfId="43778" xr:uid="{00000000-0005-0000-0000-0000B6480000}"/>
    <cellStyle name="40 % - Akzent4 3 4 8" xfId="12219" xr:uid="{00000000-0005-0000-0000-0000B7480000}"/>
    <cellStyle name="40 % - Akzent4 3 5" xfId="3086" xr:uid="{00000000-0005-0000-0000-0000B8480000}"/>
    <cellStyle name="40 % - Akzent4 3 5 2" xfId="7879" xr:uid="{00000000-0005-0000-0000-0000B9480000}"/>
    <cellStyle name="40 % - Akzent4 3 5 2 2" xfId="27309" xr:uid="{00000000-0005-0000-0000-0000BA480000}"/>
    <cellStyle name="40 % - Akzent4 3 5 2 3" xfId="53645" xr:uid="{00000000-0005-0000-0000-0000BB480000}"/>
    <cellStyle name="40 % - Akzent4 3 5 2 4" xfId="17419" xr:uid="{00000000-0005-0000-0000-0000BC480000}"/>
    <cellStyle name="40 % - Akzent4 3 5 3" xfId="21711" xr:uid="{00000000-0005-0000-0000-0000BD480000}"/>
    <cellStyle name="40 % - Akzent4 3 5 3 2" xfId="48957" xr:uid="{00000000-0005-0000-0000-0000BE480000}"/>
    <cellStyle name="40 % - Akzent4 3 5 4" xfId="31198" xr:uid="{00000000-0005-0000-0000-0000BF480000}"/>
    <cellStyle name="40 % - Akzent4 3 5 5" xfId="36765" xr:uid="{00000000-0005-0000-0000-0000C0480000}"/>
    <cellStyle name="40 % - Akzent4 3 5 6" xfId="44225" xr:uid="{00000000-0005-0000-0000-0000C1480000}"/>
    <cellStyle name="40 % - Akzent4 3 5 7" xfId="13721" xr:uid="{00000000-0005-0000-0000-0000C2480000}"/>
    <cellStyle name="40 % - Akzent4 3 6" xfId="5055" xr:uid="{00000000-0005-0000-0000-0000C3480000}"/>
    <cellStyle name="40 % - Akzent4 3 6 2" xfId="9811" xr:uid="{00000000-0005-0000-0000-0000C4480000}"/>
    <cellStyle name="40 % - Akzent4 3 6 2 2" xfId="55577" xr:uid="{00000000-0005-0000-0000-0000C5480000}"/>
    <cellStyle name="40 % - Akzent4 3 6 2 3" xfId="25500" xr:uid="{00000000-0005-0000-0000-0000C6480000}"/>
    <cellStyle name="40 % - Akzent4 3 6 3" xfId="33154" xr:uid="{00000000-0005-0000-0000-0000C7480000}"/>
    <cellStyle name="40 % - Akzent4 3 6 3 2" xfId="50886" xr:uid="{00000000-0005-0000-0000-0000C8480000}"/>
    <cellStyle name="40 % - Akzent4 3 6 4" xfId="38733" xr:uid="{00000000-0005-0000-0000-0000C9480000}"/>
    <cellStyle name="40 % - Akzent4 3 6 5" xfId="46186" xr:uid="{00000000-0005-0000-0000-0000CA480000}"/>
    <cellStyle name="40 % - Akzent4 3 6 6" xfId="15590" xr:uid="{00000000-0005-0000-0000-0000CB480000}"/>
    <cellStyle name="40 % - Akzent4 3 7" xfId="5540" xr:uid="{00000000-0005-0000-0000-0000CC480000}"/>
    <cellStyle name="40 % - Akzent4 3 7 2" xfId="10232" xr:uid="{00000000-0005-0000-0000-0000CD480000}"/>
    <cellStyle name="40 % - Akzent4 3 7 2 2" xfId="55998" xr:uid="{00000000-0005-0000-0000-0000CE480000}"/>
    <cellStyle name="40 % - Akzent4 3 7 2 3" xfId="33636" xr:uid="{00000000-0005-0000-0000-0000CF480000}"/>
    <cellStyle name="40 % - Akzent4 3 7 3" xfId="39215" xr:uid="{00000000-0005-0000-0000-0000D0480000}"/>
    <cellStyle name="40 % - Akzent4 3 7 3 2" xfId="51306" xr:uid="{00000000-0005-0000-0000-0000D1480000}"/>
    <cellStyle name="40 % - Akzent4 3 7 4" xfId="46668" xr:uid="{00000000-0005-0000-0000-0000D2480000}"/>
    <cellStyle name="40 % - Akzent4 3 7 5" xfId="19486" xr:uid="{00000000-0005-0000-0000-0000D3480000}"/>
    <cellStyle name="40 % - Akzent4 3 8" xfId="5913" xr:uid="{00000000-0005-0000-0000-0000D4480000}"/>
    <cellStyle name="40 % - Akzent4 3 8 2" xfId="51679" xr:uid="{00000000-0005-0000-0000-0000D5480000}"/>
    <cellStyle name="40 % - Akzent4 3 8 3" xfId="29147" xr:uid="{00000000-0005-0000-0000-0000D6480000}"/>
    <cellStyle name="40 % - Akzent4 3 9" xfId="11028" xr:uid="{00000000-0005-0000-0000-0000D7480000}"/>
    <cellStyle name="40 % - Akzent4 3 9 2" xfId="47018" xr:uid="{00000000-0005-0000-0000-0000D8480000}"/>
    <cellStyle name="40 % - Akzent4 3 9 3" xfId="34555" xr:uid="{00000000-0005-0000-0000-0000D9480000}"/>
    <cellStyle name="40 % - Akzent4 4" xfId="652" xr:uid="{00000000-0005-0000-0000-0000DA480000}"/>
    <cellStyle name="40 % - Akzent4 4 10" xfId="11512" xr:uid="{00000000-0005-0000-0000-0000DB480000}"/>
    <cellStyle name="40 % - Akzent4 4 11" xfId="57364" xr:uid="{00000000-0005-0000-0000-0000DC480000}"/>
    <cellStyle name="40 % - Akzent4 4 2" xfId="1415" xr:uid="{00000000-0005-0000-0000-0000DD480000}"/>
    <cellStyle name="40 % - Akzent4 4 2 2" xfId="3791" xr:uid="{00000000-0005-0000-0000-0000DE480000}"/>
    <cellStyle name="40 % - Akzent4 4 2 2 2" xfId="8582" xr:uid="{00000000-0005-0000-0000-0000DF480000}"/>
    <cellStyle name="40 % - Akzent4 4 2 2 2 2" xfId="28002" xr:uid="{00000000-0005-0000-0000-0000E0480000}"/>
    <cellStyle name="40 % - Akzent4 4 2 2 2 3" xfId="54348" xr:uid="{00000000-0005-0000-0000-0000E1480000}"/>
    <cellStyle name="40 % - Akzent4 4 2 2 2 4" xfId="18124" xr:uid="{00000000-0005-0000-0000-0000E2480000}"/>
    <cellStyle name="40 % - Akzent4 4 2 2 3" xfId="22416" xr:uid="{00000000-0005-0000-0000-0000E3480000}"/>
    <cellStyle name="40 % - Akzent4 4 2 2 3 2" xfId="49659" xr:uid="{00000000-0005-0000-0000-0000E4480000}"/>
    <cellStyle name="40 % - Akzent4 4 2 2 4" xfId="31899" xr:uid="{00000000-0005-0000-0000-0000E5480000}"/>
    <cellStyle name="40 % - Akzent4 4 2 2 5" xfId="37470" xr:uid="{00000000-0005-0000-0000-0000E6480000}"/>
    <cellStyle name="40 % - Akzent4 4 2 2 6" xfId="44930" xr:uid="{00000000-0005-0000-0000-0000E7480000}"/>
    <cellStyle name="40 % - Akzent4 4 2 2 7" xfId="14413" xr:uid="{00000000-0005-0000-0000-0000E8480000}"/>
    <cellStyle name="40 % - Akzent4 4 2 3" xfId="6629" xr:uid="{00000000-0005-0000-0000-0000E9480000}"/>
    <cellStyle name="40 % - Akzent4 4 2 3 2" xfId="26192" xr:uid="{00000000-0005-0000-0000-0000EA480000}"/>
    <cellStyle name="40 % - Akzent4 4 2 3 3" xfId="52395" xr:uid="{00000000-0005-0000-0000-0000EB480000}"/>
    <cellStyle name="40 % - Akzent4 4 2 3 4" xfId="16282" xr:uid="{00000000-0005-0000-0000-0000EC480000}"/>
    <cellStyle name="40 % - Akzent4 4 2 4" xfId="20254" xr:uid="{00000000-0005-0000-0000-0000ED480000}"/>
    <cellStyle name="40 % - Akzent4 4 2 4 2" xfId="47731" xr:uid="{00000000-0005-0000-0000-0000EE480000}"/>
    <cellStyle name="40 % - Akzent4 4 2 5" xfId="29879" xr:uid="{00000000-0005-0000-0000-0000EF480000}"/>
    <cellStyle name="40 % - Akzent4 4 2 6" xfId="35325" xr:uid="{00000000-0005-0000-0000-0000F0480000}"/>
    <cellStyle name="40 % - Akzent4 4 2 7" xfId="42920" xr:uid="{00000000-0005-0000-0000-0000F1480000}"/>
    <cellStyle name="40 % - Akzent4 4 2 8" xfId="12949" xr:uid="{00000000-0005-0000-0000-0000F2480000}"/>
    <cellStyle name="40 % - Akzent4 4 3" xfId="3099" xr:uid="{00000000-0005-0000-0000-0000F3480000}"/>
    <cellStyle name="40 % - Akzent4 4 3 2" xfId="7892" xr:uid="{00000000-0005-0000-0000-0000F4480000}"/>
    <cellStyle name="40 % - Akzent4 4 3 2 2" xfId="27322" xr:uid="{00000000-0005-0000-0000-0000F5480000}"/>
    <cellStyle name="40 % - Akzent4 4 3 2 3" xfId="53658" xr:uid="{00000000-0005-0000-0000-0000F6480000}"/>
    <cellStyle name="40 % - Akzent4 4 3 2 4" xfId="17432" xr:uid="{00000000-0005-0000-0000-0000F7480000}"/>
    <cellStyle name="40 % - Akzent4 4 3 3" xfId="21724" xr:uid="{00000000-0005-0000-0000-0000F8480000}"/>
    <cellStyle name="40 % - Akzent4 4 3 3 2" xfId="48970" xr:uid="{00000000-0005-0000-0000-0000F9480000}"/>
    <cellStyle name="40 % - Akzent4 4 3 4" xfId="31211" xr:uid="{00000000-0005-0000-0000-0000FA480000}"/>
    <cellStyle name="40 % - Akzent4 4 3 5" xfId="36778" xr:uid="{00000000-0005-0000-0000-0000FB480000}"/>
    <cellStyle name="40 % - Akzent4 4 3 6" xfId="44238" xr:uid="{00000000-0005-0000-0000-0000FC480000}"/>
    <cellStyle name="40 % - Akzent4 4 3 7" xfId="12232" xr:uid="{00000000-0005-0000-0000-0000FD480000}"/>
    <cellStyle name="40 % - Akzent4 4 4" xfId="5926" xr:uid="{00000000-0005-0000-0000-0000FE480000}"/>
    <cellStyle name="40 % - Akzent4 4 4 2" xfId="23706" xr:uid="{00000000-0005-0000-0000-0000FF480000}"/>
    <cellStyle name="40 % - Akzent4 4 4 3" xfId="51692" xr:uid="{00000000-0005-0000-0000-000000490000}"/>
    <cellStyle name="40 % - Akzent4 4 4 4" xfId="13734" xr:uid="{00000000-0005-0000-0000-000001490000}"/>
    <cellStyle name="40 % - Akzent4 4 5" xfId="15603" xr:uid="{00000000-0005-0000-0000-000002490000}"/>
    <cellStyle name="40 % - Akzent4 4 5 2" xfId="25513" xr:uid="{00000000-0005-0000-0000-000003490000}"/>
    <cellStyle name="40 % - Akzent4 4 5 3" xfId="47031" xr:uid="{00000000-0005-0000-0000-000004490000}"/>
    <cellStyle name="40 % - Akzent4 4 6" xfId="19499" xr:uid="{00000000-0005-0000-0000-000005490000}"/>
    <cellStyle name="40 % - Akzent4 4 7" xfId="29160" xr:uid="{00000000-0005-0000-0000-000006490000}"/>
    <cellStyle name="40 % - Akzent4 4 8" xfId="34568" xr:uid="{00000000-0005-0000-0000-000007490000}"/>
    <cellStyle name="40 % - Akzent4 4 9" xfId="42168" xr:uid="{00000000-0005-0000-0000-000008490000}"/>
    <cellStyle name="40 % - Akzent4 5" xfId="1228" xr:uid="{00000000-0005-0000-0000-000009490000}"/>
    <cellStyle name="40 % - Akzent4 5 2" xfId="3604" xr:uid="{00000000-0005-0000-0000-00000A490000}"/>
    <cellStyle name="40 % - Akzent4 5 2 2" xfId="8395" xr:uid="{00000000-0005-0000-0000-00000B490000}"/>
    <cellStyle name="40 % - Akzent4 5 2 2 2" xfId="27815" xr:uid="{00000000-0005-0000-0000-00000C490000}"/>
    <cellStyle name="40 % - Akzent4 5 2 2 3" xfId="54161" xr:uid="{00000000-0005-0000-0000-00000D490000}"/>
    <cellStyle name="40 % - Akzent4 5 2 2 4" xfId="17937" xr:uid="{00000000-0005-0000-0000-00000E490000}"/>
    <cellStyle name="40 % - Akzent4 5 2 3" xfId="22229" xr:uid="{00000000-0005-0000-0000-00000F490000}"/>
    <cellStyle name="40 % - Akzent4 5 2 3 2" xfId="49472" xr:uid="{00000000-0005-0000-0000-000010490000}"/>
    <cellStyle name="40 % - Akzent4 5 2 4" xfId="31712" xr:uid="{00000000-0005-0000-0000-000011490000}"/>
    <cellStyle name="40 % - Akzent4 5 2 5" xfId="37283" xr:uid="{00000000-0005-0000-0000-000012490000}"/>
    <cellStyle name="40 % - Akzent4 5 2 6" xfId="44743" xr:uid="{00000000-0005-0000-0000-000013490000}"/>
    <cellStyle name="40 % - Akzent4 5 2 7" xfId="12762" xr:uid="{00000000-0005-0000-0000-000014490000}"/>
    <cellStyle name="40 % - Akzent4 5 3" xfId="6442" xr:uid="{00000000-0005-0000-0000-000015490000}"/>
    <cellStyle name="40 % - Akzent4 5 3 2" xfId="24558" xr:uid="{00000000-0005-0000-0000-000016490000}"/>
    <cellStyle name="40 % - Akzent4 5 3 3" xfId="52208" xr:uid="{00000000-0005-0000-0000-000017490000}"/>
    <cellStyle name="40 % - Akzent4 5 3 4" xfId="14226" xr:uid="{00000000-0005-0000-0000-000018490000}"/>
    <cellStyle name="40 % - Akzent4 5 4" xfId="16095" xr:uid="{00000000-0005-0000-0000-000019490000}"/>
    <cellStyle name="40 % - Akzent4 5 4 2" xfId="26005" xr:uid="{00000000-0005-0000-0000-00001A490000}"/>
    <cellStyle name="40 % - Akzent4 5 4 3" xfId="47544" xr:uid="{00000000-0005-0000-0000-00001B490000}"/>
    <cellStyle name="40 % - Akzent4 5 5" xfId="20067" xr:uid="{00000000-0005-0000-0000-00001C490000}"/>
    <cellStyle name="40 % - Akzent4 5 6" xfId="29692" xr:uid="{00000000-0005-0000-0000-00001D490000}"/>
    <cellStyle name="40 % - Akzent4 5 7" xfId="35138" xr:uid="{00000000-0005-0000-0000-00001E490000}"/>
    <cellStyle name="40 % - Akzent4 5 8" xfId="42733" xr:uid="{00000000-0005-0000-0000-00001F490000}"/>
    <cellStyle name="40 % - Akzent4 5 9" xfId="11320" xr:uid="{00000000-0005-0000-0000-000020490000}"/>
    <cellStyle name="40 % - Akzent4 6" xfId="1943" xr:uid="{00000000-0005-0000-0000-000021490000}"/>
    <cellStyle name="40 % - Akzent4 6 2" xfId="4250" xr:uid="{00000000-0005-0000-0000-000022490000}"/>
    <cellStyle name="40 % - Akzent4 6 2 2" xfId="9031" xr:uid="{00000000-0005-0000-0000-000023490000}"/>
    <cellStyle name="40 % - Akzent4 6 2 2 2" xfId="28425" xr:uid="{00000000-0005-0000-0000-000024490000}"/>
    <cellStyle name="40 % - Akzent4 6 2 2 3" xfId="54797" xr:uid="{00000000-0005-0000-0000-000025490000}"/>
    <cellStyle name="40 % - Akzent4 6 2 2 4" xfId="18583" xr:uid="{00000000-0005-0000-0000-000026490000}"/>
    <cellStyle name="40 % - Akzent4 6 2 3" xfId="22875" xr:uid="{00000000-0005-0000-0000-000027490000}"/>
    <cellStyle name="40 % - Akzent4 6 2 3 2" xfId="50107" xr:uid="{00000000-0005-0000-0000-000028490000}"/>
    <cellStyle name="40 % - Akzent4 6 2 4" xfId="32350" xr:uid="{00000000-0005-0000-0000-000029490000}"/>
    <cellStyle name="40 % - Akzent4 6 2 5" xfId="37929" xr:uid="{00000000-0005-0000-0000-00002A490000}"/>
    <cellStyle name="40 % - Akzent4 6 2 6" xfId="45389" xr:uid="{00000000-0005-0000-0000-00002B490000}"/>
    <cellStyle name="40 % - Akzent4 6 2 7" xfId="13463" xr:uid="{00000000-0005-0000-0000-00002C490000}"/>
    <cellStyle name="40 % - Akzent4 6 3" xfId="7110" xr:uid="{00000000-0005-0000-0000-00002D490000}"/>
    <cellStyle name="40 % - Akzent4 6 3 2" xfId="23949" xr:uid="{00000000-0005-0000-0000-00002E490000}"/>
    <cellStyle name="40 % - Akzent4 6 3 3" xfId="52876" xr:uid="{00000000-0005-0000-0000-00002F490000}"/>
    <cellStyle name="40 % - Akzent4 6 3 4" xfId="14835" xr:uid="{00000000-0005-0000-0000-000030490000}"/>
    <cellStyle name="40 % - Akzent4 6 4" xfId="16704" xr:uid="{00000000-0005-0000-0000-000031490000}"/>
    <cellStyle name="40 % - Akzent4 6 4 2" xfId="26614" xr:uid="{00000000-0005-0000-0000-000032490000}"/>
    <cellStyle name="40 % - Akzent4 6 4 3" xfId="48212" xr:uid="{00000000-0005-0000-0000-000033490000}"/>
    <cellStyle name="40 % - Akzent4 6 5" xfId="20782" xr:uid="{00000000-0005-0000-0000-000034490000}"/>
    <cellStyle name="40 % - Akzent4 6 6" xfId="30396" xr:uid="{00000000-0005-0000-0000-000035490000}"/>
    <cellStyle name="40 % - Akzent4 6 7" xfId="35853" xr:uid="{00000000-0005-0000-0000-000036490000}"/>
    <cellStyle name="40 % - Akzent4 6 8" xfId="43448" xr:uid="{00000000-0005-0000-0000-000037490000}"/>
    <cellStyle name="40 % - Akzent4 6 9" xfId="11961" xr:uid="{00000000-0005-0000-0000-000038490000}"/>
    <cellStyle name="40 % - Akzent4 7" xfId="1957" xr:uid="{00000000-0005-0000-0000-000039490000}"/>
    <cellStyle name="40 % - Akzent4 7 2" xfId="4264" xr:uid="{00000000-0005-0000-0000-00003A490000}"/>
    <cellStyle name="40 % - Akzent4 7 2 2" xfId="9045" xr:uid="{00000000-0005-0000-0000-00003B490000}"/>
    <cellStyle name="40 % - Akzent4 7 2 2 2" xfId="28438" xr:uid="{00000000-0005-0000-0000-00003C490000}"/>
    <cellStyle name="40 % - Akzent4 7 2 2 3" xfId="54811" xr:uid="{00000000-0005-0000-0000-00003D490000}"/>
    <cellStyle name="40 % - Akzent4 7 2 2 4" xfId="18597" xr:uid="{00000000-0005-0000-0000-00003E490000}"/>
    <cellStyle name="40 % - Akzent4 7 2 3" xfId="22889" xr:uid="{00000000-0005-0000-0000-00003F490000}"/>
    <cellStyle name="40 % - Akzent4 7 2 3 2" xfId="50121" xr:uid="{00000000-0005-0000-0000-000040490000}"/>
    <cellStyle name="40 % - Akzent4 7 2 4" xfId="32364" xr:uid="{00000000-0005-0000-0000-000041490000}"/>
    <cellStyle name="40 % - Akzent4 7 2 5" xfId="37943" xr:uid="{00000000-0005-0000-0000-000042490000}"/>
    <cellStyle name="40 % - Akzent4 7 2 6" xfId="45403" xr:uid="{00000000-0005-0000-0000-000043490000}"/>
    <cellStyle name="40 % - Akzent4 7 2 7" xfId="14849" xr:uid="{00000000-0005-0000-0000-000044490000}"/>
    <cellStyle name="40 % - Akzent4 7 3" xfId="7124" xr:uid="{00000000-0005-0000-0000-000045490000}"/>
    <cellStyle name="40 % - Akzent4 7 3 2" xfId="26628" xr:uid="{00000000-0005-0000-0000-000046490000}"/>
    <cellStyle name="40 % - Akzent4 7 3 3" xfId="52890" xr:uid="{00000000-0005-0000-0000-000047490000}"/>
    <cellStyle name="40 % - Akzent4 7 3 4" xfId="16718" xr:uid="{00000000-0005-0000-0000-000048490000}"/>
    <cellStyle name="40 % - Akzent4 7 4" xfId="20796" xr:uid="{00000000-0005-0000-0000-000049490000}"/>
    <cellStyle name="40 % - Akzent4 7 4 2" xfId="48226" xr:uid="{00000000-0005-0000-0000-00004A490000}"/>
    <cellStyle name="40 % - Akzent4 7 5" xfId="30410" xr:uid="{00000000-0005-0000-0000-00004B490000}"/>
    <cellStyle name="40 % - Akzent4 7 6" xfId="35867" xr:uid="{00000000-0005-0000-0000-00004C490000}"/>
    <cellStyle name="40 % - Akzent4 7 7" xfId="43462" xr:uid="{00000000-0005-0000-0000-00004D490000}"/>
    <cellStyle name="40 % - Akzent4 7 8" xfId="12045" xr:uid="{00000000-0005-0000-0000-00004E490000}"/>
    <cellStyle name="40 % - Akzent4 8" xfId="2806" xr:uid="{00000000-0005-0000-0000-00004F490000}"/>
    <cellStyle name="40 % - Akzent4 8 2" xfId="4703" xr:uid="{00000000-0005-0000-0000-000050490000}"/>
    <cellStyle name="40 % - Akzent4 8 2 2" xfId="9467" xr:uid="{00000000-0005-0000-0000-000051490000}"/>
    <cellStyle name="40 % - Akzent4 8 2 2 2" xfId="55233" xr:uid="{00000000-0005-0000-0000-000052490000}"/>
    <cellStyle name="40 % - Akzent4 8 2 2 3" xfId="23328" xr:uid="{00000000-0005-0000-0000-000053490000}"/>
    <cellStyle name="40 % - Akzent4 8 2 3" xfId="32803" xr:uid="{00000000-0005-0000-0000-000054490000}"/>
    <cellStyle name="40 % - Akzent4 8 2 3 2" xfId="50542" xr:uid="{00000000-0005-0000-0000-000055490000}"/>
    <cellStyle name="40 % - Akzent4 8 2 4" xfId="38382" xr:uid="{00000000-0005-0000-0000-000056490000}"/>
    <cellStyle name="40 % - Akzent4 8 2 5" xfId="45842" xr:uid="{00000000-0005-0000-0000-000057490000}"/>
    <cellStyle name="40 % - Akzent4 8 2 6" xfId="19036" xr:uid="{00000000-0005-0000-0000-000058490000}"/>
    <cellStyle name="40 % - Akzent4 8 3" xfId="7621" xr:uid="{00000000-0005-0000-0000-000059490000}"/>
    <cellStyle name="40 % - Akzent4 8 3 2" xfId="27049" xr:uid="{00000000-0005-0000-0000-00005A490000}"/>
    <cellStyle name="40 % - Akzent4 8 3 3" xfId="53387" xr:uid="{00000000-0005-0000-0000-00005B490000}"/>
    <cellStyle name="40 % - Akzent4 8 3 4" xfId="17139" xr:uid="{00000000-0005-0000-0000-00005C490000}"/>
    <cellStyle name="40 % - Akzent4 8 4" xfId="21431" xr:uid="{00000000-0005-0000-0000-00005D490000}"/>
    <cellStyle name="40 % - Akzent4 8 4 2" xfId="48699" xr:uid="{00000000-0005-0000-0000-00005E490000}"/>
    <cellStyle name="40 % - Akzent4 8 5" xfId="30918" xr:uid="{00000000-0005-0000-0000-00005F490000}"/>
    <cellStyle name="40 % - Akzent4 8 6" xfId="36485" xr:uid="{00000000-0005-0000-0000-000060490000}"/>
    <cellStyle name="40 % - Akzent4 8 7" xfId="43945" xr:uid="{00000000-0005-0000-0000-000061490000}"/>
    <cellStyle name="40 % - Akzent4 8 8" xfId="13547" xr:uid="{00000000-0005-0000-0000-000062490000}"/>
    <cellStyle name="40 % - Akzent4 9" xfId="2912" xr:uid="{00000000-0005-0000-0000-000063490000}"/>
    <cellStyle name="40 % - Akzent4 9 2" xfId="7705" xr:uid="{00000000-0005-0000-0000-000064490000}"/>
    <cellStyle name="40 % - Akzent4 9 2 2" xfId="27135" xr:uid="{00000000-0005-0000-0000-000065490000}"/>
    <cellStyle name="40 % - Akzent4 9 2 3" xfId="53471" xr:uid="{00000000-0005-0000-0000-000066490000}"/>
    <cellStyle name="40 % - Akzent4 9 2 4" xfId="17245" xr:uid="{00000000-0005-0000-0000-000067490000}"/>
    <cellStyle name="40 % - Akzent4 9 3" xfId="21537" xr:uid="{00000000-0005-0000-0000-000068490000}"/>
    <cellStyle name="40 % - Akzent4 9 3 2" xfId="48783" xr:uid="{00000000-0005-0000-0000-000069490000}"/>
    <cellStyle name="40 % - Akzent4 9 4" xfId="31024" xr:uid="{00000000-0005-0000-0000-00006A490000}"/>
    <cellStyle name="40 % - Akzent4 9 5" xfId="36591" xr:uid="{00000000-0005-0000-0000-00006B490000}"/>
    <cellStyle name="40 % - Akzent4 9 6" xfId="44051" xr:uid="{00000000-0005-0000-0000-00006C490000}"/>
    <cellStyle name="40 % - Akzent4 9 7" xfId="15332" xr:uid="{00000000-0005-0000-0000-00006D490000}"/>
    <cellStyle name="40 % - Akzent5 10" xfId="4719" xr:uid="{00000000-0005-0000-0000-00006E490000}"/>
    <cellStyle name="40 % - Akzent5 10 2" xfId="9483" xr:uid="{00000000-0005-0000-0000-00006F490000}"/>
    <cellStyle name="40 % - Akzent5 10 2 2" xfId="55249" xr:uid="{00000000-0005-0000-0000-000070490000}"/>
    <cellStyle name="40 % - Akzent5 10 2 3" xfId="23344" xr:uid="{00000000-0005-0000-0000-000071490000}"/>
    <cellStyle name="40 % - Akzent5 10 3" xfId="32819" xr:uid="{00000000-0005-0000-0000-000072490000}"/>
    <cellStyle name="40 % - Akzent5 10 3 2" xfId="50558" xr:uid="{00000000-0005-0000-0000-000073490000}"/>
    <cellStyle name="40 % - Akzent5 10 4" xfId="38398" xr:uid="{00000000-0005-0000-0000-000074490000}"/>
    <cellStyle name="40 % - Akzent5 10 5" xfId="45858" xr:uid="{00000000-0005-0000-0000-000075490000}"/>
    <cellStyle name="40 % - Akzent5 10 6" xfId="15418" xr:uid="{00000000-0005-0000-0000-000076490000}"/>
    <cellStyle name="40 % - Akzent5 11" xfId="4733" xr:uid="{00000000-0005-0000-0000-000077490000}"/>
    <cellStyle name="40 % - Akzent5 11 2" xfId="9496" xr:uid="{00000000-0005-0000-0000-000078490000}"/>
    <cellStyle name="40 % - Akzent5 11 2 2" xfId="55262" xr:uid="{00000000-0005-0000-0000-000079490000}"/>
    <cellStyle name="40 % - Akzent5 11 2 3" xfId="32832" xr:uid="{00000000-0005-0000-0000-00007A490000}"/>
    <cellStyle name="40 % - Akzent5 11 3" xfId="38411" xr:uid="{00000000-0005-0000-0000-00007B490000}"/>
    <cellStyle name="40 % - Akzent5 11 3 2" xfId="50571" xr:uid="{00000000-0005-0000-0000-00007C490000}"/>
    <cellStyle name="40 % - Akzent5 11 4" xfId="45871" xr:uid="{00000000-0005-0000-0000-00007D490000}"/>
    <cellStyle name="40 % - Akzent5 11 5" xfId="19307" xr:uid="{00000000-0005-0000-0000-00007E490000}"/>
    <cellStyle name="40 % - Akzent5 12" xfId="5226" xr:uid="{00000000-0005-0000-0000-00007F490000}"/>
    <cellStyle name="40 % - Akzent5 12 2" xfId="9918" xr:uid="{00000000-0005-0000-0000-000080490000}"/>
    <cellStyle name="40 % - Akzent5 12 2 2" xfId="55684" xr:uid="{00000000-0005-0000-0000-000081490000}"/>
    <cellStyle name="40 % - Akzent5 12 2 3" xfId="38901" xr:uid="{00000000-0005-0000-0000-000082490000}"/>
    <cellStyle name="40 % - Akzent5 12 3" xfId="50992" xr:uid="{00000000-0005-0000-0000-000083490000}"/>
    <cellStyle name="40 % - Akzent5 12 4" xfId="46354" xr:uid="{00000000-0005-0000-0000-000084490000}"/>
    <cellStyle name="40 % - Akzent5 12 5" xfId="33322" xr:uid="{00000000-0005-0000-0000-000085490000}"/>
    <cellStyle name="40 % - Akzent5 13" xfId="5741" xr:uid="{00000000-0005-0000-0000-000086490000}"/>
    <cellStyle name="40 % - Akzent5 13 2" xfId="51507" xr:uid="{00000000-0005-0000-0000-000087490000}"/>
    <cellStyle name="40 % - Akzent5 13 3" xfId="28975" xr:uid="{00000000-0005-0000-0000-000088490000}"/>
    <cellStyle name="40 % - Akzent5 14" xfId="10713" xr:uid="{00000000-0005-0000-0000-000089490000}"/>
    <cellStyle name="40 % - Akzent5 14 2" xfId="46846" xr:uid="{00000000-0005-0000-0000-00008A490000}"/>
    <cellStyle name="40 % - Akzent5 14 3" xfId="34375" xr:uid="{00000000-0005-0000-0000-00008B490000}"/>
    <cellStyle name="40 % - Akzent5 15" xfId="41978" xr:uid="{00000000-0005-0000-0000-00008C490000}"/>
    <cellStyle name="40 % - Akzent5 16" xfId="11141" xr:uid="{00000000-0005-0000-0000-00008D490000}"/>
    <cellStyle name="40 % - Akzent5 17" xfId="56481" xr:uid="{00000000-0005-0000-0000-00008E490000}"/>
    <cellStyle name="40 % - Akzent5 18" xfId="56912" xr:uid="{00000000-0005-0000-0000-00008F490000}"/>
    <cellStyle name="40 % - Akzent5 2" xfId="478" xr:uid="{00000000-0005-0000-0000-000090490000}"/>
    <cellStyle name="40 % - Akzent5 2 10" xfId="10802" xr:uid="{00000000-0005-0000-0000-000091490000}"/>
    <cellStyle name="40 % - Akzent5 2 10 2" xfId="46862" xr:uid="{00000000-0005-0000-0000-000092490000}"/>
    <cellStyle name="40 % - Akzent5 2 10 3" xfId="34394" xr:uid="{00000000-0005-0000-0000-000093490000}"/>
    <cellStyle name="40 % - Akzent5 2 11" xfId="41994" xr:uid="{00000000-0005-0000-0000-000094490000}"/>
    <cellStyle name="40 % - Akzent5 2 12" xfId="11216" xr:uid="{00000000-0005-0000-0000-000095490000}"/>
    <cellStyle name="40 % - Akzent5 2 13" xfId="56557" xr:uid="{00000000-0005-0000-0000-000096490000}"/>
    <cellStyle name="40 % - Akzent5 2 14" xfId="57012" xr:uid="{00000000-0005-0000-0000-000097490000}"/>
    <cellStyle name="40 % - Akzent5 2 2" xfId="1015" xr:uid="{00000000-0005-0000-0000-000098490000}"/>
    <cellStyle name="40 % - Akzent5 2 2 10" xfId="11872" xr:uid="{00000000-0005-0000-0000-000099490000}"/>
    <cellStyle name="40 % - Akzent5 2 2 11" xfId="56800" xr:uid="{00000000-0005-0000-0000-00009A490000}"/>
    <cellStyle name="40 % - Akzent5 2 2 12" xfId="57255" xr:uid="{00000000-0005-0000-0000-00009B490000}"/>
    <cellStyle name="40 % - Akzent5 2 2 2" xfId="1752" xr:uid="{00000000-0005-0000-0000-00009C490000}"/>
    <cellStyle name="40 % - Akzent5 2 2 2 2" xfId="4125" xr:uid="{00000000-0005-0000-0000-00009D490000}"/>
    <cellStyle name="40 % - Akzent5 2 2 2 2 2" xfId="8916" xr:uid="{00000000-0005-0000-0000-00009E490000}"/>
    <cellStyle name="40 % - Akzent5 2 2 2 2 2 2" xfId="28335" xr:uid="{00000000-0005-0000-0000-00009F490000}"/>
    <cellStyle name="40 % - Akzent5 2 2 2 2 2 3" xfId="54682" xr:uid="{00000000-0005-0000-0000-0000A0490000}"/>
    <cellStyle name="40 % - Akzent5 2 2 2 2 2 4" xfId="18458" xr:uid="{00000000-0005-0000-0000-0000A1490000}"/>
    <cellStyle name="40 % - Akzent5 2 2 2 2 3" xfId="22750" xr:uid="{00000000-0005-0000-0000-0000A2490000}"/>
    <cellStyle name="40 % - Akzent5 2 2 2 2 3 2" xfId="49993" xr:uid="{00000000-0005-0000-0000-0000A3490000}"/>
    <cellStyle name="40 % - Akzent5 2 2 2 2 4" xfId="32233" xr:uid="{00000000-0005-0000-0000-0000A4490000}"/>
    <cellStyle name="40 % - Akzent5 2 2 2 2 5" xfId="37804" xr:uid="{00000000-0005-0000-0000-0000A5490000}"/>
    <cellStyle name="40 % - Akzent5 2 2 2 2 6" xfId="45264" xr:uid="{00000000-0005-0000-0000-0000A6490000}"/>
    <cellStyle name="40 % - Akzent5 2 2 2 2 7" xfId="14746" xr:uid="{00000000-0005-0000-0000-0000A7490000}"/>
    <cellStyle name="40 % - Akzent5 2 2 2 3" xfId="6965" xr:uid="{00000000-0005-0000-0000-0000A8490000}"/>
    <cellStyle name="40 % - Akzent5 2 2 2 3 2" xfId="26525" xr:uid="{00000000-0005-0000-0000-0000A9490000}"/>
    <cellStyle name="40 % - Akzent5 2 2 2 3 3" xfId="52731" xr:uid="{00000000-0005-0000-0000-0000AA490000}"/>
    <cellStyle name="40 % - Akzent5 2 2 2 3 4" xfId="16615" xr:uid="{00000000-0005-0000-0000-0000AB490000}"/>
    <cellStyle name="40 % - Akzent5 2 2 2 4" xfId="20591" xr:uid="{00000000-0005-0000-0000-0000AC490000}"/>
    <cellStyle name="40 % - Akzent5 2 2 2 4 2" xfId="48067" xr:uid="{00000000-0005-0000-0000-0000AD490000}"/>
    <cellStyle name="40 % - Akzent5 2 2 2 5" xfId="30216" xr:uid="{00000000-0005-0000-0000-0000AE490000}"/>
    <cellStyle name="40 % - Akzent5 2 2 2 6" xfId="35662" xr:uid="{00000000-0005-0000-0000-0000AF490000}"/>
    <cellStyle name="40 % - Akzent5 2 2 2 7" xfId="43257" xr:uid="{00000000-0005-0000-0000-0000B0490000}"/>
    <cellStyle name="40 % - Akzent5 2 2 2 8" xfId="13285" xr:uid="{00000000-0005-0000-0000-0000B1490000}"/>
    <cellStyle name="40 % - Akzent5 2 2 3" xfId="2292" xr:uid="{00000000-0005-0000-0000-0000B2490000}"/>
    <cellStyle name="40 % - Akzent5 2 2 3 2" xfId="4597" xr:uid="{00000000-0005-0000-0000-0000B3490000}"/>
    <cellStyle name="40 % - Akzent5 2 2 3 2 2" xfId="9378" xr:uid="{00000000-0005-0000-0000-0000B4490000}"/>
    <cellStyle name="40 % - Akzent5 2 2 3 2 2 2" xfId="28771" xr:uid="{00000000-0005-0000-0000-0000B5490000}"/>
    <cellStyle name="40 % - Akzent5 2 2 3 2 2 3" xfId="55144" xr:uid="{00000000-0005-0000-0000-0000B6490000}"/>
    <cellStyle name="40 % - Akzent5 2 2 3 2 2 4" xfId="18930" xr:uid="{00000000-0005-0000-0000-0000B7490000}"/>
    <cellStyle name="40 % - Akzent5 2 2 3 2 3" xfId="23222" xr:uid="{00000000-0005-0000-0000-0000B8490000}"/>
    <cellStyle name="40 % - Akzent5 2 2 3 2 3 2" xfId="50454" xr:uid="{00000000-0005-0000-0000-0000B9490000}"/>
    <cellStyle name="40 % - Akzent5 2 2 3 2 4" xfId="32697" xr:uid="{00000000-0005-0000-0000-0000BA490000}"/>
    <cellStyle name="40 % - Akzent5 2 2 3 2 5" xfId="38276" xr:uid="{00000000-0005-0000-0000-0000BB490000}"/>
    <cellStyle name="40 % - Akzent5 2 2 3 2 6" xfId="45736" xr:uid="{00000000-0005-0000-0000-0000BC490000}"/>
    <cellStyle name="40 % - Akzent5 2 2 3 2 7" xfId="15182" xr:uid="{00000000-0005-0000-0000-0000BD490000}"/>
    <cellStyle name="40 % - Akzent5 2 2 3 3" xfId="7457" xr:uid="{00000000-0005-0000-0000-0000BE490000}"/>
    <cellStyle name="40 % - Akzent5 2 2 3 3 2" xfId="26961" xr:uid="{00000000-0005-0000-0000-0000BF490000}"/>
    <cellStyle name="40 % - Akzent5 2 2 3 3 3" xfId="53223" xr:uid="{00000000-0005-0000-0000-0000C0490000}"/>
    <cellStyle name="40 % - Akzent5 2 2 3 3 4" xfId="17051" xr:uid="{00000000-0005-0000-0000-0000C1490000}"/>
    <cellStyle name="40 % - Akzent5 2 2 3 4" xfId="21129" xr:uid="{00000000-0005-0000-0000-0000C2490000}"/>
    <cellStyle name="40 % - Akzent5 2 2 3 4 2" xfId="48559" xr:uid="{00000000-0005-0000-0000-0000C3490000}"/>
    <cellStyle name="40 % - Akzent5 2 2 3 5" xfId="30743" xr:uid="{00000000-0005-0000-0000-0000C4490000}"/>
    <cellStyle name="40 % - Akzent5 2 2 3 6" xfId="36202" xr:uid="{00000000-0005-0000-0000-0000C5490000}"/>
    <cellStyle name="40 % - Akzent5 2 2 3 7" xfId="43795" xr:uid="{00000000-0005-0000-0000-0000C6490000}"/>
    <cellStyle name="40 % - Akzent5 2 2 3 8" xfId="12565" xr:uid="{00000000-0005-0000-0000-0000C7490000}"/>
    <cellStyle name="40 % - Akzent5 2 2 4" xfId="3433" xr:uid="{00000000-0005-0000-0000-0000C8490000}"/>
    <cellStyle name="40 % - Akzent5 2 2 4 2" xfId="8225" xr:uid="{00000000-0005-0000-0000-0000C9490000}"/>
    <cellStyle name="40 % - Akzent5 2 2 4 2 2" xfId="27655" xr:uid="{00000000-0005-0000-0000-0000CA490000}"/>
    <cellStyle name="40 % - Akzent5 2 2 4 2 3" xfId="53991" xr:uid="{00000000-0005-0000-0000-0000CB490000}"/>
    <cellStyle name="40 % - Akzent5 2 2 4 2 4" xfId="17766" xr:uid="{00000000-0005-0000-0000-0000CC490000}"/>
    <cellStyle name="40 % - Akzent5 2 2 4 3" xfId="22058" xr:uid="{00000000-0005-0000-0000-0000CD490000}"/>
    <cellStyle name="40 % - Akzent5 2 2 4 3 2" xfId="49303" xr:uid="{00000000-0005-0000-0000-0000CE490000}"/>
    <cellStyle name="40 % - Akzent5 2 2 4 4" xfId="31545" xr:uid="{00000000-0005-0000-0000-0000CF490000}"/>
    <cellStyle name="40 % - Akzent5 2 2 4 5" xfId="37112" xr:uid="{00000000-0005-0000-0000-0000D0490000}"/>
    <cellStyle name="40 % - Akzent5 2 2 4 6" xfId="44572" xr:uid="{00000000-0005-0000-0000-0000D1490000}"/>
    <cellStyle name="40 % - Akzent5 2 2 4 7" xfId="14067" xr:uid="{00000000-0005-0000-0000-0000D2490000}"/>
    <cellStyle name="40 % - Akzent5 2 2 5" xfId="5072" xr:uid="{00000000-0005-0000-0000-0000D3490000}"/>
    <cellStyle name="40 % - Akzent5 2 2 5 2" xfId="9828" xr:uid="{00000000-0005-0000-0000-0000D4490000}"/>
    <cellStyle name="40 % - Akzent5 2 2 5 2 2" xfId="55594" xr:uid="{00000000-0005-0000-0000-0000D5490000}"/>
    <cellStyle name="40 % - Akzent5 2 2 5 2 3" xfId="25846" xr:uid="{00000000-0005-0000-0000-0000D6490000}"/>
    <cellStyle name="40 % - Akzent5 2 2 5 3" xfId="33171" xr:uid="{00000000-0005-0000-0000-0000D7490000}"/>
    <cellStyle name="40 % - Akzent5 2 2 5 3 2" xfId="50903" xr:uid="{00000000-0005-0000-0000-0000D8490000}"/>
    <cellStyle name="40 % - Akzent5 2 2 5 4" xfId="38750" xr:uid="{00000000-0005-0000-0000-0000D9490000}"/>
    <cellStyle name="40 % - Akzent5 2 2 5 5" xfId="46203" xr:uid="{00000000-0005-0000-0000-0000DA490000}"/>
    <cellStyle name="40 % - Akzent5 2 2 5 6" xfId="15936" xr:uid="{00000000-0005-0000-0000-0000DB490000}"/>
    <cellStyle name="40 % - Akzent5 2 2 6" xfId="5557" xr:uid="{00000000-0005-0000-0000-0000DC490000}"/>
    <cellStyle name="40 % - Akzent5 2 2 6 2" xfId="10249" xr:uid="{00000000-0005-0000-0000-0000DD490000}"/>
    <cellStyle name="40 % - Akzent5 2 2 6 2 2" xfId="56015" xr:uid="{00000000-0005-0000-0000-0000DE490000}"/>
    <cellStyle name="40 % - Akzent5 2 2 6 2 3" xfId="33653" xr:uid="{00000000-0005-0000-0000-0000DF490000}"/>
    <cellStyle name="40 % - Akzent5 2 2 6 3" xfId="39232" xr:uid="{00000000-0005-0000-0000-0000E0490000}"/>
    <cellStyle name="40 % - Akzent5 2 2 6 3 2" xfId="51323" xr:uid="{00000000-0005-0000-0000-0000E1490000}"/>
    <cellStyle name="40 % - Akzent5 2 2 6 4" xfId="46685" xr:uid="{00000000-0005-0000-0000-0000E2490000}"/>
    <cellStyle name="40 % - Akzent5 2 2 6 5" xfId="19860" xr:uid="{00000000-0005-0000-0000-0000E3490000}"/>
    <cellStyle name="40 % - Akzent5 2 2 7" xfId="6260" xr:uid="{00000000-0005-0000-0000-0000E4490000}"/>
    <cellStyle name="40 % - Akzent5 2 2 7 2" xfId="52026" xr:uid="{00000000-0005-0000-0000-0000E5490000}"/>
    <cellStyle name="40 % - Akzent5 2 2 7 3" xfId="29494" xr:uid="{00000000-0005-0000-0000-0000E6490000}"/>
    <cellStyle name="40 % - Akzent5 2 2 8" xfId="11045" xr:uid="{00000000-0005-0000-0000-0000E7490000}"/>
    <cellStyle name="40 % - Akzent5 2 2 8 2" xfId="47364" xr:uid="{00000000-0005-0000-0000-0000E8490000}"/>
    <cellStyle name="40 % - Akzent5 2 2 8 3" xfId="34929" xr:uid="{00000000-0005-0000-0000-0000E9490000}"/>
    <cellStyle name="40 % - Akzent5 2 2 9" xfId="42528" xr:uid="{00000000-0005-0000-0000-0000EA490000}"/>
    <cellStyle name="40 % - Akzent5 2 3" xfId="767" xr:uid="{00000000-0005-0000-0000-0000EB490000}"/>
    <cellStyle name="40 % - Akzent5 2 3 10" xfId="11624" xr:uid="{00000000-0005-0000-0000-0000EC490000}"/>
    <cellStyle name="40 % - Akzent5 2 3 2" xfId="1509" xr:uid="{00000000-0005-0000-0000-0000ED490000}"/>
    <cellStyle name="40 % - Akzent5 2 3 2 2" xfId="3882" xr:uid="{00000000-0005-0000-0000-0000EE490000}"/>
    <cellStyle name="40 % - Akzent5 2 3 2 2 2" xfId="8673" xr:uid="{00000000-0005-0000-0000-0000EF490000}"/>
    <cellStyle name="40 % - Akzent5 2 3 2 2 2 2" xfId="28092" xr:uid="{00000000-0005-0000-0000-0000F0490000}"/>
    <cellStyle name="40 % - Akzent5 2 3 2 2 2 3" xfId="54439" xr:uid="{00000000-0005-0000-0000-0000F1490000}"/>
    <cellStyle name="40 % - Akzent5 2 3 2 2 2 4" xfId="18215" xr:uid="{00000000-0005-0000-0000-0000F2490000}"/>
    <cellStyle name="40 % - Akzent5 2 3 2 2 3" xfId="22507" xr:uid="{00000000-0005-0000-0000-0000F3490000}"/>
    <cellStyle name="40 % - Akzent5 2 3 2 2 3 2" xfId="49750" xr:uid="{00000000-0005-0000-0000-0000F4490000}"/>
    <cellStyle name="40 % - Akzent5 2 3 2 2 4" xfId="31990" xr:uid="{00000000-0005-0000-0000-0000F5490000}"/>
    <cellStyle name="40 % - Akzent5 2 3 2 2 5" xfId="37561" xr:uid="{00000000-0005-0000-0000-0000F6490000}"/>
    <cellStyle name="40 % - Akzent5 2 3 2 2 6" xfId="45021" xr:uid="{00000000-0005-0000-0000-0000F7490000}"/>
    <cellStyle name="40 % - Akzent5 2 3 2 2 7" xfId="14503" xr:uid="{00000000-0005-0000-0000-0000F8490000}"/>
    <cellStyle name="40 % - Akzent5 2 3 2 3" xfId="6722" xr:uid="{00000000-0005-0000-0000-0000F9490000}"/>
    <cellStyle name="40 % - Akzent5 2 3 2 3 2" xfId="26282" xr:uid="{00000000-0005-0000-0000-0000FA490000}"/>
    <cellStyle name="40 % - Akzent5 2 3 2 3 3" xfId="52488" xr:uid="{00000000-0005-0000-0000-0000FB490000}"/>
    <cellStyle name="40 % - Akzent5 2 3 2 3 4" xfId="16372" xr:uid="{00000000-0005-0000-0000-0000FC490000}"/>
    <cellStyle name="40 % - Akzent5 2 3 2 4" xfId="20348" xr:uid="{00000000-0005-0000-0000-0000FD490000}"/>
    <cellStyle name="40 % - Akzent5 2 3 2 4 2" xfId="47824" xr:uid="{00000000-0005-0000-0000-0000FE490000}"/>
    <cellStyle name="40 % - Akzent5 2 3 2 5" xfId="29973" xr:uid="{00000000-0005-0000-0000-0000FF490000}"/>
    <cellStyle name="40 % - Akzent5 2 3 2 6" xfId="35419" xr:uid="{00000000-0005-0000-0000-0000004A0000}"/>
    <cellStyle name="40 % - Akzent5 2 3 2 7" xfId="43014" xr:uid="{00000000-0005-0000-0000-0000014A0000}"/>
    <cellStyle name="40 % - Akzent5 2 3 2 8" xfId="13042" xr:uid="{00000000-0005-0000-0000-0000024A0000}"/>
    <cellStyle name="40 % - Akzent5 2 3 3" xfId="3190" xr:uid="{00000000-0005-0000-0000-0000034A0000}"/>
    <cellStyle name="40 % - Akzent5 2 3 3 2" xfId="7982" xr:uid="{00000000-0005-0000-0000-0000044A0000}"/>
    <cellStyle name="40 % - Akzent5 2 3 3 2 2" xfId="27412" xr:uid="{00000000-0005-0000-0000-0000054A0000}"/>
    <cellStyle name="40 % - Akzent5 2 3 3 2 3" xfId="53748" xr:uid="{00000000-0005-0000-0000-0000064A0000}"/>
    <cellStyle name="40 % - Akzent5 2 3 3 2 4" xfId="17523" xr:uid="{00000000-0005-0000-0000-0000074A0000}"/>
    <cellStyle name="40 % - Akzent5 2 3 3 3" xfId="21815" xr:uid="{00000000-0005-0000-0000-0000084A0000}"/>
    <cellStyle name="40 % - Akzent5 2 3 3 3 2" xfId="49060" xr:uid="{00000000-0005-0000-0000-0000094A0000}"/>
    <cellStyle name="40 % - Akzent5 2 3 3 4" xfId="31302" xr:uid="{00000000-0005-0000-0000-00000A4A0000}"/>
    <cellStyle name="40 % - Akzent5 2 3 3 5" xfId="36869" xr:uid="{00000000-0005-0000-0000-00000B4A0000}"/>
    <cellStyle name="40 % - Akzent5 2 3 3 6" xfId="44329" xr:uid="{00000000-0005-0000-0000-00000C4A0000}"/>
    <cellStyle name="40 % - Akzent5 2 3 3 7" xfId="12322" xr:uid="{00000000-0005-0000-0000-00000D4A0000}"/>
    <cellStyle name="40 % - Akzent5 2 3 4" xfId="6017" xr:uid="{00000000-0005-0000-0000-00000E4A0000}"/>
    <cellStyle name="40 % - Akzent5 2 3 4 2" xfId="25247" xr:uid="{00000000-0005-0000-0000-00000F4A0000}"/>
    <cellStyle name="40 % - Akzent5 2 3 4 3" xfId="51783" xr:uid="{00000000-0005-0000-0000-0000104A0000}"/>
    <cellStyle name="40 % - Akzent5 2 3 4 4" xfId="13824" xr:uid="{00000000-0005-0000-0000-0000114A0000}"/>
    <cellStyle name="40 % - Akzent5 2 3 5" xfId="15693" xr:uid="{00000000-0005-0000-0000-0000124A0000}"/>
    <cellStyle name="40 % - Akzent5 2 3 5 2" xfId="25603" xr:uid="{00000000-0005-0000-0000-0000134A0000}"/>
    <cellStyle name="40 % - Akzent5 2 3 5 3" xfId="47121" xr:uid="{00000000-0005-0000-0000-0000144A0000}"/>
    <cellStyle name="40 % - Akzent5 2 3 6" xfId="19612" xr:uid="{00000000-0005-0000-0000-0000154A0000}"/>
    <cellStyle name="40 % - Akzent5 2 3 7" xfId="29251" xr:uid="{00000000-0005-0000-0000-0000164A0000}"/>
    <cellStyle name="40 % - Akzent5 2 3 8" xfId="34681" xr:uid="{00000000-0005-0000-0000-0000174A0000}"/>
    <cellStyle name="40 % - Akzent5 2 3 9" xfId="42280" xr:uid="{00000000-0005-0000-0000-0000184A0000}"/>
    <cellStyle name="40 % - Akzent5 2 4" xfId="1246" xr:uid="{00000000-0005-0000-0000-0000194A0000}"/>
    <cellStyle name="40 % - Akzent5 2 4 2" xfId="3622" xr:uid="{00000000-0005-0000-0000-00001A4A0000}"/>
    <cellStyle name="40 % - Akzent5 2 4 2 2" xfId="8413" xr:uid="{00000000-0005-0000-0000-00001B4A0000}"/>
    <cellStyle name="40 % - Akzent5 2 4 2 2 2" xfId="27833" xr:uid="{00000000-0005-0000-0000-00001C4A0000}"/>
    <cellStyle name="40 % - Akzent5 2 4 2 2 3" xfId="54179" xr:uid="{00000000-0005-0000-0000-00001D4A0000}"/>
    <cellStyle name="40 % - Akzent5 2 4 2 2 4" xfId="17955" xr:uid="{00000000-0005-0000-0000-00001E4A0000}"/>
    <cellStyle name="40 % - Akzent5 2 4 2 3" xfId="22247" xr:uid="{00000000-0005-0000-0000-00001F4A0000}"/>
    <cellStyle name="40 % - Akzent5 2 4 2 3 2" xfId="49490" xr:uid="{00000000-0005-0000-0000-0000204A0000}"/>
    <cellStyle name="40 % - Akzent5 2 4 2 4" xfId="31730" xr:uid="{00000000-0005-0000-0000-0000214A0000}"/>
    <cellStyle name="40 % - Akzent5 2 4 2 5" xfId="37301" xr:uid="{00000000-0005-0000-0000-0000224A0000}"/>
    <cellStyle name="40 % - Akzent5 2 4 2 6" xfId="44761" xr:uid="{00000000-0005-0000-0000-0000234A0000}"/>
    <cellStyle name="40 % - Akzent5 2 4 2 7" xfId="12780" xr:uid="{00000000-0005-0000-0000-0000244A0000}"/>
    <cellStyle name="40 % - Akzent5 2 4 3" xfId="6460" xr:uid="{00000000-0005-0000-0000-0000254A0000}"/>
    <cellStyle name="40 % - Akzent5 2 4 3 2" xfId="23376" xr:uid="{00000000-0005-0000-0000-0000264A0000}"/>
    <cellStyle name="40 % - Akzent5 2 4 3 3" xfId="52226" xr:uid="{00000000-0005-0000-0000-0000274A0000}"/>
    <cellStyle name="40 % - Akzent5 2 4 3 4" xfId="14244" xr:uid="{00000000-0005-0000-0000-0000284A0000}"/>
    <cellStyle name="40 % - Akzent5 2 4 4" xfId="16113" xr:uid="{00000000-0005-0000-0000-0000294A0000}"/>
    <cellStyle name="40 % - Akzent5 2 4 4 2" xfId="26023" xr:uid="{00000000-0005-0000-0000-00002A4A0000}"/>
    <cellStyle name="40 % - Akzent5 2 4 4 3" xfId="47562" xr:uid="{00000000-0005-0000-0000-00002B4A0000}"/>
    <cellStyle name="40 % - Akzent5 2 4 5" xfId="20085" xr:uid="{00000000-0005-0000-0000-00002C4A0000}"/>
    <cellStyle name="40 % - Akzent5 2 4 6" xfId="29710" xr:uid="{00000000-0005-0000-0000-00002D4A0000}"/>
    <cellStyle name="40 % - Akzent5 2 4 7" xfId="35156" xr:uid="{00000000-0005-0000-0000-00002E4A0000}"/>
    <cellStyle name="40 % - Akzent5 2 4 8" xfId="42751" xr:uid="{00000000-0005-0000-0000-00002F4A0000}"/>
    <cellStyle name="40 % - Akzent5 2 4 9" xfId="11338" xr:uid="{00000000-0005-0000-0000-0000304A0000}"/>
    <cellStyle name="40 % - Akzent5 2 5" xfId="2049" xr:uid="{00000000-0005-0000-0000-0000314A0000}"/>
    <cellStyle name="40 % - Akzent5 2 5 2" xfId="4354" xr:uid="{00000000-0005-0000-0000-0000324A0000}"/>
    <cellStyle name="40 % - Akzent5 2 5 2 2" xfId="9135" xr:uid="{00000000-0005-0000-0000-0000334A0000}"/>
    <cellStyle name="40 % - Akzent5 2 5 2 2 2" xfId="28528" xr:uid="{00000000-0005-0000-0000-0000344A0000}"/>
    <cellStyle name="40 % - Akzent5 2 5 2 2 3" xfId="54901" xr:uid="{00000000-0005-0000-0000-0000354A0000}"/>
    <cellStyle name="40 % - Akzent5 2 5 2 2 4" xfId="18687" xr:uid="{00000000-0005-0000-0000-0000364A0000}"/>
    <cellStyle name="40 % - Akzent5 2 5 2 3" xfId="22979" xr:uid="{00000000-0005-0000-0000-0000374A0000}"/>
    <cellStyle name="40 % - Akzent5 2 5 2 3 2" xfId="50211" xr:uid="{00000000-0005-0000-0000-0000384A0000}"/>
    <cellStyle name="40 % - Akzent5 2 5 2 4" xfId="32454" xr:uid="{00000000-0005-0000-0000-0000394A0000}"/>
    <cellStyle name="40 % - Akzent5 2 5 2 5" xfId="38033" xr:uid="{00000000-0005-0000-0000-00003A4A0000}"/>
    <cellStyle name="40 % - Akzent5 2 5 2 6" xfId="45493" xr:uid="{00000000-0005-0000-0000-00003B4A0000}"/>
    <cellStyle name="40 % - Akzent5 2 5 2 7" xfId="14939" xr:uid="{00000000-0005-0000-0000-00003C4A0000}"/>
    <cellStyle name="40 % - Akzent5 2 5 3" xfId="7214" xr:uid="{00000000-0005-0000-0000-00003D4A0000}"/>
    <cellStyle name="40 % - Akzent5 2 5 3 2" xfId="26718" xr:uid="{00000000-0005-0000-0000-00003E4A0000}"/>
    <cellStyle name="40 % - Akzent5 2 5 3 3" xfId="52980" xr:uid="{00000000-0005-0000-0000-00003F4A0000}"/>
    <cellStyle name="40 % - Akzent5 2 5 3 4" xfId="16808" xr:uid="{00000000-0005-0000-0000-0000404A0000}"/>
    <cellStyle name="40 % - Akzent5 2 5 4" xfId="20886" xr:uid="{00000000-0005-0000-0000-0000414A0000}"/>
    <cellStyle name="40 % - Akzent5 2 5 4 2" xfId="48316" xr:uid="{00000000-0005-0000-0000-0000424A0000}"/>
    <cellStyle name="40 % - Akzent5 2 5 5" xfId="30500" xr:uid="{00000000-0005-0000-0000-0000434A0000}"/>
    <cellStyle name="40 % - Akzent5 2 5 6" xfId="35959" xr:uid="{00000000-0005-0000-0000-0000444A0000}"/>
    <cellStyle name="40 % - Akzent5 2 5 7" xfId="43552" xr:uid="{00000000-0005-0000-0000-0000454A0000}"/>
    <cellStyle name="40 % - Akzent5 2 5 8" xfId="12063" xr:uid="{00000000-0005-0000-0000-0000464A0000}"/>
    <cellStyle name="40 % - Akzent5 2 6" xfId="2930" xr:uid="{00000000-0005-0000-0000-0000474A0000}"/>
    <cellStyle name="40 % - Akzent5 2 6 2" xfId="7723" xr:uid="{00000000-0005-0000-0000-0000484A0000}"/>
    <cellStyle name="40 % - Akzent5 2 6 2 2" xfId="27153" xr:uid="{00000000-0005-0000-0000-0000494A0000}"/>
    <cellStyle name="40 % - Akzent5 2 6 2 3" xfId="53489" xr:uid="{00000000-0005-0000-0000-00004A4A0000}"/>
    <cellStyle name="40 % - Akzent5 2 6 2 4" xfId="17263" xr:uid="{00000000-0005-0000-0000-00004B4A0000}"/>
    <cellStyle name="40 % - Akzent5 2 6 3" xfId="21555" xr:uid="{00000000-0005-0000-0000-00004C4A0000}"/>
    <cellStyle name="40 % - Akzent5 2 6 3 2" xfId="48801" xr:uid="{00000000-0005-0000-0000-00004D4A0000}"/>
    <cellStyle name="40 % - Akzent5 2 6 4" xfId="31042" xr:uid="{00000000-0005-0000-0000-00004E4A0000}"/>
    <cellStyle name="40 % - Akzent5 2 6 5" xfId="36609" xr:uid="{00000000-0005-0000-0000-00004F4A0000}"/>
    <cellStyle name="40 % - Akzent5 2 6 6" xfId="44069" xr:uid="{00000000-0005-0000-0000-0000504A0000}"/>
    <cellStyle name="40 % - Akzent5 2 6 7" xfId="13565" xr:uid="{00000000-0005-0000-0000-0000514A0000}"/>
    <cellStyle name="40 % - Akzent5 2 7" xfId="4829" xr:uid="{00000000-0005-0000-0000-0000524A0000}"/>
    <cellStyle name="40 % - Akzent5 2 7 2" xfId="9585" xr:uid="{00000000-0005-0000-0000-0000534A0000}"/>
    <cellStyle name="40 % - Akzent5 2 7 2 2" xfId="55351" xr:uid="{00000000-0005-0000-0000-0000544A0000}"/>
    <cellStyle name="40 % - Akzent5 2 7 2 3" xfId="25344" xr:uid="{00000000-0005-0000-0000-0000554A0000}"/>
    <cellStyle name="40 % - Akzent5 2 7 3" xfId="32928" xr:uid="{00000000-0005-0000-0000-0000564A0000}"/>
    <cellStyle name="40 % - Akzent5 2 7 3 2" xfId="50660" xr:uid="{00000000-0005-0000-0000-0000574A0000}"/>
    <cellStyle name="40 % - Akzent5 2 7 4" xfId="38507" xr:uid="{00000000-0005-0000-0000-0000584A0000}"/>
    <cellStyle name="40 % - Akzent5 2 7 5" xfId="45960" xr:uid="{00000000-0005-0000-0000-0000594A0000}"/>
    <cellStyle name="40 % - Akzent5 2 7 6" xfId="15434" xr:uid="{00000000-0005-0000-0000-00005A4A0000}"/>
    <cellStyle name="40 % - Akzent5 2 8" xfId="5314" xr:uid="{00000000-0005-0000-0000-00005B4A0000}"/>
    <cellStyle name="40 % - Akzent5 2 8 2" xfId="10006" xr:uid="{00000000-0005-0000-0000-00005C4A0000}"/>
    <cellStyle name="40 % - Akzent5 2 8 2 2" xfId="55772" xr:uid="{00000000-0005-0000-0000-00005D4A0000}"/>
    <cellStyle name="40 % - Akzent5 2 8 2 3" xfId="33410" xr:uid="{00000000-0005-0000-0000-00005E4A0000}"/>
    <cellStyle name="40 % - Akzent5 2 8 3" xfId="38989" xr:uid="{00000000-0005-0000-0000-00005F4A0000}"/>
    <cellStyle name="40 % - Akzent5 2 8 3 2" xfId="51080" xr:uid="{00000000-0005-0000-0000-0000604A0000}"/>
    <cellStyle name="40 % - Akzent5 2 8 4" xfId="46442" xr:uid="{00000000-0005-0000-0000-0000614A0000}"/>
    <cellStyle name="40 % - Akzent5 2 8 5" xfId="19325" xr:uid="{00000000-0005-0000-0000-0000624A0000}"/>
    <cellStyle name="40 % - Akzent5 2 9" xfId="5757" xr:uid="{00000000-0005-0000-0000-0000634A0000}"/>
    <cellStyle name="40 % - Akzent5 2 9 2" xfId="51523" xr:uid="{00000000-0005-0000-0000-0000644A0000}"/>
    <cellStyle name="40 % - Akzent5 2 9 3" xfId="28991" xr:uid="{00000000-0005-0000-0000-0000654A0000}"/>
    <cellStyle name="40 % - Akzent5 3" xfId="641" xr:uid="{00000000-0005-0000-0000-0000664A0000}"/>
    <cellStyle name="40 % - Akzent5 3 10" xfId="42157" xr:uid="{00000000-0005-0000-0000-0000674A0000}"/>
    <cellStyle name="40 % - Akzent5 3 11" xfId="11501" xr:uid="{00000000-0005-0000-0000-0000684A0000}"/>
    <cellStyle name="40 % - Akzent5 3 12" xfId="56785" xr:uid="{00000000-0005-0000-0000-0000694A0000}"/>
    <cellStyle name="40 % - Akzent5 3 13" xfId="57240" xr:uid="{00000000-0005-0000-0000-00006A4A0000}"/>
    <cellStyle name="40 % - Akzent5 3 2" xfId="1000" xr:uid="{00000000-0005-0000-0000-00006B4A0000}"/>
    <cellStyle name="40 % - Akzent5 3 2 10" xfId="11857" xr:uid="{00000000-0005-0000-0000-00006C4A0000}"/>
    <cellStyle name="40 % - Akzent5 3 2 2" xfId="1737" xr:uid="{00000000-0005-0000-0000-00006D4A0000}"/>
    <cellStyle name="40 % - Akzent5 3 2 2 2" xfId="4110" xr:uid="{00000000-0005-0000-0000-00006E4A0000}"/>
    <cellStyle name="40 % - Akzent5 3 2 2 2 2" xfId="8901" xr:uid="{00000000-0005-0000-0000-00006F4A0000}"/>
    <cellStyle name="40 % - Akzent5 3 2 2 2 2 2" xfId="28320" xr:uid="{00000000-0005-0000-0000-0000704A0000}"/>
    <cellStyle name="40 % - Akzent5 3 2 2 2 2 3" xfId="54667" xr:uid="{00000000-0005-0000-0000-0000714A0000}"/>
    <cellStyle name="40 % - Akzent5 3 2 2 2 2 4" xfId="18443" xr:uid="{00000000-0005-0000-0000-0000724A0000}"/>
    <cellStyle name="40 % - Akzent5 3 2 2 2 3" xfId="22735" xr:uid="{00000000-0005-0000-0000-0000734A0000}"/>
    <cellStyle name="40 % - Akzent5 3 2 2 2 3 2" xfId="49978" xr:uid="{00000000-0005-0000-0000-0000744A0000}"/>
    <cellStyle name="40 % - Akzent5 3 2 2 2 4" xfId="32218" xr:uid="{00000000-0005-0000-0000-0000754A0000}"/>
    <cellStyle name="40 % - Akzent5 3 2 2 2 5" xfId="37789" xr:uid="{00000000-0005-0000-0000-0000764A0000}"/>
    <cellStyle name="40 % - Akzent5 3 2 2 2 6" xfId="45249" xr:uid="{00000000-0005-0000-0000-0000774A0000}"/>
    <cellStyle name="40 % - Akzent5 3 2 2 2 7" xfId="14731" xr:uid="{00000000-0005-0000-0000-0000784A0000}"/>
    <cellStyle name="40 % - Akzent5 3 2 2 3" xfId="6950" xr:uid="{00000000-0005-0000-0000-0000794A0000}"/>
    <cellStyle name="40 % - Akzent5 3 2 2 3 2" xfId="26510" xr:uid="{00000000-0005-0000-0000-00007A4A0000}"/>
    <cellStyle name="40 % - Akzent5 3 2 2 3 3" xfId="52716" xr:uid="{00000000-0005-0000-0000-00007B4A0000}"/>
    <cellStyle name="40 % - Akzent5 3 2 2 3 4" xfId="16600" xr:uid="{00000000-0005-0000-0000-00007C4A0000}"/>
    <cellStyle name="40 % - Akzent5 3 2 2 4" xfId="20576" xr:uid="{00000000-0005-0000-0000-00007D4A0000}"/>
    <cellStyle name="40 % - Akzent5 3 2 2 4 2" xfId="48052" xr:uid="{00000000-0005-0000-0000-00007E4A0000}"/>
    <cellStyle name="40 % - Akzent5 3 2 2 5" xfId="30201" xr:uid="{00000000-0005-0000-0000-00007F4A0000}"/>
    <cellStyle name="40 % - Akzent5 3 2 2 6" xfId="35647" xr:uid="{00000000-0005-0000-0000-0000804A0000}"/>
    <cellStyle name="40 % - Akzent5 3 2 2 7" xfId="43242" xr:uid="{00000000-0005-0000-0000-0000814A0000}"/>
    <cellStyle name="40 % - Akzent5 3 2 2 8" xfId="13270" xr:uid="{00000000-0005-0000-0000-0000824A0000}"/>
    <cellStyle name="40 % - Akzent5 3 2 3" xfId="3418" xr:uid="{00000000-0005-0000-0000-0000834A0000}"/>
    <cellStyle name="40 % - Akzent5 3 2 3 2" xfId="8210" xr:uid="{00000000-0005-0000-0000-0000844A0000}"/>
    <cellStyle name="40 % - Akzent5 3 2 3 2 2" xfId="27640" xr:uid="{00000000-0005-0000-0000-0000854A0000}"/>
    <cellStyle name="40 % - Akzent5 3 2 3 2 3" xfId="53976" xr:uid="{00000000-0005-0000-0000-0000864A0000}"/>
    <cellStyle name="40 % - Akzent5 3 2 3 2 4" xfId="17751" xr:uid="{00000000-0005-0000-0000-0000874A0000}"/>
    <cellStyle name="40 % - Akzent5 3 2 3 3" xfId="22043" xr:uid="{00000000-0005-0000-0000-0000884A0000}"/>
    <cellStyle name="40 % - Akzent5 3 2 3 3 2" xfId="49288" xr:uid="{00000000-0005-0000-0000-0000894A0000}"/>
    <cellStyle name="40 % - Akzent5 3 2 3 4" xfId="31530" xr:uid="{00000000-0005-0000-0000-00008A4A0000}"/>
    <cellStyle name="40 % - Akzent5 3 2 3 5" xfId="37097" xr:uid="{00000000-0005-0000-0000-00008B4A0000}"/>
    <cellStyle name="40 % - Akzent5 3 2 3 6" xfId="44557" xr:uid="{00000000-0005-0000-0000-00008C4A0000}"/>
    <cellStyle name="40 % - Akzent5 3 2 3 7" xfId="12550" xr:uid="{00000000-0005-0000-0000-00008D4A0000}"/>
    <cellStyle name="40 % - Akzent5 3 2 4" xfId="6245" xr:uid="{00000000-0005-0000-0000-00008E4A0000}"/>
    <cellStyle name="40 % - Akzent5 3 2 4 2" xfId="25060" xr:uid="{00000000-0005-0000-0000-00008F4A0000}"/>
    <cellStyle name="40 % - Akzent5 3 2 4 3" xfId="52011" xr:uid="{00000000-0005-0000-0000-0000904A0000}"/>
    <cellStyle name="40 % - Akzent5 3 2 4 4" xfId="14052" xr:uid="{00000000-0005-0000-0000-0000914A0000}"/>
    <cellStyle name="40 % - Akzent5 3 2 5" xfId="15921" xr:uid="{00000000-0005-0000-0000-0000924A0000}"/>
    <cellStyle name="40 % - Akzent5 3 2 5 2" xfId="25831" xr:uid="{00000000-0005-0000-0000-0000934A0000}"/>
    <cellStyle name="40 % - Akzent5 3 2 5 3" xfId="47349" xr:uid="{00000000-0005-0000-0000-0000944A0000}"/>
    <cellStyle name="40 % - Akzent5 3 2 6" xfId="19845" xr:uid="{00000000-0005-0000-0000-0000954A0000}"/>
    <cellStyle name="40 % - Akzent5 3 2 7" xfId="29479" xr:uid="{00000000-0005-0000-0000-0000964A0000}"/>
    <cellStyle name="40 % - Akzent5 3 2 8" xfId="34914" xr:uid="{00000000-0005-0000-0000-0000974A0000}"/>
    <cellStyle name="40 % - Akzent5 3 2 9" xfId="42513" xr:uid="{00000000-0005-0000-0000-0000984A0000}"/>
    <cellStyle name="40 % - Akzent5 3 3" xfId="1404" xr:uid="{00000000-0005-0000-0000-0000994A0000}"/>
    <cellStyle name="40 % - Akzent5 3 3 2" xfId="3780" xr:uid="{00000000-0005-0000-0000-00009A4A0000}"/>
    <cellStyle name="40 % - Akzent5 3 3 2 2" xfId="8571" xr:uid="{00000000-0005-0000-0000-00009B4A0000}"/>
    <cellStyle name="40 % - Akzent5 3 3 2 2 2" xfId="27991" xr:uid="{00000000-0005-0000-0000-00009C4A0000}"/>
    <cellStyle name="40 % - Akzent5 3 3 2 2 3" xfId="54337" xr:uid="{00000000-0005-0000-0000-00009D4A0000}"/>
    <cellStyle name="40 % - Akzent5 3 3 2 2 4" xfId="18113" xr:uid="{00000000-0005-0000-0000-00009E4A0000}"/>
    <cellStyle name="40 % - Akzent5 3 3 2 3" xfId="22405" xr:uid="{00000000-0005-0000-0000-00009F4A0000}"/>
    <cellStyle name="40 % - Akzent5 3 3 2 3 2" xfId="49648" xr:uid="{00000000-0005-0000-0000-0000A04A0000}"/>
    <cellStyle name="40 % - Akzent5 3 3 2 4" xfId="31888" xr:uid="{00000000-0005-0000-0000-0000A14A0000}"/>
    <cellStyle name="40 % - Akzent5 3 3 2 5" xfId="37459" xr:uid="{00000000-0005-0000-0000-0000A24A0000}"/>
    <cellStyle name="40 % - Akzent5 3 3 2 6" xfId="44919" xr:uid="{00000000-0005-0000-0000-0000A34A0000}"/>
    <cellStyle name="40 % - Akzent5 3 3 2 7" xfId="14402" xr:uid="{00000000-0005-0000-0000-0000A44A0000}"/>
    <cellStyle name="40 % - Akzent5 3 3 3" xfId="6618" xr:uid="{00000000-0005-0000-0000-0000A54A0000}"/>
    <cellStyle name="40 % - Akzent5 3 3 3 2" xfId="26181" xr:uid="{00000000-0005-0000-0000-0000A64A0000}"/>
    <cellStyle name="40 % - Akzent5 3 3 3 3" xfId="52384" xr:uid="{00000000-0005-0000-0000-0000A74A0000}"/>
    <cellStyle name="40 % - Akzent5 3 3 3 4" xfId="16271" xr:uid="{00000000-0005-0000-0000-0000A84A0000}"/>
    <cellStyle name="40 % - Akzent5 3 3 4" xfId="20243" xr:uid="{00000000-0005-0000-0000-0000A94A0000}"/>
    <cellStyle name="40 % - Akzent5 3 3 4 2" xfId="47720" xr:uid="{00000000-0005-0000-0000-0000AA4A0000}"/>
    <cellStyle name="40 % - Akzent5 3 3 5" xfId="29868" xr:uid="{00000000-0005-0000-0000-0000AB4A0000}"/>
    <cellStyle name="40 % - Akzent5 3 3 6" xfId="35314" xr:uid="{00000000-0005-0000-0000-0000AC4A0000}"/>
    <cellStyle name="40 % - Akzent5 3 3 7" xfId="42909" xr:uid="{00000000-0005-0000-0000-0000AD4A0000}"/>
    <cellStyle name="40 % - Akzent5 3 3 8" xfId="12938" xr:uid="{00000000-0005-0000-0000-0000AE4A0000}"/>
    <cellStyle name="40 % - Akzent5 3 4" xfId="2277" xr:uid="{00000000-0005-0000-0000-0000AF4A0000}"/>
    <cellStyle name="40 % - Akzent5 3 4 2" xfId="4582" xr:uid="{00000000-0005-0000-0000-0000B04A0000}"/>
    <cellStyle name="40 % - Akzent5 3 4 2 2" xfId="9363" xr:uid="{00000000-0005-0000-0000-0000B14A0000}"/>
    <cellStyle name="40 % - Akzent5 3 4 2 2 2" xfId="28756" xr:uid="{00000000-0005-0000-0000-0000B24A0000}"/>
    <cellStyle name="40 % - Akzent5 3 4 2 2 3" xfId="55129" xr:uid="{00000000-0005-0000-0000-0000B34A0000}"/>
    <cellStyle name="40 % - Akzent5 3 4 2 2 4" xfId="18915" xr:uid="{00000000-0005-0000-0000-0000B44A0000}"/>
    <cellStyle name="40 % - Akzent5 3 4 2 3" xfId="23207" xr:uid="{00000000-0005-0000-0000-0000B54A0000}"/>
    <cellStyle name="40 % - Akzent5 3 4 2 3 2" xfId="50439" xr:uid="{00000000-0005-0000-0000-0000B64A0000}"/>
    <cellStyle name="40 % - Akzent5 3 4 2 4" xfId="32682" xr:uid="{00000000-0005-0000-0000-0000B74A0000}"/>
    <cellStyle name="40 % - Akzent5 3 4 2 5" xfId="38261" xr:uid="{00000000-0005-0000-0000-0000B84A0000}"/>
    <cellStyle name="40 % - Akzent5 3 4 2 6" xfId="45721" xr:uid="{00000000-0005-0000-0000-0000B94A0000}"/>
    <cellStyle name="40 % - Akzent5 3 4 2 7" xfId="15167" xr:uid="{00000000-0005-0000-0000-0000BA4A0000}"/>
    <cellStyle name="40 % - Akzent5 3 4 3" xfId="7442" xr:uid="{00000000-0005-0000-0000-0000BB4A0000}"/>
    <cellStyle name="40 % - Akzent5 3 4 3 2" xfId="26946" xr:uid="{00000000-0005-0000-0000-0000BC4A0000}"/>
    <cellStyle name="40 % - Akzent5 3 4 3 3" xfId="53208" xr:uid="{00000000-0005-0000-0000-0000BD4A0000}"/>
    <cellStyle name="40 % - Akzent5 3 4 3 4" xfId="17036" xr:uid="{00000000-0005-0000-0000-0000BE4A0000}"/>
    <cellStyle name="40 % - Akzent5 3 4 4" xfId="21114" xr:uid="{00000000-0005-0000-0000-0000BF4A0000}"/>
    <cellStyle name="40 % - Akzent5 3 4 4 2" xfId="48544" xr:uid="{00000000-0005-0000-0000-0000C04A0000}"/>
    <cellStyle name="40 % - Akzent5 3 4 5" xfId="30728" xr:uid="{00000000-0005-0000-0000-0000C14A0000}"/>
    <cellStyle name="40 % - Akzent5 3 4 6" xfId="36187" xr:uid="{00000000-0005-0000-0000-0000C24A0000}"/>
    <cellStyle name="40 % - Akzent5 3 4 7" xfId="43780" xr:uid="{00000000-0005-0000-0000-0000C34A0000}"/>
    <cellStyle name="40 % - Akzent5 3 4 8" xfId="12221" xr:uid="{00000000-0005-0000-0000-0000C44A0000}"/>
    <cellStyle name="40 % - Akzent5 3 5" xfId="3088" xr:uid="{00000000-0005-0000-0000-0000C54A0000}"/>
    <cellStyle name="40 % - Akzent5 3 5 2" xfId="7881" xr:uid="{00000000-0005-0000-0000-0000C64A0000}"/>
    <cellStyle name="40 % - Akzent5 3 5 2 2" xfId="27311" xr:uid="{00000000-0005-0000-0000-0000C74A0000}"/>
    <cellStyle name="40 % - Akzent5 3 5 2 3" xfId="53647" xr:uid="{00000000-0005-0000-0000-0000C84A0000}"/>
    <cellStyle name="40 % - Akzent5 3 5 2 4" xfId="17421" xr:uid="{00000000-0005-0000-0000-0000C94A0000}"/>
    <cellStyle name="40 % - Akzent5 3 5 3" xfId="21713" xr:uid="{00000000-0005-0000-0000-0000CA4A0000}"/>
    <cellStyle name="40 % - Akzent5 3 5 3 2" xfId="48959" xr:uid="{00000000-0005-0000-0000-0000CB4A0000}"/>
    <cellStyle name="40 % - Akzent5 3 5 4" xfId="31200" xr:uid="{00000000-0005-0000-0000-0000CC4A0000}"/>
    <cellStyle name="40 % - Akzent5 3 5 5" xfId="36767" xr:uid="{00000000-0005-0000-0000-0000CD4A0000}"/>
    <cellStyle name="40 % - Akzent5 3 5 6" xfId="44227" xr:uid="{00000000-0005-0000-0000-0000CE4A0000}"/>
    <cellStyle name="40 % - Akzent5 3 5 7" xfId="13723" xr:uid="{00000000-0005-0000-0000-0000CF4A0000}"/>
    <cellStyle name="40 % - Akzent5 3 6" xfId="5057" xr:uid="{00000000-0005-0000-0000-0000D04A0000}"/>
    <cellStyle name="40 % - Akzent5 3 6 2" xfId="9813" xr:uid="{00000000-0005-0000-0000-0000D14A0000}"/>
    <cellStyle name="40 % - Akzent5 3 6 2 2" xfId="55579" xr:uid="{00000000-0005-0000-0000-0000D24A0000}"/>
    <cellStyle name="40 % - Akzent5 3 6 2 3" xfId="25502" xr:uid="{00000000-0005-0000-0000-0000D34A0000}"/>
    <cellStyle name="40 % - Akzent5 3 6 3" xfId="33156" xr:uid="{00000000-0005-0000-0000-0000D44A0000}"/>
    <cellStyle name="40 % - Akzent5 3 6 3 2" xfId="50888" xr:uid="{00000000-0005-0000-0000-0000D54A0000}"/>
    <cellStyle name="40 % - Akzent5 3 6 4" xfId="38735" xr:uid="{00000000-0005-0000-0000-0000D64A0000}"/>
    <cellStyle name="40 % - Akzent5 3 6 5" xfId="46188" xr:uid="{00000000-0005-0000-0000-0000D74A0000}"/>
    <cellStyle name="40 % - Akzent5 3 6 6" xfId="15592" xr:uid="{00000000-0005-0000-0000-0000D84A0000}"/>
    <cellStyle name="40 % - Akzent5 3 7" xfId="5542" xr:uid="{00000000-0005-0000-0000-0000D94A0000}"/>
    <cellStyle name="40 % - Akzent5 3 7 2" xfId="10234" xr:uid="{00000000-0005-0000-0000-0000DA4A0000}"/>
    <cellStyle name="40 % - Akzent5 3 7 2 2" xfId="56000" xr:uid="{00000000-0005-0000-0000-0000DB4A0000}"/>
    <cellStyle name="40 % - Akzent5 3 7 2 3" xfId="33638" xr:uid="{00000000-0005-0000-0000-0000DC4A0000}"/>
    <cellStyle name="40 % - Akzent5 3 7 3" xfId="39217" xr:uid="{00000000-0005-0000-0000-0000DD4A0000}"/>
    <cellStyle name="40 % - Akzent5 3 7 3 2" xfId="51308" xr:uid="{00000000-0005-0000-0000-0000DE4A0000}"/>
    <cellStyle name="40 % - Akzent5 3 7 4" xfId="46670" xr:uid="{00000000-0005-0000-0000-0000DF4A0000}"/>
    <cellStyle name="40 % - Akzent5 3 7 5" xfId="19488" xr:uid="{00000000-0005-0000-0000-0000E04A0000}"/>
    <cellStyle name="40 % - Akzent5 3 8" xfId="5915" xr:uid="{00000000-0005-0000-0000-0000E14A0000}"/>
    <cellStyle name="40 % - Akzent5 3 8 2" xfId="51681" xr:uid="{00000000-0005-0000-0000-0000E24A0000}"/>
    <cellStyle name="40 % - Akzent5 3 8 3" xfId="29149" xr:uid="{00000000-0005-0000-0000-0000E34A0000}"/>
    <cellStyle name="40 % - Akzent5 3 9" xfId="11030" xr:uid="{00000000-0005-0000-0000-0000E44A0000}"/>
    <cellStyle name="40 % - Akzent5 3 9 2" xfId="47020" xr:uid="{00000000-0005-0000-0000-0000E54A0000}"/>
    <cellStyle name="40 % - Akzent5 3 9 3" xfId="34557" xr:uid="{00000000-0005-0000-0000-0000E64A0000}"/>
    <cellStyle name="40 % - Akzent5 4" xfId="654" xr:uid="{00000000-0005-0000-0000-0000E74A0000}"/>
    <cellStyle name="40 % - Akzent5 4 10" xfId="11514" xr:uid="{00000000-0005-0000-0000-0000E84A0000}"/>
    <cellStyle name="40 % - Akzent5 4 11" xfId="57368" xr:uid="{00000000-0005-0000-0000-0000E94A0000}"/>
    <cellStyle name="40 % - Akzent5 4 2" xfId="1417" xr:uid="{00000000-0005-0000-0000-0000EA4A0000}"/>
    <cellStyle name="40 % - Akzent5 4 2 2" xfId="3793" xr:uid="{00000000-0005-0000-0000-0000EB4A0000}"/>
    <cellStyle name="40 % - Akzent5 4 2 2 2" xfId="8584" xr:uid="{00000000-0005-0000-0000-0000EC4A0000}"/>
    <cellStyle name="40 % - Akzent5 4 2 2 2 2" xfId="28004" xr:uid="{00000000-0005-0000-0000-0000ED4A0000}"/>
    <cellStyle name="40 % - Akzent5 4 2 2 2 3" xfId="54350" xr:uid="{00000000-0005-0000-0000-0000EE4A0000}"/>
    <cellStyle name="40 % - Akzent5 4 2 2 2 4" xfId="18126" xr:uid="{00000000-0005-0000-0000-0000EF4A0000}"/>
    <cellStyle name="40 % - Akzent5 4 2 2 3" xfId="22418" xr:uid="{00000000-0005-0000-0000-0000F04A0000}"/>
    <cellStyle name="40 % - Akzent5 4 2 2 3 2" xfId="49661" xr:uid="{00000000-0005-0000-0000-0000F14A0000}"/>
    <cellStyle name="40 % - Akzent5 4 2 2 4" xfId="31901" xr:uid="{00000000-0005-0000-0000-0000F24A0000}"/>
    <cellStyle name="40 % - Akzent5 4 2 2 5" xfId="37472" xr:uid="{00000000-0005-0000-0000-0000F34A0000}"/>
    <cellStyle name="40 % - Akzent5 4 2 2 6" xfId="44932" xr:uid="{00000000-0005-0000-0000-0000F44A0000}"/>
    <cellStyle name="40 % - Akzent5 4 2 2 7" xfId="14415" xr:uid="{00000000-0005-0000-0000-0000F54A0000}"/>
    <cellStyle name="40 % - Akzent5 4 2 3" xfId="6631" xr:uid="{00000000-0005-0000-0000-0000F64A0000}"/>
    <cellStyle name="40 % - Akzent5 4 2 3 2" xfId="26194" xr:uid="{00000000-0005-0000-0000-0000F74A0000}"/>
    <cellStyle name="40 % - Akzent5 4 2 3 3" xfId="52397" xr:uid="{00000000-0005-0000-0000-0000F84A0000}"/>
    <cellStyle name="40 % - Akzent5 4 2 3 4" xfId="16284" xr:uid="{00000000-0005-0000-0000-0000F94A0000}"/>
    <cellStyle name="40 % - Akzent5 4 2 4" xfId="20256" xr:uid="{00000000-0005-0000-0000-0000FA4A0000}"/>
    <cellStyle name="40 % - Akzent5 4 2 4 2" xfId="47733" xr:uid="{00000000-0005-0000-0000-0000FB4A0000}"/>
    <cellStyle name="40 % - Akzent5 4 2 5" xfId="29881" xr:uid="{00000000-0005-0000-0000-0000FC4A0000}"/>
    <cellStyle name="40 % - Akzent5 4 2 6" xfId="35327" xr:uid="{00000000-0005-0000-0000-0000FD4A0000}"/>
    <cellStyle name="40 % - Akzent5 4 2 7" xfId="42922" xr:uid="{00000000-0005-0000-0000-0000FE4A0000}"/>
    <cellStyle name="40 % - Akzent5 4 2 8" xfId="12951" xr:uid="{00000000-0005-0000-0000-0000FF4A0000}"/>
    <cellStyle name="40 % - Akzent5 4 3" xfId="3101" xr:uid="{00000000-0005-0000-0000-0000004B0000}"/>
    <cellStyle name="40 % - Akzent5 4 3 2" xfId="7894" xr:uid="{00000000-0005-0000-0000-0000014B0000}"/>
    <cellStyle name="40 % - Akzent5 4 3 2 2" xfId="27324" xr:uid="{00000000-0005-0000-0000-0000024B0000}"/>
    <cellStyle name="40 % - Akzent5 4 3 2 3" xfId="53660" xr:uid="{00000000-0005-0000-0000-0000034B0000}"/>
    <cellStyle name="40 % - Akzent5 4 3 2 4" xfId="17434" xr:uid="{00000000-0005-0000-0000-0000044B0000}"/>
    <cellStyle name="40 % - Akzent5 4 3 3" xfId="21726" xr:uid="{00000000-0005-0000-0000-0000054B0000}"/>
    <cellStyle name="40 % - Akzent5 4 3 3 2" xfId="48972" xr:uid="{00000000-0005-0000-0000-0000064B0000}"/>
    <cellStyle name="40 % - Akzent5 4 3 4" xfId="31213" xr:uid="{00000000-0005-0000-0000-0000074B0000}"/>
    <cellStyle name="40 % - Akzent5 4 3 5" xfId="36780" xr:uid="{00000000-0005-0000-0000-0000084B0000}"/>
    <cellStyle name="40 % - Akzent5 4 3 6" xfId="44240" xr:uid="{00000000-0005-0000-0000-0000094B0000}"/>
    <cellStyle name="40 % - Akzent5 4 3 7" xfId="12234" xr:uid="{00000000-0005-0000-0000-00000A4B0000}"/>
    <cellStyle name="40 % - Akzent5 4 4" xfId="5928" xr:uid="{00000000-0005-0000-0000-00000B4B0000}"/>
    <cellStyle name="40 % - Akzent5 4 4 2" xfId="25228" xr:uid="{00000000-0005-0000-0000-00000C4B0000}"/>
    <cellStyle name="40 % - Akzent5 4 4 3" xfId="51694" xr:uid="{00000000-0005-0000-0000-00000D4B0000}"/>
    <cellStyle name="40 % - Akzent5 4 4 4" xfId="13736" xr:uid="{00000000-0005-0000-0000-00000E4B0000}"/>
    <cellStyle name="40 % - Akzent5 4 5" xfId="15605" xr:uid="{00000000-0005-0000-0000-00000F4B0000}"/>
    <cellStyle name="40 % - Akzent5 4 5 2" xfId="25515" xr:uid="{00000000-0005-0000-0000-0000104B0000}"/>
    <cellStyle name="40 % - Akzent5 4 5 3" xfId="47033" xr:uid="{00000000-0005-0000-0000-0000114B0000}"/>
    <cellStyle name="40 % - Akzent5 4 6" xfId="19501" xr:uid="{00000000-0005-0000-0000-0000124B0000}"/>
    <cellStyle name="40 % - Akzent5 4 7" xfId="29162" xr:uid="{00000000-0005-0000-0000-0000134B0000}"/>
    <cellStyle name="40 % - Akzent5 4 8" xfId="34570" xr:uid="{00000000-0005-0000-0000-0000144B0000}"/>
    <cellStyle name="40 % - Akzent5 4 9" xfId="42170" xr:uid="{00000000-0005-0000-0000-0000154B0000}"/>
    <cellStyle name="40 % - Akzent5 5" xfId="1230" xr:uid="{00000000-0005-0000-0000-0000164B0000}"/>
    <cellStyle name="40 % - Akzent5 5 2" xfId="3606" xr:uid="{00000000-0005-0000-0000-0000174B0000}"/>
    <cellStyle name="40 % - Akzent5 5 2 2" xfId="8397" xr:uid="{00000000-0005-0000-0000-0000184B0000}"/>
    <cellStyle name="40 % - Akzent5 5 2 2 2" xfId="27817" xr:uid="{00000000-0005-0000-0000-0000194B0000}"/>
    <cellStyle name="40 % - Akzent5 5 2 2 3" xfId="54163" xr:uid="{00000000-0005-0000-0000-00001A4B0000}"/>
    <cellStyle name="40 % - Akzent5 5 2 2 4" xfId="17939" xr:uid="{00000000-0005-0000-0000-00001B4B0000}"/>
    <cellStyle name="40 % - Akzent5 5 2 3" xfId="22231" xr:uid="{00000000-0005-0000-0000-00001C4B0000}"/>
    <cellStyle name="40 % - Akzent5 5 2 3 2" xfId="49474" xr:uid="{00000000-0005-0000-0000-00001D4B0000}"/>
    <cellStyle name="40 % - Akzent5 5 2 4" xfId="31714" xr:uid="{00000000-0005-0000-0000-00001E4B0000}"/>
    <cellStyle name="40 % - Akzent5 5 2 5" xfId="37285" xr:uid="{00000000-0005-0000-0000-00001F4B0000}"/>
    <cellStyle name="40 % - Akzent5 5 2 6" xfId="44745" xr:uid="{00000000-0005-0000-0000-0000204B0000}"/>
    <cellStyle name="40 % - Akzent5 5 2 7" xfId="12764" xr:uid="{00000000-0005-0000-0000-0000214B0000}"/>
    <cellStyle name="40 % - Akzent5 5 3" xfId="6444" xr:uid="{00000000-0005-0000-0000-0000224B0000}"/>
    <cellStyle name="40 % - Akzent5 5 3 2" xfId="19157" xr:uid="{00000000-0005-0000-0000-0000234B0000}"/>
    <cellStyle name="40 % - Akzent5 5 3 3" xfId="52210" xr:uid="{00000000-0005-0000-0000-0000244B0000}"/>
    <cellStyle name="40 % - Akzent5 5 3 4" xfId="14228" xr:uid="{00000000-0005-0000-0000-0000254B0000}"/>
    <cellStyle name="40 % - Akzent5 5 4" xfId="16097" xr:uid="{00000000-0005-0000-0000-0000264B0000}"/>
    <cellStyle name="40 % - Akzent5 5 4 2" xfId="26007" xr:uid="{00000000-0005-0000-0000-0000274B0000}"/>
    <cellStyle name="40 % - Akzent5 5 4 3" xfId="47546" xr:uid="{00000000-0005-0000-0000-0000284B0000}"/>
    <cellStyle name="40 % - Akzent5 5 5" xfId="20069" xr:uid="{00000000-0005-0000-0000-0000294B0000}"/>
    <cellStyle name="40 % - Akzent5 5 6" xfId="29694" xr:uid="{00000000-0005-0000-0000-00002A4B0000}"/>
    <cellStyle name="40 % - Akzent5 5 7" xfId="35140" xr:uid="{00000000-0005-0000-0000-00002B4B0000}"/>
    <cellStyle name="40 % - Akzent5 5 8" xfId="42735" xr:uid="{00000000-0005-0000-0000-00002C4B0000}"/>
    <cellStyle name="40 % - Akzent5 5 9" xfId="11322" xr:uid="{00000000-0005-0000-0000-00002D4B0000}"/>
    <cellStyle name="40 % - Akzent5 6" xfId="1945" xr:uid="{00000000-0005-0000-0000-00002E4B0000}"/>
    <cellStyle name="40 % - Akzent5 6 2" xfId="4252" xr:uid="{00000000-0005-0000-0000-00002F4B0000}"/>
    <cellStyle name="40 % - Akzent5 6 2 2" xfId="9033" xr:uid="{00000000-0005-0000-0000-0000304B0000}"/>
    <cellStyle name="40 % - Akzent5 6 2 2 2" xfId="28427" xr:uid="{00000000-0005-0000-0000-0000314B0000}"/>
    <cellStyle name="40 % - Akzent5 6 2 2 3" xfId="54799" xr:uid="{00000000-0005-0000-0000-0000324B0000}"/>
    <cellStyle name="40 % - Akzent5 6 2 2 4" xfId="18585" xr:uid="{00000000-0005-0000-0000-0000334B0000}"/>
    <cellStyle name="40 % - Akzent5 6 2 3" xfId="22877" xr:uid="{00000000-0005-0000-0000-0000344B0000}"/>
    <cellStyle name="40 % - Akzent5 6 2 3 2" xfId="50109" xr:uid="{00000000-0005-0000-0000-0000354B0000}"/>
    <cellStyle name="40 % - Akzent5 6 2 4" xfId="32352" xr:uid="{00000000-0005-0000-0000-0000364B0000}"/>
    <cellStyle name="40 % - Akzent5 6 2 5" xfId="37931" xr:uid="{00000000-0005-0000-0000-0000374B0000}"/>
    <cellStyle name="40 % - Akzent5 6 2 6" xfId="45391" xr:uid="{00000000-0005-0000-0000-0000384B0000}"/>
    <cellStyle name="40 % - Akzent5 6 2 7" xfId="13465" xr:uid="{00000000-0005-0000-0000-0000394B0000}"/>
    <cellStyle name="40 % - Akzent5 6 3" xfId="7112" xr:uid="{00000000-0005-0000-0000-00003A4B0000}"/>
    <cellStyle name="40 % - Akzent5 6 3 2" xfId="25129" xr:uid="{00000000-0005-0000-0000-00003B4B0000}"/>
    <cellStyle name="40 % - Akzent5 6 3 3" xfId="52878" xr:uid="{00000000-0005-0000-0000-00003C4B0000}"/>
    <cellStyle name="40 % - Akzent5 6 3 4" xfId="14837" xr:uid="{00000000-0005-0000-0000-00003D4B0000}"/>
    <cellStyle name="40 % - Akzent5 6 4" xfId="16706" xr:uid="{00000000-0005-0000-0000-00003E4B0000}"/>
    <cellStyle name="40 % - Akzent5 6 4 2" xfId="26616" xr:uid="{00000000-0005-0000-0000-00003F4B0000}"/>
    <cellStyle name="40 % - Akzent5 6 4 3" xfId="48214" xr:uid="{00000000-0005-0000-0000-0000404B0000}"/>
    <cellStyle name="40 % - Akzent5 6 5" xfId="20784" xr:uid="{00000000-0005-0000-0000-0000414B0000}"/>
    <cellStyle name="40 % - Akzent5 6 6" xfId="30398" xr:uid="{00000000-0005-0000-0000-0000424B0000}"/>
    <cellStyle name="40 % - Akzent5 6 7" xfId="35855" xr:uid="{00000000-0005-0000-0000-0000434B0000}"/>
    <cellStyle name="40 % - Akzent5 6 8" xfId="43450" xr:uid="{00000000-0005-0000-0000-0000444B0000}"/>
    <cellStyle name="40 % - Akzent5 6 9" xfId="11963" xr:uid="{00000000-0005-0000-0000-0000454B0000}"/>
    <cellStyle name="40 % - Akzent5 7" xfId="1959" xr:uid="{00000000-0005-0000-0000-0000464B0000}"/>
    <cellStyle name="40 % - Akzent5 7 2" xfId="4266" xr:uid="{00000000-0005-0000-0000-0000474B0000}"/>
    <cellStyle name="40 % - Akzent5 7 2 2" xfId="9047" xr:uid="{00000000-0005-0000-0000-0000484B0000}"/>
    <cellStyle name="40 % - Akzent5 7 2 2 2" xfId="28440" xr:uid="{00000000-0005-0000-0000-0000494B0000}"/>
    <cellStyle name="40 % - Akzent5 7 2 2 3" xfId="54813" xr:uid="{00000000-0005-0000-0000-00004A4B0000}"/>
    <cellStyle name="40 % - Akzent5 7 2 2 4" xfId="18599" xr:uid="{00000000-0005-0000-0000-00004B4B0000}"/>
    <cellStyle name="40 % - Akzent5 7 2 3" xfId="22891" xr:uid="{00000000-0005-0000-0000-00004C4B0000}"/>
    <cellStyle name="40 % - Akzent5 7 2 3 2" xfId="50123" xr:uid="{00000000-0005-0000-0000-00004D4B0000}"/>
    <cellStyle name="40 % - Akzent5 7 2 4" xfId="32366" xr:uid="{00000000-0005-0000-0000-00004E4B0000}"/>
    <cellStyle name="40 % - Akzent5 7 2 5" xfId="37945" xr:uid="{00000000-0005-0000-0000-00004F4B0000}"/>
    <cellStyle name="40 % - Akzent5 7 2 6" xfId="45405" xr:uid="{00000000-0005-0000-0000-0000504B0000}"/>
    <cellStyle name="40 % - Akzent5 7 2 7" xfId="14851" xr:uid="{00000000-0005-0000-0000-0000514B0000}"/>
    <cellStyle name="40 % - Akzent5 7 3" xfId="7126" xr:uid="{00000000-0005-0000-0000-0000524B0000}"/>
    <cellStyle name="40 % - Akzent5 7 3 2" xfId="26630" xr:uid="{00000000-0005-0000-0000-0000534B0000}"/>
    <cellStyle name="40 % - Akzent5 7 3 3" xfId="52892" xr:uid="{00000000-0005-0000-0000-0000544B0000}"/>
    <cellStyle name="40 % - Akzent5 7 3 4" xfId="16720" xr:uid="{00000000-0005-0000-0000-0000554B0000}"/>
    <cellStyle name="40 % - Akzent5 7 4" xfId="20798" xr:uid="{00000000-0005-0000-0000-0000564B0000}"/>
    <cellStyle name="40 % - Akzent5 7 4 2" xfId="48228" xr:uid="{00000000-0005-0000-0000-0000574B0000}"/>
    <cellStyle name="40 % - Akzent5 7 5" xfId="30412" xr:uid="{00000000-0005-0000-0000-0000584B0000}"/>
    <cellStyle name="40 % - Akzent5 7 6" xfId="35869" xr:uid="{00000000-0005-0000-0000-0000594B0000}"/>
    <cellStyle name="40 % - Akzent5 7 7" xfId="43464" xr:uid="{00000000-0005-0000-0000-00005A4B0000}"/>
    <cellStyle name="40 % - Akzent5 7 8" xfId="12047" xr:uid="{00000000-0005-0000-0000-00005B4B0000}"/>
    <cellStyle name="40 % - Akzent5 8" xfId="2808" xr:uid="{00000000-0005-0000-0000-00005C4B0000}"/>
    <cellStyle name="40 % - Akzent5 8 2" xfId="4705" xr:uid="{00000000-0005-0000-0000-00005D4B0000}"/>
    <cellStyle name="40 % - Akzent5 8 2 2" xfId="9469" xr:uid="{00000000-0005-0000-0000-00005E4B0000}"/>
    <cellStyle name="40 % - Akzent5 8 2 2 2" xfId="55235" xr:uid="{00000000-0005-0000-0000-00005F4B0000}"/>
    <cellStyle name="40 % - Akzent5 8 2 2 3" xfId="23330" xr:uid="{00000000-0005-0000-0000-0000604B0000}"/>
    <cellStyle name="40 % - Akzent5 8 2 3" xfId="32805" xr:uid="{00000000-0005-0000-0000-0000614B0000}"/>
    <cellStyle name="40 % - Akzent5 8 2 3 2" xfId="50544" xr:uid="{00000000-0005-0000-0000-0000624B0000}"/>
    <cellStyle name="40 % - Akzent5 8 2 4" xfId="38384" xr:uid="{00000000-0005-0000-0000-0000634B0000}"/>
    <cellStyle name="40 % - Akzent5 8 2 5" xfId="45844" xr:uid="{00000000-0005-0000-0000-0000644B0000}"/>
    <cellStyle name="40 % - Akzent5 8 2 6" xfId="19038" xr:uid="{00000000-0005-0000-0000-0000654B0000}"/>
    <cellStyle name="40 % - Akzent5 8 3" xfId="7623" xr:uid="{00000000-0005-0000-0000-0000664B0000}"/>
    <cellStyle name="40 % - Akzent5 8 3 2" xfId="27051" xr:uid="{00000000-0005-0000-0000-0000674B0000}"/>
    <cellStyle name="40 % - Akzent5 8 3 3" xfId="53389" xr:uid="{00000000-0005-0000-0000-0000684B0000}"/>
    <cellStyle name="40 % - Akzent5 8 3 4" xfId="17141" xr:uid="{00000000-0005-0000-0000-0000694B0000}"/>
    <cellStyle name="40 % - Akzent5 8 4" xfId="21433" xr:uid="{00000000-0005-0000-0000-00006A4B0000}"/>
    <cellStyle name="40 % - Akzent5 8 4 2" xfId="48701" xr:uid="{00000000-0005-0000-0000-00006B4B0000}"/>
    <cellStyle name="40 % - Akzent5 8 5" xfId="30920" xr:uid="{00000000-0005-0000-0000-00006C4B0000}"/>
    <cellStyle name="40 % - Akzent5 8 6" xfId="36487" xr:uid="{00000000-0005-0000-0000-00006D4B0000}"/>
    <cellStyle name="40 % - Akzent5 8 7" xfId="43947" xr:uid="{00000000-0005-0000-0000-00006E4B0000}"/>
    <cellStyle name="40 % - Akzent5 8 8" xfId="13549" xr:uid="{00000000-0005-0000-0000-00006F4B0000}"/>
    <cellStyle name="40 % - Akzent5 9" xfId="2914" xr:uid="{00000000-0005-0000-0000-0000704B0000}"/>
    <cellStyle name="40 % - Akzent5 9 2" xfId="7707" xr:uid="{00000000-0005-0000-0000-0000714B0000}"/>
    <cellStyle name="40 % - Akzent5 9 2 2" xfId="27137" xr:uid="{00000000-0005-0000-0000-0000724B0000}"/>
    <cellStyle name="40 % - Akzent5 9 2 3" xfId="53473" xr:uid="{00000000-0005-0000-0000-0000734B0000}"/>
    <cellStyle name="40 % - Akzent5 9 2 4" xfId="17247" xr:uid="{00000000-0005-0000-0000-0000744B0000}"/>
    <cellStyle name="40 % - Akzent5 9 3" xfId="21539" xr:uid="{00000000-0005-0000-0000-0000754B0000}"/>
    <cellStyle name="40 % - Akzent5 9 3 2" xfId="48785" xr:uid="{00000000-0005-0000-0000-0000764B0000}"/>
    <cellStyle name="40 % - Akzent5 9 4" xfId="31026" xr:uid="{00000000-0005-0000-0000-0000774B0000}"/>
    <cellStyle name="40 % - Akzent5 9 5" xfId="36593" xr:uid="{00000000-0005-0000-0000-0000784B0000}"/>
    <cellStyle name="40 % - Akzent5 9 6" xfId="44053" xr:uid="{00000000-0005-0000-0000-0000794B0000}"/>
    <cellStyle name="40 % - Akzent5 9 7" xfId="15334" xr:uid="{00000000-0005-0000-0000-00007A4B0000}"/>
    <cellStyle name="40 % - Akzent6 10" xfId="4721" xr:uid="{00000000-0005-0000-0000-00007B4B0000}"/>
    <cellStyle name="40 % - Akzent6 10 2" xfId="9485" xr:uid="{00000000-0005-0000-0000-00007C4B0000}"/>
    <cellStyle name="40 % - Akzent6 10 2 2" xfId="55251" xr:uid="{00000000-0005-0000-0000-00007D4B0000}"/>
    <cellStyle name="40 % - Akzent6 10 2 3" xfId="23346" xr:uid="{00000000-0005-0000-0000-00007E4B0000}"/>
    <cellStyle name="40 % - Akzent6 10 3" xfId="32821" xr:uid="{00000000-0005-0000-0000-00007F4B0000}"/>
    <cellStyle name="40 % - Akzent6 10 3 2" xfId="50560" xr:uid="{00000000-0005-0000-0000-0000804B0000}"/>
    <cellStyle name="40 % - Akzent6 10 4" xfId="38400" xr:uid="{00000000-0005-0000-0000-0000814B0000}"/>
    <cellStyle name="40 % - Akzent6 10 5" xfId="45860" xr:uid="{00000000-0005-0000-0000-0000824B0000}"/>
    <cellStyle name="40 % - Akzent6 10 6" xfId="15420" xr:uid="{00000000-0005-0000-0000-0000834B0000}"/>
    <cellStyle name="40 % - Akzent6 11" xfId="4735" xr:uid="{00000000-0005-0000-0000-0000844B0000}"/>
    <cellStyle name="40 % - Akzent6 11 2" xfId="9498" xr:uid="{00000000-0005-0000-0000-0000854B0000}"/>
    <cellStyle name="40 % - Akzent6 11 2 2" xfId="55264" xr:uid="{00000000-0005-0000-0000-0000864B0000}"/>
    <cellStyle name="40 % - Akzent6 11 2 3" xfId="32834" xr:uid="{00000000-0005-0000-0000-0000874B0000}"/>
    <cellStyle name="40 % - Akzent6 11 3" xfId="38413" xr:uid="{00000000-0005-0000-0000-0000884B0000}"/>
    <cellStyle name="40 % - Akzent6 11 3 2" xfId="50573" xr:uid="{00000000-0005-0000-0000-0000894B0000}"/>
    <cellStyle name="40 % - Akzent6 11 4" xfId="45873" xr:uid="{00000000-0005-0000-0000-00008A4B0000}"/>
    <cellStyle name="40 % - Akzent6 11 5" xfId="19310" xr:uid="{00000000-0005-0000-0000-00008B4B0000}"/>
    <cellStyle name="40 % - Akzent6 12" xfId="5228" xr:uid="{00000000-0005-0000-0000-00008C4B0000}"/>
    <cellStyle name="40 % - Akzent6 12 2" xfId="9920" xr:uid="{00000000-0005-0000-0000-00008D4B0000}"/>
    <cellStyle name="40 % - Akzent6 12 2 2" xfId="55686" xr:uid="{00000000-0005-0000-0000-00008E4B0000}"/>
    <cellStyle name="40 % - Akzent6 12 2 3" xfId="38903" xr:uid="{00000000-0005-0000-0000-00008F4B0000}"/>
    <cellStyle name="40 % - Akzent6 12 3" xfId="50994" xr:uid="{00000000-0005-0000-0000-0000904B0000}"/>
    <cellStyle name="40 % - Akzent6 12 4" xfId="46356" xr:uid="{00000000-0005-0000-0000-0000914B0000}"/>
    <cellStyle name="40 % - Akzent6 12 5" xfId="33324" xr:uid="{00000000-0005-0000-0000-0000924B0000}"/>
    <cellStyle name="40 % - Akzent6 13" xfId="5743" xr:uid="{00000000-0005-0000-0000-0000934B0000}"/>
    <cellStyle name="40 % - Akzent6 13 2" xfId="51509" xr:uid="{00000000-0005-0000-0000-0000944B0000}"/>
    <cellStyle name="40 % - Akzent6 13 3" xfId="28977" xr:uid="{00000000-0005-0000-0000-0000954B0000}"/>
    <cellStyle name="40 % - Akzent6 14" xfId="10715" xr:uid="{00000000-0005-0000-0000-0000964B0000}"/>
    <cellStyle name="40 % - Akzent6 14 2" xfId="46848" xr:uid="{00000000-0005-0000-0000-0000974B0000}"/>
    <cellStyle name="40 % - Akzent6 14 3" xfId="34379" xr:uid="{00000000-0005-0000-0000-0000984B0000}"/>
    <cellStyle name="40 % - Akzent6 15" xfId="41980" xr:uid="{00000000-0005-0000-0000-0000994B0000}"/>
    <cellStyle name="40 % - Akzent6 16" xfId="11142" xr:uid="{00000000-0005-0000-0000-00009A4B0000}"/>
    <cellStyle name="40 % - Akzent6 17" xfId="56483" xr:uid="{00000000-0005-0000-0000-00009B4B0000}"/>
    <cellStyle name="40 % - Akzent6 18" xfId="56914" xr:uid="{00000000-0005-0000-0000-00009C4B0000}"/>
    <cellStyle name="40 % - Akzent6 2" xfId="480" xr:uid="{00000000-0005-0000-0000-00009D4B0000}"/>
    <cellStyle name="40 % - Akzent6 2 10" xfId="10804" xr:uid="{00000000-0005-0000-0000-00009E4B0000}"/>
    <cellStyle name="40 % - Akzent6 2 10 2" xfId="46864" xr:uid="{00000000-0005-0000-0000-00009F4B0000}"/>
    <cellStyle name="40 % - Akzent6 2 10 3" xfId="34396" xr:uid="{00000000-0005-0000-0000-0000A04B0000}"/>
    <cellStyle name="40 % - Akzent6 2 11" xfId="41996" xr:uid="{00000000-0005-0000-0000-0000A14B0000}"/>
    <cellStyle name="40 % - Akzent6 2 12" xfId="11218" xr:uid="{00000000-0005-0000-0000-0000A24B0000}"/>
    <cellStyle name="40 % - Akzent6 2 13" xfId="56559" xr:uid="{00000000-0005-0000-0000-0000A34B0000}"/>
    <cellStyle name="40 % - Akzent6 2 14" xfId="57014" xr:uid="{00000000-0005-0000-0000-0000A44B0000}"/>
    <cellStyle name="40 % - Akzent6 2 2" xfId="1017" xr:uid="{00000000-0005-0000-0000-0000A54B0000}"/>
    <cellStyle name="40 % - Akzent6 2 2 10" xfId="11874" xr:uid="{00000000-0005-0000-0000-0000A64B0000}"/>
    <cellStyle name="40 % - Akzent6 2 2 11" xfId="56802" xr:uid="{00000000-0005-0000-0000-0000A74B0000}"/>
    <cellStyle name="40 % - Akzent6 2 2 12" xfId="57257" xr:uid="{00000000-0005-0000-0000-0000A84B0000}"/>
    <cellStyle name="40 % - Akzent6 2 2 2" xfId="1754" xr:uid="{00000000-0005-0000-0000-0000A94B0000}"/>
    <cellStyle name="40 % - Akzent6 2 2 2 2" xfId="4127" xr:uid="{00000000-0005-0000-0000-0000AA4B0000}"/>
    <cellStyle name="40 % - Akzent6 2 2 2 2 2" xfId="8918" xr:uid="{00000000-0005-0000-0000-0000AB4B0000}"/>
    <cellStyle name="40 % - Akzent6 2 2 2 2 2 2" xfId="28337" xr:uid="{00000000-0005-0000-0000-0000AC4B0000}"/>
    <cellStyle name="40 % - Akzent6 2 2 2 2 2 3" xfId="54684" xr:uid="{00000000-0005-0000-0000-0000AD4B0000}"/>
    <cellStyle name="40 % - Akzent6 2 2 2 2 2 4" xfId="18460" xr:uid="{00000000-0005-0000-0000-0000AE4B0000}"/>
    <cellStyle name="40 % - Akzent6 2 2 2 2 3" xfId="22752" xr:uid="{00000000-0005-0000-0000-0000AF4B0000}"/>
    <cellStyle name="40 % - Akzent6 2 2 2 2 3 2" xfId="49995" xr:uid="{00000000-0005-0000-0000-0000B04B0000}"/>
    <cellStyle name="40 % - Akzent6 2 2 2 2 4" xfId="32235" xr:uid="{00000000-0005-0000-0000-0000B14B0000}"/>
    <cellStyle name="40 % - Akzent6 2 2 2 2 5" xfId="37806" xr:uid="{00000000-0005-0000-0000-0000B24B0000}"/>
    <cellStyle name="40 % - Akzent6 2 2 2 2 6" xfId="45266" xr:uid="{00000000-0005-0000-0000-0000B34B0000}"/>
    <cellStyle name="40 % - Akzent6 2 2 2 2 7" xfId="14748" xr:uid="{00000000-0005-0000-0000-0000B44B0000}"/>
    <cellStyle name="40 % - Akzent6 2 2 2 3" xfId="6967" xr:uid="{00000000-0005-0000-0000-0000B54B0000}"/>
    <cellStyle name="40 % - Akzent6 2 2 2 3 2" xfId="26527" xr:uid="{00000000-0005-0000-0000-0000B64B0000}"/>
    <cellStyle name="40 % - Akzent6 2 2 2 3 3" xfId="52733" xr:uid="{00000000-0005-0000-0000-0000B74B0000}"/>
    <cellStyle name="40 % - Akzent6 2 2 2 3 4" xfId="16617" xr:uid="{00000000-0005-0000-0000-0000B84B0000}"/>
    <cellStyle name="40 % - Akzent6 2 2 2 4" xfId="20593" xr:uid="{00000000-0005-0000-0000-0000B94B0000}"/>
    <cellStyle name="40 % - Akzent6 2 2 2 4 2" xfId="48069" xr:uid="{00000000-0005-0000-0000-0000BA4B0000}"/>
    <cellStyle name="40 % - Akzent6 2 2 2 5" xfId="30218" xr:uid="{00000000-0005-0000-0000-0000BB4B0000}"/>
    <cellStyle name="40 % - Akzent6 2 2 2 6" xfId="35664" xr:uid="{00000000-0005-0000-0000-0000BC4B0000}"/>
    <cellStyle name="40 % - Akzent6 2 2 2 7" xfId="43259" xr:uid="{00000000-0005-0000-0000-0000BD4B0000}"/>
    <cellStyle name="40 % - Akzent6 2 2 2 8" xfId="13287" xr:uid="{00000000-0005-0000-0000-0000BE4B0000}"/>
    <cellStyle name="40 % - Akzent6 2 2 3" xfId="2294" xr:uid="{00000000-0005-0000-0000-0000BF4B0000}"/>
    <cellStyle name="40 % - Akzent6 2 2 3 2" xfId="4599" xr:uid="{00000000-0005-0000-0000-0000C04B0000}"/>
    <cellStyle name="40 % - Akzent6 2 2 3 2 2" xfId="9380" xr:uid="{00000000-0005-0000-0000-0000C14B0000}"/>
    <cellStyle name="40 % - Akzent6 2 2 3 2 2 2" xfId="28773" xr:uid="{00000000-0005-0000-0000-0000C24B0000}"/>
    <cellStyle name="40 % - Akzent6 2 2 3 2 2 3" xfId="55146" xr:uid="{00000000-0005-0000-0000-0000C34B0000}"/>
    <cellStyle name="40 % - Akzent6 2 2 3 2 2 4" xfId="18932" xr:uid="{00000000-0005-0000-0000-0000C44B0000}"/>
    <cellStyle name="40 % - Akzent6 2 2 3 2 3" xfId="23224" xr:uid="{00000000-0005-0000-0000-0000C54B0000}"/>
    <cellStyle name="40 % - Akzent6 2 2 3 2 3 2" xfId="50456" xr:uid="{00000000-0005-0000-0000-0000C64B0000}"/>
    <cellStyle name="40 % - Akzent6 2 2 3 2 4" xfId="32699" xr:uid="{00000000-0005-0000-0000-0000C74B0000}"/>
    <cellStyle name="40 % - Akzent6 2 2 3 2 5" xfId="38278" xr:uid="{00000000-0005-0000-0000-0000C84B0000}"/>
    <cellStyle name="40 % - Akzent6 2 2 3 2 6" xfId="45738" xr:uid="{00000000-0005-0000-0000-0000C94B0000}"/>
    <cellStyle name="40 % - Akzent6 2 2 3 2 7" xfId="15184" xr:uid="{00000000-0005-0000-0000-0000CA4B0000}"/>
    <cellStyle name="40 % - Akzent6 2 2 3 3" xfId="7459" xr:uid="{00000000-0005-0000-0000-0000CB4B0000}"/>
    <cellStyle name="40 % - Akzent6 2 2 3 3 2" xfId="26963" xr:uid="{00000000-0005-0000-0000-0000CC4B0000}"/>
    <cellStyle name="40 % - Akzent6 2 2 3 3 3" xfId="53225" xr:uid="{00000000-0005-0000-0000-0000CD4B0000}"/>
    <cellStyle name="40 % - Akzent6 2 2 3 3 4" xfId="17053" xr:uid="{00000000-0005-0000-0000-0000CE4B0000}"/>
    <cellStyle name="40 % - Akzent6 2 2 3 4" xfId="21131" xr:uid="{00000000-0005-0000-0000-0000CF4B0000}"/>
    <cellStyle name="40 % - Akzent6 2 2 3 4 2" xfId="48561" xr:uid="{00000000-0005-0000-0000-0000D04B0000}"/>
    <cellStyle name="40 % - Akzent6 2 2 3 5" xfId="30745" xr:uid="{00000000-0005-0000-0000-0000D14B0000}"/>
    <cellStyle name="40 % - Akzent6 2 2 3 6" xfId="36204" xr:uid="{00000000-0005-0000-0000-0000D24B0000}"/>
    <cellStyle name="40 % - Akzent6 2 2 3 7" xfId="43797" xr:uid="{00000000-0005-0000-0000-0000D34B0000}"/>
    <cellStyle name="40 % - Akzent6 2 2 3 8" xfId="12567" xr:uid="{00000000-0005-0000-0000-0000D44B0000}"/>
    <cellStyle name="40 % - Akzent6 2 2 4" xfId="3435" xr:uid="{00000000-0005-0000-0000-0000D54B0000}"/>
    <cellStyle name="40 % - Akzent6 2 2 4 2" xfId="8227" xr:uid="{00000000-0005-0000-0000-0000D64B0000}"/>
    <cellStyle name="40 % - Akzent6 2 2 4 2 2" xfId="27657" xr:uid="{00000000-0005-0000-0000-0000D74B0000}"/>
    <cellStyle name="40 % - Akzent6 2 2 4 2 3" xfId="53993" xr:uid="{00000000-0005-0000-0000-0000D84B0000}"/>
    <cellStyle name="40 % - Akzent6 2 2 4 2 4" xfId="17768" xr:uid="{00000000-0005-0000-0000-0000D94B0000}"/>
    <cellStyle name="40 % - Akzent6 2 2 4 3" xfId="22060" xr:uid="{00000000-0005-0000-0000-0000DA4B0000}"/>
    <cellStyle name="40 % - Akzent6 2 2 4 3 2" xfId="49305" xr:uid="{00000000-0005-0000-0000-0000DB4B0000}"/>
    <cellStyle name="40 % - Akzent6 2 2 4 4" xfId="31547" xr:uid="{00000000-0005-0000-0000-0000DC4B0000}"/>
    <cellStyle name="40 % - Akzent6 2 2 4 5" xfId="37114" xr:uid="{00000000-0005-0000-0000-0000DD4B0000}"/>
    <cellStyle name="40 % - Akzent6 2 2 4 6" xfId="44574" xr:uid="{00000000-0005-0000-0000-0000DE4B0000}"/>
    <cellStyle name="40 % - Akzent6 2 2 4 7" xfId="14069" xr:uid="{00000000-0005-0000-0000-0000DF4B0000}"/>
    <cellStyle name="40 % - Akzent6 2 2 5" xfId="5074" xr:uid="{00000000-0005-0000-0000-0000E04B0000}"/>
    <cellStyle name="40 % - Akzent6 2 2 5 2" xfId="9830" xr:uid="{00000000-0005-0000-0000-0000E14B0000}"/>
    <cellStyle name="40 % - Akzent6 2 2 5 2 2" xfId="55596" xr:uid="{00000000-0005-0000-0000-0000E24B0000}"/>
    <cellStyle name="40 % - Akzent6 2 2 5 2 3" xfId="25848" xr:uid="{00000000-0005-0000-0000-0000E34B0000}"/>
    <cellStyle name="40 % - Akzent6 2 2 5 3" xfId="33173" xr:uid="{00000000-0005-0000-0000-0000E44B0000}"/>
    <cellStyle name="40 % - Akzent6 2 2 5 3 2" xfId="50905" xr:uid="{00000000-0005-0000-0000-0000E54B0000}"/>
    <cellStyle name="40 % - Akzent6 2 2 5 4" xfId="38752" xr:uid="{00000000-0005-0000-0000-0000E64B0000}"/>
    <cellStyle name="40 % - Akzent6 2 2 5 5" xfId="46205" xr:uid="{00000000-0005-0000-0000-0000E74B0000}"/>
    <cellStyle name="40 % - Akzent6 2 2 5 6" xfId="15938" xr:uid="{00000000-0005-0000-0000-0000E84B0000}"/>
    <cellStyle name="40 % - Akzent6 2 2 6" xfId="5559" xr:uid="{00000000-0005-0000-0000-0000E94B0000}"/>
    <cellStyle name="40 % - Akzent6 2 2 6 2" xfId="10251" xr:uid="{00000000-0005-0000-0000-0000EA4B0000}"/>
    <cellStyle name="40 % - Akzent6 2 2 6 2 2" xfId="56017" xr:uid="{00000000-0005-0000-0000-0000EB4B0000}"/>
    <cellStyle name="40 % - Akzent6 2 2 6 2 3" xfId="33655" xr:uid="{00000000-0005-0000-0000-0000EC4B0000}"/>
    <cellStyle name="40 % - Akzent6 2 2 6 3" xfId="39234" xr:uid="{00000000-0005-0000-0000-0000ED4B0000}"/>
    <cellStyle name="40 % - Akzent6 2 2 6 3 2" xfId="51325" xr:uid="{00000000-0005-0000-0000-0000EE4B0000}"/>
    <cellStyle name="40 % - Akzent6 2 2 6 4" xfId="46687" xr:uid="{00000000-0005-0000-0000-0000EF4B0000}"/>
    <cellStyle name="40 % - Akzent6 2 2 6 5" xfId="19862" xr:uid="{00000000-0005-0000-0000-0000F04B0000}"/>
    <cellStyle name="40 % - Akzent6 2 2 7" xfId="6262" xr:uid="{00000000-0005-0000-0000-0000F14B0000}"/>
    <cellStyle name="40 % - Akzent6 2 2 7 2" xfId="52028" xr:uid="{00000000-0005-0000-0000-0000F24B0000}"/>
    <cellStyle name="40 % - Akzent6 2 2 7 3" xfId="29496" xr:uid="{00000000-0005-0000-0000-0000F34B0000}"/>
    <cellStyle name="40 % - Akzent6 2 2 8" xfId="11047" xr:uid="{00000000-0005-0000-0000-0000F44B0000}"/>
    <cellStyle name="40 % - Akzent6 2 2 8 2" xfId="47366" xr:uid="{00000000-0005-0000-0000-0000F54B0000}"/>
    <cellStyle name="40 % - Akzent6 2 2 8 3" xfId="34931" xr:uid="{00000000-0005-0000-0000-0000F64B0000}"/>
    <cellStyle name="40 % - Akzent6 2 2 9" xfId="42530" xr:uid="{00000000-0005-0000-0000-0000F74B0000}"/>
    <cellStyle name="40 % - Akzent6 2 3" xfId="769" xr:uid="{00000000-0005-0000-0000-0000F84B0000}"/>
    <cellStyle name="40 % - Akzent6 2 3 10" xfId="11626" xr:uid="{00000000-0005-0000-0000-0000F94B0000}"/>
    <cellStyle name="40 % - Akzent6 2 3 2" xfId="1511" xr:uid="{00000000-0005-0000-0000-0000FA4B0000}"/>
    <cellStyle name="40 % - Akzent6 2 3 2 2" xfId="3884" xr:uid="{00000000-0005-0000-0000-0000FB4B0000}"/>
    <cellStyle name="40 % - Akzent6 2 3 2 2 2" xfId="8675" xr:uid="{00000000-0005-0000-0000-0000FC4B0000}"/>
    <cellStyle name="40 % - Akzent6 2 3 2 2 2 2" xfId="28094" xr:uid="{00000000-0005-0000-0000-0000FD4B0000}"/>
    <cellStyle name="40 % - Akzent6 2 3 2 2 2 3" xfId="54441" xr:uid="{00000000-0005-0000-0000-0000FE4B0000}"/>
    <cellStyle name="40 % - Akzent6 2 3 2 2 2 4" xfId="18217" xr:uid="{00000000-0005-0000-0000-0000FF4B0000}"/>
    <cellStyle name="40 % - Akzent6 2 3 2 2 3" xfId="22509" xr:uid="{00000000-0005-0000-0000-0000004C0000}"/>
    <cellStyle name="40 % - Akzent6 2 3 2 2 3 2" xfId="49752" xr:uid="{00000000-0005-0000-0000-0000014C0000}"/>
    <cellStyle name="40 % - Akzent6 2 3 2 2 4" xfId="31992" xr:uid="{00000000-0005-0000-0000-0000024C0000}"/>
    <cellStyle name="40 % - Akzent6 2 3 2 2 5" xfId="37563" xr:uid="{00000000-0005-0000-0000-0000034C0000}"/>
    <cellStyle name="40 % - Akzent6 2 3 2 2 6" xfId="45023" xr:uid="{00000000-0005-0000-0000-0000044C0000}"/>
    <cellStyle name="40 % - Akzent6 2 3 2 2 7" xfId="14505" xr:uid="{00000000-0005-0000-0000-0000054C0000}"/>
    <cellStyle name="40 % - Akzent6 2 3 2 3" xfId="6724" xr:uid="{00000000-0005-0000-0000-0000064C0000}"/>
    <cellStyle name="40 % - Akzent6 2 3 2 3 2" xfId="26284" xr:uid="{00000000-0005-0000-0000-0000074C0000}"/>
    <cellStyle name="40 % - Akzent6 2 3 2 3 3" xfId="52490" xr:uid="{00000000-0005-0000-0000-0000084C0000}"/>
    <cellStyle name="40 % - Akzent6 2 3 2 3 4" xfId="16374" xr:uid="{00000000-0005-0000-0000-0000094C0000}"/>
    <cellStyle name="40 % - Akzent6 2 3 2 4" xfId="20350" xr:uid="{00000000-0005-0000-0000-00000A4C0000}"/>
    <cellStyle name="40 % - Akzent6 2 3 2 4 2" xfId="47826" xr:uid="{00000000-0005-0000-0000-00000B4C0000}"/>
    <cellStyle name="40 % - Akzent6 2 3 2 5" xfId="29975" xr:uid="{00000000-0005-0000-0000-00000C4C0000}"/>
    <cellStyle name="40 % - Akzent6 2 3 2 6" xfId="35421" xr:uid="{00000000-0005-0000-0000-00000D4C0000}"/>
    <cellStyle name="40 % - Akzent6 2 3 2 7" xfId="43016" xr:uid="{00000000-0005-0000-0000-00000E4C0000}"/>
    <cellStyle name="40 % - Akzent6 2 3 2 8" xfId="13044" xr:uid="{00000000-0005-0000-0000-00000F4C0000}"/>
    <cellStyle name="40 % - Akzent6 2 3 3" xfId="3192" xr:uid="{00000000-0005-0000-0000-0000104C0000}"/>
    <cellStyle name="40 % - Akzent6 2 3 3 2" xfId="7984" xr:uid="{00000000-0005-0000-0000-0000114C0000}"/>
    <cellStyle name="40 % - Akzent6 2 3 3 2 2" xfId="27414" xr:uid="{00000000-0005-0000-0000-0000124C0000}"/>
    <cellStyle name="40 % - Akzent6 2 3 3 2 3" xfId="53750" xr:uid="{00000000-0005-0000-0000-0000134C0000}"/>
    <cellStyle name="40 % - Akzent6 2 3 3 2 4" xfId="17525" xr:uid="{00000000-0005-0000-0000-0000144C0000}"/>
    <cellStyle name="40 % - Akzent6 2 3 3 3" xfId="21817" xr:uid="{00000000-0005-0000-0000-0000154C0000}"/>
    <cellStyle name="40 % - Akzent6 2 3 3 3 2" xfId="49062" xr:uid="{00000000-0005-0000-0000-0000164C0000}"/>
    <cellStyle name="40 % - Akzent6 2 3 3 4" xfId="31304" xr:uid="{00000000-0005-0000-0000-0000174C0000}"/>
    <cellStyle name="40 % - Akzent6 2 3 3 5" xfId="36871" xr:uid="{00000000-0005-0000-0000-0000184C0000}"/>
    <cellStyle name="40 % - Akzent6 2 3 3 6" xfId="44331" xr:uid="{00000000-0005-0000-0000-0000194C0000}"/>
    <cellStyle name="40 % - Akzent6 2 3 3 7" xfId="12324" xr:uid="{00000000-0005-0000-0000-00001A4C0000}"/>
    <cellStyle name="40 % - Akzent6 2 3 4" xfId="6019" xr:uid="{00000000-0005-0000-0000-00001B4C0000}"/>
    <cellStyle name="40 % - Akzent6 2 3 4 2" xfId="21218" xr:uid="{00000000-0005-0000-0000-00001C4C0000}"/>
    <cellStyle name="40 % - Akzent6 2 3 4 3" xfId="51785" xr:uid="{00000000-0005-0000-0000-00001D4C0000}"/>
    <cellStyle name="40 % - Akzent6 2 3 4 4" xfId="13826" xr:uid="{00000000-0005-0000-0000-00001E4C0000}"/>
    <cellStyle name="40 % - Akzent6 2 3 5" xfId="15695" xr:uid="{00000000-0005-0000-0000-00001F4C0000}"/>
    <cellStyle name="40 % - Akzent6 2 3 5 2" xfId="25605" xr:uid="{00000000-0005-0000-0000-0000204C0000}"/>
    <cellStyle name="40 % - Akzent6 2 3 5 3" xfId="47123" xr:uid="{00000000-0005-0000-0000-0000214C0000}"/>
    <cellStyle name="40 % - Akzent6 2 3 6" xfId="19614" xr:uid="{00000000-0005-0000-0000-0000224C0000}"/>
    <cellStyle name="40 % - Akzent6 2 3 7" xfId="29253" xr:uid="{00000000-0005-0000-0000-0000234C0000}"/>
    <cellStyle name="40 % - Akzent6 2 3 8" xfId="34683" xr:uid="{00000000-0005-0000-0000-0000244C0000}"/>
    <cellStyle name="40 % - Akzent6 2 3 9" xfId="42282" xr:uid="{00000000-0005-0000-0000-0000254C0000}"/>
    <cellStyle name="40 % - Akzent6 2 4" xfId="1248" xr:uid="{00000000-0005-0000-0000-0000264C0000}"/>
    <cellStyle name="40 % - Akzent6 2 4 2" xfId="3624" xr:uid="{00000000-0005-0000-0000-0000274C0000}"/>
    <cellStyle name="40 % - Akzent6 2 4 2 2" xfId="8415" xr:uid="{00000000-0005-0000-0000-0000284C0000}"/>
    <cellStyle name="40 % - Akzent6 2 4 2 2 2" xfId="27835" xr:uid="{00000000-0005-0000-0000-0000294C0000}"/>
    <cellStyle name="40 % - Akzent6 2 4 2 2 3" xfId="54181" xr:uid="{00000000-0005-0000-0000-00002A4C0000}"/>
    <cellStyle name="40 % - Akzent6 2 4 2 2 4" xfId="17957" xr:uid="{00000000-0005-0000-0000-00002B4C0000}"/>
    <cellStyle name="40 % - Akzent6 2 4 2 3" xfId="22249" xr:uid="{00000000-0005-0000-0000-00002C4C0000}"/>
    <cellStyle name="40 % - Akzent6 2 4 2 3 2" xfId="49492" xr:uid="{00000000-0005-0000-0000-00002D4C0000}"/>
    <cellStyle name="40 % - Akzent6 2 4 2 4" xfId="31732" xr:uid="{00000000-0005-0000-0000-00002E4C0000}"/>
    <cellStyle name="40 % - Akzent6 2 4 2 5" xfId="37303" xr:uid="{00000000-0005-0000-0000-00002F4C0000}"/>
    <cellStyle name="40 % - Akzent6 2 4 2 6" xfId="44763" xr:uid="{00000000-0005-0000-0000-0000304C0000}"/>
    <cellStyle name="40 % - Akzent6 2 4 2 7" xfId="12782" xr:uid="{00000000-0005-0000-0000-0000314C0000}"/>
    <cellStyle name="40 % - Akzent6 2 4 3" xfId="6462" xr:uid="{00000000-0005-0000-0000-0000324C0000}"/>
    <cellStyle name="40 % - Akzent6 2 4 3 2" xfId="23564" xr:uid="{00000000-0005-0000-0000-0000334C0000}"/>
    <cellStyle name="40 % - Akzent6 2 4 3 3" xfId="52228" xr:uid="{00000000-0005-0000-0000-0000344C0000}"/>
    <cellStyle name="40 % - Akzent6 2 4 3 4" xfId="14246" xr:uid="{00000000-0005-0000-0000-0000354C0000}"/>
    <cellStyle name="40 % - Akzent6 2 4 4" xfId="16115" xr:uid="{00000000-0005-0000-0000-0000364C0000}"/>
    <cellStyle name="40 % - Akzent6 2 4 4 2" xfId="26025" xr:uid="{00000000-0005-0000-0000-0000374C0000}"/>
    <cellStyle name="40 % - Akzent6 2 4 4 3" xfId="47564" xr:uid="{00000000-0005-0000-0000-0000384C0000}"/>
    <cellStyle name="40 % - Akzent6 2 4 5" xfId="20087" xr:uid="{00000000-0005-0000-0000-0000394C0000}"/>
    <cellStyle name="40 % - Akzent6 2 4 6" xfId="29712" xr:uid="{00000000-0005-0000-0000-00003A4C0000}"/>
    <cellStyle name="40 % - Akzent6 2 4 7" xfId="35158" xr:uid="{00000000-0005-0000-0000-00003B4C0000}"/>
    <cellStyle name="40 % - Akzent6 2 4 8" xfId="42753" xr:uid="{00000000-0005-0000-0000-00003C4C0000}"/>
    <cellStyle name="40 % - Akzent6 2 4 9" xfId="11340" xr:uid="{00000000-0005-0000-0000-00003D4C0000}"/>
    <cellStyle name="40 % - Akzent6 2 5" xfId="2051" xr:uid="{00000000-0005-0000-0000-00003E4C0000}"/>
    <cellStyle name="40 % - Akzent6 2 5 2" xfId="4356" xr:uid="{00000000-0005-0000-0000-00003F4C0000}"/>
    <cellStyle name="40 % - Akzent6 2 5 2 2" xfId="9137" xr:uid="{00000000-0005-0000-0000-0000404C0000}"/>
    <cellStyle name="40 % - Akzent6 2 5 2 2 2" xfId="28530" xr:uid="{00000000-0005-0000-0000-0000414C0000}"/>
    <cellStyle name="40 % - Akzent6 2 5 2 2 3" xfId="54903" xr:uid="{00000000-0005-0000-0000-0000424C0000}"/>
    <cellStyle name="40 % - Akzent6 2 5 2 2 4" xfId="18689" xr:uid="{00000000-0005-0000-0000-0000434C0000}"/>
    <cellStyle name="40 % - Akzent6 2 5 2 3" xfId="22981" xr:uid="{00000000-0005-0000-0000-0000444C0000}"/>
    <cellStyle name="40 % - Akzent6 2 5 2 3 2" xfId="50213" xr:uid="{00000000-0005-0000-0000-0000454C0000}"/>
    <cellStyle name="40 % - Akzent6 2 5 2 4" xfId="32456" xr:uid="{00000000-0005-0000-0000-0000464C0000}"/>
    <cellStyle name="40 % - Akzent6 2 5 2 5" xfId="38035" xr:uid="{00000000-0005-0000-0000-0000474C0000}"/>
    <cellStyle name="40 % - Akzent6 2 5 2 6" xfId="45495" xr:uid="{00000000-0005-0000-0000-0000484C0000}"/>
    <cellStyle name="40 % - Akzent6 2 5 2 7" xfId="14941" xr:uid="{00000000-0005-0000-0000-0000494C0000}"/>
    <cellStyle name="40 % - Akzent6 2 5 3" xfId="7216" xr:uid="{00000000-0005-0000-0000-00004A4C0000}"/>
    <cellStyle name="40 % - Akzent6 2 5 3 2" xfId="26720" xr:uid="{00000000-0005-0000-0000-00004B4C0000}"/>
    <cellStyle name="40 % - Akzent6 2 5 3 3" xfId="52982" xr:uid="{00000000-0005-0000-0000-00004C4C0000}"/>
    <cellStyle name="40 % - Akzent6 2 5 3 4" xfId="16810" xr:uid="{00000000-0005-0000-0000-00004D4C0000}"/>
    <cellStyle name="40 % - Akzent6 2 5 4" xfId="20888" xr:uid="{00000000-0005-0000-0000-00004E4C0000}"/>
    <cellStyle name="40 % - Akzent6 2 5 4 2" xfId="48318" xr:uid="{00000000-0005-0000-0000-00004F4C0000}"/>
    <cellStyle name="40 % - Akzent6 2 5 5" xfId="30502" xr:uid="{00000000-0005-0000-0000-0000504C0000}"/>
    <cellStyle name="40 % - Akzent6 2 5 6" xfId="35961" xr:uid="{00000000-0005-0000-0000-0000514C0000}"/>
    <cellStyle name="40 % - Akzent6 2 5 7" xfId="43554" xr:uid="{00000000-0005-0000-0000-0000524C0000}"/>
    <cellStyle name="40 % - Akzent6 2 5 8" xfId="12065" xr:uid="{00000000-0005-0000-0000-0000534C0000}"/>
    <cellStyle name="40 % - Akzent6 2 6" xfId="2932" xr:uid="{00000000-0005-0000-0000-0000544C0000}"/>
    <cellStyle name="40 % - Akzent6 2 6 2" xfId="7725" xr:uid="{00000000-0005-0000-0000-0000554C0000}"/>
    <cellStyle name="40 % - Akzent6 2 6 2 2" xfId="27155" xr:uid="{00000000-0005-0000-0000-0000564C0000}"/>
    <cellStyle name="40 % - Akzent6 2 6 2 3" xfId="53491" xr:uid="{00000000-0005-0000-0000-0000574C0000}"/>
    <cellStyle name="40 % - Akzent6 2 6 2 4" xfId="17265" xr:uid="{00000000-0005-0000-0000-0000584C0000}"/>
    <cellStyle name="40 % - Akzent6 2 6 3" xfId="21557" xr:uid="{00000000-0005-0000-0000-0000594C0000}"/>
    <cellStyle name="40 % - Akzent6 2 6 3 2" xfId="48803" xr:uid="{00000000-0005-0000-0000-00005A4C0000}"/>
    <cellStyle name="40 % - Akzent6 2 6 4" xfId="31044" xr:uid="{00000000-0005-0000-0000-00005B4C0000}"/>
    <cellStyle name="40 % - Akzent6 2 6 5" xfId="36611" xr:uid="{00000000-0005-0000-0000-00005C4C0000}"/>
    <cellStyle name="40 % - Akzent6 2 6 6" xfId="44071" xr:uid="{00000000-0005-0000-0000-00005D4C0000}"/>
    <cellStyle name="40 % - Akzent6 2 6 7" xfId="13567" xr:uid="{00000000-0005-0000-0000-00005E4C0000}"/>
    <cellStyle name="40 % - Akzent6 2 7" xfId="4831" xr:uid="{00000000-0005-0000-0000-00005F4C0000}"/>
    <cellStyle name="40 % - Akzent6 2 7 2" xfId="9587" xr:uid="{00000000-0005-0000-0000-0000604C0000}"/>
    <cellStyle name="40 % - Akzent6 2 7 2 2" xfId="55353" xr:uid="{00000000-0005-0000-0000-0000614C0000}"/>
    <cellStyle name="40 % - Akzent6 2 7 2 3" xfId="25346" xr:uid="{00000000-0005-0000-0000-0000624C0000}"/>
    <cellStyle name="40 % - Akzent6 2 7 3" xfId="32930" xr:uid="{00000000-0005-0000-0000-0000634C0000}"/>
    <cellStyle name="40 % - Akzent6 2 7 3 2" xfId="50662" xr:uid="{00000000-0005-0000-0000-0000644C0000}"/>
    <cellStyle name="40 % - Akzent6 2 7 4" xfId="38509" xr:uid="{00000000-0005-0000-0000-0000654C0000}"/>
    <cellStyle name="40 % - Akzent6 2 7 5" xfId="45962" xr:uid="{00000000-0005-0000-0000-0000664C0000}"/>
    <cellStyle name="40 % - Akzent6 2 7 6" xfId="15436" xr:uid="{00000000-0005-0000-0000-0000674C0000}"/>
    <cellStyle name="40 % - Akzent6 2 8" xfId="5316" xr:uid="{00000000-0005-0000-0000-0000684C0000}"/>
    <cellStyle name="40 % - Akzent6 2 8 2" xfId="10008" xr:uid="{00000000-0005-0000-0000-0000694C0000}"/>
    <cellStyle name="40 % - Akzent6 2 8 2 2" xfId="55774" xr:uid="{00000000-0005-0000-0000-00006A4C0000}"/>
    <cellStyle name="40 % - Akzent6 2 8 2 3" xfId="33412" xr:uid="{00000000-0005-0000-0000-00006B4C0000}"/>
    <cellStyle name="40 % - Akzent6 2 8 3" xfId="38991" xr:uid="{00000000-0005-0000-0000-00006C4C0000}"/>
    <cellStyle name="40 % - Akzent6 2 8 3 2" xfId="51082" xr:uid="{00000000-0005-0000-0000-00006D4C0000}"/>
    <cellStyle name="40 % - Akzent6 2 8 4" xfId="46444" xr:uid="{00000000-0005-0000-0000-00006E4C0000}"/>
    <cellStyle name="40 % - Akzent6 2 8 5" xfId="19327" xr:uid="{00000000-0005-0000-0000-00006F4C0000}"/>
    <cellStyle name="40 % - Akzent6 2 9" xfId="5759" xr:uid="{00000000-0005-0000-0000-0000704C0000}"/>
    <cellStyle name="40 % - Akzent6 2 9 2" xfId="51525" xr:uid="{00000000-0005-0000-0000-0000714C0000}"/>
    <cellStyle name="40 % - Akzent6 2 9 3" xfId="28993" xr:uid="{00000000-0005-0000-0000-0000724C0000}"/>
    <cellStyle name="40 % - Akzent6 3" xfId="643" xr:uid="{00000000-0005-0000-0000-0000734C0000}"/>
    <cellStyle name="40 % - Akzent6 3 10" xfId="42159" xr:uid="{00000000-0005-0000-0000-0000744C0000}"/>
    <cellStyle name="40 % - Akzent6 3 11" xfId="11503" xr:uid="{00000000-0005-0000-0000-0000754C0000}"/>
    <cellStyle name="40 % - Akzent6 3 12" xfId="56787" xr:uid="{00000000-0005-0000-0000-0000764C0000}"/>
    <cellStyle name="40 % - Akzent6 3 13" xfId="57242" xr:uid="{00000000-0005-0000-0000-0000774C0000}"/>
    <cellStyle name="40 % - Akzent6 3 2" xfId="1002" xr:uid="{00000000-0005-0000-0000-0000784C0000}"/>
    <cellStyle name="40 % - Akzent6 3 2 10" xfId="11859" xr:uid="{00000000-0005-0000-0000-0000794C0000}"/>
    <cellStyle name="40 % - Akzent6 3 2 2" xfId="1739" xr:uid="{00000000-0005-0000-0000-00007A4C0000}"/>
    <cellStyle name="40 % - Akzent6 3 2 2 2" xfId="4112" xr:uid="{00000000-0005-0000-0000-00007B4C0000}"/>
    <cellStyle name="40 % - Akzent6 3 2 2 2 2" xfId="8903" xr:uid="{00000000-0005-0000-0000-00007C4C0000}"/>
    <cellStyle name="40 % - Akzent6 3 2 2 2 2 2" xfId="28322" xr:uid="{00000000-0005-0000-0000-00007D4C0000}"/>
    <cellStyle name="40 % - Akzent6 3 2 2 2 2 3" xfId="54669" xr:uid="{00000000-0005-0000-0000-00007E4C0000}"/>
    <cellStyle name="40 % - Akzent6 3 2 2 2 2 4" xfId="18445" xr:uid="{00000000-0005-0000-0000-00007F4C0000}"/>
    <cellStyle name="40 % - Akzent6 3 2 2 2 3" xfId="22737" xr:uid="{00000000-0005-0000-0000-0000804C0000}"/>
    <cellStyle name="40 % - Akzent6 3 2 2 2 3 2" xfId="49980" xr:uid="{00000000-0005-0000-0000-0000814C0000}"/>
    <cellStyle name="40 % - Akzent6 3 2 2 2 4" xfId="32220" xr:uid="{00000000-0005-0000-0000-0000824C0000}"/>
    <cellStyle name="40 % - Akzent6 3 2 2 2 5" xfId="37791" xr:uid="{00000000-0005-0000-0000-0000834C0000}"/>
    <cellStyle name="40 % - Akzent6 3 2 2 2 6" xfId="45251" xr:uid="{00000000-0005-0000-0000-0000844C0000}"/>
    <cellStyle name="40 % - Akzent6 3 2 2 2 7" xfId="14733" xr:uid="{00000000-0005-0000-0000-0000854C0000}"/>
    <cellStyle name="40 % - Akzent6 3 2 2 3" xfId="6952" xr:uid="{00000000-0005-0000-0000-0000864C0000}"/>
    <cellStyle name="40 % - Akzent6 3 2 2 3 2" xfId="26512" xr:uid="{00000000-0005-0000-0000-0000874C0000}"/>
    <cellStyle name="40 % - Akzent6 3 2 2 3 3" xfId="52718" xr:uid="{00000000-0005-0000-0000-0000884C0000}"/>
    <cellStyle name="40 % - Akzent6 3 2 2 3 4" xfId="16602" xr:uid="{00000000-0005-0000-0000-0000894C0000}"/>
    <cellStyle name="40 % - Akzent6 3 2 2 4" xfId="20578" xr:uid="{00000000-0005-0000-0000-00008A4C0000}"/>
    <cellStyle name="40 % - Akzent6 3 2 2 4 2" xfId="48054" xr:uid="{00000000-0005-0000-0000-00008B4C0000}"/>
    <cellStyle name="40 % - Akzent6 3 2 2 5" xfId="30203" xr:uid="{00000000-0005-0000-0000-00008C4C0000}"/>
    <cellStyle name="40 % - Akzent6 3 2 2 6" xfId="35649" xr:uid="{00000000-0005-0000-0000-00008D4C0000}"/>
    <cellStyle name="40 % - Akzent6 3 2 2 7" xfId="43244" xr:uid="{00000000-0005-0000-0000-00008E4C0000}"/>
    <cellStyle name="40 % - Akzent6 3 2 2 8" xfId="13272" xr:uid="{00000000-0005-0000-0000-00008F4C0000}"/>
    <cellStyle name="40 % - Akzent6 3 2 3" xfId="3420" xr:uid="{00000000-0005-0000-0000-0000904C0000}"/>
    <cellStyle name="40 % - Akzent6 3 2 3 2" xfId="8212" xr:uid="{00000000-0005-0000-0000-0000914C0000}"/>
    <cellStyle name="40 % - Akzent6 3 2 3 2 2" xfId="27642" xr:uid="{00000000-0005-0000-0000-0000924C0000}"/>
    <cellStyle name="40 % - Akzent6 3 2 3 2 3" xfId="53978" xr:uid="{00000000-0005-0000-0000-0000934C0000}"/>
    <cellStyle name="40 % - Akzent6 3 2 3 2 4" xfId="17753" xr:uid="{00000000-0005-0000-0000-0000944C0000}"/>
    <cellStyle name="40 % - Akzent6 3 2 3 3" xfId="22045" xr:uid="{00000000-0005-0000-0000-0000954C0000}"/>
    <cellStyle name="40 % - Akzent6 3 2 3 3 2" xfId="49290" xr:uid="{00000000-0005-0000-0000-0000964C0000}"/>
    <cellStyle name="40 % - Akzent6 3 2 3 4" xfId="31532" xr:uid="{00000000-0005-0000-0000-0000974C0000}"/>
    <cellStyle name="40 % - Akzent6 3 2 3 5" xfId="37099" xr:uid="{00000000-0005-0000-0000-0000984C0000}"/>
    <cellStyle name="40 % - Akzent6 3 2 3 6" xfId="44559" xr:uid="{00000000-0005-0000-0000-0000994C0000}"/>
    <cellStyle name="40 % - Akzent6 3 2 3 7" xfId="12552" xr:uid="{00000000-0005-0000-0000-00009A4C0000}"/>
    <cellStyle name="40 % - Akzent6 3 2 4" xfId="6247" xr:uid="{00000000-0005-0000-0000-00009B4C0000}"/>
    <cellStyle name="40 % - Akzent6 3 2 4 2" xfId="23977" xr:uid="{00000000-0005-0000-0000-00009C4C0000}"/>
    <cellStyle name="40 % - Akzent6 3 2 4 3" xfId="52013" xr:uid="{00000000-0005-0000-0000-00009D4C0000}"/>
    <cellStyle name="40 % - Akzent6 3 2 4 4" xfId="14054" xr:uid="{00000000-0005-0000-0000-00009E4C0000}"/>
    <cellStyle name="40 % - Akzent6 3 2 5" xfId="15923" xr:uid="{00000000-0005-0000-0000-00009F4C0000}"/>
    <cellStyle name="40 % - Akzent6 3 2 5 2" xfId="25833" xr:uid="{00000000-0005-0000-0000-0000A04C0000}"/>
    <cellStyle name="40 % - Akzent6 3 2 5 3" xfId="47351" xr:uid="{00000000-0005-0000-0000-0000A14C0000}"/>
    <cellStyle name="40 % - Akzent6 3 2 6" xfId="19847" xr:uid="{00000000-0005-0000-0000-0000A24C0000}"/>
    <cellStyle name="40 % - Akzent6 3 2 7" xfId="29481" xr:uid="{00000000-0005-0000-0000-0000A34C0000}"/>
    <cellStyle name="40 % - Akzent6 3 2 8" xfId="34916" xr:uid="{00000000-0005-0000-0000-0000A44C0000}"/>
    <cellStyle name="40 % - Akzent6 3 2 9" xfId="42515" xr:uid="{00000000-0005-0000-0000-0000A54C0000}"/>
    <cellStyle name="40 % - Akzent6 3 3" xfId="1406" xr:uid="{00000000-0005-0000-0000-0000A64C0000}"/>
    <cellStyle name="40 % - Akzent6 3 3 2" xfId="3782" xr:uid="{00000000-0005-0000-0000-0000A74C0000}"/>
    <cellStyle name="40 % - Akzent6 3 3 2 2" xfId="8573" xr:uid="{00000000-0005-0000-0000-0000A84C0000}"/>
    <cellStyle name="40 % - Akzent6 3 3 2 2 2" xfId="27993" xr:uid="{00000000-0005-0000-0000-0000A94C0000}"/>
    <cellStyle name="40 % - Akzent6 3 3 2 2 3" xfId="54339" xr:uid="{00000000-0005-0000-0000-0000AA4C0000}"/>
    <cellStyle name="40 % - Akzent6 3 3 2 2 4" xfId="18115" xr:uid="{00000000-0005-0000-0000-0000AB4C0000}"/>
    <cellStyle name="40 % - Akzent6 3 3 2 3" xfId="22407" xr:uid="{00000000-0005-0000-0000-0000AC4C0000}"/>
    <cellStyle name="40 % - Akzent6 3 3 2 3 2" xfId="49650" xr:uid="{00000000-0005-0000-0000-0000AD4C0000}"/>
    <cellStyle name="40 % - Akzent6 3 3 2 4" xfId="31890" xr:uid="{00000000-0005-0000-0000-0000AE4C0000}"/>
    <cellStyle name="40 % - Akzent6 3 3 2 5" xfId="37461" xr:uid="{00000000-0005-0000-0000-0000AF4C0000}"/>
    <cellStyle name="40 % - Akzent6 3 3 2 6" xfId="44921" xr:uid="{00000000-0005-0000-0000-0000B04C0000}"/>
    <cellStyle name="40 % - Akzent6 3 3 2 7" xfId="14404" xr:uid="{00000000-0005-0000-0000-0000B14C0000}"/>
    <cellStyle name="40 % - Akzent6 3 3 3" xfId="6620" xr:uid="{00000000-0005-0000-0000-0000B24C0000}"/>
    <cellStyle name="40 % - Akzent6 3 3 3 2" xfId="26183" xr:uid="{00000000-0005-0000-0000-0000B34C0000}"/>
    <cellStyle name="40 % - Akzent6 3 3 3 3" xfId="52386" xr:uid="{00000000-0005-0000-0000-0000B44C0000}"/>
    <cellStyle name="40 % - Akzent6 3 3 3 4" xfId="16273" xr:uid="{00000000-0005-0000-0000-0000B54C0000}"/>
    <cellStyle name="40 % - Akzent6 3 3 4" xfId="20245" xr:uid="{00000000-0005-0000-0000-0000B64C0000}"/>
    <cellStyle name="40 % - Akzent6 3 3 4 2" xfId="47722" xr:uid="{00000000-0005-0000-0000-0000B74C0000}"/>
    <cellStyle name="40 % - Akzent6 3 3 5" xfId="29870" xr:uid="{00000000-0005-0000-0000-0000B84C0000}"/>
    <cellStyle name="40 % - Akzent6 3 3 6" xfId="35316" xr:uid="{00000000-0005-0000-0000-0000B94C0000}"/>
    <cellStyle name="40 % - Akzent6 3 3 7" xfId="42911" xr:uid="{00000000-0005-0000-0000-0000BA4C0000}"/>
    <cellStyle name="40 % - Akzent6 3 3 8" xfId="12940" xr:uid="{00000000-0005-0000-0000-0000BB4C0000}"/>
    <cellStyle name="40 % - Akzent6 3 4" xfId="2279" xr:uid="{00000000-0005-0000-0000-0000BC4C0000}"/>
    <cellStyle name="40 % - Akzent6 3 4 2" xfId="4584" xr:uid="{00000000-0005-0000-0000-0000BD4C0000}"/>
    <cellStyle name="40 % - Akzent6 3 4 2 2" xfId="9365" xr:uid="{00000000-0005-0000-0000-0000BE4C0000}"/>
    <cellStyle name="40 % - Akzent6 3 4 2 2 2" xfId="28758" xr:uid="{00000000-0005-0000-0000-0000BF4C0000}"/>
    <cellStyle name="40 % - Akzent6 3 4 2 2 3" xfId="55131" xr:uid="{00000000-0005-0000-0000-0000C04C0000}"/>
    <cellStyle name="40 % - Akzent6 3 4 2 2 4" xfId="18917" xr:uid="{00000000-0005-0000-0000-0000C14C0000}"/>
    <cellStyle name="40 % - Akzent6 3 4 2 3" xfId="23209" xr:uid="{00000000-0005-0000-0000-0000C24C0000}"/>
    <cellStyle name="40 % - Akzent6 3 4 2 3 2" xfId="50441" xr:uid="{00000000-0005-0000-0000-0000C34C0000}"/>
    <cellStyle name="40 % - Akzent6 3 4 2 4" xfId="32684" xr:uid="{00000000-0005-0000-0000-0000C44C0000}"/>
    <cellStyle name="40 % - Akzent6 3 4 2 5" xfId="38263" xr:uid="{00000000-0005-0000-0000-0000C54C0000}"/>
    <cellStyle name="40 % - Akzent6 3 4 2 6" xfId="45723" xr:uid="{00000000-0005-0000-0000-0000C64C0000}"/>
    <cellStyle name="40 % - Akzent6 3 4 2 7" xfId="15169" xr:uid="{00000000-0005-0000-0000-0000C74C0000}"/>
    <cellStyle name="40 % - Akzent6 3 4 3" xfId="7444" xr:uid="{00000000-0005-0000-0000-0000C84C0000}"/>
    <cellStyle name="40 % - Akzent6 3 4 3 2" xfId="26948" xr:uid="{00000000-0005-0000-0000-0000C94C0000}"/>
    <cellStyle name="40 % - Akzent6 3 4 3 3" xfId="53210" xr:uid="{00000000-0005-0000-0000-0000CA4C0000}"/>
    <cellStyle name="40 % - Akzent6 3 4 3 4" xfId="17038" xr:uid="{00000000-0005-0000-0000-0000CB4C0000}"/>
    <cellStyle name="40 % - Akzent6 3 4 4" xfId="21116" xr:uid="{00000000-0005-0000-0000-0000CC4C0000}"/>
    <cellStyle name="40 % - Akzent6 3 4 4 2" xfId="48546" xr:uid="{00000000-0005-0000-0000-0000CD4C0000}"/>
    <cellStyle name="40 % - Akzent6 3 4 5" xfId="30730" xr:uid="{00000000-0005-0000-0000-0000CE4C0000}"/>
    <cellStyle name="40 % - Akzent6 3 4 6" xfId="36189" xr:uid="{00000000-0005-0000-0000-0000CF4C0000}"/>
    <cellStyle name="40 % - Akzent6 3 4 7" xfId="43782" xr:uid="{00000000-0005-0000-0000-0000D04C0000}"/>
    <cellStyle name="40 % - Akzent6 3 4 8" xfId="12223" xr:uid="{00000000-0005-0000-0000-0000D14C0000}"/>
    <cellStyle name="40 % - Akzent6 3 5" xfId="3090" xr:uid="{00000000-0005-0000-0000-0000D24C0000}"/>
    <cellStyle name="40 % - Akzent6 3 5 2" xfId="7883" xr:uid="{00000000-0005-0000-0000-0000D34C0000}"/>
    <cellStyle name="40 % - Akzent6 3 5 2 2" xfId="27313" xr:uid="{00000000-0005-0000-0000-0000D44C0000}"/>
    <cellStyle name="40 % - Akzent6 3 5 2 3" xfId="53649" xr:uid="{00000000-0005-0000-0000-0000D54C0000}"/>
    <cellStyle name="40 % - Akzent6 3 5 2 4" xfId="17423" xr:uid="{00000000-0005-0000-0000-0000D64C0000}"/>
    <cellStyle name="40 % - Akzent6 3 5 3" xfId="21715" xr:uid="{00000000-0005-0000-0000-0000D74C0000}"/>
    <cellStyle name="40 % - Akzent6 3 5 3 2" xfId="48961" xr:uid="{00000000-0005-0000-0000-0000D84C0000}"/>
    <cellStyle name="40 % - Akzent6 3 5 4" xfId="31202" xr:uid="{00000000-0005-0000-0000-0000D94C0000}"/>
    <cellStyle name="40 % - Akzent6 3 5 5" xfId="36769" xr:uid="{00000000-0005-0000-0000-0000DA4C0000}"/>
    <cellStyle name="40 % - Akzent6 3 5 6" xfId="44229" xr:uid="{00000000-0005-0000-0000-0000DB4C0000}"/>
    <cellStyle name="40 % - Akzent6 3 5 7" xfId="13725" xr:uid="{00000000-0005-0000-0000-0000DC4C0000}"/>
    <cellStyle name="40 % - Akzent6 3 6" xfId="5059" xr:uid="{00000000-0005-0000-0000-0000DD4C0000}"/>
    <cellStyle name="40 % - Akzent6 3 6 2" xfId="9815" xr:uid="{00000000-0005-0000-0000-0000DE4C0000}"/>
    <cellStyle name="40 % - Akzent6 3 6 2 2" xfId="55581" xr:uid="{00000000-0005-0000-0000-0000DF4C0000}"/>
    <cellStyle name="40 % - Akzent6 3 6 2 3" xfId="25504" xr:uid="{00000000-0005-0000-0000-0000E04C0000}"/>
    <cellStyle name="40 % - Akzent6 3 6 3" xfId="33158" xr:uid="{00000000-0005-0000-0000-0000E14C0000}"/>
    <cellStyle name="40 % - Akzent6 3 6 3 2" xfId="50890" xr:uid="{00000000-0005-0000-0000-0000E24C0000}"/>
    <cellStyle name="40 % - Akzent6 3 6 4" xfId="38737" xr:uid="{00000000-0005-0000-0000-0000E34C0000}"/>
    <cellStyle name="40 % - Akzent6 3 6 5" xfId="46190" xr:uid="{00000000-0005-0000-0000-0000E44C0000}"/>
    <cellStyle name="40 % - Akzent6 3 6 6" xfId="15594" xr:uid="{00000000-0005-0000-0000-0000E54C0000}"/>
    <cellStyle name="40 % - Akzent6 3 7" xfId="5544" xr:uid="{00000000-0005-0000-0000-0000E64C0000}"/>
    <cellStyle name="40 % - Akzent6 3 7 2" xfId="10236" xr:uid="{00000000-0005-0000-0000-0000E74C0000}"/>
    <cellStyle name="40 % - Akzent6 3 7 2 2" xfId="56002" xr:uid="{00000000-0005-0000-0000-0000E84C0000}"/>
    <cellStyle name="40 % - Akzent6 3 7 2 3" xfId="33640" xr:uid="{00000000-0005-0000-0000-0000E94C0000}"/>
    <cellStyle name="40 % - Akzent6 3 7 3" xfId="39219" xr:uid="{00000000-0005-0000-0000-0000EA4C0000}"/>
    <cellStyle name="40 % - Akzent6 3 7 3 2" xfId="51310" xr:uid="{00000000-0005-0000-0000-0000EB4C0000}"/>
    <cellStyle name="40 % - Akzent6 3 7 4" xfId="46672" xr:uid="{00000000-0005-0000-0000-0000EC4C0000}"/>
    <cellStyle name="40 % - Akzent6 3 7 5" xfId="19490" xr:uid="{00000000-0005-0000-0000-0000ED4C0000}"/>
    <cellStyle name="40 % - Akzent6 3 8" xfId="5917" xr:uid="{00000000-0005-0000-0000-0000EE4C0000}"/>
    <cellStyle name="40 % - Akzent6 3 8 2" xfId="51683" xr:uid="{00000000-0005-0000-0000-0000EF4C0000}"/>
    <cellStyle name="40 % - Akzent6 3 8 3" xfId="29151" xr:uid="{00000000-0005-0000-0000-0000F04C0000}"/>
    <cellStyle name="40 % - Akzent6 3 9" xfId="11032" xr:uid="{00000000-0005-0000-0000-0000F14C0000}"/>
    <cellStyle name="40 % - Akzent6 3 9 2" xfId="47022" xr:uid="{00000000-0005-0000-0000-0000F24C0000}"/>
    <cellStyle name="40 % - Akzent6 3 9 3" xfId="34559" xr:uid="{00000000-0005-0000-0000-0000F34C0000}"/>
    <cellStyle name="40 % - Akzent6 4" xfId="656" xr:uid="{00000000-0005-0000-0000-0000F44C0000}"/>
    <cellStyle name="40 % - Akzent6 4 10" xfId="11516" xr:uid="{00000000-0005-0000-0000-0000F54C0000}"/>
    <cellStyle name="40 % - Akzent6 4 11" xfId="57372" xr:uid="{00000000-0005-0000-0000-0000F64C0000}"/>
    <cellStyle name="40 % - Akzent6 4 2" xfId="1419" xr:uid="{00000000-0005-0000-0000-0000F74C0000}"/>
    <cellStyle name="40 % - Akzent6 4 2 2" xfId="3795" xr:uid="{00000000-0005-0000-0000-0000F84C0000}"/>
    <cellStyle name="40 % - Akzent6 4 2 2 2" xfId="8586" xr:uid="{00000000-0005-0000-0000-0000F94C0000}"/>
    <cellStyle name="40 % - Akzent6 4 2 2 2 2" xfId="28006" xr:uid="{00000000-0005-0000-0000-0000FA4C0000}"/>
    <cellStyle name="40 % - Akzent6 4 2 2 2 3" xfId="54352" xr:uid="{00000000-0005-0000-0000-0000FB4C0000}"/>
    <cellStyle name="40 % - Akzent6 4 2 2 2 4" xfId="18128" xr:uid="{00000000-0005-0000-0000-0000FC4C0000}"/>
    <cellStyle name="40 % - Akzent6 4 2 2 3" xfId="22420" xr:uid="{00000000-0005-0000-0000-0000FD4C0000}"/>
    <cellStyle name="40 % - Akzent6 4 2 2 3 2" xfId="49663" xr:uid="{00000000-0005-0000-0000-0000FE4C0000}"/>
    <cellStyle name="40 % - Akzent6 4 2 2 4" xfId="31903" xr:uid="{00000000-0005-0000-0000-0000FF4C0000}"/>
    <cellStyle name="40 % - Akzent6 4 2 2 5" xfId="37474" xr:uid="{00000000-0005-0000-0000-0000004D0000}"/>
    <cellStyle name="40 % - Akzent6 4 2 2 6" xfId="44934" xr:uid="{00000000-0005-0000-0000-0000014D0000}"/>
    <cellStyle name="40 % - Akzent6 4 2 2 7" xfId="14417" xr:uid="{00000000-0005-0000-0000-0000024D0000}"/>
    <cellStyle name="40 % - Akzent6 4 2 3" xfId="6633" xr:uid="{00000000-0005-0000-0000-0000034D0000}"/>
    <cellStyle name="40 % - Akzent6 4 2 3 2" xfId="26196" xr:uid="{00000000-0005-0000-0000-0000044D0000}"/>
    <cellStyle name="40 % - Akzent6 4 2 3 3" xfId="52399" xr:uid="{00000000-0005-0000-0000-0000054D0000}"/>
    <cellStyle name="40 % - Akzent6 4 2 3 4" xfId="16286" xr:uid="{00000000-0005-0000-0000-0000064D0000}"/>
    <cellStyle name="40 % - Akzent6 4 2 4" xfId="20258" xr:uid="{00000000-0005-0000-0000-0000074D0000}"/>
    <cellStyle name="40 % - Akzent6 4 2 4 2" xfId="47735" xr:uid="{00000000-0005-0000-0000-0000084D0000}"/>
    <cellStyle name="40 % - Akzent6 4 2 5" xfId="29883" xr:uid="{00000000-0005-0000-0000-0000094D0000}"/>
    <cellStyle name="40 % - Akzent6 4 2 6" xfId="35329" xr:uid="{00000000-0005-0000-0000-00000A4D0000}"/>
    <cellStyle name="40 % - Akzent6 4 2 7" xfId="42924" xr:uid="{00000000-0005-0000-0000-00000B4D0000}"/>
    <cellStyle name="40 % - Akzent6 4 2 8" xfId="12953" xr:uid="{00000000-0005-0000-0000-00000C4D0000}"/>
    <cellStyle name="40 % - Akzent6 4 3" xfId="3103" xr:uid="{00000000-0005-0000-0000-00000D4D0000}"/>
    <cellStyle name="40 % - Akzent6 4 3 2" xfId="7896" xr:uid="{00000000-0005-0000-0000-00000E4D0000}"/>
    <cellStyle name="40 % - Akzent6 4 3 2 2" xfId="27326" xr:uid="{00000000-0005-0000-0000-00000F4D0000}"/>
    <cellStyle name="40 % - Akzent6 4 3 2 3" xfId="53662" xr:uid="{00000000-0005-0000-0000-0000104D0000}"/>
    <cellStyle name="40 % - Akzent6 4 3 2 4" xfId="17436" xr:uid="{00000000-0005-0000-0000-0000114D0000}"/>
    <cellStyle name="40 % - Akzent6 4 3 3" xfId="21728" xr:uid="{00000000-0005-0000-0000-0000124D0000}"/>
    <cellStyle name="40 % - Akzent6 4 3 3 2" xfId="48974" xr:uid="{00000000-0005-0000-0000-0000134D0000}"/>
    <cellStyle name="40 % - Akzent6 4 3 4" xfId="31215" xr:uid="{00000000-0005-0000-0000-0000144D0000}"/>
    <cellStyle name="40 % - Akzent6 4 3 5" xfId="36782" xr:uid="{00000000-0005-0000-0000-0000154D0000}"/>
    <cellStyle name="40 % - Akzent6 4 3 6" xfId="44242" xr:uid="{00000000-0005-0000-0000-0000164D0000}"/>
    <cellStyle name="40 % - Akzent6 4 3 7" xfId="12236" xr:uid="{00000000-0005-0000-0000-0000174D0000}"/>
    <cellStyle name="40 % - Akzent6 4 4" xfId="5930" xr:uid="{00000000-0005-0000-0000-0000184D0000}"/>
    <cellStyle name="40 % - Akzent6 4 4 2" xfId="23583" xr:uid="{00000000-0005-0000-0000-0000194D0000}"/>
    <cellStyle name="40 % - Akzent6 4 4 3" xfId="51696" xr:uid="{00000000-0005-0000-0000-00001A4D0000}"/>
    <cellStyle name="40 % - Akzent6 4 4 4" xfId="13738" xr:uid="{00000000-0005-0000-0000-00001B4D0000}"/>
    <cellStyle name="40 % - Akzent6 4 5" xfId="15607" xr:uid="{00000000-0005-0000-0000-00001C4D0000}"/>
    <cellStyle name="40 % - Akzent6 4 5 2" xfId="25517" xr:uid="{00000000-0005-0000-0000-00001D4D0000}"/>
    <cellStyle name="40 % - Akzent6 4 5 3" xfId="47035" xr:uid="{00000000-0005-0000-0000-00001E4D0000}"/>
    <cellStyle name="40 % - Akzent6 4 6" xfId="19503" xr:uid="{00000000-0005-0000-0000-00001F4D0000}"/>
    <cellStyle name="40 % - Akzent6 4 7" xfId="29164" xr:uid="{00000000-0005-0000-0000-0000204D0000}"/>
    <cellStyle name="40 % - Akzent6 4 8" xfId="34572" xr:uid="{00000000-0005-0000-0000-0000214D0000}"/>
    <cellStyle name="40 % - Akzent6 4 9" xfId="42172" xr:uid="{00000000-0005-0000-0000-0000224D0000}"/>
    <cellStyle name="40 % - Akzent6 5" xfId="1232" xr:uid="{00000000-0005-0000-0000-0000234D0000}"/>
    <cellStyle name="40 % - Akzent6 5 2" xfId="3608" xr:uid="{00000000-0005-0000-0000-0000244D0000}"/>
    <cellStyle name="40 % - Akzent6 5 2 2" xfId="8399" xr:uid="{00000000-0005-0000-0000-0000254D0000}"/>
    <cellStyle name="40 % - Akzent6 5 2 2 2" xfId="27819" xr:uid="{00000000-0005-0000-0000-0000264D0000}"/>
    <cellStyle name="40 % - Akzent6 5 2 2 3" xfId="54165" xr:uid="{00000000-0005-0000-0000-0000274D0000}"/>
    <cellStyle name="40 % - Akzent6 5 2 2 4" xfId="17941" xr:uid="{00000000-0005-0000-0000-0000284D0000}"/>
    <cellStyle name="40 % - Akzent6 5 2 3" xfId="22233" xr:uid="{00000000-0005-0000-0000-0000294D0000}"/>
    <cellStyle name="40 % - Akzent6 5 2 3 2" xfId="49476" xr:uid="{00000000-0005-0000-0000-00002A4D0000}"/>
    <cellStyle name="40 % - Akzent6 5 2 4" xfId="31716" xr:uid="{00000000-0005-0000-0000-00002B4D0000}"/>
    <cellStyle name="40 % - Akzent6 5 2 5" xfId="37287" xr:uid="{00000000-0005-0000-0000-00002C4D0000}"/>
    <cellStyle name="40 % - Akzent6 5 2 6" xfId="44747" xr:uid="{00000000-0005-0000-0000-00002D4D0000}"/>
    <cellStyle name="40 % - Akzent6 5 2 7" xfId="12766" xr:uid="{00000000-0005-0000-0000-00002E4D0000}"/>
    <cellStyle name="40 % - Akzent6 5 3" xfId="6446" xr:uid="{00000000-0005-0000-0000-00002F4D0000}"/>
    <cellStyle name="40 % - Akzent6 5 3 2" xfId="23738" xr:uid="{00000000-0005-0000-0000-0000304D0000}"/>
    <cellStyle name="40 % - Akzent6 5 3 3" xfId="52212" xr:uid="{00000000-0005-0000-0000-0000314D0000}"/>
    <cellStyle name="40 % - Akzent6 5 3 4" xfId="14230" xr:uid="{00000000-0005-0000-0000-0000324D0000}"/>
    <cellStyle name="40 % - Akzent6 5 4" xfId="16099" xr:uid="{00000000-0005-0000-0000-0000334D0000}"/>
    <cellStyle name="40 % - Akzent6 5 4 2" xfId="26009" xr:uid="{00000000-0005-0000-0000-0000344D0000}"/>
    <cellStyle name="40 % - Akzent6 5 4 3" xfId="47548" xr:uid="{00000000-0005-0000-0000-0000354D0000}"/>
    <cellStyle name="40 % - Akzent6 5 5" xfId="20071" xr:uid="{00000000-0005-0000-0000-0000364D0000}"/>
    <cellStyle name="40 % - Akzent6 5 6" xfId="29696" xr:uid="{00000000-0005-0000-0000-0000374D0000}"/>
    <cellStyle name="40 % - Akzent6 5 7" xfId="35142" xr:uid="{00000000-0005-0000-0000-0000384D0000}"/>
    <cellStyle name="40 % - Akzent6 5 8" xfId="42737" xr:uid="{00000000-0005-0000-0000-0000394D0000}"/>
    <cellStyle name="40 % - Akzent6 5 9" xfId="11324" xr:uid="{00000000-0005-0000-0000-00003A4D0000}"/>
    <cellStyle name="40 % - Akzent6 6" xfId="1947" xr:uid="{00000000-0005-0000-0000-00003B4D0000}"/>
    <cellStyle name="40 % - Akzent6 6 2" xfId="4254" xr:uid="{00000000-0005-0000-0000-00003C4D0000}"/>
    <cellStyle name="40 % - Akzent6 6 2 2" xfId="9035" xr:uid="{00000000-0005-0000-0000-00003D4D0000}"/>
    <cellStyle name="40 % - Akzent6 6 2 2 2" xfId="28429" xr:uid="{00000000-0005-0000-0000-00003E4D0000}"/>
    <cellStyle name="40 % - Akzent6 6 2 2 3" xfId="54801" xr:uid="{00000000-0005-0000-0000-00003F4D0000}"/>
    <cellStyle name="40 % - Akzent6 6 2 2 4" xfId="18587" xr:uid="{00000000-0005-0000-0000-0000404D0000}"/>
    <cellStyle name="40 % - Akzent6 6 2 3" xfId="22879" xr:uid="{00000000-0005-0000-0000-0000414D0000}"/>
    <cellStyle name="40 % - Akzent6 6 2 3 2" xfId="50111" xr:uid="{00000000-0005-0000-0000-0000424D0000}"/>
    <cellStyle name="40 % - Akzent6 6 2 4" xfId="32354" xr:uid="{00000000-0005-0000-0000-0000434D0000}"/>
    <cellStyle name="40 % - Akzent6 6 2 5" xfId="37933" xr:uid="{00000000-0005-0000-0000-0000444D0000}"/>
    <cellStyle name="40 % - Akzent6 6 2 6" xfId="45393" xr:uid="{00000000-0005-0000-0000-0000454D0000}"/>
    <cellStyle name="40 % - Akzent6 6 2 7" xfId="13467" xr:uid="{00000000-0005-0000-0000-0000464D0000}"/>
    <cellStyle name="40 % - Akzent6 6 3" xfId="7114" xr:uid="{00000000-0005-0000-0000-0000474D0000}"/>
    <cellStyle name="40 % - Akzent6 6 3 2" xfId="23840" xr:uid="{00000000-0005-0000-0000-0000484D0000}"/>
    <cellStyle name="40 % - Akzent6 6 3 3" xfId="52880" xr:uid="{00000000-0005-0000-0000-0000494D0000}"/>
    <cellStyle name="40 % - Akzent6 6 3 4" xfId="14839" xr:uid="{00000000-0005-0000-0000-00004A4D0000}"/>
    <cellStyle name="40 % - Akzent6 6 4" xfId="16708" xr:uid="{00000000-0005-0000-0000-00004B4D0000}"/>
    <cellStyle name="40 % - Akzent6 6 4 2" xfId="26618" xr:uid="{00000000-0005-0000-0000-00004C4D0000}"/>
    <cellStyle name="40 % - Akzent6 6 4 3" xfId="48216" xr:uid="{00000000-0005-0000-0000-00004D4D0000}"/>
    <cellStyle name="40 % - Akzent6 6 5" xfId="20786" xr:uid="{00000000-0005-0000-0000-00004E4D0000}"/>
    <cellStyle name="40 % - Akzent6 6 6" xfId="30400" xr:uid="{00000000-0005-0000-0000-00004F4D0000}"/>
    <cellStyle name="40 % - Akzent6 6 7" xfId="35857" xr:uid="{00000000-0005-0000-0000-0000504D0000}"/>
    <cellStyle name="40 % - Akzent6 6 8" xfId="43452" xr:uid="{00000000-0005-0000-0000-0000514D0000}"/>
    <cellStyle name="40 % - Akzent6 6 9" xfId="11965" xr:uid="{00000000-0005-0000-0000-0000524D0000}"/>
    <cellStyle name="40 % - Akzent6 7" xfId="1961" xr:uid="{00000000-0005-0000-0000-0000534D0000}"/>
    <cellStyle name="40 % - Akzent6 7 2" xfId="4268" xr:uid="{00000000-0005-0000-0000-0000544D0000}"/>
    <cellStyle name="40 % - Akzent6 7 2 2" xfId="9049" xr:uid="{00000000-0005-0000-0000-0000554D0000}"/>
    <cellStyle name="40 % - Akzent6 7 2 2 2" xfId="28442" xr:uid="{00000000-0005-0000-0000-0000564D0000}"/>
    <cellStyle name="40 % - Akzent6 7 2 2 3" xfId="54815" xr:uid="{00000000-0005-0000-0000-0000574D0000}"/>
    <cellStyle name="40 % - Akzent6 7 2 2 4" xfId="18601" xr:uid="{00000000-0005-0000-0000-0000584D0000}"/>
    <cellStyle name="40 % - Akzent6 7 2 3" xfId="22893" xr:uid="{00000000-0005-0000-0000-0000594D0000}"/>
    <cellStyle name="40 % - Akzent6 7 2 3 2" xfId="50125" xr:uid="{00000000-0005-0000-0000-00005A4D0000}"/>
    <cellStyle name="40 % - Akzent6 7 2 4" xfId="32368" xr:uid="{00000000-0005-0000-0000-00005B4D0000}"/>
    <cellStyle name="40 % - Akzent6 7 2 5" xfId="37947" xr:uid="{00000000-0005-0000-0000-00005C4D0000}"/>
    <cellStyle name="40 % - Akzent6 7 2 6" xfId="45407" xr:uid="{00000000-0005-0000-0000-00005D4D0000}"/>
    <cellStyle name="40 % - Akzent6 7 2 7" xfId="14853" xr:uid="{00000000-0005-0000-0000-00005E4D0000}"/>
    <cellStyle name="40 % - Akzent6 7 3" xfId="7128" xr:uid="{00000000-0005-0000-0000-00005F4D0000}"/>
    <cellStyle name="40 % - Akzent6 7 3 2" xfId="26632" xr:uid="{00000000-0005-0000-0000-0000604D0000}"/>
    <cellStyle name="40 % - Akzent6 7 3 3" xfId="52894" xr:uid="{00000000-0005-0000-0000-0000614D0000}"/>
    <cellStyle name="40 % - Akzent6 7 3 4" xfId="16722" xr:uid="{00000000-0005-0000-0000-0000624D0000}"/>
    <cellStyle name="40 % - Akzent6 7 4" xfId="20800" xr:uid="{00000000-0005-0000-0000-0000634D0000}"/>
    <cellStyle name="40 % - Akzent6 7 4 2" xfId="48230" xr:uid="{00000000-0005-0000-0000-0000644D0000}"/>
    <cellStyle name="40 % - Akzent6 7 5" xfId="30414" xr:uid="{00000000-0005-0000-0000-0000654D0000}"/>
    <cellStyle name="40 % - Akzent6 7 6" xfId="35871" xr:uid="{00000000-0005-0000-0000-0000664D0000}"/>
    <cellStyle name="40 % - Akzent6 7 7" xfId="43466" xr:uid="{00000000-0005-0000-0000-0000674D0000}"/>
    <cellStyle name="40 % - Akzent6 7 8" xfId="12049" xr:uid="{00000000-0005-0000-0000-0000684D0000}"/>
    <cellStyle name="40 % - Akzent6 8" xfId="2810" xr:uid="{00000000-0005-0000-0000-0000694D0000}"/>
    <cellStyle name="40 % - Akzent6 8 2" xfId="4707" xr:uid="{00000000-0005-0000-0000-00006A4D0000}"/>
    <cellStyle name="40 % - Akzent6 8 2 2" xfId="9471" xr:uid="{00000000-0005-0000-0000-00006B4D0000}"/>
    <cellStyle name="40 % - Akzent6 8 2 2 2" xfId="55237" xr:uid="{00000000-0005-0000-0000-00006C4D0000}"/>
    <cellStyle name="40 % - Akzent6 8 2 2 3" xfId="23332" xr:uid="{00000000-0005-0000-0000-00006D4D0000}"/>
    <cellStyle name="40 % - Akzent6 8 2 3" xfId="32807" xr:uid="{00000000-0005-0000-0000-00006E4D0000}"/>
    <cellStyle name="40 % - Akzent6 8 2 3 2" xfId="50546" xr:uid="{00000000-0005-0000-0000-00006F4D0000}"/>
    <cellStyle name="40 % - Akzent6 8 2 4" xfId="38386" xr:uid="{00000000-0005-0000-0000-0000704D0000}"/>
    <cellStyle name="40 % - Akzent6 8 2 5" xfId="45846" xr:uid="{00000000-0005-0000-0000-0000714D0000}"/>
    <cellStyle name="40 % - Akzent6 8 2 6" xfId="19040" xr:uid="{00000000-0005-0000-0000-0000724D0000}"/>
    <cellStyle name="40 % - Akzent6 8 3" xfId="7625" xr:uid="{00000000-0005-0000-0000-0000734D0000}"/>
    <cellStyle name="40 % - Akzent6 8 3 2" xfId="27053" xr:uid="{00000000-0005-0000-0000-0000744D0000}"/>
    <cellStyle name="40 % - Akzent6 8 3 3" xfId="53391" xr:uid="{00000000-0005-0000-0000-0000754D0000}"/>
    <cellStyle name="40 % - Akzent6 8 3 4" xfId="17143" xr:uid="{00000000-0005-0000-0000-0000764D0000}"/>
    <cellStyle name="40 % - Akzent6 8 4" xfId="21435" xr:uid="{00000000-0005-0000-0000-0000774D0000}"/>
    <cellStyle name="40 % - Akzent6 8 4 2" xfId="48703" xr:uid="{00000000-0005-0000-0000-0000784D0000}"/>
    <cellStyle name="40 % - Akzent6 8 5" xfId="30922" xr:uid="{00000000-0005-0000-0000-0000794D0000}"/>
    <cellStyle name="40 % - Akzent6 8 6" xfId="36489" xr:uid="{00000000-0005-0000-0000-00007A4D0000}"/>
    <cellStyle name="40 % - Akzent6 8 7" xfId="43949" xr:uid="{00000000-0005-0000-0000-00007B4D0000}"/>
    <cellStyle name="40 % - Akzent6 8 8" xfId="13551" xr:uid="{00000000-0005-0000-0000-00007C4D0000}"/>
    <cellStyle name="40 % - Akzent6 9" xfId="2916" xr:uid="{00000000-0005-0000-0000-00007D4D0000}"/>
    <cellStyle name="40 % - Akzent6 9 2" xfId="7709" xr:uid="{00000000-0005-0000-0000-00007E4D0000}"/>
    <cellStyle name="40 % - Akzent6 9 2 2" xfId="27139" xr:uid="{00000000-0005-0000-0000-00007F4D0000}"/>
    <cellStyle name="40 % - Akzent6 9 2 3" xfId="53475" xr:uid="{00000000-0005-0000-0000-0000804D0000}"/>
    <cellStyle name="40 % - Akzent6 9 2 4" xfId="17249" xr:uid="{00000000-0005-0000-0000-0000814D0000}"/>
    <cellStyle name="40 % - Akzent6 9 3" xfId="21541" xr:uid="{00000000-0005-0000-0000-0000824D0000}"/>
    <cellStyle name="40 % - Akzent6 9 3 2" xfId="48787" xr:uid="{00000000-0005-0000-0000-0000834D0000}"/>
    <cellStyle name="40 % - Akzent6 9 4" xfId="31028" xr:uid="{00000000-0005-0000-0000-0000844D0000}"/>
    <cellStyle name="40 % - Akzent6 9 5" xfId="36595" xr:uid="{00000000-0005-0000-0000-0000854D0000}"/>
    <cellStyle name="40 % - Akzent6 9 6" xfId="44055" xr:uid="{00000000-0005-0000-0000-0000864D0000}"/>
    <cellStyle name="40 % - Akzent6 9 7" xfId="15336" xr:uid="{00000000-0005-0000-0000-0000874D0000}"/>
    <cellStyle name="40% - Accent1" xfId="56922" builtinId="31" customBuiltin="1"/>
    <cellStyle name="40% - Accent1 10" xfId="2819" xr:uid="{00000000-0005-0000-0000-0000894D0000}"/>
    <cellStyle name="40% - Accent1 10 2" xfId="7632" xr:uid="{00000000-0005-0000-0000-00008A4D0000}"/>
    <cellStyle name="40% - Accent1 10 2 2" xfId="27061" xr:uid="{00000000-0005-0000-0000-00008B4D0000}"/>
    <cellStyle name="40% - Accent1 10 2 3" xfId="53398" xr:uid="{00000000-0005-0000-0000-00008C4D0000}"/>
    <cellStyle name="40% - Accent1 10 2 4" xfId="17152" xr:uid="{00000000-0005-0000-0000-00008D4D0000}"/>
    <cellStyle name="40% - Accent1 10 3" xfId="21444" xr:uid="{00000000-0005-0000-0000-00008E4D0000}"/>
    <cellStyle name="40% - Accent1 10 3 2" xfId="48710" xr:uid="{00000000-0005-0000-0000-00008F4D0000}"/>
    <cellStyle name="40% - Accent1 10 4" xfId="30931" xr:uid="{00000000-0005-0000-0000-0000904D0000}"/>
    <cellStyle name="40% - Accent1 10 5" xfId="36498" xr:uid="{00000000-0005-0000-0000-0000914D0000}"/>
    <cellStyle name="40% - Accent1 10 6" xfId="43958" xr:uid="{00000000-0005-0000-0000-0000924D0000}"/>
    <cellStyle name="40% - Accent1 10 7" xfId="13474" xr:uid="{00000000-0005-0000-0000-0000934D0000}"/>
    <cellStyle name="40% - Accent1 11" xfId="4744" xr:uid="{00000000-0005-0000-0000-0000944D0000}"/>
    <cellStyle name="40% - Accent1 11 2" xfId="9506" xr:uid="{00000000-0005-0000-0000-0000954D0000}"/>
    <cellStyle name="40% - Accent1 11 2 2" xfId="55272" xr:uid="{00000000-0005-0000-0000-0000964D0000}"/>
    <cellStyle name="40% - Accent1 11 2 3" xfId="25265" xr:uid="{00000000-0005-0000-0000-0000974D0000}"/>
    <cellStyle name="40% - Accent1 11 3" xfId="32843" xr:uid="{00000000-0005-0000-0000-0000984D0000}"/>
    <cellStyle name="40% - Accent1 11 3 2" xfId="50581" xr:uid="{00000000-0005-0000-0000-0000994D0000}"/>
    <cellStyle name="40% - Accent1 11 4" xfId="38422" xr:uid="{00000000-0005-0000-0000-00009A4D0000}"/>
    <cellStyle name="40% - Accent1 11 5" xfId="45881" xr:uid="{00000000-0005-0000-0000-00009B4D0000}"/>
    <cellStyle name="40% - Accent1 11 6" xfId="15343" xr:uid="{00000000-0005-0000-0000-00009C4D0000}"/>
    <cellStyle name="40% - Accent1 12" xfId="5235" xr:uid="{00000000-0005-0000-0000-00009D4D0000}"/>
    <cellStyle name="40% - Accent1 12 2" xfId="9927" xr:uid="{00000000-0005-0000-0000-00009E4D0000}"/>
    <cellStyle name="40% - Accent1 12 2 2" xfId="55693" xr:uid="{00000000-0005-0000-0000-00009F4D0000}"/>
    <cellStyle name="40% - Accent1 12 2 3" xfId="33331" xr:uid="{00000000-0005-0000-0000-0000A04D0000}"/>
    <cellStyle name="40% - Accent1 12 3" xfId="38910" xr:uid="{00000000-0005-0000-0000-0000A14D0000}"/>
    <cellStyle name="40% - Accent1 12 3 2" xfId="51001" xr:uid="{00000000-0005-0000-0000-0000A24D0000}"/>
    <cellStyle name="40% - Accent1 12 4" xfId="46363" xr:uid="{00000000-0005-0000-0000-0000A34D0000}"/>
    <cellStyle name="40% - Accent1 12 5" xfId="19084" xr:uid="{00000000-0005-0000-0000-0000A44D0000}"/>
    <cellStyle name="40% - Accent1 13" xfId="5645" xr:uid="{00000000-0005-0000-0000-0000A54D0000}"/>
    <cellStyle name="40% - Accent1 13 2" xfId="51411" xr:uid="{00000000-0005-0000-0000-0000A64D0000}"/>
    <cellStyle name="40% - Accent1 13 3" xfId="28880" xr:uid="{00000000-0005-0000-0000-0000A74D0000}"/>
    <cellStyle name="40% - Accent1 14" xfId="10723" xr:uid="{00000000-0005-0000-0000-0000A84D0000}"/>
    <cellStyle name="40% - Accent1 14 2" xfId="46771" xr:uid="{00000000-0005-0000-0000-0000A94D0000}"/>
    <cellStyle name="40% - Accent1 14 3" xfId="34156" xr:uid="{00000000-0005-0000-0000-0000AA4D0000}"/>
    <cellStyle name="40% - Accent1 15" xfId="41881" xr:uid="{00000000-0005-0000-0000-0000AB4D0000}"/>
    <cellStyle name="40% - Accent1 2" xfId="416" xr:uid="{00000000-0005-0000-0000-0000AC4D0000}"/>
    <cellStyle name="40% - Accent1 2 10" xfId="5289" xr:uid="{00000000-0005-0000-0000-0000AD4D0000}"/>
    <cellStyle name="40% - Accent1 2 10 2" xfId="9981" xr:uid="{00000000-0005-0000-0000-0000AE4D0000}"/>
    <cellStyle name="40% - Accent1 2 10 2 2" xfId="55747" xr:uid="{00000000-0005-0000-0000-0000AF4D0000}"/>
    <cellStyle name="40% - Accent1 2 10 2 3" xfId="33385" xr:uid="{00000000-0005-0000-0000-0000B04D0000}"/>
    <cellStyle name="40% - Accent1 2 10 3" xfId="38964" xr:uid="{00000000-0005-0000-0000-0000B14D0000}"/>
    <cellStyle name="40% - Accent1 2 10 3 2" xfId="51055" xr:uid="{00000000-0005-0000-0000-0000B24D0000}"/>
    <cellStyle name="40% - Accent1 2 10 4" xfId="46417" xr:uid="{00000000-0005-0000-0000-0000B34D0000}"/>
    <cellStyle name="40% - Accent1 2 10 5" xfId="19260" xr:uid="{00000000-0005-0000-0000-0000B44D0000}"/>
    <cellStyle name="40% - Accent1 2 11" xfId="5718" xr:uid="{00000000-0005-0000-0000-0000B54D0000}"/>
    <cellStyle name="40% - Accent1 2 11 2" xfId="51484" xr:uid="{00000000-0005-0000-0000-0000B64D0000}"/>
    <cellStyle name="40% - Accent1 2 11 3" xfId="28951" xr:uid="{00000000-0005-0000-0000-0000B74D0000}"/>
    <cellStyle name="40% - Accent1 2 12" xfId="10777" xr:uid="{00000000-0005-0000-0000-0000B84D0000}"/>
    <cellStyle name="40% - Accent1 2 12 2" xfId="46825" xr:uid="{00000000-0005-0000-0000-0000B94D0000}"/>
    <cellStyle name="40% - Accent1 2 12 3" xfId="34328" xr:uid="{00000000-0005-0000-0000-0000BA4D0000}"/>
    <cellStyle name="40% - Accent1 2 13" xfId="41954" xr:uid="{00000000-0005-0000-0000-0000BB4D0000}"/>
    <cellStyle name="40% - Accent1 2 14" xfId="11191" xr:uid="{00000000-0005-0000-0000-0000BC4D0000}"/>
    <cellStyle name="40% - Accent1 2 15" xfId="56532" xr:uid="{00000000-0005-0000-0000-0000BD4D0000}"/>
    <cellStyle name="40% - Accent1 2 16" xfId="56987" xr:uid="{00000000-0005-0000-0000-0000BE4D0000}"/>
    <cellStyle name="40% - Accent1 2 2" xfId="541" xr:uid="{00000000-0005-0000-0000-0000BF4D0000}"/>
    <cellStyle name="40% - Accent1 2 2 10" xfId="10865" xr:uid="{00000000-0005-0000-0000-0000C04D0000}"/>
    <cellStyle name="40% - Accent1 2 2 10 2" xfId="46925" xr:uid="{00000000-0005-0000-0000-0000C14D0000}"/>
    <cellStyle name="40% - Accent1 2 2 10 3" xfId="34457" xr:uid="{00000000-0005-0000-0000-0000C24D0000}"/>
    <cellStyle name="40% - Accent1 2 2 11" xfId="42057" xr:uid="{00000000-0005-0000-0000-0000C34D0000}"/>
    <cellStyle name="40% - Accent1 2 2 12" xfId="11401" xr:uid="{00000000-0005-0000-0000-0000C44D0000}"/>
    <cellStyle name="40% - Accent1 2 2 13" xfId="56620" xr:uid="{00000000-0005-0000-0000-0000C54D0000}"/>
    <cellStyle name="40% - Accent1 2 2 14" xfId="57075" xr:uid="{00000000-0005-0000-0000-0000C64D0000}"/>
    <cellStyle name="40% - Accent1 2 2 2" xfId="1078" xr:uid="{00000000-0005-0000-0000-0000C74D0000}"/>
    <cellStyle name="40% - Accent1 2 2 2 10" xfId="11935" xr:uid="{00000000-0005-0000-0000-0000C84D0000}"/>
    <cellStyle name="40% - Accent1 2 2 2 11" xfId="56863" xr:uid="{00000000-0005-0000-0000-0000C94D0000}"/>
    <cellStyle name="40% - Accent1 2 2 2 12" xfId="57318" xr:uid="{00000000-0005-0000-0000-0000CA4D0000}"/>
    <cellStyle name="40% - Accent1 2 2 2 2" xfId="1815" xr:uid="{00000000-0005-0000-0000-0000CB4D0000}"/>
    <cellStyle name="40% - Accent1 2 2 2 2 2" xfId="4188" xr:uid="{00000000-0005-0000-0000-0000CC4D0000}"/>
    <cellStyle name="40% - Accent1 2 2 2 2 2 2" xfId="8979" xr:uid="{00000000-0005-0000-0000-0000CD4D0000}"/>
    <cellStyle name="40% - Accent1 2 2 2 2 2 2 2" xfId="28398" xr:uid="{00000000-0005-0000-0000-0000CE4D0000}"/>
    <cellStyle name="40% - Accent1 2 2 2 2 2 2 3" xfId="54745" xr:uid="{00000000-0005-0000-0000-0000CF4D0000}"/>
    <cellStyle name="40% - Accent1 2 2 2 2 2 2 4" xfId="18521" xr:uid="{00000000-0005-0000-0000-0000D04D0000}"/>
    <cellStyle name="40% - Accent1 2 2 2 2 2 3" xfId="22813" xr:uid="{00000000-0005-0000-0000-0000D14D0000}"/>
    <cellStyle name="40% - Accent1 2 2 2 2 2 3 2" xfId="50056" xr:uid="{00000000-0005-0000-0000-0000D24D0000}"/>
    <cellStyle name="40% - Accent1 2 2 2 2 2 4" xfId="32296" xr:uid="{00000000-0005-0000-0000-0000D34D0000}"/>
    <cellStyle name="40% - Accent1 2 2 2 2 2 5" xfId="37867" xr:uid="{00000000-0005-0000-0000-0000D44D0000}"/>
    <cellStyle name="40% - Accent1 2 2 2 2 2 6" xfId="45327" xr:uid="{00000000-0005-0000-0000-0000D54D0000}"/>
    <cellStyle name="40% - Accent1 2 2 2 2 2 7" xfId="14809" xr:uid="{00000000-0005-0000-0000-0000D64D0000}"/>
    <cellStyle name="40% - Accent1 2 2 2 2 3" xfId="7028" xr:uid="{00000000-0005-0000-0000-0000D74D0000}"/>
    <cellStyle name="40% - Accent1 2 2 2 2 3 2" xfId="26588" xr:uid="{00000000-0005-0000-0000-0000D84D0000}"/>
    <cellStyle name="40% - Accent1 2 2 2 2 3 3" xfId="52794" xr:uid="{00000000-0005-0000-0000-0000D94D0000}"/>
    <cellStyle name="40% - Accent1 2 2 2 2 3 4" xfId="16678" xr:uid="{00000000-0005-0000-0000-0000DA4D0000}"/>
    <cellStyle name="40% - Accent1 2 2 2 2 4" xfId="20654" xr:uid="{00000000-0005-0000-0000-0000DB4D0000}"/>
    <cellStyle name="40% - Accent1 2 2 2 2 4 2" xfId="48130" xr:uid="{00000000-0005-0000-0000-0000DC4D0000}"/>
    <cellStyle name="40% - Accent1 2 2 2 2 5" xfId="30279" xr:uid="{00000000-0005-0000-0000-0000DD4D0000}"/>
    <cellStyle name="40% - Accent1 2 2 2 2 6" xfId="35725" xr:uid="{00000000-0005-0000-0000-0000DE4D0000}"/>
    <cellStyle name="40% - Accent1 2 2 2 2 7" xfId="43320" xr:uid="{00000000-0005-0000-0000-0000DF4D0000}"/>
    <cellStyle name="40% - Accent1 2 2 2 2 8" xfId="13348" xr:uid="{00000000-0005-0000-0000-0000E04D0000}"/>
    <cellStyle name="40% - Accent1 2 2 2 3" xfId="2355" xr:uid="{00000000-0005-0000-0000-0000E14D0000}"/>
    <cellStyle name="40% - Accent1 2 2 2 3 2" xfId="4660" xr:uid="{00000000-0005-0000-0000-0000E24D0000}"/>
    <cellStyle name="40% - Accent1 2 2 2 3 2 2" xfId="9441" xr:uid="{00000000-0005-0000-0000-0000E34D0000}"/>
    <cellStyle name="40% - Accent1 2 2 2 3 2 2 2" xfId="28834" xr:uid="{00000000-0005-0000-0000-0000E44D0000}"/>
    <cellStyle name="40% - Accent1 2 2 2 3 2 2 3" xfId="55207" xr:uid="{00000000-0005-0000-0000-0000E54D0000}"/>
    <cellStyle name="40% - Accent1 2 2 2 3 2 2 4" xfId="18993" xr:uid="{00000000-0005-0000-0000-0000E64D0000}"/>
    <cellStyle name="40% - Accent1 2 2 2 3 2 3" xfId="23285" xr:uid="{00000000-0005-0000-0000-0000E74D0000}"/>
    <cellStyle name="40% - Accent1 2 2 2 3 2 3 2" xfId="50517" xr:uid="{00000000-0005-0000-0000-0000E84D0000}"/>
    <cellStyle name="40% - Accent1 2 2 2 3 2 4" xfId="32760" xr:uid="{00000000-0005-0000-0000-0000E94D0000}"/>
    <cellStyle name="40% - Accent1 2 2 2 3 2 5" xfId="38339" xr:uid="{00000000-0005-0000-0000-0000EA4D0000}"/>
    <cellStyle name="40% - Accent1 2 2 2 3 2 6" xfId="45799" xr:uid="{00000000-0005-0000-0000-0000EB4D0000}"/>
    <cellStyle name="40% - Accent1 2 2 2 3 2 7" xfId="15245" xr:uid="{00000000-0005-0000-0000-0000EC4D0000}"/>
    <cellStyle name="40% - Accent1 2 2 2 3 3" xfId="7520" xr:uid="{00000000-0005-0000-0000-0000ED4D0000}"/>
    <cellStyle name="40% - Accent1 2 2 2 3 3 2" xfId="27024" xr:uid="{00000000-0005-0000-0000-0000EE4D0000}"/>
    <cellStyle name="40% - Accent1 2 2 2 3 3 3" xfId="53286" xr:uid="{00000000-0005-0000-0000-0000EF4D0000}"/>
    <cellStyle name="40% - Accent1 2 2 2 3 3 4" xfId="17114" xr:uid="{00000000-0005-0000-0000-0000F04D0000}"/>
    <cellStyle name="40% - Accent1 2 2 2 3 4" xfId="21192" xr:uid="{00000000-0005-0000-0000-0000F14D0000}"/>
    <cellStyle name="40% - Accent1 2 2 2 3 4 2" xfId="48622" xr:uid="{00000000-0005-0000-0000-0000F24D0000}"/>
    <cellStyle name="40% - Accent1 2 2 2 3 5" xfId="30806" xr:uid="{00000000-0005-0000-0000-0000F34D0000}"/>
    <cellStyle name="40% - Accent1 2 2 2 3 6" xfId="36265" xr:uid="{00000000-0005-0000-0000-0000F44D0000}"/>
    <cellStyle name="40% - Accent1 2 2 2 3 7" xfId="43858" xr:uid="{00000000-0005-0000-0000-0000F54D0000}"/>
    <cellStyle name="40% - Accent1 2 2 2 3 8" xfId="12628" xr:uid="{00000000-0005-0000-0000-0000F64D0000}"/>
    <cellStyle name="40% - Accent1 2 2 2 4" xfId="3496" xr:uid="{00000000-0005-0000-0000-0000F74D0000}"/>
    <cellStyle name="40% - Accent1 2 2 2 4 2" xfId="8288" xr:uid="{00000000-0005-0000-0000-0000F84D0000}"/>
    <cellStyle name="40% - Accent1 2 2 2 4 2 2" xfId="27718" xr:uid="{00000000-0005-0000-0000-0000F94D0000}"/>
    <cellStyle name="40% - Accent1 2 2 2 4 2 3" xfId="54054" xr:uid="{00000000-0005-0000-0000-0000FA4D0000}"/>
    <cellStyle name="40% - Accent1 2 2 2 4 2 4" xfId="17829" xr:uid="{00000000-0005-0000-0000-0000FB4D0000}"/>
    <cellStyle name="40% - Accent1 2 2 2 4 3" xfId="22121" xr:uid="{00000000-0005-0000-0000-0000FC4D0000}"/>
    <cellStyle name="40% - Accent1 2 2 2 4 3 2" xfId="49366" xr:uid="{00000000-0005-0000-0000-0000FD4D0000}"/>
    <cellStyle name="40% - Accent1 2 2 2 4 4" xfId="31608" xr:uid="{00000000-0005-0000-0000-0000FE4D0000}"/>
    <cellStyle name="40% - Accent1 2 2 2 4 5" xfId="37175" xr:uid="{00000000-0005-0000-0000-0000FF4D0000}"/>
    <cellStyle name="40% - Accent1 2 2 2 4 6" xfId="44635" xr:uid="{00000000-0005-0000-0000-0000004E0000}"/>
    <cellStyle name="40% - Accent1 2 2 2 4 7" xfId="14130" xr:uid="{00000000-0005-0000-0000-0000014E0000}"/>
    <cellStyle name="40% - Accent1 2 2 2 5" xfId="5135" xr:uid="{00000000-0005-0000-0000-0000024E0000}"/>
    <cellStyle name="40% - Accent1 2 2 2 5 2" xfId="9891" xr:uid="{00000000-0005-0000-0000-0000034E0000}"/>
    <cellStyle name="40% - Accent1 2 2 2 5 2 2" xfId="55657" xr:uid="{00000000-0005-0000-0000-0000044E0000}"/>
    <cellStyle name="40% - Accent1 2 2 2 5 2 3" xfId="25909" xr:uid="{00000000-0005-0000-0000-0000054E0000}"/>
    <cellStyle name="40% - Accent1 2 2 2 5 3" xfId="33234" xr:uid="{00000000-0005-0000-0000-0000064E0000}"/>
    <cellStyle name="40% - Accent1 2 2 2 5 3 2" xfId="50966" xr:uid="{00000000-0005-0000-0000-0000074E0000}"/>
    <cellStyle name="40% - Accent1 2 2 2 5 4" xfId="38813" xr:uid="{00000000-0005-0000-0000-0000084E0000}"/>
    <cellStyle name="40% - Accent1 2 2 2 5 5" xfId="46266" xr:uid="{00000000-0005-0000-0000-0000094E0000}"/>
    <cellStyle name="40% - Accent1 2 2 2 5 6" xfId="15999" xr:uid="{00000000-0005-0000-0000-00000A4E0000}"/>
    <cellStyle name="40% - Accent1 2 2 2 6" xfId="5620" xr:uid="{00000000-0005-0000-0000-00000B4E0000}"/>
    <cellStyle name="40% - Accent1 2 2 2 6 2" xfId="10312" xr:uid="{00000000-0005-0000-0000-00000C4E0000}"/>
    <cellStyle name="40% - Accent1 2 2 2 6 2 2" xfId="56078" xr:uid="{00000000-0005-0000-0000-00000D4E0000}"/>
    <cellStyle name="40% - Accent1 2 2 2 6 2 3" xfId="33716" xr:uid="{00000000-0005-0000-0000-00000E4E0000}"/>
    <cellStyle name="40% - Accent1 2 2 2 6 3" xfId="39295" xr:uid="{00000000-0005-0000-0000-00000F4E0000}"/>
    <cellStyle name="40% - Accent1 2 2 2 6 3 2" xfId="51386" xr:uid="{00000000-0005-0000-0000-0000104E0000}"/>
    <cellStyle name="40% - Accent1 2 2 2 6 4" xfId="46748" xr:uid="{00000000-0005-0000-0000-0000114E0000}"/>
    <cellStyle name="40% - Accent1 2 2 2 6 5" xfId="19923" xr:uid="{00000000-0005-0000-0000-0000124E0000}"/>
    <cellStyle name="40% - Accent1 2 2 2 7" xfId="6323" xr:uid="{00000000-0005-0000-0000-0000134E0000}"/>
    <cellStyle name="40% - Accent1 2 2 2 7 2" xfId="52089" xr:uid="{00000000-0005-0000-0000-0000144E0000}"/>
    <cellStyle name="40% - Accent1 2 2 2 7 3" xfId="29557" xr:uid="{00000000-0005-0000-0000-0000154E0000}"/>
    <cellStyle name="40% - Accent1 2 2 2 8" xfId="11108" xr:uid="{00000000-0005-0000-0000-0000164E0000}"/>
    <cellStyle name="40% - Accent1 2 2 2 8 2" xfId="47427" xr:uid="{00000000-0005-0000-0000-0000174E0000}"/>
    <cellStyle name="40% - Accent1 2 2 2 8 3" xfId="34992" xr:uid="{00000000-0005-0000-0000-0000184E0000}"/>
    <cellStyle name="40% - Accent1 2 2 2 9" xfId="42591" xr:uid="{00000000-0005-0000-0000-0000194E0000}"/>
    <cellStyle name="40% - Accent1 2 2 3" xfId="830" xr:uid="{00000000-0005-0000-0000-00001A4E0000}"/>
    <cellStyle name="40% - Accent1 2 2 3 10" xfId="11687" xr:uid="{00000000-0005-0000-0000-00001B4E0000}"/>
    <cellStyle name="40% - Accent1 2 2 3 2" xfId="1572" xr:uid="{00000000-0005-0000-0000-00001C4E0000}"/>
    <cellStyle name="40% - Accent1 2 2 3 2 2" xfId="3945" xr:uid="{00000000-0005-0000-0000-00001D4E0000}"/>
    <cellStyle name="40% - Accent1 2 2 3 2 2 2" xfId="8736" xr:uid="{00000000-0005-0000-0000-00001E4E0000}"/>
    <cellStyle name="40% - Accent1 2 2 3 2 2 2 2" xfId="28155" xr:uid="{00000000-0005-0000-0000-00001F4E0000}"/>
    <cellStyle name="40% - Accent1 2 2 3 2 2 2 3" xfId="54502" xr:uid="{00000000-0005-0000-0000-0000204E0000}"/>
    <cellStyle name="40% - Accent1 2 2 3 2 2 2 4" xfId="18278" xr:uid="{00000000-0005-0000-0000-0000214E0000}"/>
    <cellStyle name="40% - Accent1 2 2 3 2 2 3" xfId="22570" xr:uid="{00000000-0005-0000-0000-0000224E0000}"/>
    <cellStyle name="40% - Accent1 2 2 3 2 2 3 2" xfId="49813" xr:uid="{00000000-0005-0000-0000-0000234E0000}"/>
    <cellStyle name="40% - Accent1 2 2 3 2 2 4" xfId="32053" xr:uid="{00000000-0005-0000-0000-0000244E0000}"/>
    <cellStyle name="40% - Accent1 2 2 3 2 2 5" xfId="37624" xr:uid="{00000000-0005-0000-0000-0000254E0000}"/>
    <cellStyle name="40% - Accent1 2 2 3 2 2 6" xfId="45084" xr:uid="{00000000-0005-0000-0000-0000264E0000}"/>
    <cellStyle name="40% - Accent1 2 2 3 2 2 7" xfId="14566" xr:uid="{00000000-0005-0000-0000-0000274E0000}"/>
    <cellStyle name="40% - Accent1 2 2 3 2 3" xfId="6785" xr:uid="{00000000-0005-0000-0000-0000284E0000}"/>
    <cellStyle name="40% - Accent1 2 2 3 2 3 2" xfId="26345" xr:uid="{00000000-0005-0000-0000-0000294E0000}"/>
    <cellStyle name="40% - Accent1 2 2 3 2 3 3" xfId="52551" xr:uid="{00000000-0005-0000-0000-00002A4E0000}"/>
    <cellStyle name="40% - Accent1 2 2 3 2 3 4" xfId="16435" xr:uid="{00000000-0005-0000-0000-00002B4E0000}"/>
    <cellStyle name="40% - Accent1 2 2 3 2 4" xfId="20411" xr:uid="{00000000-0005-0000-0000-00002C4E0000}"/>
    <cellStyle name="40% - Accent1 2 2 3 2 4 2" xfId="47887" xr:uid="{00000000-0005-0000-0000-00002D4E0000}"/>
    <cellStyle name="40% - Accent1 2 2 3 2 5" xfId="30036" xr:uid="{00000000-0005-0000-0000-00002E4E0000}"/>
    <cellStyle name="40% - Accent1 2 2 3 2 6" xfId="35482" xr:uid="{00000000-0005-0000-0000-00002F4E0000}"/>
    <cellStyle name="40% - Accent1 2 2 3 2 7" xfId="43077" xr:uid="{00000000-0005-0000-0000-0000304E0000}"/>
    <cellStyle name="40% - Accent1 2 2 3 2 8" xfId="13105" xr:uid="{00000000-0005-0000-0000-0000314E0000}"/>
    <cellStyle name="40% - Accent1 2 2 3 3" xfId="3253" xr:uid="{00000000-0005-0000-0000-0000324E0000}"/>
    <cellStyle name="40% - Accent1 2 2 3 3 2" xfId="8045" xr:uid="{00000000-0005-0000-0000-0000334E0000}"/>
    <cellStyle name="40% - Accent1 2 2 3 3 2 2" xfId="27475" xr:uid="{00000000-0005-0000-0000-0000344E0000}"/>
    <cellStyle name="40% - Accent1 2 2 3 3 2 3" xfId="53811" xr:uid="{00000000-0005-0000-0000-0000354E0000}"/>
    <cellStyle name="40% - Accent1 2 2 3 3 2 4" xfId="17586" xr:uid="{00000000-0005-0000-0000-0000364E0000}"/>
    <cellStyle name="40% - Accent1 2 2 3 3 3" xfId="21878" xr:uid="{00000000-0005-0000-0000-0000374E0000}"/>
    <cellStyle name="40% - Accent1 2 2 3 3 3 2" xfId="49123" xr:uid="{00000000-0005-0000-0000-0000384E0000}"/>
    <cellStyle name="40% - Accent1 2 2 3 3 4" xfId="31365" xr:uid="{00000000-0005-0000-0000-0000394E0000}"/>
    <cellStyle name="40% - Accent1 2 2 3 3 5" xfId="36932" xr:uid="{00000000-0005-0000-0000-00003A4E0000}"/>
    <cellStyle name="40% - Accent1 2 2 3 3 6" xfId="44392" xr:uid="{00000000-0005-0000-0000-00003B4E0000}"/>
    <cellStyle name="40% - Accent1 2 2 3 3 7" xfId="12385" xr:uid="{00000000-0005-0000-0000-00003C4E0000}"/>
    <cellStyle name="40% - Accent1 2 2 3 4" xfId="6080" xr:uid="{00000000-0005-0000-0000-00003D4E0000}"/>
    <cellStyle name="40% - Accent1 2 2 3 4 2" xfId="24894" xr:uid="{00000000-0005-0000-0000-00003E4E0000}"/>
    <cellStyle name="40% - Accent1 2 2 3 4 3" xfId="51846" xr:uid="{00000000-0005-0000-0000-00003F4E0000}"/>
    <cellStyle name="40% - Accent1 2 2 3 4 4" xfId="13887" xr:uid="{00000000-0005-0000-0000-0000404E0000}"/>
    <cellStyle name="40% - Accent1 2 2 3 5" xfId="15756" xr:uid="{00000000-0005-0000-0000-0000414E0000}"/>
    <cellStyle name="40% - Accent1 2 2 3 5 2" xfId="25666" xr:uid="{00000000-0005-0000-0000-0000424E0000}"/>
    <cellStyle name="40% - Accent1 2 2 3 5 3" xfId="47184" xr:uid="{00000000-0005-0000-0000-0000434E0000}"/>
    <cellStyle name="40% - Accent1 2 2 3 6" xfId="19675" xr:uid="{00000000-0005-0000-0000-0000444E0000}"/>
    <cellStyle name="40% - Accent1 2 2 3 7" xfId="29314" xr:uid="{00000000-0005-0000-0000-0000454E0000}"/>
    <cellStyle name="40% - Accent1 2 2 3 8" xfId="34744" xr:uid="{00000000-0005-0000-0000-0000464E0000}"/>
    <cellStyle name="40% - Accent1 2 2 3 9" xfId="42343" xr:uid="{00000000-0005-0000-0000-0000474E0000}"/>
    <cellStyle name="40% - Accent1 2 2 4" xfId="1309" xr:uid="{00000000-0005-0000-0000-0000484E0000}"/>
    <cellStyle name="40% - Accent1 2 2 4 2" xfId="3685" xr:uid="{00000000-0005-0000-0000-0000494E0000}"/>
    <cellStyle name="40% - Accent1 2 2 4 2 2" xfId="8476" xr:uid="{00000000-0005-0000-0000-00004A4E0000}"/>
    <cellStyle name="40% - Accent1 2 2 4 2 2 2" xfId="27896" xr:uid="{00000000-0005-0000-0000-00004B4E0000}"/>
    <cellStyle name="40% - Accent1 2 2 4 2 2 3" xfId="54242" xr:uid="{00000000-0005-0000-0000-00004C4E0000}"/>
    <cellStyle name="40% - Accent1 2 2 4 2 2 4" xfId="18018" xr:uid="{00000000-0005-0000-0000-00004D4E0000}"/>
    <cellStyle name="40% - Accent1 2 2 4 2 3" xfId="22310" xr:uid="{00000000-0005-0000-0000-00004E4E0000}"/>
    <cellStyle name="40% - Accent1 2 2 4 2 3 2" xfId="49553" xr:uid="{00000000-0005-0000-0000-00004F4E0000}"/>
    <cellStyle name="40% - Accent1 2 2 4 2 4" xfId="31793" xr:uid="{00000000-0005-0000-0000-0000504E0000}"/>
    <cellStyle name="40% - Accent1 2 2 4 2 5" xfId="37364" xr:uid="{00000000-0005-0000-0000-0000514E0000}"/>
    <cellStyle name="40% - Accent1 2 2 4 2 6" xfId="44824" xr:uid="{00000000-0005-0000-0000-0000524E0000}"/>
    <cellStyle name="40% - Accent1 2 2 4 2 7" xfId="14307" xr:uid="{00000000-0005-0000-0000-0000534E0000}"/>
    <cellStyle name="40% - Accent1 2 2 4 3" xfId="6523" xr:uid="{00000000-0005-0000-0000-0000544E0000}"/>
    <cellStyle name="40% - Accent1 2 2 4 3 2" xfId="26086" xr:uid="{00000000-0005-0000-0000-0000554E0000}"/>
    <cellStyle name="40% - Accent1 2 2 4 3 3" xfId="52289" xr:uid="{00000000-0005-0000-0000-0000564E0000}"/>
    <cellStyle name="40% - Accent1 2 2 4 3 4" xfId="16176" xr:uid="{00000000-0005-0000-0000-0000574E0000}"/>
    <cellStyle name="40% - Accent1 2 2 4 4" xfId="20148" xr:uid="{00000000-0005-0000-0000-0000584E0000}"/>
    <cellStyle name="40% - Accent1 2 2 4 4 2" xfId="47625" xr:uid="{00000000-0005-0000-0000-0000594E0000}"/>
    <cellStyle name="40% - Accent1 2 2 4 5" xfId="29773" xr:uid="{00000000-0005-0000-0000-00005A4E0000}"/>
    <cellStyle name="40% - Accent1 2 2 4 6" xfId="35219" xr:uid="{00000000-0005-0000-0000-00005B4E0000}"/>
    <cellStyle name="40% - Accent1 2 2 4 7" xfId="42814" xr:uid="{00000000-0005-0000-0000-00005C4E0000}"/>
    <cellStyle name="40% - Accent1 2 2 4 8" xfId="12843" xr:uid="{00000000-0005-0000-0000-00005D4E0000}"/>
    <cellStyle name="40% - Accent1 2 2 5" xfId="2112" xr:uid="{00000000-0005-0000-0000-00005E4E0000}"/>
    <cellStyle name="40% - Accent1 2 2 5 2" xfId="4417" xr:uid="{00000000-0005-0000-0000-00005F4E0000}"/>
    <cellStyle name="40% - Accent1 2 2 5 2 2" xfId="9198" xr:uid="{00000000-0005-0000-0000-0000604E0000}"/>
    <cellStyle name="40% - Accent1 2 2 5 2 2 2" xfId="28591" xr:uid="{00000000-0005-0000-0000-0000614E0000}"/>
    <cellStyle name="40% - Accent1 2 2 5 2 2 3" xfId="54964" xr:uid="{00000000-0005-0000-0000-0000624E0000}"/>
    <cellStyle name="40% - Accent1 2 2 5 2 2 4" xfId="18750" xr:uid="{00000000-0005-0000-0000-0000634E0000}"/>
    <cellStyle name="40% - Accent1 2 2 5 2 3" xfId="23042" xr:uid="{00000000-0005-0000-0000-0000644E0000}"/>
    <cellStyle name="40% - Accent1 2 2 5 2 3 2" xfId="50274" xr:uid="{00000000-0005-0000-0000-0000654E0000}"/>
    <cellStyle name="40% - Accent1 2 2 5 2 4" xfId="32517" xr:uid="{00000000-0005-0000-0000-0000664E0000}"/>
    <cellStyle name="40% - Accent1 2 2 5 2 5" xfId="38096" xr:uid="{00000000-0005-0000-0000-0000674E0000}"/>
    <cellStyle name="40% - Accent1 2 2 5 2 6" xfId="45556" xr:uid="{00000000-0005-0000-0000-0000684E0000}"/>
    <cellStyle name="40% - Accent1 2 2 5 2 7" xfId="15002" xr:uid="{00000000-0005-0000-0000-0000694E0000}"/>
    <cellStyle name="40% - Accent1 2 2 5 3" xfId="7277" xr:uid="{00000000-0005-0000-0000-00006A4E0000}"/>
    <cellStyle name="40% - Accent1 2 2 5 3 2" xfId="26781" xr:uid="{00000000-0005-0000-0000-00006B4E0000}"/>
    <cellStyle name="40% - Accent1 2 2 5 3 3" xfId="53043" xr:uid="{00000000-0005-0000-0000-00006C4E0000}"/>
    <cellStyle name="40% - Accent1 2 2 5 3 4" xfId="16871" xr:uid="{00000000-0005-0000-0000-00006D4E0000}"/>
    <cellStyle name="40% - Accent1 2 2 5 4" xfId="20949" xr:uid="{00000000-0005-0000-0000-00006E4E0000}"/>
    <cellStyle name="40% - Accent1 2 2 5 4 2" xfId="48379" xr:uid="{00000000-0005-0000-0000-00006F4E0000}"/>
    <cellStyle name="40% - Accent1 2 2 5 5" xfId="30563" xr:uid="{00000000-0005-0000-0000-0000704E0000}"/>
    <cellStyle name="40% - Accent1 2 2 5 6" xfId="36022" xr:uid="{00000000-0005-0000-0000-0000714E0000}"/>
    <cellStyle name="40% - Accent1 2 2 5 7" xfId="43615" xr:uid="{00000000-0005-0000-0000-0000724E0000}"/>
    <cellStyle name="40% - Accent1 2 2 5 8" xfId="12126" xr:uid="{00000000-0005-0000-0000-0000734E0000}"/>
    <cellStyle name="40% - Accent1 2 2 6" xfId="2993" xr:uid="{00000000-0005-0000-0000-0000744E0000}"/>
    <cellStyle name="40% - Accent1 2 2 6 2" xfId="7786" xr:uid="{00000000-0005-0000-0000-0000754E0000}"/>
    <cellStyle name="40% - Accent1 2 2 6 2 2" xfId="27216" xr:uid="{00000000-0005-0000-0000-0000764E0000}"/>
    <cellStyle name="40% - Accent1 2 2 6 2 3" xfId="53552" xr:uid="{00000000-0005-0000-0000-0000774E0000}"/>
    <cellStyle name="40% - Accent1 2 2 6 2 4" xfId="17326" xr:uid="{00000000-0005-0000-0000-0000784E0000}"/>
    <cellStyle name="40% - Accent1 2 2 6 3" xfId="21618" xr:uid="{00000000-0005-0000-0000-0000794E0000}"/>
    <cellStyle name="40% - Accent1 2 2 6 3 2" xfId="48864" xr:uid="{00000000-0005-0000-0000-00007A4E0000}"/>
    <cellStyle name="40% - Accent1 2 2 6 4" xfId="31105" xr:uid="{00000000-0005-0000-0000-00007B4E0000}"/>
    <cellStyle name="40% - Accent1 2 2 6 5" xfId="36672" xr:uid="{00000000-0005-0000-0000-00007C4E0000}"/>
    <cellStyle name="40% - Accent1 2 2 6 6" xfId="44132" xr:uid="{00000000-0005-0000-0000-00007D4E0000}"/>
    <cellStyle name="40% - Accent1 2 2 6 7" xfId="13628" xr:uid="{00000000-0005-0000-0000-00007E4E0000}"/>
    <cellStyle name="40% - Accent1 2 2 7" xfId="4892" xr:uid="{00000000-0005-0000-0000-00007F4E0000}"/>
    <cellStyle name="40% - Accent1 2 2 7 2" xfId="9648" xr:uid="{00000000-0005-0000-0000-0000804E0000}"/>
    <cellStyle name="40% - Accent1 2 2 7 2 2" xfId="55414" xr:uid="{00000000-0005-0000-0000-0000814E0000}"/>
    <cellStyle name="40% - Accent1 2 2 7 2 3" xfId="25407" xr:uid="{00000000-0005-0000-0000-0000824E0000}"/>
    <cellStyle name="40% - Accent1 2 2 7 3" xfId="32991" xr:uid="{00000000-0005-0000-0000-0000834E0000}"/>
    <cellStyle name="40% - Accent1 2 2 7 3 2" xfId="50723" xr:uid="{00000000-0005-0000-0000-0000844E0000}"/>
    <cellStyle name="40% - Accent1 2 2 7 4" xfId="38570" xr:uid="{00000000-0005-0000-0000-0000854E0000}"/>
    <cellStyle name="40% - Accent1 2 2 7 5" xfId="46023" xr:uid="{00000000-0005-0000-0000-0000864E0000}"/>
    <cellStyle name="40% - Accent1 2 2 7 6" xfId="15497" xr:uid="{00000000-0005-0000-0000-0000874E0000}"/>
    <cellStyle name="40% - Accent1 2 2 8" xfId="5377" xr:uid="{00000000-0005-0000-0000-0000884E0000}"/>
    <cellStyle name="40% - Accent1 2 2 8 2" xfId="10069" xr:uid="{00000000-0005-0000-0000-0000894E0000}"/>
    <cellStyle name="40% - Accent1 2 2 8 2 2" xfId="55835" xr:uid="{00000000-0005-0000-0000-00008A4E0000}"/>
    <cellStyle name="40% - Accent1 2 2 8 2 3" xfId="33473" xr:uid="{00000000-0005-0000-0000-00008B4E0000}"/>
    <cellStyle name="40% - Accent1 2 2 8 3" xfId="39052" xr:uid="{00000000-0005-0000-0000-00008C4E0000}"/>
    <cellStyle name="40% - Accent1 2 2 8 3 2" xfId="51143" xr:uid="{00000000-0005-0000-0000-00008D4E0000}"/>
    <cellStyle name="40% - Accent1 2 2 8 4" xfId="46505" xr:uid="{00000000-0005-0000-0000-00008E4E0000}"/>
    <cellStyle name="40% - Accent1 2 2 8 5" xfId="19388" xr:uid="{00000000-0005-0000-0000-00008F4E0000}"/>
    <cellStyle name="40% - Accent1 2 2 9" xfId="5820" xr:uid="{00000000-0005-0000-0000-0000904E0000}"/>
    <cellStyle name="40% - Accent1 2 2 9 2" xfId="51586" xr:uid="{00000000-0005-0000-0000-0000914E0000}"/>
    <cellStyle name="40% - Accent1 2 2 9 3" xfId="29054" xr:uid="{00000000-0005-0000-0000-0000924E0000}"/>
    <cellStyle name="40% - Accent1 2 3" xfId="618" xr:uid="{00000000-0005-0000-0000-0000934E0000}"/>
    <cellStyle name="40% - Accent1 2 3 10" xfId="42134" xr:uid="{00000000-0005-0000-0000-0000944E0000}"/>
    <cellStyle name="40% - Accent1 2 3 11" xfId="11478" xr:uid="{00000000-0005-0000-0000-0000954E0000}"/>
    <cellStyle name="40% - Accent1 2 3 12" xfId="56692" xr:uid="{00000000-0005-0000-0000-0000964E0000}"/>
    <cellStyle name="40% - Accent1 2 3 13" xfId="57147" xr:uid="{00000000-0005-0000-0000-0000974E0000}"/>
    <cellStyle name="40% - Accent1 2 3 2" xfId="902" xr:uid="{00000000-0005-0000-0000-0000984E0000}"/>
    <cellStyle name="40% - Accent1 2 3 2 10" xfId="11759" xr:uid="{00000000-0005-0000-0000-0000994E0000}"/>
    <cellStyle name="40% - Accent1 2 3 2 2" xfId="1644" xr:uid="{00000000-0005-0000-0000-00009A4E0000}"/>
    <cellStyle name="40% - Accent1 2 3 2 2 2" xfId="4017" xr:uid="{00000000-0005-0000-0000-00009B4E0000}"/>
    <cellStyle name="40% - Accent1 2 3 2 2 2 2" xfId="8808" xr:uid="{00000000-0005-0000-0000-00009C4E0000}"/>
    <cellStyle name="40% - Accent1 2 3 2 2 2 2 2" xfId="28227" xr:uid="{00000000-0005-0000-0000-00009D4E0000}"/>
    <cellStyle name="40% - Accent1 2 3 2 2 2 2 3" xfId="54574" xr:uid="{00000000-0005-0000-0000-00009E4E0000}"/>
    <cellStyle name="40% - Accent1 2 3 2 2 2 2 4" xfId="18350" xr:uid="{00000000-0005-0000-0000-00009F4E0000}"/>
    <cellStyle name="40% - Accent1 2 3 2 2 2 3" xfId="22642" xr:uid="{00000000-0005-0000-0000-0000A04E0000}"/>
    <cellStyle name="40% - Accent1 2 3 2 2 2 3 2" xfId="49885" xr:uid="{00000000-0005-0000-0000-0000A14E0000}"/>
    <cellStyle name="40% - Accent1 2 3 2 2 2 4" xfId="32125" xr:uid="{00000000-0005-0000-0000-0000A24E0000}"/>
    <cellStyle name="40% - Accent1 2 3 2 2 2 5" xfId="37696" xr:uid="{00000000-0005-0000-0000-0000A34E0000}"/>
    <cellStyle name="40% - Accent1 2 3 2 2 2 6" xfId="45156" xr:uid="{00000000-0005-0000-0000-0000A44E0000}"/>
    <cellStyle name="40% - Accent1 2 3 2 2 2 7" xfId="14638" xr:uid="{00000000-0005-0000-0000-0000A54E0000}"/>
    <cellStyle name="40% - Accent1 2 3 2 2 3" xfId="6857" xr:uid="{00000000-0005-0000-0000-0000A64E0000}"/>
    <cellStyle name="40% - Accent1 2 3 2 2 3 2" xfId="26417" xr:uid="{00000000-0005-0000-0000-0000A74E0000}"/>
    <cellStyle name="40% - Accent1 2 3 2 2 3 3" xfId="52623" xr:uid="{00000000-0005-0000-0000-0000A84E0000}"/>
    <cellStyle name="40% - Accent1 2 3 2 2 3 4" xfId="16507" xr:uid="{00000000-0005-0000-0000-0000A94E0000}"/>
    <cellStyle name="40% - Accent1 2 3 2 2 4" xfId="20483" xr:uid="{00000000-0005-0000-0000-0000AA4E0000}"/>
    <cellStyle name="40% - Accent1 2 3 2 2 4 2" xfId="47959" xr:uid="{00000000-0005-0000-0000-0000AB4E0000}"/>
    <cellStyle name="40% - Accent1 2 3 2 2 5" xfId="30108" xr:uid="{00000000-0005-0000-0000-0000AC4E0000}"/>
    <cellStyle name="40% - Accent1 2 3 2 2 6" xfId="35554" xr:uid="{00000000-0005-0000-0000-0000AD4E0000}"/>
    <cellStyle name="40% - Accent1 2 3 2 2 7" xfId="43149" xr:uid="{00000000-0005-0000-0000-0000AE4E0000}"/>
    <cellStyle name="40% - Accent1 2 3 2 2 8" xfId="13177" xr:uid="{00000000-0005-0000-0000-0000AF4E0000}"/>
    <cellStyle name="40% - Accent1 2 3 2 3" xfId="3325" xr:uid="{00000000-0005-0000-0000-0000B04E0000}"/>
    <cellStyle name="40% - Accent1 2 3 2 3 2" xfId="8117" xr:uid="{00000000-0005-0000-0000-0000B14E0000}"/>
    <cellStyle name="40% - Accent1 2 3 2 3 2 2" xfId="27547" xr:uid="{00000000-0005-0000-0000-0000B24E0000}"/>
    <cellStyle name="40% - Accent1 2 3 2 3 2 3" xfId="53883" xr:uid="{00000000-0005-0000-0000-0000B34E0000}"/>
    <cellStyle name="40% - Accent1 2 3 2 3 2 4" xfId="17658" xr:uid="{00000000-0005-0000-0000-0000B44E0000}"/>
    <cellStyle name="40% - Accent1 2 3 2 3 3" xfId="21950" xr:uid="{00000000-0005-0000-0000-0000B54E0000}"/>
    <cellStyle name="40% - Accent1 2 3 2 3 3 2" xfId="49195" xr:uid="{00000000-0005-0000-0000-0000B64E0000}"/>
    <cellStyle name="40% - Accent1 2 3 2 3 4" xfId="31437" xr:uid="{00000000-0005-0000-0000-0000B74E0000}"/>
    <cellStyle name="40% - Accent1 2 3 2 3 5" xfId="37004" xr:uid="{00000000-0005-0000-0000-0000B84E0000}"/>
    <cellStyle name="40% - Accent1 2 3 2 3 6" xfId="44464" xr:uid="{00000000-0005-0000-0000-0000B94E0000}"/>
    <cellStyle name="40% - Accent1 2 3 2 3 7" xfId="12457" xr:uid="{00000000-0005-0000-0000-0000BA4E0000}"/>
    <cellStyle name="40% - Accent1 2 3 2 4" xfId="6152" xr:uid="{00000000-0005-0000-0000-0000BB4E0000}"/>
    <cellStyle name="40% - Accent1 2 3 2 4 2" xfId="23387" xr:uid="{00000000-0005-0000-0000-0000BC4E0000}"/>
    <cellStyle name="40% - Accent1 2 3 2 4 3" xfId="51918" xr:uid="{00000000-0005-0000-0000-0000BD4E0000}"/>
    <cellStyle name="40% - Accent1 2 3 2 4 4" xfId="13959" xr:uid="{00000000-0005-0000-0000-0000BE4E0000}"/>
    <cellStyle name="40% - Accent1 2 3 2 5" xfId="15828" xr:uid="{00000000-0005-0000-0000-0000BF4E0000}"/>
    <cellStyle name="40% - Accent1 2 3 2 5 2" xfId="25738" xr:uid="{00000000-0005-0000-0000-0000C04E0000}"/>
    <cellStyle name="40% - Accent1 2 3 2 5 3" xfId="47256" xr:uid="{00000000-0005-0000-0000-0000C14E0000}"/>
    <cellStyle name="40% - Accent1 2 3 2 6" xfId="19747" xr:uid="{00000000-0005-0000-0000-0000C24E0000}"/>
    <cellStyle name="40% - Accent1 2 3 2 7" xfId="29386" xr:uid="{00000000-0005-0000-0000-0000C34E0000}"/>
    <cellStyle name="40% - Accent1 2 3 2 8" xfId="34816" xr:uid="{00000000-0005-0000-0000-0000C44E0000}"/>
    <cellStyle name="40% - Accent1 2 3 2 9" xfId="42415" xr:uid="{00000000-0005-0000-0000-0000C54E0000}"/>
    <cellStyle name="40% - Accent1 2 3 3" xfId="1381" xr:uid="{00000000-0005-0000-0000-0000C64E0000}"/>
    <cellStyle name="40% - Accent1 2 3 3 2" xfId="3757" xr:uid="{00000000-0005-0000-0000-0000C74E0000}"/>
    <cellStyle name="40% - Accent1 2 3 3 2 2" xfId="8548" xr:uid="{00000000-0005-0000-0000-0000C84E0000}"/>
    <cellStyle name="40% - Accent1 2 3 3 2 2 2" xfId="27968" xr:uid="{00000000-0005-0000-0000-0000C94E0000}"/>
    <cellStyle name="40% - Accent1 2 3 3 2 2 3" xfId="54314" xr:uid="{00000000-0005-0000-0000-0000CA4E0000}"/>
    <cellStyle name="40% - Accent1 2 3 3 2 2 4" xfId="18090" xr:uid="{00000000-0005-0000-0000-0000CB4E0000}"/>
    <cellStyle name="40% - Accent1 2 3 3 2 3" xfId="22382" xr:uid="{00000000-0005-0000-0000-0000CC4E0000}"/>
    <cellStyle name="40% - Accent1 2 3 3 2 3 2" xfId="49625" xr:uid="{00000000-0005-0000-0000-0000CD4E0000}"/>
    <cellStyle name="40% - Accent1 2 3 3 2 4" xfId="31865" xr:uid="{00000000-0005-0000-0000-0000CE4E0000}"/>
    <cellStyle name="40% - Accent1 2 3 3 2 5" xfId="37436" xr:uid="{00000000-0005-0000-0000-0000CF4E0000}"/>
    <cellStyle name="40% - Accent1 2 3 3 2 6" xfId="44896" xr:uid="{00000000-0005-0000-0000-0000D04E0000}"/>
    <cellStyle name="40% - Accent1 2 3 3 2 7" xfId="14379" xr:uid="{00000000-0005-0000-0000-0000D14E0000}"/>
    <cellStyle name="40% - Accent1 2 3 3 3" xfId="6595" xr:uid="{00000000-0005-0000-0000-0000D24E0000}"/>
    <cellStyle name="40% - Accent1 2 3 3 3 2" xfId="26158" xr:uid="{00000000-0005-0000-0000-0000D34E0000}"/>
    <cellStyle name="40% - Accent1 2 3 3 3 3" xfId="52361" xr:uid="{00000000-0005-0000-0000-0000D44E0000}"/>
    <cellStyle name="40% - Accent1 2 3 3 3 4" xfId="16248" xr:uid="{00000000-0005-0000-0000-0000D54E0000}"/>
    <cellStyle name="40% - Accent1 2 3 3 4" xfId="20220" xr:uid="{00000000-0005-0000-0000-0000D64E0000}"/>
    <cellStyle name="40% - Accent1 2 3 3 4 2" xfId="47697" xr:uid="{00000000-0005-0000-0000-0000D74E0000}"/>
    <cellStyle name="40% - Accent1 2 3 3 5" xfId="29845" xr:uid="{00000000-0005-0000-0000-0000D84E0000}"/>
    <cellStyle name="40% - Accent1 2 3 3 6" xfId="35291" xr:uid="{00000000-0005-0000-0000-0000D94E0000}"/>
    <cellStyle name="40% - Accent1 2 3 3 7" xfId="42886" xr:uid="{00000000-0005-0000-0000-0000DA4E0000}"/>
    <cellStyle name="40% - Accent1 2 3 3 8" xfId="12915" xr:uid="{00000000-0005-0000-0000-0000DB4E0000}"/>
    <cellStyle name="40% - Accent1 2 3 4" xfId="2184" xr:uid="{00000000-0005-0000-0000-0000DC4E0000}"/>
    <cellStyle name="40% - Accent1 2 3 4 2" xfId="4489" xr:uid="{00000000-0005-0000-0000-0000DD4E0000}"/>
    <cellStyle name="40% - Accent1 2 3 4 2 2" xfId="9270" xr:uid="{00000000-0005-0000-0000-0000DE4E0000}"/>
    <cellStyle name="40% - Accent1 2 3 4 2 2 2" xfId="28663" xr:uid="{00000000-0005-0000-0000-0000DF4E0000}"/>
    <cellStyle name="40% - Accent1 2 3 4 2 2 3" xfId="55036" xr:uid="{00000000-0005-0000-0000-0000E04E0000}"/>
    <cellStyle name="40% - Accent1 2 3 4 2 2 4" xfId="18822" xr:uid="{00000000-0005-0000-0000-0000E14E0000}"/>
    <cellStyle name="40% - Accent1 2 3 4 2 3" xfId="23114" xr:uid="{00000000-0005-0000-0000-0000E24E0000}"/>
    <cellStyle name="40% - Accent1 2 3 4 2 3 2" xfId="50346" xr:uid="{00000000-0005-0000-0000-0000E34E0000}"/>
    <cellStyle name="40% - Accent1 2 3 4 2 4" xfId="32589" xr:uid="{00000000-0005-0000-0000-0000E44E0000}"/>
    <cellStyle name="40% - Accent1 2 3 4 2 5" xfId="38168" xr:uid="{00000000-0005-0000-0000-0000E54E0000}"/>
    <cellStyle name="40% - Accent1 2 3 4 2 6" xfId="45628" xr:uid="{00000000-0005-0000-0000-0000E64E0000}"/>
    <cellStyle name="40% - Accent1 2 3 4 2 7" xfId="15074" xr:uid="{00000000-0005-0000-0000-0000E74E0000}"/>
    <cellStyle name="40% - Accent1 2 3 4 3" xfId="7349" xr:uid="{00000000-0005-0000-0000-0000E84E0000}"/>
    <cellStyle name="40% - Accent1 2 3 4 3 2" xfId="26853" xr:uid="{00000000-0005-0000-0000-0000E94E0000}"/>
    <cellStyle name="40% - Accent1 2 3 4 3 3" xfId="53115" xr:uid="{00000000-0005-0000-0000-0000EA4E0000}"/>
    <cellStyle name="40% - Accent1 2 3 4 3 4" xfId="16943" xr:uid="{00000000-0005-0000-0000-0000EB4E0000}"/>
    <cellStyle name="40% - Accent1 2 3 4 4" xfId="21021" xr:uid="{00000000-0005-0000-0000-0000EC4E0000}"/>
    <cellStyle name="40% - Accent1 2 3 4 4 2" xfId="48451" xr:uid="{00000000-0005-0000-0000-0000ED4E0000}"/>
    <cellStyle name="40% - Accent1 2 3 4 5" xfId="30635" xr:uid="{00000000-0005-0000-0000-0000EE4E0000}"/>
    <cellStyle name="40% - Accent1 2 3 4 6" xfId="36094" xr:uid="{00000000-0005-0000-0000-0000EF4E0000}"/>
    <cellStyle name="40% - Accent1 2 3 4 7" xfId="43687" xr:uid="{00000000-0005-0000-0000-0000F04E0000}"/>
    <cellStyle name="40% - Accent1 2 3 4 8" xfId="12198" xr:uid="{00000000-0005-0000-0000-0000F14E0000}"/>
    <cellStyle name="40% - Accent1 2 3 5" xfId="3065" xr:uid="{00000000-0005-0000-0000-0000F24E0000}"/>
    <cellStyle name="40% - Accent1 2 3 5 2" xfId="7858" xr:uid="{00000000-0005-0000-0000-0000F34E0000}"/>
    <cellStyle name="40% - Accent1 2 3 5 2 2" xfId="27288" xr:uid="{00000000-0005-0000-0000-0000F44E0000}"/>
    <cellStyle name="40% - Accent1 2 3 5 2 3" xfId="53624" xr:uid="{00000000-0005-0000-0000-0000F54E0000}"/>
    <cellStyle name="40% - Accent1 2 3 5 2 4" xfId="17398" xr:uid="{00000000-0005-0000-0000-0000F64E0000}"/>
    <cellStyle name="40% - Accent1 2 3 5 3" xfId="21690" xr:uid="{00000000-0005-0000-0000-0000F74E0000}"/>
    <cellStyle name="40% - Accent1 2 3 5 3 2" xfId="48936" xr:uid="{00000000-0005-0000-0000-0000F84E0000}"/>
    <cellStyle name="40% - Accent1 2 3 5 4" xfId="31177" xr:uid="{00000000-0005-0000-0000-0000F94E0000}"/>
    <cellStyle name="40% - Accent1 2 3 5 5" xfId="36744" xr:uid="{00000000-0005-0000-0000-0000FA4E0000}"/>
    <cellStyle name="40% - Accent1 2 3 5 6" xfId="44204" xr:uid="{00000000-0005-0000-0000-0000FB4E0000}"/>
    <cellStyle name="40% - Accent1 2 3 5 7" xfId="13700" xr:uid="{00000000-0005-0000-0000-0000FC4E0000}"/>
    <cellStyle name="40% - Accent1 2 3 6" xfId="4964" xr:uid="{00000000-0005-0000-0000-0000FD4E0000}"/>
    <cellStyle name="40% - Accent1 2 3 6 2" xfId="9720" xr:uid="{00000000-0005-0000-0000-0000FE4E0000}"/>
    <cellStyle name="40% - Accent1 2 3 6 2 2" xfId="55486" xr:uid="{00000000-0005-0000-0000-0000FF4E0000}"/>
    <cellStyle name="40% - Accent1 2 3 6 2 3" xfId="25479" xr:uid="{00000000-0005-0000-0000-0000004F0000}"/>
    <cellStyle name="40% - Accent1 2 3 6 3" xfId="33063" xr:uid="{00000000-0005-0000-0000-0000014F0000}"/>
    <cellStyle name="40% - Accent1 2 3 6 3 2" xfId="50795" xr:uid="{00000000-0005-0000-0000-0000024F0000}"/>
    <cellStyle name="40% - Accent1 2 3 6 4" xfId="38642" xr:uid="{00000000-0005-0000-0000-0000034F0000}"/>
    <cellStyle name="40% - Accent1 2 3 6 5" xfId="46095" xr:uid="{00000000-0005-0000-0000-0000044F0000}"/>
    <cellStyle name="40% - Accent1 2 3 6 6" xfId="15569" xr:uid="{00000000-0005-0000-0000-0000054F0000}"/>
    <cellStyle name="40% - Accent1 2 3 7" xfId="5449" xr:uid="{00000000-0005-0000-0000-0000064F0000}"/>
    <cellStyle name="40% - Accent1 2 3 7 2" xfId="10141" xr:uid="{00000000-0005-0000-0000-0000074F0000}"/>
    <cellStyle name="40% - Accent1 2 3 7 2 2" xfId="55907" xr:uid="{00000000-0005-0000-0000-0000084F0000}"/>
    <cellStyle name="40% - Accent1 2 3 7 2 3" xfId="33545" xr:uid="{00000000-0005-0000-0000-0000094F0000}"/>
    <cellStyle name="40% - Accent1 2 3 7 3" xfId="39124" xr:uid="{00000000-0005-0000-0000-00000A4F0000}"/>
    <cellStyle name="40% - Accent1 2 3 7 3 2" xfId="51215" xr:uid="{00000000-0005-0000-0000-00000B4F0000}"/>
    <cellStyle name="40% - Accent1 2 3 7 4" xfId="46577" xr:uid="{00000000-0005-0000-0000-00000C4F0000}"/>
    <cellStyle name="40% - Accent1 2 3 7 5" xfId="19465" xr:uid="{00000000-0005-0000-0000-00000D4F0000}"/>
    <cellStyle name="40% - Accent1 2 3 8" xfId="5892" xr:uid="{00000000-0005-0000-0000-00000E4F0000}"/>
    <cellStyle name="40% - Accent1 2 3 8 2" xfId="51658" xr:uid="{00000000-0005-0000-0000-00000F4F0000}"/>
    <cellStyle name="40% - Accent1 2 3 8 3" xfId="29126" xr:uid="{00000000-0005-0000-0000-0000104F0000}"/>
    <cellStyle name="40% - Accent1 2 3 9" xfId="10937" xr:uid="{00000000-0005-0000-0000-0000114F0000}"/>
    <cellStyle name="40% - Accent1 2 3 9 2" xfId="46997" xr:uid="{00000000-0005-0000-0000-0000124F0000}"/>
    <cellStyle name="40% - Accent1 2 3 9 3" xfId="34534" xr:uid="{00000000-0005-0000-0000-0000134F0000}"/>
    <cellStyle name="40% - Accent1 2 4" xfId="979" xr:uid="{00000000-0005-0000-0000-0000144F0000}"/>
    <cellStyle name="40% - Accent1 2 4 10" xfId="11836" xr:uid="{00000000-0005-0000-0000-0000154F0000}"/>
    <cellStyle name="40% - Accent1 2 4 11" xfId="56764" xr:uid="{00000000-0005-0000-0000-0000164F0000}"/>
    <cellStyle name="40% - Accent1 2 4 12" xfId="57219" xr:uid="{00000000-0005-0000-0000-0000174F0000}"/>
    <cellStyle name="40% - Accent1 2 4 2" xfId="1716" xr:uid="{00000000-0005-0000-0000-0000184F0000}"/>
    <cellStyle name="40% - Accent1 2 4 2 2" xfId="4089" xr:uid="{00000000-0005-0000-0000-0000194F0000}"/>
    <cellStyle name="40% - Accent1 2 4 2 2 2" xfId="8880" xr:uid="{00000000-0005-0000-0000-00001A4F0000}"/>
    <cellStyle name="40% - Accent1 2 4 2 2 2 2" xfId="28299" xr:uid="{00000000-0005-0000-0000-00001B4F0000}"/>
    <cellStyle name="40% - Accent1 2 4 2 2 2 3" xfId="54646" xr:uid="{00000000-0005-0000-0000-00001C4F0000}"/>
    <cellStyle name="40% - Accent1 2 4 2 2 2 4" xfId="18422" xr:uid="{00000000-0005-0000-0000-00001D4F0000}"/>
    <cellStyle name="40% - Accent1 2 4 2 2 3" xfId="22714" xr:uid="{00000000-0005-0000-0000-00001E4F0000}"/>
    <cellStyle name="40% - Accent1 2 4 2 2 3 2" xfId="49957" xr:uid="{00000000-0005-0000-0000-00001F4F0000}"/>
    <cellStyle name="40% - Accent1 2 4 2 2 4" xfId="32197" xr:uid="{00000000-0005-0000-0000-0000204F0000}"/>
    <cellStyle name="40% - Accent1 2 4 2 2 5" xfId="37768" xr:uid="{00000000-0005-0000-0000-0000214F0000}"/>
    <cellStyle name="40% - Accent1 2 4 2 2 6" xfId="45228" xr:uid="{00000000-0005-0000-0000-0000224F0000}"/>
    <cellStyle name="40% - Accent1 2 4 2 2 7" xfId="14710" xr:uid="{00000000-0005-0000-0000-0000234F0000}"/>
    <cellStyle name="40% - Accent1 2 4 2 3" xfId="6929" xr:uid="{00000000-0005-0000-0000-0000244F0000}"/>
    <cellStyle name="40% - Accent1 2 4 2 3 2" xfId="26489" xr:uid="{00000000-0005-0000-0000-0000254F0000}"/>
    <cellStyle name="40% - Accent1 2 4 2 3 3" xfId="52695" xr:uid="{00000000-0005-0000-0000-0000264F0000}"/>
    <cellStyle name="40% - Accent1 2 4 2 3 4" xfId="16579" xr:uid="{00000000-0005-0000-0000-0000274F0000}"/>
    <cellStyle name="40% - Accent1 2 4 2 4" xfId="20555" xr:uid="{00000000-0005-0000-0000-0000284F0000}"/>
    <cellStyle name="40% - Accent1 2 4 2 4 2" xfId="48031" xr:uid="{00000000-0005-0000-0000-0000294F0000}"/>
    <cellStyle name="40% - Accent1 2 4 2 5" xfId="30180" xr:uid="{00000000-0005-0000-0000-00002A4F0000}"/>
    <cellStyle name="40% - Accent1 2 4 2 6" xfId="35626" xr:uid="{00000000-0005-0000-0000-00002B4F0000}"/>
    <cellStyle name="40% - Accent1 2 4 2 7" xfId="43221" xr:uid="{00000000-0005-0000-0000-00002C4F0000}"/>
    <cellStyle name="40% - Accent1 2 4 2 8" xfId="13249" xr:uid="{00000000-0005-0000-0000-00002D4F0000}"/>
    <cellStyle name="40% - Accent1 2 4 3" xfId="2256" xr:uid="{00000000-0005-0000-0000-00002E4F0000}"/>
    <cellStyle name="40% - Accent1 2 4 3 2" xfId="4561" xr:uid="{00000000-0005-0000-0000-00002F4F0000}"/>
    <cellStyle name="40% - Accent1 2 4 3 2 2" xfId="9342" xr:uid="{00000000-0005-0000-0000-0000304F0000}"/>
    <cellStyle name="40% - Accent1 2 4 3 2 2 2" xfId="28735" xr:uid="{00000000-0005-0000-0000-0000314F0000}"/>
    <cellStyle name="40% - Accent1 2 4 3 2 2 3" xfId="55108" xr:uid="{00000000-0005-0000-0000-0000324F0000}"/>
    <cellStyle name="40% - Accent1 2 4 3 2 2 4" xfId="18894" xr:uid="{00000000-0005-0000-0000-0000334F0000}"/>
    <cellStyle name="40% - Accent1 2 4 3 2 3" xfId="23186" xr:uid="{00000000-0005-0000-0000-0000344F0000}"/>
    <cellStyle name="40% - Accent1 2 4 3 2 3 2" xfId="50418" xr:uid="{00000000-0005-0000-0000-0000354F0000}"/>
    <cellStyle name="40% - Accent1 2 4 3 2 4" xfId="32661" xr:uid="{00000000-0005-0000-0000-0000364F0000}"/>
    <cellStyle name="40% - Accent1 2 4 3 2 5" xfId="38240" xr:uid="{00000000-0005-0000-0000-0000374F0000}"/>
    <cellStyle name="40% - Accent1 2 4 3 2 6" xfId="45700" xr:uid="{00000000-0005-0000-0000-0000384F0000}"/>
    <cellStyle name="40% - Accent1 2 4 3 2 7" xfId="15146" xr:uid="{00000000-0005-0000-0000-0000394F0000}"/>
    <cellStyle name="40% - Accent1 2 4 3 3" xfId="7421" xr:uid="{00000000-0005-0000-0000-00003A4F0000}"/>
    <cellStyle name="40% - Accent1 2 4 3 3 2" xfId="26925" xr:uid="{00000000-0005-0000-0000-00003B4F0000}"/>
    <cellStyle name="40% - Accent1 2 4 3 3 3" xfId="53187" xr:uid="{00000000-0005-0000-0000-00003C4F0000}"/>
    <cellStyle name="40% - Accent1 2 4 3 3 4" xfId="17015" xr:uid="{00000000-0005-0000-0000-00003D4F0000}"/>
    <cellStyle name="40% - Accent1 2 4 3 4" xfId="21093" xr:uid="{00000000-0005-0000-0000-00003E4F0000}"/>
    <cellStyle name="40% - Accent1 2 4 3 4 2" xfId="48523" xr:uid="{00000000-0005-0000-0000-00003F4F0000}"/>
    <cellStyle name="40% - Accent1 2 4 3 5" xfId="30707" xr:uid="{00000000-0005-0000-0000-0000404F0000}"/>
    <cellStyle name="40% - Accent1 2 4 3 6" xfId="36166" xr:uid="{00000000-0005-0000-0000-0000414F0000}"/>
    <cellStyle name="40% - Accent1 2 4 3 7" xfId="43759" xr:uid="{00000000-0005-0000-0000-0000424F0000}"/>
    <cellStyle name="40% - Accent1 2 4 3 8" xfId="12529" xr:uid="{00000000-0005-0000-0000-0000434F0000}"/>
    <cellStyle name="40% - Accent1 2 4 4" xfId="3397" xr:uid="{00000000-0005-0000-0000-0000444F0000}"/>
    <cellStyle name="40% - Accent1 2 4 4 2" xfId="8189" xr:uid="{00000000-0005-0000-0000-0000454F0000}"/>
    <cellStyle name="40% - Accent1 2 4 4 2 2" xfId="27619" xr:uid="{00000000-0005-0000-0000-0000464F0000}"/>
    <cellStyle name="40% - Accent1 2 4 4 2 3" xfId="53955" xr:uid="{00000000-0005-0000-0000-0000474F0000}"/>
    <cellStyle name="40% - Accent1 2 4 4 2 4" xfId="17730" xr:uid="{00000000-0005-0000-0000-0000484F0000}"/>
    <cellStyle name="40% - Accent1 2 4 4 3" xfId="22022" xr:uid="{00000000-0005-0000-0000-0000494F0000}"/>
    <cellStyle name="40% - Accent1 2 4 4 3 2" xfId="49267" xr:uid="{00000000-0005-0000-0000-00004A4F0000}"/>
    <cellStyle name="40% - Accent1 2 4 4 4" xfId="31509" xr:uid="{00000000-0005-0000-0000-00004B4F0000}"/>
    <cellStyle name="40% - Accent1 2 4 4 5" xfId="37076" xr:uid="{00000000-0005-0000-0000-00004C4F0000}"/>
    <cellStyle name="40% - Accent1 2 4 4 6" xfId="44536" xr:uid="{00000000-0005-0000-0000-00004D4F0000}"/>
    <cellStyle name="40% - Accent1 2 4 4 7" xfId="14031" xr:uid="{00000000-0005-0000-0000-00004E4F0000}"/>
    <cellStyle name="40% - Accent1 2 4 5" xfId="5036" xr:uid="{00000000-0005-0000-0000-00004F4F0000}"/>
    <cellStyle name="40% - Accent1 2 4 5 2" xfId="9792" xr:uid="{00000000-0005-0000-0000-0000504F0000}"/>
    <cellStyle name="40% - Accent1 2 4 5 2 2" xfId="55558" xr:uid="{00000000-0005-0000-0000-0000514F0000}"/>
    <cellStyle name="40% - Accent1 2 4 5 2 3" xfId="25810" xr:uid="{00000000-0005-0000-0000-0000524F0000}"/>
    <cellStyle name="40% - Accent1 2 4 5 3" xfId="33135" xr:uid="{00000000-0005-0000-0000-0000534F0000}"/>
    <cellStyle name="40% - Accent1 2 4 5 3 2" xfId="50867" xr:uid="{00000000-0005-0000-0000-0000544F0000}"/>
    <cellStyle name="40% - Accent1 2 4 5 4" xfId="38714" xr:uid="{00000000-0005-0000-0000-0000554F0000}"/>
    <cellStyle name="40% - Accent1 2 4 5 5" xfId="46167" xr:uid="{00000000-0005-0000-0000-0000564F0000}"/>
    <cellStyle name="40% - Accent1 2 4 5 6" xfId="15900" xr:uid="{00000000-0005-0000-0000-0000574F0000}"/>
    <cellStyle name="40% - Accent1 2 4 6" xfId="5521" xr:uid="{00000000-0005-0000-0000-0000584F0000}"/>
    <cellStyle name="40% - Accent1 2 4 6 2" xfId="10213" xr:uid="{00000000-0005-0000-0000-0000594F0000}"/>
    <cellStyle name="40% - Accent1 2 4 6 2 2" xfId="55979" xr:uid="{00000000-0005-0000-0000-00005A4F0000}"/>
    <cellStyle name="40% - Accent1 2 4 6 2 3" xfId="33617" xr:uid="{00000000-0005-0000-0000-00005B4F0000}"/>
    <cellStyle name="40% - Accent1 2 4 6 3" xfId="39196" xr:uid="{00000000-0005-0000-0000-00005C4F0000}"/>
    <cellStyle name="40% - Accent1 2 4 6 3 2" xfId="51287" xr:uid="{00000000-0005-0000-0000-00005D4F0000}"/>
    <cellStyle name="40% - Accent1 2 4 6 4" xfId="46649" xr:uid="{00000000-0005-0000-0000-00005E4F0000}"/>
    <cellStyle name="40% - Accent1 2 4 6 5" xfId="19824" xr:uid="{00000000-0005-0000-0000-00005F4F0000}"/>
    <cellStyle name="40% - Accent1 2 4 7" xfId="6224" xr:uid="{00000000-0005-0000-0000-0000604F0000}"/>
    <cellStyle name="40% - Accent1 2 4 7 2" xfId="51990" xr:uid="{00000000-0005-0000-0000-0000614F0000}"/>
    <cellStyle name="40% - Accent1 2 4 7 3" xfId="29458" xr:uid="{00000000-0005-0000-0000-0000624F0000}"/>
    <cellStyle name="40% - Accent1 2 4 8" xfId="11009" xr:uid="{00000000-0005-0000-0000-0000634F0000}"/>
    <cellStyle name="40% - Accent1 2 4 8 2" xfId="47328" xr:uid="{00000000-0005-0000-0000-0000644F0000}"/>
    <cellStyle name="40% - Accent1 2 4 8 3" xfId="34893" xr:uid="{00000000-0005-0000-0000-0000654F0000}"/>
    <cellStyle name="40% - Accent1 2 4 9" xfId="42492" xr:uid="{00000000-0005-0000-0000-0000664F0000}"/>
    <cellStyle name="40% - Accent1 2 5" xfId="720" xr:uid="{00000000-0005-0000-0000-0000674F0000}"/>
    <cellStyle name="40% - Accent1 2 5 10" xfId="11577" xr:uid="{00000000-0005-0000-0000-0000684F0000}"/>
    <cellStyle name="40% - Accent1 2 5 2" xfId="1480" xr:uid="{00000000-0005-0000-0000-0000694F0000}"/>
    <cellStyle name="40% - Accent1 2 5 2 2" xfId="3856" xr:uid="{00000000-0005-0000-0000-00006A4F0000}"/>
    <cellStyle name="40% - Accent1 2 5 2 2 2" xfId="8647" xr:uid="{00000000-0005-0000-0000-00006B4F0000}"/>
    <cellStyle name="40% - Accent1 2 5 2 2 2 2" xfId="28067" xr:uid="{00000000-0005-0000-0000-00006C4F0000}"/>
    <cellStyle name="40% - Accent1 2 5 2 2 2 3" xfId="54413" xr:uid="{00000000-0005-0000-0000-00006D4F0000}"/>
    <cellStyle name="40% - Accent1 2 5 2 2 2 4" xfId="18189" xr:uid="{00000000-0005-0000-0000-00006E4F0000}"/>
    <cellStyle name="40% - Accent1 2 5 2 2 3" xfId="22481" xr:uid="{00000000-0005-0000-0000-00006F4F0000}"/>
    <cellStyle name="40% - Accent1 2 5 2 2 3 2" xfId="49724" xr:uid="{00000000-0005-0000-0000-0000704F0000}"/>
    <cellStyle name="40% - Accent1 2 5 2 2 4" xfId="31964" xr:uid="{00000000-0005-0000-0000-0000714F0000}"/>
    <cellStyle name="40% - Accent1 2 5 2 2 5" xfId="37535" xr:uid="{00000000-0005-0000-0000-0000724F0000}"/>
    <cellStyle name="40% - Accent1 2 5 2 2 6" xfId="44995" xr:uid="{00000000-0005-0000-0000-0000734F0000}"/>
    <cellStyle name="40% - Accent1 2 5 2 2 7" xfId="14478" xr:uid="{00000000-0005-0000-0000-0000744F0000}"/>
    <cellStyle name="40% - Accent1 2 5 2 3" xfId="6694" xr:uid="{00000000-0005-0000-0000-0000754F0000}"/>
    <cellStyle name="40% - Accent1 2 5 2 3 2" xfId="26257" xr:uid="{00000000-0005-0000-0000-0000764F0000}"/>
    <cellStyle name="40% - Accent1 2 5 2 3 3" xfId="52460" xr:uid="{00000000-0005-0000-0000-0000774F0000}"/>
    <cellStyle name="40% - Accent1 2 5 2 3 4" xfId="16347" xr:uid="{00000000-0005-0000-0000-0000784F0000}"/>
    <cellStyle name="40% - Accent1 2 5 2 4" xfId="20319" xr:uid="{00000000-0005-0000-0000-0000794F0000}"/>
    <cellStyle name="40% - Accent1 2 5 2 4 2" xfId="47796" xr:uid="{00000000-0005-0000-0000-00007A4F0000}"/>
    <cellStyle name="40% - Accent1 2 5 2 5" xfId="29944" xr:uid="{00000000-0005-0000-0000-00007B4F0000}"/>
    <cellStyle name="40% - Accent1 2 5 2 6" xfId="35390" xr:uid="{00000000-0005-0000-0000-00007C4F0000}"/>
    <cellStyle name="40% - Accent1 2 5 2 7" xfId="42985" xr:uid="{00000000-0005-0000-0000-00007D4F0000}"/>
    <cellStyle name="40% - Accent1 2 5 2 8" xfId="13014" xr:uid="{00000000-0005-0000-0000-00007E4F0000}"/>
    <cellStyle name="40% - Accent1 2 5 3" xfId="3164" xr:uid="{00000000-0005-0000-0000-00007F4F0000}"/>
    <cellStyle name="40% - Accent1 2 5 3 2" xfId="7957" xr:uid="{00000000-0005-0000-0000-0000804F0000}"/>
    <cellStyle name="40% - Accent1 2 5 3 2 2" xfId="27387" xr:uid="{00000000-0005-0000-0000-0000814F0000}"/>
    <cellStyle name="40% - Accent1 2 5 3 2 3" xfId="53723" xr:uid="{00000000-0005-0000-0000-0000824F0000}"/>
    <cellStyle name="40% - Accent1 2 5 3 2 4" xfId="17497" xr:uid="{00000000-0005-0000-0000-0000834F0000}"/>
    <cellStyle name="40% - Accent1 2 5 3 3" xfId="21789" xr:uid="{00000000-0005-0000-0000-0000844F0000}"/>
    <cellStyle name="40% - Accent1 2 5 3 3 2" xfId="49035" xr:uid="{00000000-0005-0000-0000-0000854F0000}"/>
    <cellStyle name="40% - Accent1 2 5 3 4" xfId="31276" xr:uid="{00000000-0005-0000-0000-0000864F0000}"/>
    <cellStyle name="40% - Accent1 2 5 3 5" xfId="36843" xr:uid="{00000000-0005-0000-0000-0000874F0000}"/>
    <cellStyle name="40% - Accent1 2 5 3 6" xfId="44303" xr:uid="{00000000-0005-0000-0000-0000884F0000}"/>
    <cellStyle name="40% - Accent1 2 5 3 7" xfId="12297" xr:uid="{00000000-0005-0000-0000-0000894F0000}"/>
    <cellStyle name="40% - Accent1 2 5 4" xfId="5991" xr:uid="{00000000-0005-0000-0000-00008A4F0000}"/>
    <cellStyle name="40% - Accent1 2 5 4 2" xfId="25221" xr:uid="{00000000-0005-0000-0000-00008B4F0000}"/>
    <cellStyle name="40% - Accent1 2 5 4 3" xfId="51757" xr:uid="{00000000-0005-0000-0000-00008C4F0000}"/>
    <cellStyle name="40% - Accent1 2 5 4 4" xfId="13799" xr:uid="{00000000-0005-0000-0000-00008D4F0000}"/>
    <cellStyle name="40% - Accent1 2 5 5" xfId="15668" xr:uid="{00000000-0005-0000-0000-00008E4F0000}"/>
    <cellStyle name="40% - Accent1 2 5 5 2" xfId="25578" xr:uid="{00000000-0005-0000-0000-00008F4F0000}"/>
    <cellStyle name="40% - Accent1 2 5 5 3" xfId="47096" xr:uid="{00000000-0005-0000-0000-0000904F0000}"/>
    <cellStyle name="40% - Accent1 2 5 6" xfId="19565" xr:uid="{00000000-0005-0000-0000-0000914F0000}"/>
    <cellStyle name="40% - Accent1 2 5 7" xfId="29226" xr:uid="{00000000-0005-0000-0000-0000924F0000}"/>
    <cellStyle name="40% - Accent1 2 5 8" xfId="34634" xr:uid="{00000000-0005-0000-0000-0000934F0000}"/>
    <cellStyle name="40% - Accent1 2 5 9" xfId="42233" xr:uid="{00000000-0005-0000-0000-0000944F0000}"/>
    <cellStyle name="40% - Accent1 2 6" xfId="1201" xr:uid="{00000000-0005-0000-0000-0000954F0000}"/>
    <cellStyle name="40% - Accent1 2 6 2" xfId="3583" xr:uid="{00000000-0005-0000-0000-0000964F0000}"/>
    <cellStyle name="40% - Accent1 2 6 2 2" xfId="8374" xr:uid="{00000000-0005-0000-0000-0000974F0000}"/>
    <cellStyle name="40% - Accent1 2 6 2 2 2" xfId="27796" xr:uid="{00000000-0005-0000-0000-0000984F0000}"/>
    <cellStyle name="40% - Accent1 2 6 2 2 3" xfId="54140" xr:uid="{00000000-0005-0000-0000-0000994F0000}"/>
    <cellStyle name="40% - Accent1 2 6 2 2 4" xfId="17916" xr:uid="{00000000-0005-0000-0000-00009A4F0000}"/>
    <cellStyle name="40% - Accent1 2 6 2 3" xfId="22208" xr:uid="{00000000-0005-0000-0000-00009B4F0000}"/>
    <cellStyle name="40% - Accent1 2 6 2 3 2" xfId="49451" xr:uid="{00000000-0005-0000-0000-00009C4F0000}"/>
    <cellStyle name="40% - Accent1 2 6 2 4" xfId="31692" xr:uid="{00000000-0005-0000-0000-00009D4F0000}"/>
    <cellStyle name="40% - Accent1 2 6 2 5" xfId="37262" xr:uid="{00000000-0005-0000-0000-00009E4F0000}"/>
    <cellStyle name="40% - Accent1 2 6 2 6" xfId="44722" xr:uid="{00000000-0005-0000-0000-00009F4F0000}"/>
    <cellStyle name="40% - Accent1 2 6 2 7" xfId="12736" xr:uid="{00000000-0005-0000-0000-0000A04F0000}"/>
    <cellStyle name="40% - Accent1 2 6 3" xfId="6419" xr:uid="{00000000-0005-0000-0000-0000A14F0000}"/>
    <cellStyle name="40% - Accent1 2 6 3 2" xfId="23546" xr:uid="{00000000-0005-0000-0000-0000A24F0000}"/>
    <cellStyle name="40% - Accent1 2 6 3 3" xfId="52185" xr:uid="{00000000-0005-0000-0000-0000A34F0000}"/>
    <cellStyle name="40% - Accent1 2 6 3 4" xfId="14207" xr:uid="{00000000-0005-0000-0000-0000A44F0000}"/>
    <cellStyle name="40% - Accent1 2 6 4" xfId="16076" xr:uid="{00000000-0005-0000-0000-0000A54F0000}"/>
    <cellStyle name="40% - Accent1 2 6 4 2" xfId="25986" xr:uid="{00000000-0005-0000-0000-0000A64F0000}"/>
    <cellStyle name="40% - Accent1 2 6 4 3" xfId="47521" xr:uid="{00000000-0005-0000-0000-0000A74F0000}"/>
    <cellStyle name="40% - Accent1 2 6 5" xfId="20040" xr:uid="{00000000-0005-0000-0000-0000A84F0000}"/>
    <cellStyle name="40% - Accent1 2 6 6" xfId="29667" xr:uid="{00000000-0005-0000-0000-0000A94F0000}"/>
    <cellStyle name="40% - Accent1 2 6 7" xfId="35111" xr:uid="{00000000-0005-0000-0000-0000AA4F0000}"/>
    <cellStyle name="40% - Accent1 2 6 8" xfId="42706" xr:uid="{00000000-0005-0000-0000-0000AB4F0000}"/>
    <cellStyle name="40% - Accent1 2 6 9" xfId="11298" xr:uid="{00000000-0005-0000-0000-0000AC4F0000}"/>
    <cellStyle name="40% - Accent1 2 7" xfId="2024" xr:uid="{00000000-0005-0000-0000-0000AD4F0000}"/>
    <cellStyle name="40% - Accent1 2 7 2" xfId="4329" xr:uid="{00000000-0005-0000-0000-0000AE4F0000}"/>
    <cellStyle name="40% - Accent1 2 7 2 2" xfId="9110" xr:uid="{00000000-0005-0000-0000-0000AF4F0000}"/>
    <cellStyle name="40% - Accent1 2 7 2 2 2" xfId="28503" xr:uid="{00000000-0005-0000-0000-0000B04F0000}"/>
    <cellStyle name="40% - Accent1 2 7 2 2 3" xfId="54876" xr:uid="{00000000-0005-0000-0000-0000B14F0000}"/>
    <cellStyle name="40% - Accent1 2 7 2 2 4" xfId="18662" xr:uid="{00000000-0005-0000-0000-0000B24F0000}"/>
    <cellStyle name="40% - Accent1 2 7 2 3" xfId="22954" xr:uid="{00000000-0005-0000-0000-0000B34F0000}"/>
    <cellStyle name="40% - Accent1 2 7 2 3 2" xfId="50186" xr:uid="{00000000-0005-0000-0000-0000B44F0000}"/>
    <cellStyle name="40% - Accent1 2 7 2 4" xfId="32429" xr:uid="{00000000-0005-0000-0000-0000B54F0000}"/>
    <cellStyle name="40% - Accent1 2 7 2 5" xfId="38008" xr:uid="{00000000-0005-0000-0000-0000B64F0000}"/>
    <cellStyle name="40% - Accent1 2 7 2 6" xfId="45468" xr:uid="{00000000-0005-0000-0000-0000B74F0000}"/>
    <cellStyle name="40% - Accent1 2 7 2 7" xfId="14914" xr:uid="{00000000-0005-0000-0000-0000B84F0000}"/>
    <cellStyle name="40% - Accent1 2 7 3" xfId="7189" xr:uid="{00000000-0005-0000-0000-0000B94F0000}"/>
    <cellStyle name="40% - Accent1 2 7 3 2" xfId="26693" xr:uid="{00000000-0005-0000-0000-0000BA4F0000}"/>
    <cellStyle name="40% - Accent1 2 7 3 3" xfId="52955" xr:uid="{00000000-0005-0000-0000-0000BB4F0000}"/>
    <cellStyle name="40% - Accent1 2 7 3 4" xfId="16783" xr:uid="{00000000-0005-0000-0000-0000BC4F0000}"/>
    <cellStyle name="40% - Accent1 2 7 4" xfId="20861" xr:uid="{00000000-0005-0000-0000-0000BD4F0000}"/>
    <cellStyle name="40% - Accent1 2 7 4 2" xfId="48291" xr:uid="{00000000-0005-0000-0000-0000BE4F0000}"/>
    <cellStyle name="40% - Accent1 2 7 5" xfId="30475" xr:uid="{00000000-0005-0000-0000-0000BF4F0000}"/>
    <cellStyle name="40% - Accent1 2 7 6" xfId="35934" xr:uid="{00000000-0005-0000-0000-0000C04F0000}"/>
    <cellStyle name="40% - Accent1 2 7 7" xfId="43527" xr:uid="{00000000-0005-0000-0000-0000C14F0000}"/>
    <cellStyle name="40% - Accent1 2 7 8" xfId="12026" xr:uid="{00000000-0005-0000-0000-0000C24F0000}"/>
    <cellStyle name="40% - Accent1 2 8" xfId="2892" xr:uid="{00000000-0005-0000-0000-0000C34F0000}"/>
    <cellStyle name="40% - Accent1 2 8 2" xfId="7686" xr:uid="{00000000-0005-0000-0000-0000C44F0000}"/>
    <cellStyle name="40% - Accent1 2 8 2 2" xfId="27116" xr:uid="{00000000-0005-0000-0000-0000C54F0000}"/>
    <cellStyle name="40% - Accent1 2 8 2 3" xfId="53452" xr:uid="{00000000-0005-0000-0000-0000C64F0000}"/>
    <cellStyle name="40% - Accent1 2 8 2 4" xfId="17225" xr:uid="{00000000-0005-0000-0000-0000C74F0000}"/>
    <cellStyle name="40% - Accent1 2 8 3" xfId="21517" xr:uid="{00000000-0005-0000-0000-0000C84F0000}"/>
    <cellStyle name="40% - Accent1 2 8 3 2" xfId="48764" xr:uid="{00000000-0005-0000-0000-0000C94F0000}"/>
    <cellStyle name="40% - Accent1 2 8 4" xfId="31004" xr:uid="{00000000-0005-0000-0000-0000CA4F0000}"/>
    <cellStyle name="40% - Accent1 2 8 5" xfId="36571" xr:uid="{00000000-0005-0000-0000-0000CB4F0000}"/>
    <cellStyle name="40% - Accent1 2 8 6" xfId="44031" xr:uid="{00000000-0005-0000-0000-0000CC4F0000}"/>
    <cellStyle name="40% - Accent1 2 8 7" xfId="13528" xr:uid="{00000000-0005-0000-0000-0000CD4F0000}"/>
    <cellStyle name="40% - Accent1 2 9" xfId="4801" xr:uid="{00000000-0005-0000-0000-0000CE4F0000}"/>
    <cellStyle name="40% - Accent1 2 9 2" xfId="9560" xr:uid="{00000000-0005-0000-0000-0000CF4F0000}"/>
    <cellStyle name="40% - Accent1 2 9 2 2" xfId="55326" xr:uid="{00000000-0005-0000-0000-0000D04F0000}"/>
    <cellStyle name="40% - Accent1 2 9 2 3" xfId="25319" xr:uid="{00000000-0005-0000-0000-0000D14F0000}"/>
    <cellStyle name="40% - Accent1 2 9 3" xfId="32900" xr:uid="{00000000-0005-0000-0000-0000D24F0000}"/>
    <cellStyle name="40% - Accent1 2 9 3 2" xfId="50635" xr:uid="{00000000-0005-0000-0000-0000D34F0000}"/>
    <cellStyle name="40% - Accent1 2 9 4" xfId="38479" xr:uid="{00000000-0005-0000-0000-0000D44F0000}"/>
    <cellStyle name="40% - Accent1 2 9 5" xfId="45935" xr:uid="{00000000-0005-0000-0000-0000D54F0000}"/>
    <cellStyle name="40% - Accent1 2 9 6" xfId="15397" xr:uid="{00000000-0005-0000-0000-0000D64F0000}"/>
    <cellStyle name="40% - Accent1 3" xfId="301" xr:uid="{00000000-0005-0000-0000-0000D74F0000}"/>
    <cellStyle name="40% - Accent1 4" xfId="487" xr:uid="{00000000-0005-0000-0000-0000D84F0000}"/>
    <cellStyle name="40% - Accent1 4 10" xfId="10811" xr:uid="{00000000-0005-0000-0000-0000D94F0000}"/>
    <cellStyle name="40% - Accent1 4 10 2" xfId="46871" xr:uid="{00000000-0005-0000-0000-0000DA4F0000}"/>
    <cellStyle name="40% - Accent1 4 10 3" xfId="34403" xr:uid="{00000000-0005-0000-0000-0000DB4F0000}"/>
    <cellStyle name="40% - Accent1 4 11" xfId="42003" xr:uid="{00000000-0005-0000-0000-0000DC4F0000}"/>
    <cellStyle name="40% - Accent1 4 12" xfId="11347" xr:uid="{00000000-0005-0000-0000-0000DD4F0000}"/>
    <cellStyle name="40% - Accent1 4 13" xfId="56566" xr:uid="{00000000-0005-0000-0000-0000DE4F0000}"/>
    <cellStyle name="40% - Accent1 4 14" xfId="57021" xr:uid="{00000000-0005-0000-0000-0000DF4F0000}"/>
    <cellStyle name="40% - Accent1 4 2" xfId="1024" xr:uid="{00000000-0005-0000-0000-0000E04F0000}"/>
    <cellStyle name="40% - Accent1 4 2 10" xfId="11881" xr:uid="{00000000-0005-0000-0000-0000E14F0000}"/>
    <cellStyle name="40% - Accent1 4 2 11" xfId="56809" xr:uid="{00000000-0005-0000-0000-0000E24F0000}"/>
    <cellStyle name="40% - Accent1 4 2 12" xfId="57264" xr:uid="{00000000-0005-0000-0000-0000E34F0000}"/>
    <cellStyle name="40% - Accent1 4 2 2" xfId="1761" xr:uid="{00000000-0005-0000-0000-0000E44F0000}"/>
    <cellStyle name="40% - Accent1 4 2 2 2" xfId="4134" xr:uid="{00000000-0005-0000-0000-0000E54F0000}"/>
    <cellStyle name="40% - Accent1 4 2 2 2 2" xfId="8925" xr:uid="{00000000-0005-0000-0000-0000E64F0000}"/>
    <cellStyle name="40% - Accent1 4 2 2 2 2 2" xfId="28344" xr:uid="{00000000-0005-0000-0000-0000E74F0000}"/>
    <cellStyle name="40% - Accent1 4 2 2 2 2 3" xfId="54691" xr:uid="{00000000-0005-0000-0000-0000E84F0000}"/>
    <cellStyle name="40% - Accent1 4 2 2 2 2 4" xfId="18467" xr:uid="{00000000-0005-0000-0000-0000E94F0000}"/>
    <cellStyle name="40% - Accent1 4 2 2 2 3" xfId="22759" xr:uid="{00000000-0005-0000-0000-0000EA4F0000}"/>
    <cellStyle name="40% - Accent1 4 2 2 2 3 2" xfId="50002" xr:uid="{00000000-0005-0000-0000-0000EB4F0000}"/>
    <cellStyle name="40% - Accent1 4 2 2 2 4" xfId="32242" xr:uid="{00000000-0005-0000-0000-0000EC4F0000}"/>
    <cellStyle name="40% - Accent1 4 2 2 2 5" xfId="37813" xr:uid="{00000000-0005-0000-0000-0000ED4F0000}"/>
    <cellStyle name="40% - Accent1 4 2 2 2 6" xfId="45273" xr:uid="{00000000-0005-0000-0000-0000EE4F0000}"/>
    <cellStyle name="40% - Accent1 4 2 2 2 7" xfId="14755" xr:uid="{00000000-0005-0000-0000-0000EF4F0000}"/>
    <cellStyle name="40% - Accent1 4 2 2 3" xfId="6974" xr:uid="{00000000-0005-0000-0000-0000F04F0000}"/>
    <cellStyle name="40% - Accent1 4 2 2 3 2" xfId="26534" xr:uid="{00000000-0005-0000-0000-0000F14F0000}"/>
    <cellStyle name="40% - Accent1 4 2 2 3 3" xfId="52740" xr:uid="{00000000-0005-0000-0000-0000F24F0000}"/>
    <cellStyle name="40% - Accent1 4 2 2 3 4" xfId="16624" xr:uid="{00000000-0005-0000-0000-0000F34F0000}"/>
    <cellStyle name="40% - Accent1 4 2 2 4" xfId="20600" xr:uid="{00000000-0005-0000-0000-0000F44F0000}"/>
    <cellStyle name="40% - Accent1 4 2 2 4 2" xfId="48076" xr:uid="{00000000-0005-0000-0000-0000F54F0000}"/>
    <cellStyle name="40% - Accent1 4 2 2 5" xfId="30225" xr:uid="{00000000-0005-0000-0000-0000F64F0000}"/>
    <cellStyle name="40% - Accent1 4 2 2 6" xfId="35671" xr:uid="{00000000-0005-0000-0000-0000F74F0000}"/>
    <cellStyle name="40% - Accent1 4 2 2 7" xfId="43266" xr:uid="{00000000-0005-0000-0000-0000F84F0000}"/>
    <cellStyle name="40% - Accent1 4 2 2 8" xfId="13294" xr:uid="{00000000-0005-0000-0000-0000F94F0000}"/>
    <cellStyle name="40% - Accent1 4 2 3" xfId="2301" xr:uid="{00000000-0005-0000-0000-0000FA4F0000}"/>
    <cellStyle name="40% - Accent1 4 2 3 2" xfId="4606" xr:uid="{00000000-0005-0000-0000-0000FB4F0000}"/>
    <cellStyle name="40% - Accent1 4 2 3 2 2" xfId="9387" xr:uid="{00000000-0005-0000-0000-0000FC4F0000}"/>
    <cellStyle name="40% - Accent1 4 2 3 2 2 2" xfId="28780" xr:uid="{00000000-0005-0000-0000-0000FD4F0000}"/>
    <cellStyle name="40% - Accent1 4 2 3 2 2 3" xfId="55153" xr:uid="{00000000-0005-0000-0000-0000FE4F0000}"/>
    <cellStyle name="40% - Accent1 4 2 3 2 2 4" xfId="18939" xr:uid="{00000000-0005-0000-0000-0000FF4F0000}"/>
    <cellStyle name="40% - Accent1 4 2 3 2 3" xfId="23231" xr:uid="{00000000-0005-0000-0000-000000500000}"/>
    <cellStyle name="40% - Accent1 4 2 3 2 3 2" xfId="50463" xr:uid="{00000000-0005-0000-0000-000001500000}"/>
    <cellStyle name="40% - Accent1 4 2 3 2 4" xfId="32706" xr:uid="{00000000-0005-0000-0000-000002500000}"/>
    <cellStyle name="40% - Accent1 4 2 3 2 5" xfId="38285" xr:uid="{00000000-0005-0000-0000-000003500000}"/>
    <cellStyle name="40% - Accent1 4 2 3 2 6" xfId="45745" xr:uid="{00000000-0005-0000-0000-000004500000}"/>
    <cellStyle name="40% - Accent1 4 2 3 2 7" xfId="15191" xr:uid="{00000000-0005-0000-0000-000005500000}"/>
    <cellStyle name="40% - Accent1 4 2 3 3" xfId="7466" xr:uid="{00000000-0005-0000-0000-000006500000}"/>
    <cellStyle name="40% - Accent1 4 2 3 3 2" xfId="26970" xr:uid="{00000000-0005-0000-0000-000007500000}"/>
    <cellStyle name="40% - Accent1 4 2 3 3 3" xfId="53232" xr:uid="{00000000-0005-0000-0000-000008500000}"/>
    <cellStyle name="40% - Accent1 4 2 3 3 4" xfId="17060" xr:uid="{00000000-0005-0000-0000-000009500000}"/>
    <cellStyle name="40% - Accent1 4 2 3 4" xfId="21138" xr:uid="{00000000-0005-0000-0000-00000A500000}"/>
    <cellStyle name="40% - Accent1 4 2 3 4 2" xfId="48568" xr:uid="{00000000-0005-0000-0000-00000B500000}"/>
    <cellStyle name="40% - Accent1 4 2 3 5" xfId="30752" xr:uid="{00000000-0005-0000-0000-00000C500000}"/>
    <cellStyle name="40% - Accent1 4 2 3 6" xfId="36211" xr:uid="{00000000-0005-0000-0000-00000D500000}"/>
    <cellStyle name="40% - Accent1 4 2 3 7" xfId="43804" xr:uid="{00000000-0005-0000-0000-00000E500000}"/>
    <cellStyle name="40% - Accent1 4 2 3 8" xfId="12574" xr:uid="{00000000-0005-0000-0000-00000F500000}"/>
    <cellStyle name="40% - Accent1 4 2 4" xfId="3442" xr:uid="{00000000-0005-0000-0000-000010500000}"/>
    <cellStyle name="40% - Accent1 4 2 4 2" xfId="8234" xr:uid="{00000000-0005-0000-0000-000011500000}"/>
    <cellStyle name="40% - Accent1 4 2 4 2 2" xfId="27664" xr:uid="{00000000-0005-0000-0000-000012500000}"/>
    <cellStyle name="40% - Accent1 4 2 4 2 3" xfId="54000" xr:uid="{00000000-0005-0000-0000-000013500000}"/>
    <cellStyle name="40% - Accent1 4 2 4 2 4" xfId="17775" xr:uid="{00000000-0005-0000-0000-000014500000}"/>
    <cellStyle name="40% - Accent1 4 2 4 3" xfId="22067" xr:uid="{00000000-0005-0000-0000-000015500000}"/>
    <cellStyle name="40% - Accent1 4 2 4 3 2" xfId="49312" xr:uid="{00000000-0005-0000-0000-000016500000}"/>
    <cellStyle name="40% - Accent1 4 2 4 4" xfId="31554" xr:uid="{00000000-0005-0000-0000-000017500000}"/>
    <cellStyle name="40% - Accent1 4 2 4 5" xfId="37121" xr:uid="{00000000-0005-0000-0000-000018500000}"/>
    <cellStyle name="40% - Accent1 4 2 4 6" xfId="44581" xr:uid="{00000000-0005-0000-0000-000019500000}"/>
    <cellStyle name="40% - Accent1 4 2 4 7" xfId="14076" xr:uid="{00000000-0005-0000-0000-00001A500000}"/>
    <cellStyle name="40% - Accent1 4 2 5" xfId="5081" xr:uid="{00000000-0005-0000-0000-00001B500000}"/>
    <cellStyle name="40% - Accent1 4 2 5 2" xfId="9837" xr:uid="{00000000-0005-0000-0000-00001C500000}"/>
    <cellStyle name="40% - Accent1 4 2 5 2 2" xfId="55603" xr:uid="{00000000-0005-0000-0000-00001D500000}"/>
    <cellStyle name="40% - Accent1 4 2 5 2 3" xfId="25855" xr:uid="{00000000-0005-0000-0000-00001E500000}"/>
    <cellStyle name="40% - Accent1 4 2 5 3" xfId="33180" xr:uid="{00000000-0005-0000-0000-00001F500000}"/>
    <cellStyle name="40% - Accent1 4 2 5 3 2" xfId="50912" xr:uid="{00000000-0005-0000-0000-000020500000}"/>
    <cellStyle name="40% - Accent1 4 2 5 4" xfId="38759" xr:uid="{00000000-0005-0000-0000-000021500000}"/>
    <cellStyle name="40% - Accent1 4 2 5 5" xfId="46212" xr:uid="{00000000-0005-0000-0000-000022500000}"/>
    <cellStyle name="40% - Accent1 4 2 5 6" xfId="15945" xr:uid="{00000000-0005-0000-0000-000023500000}"/>
    <cellStyle name="40% - Accent1 4 2 6" xfId="5566" xr:uid="{00000000-0005-0000-0000-000024500000}"/>
    <cellStyle name="40% - Accent1 4 2 6 2" xfId="10258" xr:uid="{00000000-0005-0000-0000-000025500000}"/>
    <cellStyle name="40% - Accent1 4 2 6 2 2" xfId="56024" xr:uid="{00000000-0005-0000-0000-000026500000}"/>
    <cellStyle name="40% - Accent1 4 2 6 2 3" xfId="33662" xr:uid="{00000000-0005-0000-0000-000027500000}"/>
    <cellStyle name="40% - Accent1 4 2 6 3" xfId="39241" xr:uid="{00000000-0005-0000-0000-000028500000}"/>
    <cellStyle name="40% - Accent1 4 2 6 3 2" xfId="51332" xr:uid="{00000000-0005-0000-0000-000029500000}"/>
    <cellStyle name="40% - Accent1 4 2 6 4" xfId="46694" xr:uid="{00000000-0005-0000-0000-00002A500000}"/>
    <cellStyle name="40% - Accent1 4 2 6 5" xfId="19869" xr:uid="{00000000-0005-0000-0000-00002B500000}"/>
    <cellStyle name="40% - Accent1 4 2 7" xfId="6269" xr:uid="{00000000-0005-0000-0000-00002C500000}"/>
    <cellStyle name="40% - Accent1 4 2 7 2" xfId="52035" xr:uid="{00000000-0005-0000-0000-00002D500000}"/>
    <cellStyle name="40% - Accent1 4 2 7 3" xfId="29503" xr:uid="{00000000-0005-0000-0000-00002E500000}"/>
    <cellStyle name="40% - Accent1 4 2 8" xfId="11054" xr:uid="{00000000-0005-0000-0000-00002F500000}"/>
    <cellStyle name="40% - Accent1 4 2 8 2" xfId="47373" xr:uid="{00000000-0005-0000-0000-000030500000}"/>
    <cellStyle name="40% - Accent1 4 2 8 3" xfId="34938" xr:uid="{00000000-0005-0000-0000-000031500000}"/>
    <cellStyle name="40% - Accent1 4 2 9" xfId="42537" xr:uid="{00000000-0005-0000-0000-000032500000}"/>
    <cellStyle name="40% - Accent1 4 3" xfId="776" xr:uid="{00000000-0005-0000-0000-000033500000}"/>
    <cellStyle name="40% - Accent1 4 3 10" xfId="11633" xr:uid="{00000000-0005-0000-0000-000034500000}"/>
    <cellStyle name="40% - Accent1 4 3 2" xfId="1518" xr:uid="{00000000-0005-0000-0000-000035500000}"/>
    <cellStyle name="40% - Accent1 4 3 2 2" xfId="3891" xr:uid="{00000000-0005-0000-0000-000036500000}"/>
    <cellStyle name="40% - Accent1 4 3 2 2 2" xfId="8682" xr:uid="{00000000-0005-0000-0000-000037500000}"/>
    <cellStyle name="40% - Accent1 4 3 2 2 2 2" xfId="28101" xr:uid="{00000000-0005-0000-0000-000038500000}"/>
    <cellStyle name="40% - Accent1 4 3 2 2 2 3" xfId="54448" xr:uid="{00000000-0005-0000-0000-000039500000}"/>
    <cellStyle name="40% - Accent1 4 3 2 2 2 4" xfId="18224" xr:uid="{00000000-0005-0000-0000-00003A500000}"/>
    <cellStyle name="40% - Accent1 4 3 2 2 3" xfId="22516" xr:uid="{00000000-0005-0000-0000-00003B500000}"/>
    <cellStyle name="40% - Accent1 4 3 2 2 3 2" xfId="49759" xr:uid="{00000000-0005-0000-0000-00003C500000}"/>
    <cellStyle name="40% - Accent1 4 3 2 2 4" xfId="31999" xr:uid="{00000000-0005-0000-0000-00003D500000}"/>
    <cellStyle name="40% - Accent1 4 3 2 2 5" xfId="37570" xr:uid="{00000000-0005-0000-0000-00003E500000}"/>
    <cellStyle name="40% - Accent1 4 3 2 2 6" xfId="45030" xr:uid="{00000000-0005-0000-0000-00003F500000}"/>
    <cellStyle name="40% - Accent1 4 3 2 2 7" xfId="14512" xr:uid="{00000000-0005-0000-0000-000040500000}"/>
    <cellStyle name="40% - Accent1 4 3 2 3" xfId="6731" xr:uid="{00000000-0005-0000-0000-000041500000}"/>
    <cellStyle name="40% - Accent1 4 3 2 3 2" xfId="26291" xr:uid="{00000000-0005-0000-0000-000042500000}"/>
    <cellStyle name="40% - Accent1 4 3 2 3 3" xfId="52497" xr:uid="{00000000-0005-0000-0000-000043500000}"/>
    <cellStyle name="40% - Accent1 4 3 2 3 4" xfId="16381" xr:uid="{00000000-0005-0000-0000-000044500000}"/>
    <cellStyle name="40% - Accent1 4 3 2 4" xfId="20357" xr:uid="{00000000-0005-0000-0000-000045500000}"/>
    <cellStyle name="40% - Accent1 4 3 2 4 2" xfId="47833" xr:uid="{00000000-0005-0000-0000-000046500000}"/>
    <cellStyle name="40% - Accent1 4 3 2 5" xfId="29982" xr:uid="{00000000-0005-0000-0000-000047500000}"/>
    <cellStyle name="40% - Accent1 4 3 2 6" xfId="35428" xr:uid="{00000000-0005-0000-0000-000048500000}"/>
    <cellStyle name="40% - Accent1 4 3 2 7" xfId="43023" xr:uid="{00000000-0005-0000-0000-000049500000}"/>
    <cellStyle name="40% - Accent1 4 3 2 8" xfId="13051" xr:uid="{00000000-0005-0000-0000-00004A500000}"/>
    <cellStyle name="40% - Accent1 4 3 3" xfId="3199" xr:uid="{00000000-0005-0000-0000-00004B500000}"/>
    <cellStyle name="40% - Accent1 4 3 3 2" xfId="7991" xr:uid="{00000000-0005-0000-0000-00004C500000}"/>
    <cellStyle name="40% - Accent1 4 3 3 2 2" xfId="27421" xr:uid="{00000000-0005-0000-0000-00004D500000}"/>
    <cellStyle name="40% - Accent1 4 3 3 2 3" xfId="53757" xr:uid="{00000000-0005-0000-0000-00004E500000}"/>
    <cellStyle name="40% - Accent1 4 3 3 2 4" xfId="17532" xr:uid="{00000000-0005-0000-0000-00004F500000}"/>
    <cellStyle name="40% - Accent1 4 3 3 3" xfId="21824" xr:uid="{00000000-0005-0000-0000-000050500000}"/>
    <cellStyle name="40% - Accent1 4 3 3 3 2" xfId="49069" xr:uid="{00000000-0005-0000-0000-000051500000}"/>
    <cellStyle name="40% - Accent1 4 3 3 4" xfId="31311" xr:uid="{00000000-0005-0000-0000-000052500000}"/>
    <cellStyle name="40% - Accent1 4 3 3 5" xfId="36878" xr:uid="{00000000-0005-0000-0000-000053500000}"/>
    <cellStyle name="40% - Accent1 4 3 3 6" xfId="44338" xr:uid="{00000000-0005-0000-0000-000054500000}"/>
    <cellStyle name="40% - Accent1 4 3 3 7" xfId="12331" xr:uid="{00000000-0005-0000-0000-000055500000}"/>
    <cellStyle name="40% - Accent1 4 3 4" xfId="6026" xr:uid="{00000000-0005-0000-0000-000056500000}"/>
    <cellStyle name="40% - Accent1 4 3 4 2" xfId="24883" xr:uid="{00000000-0005-0000-0000-000057500000}"/>
    <cellStyle name="40% - Accent1 4 3 4 3" xfId="51792" xr:uid="{00000000-0005-0000-0000-000058500000}"/>
    <cellStyle name="40% - Accent1 4 3 4 4" xfId="13833" xr:uid="{00000000-0005-0000-0000-000059500000}"/>
    <cellStyle name="40% - Accent1 4 3 5" xfId="15702" xr:uid="{00000000-0005-0000-0000-00005A500000}"/>
    <cellStyle name="40% - Accent1 4 3 5 2" xfId="25612" xr:uid="{00000000-0005-0000-0000-00005B500000}"/>
    <cellStyle name="40% - Accent1 4 3 5 3" xfId="47130" xr:uid="{00000000-0005-0000-0000-00005C500000}"/>
    <cellStyle name="40% - Accent1 4 3 6" xfId="19621" xr:uid="{00000000-0005-0000-0000-00005D500000}"/>
    <cellStyle name="40% - Accent1 4 3 7" xfId="29260" xr:uid="{00000000-0005-0000-0000-00005E500000}"/>
    <cellStyle name="40% - Accent1 4 3 8" xfId="34690" xr:uid="{00000000-0005-0000-0000-00005F500000}"/>
    <cellStyle name="40% - Accent1 4 3 9" xfId="42289" xr:uid="{00000000-0005-0000-0000-000060500000}"/>
    <cellStyle name="40% - Accent1 4 4" xfId="1255" xr:uid="{00000000-0005-0000-0000-000061500000}"/>
    <cellStyle name="40% - Accent1 4 4 2" xfId="3631" xr:uid="{00000000-0005-0000-0000-000062500000}"/>
    <cellStyle name="40% - Accent1 4 4 2 2" xfId="8422" xr:uid="{00000000-0005-0000-0000-000063500000}"/>
    <cellStyle name="40% - Accent1 4 4 2 2 2" xfId="27842" xr:uid="{00000000-0005-0000-0000-000064500000}"/>
    <cellStyle name="40% - Accent1 4 4 2 2 3" xfId="54188" xr:uid="{00000000-0005-0000-0000-000065500000}"/>
    <cellStyle name="40% - Accent1 4 4 2 2 4" xfId="17964" xr:uid="{00000000-0005-0000-0000-000066500000}"/>
    <cellStyle name="40% - Accent1 4 4 2 3" xfId="22256" xr:uid="{00000000-0005-0000-0000-000067500000}"/>
    <cellStyle name="40% - Accent1 4 4 2 3 2" xfId="49499" xr:uid="{00000000-0005-0000-0000-000068500000}"/>
    <cellStyle name="40% - Accent1 4 4 2 4" xfId="31739" xr:uid="{00000000-0005-0000-0000-000069500000}"/>
    <cellStyle name="40% - Accent1 4 4 2 5" xfId="37310" xr:uid="{00000000-0005-0000-0000-00006A500000}"/>
    <cellStyle name="40% - Accent1 4 4 2 6" xfId="44770" xr:uid="{00000000-0005-0000-0000-00006B500000}"/>
    <cellStyle name="40% - Accent1 4 4 2 7" xfId="14253" xr:uid="{00000000-0005-0000-0000-00006C500000}"/>
    <cellStyle name="40% - Accent1 4 4 3" xfId="6469" xr:uid="{00000000-0005-0000-0000-00006D500000}"/>
    <cellStyle name="40% - Accent1 4 4 3 2" xfId="26032" xr:uid="{00000000-0005-0000-0000-00006E500000}"/>
    <cellStyle name="40% - Accent1 4 4 3 3" xfId="52235" xr:uid="{00000000-0005-0000-0000-00006F500000}"/>
    <cellStyle name="40% - Accent1 4 4 3 4" xfId="16122" xr:uid="{00000000-0005-0000-0000-000070500000}"/>
    <cellStyle name="40% - Accent1 4 4 4" xfId="20094" xr:uid="{00000000-0005-0000-0000-000071500000}"/>
    <cellStyle name="40% - Accent1 4 4 4 2" xfId="47571" xr:uid="{00000000-0005-0000-0000-000072500000}"/>
    <cellStyle name="40% - Accent1 4 4 5" xfId="29719" xr:uid="{00000000-0005-0000-0000-000073500000}"/>
    <cellStyle name="40% - Accent1 4 4 6" xfId="35165" xr:uid="{00000000-0005-0000-0000-000074500000}"/>
    <cellStyle name="40% - Accent1 4 4 7" xfId="42760" xr:uid="{00000000-0005-0000-0000-000075500000}"/>
    <cellStyle name="40% - Accent1 4 4 8" xfId="12789" xr:uid="{00000000-0005-0000-0000-000076500000}"/>
    <cellStyle name="40% - Accent1 4 5" xfId="2058" xr:uid="{00000000-0005-0000-0000-000077500000}"/>
    <cellStyle name="40% - Accent1 4 5 2" xfId="4363" xr:uid="{00000000-0005-0000-0000-000078500000}"/>
    <cellStyle name="40% - Accent1 4 5 2 2" xfId="9144" xr:uid="{00000000-0005-0000-0000-000079500000}"/>
    <cellStyle name="40% - Accent1 4 5 2 2 2" xfId="28537" xr:uid="{00000000-0005-0000-0000-00007A500000}"/>
    <cellStyle name="40% - Accent1 4 5 2 2 3" xfId="54910" xr:uid="{00000000-0005-0000-0000-00007B500000}"/>
    <cellStyle name="40% - Accent1 4 5 2 2 4" xfId="18696" xr:uid="{00000000-0005-0000-0000-00007C500000}"/>
    <cellStyle name="40% - Accent1 4 5 2 3" xfId="22988" xr:uid="{00000000-0005-0000-0000-00007D500000}"/>
    <cellStyle name="40% - Accent1 4 5 2 3 2" xfId="50220" xr:uid="{00000000-0005-0000-0000-00007E500000}"/>
    <cellStyle name="40% - Accent1 4 5 2 4" xfId="32463" xr:uid="{00000000-0005-0000-0000-00007F500000}"/>
    <cellStyle name="40% - Accent1 4 5 2 5" xfId="38042" xr:uid="{00000000-0005-0000-0000-000080500000}"/>
    <cellStyle name="40% - Accent1 4 5 2 6" xfId="45502" xr:uid="{00000000-0005-0000-0000-000081500000}"/>
    <cellStyle name="40% - Accent1 4 5 2 7" xfId="14948" xr:uid="{00000000-0005-0000-0000-000082500000}"/>
    <cellStyle name="40% - Accent1 4 5 3" xfId="7223" xr:uid="{00000000-0005-0000-0000-000083500000}"/>
    <cellStyle name="40% - Accent1 4 5 3 2" xfId="26727" xr:uid="{00000000-0005-0000-0000-000084500000}"/>
    <cellStyle name="40% - Accent1 4 5 3 3" xfId="52989" xr:uid="{00000000-0005-0000-0000-000085500000}"/>
    <cellStyle name="40% - Accent1 4 5 3 4" xfId="16817" xr:uid="{00000000-0005-0000-0000-000086500000}"/>
    <cellStyle name="40% - Accent1 4 5 4" xfId="20895" xr:uid="{00000000-0005-0000-0000-000087500000}"/>
    <cellStyle name="40% - Accent1 4 5 4 2" xfId="48325" xr:uid="{00000000-0005-0000-0000-000088500000}"/>
    <cellStyle name="40% - Accent1 4 5 5" xfId="30509" xr:uid="{00000000-0005-0000-0000-000089500000}"/>
    <cellStyle name="40% - Accent1 4 5 6" xfId="35968" xr:uid="{00000000-0005-0000-0000-00008A500000}"/>
    <cellStyle name="40% - Accent1 4 5 7" xfId="43561" xr:uid="{00000000-0005-0000-0000-00008B500000}"/>
    <cellStyle name="40% - Accent1 4 5 8" xfId="12072" xr:uid="{00000000-0005-0000-0000-00008C500000}"/>
    <cellStyle name="40% - Accent1 4 6" xfId="2939" xr:uid="{00000000-0005-0000-0000-00008D500000}"/>
    <cellStyle name="40% - Accent1 4 6 2" xfId="7732" xr:uid="{00000000-0005-0000-0000-00008E500000}"/>
    <cellStyle name="40% - Accent1 4 6 2 2" xfId="27162" xr:uid="{00000000-0005-0000-0000-00008F500000}"/>
    <cellStyle name="40% - Accent1 4 6 2 3" xfId="53498" xr:uid="{00000000-0005-0000-0000-000090500000}"/>
    <cellStyle name="40% - Accent1 4 6 2 4" xfId="17272" xr:uid="{00000000-0005-0000-0000-000091500000}"/>
    <cellStyle name="40% - Accent1 4 6 3" xfId="21564" xr:uid="{00000000-0005-0000-0000-000092500000}"/>
    <cellStyle name="40% - Accent1 4 6 3 2" xfId="48810" xr:uid="{00000000-0005-0000-0000-000093500000}"/>
    <cellStyle name="40% - Accent1 4 6 4" xfId="31051" xr:uid="{00000000-0005-0000-0000-000094500000}"/>
    <cellStyle name="40% - Accent1 4 6 5" xfId="36618" xr:uid="{00000000-0005-0000-0000-000095500000}"/>
    <cellStyle name="40% - Accent1 4 6 6" xfId="44078" xr:uid="{00000000-0005-0000-0000-000096500000}"/>
    <cellStyle name="40% - Accent1 4 6 7" xfId="13574" xr:uid="{00000000-0005-0000-0000-000097500000}"/>
    <cellStyle name="40% - Accent1 4 7" xfId="4838" xr:uid="{00000000-0005-0000-0000-000098500000}"/>
    <cellStyle name="40% - Accent1 4 7 2" xfId="9594" xr:uid="{00000000-0005-0000-0000-000099500000}"/>
    <cellStyle name="40% - Accent1 4 7 2 2" xfId="55360" xr:uid="{00000000-0005-0000-0000-00009A500000}"/>
    <cellStyle name="40% - Accent1 4 7 2 3" xfId="25353" xr:uid="{00000000-0005-0000-0000-00009B500000}"/>
    <cellStyle name="40% - Accent1 4 7 3" xfId="32937" xr:uid="{00000000-0005-0000-0000-00009C500000}"/>
    <cellStyle name="40% - Accent1 4 7 3 2" xfId="50669" xr:uid="{00000000-0005-0000-0000-00009D500000}"/>
    <cellStyle name="40% - Accent1 4 7 4" xfId="38516" xr:uid="{00000000-0005-0000-0000-00009E500000}"/>
    <cellStyle name="40% - Accent1 4 7 5" xfId="45969" xr:uid="{00000000-0005-0000-0000-00009F500000}"/>
    <cellStyle name="40% - Accent1 4 7 6" xfId="15443" xr:uid="{00000000-0005-0000-0000-0000A0500000}"/>
    <cellStyle name="40% - Accent1 4 8" xfId="5323" xr:uid="{00000000-0005-0000-0000-0000A1500000}"/>
    <cellStyle name="40% - Accent1 4 8 2" xfId="10015" xr:uid="{00000000-0005-0000-0000-0000A2500000}"/>
    <cellStyle name="40% - Accent1 4 8 2 2" xfId="55781" xr:uid="{00000000-0005-0000-0000-0000A3500000}"/>
    <cellStyle name="40% - Accent1 4 8 2 3" xfId="33419" xr:uid="{00000000-0005-0000-0000-0000A4500000}"/>
    <cellStyle name="40% - Accent1 4 8 3" xfId="38998" xr:uid="{00000000-0005-0000-0000-0000A5500000}"/>
    <cellStyle name="40% - Accent1 4 8 3 2" xfId="51089" xr:uid="{00000000-0005-0000-0000-0000A6500000}"/>
    <cellStyle name="40% - Accent1 4 8 4" xfId="46451" xr:uid="{00000000-0005-0000-0000-0000A7500000}"/>
    <cellStyle name="40% - Accent1 4 8 5" xfId="19334" xr:uid="{00000000-0005-0000-0000-0000A8500000}"/>
    <cellStyle name="40% - Accent1 4 9" xfId="5766" xr:uid="{00000000-0005-0000-0000-0000A9500000}"/>
    <cellStyle name="40% - Accent1 4 9 2" xfId="51532" xr:uid="{00000000-0005-0000-0000-0000AA500000}"/>
    <cellStyle name="40% - Accent1 4 9 3" xfId="29000" xr:uid="{00000000-0005-0000-0000-0000AB500000}"/>
    <cellStyle name="40% - Accent1 5" xfId="564" xr:uid="{00000000-0005-0000-0000-0000AC500000}"/>
    <cellStyle name="40% - Accent1 5 10" xfId="42080" xr:uid="{00000000-0005-0000-0000-0000AD500000}"/>
    <cellStyle name="40% - Accent1 5 11" xfId="11424" xr:uid="{00000000-0005-0000-0000-0000AE500000}"/>
    <cellStyle name="40% - Accent1 5 12" xfId="56638" xr:uid="{00000000-0005-0000-0000-0000AF500000}"/>
    <cellStyle name="40% - Accent1 5 13" xfId="57093" xr:uid="{00000000-0005-0000-0000-0000B0500000}"/>
    <cellStyle name="40% - Accent1 5 2" xfId="848" xr:uid="{00000000-0005-0000-0000-0000B1500000}"/>
    <cellStyle name="40% - Accent1 5 2 10" xfId="11705" xr:uid="{00000000-0005-0000-0000-0000B2500000}"/>
    <cellStyle name="40% - Accent1 5 2 2" xfId="1590" xr:uid="{00000000-0005-0000-0000-0000B3500000}"/>
    <cellStyle name="40% - Accent1 5 2 2 2" xfId="3963" xr:uid="{00000000-0005-0000-0000-0000B4500000}"/>
    <cellStyle name="40% - Accent1 5 2 2 2 2" xfId="8754" xr:uid="{00000000-0005-0000-0000-0000B5500000}"/>
    <cellStyle name="40% - Accent1 5 2 2 2 2 2" xfId="28173" xr:uid="{00000000-0005-0000-0000-0000B6500000}"/>
    <cellStyle name="40% - Accent1 5 2 2 2 2 3" xfId="54520" xr:uid="{00000000-0005-0000-0000-0000B7500000}"/>
    <cellStyle name="40% - Accent1 5 2 2 2 2 4" xfId="18296" xr:uid="{00000000-0005-0000-0000-0000B8500000}"/>
    <cellStyle name="40% - Accent1 5 2 2 2 3" xfId="22588" xr:uid="{00000000-0005-0000-0000-0000B9500000}"/>
    <cellStyle name="40% - Accent1 5 2 2 2 3 2" xfId="49831" xr:uid="{00000000-0005-0000-0000-0000BA500000}"/>
    <cellStyle name="40% - Accent1 5 2 2 2 4" xfId="32071" xr:uid="{00000000-0005-0000-0000-0000BB500000}"/>
    <cellStyle name="40% - Accent1 5 2 2 2 5" xfId="37642" xr:uid="{00000000-0005-0000-0000-0000BC500000}"/>
    <cellStyle name="40% - Accent1 5 2 2 2 6" xfId="45102" xr:uid="{00000000-0005-0000-0000-0000BD500000}"/>
    <cellStyle name="40% - Accent1 5 2 2 2 7" xfId="14584" xr:uid="{00000000-0005-0000-0000-0000BE500000}"/>
    <cellStyle name="40% - Accent1 5 2 2 3" xfId="6803" xr:uid="{00000000-0005-0000-0000-0000BF500000}"/>
    <cellStyle name="40% - Accent1 5 2 2 3 2" xfId="26363" xr:uid="{00000000-0005-0000-0000-0000C0500000}"/>
    <cellStyle name="40% - Accent1 5 2 2 3 3" xfId="52569" xr:uid="{00000000-0005-0000-0000-0000C1500000}"/>
    <cellStyle name="40% - Accent1 5 2 2 3 4" xfId="16453" xr:uid="{00000000-0005-0000-0000-0000C2500000}"/>
    <cellStyle name="40% - Accent1 5 2 2 4" xfId="20429" xr:uid="{00000000-0005-0000-0000-0000C3500000}"/>
    <cellStyle name="40% - Accent1 5 2 2 4 2" xfId="47905" xr:uid="{00000000-0005-0000-0000-0000C4500000}"/>
    <cellStyle name="40% - Accent1 5 2 2 5" xfId="30054" xr:uid="{00000000-0005-0000-0000-0000C5500000}"/>
    <cellStyle name="40% - Accent1 5 2 2 6" xfId="35500" xr:uid="{00000000-0005-0000-0000-0000C6500000}"/>
    <cellStyle name="40% - Accent1 5 2 2 7" xfId="43095" xr:uid="{00000000-0005-0000-0000-0000C7500000}"/>
    <cellStyle name="40% - Accent1 5 2 2 8" xfId="13123" xr:uid="{00000000-0005-0000-0000-0000C8500000}"/>
    <cellStyle name="40% - Accent1 5 2 3" xfId="3271" xr:uid="{00000000-0005-0000-0000-0000C9500000}"/>
    <cellStyle name="40% - Accent1 5 2 3 2" xfId="8063" xr:uid="{00000000-0005-0000-0000-0000CA500000}"/>
    <cellStyle name="40% - Accent1 5 2 3 2 2" xfId="27493" xr:uid="{00000000-0005-0000-0000-0000CB500000}"/>
    <cellStyle name="40% - Accent1 5 2 3 2 3" xfId="53829" xr:uid="{00000000-0005-0000-0000-0000CC500000}"/>
    <cellStyle name="40% - Accent1 5 2 3 2 4" xfId="17604" xr:uid="{00000000-0005-0000-0000-0000CD500000}"/>
    <cellStyle name="40% - Accent1 5 2 3 3" xfId="21896" xr:uid="{00000000-0005-0000-0000-0000CE500000}"/>
    <cellStyle name="40% - Accent1 5 2 3 3 2" xfId="49141" xr:uid="{00000000-0005-0000-0000-0000CF500000}"/>
    <cellStyle name="40% - Accent1 5 2 3 4" xfId="31383" xr:uid="{00000000-0005-0000-0000-0000D0500000}"/>
    <cellStyle name="40% - Accent1 5 2 3 5" xfId="36950" xr:uid="{00000000-0005-0000-0000-0000D1500000}"/>
    <cellStyle name="40% - Accent1 5 2 3 6" xfId="44410" xr:uid="{00000000-0005-0000-0000-0000D2500000}"/>
    <cellStyle name="40% - Accent1 5 2 3 7" xfId="12403" xr:uid="{00000000-0005-0000-0000-0000D3500000}"/>
    <cellStyle name="40% - Accent1 5 2 4" xfId="6098" xr:uid="{00000000-0005-0000-0000-0000D4500000}"/>
    <cellStyle name="40% - Accent1 5 2 4 2" xfId="25078" xr:uid="{00000000-0005-0000-0000-0000D5500000}"/>
    <cellStyle name="40% - Accent1 5 2 4 3" xfId="51864" xr:uid="{00000000-0005-0000-0000-0000D6500000}"/>
    <cellStyle name="40% - Accent1 5 2 4 4" xfId="13905" xr:uid="{00000000-0005-0000-0000-0000D7500000}"/>
    <cellStyle name="40% - Accent1 5 2 5" xfId="15774" xr:uid="{00000000-0005-0000-0000-0000D8500000}"/>
    <cellStyle name="40% - Accent1 5 2 5 2" xfId="25684" xr:uid="{00000000-0005-0000-0000-0000D9500000}"/>
    <cellStyle name="40% - Accent1 5 2 5 3" xfId="47202" xr:uid="{00000000-0005-0000-0000-0000DA500000}"/>
    <cellStyle name="40% - Accent1 5 2 6" xfId="19693" xr:uid="{00000000-0005-0000-0000-0000DB500000}"/>
    <cellStyle name="40% - Accent1 5 2 7" xfId="29332" xr:uid="{00000000-0005-0000-0000-0000DC500000}"/>
    <cellStyle name="40% - Accent1 5 2 8" xfId="34762" xr:uid="{00000000-0005-0000-0000-0000DD500000}"/>
    <cellStyle name="40% - Accent1 5 2 9" xfId="42361" xr:uid="{00000000-0005-0000-0000-0000DE500000}"/>
    <cellStyle name="40% - Accent1 5 3" xfId="1327" xr:uid="{00000000-0005-0000-0000-0000DF500000}"/>
    <cellStyle name="40% - Accent1 5 3 2" xfId="3703" xr:uid="{00000000-0005-0000-0000-0000E0500000}"/>
    <cellStyle name="40% - Accent1 5 3 2 2" xfId="8494" xr:uid="{00000000-0005-0000-0000-0000E1500000}"/>
    <cellStyle name="40% - Accent1 5 3 2 2 2" xfId="27914" xr:uid="{00000000-0005-0000-0000-0000E2500000}"/>
    <cellStyle name="40% - Accent1 5 3 2 2 3" xfId="54260" xr:uid="{00000000-0005-0000-0000-0000E3500000}"/>
    <cellStyle name="40% - Accent1 5 3 2 2 4" xfId="18036" xr:uid="{00000000-0005-0000-0000-0000E4500000}"/>
    <cellStyle name="40% - Accent1 5 3 2 3" xfId="22328" xr:uid="{00000000-0005-0000-0000-0000E5500000}"/>
    <cellStyle name="40% - Accent1 5 3 2 3 2" xfId="49571" xr:uid="{00000000-0005-0000-0000-0000E6500000}"/>
    <cellStyle name="40% - Accent1 5 3 2 4" xfId="31811" xr:uid="{00000000-0005-0000-0000-0000E7500000}"/>
    <cellStyle name="40% - Accent1 5 3 2 5" xfId="37382" xr:uid="{00000000-0005-0000-0000-0000E8500000}"/>
    <cellStyle name="40% - Accent1 5 3 2 6" xfId="44842" xr:uid="{00000000-0005-0000-0000-0000E9500000}"/>
    <cellStyle name="40% - Accent1 5 3 2 7" xfId="14325" xr:uid="{00000000-0005-0000-0000-0000EA500000}"/>
    <cellStyle name="40% - Accent1 5 3 3" xfId="6541" xr:uid="{00000000-0005-0000-0000-0000EB500000}"/>
    <cellStyle name="40% - Accent1 5 3 3 2" xfId="26104" xr:uid="{00000000-0005-0000-0000-0000EC500000}"/>
    <cellStyle name="40% - Accent1 5 3 3 3" xfId="52307" xr:uid="{00000000-0005-0000-0000-0000ED500000}"/>
    <cellStyle name="40% - Accent1 5 3 3 4" xfId="16194" xr:uid="{00000000-0005-0000-0000-0000EE500000}"/>
    <cellStyle name="40% - Accent1 5 3 4" xfId="20166" xr:uid="{00000000-0005-0000-0000-0000EF500000}"/>
    <cellStyle name="40% - Accent1 5 3 4 2" xfId="47643" xr:uid="{00000000-0005-0000-0000-0000F0500000}"/>
    <cellStyle name="40% - Accent1 5 3 5" xfId="29791" xr:uid="{00000000-0005-0000-0000-0000F1500000}"/>
    <cellStyle name="40% - Accent1 5 3 6" xfId="35237" xr:uid="{00000000-0005-0000-0000-0000F2500000}"/>
    <cellStyle name="40% - Accent1 5 3 7" xfId="42832" xr:uid="{00000000-0005-0000-0000-0000F3500000}"/>
    <cellStyle name="40% - Accent1 5 3 8" xfId="12861" xr:uid="{00000000-0005-0000-0000-0000F4500000}"/>
    <cellStyle name="40% - Accent1 5 4" xfId="2130" xr:uid="{00000000-0005-0000-0000-0000F5500000}"/>
    <cellStyle name="40% - Accent1 5 4 2" xfId="4435" xr:uid="{00000000-0005-0000-0000-0000F6500000}"/>
    <cellStyle name="40% - Accent1 5 4 2 2" xfId="9216" xr:uid="{00000000-0005-0000-0000-0000F7500000}"/>
    <cellStyle name="40% - Accent1 5 4 2 2 2" xfId="28609" xr:uid="{00000000-0005-0000-0000-0000F8500000}"/>
    <cellStyle name="40% - Accent1 5 4 2 2 3" xfId="54982" xr:uid="{00000000-0005-0000-0000-0000F9500000}"/>
    <cellStyle name="40% - Accent1 5 4 2 2 4" xfId="18768" xr:uid="{00000000-0005-0000-0000-0000FA500000}"/>
    <cellStyle name="40% - Accent1 5 4 2 3" xfId="23060" xr:uid="{00000000-0005-0000-0000-0000FB500000}"/>
    <cellStyle name="40% - Accent1 5 4 2 3 2" xfId="50292" xr:uid="{00000000-0005-0000-0000-0000FC500000}"/>
    <cellStyle name="40% - Accent1 5 4 2 4" xfId="32535" xr:uid="{00000000-0005-0000-0000-0000FD500000}"/>
    <cellStyle name="40% - Accent1 5 4 2 5" xfId="38114" xr:uid="{00000000-0005-0000-0000-0000FE500000}"/>
    <cellStyle name="40% - Accent1 5 4 2 6" xfId="45574" xr:uid="{00000000-0005-0000-0000-0000FF500000}"/>
    <cellStyle name="40% - Accent1 5 4 2 7" xfId="15020" xr:uid="{00000000-0005-0000-0000-000000510000}"/>
    <cellStyle name="40% - Accent1 5 4 3" xfId="7295" xr:uid="{00000000-0005-0000-0000-000001510000}"/>
    <cellStyle name="40% - Accent1 5 4 3 2" xfId="26799" xr:uid="{00000000-0005-0000-0000-000002510000}"/>
    <cellStyle name="40% - Accent1 5 4 3 3" xfId="53061" xr:uid="{00000000-0005-0000-0000-000003510000}"/>
    <cellStyle name="40% - Accent1 5 4 3 4" xfId="16889" xr:uid="{00000000-0005-0000-0000-000004510000}"/>
    <cellStyle name="40% - Accent1 5 4 4" xfId="20967" xr:uid="{00000000-0005-0000-0000-000005510000}"/>
    <cellStyle name="40% - Accent1 5 4 4 2" xfId="48397" xr:uid="{00000000-0005-0000-0000-000006510000}"/>
    <cellStyle name="40% - Accent1 5 4 5" xfId="30581" xr:uid="{00000000-0005-0000-0000-000007510000}"/>
    <cellStyle name="40% - Accent1 5 4 6" xfId="36040" xr:uid="{00000000-0005-0000-0000-000008510000}"/>
    <cellStyle name="40% - Accent1 5 4 7" xfId="43633" xr:uid="{00000000-0005-0000-0000-000009510000}"/>
    <cellStyle name="40% - Accent1 5 4 8" xfId="12144" xr:uid="{00000000-0005-0000-0000-00000A510000}"/>
    <cellStyle name="40% - Accent1 5 5" xfId="3011" xr:uid="{00000000-0005-0000-0000-00000B510000}"/>
    <cellStyle name="40% - Accent1 5 5 2" xfId="7804" xr:uid="{00000000-0005-0000-0000-00000C510000}"/>
    <cellStyle name="40% - Accent1 5 5 2 2" xfId="27234" xr:uid="{00000000-0005-0000-0000-00000D510000}"/>
    <cellStyle name="40% - Accent1 5 5 2 3" xfId="53570" xr:uid="{00000000-0005-0000-0000-00000E510000}"/>
    <cellStyle name="40% - Accent1 5 5 2 4" xfId="17344" xr:uid="{00000000-0005-0000-0000-00000F510000}"/>
    <cellStyle name="40% - Accent1 5 5 3" xfId="21636" xr:uid="{00000000-0005-0000-0000-000010510000}"/>
    <cellStyle name="40% - Accent1 5 5 3 2" xfId="48882" xr:uid="{00000000-0005-0000-0000-000011510000}"/>
    <cellStyle name="40% - Accent1 5 5 4" xfId="31123" xr:uid="{00000000-0005-0000-0000-000012510000}"/>
    <cellStyle name="40% - Accent1 5 5 5" xfId="36690" xr:uid="{00000000-0005-0000-0000-000013510000}"/>
    <cellStyle name="40% - Accent1 5 5 6" xfId="44150" xr:uid="{00000000-0005-0000-0000-000014510000}"/>
    <cellStyle name="40% - Accent1 5 5 7" xfId="13646" xr:uid="{00000000-0005-0000-0000-000015510000}"/>
    <cellStyle name="40% - Accent1 5 6" xfId="4910" xr:uid="{00000000-0005-0000-0000-000016510000}"/>
    <cellStyle name="40% - Accent1 5 6 2" xfId="9666" xr:uid="{00000000-0005-0000-0000-000017510000}"/>
    <cellStyle name="40% - Accent1 5 6 2 2" xfId="55432" xr:uid="{00000000-0005-0000-0000-000018510000}"/>
    <cellStyle name="40% - Accent1 5 6 2 3" xfId="25425" xr:uid="{00000000-0005-0000-0000-000019510000}"/>
    <cellStyle name="40% - Accent1 5 6 3" xfId="33009" xr:uid="{00000000-0005-0000-0000-00001A510000}"/>
    <cellStyle name="40% - Accent1 5 6 3 2" xfId="50741" xr:uid="{00000000-0005-0000-0000-00001B510000}"/>
    <cellStyle name="40% - Accent1 5 6 4" xfId="38588" xr:uid="{00000000-0005-0000-0000-00001C510000}"/>
    <cellStyle name="40% - Accent1 5 6 5" xfId="46041" xr:uid="{00000000-0005-0000-0000-00001D510000}"/>
    <cellStyle name="40% - Accent1 5 6 6" xfId="15515" xr:uid="{00000000-0005-0000-0000-00001E510000}"/>
    <cellStyle name="40% - Accent1 5 7" xfId="5395" xr:uid="{00000000-0005-0000-0000-00001F510000}"/>
    <cellStyle name="40% - Accent1 5 7 2" xfId="10087" xr:uid="{00000000-0005-0000-0000-000020510000}"/>
    <cellStyle name="40% - Accent1 5 7 2 2" xfId="55853" xr:uid="{00000000-0005-0000-0000-000021510000}"/>
    <cellStyle name="40% - Accent1 5 7 2 3" xfId="33491" xr:uid="{00000000-0005-0000-0000-000022510000}"/>
    <cellStyle name="40% - Accent1 5 7 3" xfId="39070" xr:uid="{00000000-0005-0000-0000-000023510000}"/>
    <cellStyle name="40% - Accent1 5 7 3 2" xfId="51161" xr:uid="{00000000-0005-0000-0000-000024510000}"/>
    <cellStyle name="40% - Accent1 5 7 4" xfId="46523" xr:uid="{00000000-0005-0000-0000-000025510000}"/>
    <cellStyle name="40% - Accent1 5 7 5" xfId="19411" xr:uid="{00000000-0005-0000-0000-000026510000}"/>
    <cellStyle name="40% - Accent1 5 8" xfId="5838" xr:uid="{00000000-0005-0000-0000-000027510000}"/>
    <cellStyle name="40% - Accent1 5 8 2" xfId="51604" xr:uid="{00000000-0005-0000-0000-000028510000}"/>
    <cellStyle name="40% - Accent1 5 8 3" xfId="29072" xr:uid="{00000000-0005-0000-0000-000029510000}"/>
    <cellStyle name="40% - Accent1 5 9" xfId="10883" xr:uid="{00000000-0005-0000-0000-00002A510000}"/>
    <cellStyle name="40% - Accent1 5 9 2" xfId="46943" xr:uid="{00000000-0005-0000-0000-00002B510000}"/>
    <cellStyle name="40% - Accent1 5 9 3" xfId="34480" xr:uid="{00000000-0005-0000-0000-00002C510000}"/>
    <cellStyle name="40% - Accent1 6" xfId="925" xr:uid="{00000000-0005-0000-0000-00002D510000}"/>
    <cellStyle name="40% - Accent1 6 10" xfId="11782" xr:uid="{00000000-0005-0000-0000-00002E510000}"/>
    <cellStyle name="40% - Accent1 6 11" xfId="56710" xr:uid="{00000000-0005-0000-0000-00002F510000}"/>
    <cellStyle name="40% - Accent1 6 12" xfId="57165" xr:uid="{00000000-0005-0000-0000-000030510000}"/>
    <cellStyle name="40% - Accent1 6 2" xfId="1662" xr:uid="{00000000-0005-0000-0000-000031510000}"/>
    <cellStyle name="40% - Accent1 6 2 2" xfId="4035" xr:uid="{00000000-0005-0000-0000-000032510000}"/>
    <cellStyle name="40% - Accent1 6 2 2 2" xfId="8826" xr:uid="{00000000-0005-0000-0000-000033510000}"/>
    <cellStyle name="40% - Accent1 6 2 2 2 2" xfId="28245" xr:uid="{00000000-0005-0000-0000-000034510000}"/>
    <cellStyle name="40% - Accent1 6 2 2 2 3" xfId="54592" xr:uid="{00000000-0005-0000-0000-000035510000}"/>
    <cellStyle name="40% - Accent1 6 2 2 2 4" xfId="18368" xr:uid="{00000000-0005-0000-0000-000036510000}"/>
    <cellStyle name="40% - Accent1 6 2 2 3" xfId="22660" xr:uid="{00000000-0005-0000-0000-000037510000}"/>
    <cellStyle name="40% - Accent1 6 2 2 3 2" xfId="49903" xr:uid="{00000000-0005-0000-0000-000038510000}"/>
    <cellStyle name="40% - Accent1 6 2 2 4" xfId="32143" xr:uid="{00000000-0005-0000-0000-000039510000}"/>
    <cellStyle name="40% - Accent1 6 2 2 5" xfId="37714" xr:uid="{00000000-0005-0000-0000-00003A510000}"/>
    <cellStyle name="40% - Accent1 6 2 2 6" xfId="45174" xr:uid="{00000000-0005-0000-0000-00003B510000}"/>
    <cellStyle name="40% - Accent1 6 2 2 7" xfId="14656" xr:uid="{00000000-0005-0000-0000-00003C510000}"/>
    <cellStyle name="40% - Accent1 6 2 3" xfId="6875" xr:uid="{00000000-0005-0000-0000-00003D510000}"/>
    <cellStyle name="40% - Accent1 6 2 3 2" xfId="26435" xr:uid="{00000000-0005-0000-0000-00003E510000}"/>
    <cellStyle name="40% - Accent1 6 2 3 3" xfId="52641" xr:uid="{00000000-0005-0000-0000-00003F510000}"/>
    <cellStyle name="40% - Accent1 6 2 3 4" xfId="16525" xr:uid="{00000000-0005-0000-0000-000040510000}"/>
    <cellStyle name="40% - Accent1 6 2 4" xfId="20501" xr:uid="{00000000-0005-0000-0000-000041510000}"/>
    <cellStyle name="40% - Accent1 6 2 4 2" xfId="47977" xr:uid="{00000000-0005-0000-0000-000042510000}"/>
    <cellStyle name="40% - Accent1 6 2 5" xfId="30126" xr:uid="{00000000-0005-0000-0000-000043510000}"/>
    <cellStyle name="40% - Accent1 6 2 6" xfId="35572" xr:uid="{00000000-0005-0000-0000-000044510000}"/>
    <cellStyle name="40% - Accent1 6 2 7" xfId="43167" xr:uid="{00000000-0005-0000-0000-000045510000}"/>
    <cellStyle name="40% - Accent1 6 2 8" xfId="13195" xr:uid="{00000000-0005-0000-0000-000046510000}"/>
    <cellStyle name="40% - Accent1 6 3" xfId="2202" xr:uid="{00000000-0005-0000-0000-000047510000}"/>
    <cellStyle name="40% - Accent1 6 3 2" xfId="4507" xr:uid="{00000000-0005-0000-0000-000048510000}"/>
    <cellStyle name="40% - Accent1 6 3 2 2" xfId="9288" xr:uid="{00000000-0005-0000-0000-000049510000}"/>
    <cellStyle name="40% - Accent1 6 3 2 2 2" xfId="28681" xr:uid="{00000000-0005-0000-0000-00004A510000}"/>
    <cellStyle name="40% - Accent1 6 3 2 2 3" xfId="55054" xr:uid="{00000000-0005-0000-0000-00004B510000}"/>
    <cellStyle name="40% - Accent1 6 3 2 2 4" xfId="18840" xr:uid="{00000000-0005-0000-0000-00004C510000}"/>
    <cellStyle name="40% - Accent1 6 3 2 3" xfId="23132" xr:uid="{00000000-0005-0000-0000-00004D510000}"/>
    <cellStyle name="40% - Accent1 6 3 2 3 2" xfId="50364" xr:uid="{00000000-0005-0000-0000-00004E510000}"/>
    <cellStyle name="40% - Accent1 6 3 2 4" xfId="32607" xr:uid="{00000000-0005-0000-0000-00004F510000}"/>
    <cellStyle name="40% - Accent1 6 3 2 5" xfId="38186" xr:uid="{00000000-0005-0000-0000-000050510000}"/>
    <cellStyle name="40% - Accent1 6 3 2 6" xfId="45646" xr:uid="{00000000-0005-0000-0000-000051510000}"/>
    <cellStyle name="40% - Accent1 6 3 2 7" xfId="15092" xr:uid="{00000000-0005-0000-0000-000052510000}"/>
    <cellStyle name="40% - Accent1 6 3 3" xfId="7367" xr:uid="{00000000-0005-0000-0000-000053510000}"/>
    <cellStyle name="40% - Accent1 6 3 3 2" xfId="26871" xr:uid="{00000000-0005-0000-0000-000054510000}"/>
    <cellStyle name="40% - Accent1 6 3 3 3" xfId="53133" xr:uid="{00000000-0005-0000-0000-000055510000}"/>
    <cellStyle name="40% - Accent1 6 3 3 4" xfId="16961" xr:uid="{00000000-0005-0000-0000-000056510000}"/>
    <cellStyle name="40% - Accent1 6 3 4" xfId="21039" xr:uid="{00000000-0005-0000-0000-000057510000}"/>
    <cellStyle name="40% - Accent1 6 3 4 2" xfId="48469" xr:uid="{00000000-0005-0000-0000-000058510000}"/>
    <cellStyle name="40% - Accent1 6 3 5" xfId="30653" xr:uid="{00000000-0005-0000-0000-000059510000}"/>
    <cellStyle name="40% - Accent1 6 3 6" xfId="36112" xr:uid="{00000000-0005-0000-0000-00005A510000}"/>
    <cellStyle name="40% - Accent1 6 3 7" xfId="43705" xr:uid="{00000000-0005-0000-0000-00005B510000}"/>
    <cellStyle name="40% - Accent1 6 3 8" xfId="12475" xr:uid="{00000000-0005-0000-0000-00005C510000}"/>
    <cellStyle name="40% - Accent1 6 4" xfId="3343" xr:uid="{00000000-0005-0000-0000-00005D510000}"/>
    <cellStyle name="40% - Accent1 6 4 2" xfId="8135" xr:uid="{00000000-0005-0000-0000-00005E510000}"/>
    <cellStyle name="40% - Accent1 6 4 2 2" xfId="27565" xr:uid="{00000000-0005-0000-0000-00005F510000}"/>
    <cellStyle name="40% - Accent1 6 4 2 3" xfId="53901" xr:uid="{00000000-0005-0000-0000-000060510000}"/>
    <cellStyle name="40% - Accent1 6 4 2 4" xfId="17676" xr:uid="{00000000-0005-0000-0000-000061510000}"/>
    <cellStyle name="40% - Accent1 6 4 3" xfId="21968" xr:uid="{00000000-0005-0000-0000-000062510000}"/>
    <cellStyle name="40% - Accent1 6 4 3 2" xfId="49213" xr:uid="{00000000-0005-0000-0000-000063510000}"/>
    <cellStyle name="40% - Accent1 6 4 4" xfId="31455" xr:uid="{00000000-0005-0000-0000-000064510000}"/>
    <cellStyle name="40% - Accent1 6 4 5" xfId="37022" xr:uid="{00000000-0005-0000-0000-000065510000}"/>
    <cellStyle name="40% - Accent1 6 4 6" xfId="44482" xr:uid="{00000000-0005-0000-0000-000066510000}"/>
    <cellStyle name="40% - Accent1 6 4 7" xfId="13977" xr:uid="{00000000-0005-0000-0000-000067510000}"/>
    <cellStyle name="40% - Accent1 6 5" xfId="4982" xr:uid="{00000000-0005-0000-0000-000068510000}"/>
    <cellStyle name="40% - Accent1 6 5 2" xfId="9738" xr:uid="{00000000-0005-0000-0000-000069510000}"/>
    <cellStyle name="40% - Accent1 6 5 2 2" xfId="55504" xr:uid="{00000000-0005-0000-0000-00006A510000}"/>
    <cellStyle name="40% - Accent1 6 5 2 3" xfId="25756" xr:uid="{00000000-0005-0000-0000-00006B510000}"/>
    <cellStyle name="40% - Accent1 6 5 3" xfId="33081" xr:uid="{00000000-0005-0000-0000-00006C510000}"/>
    <cellStyle name="40% - Accent1 6 5 3 2" xfId="50813" xr:uid="{00000000-0005-0000-0000-00006D510000}"/>
    <cellStyle name="40% - Accent1 6 5 4" xfId="38660" xr:uid="{00000000-0005-0000-0000-00006E510000}"/>
    <cellStyle name="40% - Accent1 6 5 5" xfId="46113" xr:uid="{00000000-0005-0000-0000-00006F510000}"/>
    <cellStyle name="40% - Accent1 6 5 6" xfId="15846" xr:uid="{00000000-0005-0000-0000-000070510000}"/>
    <cellStyle name="40% - Accent1 6 6" xfId="5467" xr:uid="{00000000-0005-0000-0000-000071510000}"/>
    <cellStyle name="40% - Accent1 6 6 2" xfId="10159" xr:uid="{00000000-0005-0000-0000-000072510000}"/>
    <cellStyle name="40% - Accent1 6 6 2 2" xfId="55925" xr:uid="{00000000-0005-0000-0000-000073510000}"/>
    <cellStyle name="40% - Accent1 6 6 2 3" xfId="33563" xr:uid="{00000000-0005-0000-0000-000074510000}"/>
    <cellStyle name="40% - Accent1 6 6 3" xfId="39142" xr:uid="{00000000-0005-0000-0000-000075510000}"/>
    <cellStyle name="40% - Accent1 6 6 3 2" xfId="51233" xr:uid="{00000000-0005-0000-0000-000076510000}"/>
    <cellStyle name="40% - Accent1 6 6 4" xfId="46595" xr:uid="{00000000-0005-0000-0000-000077510000}"/>
    <cellStyle name="40% - Accent1 6 6 5" xfId="19770" xr:uid="{00000000-0005-0000-0000-000078510000}"/>
    <cellStyle name="40% - Accent1 6 7" xfId="6170" xr:uid="{00000000-0005-0000-0000-000079510000}"/>
    <cellStyle name="40% - Accent1 6 7 2" xfId="51936" xr:uid="{00000000-0005-0000-0000-00007A510000}"/>
    <cellStyle name="40% - Accent1 6 7 3" xfId="29404" xr:uid="{00000000-0005-0000-0000-00007B510000}"/>
    <cellStyle name="40% - Accent1 6 8" xfId="10955" xr:uid="{00000000-0005-0000-0000-00007C510000}"/>
    <cellStyle name="40% - Accent1 6 8 2" xfId="47274" xr:uid="{00000000-0005-0000-0000-00007D510000}"/>
    <cellStyle name="40% - Accent1 6 8 3" xfId="34839" xr:uid="{00000000-0005-0000-0000-00007E510000}"/>
    <cellStyle name="40% - Accent1 6 9" xfId="42438" xr:uid="{00000000-0005-0000-0000-00007F510000}"/>
    <cellStyle name="40% - Accent1 7" xfId="666" xr:uid="{00000000-0005-0000-0000-000080510000}"/>
    <cellStyle name="40% - Accent1 7 10" xfId="11523" xr:uid="{00000000-0005-0000-0000-000081510000}"/>
    <cellStyle name="40% - Accent1 7 2" xfId="1426" xr:uid="{00000000-0005-0000-0000-000082510000}"/>
    <cellStyle name="40% - Accent1 7 2 2" xfId="3802" xr:uid="{00000000-0005-0000-0000-000083510000}"/>
    <cellStyle name="40% - Accent1 7 2 2 2" xfId="8593" xr:uid="{00000000-0005-0000-0000-000084510000}"/>
    <cellStyle name="40% - Accent1 7 2 2 2 2" xfId="28013" xr:uid="{00000000-0005-0000-0000-000085510000}"/>
    <cellStyle name="40% - Accent1 7 2 2 2 3" xfId="54359" xr:uid="{00000000-0005-0000-0000-000086510000}"/>
    <cellStyle name="40% - Accent1 7 2 2 2 4" xfId="18135" xr:uid="{00000000-0005-0000-0000-000087510000}"/>
    <cellStyle name="40% - Accent1 7 2 2 3" xfId="22427" xr:uid="{00000000-0005-0000-0000-000088510000}"/>
    <cellStyle name="40% - Accent1 7 2 2 3 2" xfId="49670" xr:uid="{00000000-0005-0000-0000-000089510000}"/>
    <cellStyle name="40% - Accent1 7 2 2 4" xfId="31910" xr:uid="{00000000-0005-0000-0000-00008A510000}"/>
    <cellStyle name="40% - Accent1 7 2 2 5" xfId="37481" xr:uid="{00000000-0005-0000-0000-00008B510000}"/>
    <cellStyle name="40% - Accent1 7 2 2 6" xfId="44941" xr:uid="{00000000-0005-0000-0000-00008C510000}"/>
    <cellStyle name="40% - Accent1 7 2 2 7" xfId="14424" xr:uid="{00000000-0005-0000-0000-00008D510000}"/>
    <cellStyle name="40% - Accent1 7 2 3" xfId="6640" xr:uid="{00000000-0005-0000-0000-00008E510000}"/>
    <cellStyle name="40% - Accent1 7 2 3 2" xfId="26203" xr:uid="{00000000-0005-0000-0000-00008F510000}"/>
    <cellStyle name="40% - Accent1 7 2 3 3" xfId="52406" xr:uid="{00000000-0005-0000-0000-000090510000}"/>
    <cellStyle name="40% - Accent1 7 2 3 4" xfId="16293" xr:uid="{00000000-0005-0000-0000-000091510000}"/>
    <cellStyle name="40% - Accent1 7 2 4" xfId="20265" xr:uid="{00000000-0005-0000-0000-000092510000}"/>
    <cellStyle name="40% - Accent1 7 2 4 2" xfId="47742" xr:uid="{00000000-0005-0000-0000-000093510000}"/>
    <cellStyle name="40% - Accent1 7 2 5" xfId="29890" xr:uid="{00000000-0005-0000-0000-000094510000}"/>
    <cellStyle name="40% - Accent1 7 2 6" xfId="35336" xr:uid="{00000000-0005-0000-0000-000095510000}"/>
    <cellStyle name="40% - Accent1 7 2 7" xfId="42931" xr:uid="{00000000-0005-0000-0000-000096510000}"/>
    <cellStyle name="40% - Accent1 7 2 8" xfId="12960" xr:uid="{00000000-0005-0000-0000-000097510000}"/>
    <cellStyle name="40% - Accent1 7 3" xfId="3110" xr:uid="{00000000-0005-0000-0000-000098510000}"/>
    <cellStyle name="40% - Accent1 7 3 2" xfId="7903" xr:uid="{00000000-0005-0000-0000-000099510000}"/>
    <cellStyle name="40% - Accent1 7 3 2 2" xfId="27333" xr:uid="{00000000-0005-0000-0000-00009A510000}"/>
    <cellStyle name="40% - Accent1 7 3 2 3" xfId="53669" xr:uid="{00000000-0005-0000-0000-00009B510000}"/>
    <cellStyle name="40% - Accent1 7 3 2 4" xfId="17443" xr:uid="{00000000-0005-0000-0000-00009C510000}"/>
    <cellStyle name="40% - Accent1 7 3 3" xfId="21735" xr:uid="{00000000-0005-0000-0000-00009D510000}"/>
    <cellStyle name="40% - Accent1 7 3 3 2" xfId="48981" xr:uid="{00000000-0005-0000-0000-00009E510000}"/>
    <cellStyle name="40% - Accent1 7 3 4" xfId="31222" xr:uid="{00000000-0005-0000-0000-00009F510000}"/>
    <cellStyle name="40% - Accent1 7 3 5" xfId="36789" xr:uid="{00000000-0005-0000-0000-0000A0510000}"/>
    <cellStyle name="40% - Accent1 7 3 6" xfId="44249" xr:uid="{00000000-0005-0000-0000-0000A1510000}"/>
    <cellStyle name="40% - Accent1 7 3 7" xfId="12243" xr:uid="{00000000-0005-0000-0000-0000A2510000}"/>
    <cellStyle name="40% - Accent1 7 4" xfId="5937" xr:uid="{00000000-0005-0000-0000-0000A3510000}"/>
    <cellStyle name="40% - Accent1 7 4 2" xfId="25242" xr:uid="{00000000-0005-0000-0000-0000A4510000}"/>
    <cellStyle name="40% - Accent1 7 4 3" xfId="51703" xr:uid="{00000000-0005-0000-0000-0000A5510000}"/>
    <cellStyle name="40% - Accent1 7 4 4" xfId="13745" xr:uid="{00000000-0005-0000-0000-0000A6510000}"/>
    <cellStyle name="40% - Accent1 7 5" xfId="15614" xr:uid="{00000000-0005-0000-0000-0000A7510000}"/>
    <cellStyle name="40% - Accent1 7 5 2" xfId="25524" xr:uid="{00000000-0005-0000-0000-0000A8510000}"/>
    <cellStyle name="40% - Accent1 7 5 3" xfId="47042" xr:uid="{00000000-0005-0000-0000-0000A9510000}"/>
    <cellStyle name="40% - Accent1 7 6" xfId="19511" xr:uid="{00000000-0005-0000-0000-0000AA510000}"/>
    <cellStyle name="40% - Accent1 7 7" xfId="29172" xr:uid="{00000000-0005-0000-0000-0000AB510000}"/>
    <cellStyle name="40% - Accent1 7 8" xfId="34580" xr:uid="{00000000-0005-0000-0000-0000AC510000}"/>
    <cellStyle name="40% - Accent1 7 9" xfId="42179" xr:uid="{00000000-0005-0000-0000-0000AD510000}"/>
    <cellStyle name="40% - Accent1 8" xfId="1118" xr:uid="{00000000-0005-0000-0000-0000AE510000}"/>
    <cellStyle name="40% - Accent1 8 2" xfId="3523" xr:uid="{00000000-0005-0000-0000-0000AF510000}"/>
    <cellStyle name="40% - Accent1 8 2 2" xfId="8315" xr:uid="{00000000-0005-0000-0000-0000B0510000}"/>
    <cellStyle name="40% - Accent1 8 2 2 2" xfId="27741" xr:uid="{00000000-0005-0000-0000-0000B1510000}"/>
    <cellStyle name="40% - Accent1 8 2 2 3" xfId="54081" xr:uid="{00000000-0005-0000-0000-0000B2510000}"/>
    <cellStyle name="40% - Accent1 8 2 2 4" xfId="17856" xr:uid="{00000000-0005-0000-0000-0000B3510000}"/>
    <cellStyle name="40% - Accent1 8 2 3" xfId="22148" xr:uid="{00000000-0005-0000-0000-0000B4510000}"/>
    <cellStyle name="40% - Accent1 8 2 3 2" xfId="49392" xr:uid="{00000000-0005-0000-0000-0000B5510000}"/>
    <cellStyle name="40% - Accent1 8 2 4" xfId="31633" xr:uid="{00000000-0005-0000-0000-0000B6510000}"/>
    <cellStyle name="40% - Accent1 8 2 5" xfId="37202" xr:uid="{00000000-0005-0000-0000-0000B7510000}"/>
    <cellStyle name="40% - Accent1 8 2 6" xfId="44662" xr:uid="{00000000-0005-0000-0000-0000B8510000}"/>
    <cellStyle name="40% - Accent1 8 2 7" xfId="12659" xr:uid="{00000000-0005-0000-0000-0000B9510000}"/>
    <cellStyle name="40% - Accent1 8 3" xfId="6351" xr:uid="{00000000-0005-0000-0000-0000BA510000}"/>
    <cellStyle name="40% - Accent1 8 3 2" xfId="25143" xr:uid="{00000000-0005-0000-0000-0000BB510000}"/>
    <cellStyle name="40% - Accent1 8 3 3" xfId="52117" xr:uid="{00000000-0005-0000-0000-0000BC510000}"/>
    <cellStyle name="40% - Accent1 8 3 4" xfId="14153" xr:uid="{00000000-0005-0000-0000-0000BD510000}"/>
    <cellStyle name="40% - Accent1 8 4" xfId="16022" xr:uid="{00000000-0005-0000-0000-0000BE510000}"/>
    <cellStyle name="40% - Accent1 8 4 2" xfId="25932" xr:uid="{00000000-0005-0000-0000-0000BF510000}"/>
    <cellStyle name="40% - Accent1 8 4 3" xfId="47455" xr:uid="{00000000-0005-0000-0000-0000C0510000}"/>
    <cellStyle name="40% - Accent1 8 5" xfId="19957" xr:uid="{00000000-0005-0000-0000-0000C1510000}"/>
    <cellStyle name="40% - Accent1 8 6" xfId="29586" xr:uid="{00000000-0005-0000-0000-0000C2510000}"/>
    <cellStyle name="40% - Accent1 8 7" xfId="35028" xr:uid="{00000000-0005-0000-0000-0000C3510000}"/>
    <cellStyle name="40% - Accent1 8 8" xfId="42623" xr:uid="{00000000-0005-0000-0000-0000C4510000}"/>
    <cellStyle name="40% - Accent1 8 9" xfId="11225" xr:uid="{00000000-0005-0000-0000-0000C5510000}"/>
    <cellStyle name="40% - Accent1 9" xfId="1968" xr:uid="{00000000-0005-0000-0000-0000C6510000}"/>
    <cellStyle name="40% - Accent1 9 2" xfId="4275" xr:uid="{00000000-0005-0000-0000-0000C7510000}"/>
    <cellStyle name="40% - Accent1 9 2 2" xfId="9056" xr:uid="{00000000-0005-0000-0000-0000C8510000}"/>
    <cellStyle name="40% - Accent1 9 2 2 2" xfId="28449" xr:uid="{00000000-0005-0000-0000-0000C9510000}"/>
    <cellStyle name="40% - Accent1 9 2 2 3" xfId="54822" xr:uid="{00000000-0005-0000-0000-0000CA510000}"/>
    <cellStyle name="40% - Accent1 9 2 2 4" xfId="18608" xr:uid="{00000000-0005-0000-0000-0000CB510000}"/>
    <cellStyle name="40% - Accent1 9 2 3" xfId="22900" xr:uid="{00000000-0005-0000-0000-0000CC510000}"/>
    <cellStyle name="40% - Accent1 9 2 3 2" xfId="50132" xr:uid="{00000000-0005-0000-0000-0000CD510000}"/>
    <cellStyle name="40% - Accent1 9 2 4" xfId="32375" xr:uid="{00000000-0005-0000-0000-0000CE510000}"/>
    <cellStyle name="40% - Accent1 9 2 5" xfId="37954" xr:uid="{00000000-0005-0000-0000-0000CF510000}"/>
    <cellStyle name="40% - Accent1 9 2 6" xfId="45414" xr:uid="{00000000-0005-0000-0000-0000D0510000}"/>
    <cellStyle name="40% - Accent1 9 2 7" xfId="14860" xr:uid="{00000000-0005-0000-0000-0000D1510000}"/>
    <cellStyle name="40% - Accent1 9 3" xfId="7135" xr:uid="{00000000-0005-0000-0000-0000D2510000}"/>
    <cellStyle name="40% - Accent1 9 3 2" xfId="26639" xr:uid="{00000000-0005-0000-0000-0000D3510000}"/>
    <cellStyle name="40% - Accent1 9 3 3" xfId="52901" xr:uid="{00000000-0005-0000-0000-0000D4510000}"/>
    <cellStyle name="40% - Accent1 9 3 4" xfId="16729" xr:uid="{00000000-0005-0000-0000-0000D5510000}"/>
    <cellStyle name="40% - Accent1 9 4" xfId="20807" xr:uid="{00000000-0005-0000-0000-0000D6510000}"/>
    <cellStyle name="40% - Accent1 9 4 2" xfId="48237" xr:uid="{00000000-0005-0000-0000-0000D7510000}"/>
    <cellStyle name="40% - Accent1 9 5" xfId="30421" xr:uid="{00000000-0005-0000-0000-0000D8510000}"/>
    <cellStyle name="40% - Accent1 9 6" xfId="35878" xr:uid="{00000000-0005-0000-0000-0000D9510000}"/>
    <cellStyle name="40% - Accent1 9 7" xfId="43473" xr:uid="{00000000-0005-0000-0000-0000DA510000}"/>
    <cellStyle name="40% - Accent1 9 8" xfId="11972" xr:uid="{00000000-0005-0000-0000-0000DB510000}"/>
    <cellStyle name="40% - Accent2" xfId="56923" builtinId="35" customBuiltin="1"/>
    <cellStyle name="40% - Accent2 10" xfId="2820" xr:uid="{00000000-0005-0000-0000-0000DD510000}"/>
    <cellStyle name="40% - Accent2 10 2" xfId="7633" xr:uid="{00000000-0005-0000-0000-0000DE510000}"/>
    <cellStyle name="40% - Accent2 10 2 2" xfId="27062" xr:uid="{00000000-0005-0000-0000-0000DF510000}"/>
    <cellStyle name="40% - Accent2 10 2 3" xfId="53399" xr:uid="{00000000-0005-0000-0000-0000E0510000}"/>
    <cellStyle name="40% - Accent2 10 2 4" xfId="17153" xr:uid="{00000000-0005-0000-0000-0000E1510000}"/>
    <cellStyle name="40% - Accent2 10 3" xfId="21445" xr:uid="{00000000-0005-0000-0000-0000E2510000}"/>
    <cellStyle name="40% - Accent2 10 3 2" xfId="48711" xr:uid="{00000000-0005-0000-0000-0000E3510000}"/>
    <cellStyle name="40% - Accent2 10 4" xfId="30932" xr:uid="{00000000-0005-0000-0000-0000E4510000}"/>
    <cellStyle name="40% - Accent2 10 5" xfId="36499" xr:uid="{00000000-0005-0000-0000-0000E5510000}"/>
    <cellStyle name="40% - Accent2 10 6" xfId="43959" xr:uid="{00000000-0005-0000-0000-0000E6510000}"/>
    <cellStyle name="40% - Accent2 10 7" xfId="13475" xr:uid="{00000000-0005-0000-0000-0000E7510000}"/>
    <cellStyle name="40% - Accent2 11" xfId="4745" xr:uid="{00000000-0005-0000-0000-0000E8510000}"/>
    <cellStyle name="40% - Accent2 11 2" xfId="9507" xr:uid="{00000000-0005-0000-0000-0000E9510000}"/>
    <cellStyle name="40% - Accent2 11 2 2" xfId="55273" xr:uid="{00000000-0005-0000-0000-0000EA510000}"/>
    <cellStyle name="40% - Accent2 11 2 3" xfId="25266" xr:uid="{00000000-0005-0000-0000-0000EB510000}"/>
    <cellStyle name="40% - Accent2 11 3" xfId="32844" xr:uid="{00000000-0005-0000-0000-0000EC510000}"/>
    <cellStyle name="40% - Accent2 11 3 2" xfId="50582" xr:uid="{00000000-0005-0000-0000-0000ED510000}"/>
    <cellStyle name="40% - Accent2 11 4" xfId="38423" xr:uid="{00000000-0005-0000-0000-0000EE510000}"/>
    <cellStyle name="40% - Accent2 11 5" xfId="45882" xr:uid="{00000000-0005-0000-0000-0000EF510000}"/>
    <cellStyle name="40% - Accent2 11 6" xfId="15344" xr:uid="{00000000-0005-0000-0000-0000F0510000}"/>
    <cellStyle name="40% - Accent2 12" xfId="5236" xr:uid="{00000000-0005-0000-0000-0000F1510000}"/>
    <cellStyle name="40% - Accent2 12 2" xfId="9928" xr:uid="{00000000-0005-0000-0000-0000F2510000}"/>
    <cellStyle name="40% - Accent2 12 2 2" xfId="55694" xr:uid="{00000000-0005-0000-0000-0000F3510000}"/>
    <cellStyle name="40% - Accent2 12 2 3" xfId="33332" xr:uid="{00000000-0005-0000-0000-0000F4510000}"/>
    <cellStyle name="40% - Accent2 12 3" xfId="38911" xr:uid="{00000000-0005-0000-0000-0000F5510000}"/>
    <cellStyle name="40% - Accent2 12 3 2" xfId="51002" xr:uid="{00000000-0005-0000-0000-0000F6510000}"/>
    <cellStyle name="40% - Accent2 12 4" xfId="46364" xr:uid="{00000000-0005-0000-0000-0000F7510000}"/>
    <cellStyle name="40% - Accent2 12 5" xfId="19085" xr:uid="{00000000-0005-0000-0000-0000F8510000}"/>
    <cellStyle name="40% - Accent2 13" xfId="5646" xr:uid="{00000000-0005-0000-0000-0000F9510000}"/>
    <cellStyle name="40% - Accent2 13 2" xfId="51412" xr:uid="{00000000-0005-0000-0000-0000FA510000}"/>
    <cellStyle name="40% - Accent2 13 3" xfId="28881" xr:uid="{00000000-0005-0000-0000-0000FB510000}"/>
    <cellStyle name="40% - Accent2 14" xfId="10724" xr:uid="{00000000-0005-0000-0000-0000FC510000}"/>
    <cellStyle name="40% - Accent2 14 2" xfId="46772" xr:uid="{00000000-0005-0000-0000-0000FD510000}"/>
    <cellStyle name="40% - Accent2 14 3" xfId="34157" xr:uid="{00000000-0005-0000-0000-0000FE510000}"/>
    <cellStyle name="40% - Accent2 15" xfId="41882" xr:uid="{00000000-0005-0000-0000-0000FF510000}"/>
    <cellStyle name="40% - Accent2 2" xfId="417" xr:uid="{00000000-0005-0000-0000-000000520000}"/>
    <cellStyle name="40% - Accent2 2 10" xfId="5290" xr:uid="{00000000-0005-0000-0000-000001520000}"/>
    <cellStyle name="40% - Accent2 2 10 2" xfId="9982" xr:uid="{00000000-0005-0000-0000-000002520000}"/>
    <cellStyle name="40% - Accent2 2 10 2 2" xfId="55748" xr:uid="{00000000-0005-0000-0000-000003520000}"/>
    <cellStyle name="40% - Accent2 2 10 2 3" xfId="33386" xr:uid="{00000000-0005-0000-0000-000004520000}"/>
    <cellStyle name="40% - Accent2 2 10 3" xfId="38965" xr:uid="{00000000-0005-0000-0000-000005520000}"/>
    <cellStyle name="40% - Accent2 2 10 3 2" xfId="51056" xr:uid="{00000000-0005-0000-0000-000006520000}"/>
    <cellStyle name="40% - Accent2 2 10 4" xfId="46418" xr:uid="{00000000-0005-0000-0000-000007520000}"/>
    <cellStyle name="40% - Accent2 2 10 5" xfId="19261" xr:uid="{00000000-0005-0000-0000-000008520000}"/>
    <cellStyle name="40% - Accent2 2 11" xfId="5719" xr:uid="{00000000-0005-0000-0000-000009520000}"/>
    <cellStyle name="40% - Accent2 2 11 2" xfId="51485" xr:uid="{00000000-0005-0000-0000-00000A520000}"/>
    <cellStyle name="40% - Accent2 2 11 3" xfId="28952" xr:uid="{00000000-0005-0000-0000-00000B520000}"/>
    <cellStyle name="40% - Accent2 2 12" xfId="10778" xr:uid="{00000000-0005-0000-0000-00000C520000}"/>
    <cellStyle name="40% - Accent2 2 12 2" xfId="46826" xr:uid="{00000000-0005-0000-0000-00000D520000}"/>
    <cellStyle name="40% - Accent2 2 12 3" xfId="34329" xr:uid="{00000000-0005-0000-0000-00000E520000}"/>
    <cellStyle name="40% - Accent2 2 13" xfId="41955" xr:uid="{00000000-0005-0000-0000-00000F520000}"/>
    <cellStyle name="40% - Accent2 2 14" xfId="11192" xr:uid="{00000000-0005-0000-0000-000010520000}"/>
    <cellStyle name="40% - Accent2 2 15" xfId="56533" xr:uid="{00000000-0005-0000-0000-000011520000}"/>
    <cellStyle name="40% - Accent2 2 16" xfId="56988" xr:uid="{00000000-0005-0000-0000-000012520000}"/>
    <cellStyle name="40% - Accent2 2 2" xfId="542" xr:uid="{00000000-0005-0000-0000-000013520000}"/>
    <cellStyle name="40% - Accent2 2 2 10" xfId="10866" xr:uid="{00000000-0005-0000-0000-000014520000}"/>
    <cellStyle name="40% - Accent2 2 2 10 2" xfId="46926" xr:uid="{00000000-0005-0000-0000-000015520000}"/>
    <cellStyle name="40% - Accent2 2 2 10 3" xfId="34458" xr:uid="{00000000-0005-0000-0000-000016520000}"/>
    <cellStyle name="40% - Accent2 2 2 11" xfId="42058" xr:uid="{00000000-0005-0000-0000-000017520000}"/>
    <cellStyle name="40% - Accent2 2 2 12" xfId="11402" xr:uid="{00000000-0005-0000-0000-000018520000}"/>
    <cellStyle name="40% - Accent2 2 2 13" xfId="56621" xr:uid="{00000000-0005-0000-0000-000019520000}"/>
    <cellStyle name="40% - Accent2 2 2 14" xfId="57076" xr:uid="{00000000-0005-0000-0000-00001A520000}"/>
    <cellStyle name="40% - Accent2 2 2 2" xfId="1079" xr:uid="{00000000-0005-0000-0000-00001B520000}"/>
    <cellStyle name="40% - Accent2 2 2 2 10" xfId="11936" xr:uid="{00000000-0005-0000-0000-00001C520000}"/>
    <cellStyle name="40% - Accent2 2 2 2 11" xfId="56864" xr:uid="{00000000-0005-0000-0000-00001D520000}"/>
    <cellStyle name="40% - Accent2 2 2 2 12" xfId="57319" xr:uid="{00000000-0005-0000-0000-00001E520000}"/>
    <cellStyle name="40% - Accent2 2 2 2 2" xfId="1816" xr:uid="{00000000-0005-0000-0000-00001F520000}"/>
    <cellStyle name="40% - Accent2 2 2 2 2 2" xfId="4189" xr:uid="{00000000-0005-0000-0000-000020520000}"/>
    <cellStyle name="40% - Accent2 2 2 2 2 2 2" xfId="8980" xr:uid="{00000000-0005-0000-0000-000021520000}"/>
    <cellStyle name="40% - Accent2 2 2 2 2 2 2 2" xfId="28399" xr:uid="{00000000-0005-0000-0000-000022520000}"/>
    <cellStyle name="40% - Accent2 2 2 2 2 2 2 3" xfId="54746" xr:uid="{00000000-0005-0000-0000-000023520000}"/>
    <cellStyle name="40% - Accent2 2 2 2 2 2 2 4" xfId="18522" xr:uid="{00000000-0005-0000-0000-000024520000}"/>
    <cellStyle name="40% - Accent2 2 2 2 2 2 3" xfId="22814" xr:uid="{00000000-0005-0000-0000-000025520000}"/>
    <cellStyle name="40% - Accent2 2 2 2 2 2 3 2" xfId="50057" xr:uid="{00000000-0005-0000-0000-000026520000}"/>
    <cellStyle name="40% - Accent2 2 2 2 2 2 4" xfId="32297" xr:uid="{00000000-0005-0000-0000-000027520000}"/>
    <cellStyle name="40% - Accent2 2 2 2 2 2 5" xfId="37868" xr:uid="{00000000-0005-0000-0000-000028520000}"/>
    <cellStyle name="40% - Accent2 2 2 2 2 2 6" xfId="45328" xr:uid="{00000000-0005-0000-0000-000029520000}"/>
    <cellStyle name="40% - Accent2 2 2 2 2 2 7" xfId="14810" xr:uid="{00000000-0005-0000-0000-00002A520000}"/>
    <cellStyle name="40% - Accent2 2 2 2 2 3" xfId="7029" xr:uid="{00000000-0005-0000-0000-00002B520000}"/>
    <cellStyle name="40% - Accent2 2 2 2 2 3 2" xfId="26589" xr:uid="{00000000-0005-0000-0000-00002C520000}"/>
    <cellStyle name="40% - Accent2 2 2 2 2 3 3" xfId="52795" xr:uid="{00000000-0005-0000-0000-00002D520000}"/>
    <cellStyle name="40% - Accent2 2 2 2 2 3 4" xfId="16679" xr:uid="{00000000-0005-0000-0000-00002E520000}"/>
    <cellStyle name="40% - Accent2 2 2 2 2 4" xfId="20655" xr:uid="{00000000-0005-0000-0000-00002F520000}"/>
    <cellStyle name="40% - Accent2 2 2 2 2 4 2" xfId="48131" xr:uid="{00000000-0005-0000-0000-000030520000}"/>
    <cellStyle name="40% - Accent2 2 2 2 2 5" xfId="30280" xr:uid="{00000000-0005-0000-0000-000031520000}"/>
    <cellStyle name="40% - Accent2 2 2 2 2 6" xfId="35726" xr:uid="{00000000-0005-0000-0000-000032520000}"/>
    <cellStyle name="40% - Accent2 2 2 2 2 7" xfId="43321" xr:uid="{00000000-0005-0000-0000-000033520000}"/>
    <cellStyle name="40% - Accent2 2 2 2 2 8" xfId="13349" xr:uid="{00000000-0005-0000-0000-000034520000}"/>
    <cellStyle name="40% - Accent2 2 2 2 3" xfId="2356" xr:uid="{00000000-0005-0000-0000-000035520000}"/>
    <cellStyle name="40% - Accent2 2 2 2 3 2" xfId="4661" xr:uid="{00000000-0005-0000-0000-000036520000}"/>
    <cellStyle name="40% - Accent2 2 2 2 3 2 2" xfId="9442" xr:uid="{00000000-0005-0000-0000-000037520000}"/>
    <cellStyle name="40% - Accent2 2 2 2 3 2 2 2" xfId="28835" xr:uid="{00000000-0005-0000-0000-000038520000}"/>
    <cellStyle name="40% - Accent2 2 2 2 3 2 2 3" xfId="55208" xr:uid="{00000000-0005-0000-0000-000039520000}"/>
    <cellStyle name="40% - Accent2 2 2 2 3 2 2 4" xfId="18994" xr:uid="{00000000-0005-0000-0000-00003A520000}"/>
    <cellStyle name="40% - Accent2 2 2 2 3 2 3" xfId="23286" xr:uid="{00000000-0005-0000-0000-00003B520000}"/>
    <cellStyle name="40% - Accent2 2 2 2 3 2 3 2" xfId="50518" xr:uid="{00000000-0005-0000-0000-00003C520000}"/>
    <cellStyle name="40% - Accent2 2 2 2 3 2 4" xfId="32761" xr:uid="{00000000-0005-0000-0000-00003D520000}"/>
    <cellStyle name="40% - Accent2 2 2 2 3 2 5" xfId="38340" xr:uid="{00000000-0005-0000-0000-00003E520000}"/>
    <cellStyle name="40% - Accent2 2 2 2 3 2 6" xfId="45800" xr:uid="{00000000-0005-0000-0000-00003F520000}"/>
    <cellStyle name="40% - Accent2 2 2 2 3 2 7" xfId="15246" xr:uid="{00000000-0005-0000-0000-000040520000}"/>
    <cellStyle name="40% - Accent2 2 2 2 3 3" xfId="7521" xr:uid="{00000000-0005-0000-0000-000041520000}"/>
    <cellStyle name="40% - Accent2 2 2 2 3 3 2" xfId="27025" xr:uid="{00000000-0005-0000-0000-000042520000}"/>
    <cellStyle name="40% - Accent2 2 2 2 3 3 3" xfId="53287" xr:uid="{00000000-0005-0000-0000-000043520000}"/>
    <cellStyle name="40% - Accent2 2 2 2 3 3 4" xfId="17115" xr:uid="{00000000-0005-0000-0000-000044520000}"/>
    <cellStyle name="40% - Accent2 2 2 2 3 4" xfId="21193" xr:uid="{00000000-0005-0000-0000-000045520000}"/>
    <cellStyle name="40% - Accent2 2 2 2 3 4 2" xfId="48623" xr:uid="{00000000-0005-0000-0000-000046520000}"/>
    <cellStyle name="40% - Accent2 2 2 2 3 5" xfId="30807" xr:uid="{00000000-0005-0000-0000-000047520000}"/>
    <cellStyle name="40% - Accent2 2 2 2 3 6" xfId="36266" xr:uid="{00000000-0005-0000-0000-000048520000}"/>
    <cellStyle name="40% - Accent2 2 2 2 3 7" xfId="43859" xr:uid="{00000000-0005-0000-0000-000049520000}"/>
    <cellStyle name="40% - Accent2 2 2 2 3 8" xfId="12629" xr:uid="{00000000-0005-0000-0000-00004A520000}"/>
    <cellStyle name="40% - Accent2 2 2 2 4" xfId="3497" xr:uid="{00000000-0005-0000-0000-00004B520000}"/>
    <cellStyle name="40% - Accent2 2 2 2 4 2" xfId="8289" xr:uid="{00000000-0005-0000-0000-00004C520000}"/>
    <cellStyle name="40% - Accent2 2 2 2 4 2 2" xfId="27719" xr:uid="{00000000-0005-0000-0000-00004D520000}"/>
    <cellStyle name="40% - Accent2 2 2 2 4 2 3" xfId="54055" xr:uid="{00000000-0005-0000-0000-00004E520000}"/>
    <cellStyle name="40% - Accent2 2 2 2 4 2 4" xfId="17830" xr:uid="{00000000-0005-0000-0000-00004F520000}"/>
    <cellStyle name="40% - Accent2 2 2 2 4 3" xfId="22122" xr:uid="{00000000-0005-0000-0000-000050520000}"/>
    <cellStyle name="40% - Accent2 2 2 2 4 3 2" xfId="49367" xr:uid="{00000000-0005-0000-0000-000051520000}"/>
    <cellStyle name="40% - Accent2 2 2 2 4 4" xfId="31609" xr:uid="{00000000-0005-0000-0000-000052520000}"/>
    <cellStyle name="40% - Accent2 2 2 2 4 5" xfId="37176" xr:uid="{00000000-0005-0000-0000-000053520000}"/>
    <cellStyle name="40% - Accent2 2 2 2 4 6" xfId="44636" xr:uid="{00000000-0005-0000-0000-000054520000}"/>
    <cellStyle name="40% - Accent2 2 2 2 4 7" xfId="14131" xr:uid="{00000000-0005-0000-0000-000055520000}"/>
    <cellStyle name="40% - Accent2 2 2 2 5" xfId="5136" xr:uid="{00000000-0005-0000-0000-000056520000}"/>
    <cellStyle name="40% - Accent2 2 2 2 5 2" xfId="9892" xr:uid="{00000000-0005-0000-0000-000057520000}"/>
    <cellStyle name="40% - Accent2 2 2 2 5 2 2" xfId="55658" xr:uid="{00000000-0005-0000-0000-000058520000}"/>
    <cellStyle name="40% - Accent2 2 2 2 5 2 3" xfId="25910" xr:uid="{00000000-0005-0000-0000-000059520000}"/>
    <cellStyle name="40% - Accent2 2 2 2 5 3" xfId="33235" xr:uid="{00000000-0005-0000-0000-00005A520000}"/>
    <cellStyle name="40% - Accent2 2 2 2 5 3 2" xfId="50967" xr:uid="{00000000-0005-0000-0000-00005B520000}"/>
    <cellStyle name="40% - Accent2 2 2 2 5 4" xfId="38814" xr:uid="{00000000-0005-0000-0000-00005C520000}"/>
    <cellStyle name="40% - Accent2 2 2 2 5 5" xfId="46267" xr:uid="{00000000-0005-0000-0000-00005D520000}"/>
    <cellStyle name="40% - Accent2 2 2 2 5 6" xfId="16000" xr:uid="{00000000-0005-0000-0000-00005E520000}"/>
    <cellStyle name="40% - Accent2 2 2 2 6" xfId="5621" xr:uid="{00000000-0005-0000-0000-00005F520000}"/>
    <cellStyle name="40% - Accent2 2 2 2 6 2" xfId="10313" xr:uid="{00000000-0005-0000-0000-000060520000}"/>
    <cellStyle name="40% - Accent2 2 2 2 6 2 2" xfId="56079" xr:uid="{00000000-0005-0000-0000-000061520000}"/>
    <cellStyle name="40% - Accent2 2 2 2 6 2 3" xfId="33717" xr:uid="{00000000-0005-0000-0000-000062520000}"/>
    <cellStyle name="40% - Accent2 2 2 2 6 3" xfId="39296" xr:uid="{00000000-0005-0000-0000-000063520000}"/>
    <cellStyle name="40% - Accent2 2 2 2 6 3 2" xfId="51387" xr:uid="{00000000-0005-0000-0000-000064520000}"/>
    <cellStyle name="40% - Accent2 2 2 2 6 4" xfId="46749" xr:uid="{00000000-0005-0000-0000-000065520000}"/>
    <cellStyle name="40% - Accent2 2 2 2 6 5" xfId="19924" xr:uid="{00000000-0005-0000-0000-000066520000}"/>
    <cellStyle name="40% - Accent2 2 2 2 7" xfId="6324" xr:uid="{00000000-0005-0000-0000-000067520000}"/>
    <cellStyle name="40% - Accent2 2 2 2 7 2" xfId="52090" xr:uid="{00000000-0005-0000-0000-000068520000}"/>
    <cellStyle name="40% - Accent2 2 2 2 7 3" xfId="29558" xr:uid="{00000000-0005-0000-0000-000069520000}"/>
    <cellStyle name="40% - Accent2 2 2 2 8" xfId="11109" xr:uid="{00000000-0005-0000-0000-00006A520000}"/>
    <cellStyle name="40% - Accent2 2 2 2 8 2" xfId="47428" xr:uid="{00000000-0005-0000-0000-00006B520000}"/>
    <cellStyle name="40% - Accent2 2 2 2 8 3" xfId="34993" xr:uid="{00000000-0005-0000-0000-00006C520000}"/>
    <cellStyle name="40% - Accent2 2 2 2 9" xfId="42592" xr:uid="{00000000-0005-0000-0000-00006D520000}"/>
    <cellStyle name="40% - Accent2 2 2 3" xfId="831" xr:uid="{00000000-0005-0000-0000-00006E520000}"/>
    <cellStyle name="40% - Accent2 2 2 3 10" xfId="11688" xr:uid="{00000000-0005-0000-0000-00006F520000}"/>
    <cellStyle name="40% - Accent2 2 2 3 2" xfId="1573" xr:uid="{00000000-0005-0000-0000-000070520000}"/>
    <cellStyle name="40% - Accent2 2 2 3 2 2" xfId="3946" xr:uid="{00000000-0005-0000-0000-000071520000}"/>
    <cellStyle name="40% - Accent2 2 2 3 2 2 2" xfId="8737" xr:uid="{00000000-0005-0000-0000-000072520000}"/>
    <cellStyle name="40% - Accent2 2 2 3 2 2 2 2" xfId="28156" xr:uid="{00000000-0005-0000-0000-000073520000}"/>
    <cellStyle name="40% - Accent2 2 2 3 2 2 2 3" xfId="54503" xr:uid="{00000000-0005-0000-0000-000074520000}"/>
    <cellStyle name="40% - Accent2 2 2 3 2 2 2 4" xfId="18279" xr:uid="{00000000-0005-0000-0000-000075520000}"/>
    <cellStyle name="40% - Accent2 2 2 3 2 2 3" xfId="22571" xr:uid="{00000000-0005-0000-0000-000076520000}"/>
    <cellStyle name="40% - Accent2 2 2 3 2 2 3 2" xfId="49814" xr:uid="{00000000-0005-0000-0000-000077520000}"/>
    <cellStyle name="40% - Accent2 2 2 3 2 2 4" xfId="32054" xr:uid="{00000000-0005-0000-0000-000078520000}"/>
    <cellStyle name="40% - Accent2 2 2 3 2 2 5" xfId="37625" xr:uid="{00000000-0005-0000-0000-000079520000}"/>
    <cellStyle name="40% - Accent2 2 2 3 2 2 6" xfId="45085" xr:uid="{00000000-0005-0000-0000-00007A520000}"/>
    <cellStyle name="40% - Accent2 2 2 3 2 2 7" xfId="14567" xr:uid="{00000000-0005-0000-0000-00007B520000}"/>
    <cellStyle name="40% - Accent2 2 2 3 2 3" xfId="6786" xr:uid="{00000000-0005-0000-0000-00007C520000}"/>
    <cellStyle name="40% - Accent2 2 2 3 2 3 2" xfId="26346" xr:uid="{00000000-0005-0000-0000-00007D520000}"/>
    <cellStyle name="40% - Accent2 2 2 3 2 3 3" xfId="52552" xr:uid="{00000000-0005-0000-0000-00007E520000}"/>
    <cellStyle name="40% - Accent2 2 2 3 2 3 4" xfId="16436" xr:uid="{00000000-0005-0000-0000-00007F520000}"/>
    <cellStyle name="40% - Accent2 2 2 3 2 4" xfId="20412" xr:uid="{00000000-0005-0000-0000-000080520000}"/>
    <cellStyle name="40% - Accent2 2 2 3 2 4 2" xfId="47888" xr:uid="{00000000-0005-0000-0000-000081520000}"/>
    <cellStyle name="40% - Accent2 2 2 3 2 5" xfId="30037" xr:uid="{00000000-0005-0000-0000-000082520000}"/>
    <cellStyle name="40% - Accent2 2 2 3 2 6" xfId="35483" xr:uid="{00000000-0005-0000-0000-000083520000}"/>
    <cellStyle name="40% - Accent2 2 2 3 2 7" xfId="43078" xr:uid="{00000000-0005-0000-0000-000084520000}"/>
    <cellStyle name="40% - Accent2 2 2 3 2 8" xfId="13106" xr:uid="{00000000-0005-0000-0000-000085520000}"/>
    <cellStyle name="40% - Accent2 2 2 3 3" xfId="3254" xr:uid="{00000000-0005-0000-0000-000086520000}"/>
    <cellStyle name="40% - Accent2 2 2 3 3 2" xfId="8046" xr:uid="{00000000-0005-0000-0000-000087520000}"/>
    <cellStyle name="40% - Accent2 2 2 3 3 2 2" xfId="27476" xr:uid="{00000000-0005-0000-0000-000088520000}"/>
    <cellStyle name="40% - Accent2 2 2 3 3 2 3" xfId="53812" xr:uid="{00000000-0005-0000-0000-000089520000}"/>
    <cellStyle name="40% - Accent2 2 2 3 3 2 4" xfId="17587" xr:uid="{00000000-0005-0000-0000-00008A520000}"/>
    <cellStyle name="40% - Accent2 2 2 3 3 3" xfId="21879" xr:uid="{00000000-0005-0000-0000-00008B520000}"/>
    <cellStyle name="40% - Accent2 2 2 3 3 3 2" xfId="49124" xr:uid="{00000000-0005-0000-0000-00008C520000}"/>
    <cellStyle name="40% - Accent2 2 2 3 3 4" xfId="31366" xr:uid="{00000000-0005-0000-0000-00008D520000}"/>
    <cellStyle name="40% - Accent2 2 2 3 3 5" xfId="36933" xr:uid="{00000000-0005-0000-0000-00008E520000}"/>
    <cellStyle name="40% - Accent2 2 2 3 3 6" xfId="44393" xr:uid="{00000000-0005-0000-0000-00008F520000}"/>
    <cellStyle name="40% - Accent2 2 2 3 3 7" xfId="12386" xr:uid="{00000000-0005-0000-0000-000090520000}"/>
    <cellStyle name="40% - Accent2 2 2 3 4" xfId="6081" xr:uid="{00000000-0005-0000-0000-000091520000}"/>
    <cellStyle name="40% - Accent2 2 2 3 4 2" xfId="19225" xr:uid="{00000000-0005-0000-0000-000092520000}"/>
    <cellStyle name="40% - Accent2 2 2 3 4 3" xfId="51847" xr:uid="{00000000-0005-0000-0000-000093520000}"/>
    <cellStyle name="40% - Accent2 2 2 3 4 4" xfId="13888" xr:uid="{00000000-0005-0000-0000-000094520000}"/>
    <cellStyle name="40% - Accent2 2 2 3 5" xfId="15757" xr:uid="{00000000-0005-0000-0000-000095520000}"/>
    <cellStyle name="40% - Accent2 2 2 3 5 2" xfId="25667" xr:uid="{00000000-0005-0000-0000-000096520000}"/>
    <cellStyle name="40% - Accent2 2 2 3 5 3" xfId="47185" xr:uid="{00000000-0005-0000-0000-000097520000}"/>
    <cellStyle name="40% - Accent2 2 2 3 6" xfId="19676" xr:uid="{00000000-0005-0000-0000-000098520000}"/>
    <cellStyle name="40% - Accent2 2 2 3 7" xfId="29315" xr:uid="{00000000-0005-0000-0000-000099520000}"/>
    <cellStyle name="40% - Accent2 2 2 3 8" xfId="34745" xr:uid="{00000000-0005-0000-0000-00009A520000}"/>
    <cellStyle name="40% - Accent2 2 2 3 9" xfId="42344" xr:uid="{00000000-0005-0000-0000-00009B520000}"/>
    <cellStyle name="40% - Accent2 2 2 4" xfId="1310" xr:uid="{00000000-0005-0000-0000-00009C520000}"/>
    <cellStyle name="40% - Accent2 2 2 4 2" xfId="3686" xr:uid="{00000000-0005-0000-0000-00009D520000}"/>
    <cellStyle name="40% - Accent2 2 2 4 2 2" xfId="8477" xr:uid="{00000000-0005-0000-0000-00009E520000}"/>
    <cellStyle name="40% - Accent2 2 2 4 2 2 2" xfId="27897" xr:uid="{00000000-0005-0000-0000-00009F520000}"/>
    <cellStyle name="40% - Accent2 2 2 4 2 2 3" xfId="54243" xr:uid="{00000000-0005-0000-0000-0000A0520000}"/>
    <cellStyle name="40% - Accent2 2 2 4 2 2 4" xfId="18019" xr:uid="{00000000-0005-0000-0000-0000A1520000}"/>
    <cellStyle name="40% - Accent2 2 2 4 2 3" xfId="22311" xr:uid="{00000000-0005-0000-0000-0000A2520000}"/>
    <cellStyle name="40% - Accent2 2 2 4 2 3 2" xfId="49554" xr:uid="{00000000-0005-0000-0000-0000A3520000}"/>
    <cellStyle name="40% - Accent2 2 2 4 2 4" xfId="31794" xr:uid="{00000000-0005-0000-0000-0000A4520000}"/>
    <cellStyle name="40% - Accent2 2 2 4 2 5" xfId="37365" xr:uid="{00000000-0005-0000-0000-0000A5520000}"/>
    <cellStyle name="40% - Accent2 2 2 4 2 6" xfId="44825" xr:uid="{00000000-0005-0000-0000-0000A6520000}"/>
    <cellStyle name="40% - Accent2 2 2 4 2 7" xfId="14308" xr:uid="{00000000-0005-0000-0000-0000A7520000}"/>
    <cellStyle name="40% - Accent2 2 2 4 3" xfId="6524" xr:uid="{00000000-0005-0000-0000-0000A8520000}"/>
    <cellStyle name="40% - Accent2 2 2 4 3 2" xfId="26087" xr:uid="{00000000-0005-0000-0000-0000A9520000}"/>
    <cellStyle name="40% - Accent2 2 2 4 3 3" xfId="52290" xr:uid="{00000000-0005-0000-0000-0000AA520000}"/>
    <cellStyle name="40% - Accent2 2 2 4 3 4" xfId="16177" xr:uid="{00000000-0005-0000-0000-0000AB520000}"/>
    <cellStyle name="40% - Accent2 2 2 4 4" xfId="20149" xr:uid="{00000000-0005-0000-0000-0000AC520000}"/>
    <cellStyle name="40% - Accent2 2 2 4 4 2" xfId="47626" xr:uid="{00000000-0005-0000-0000-0000AD520000}"/>
    <cellStyle name="40% - Accent2 2 2 4 5" xfId="29774" xr:uid="{00000000-0005-0000-0000-0000AE520000}"/>
    <cellStyle name="40% - Accent2 2 2 4 6" xfId="35220" xr:uid="{00000000-0005-0000-0000-0000AF520000}"/>
    <cellStyle name="40% - Accent2 2 2 4 7" xfId="42815" xr:uid="{00000000-0005-0000-0000-0000B0520000}"/>
    <cellStyle name="40% - Accent2 2 2 4 8" xfId="12844" xr:uid="{00000000-0005-0000-0000-0000B1520000}"/>
    <cellStyle name="40% - Accent2 2 2 5" xfId="2113" xr:uid="{00000000-0005-0000-0000-0000B2520000}"/>
    <cellStyle name="40% - Accent2 2 2 5 2" xfId="4418" xr:uid="{00000000-0005-0000-0000-0000B3520000}"/>
    <cellStyle name="40% - Accent2 2 2 5 2 2" xfId="9199" xr:uid="{00000000-0005-0000-0000-0000B4520000}"/>
    <cellStyle name="40% - Accent2 2 2 5 2 2 2" xfId="28592" xr:uid="{00000000-0005-0000-0000-0000B5520000}"/>
    <cellStyle name="40% - Accent2 2 2 5 2 2 3" xfId="54965" xr:uid="{00000000-0005-0000-0000-0000B6520000}"/>
    <cellStyle name="40% - Accent2 2 2 5 2 2 4" xfId="18751" xr:uid="{00000000-0005-0000-0000-0000B7520000}"/>
    <cellStyle name="40% - Accent2 2 2 5 2 3" xfId="23043" xr:uid="{00000000-0005-0000-0000-0000B8520000}"/>
    <cellStyle name="40% - Accent2 2 2 5 2 3 2" xfId="50275" xr:uid="{00000000-0005-0000-0000-0000B9520000}"/>
    <cellStyle name="40% - Accent2 2 2 5 2 4" xfId="32518" xr:uid="{00000000-0005-0000-0000-0000BA520000}"/>
    <cellStyle name="40% - Accent2 2 2 5 2 5" xfId="38097" xr:uid="{00000000-0005-0000-0000-0000BB520000}"/>
    <cellStyle name="40% - Accent2 2 2 5 2 6" xfId="45557" xr:uid="{00000000-0005-0000-0000-0000BC520000}"/>
    <cellStyle name="40% - Accent2 2 2 5 2 7" xfId="15003" xr:uid="{00000000-0005-0000-0000-0000BD520000}"/>
    <cellStyle name="40% - Accent2 2 2 5 3" xfId="7278" xr:uid="{00000000-0005-0000-0000-0000BE520000}"/>
    <cellStyle name="40% - Accent2 2 2 5 3 2" xfId="26782" xr:uid="{00000000-0005-0000-0000-0000BF520000}"/>
    <cellStyle name="40% - Accent2 2 2 5 3 3" xfId="53044" xr:uid="{00000000-0005-0000-0000-0000C0520000}"/>
    <cellStyle name="40% - Accent2 2 2 5 3 4" xfId="16872" xr:uid="{00000000-0005-0000-0000-0000C1520000}"/>
    <cellStyle name="40% - Accent2 2 2 5 4" xfId="20950" xr:uid="{00000000-0005-0000-0000-0000C2520000}"/>
    <cellStyle name="40% - Accent2 2 2 5 4 2" xfId="48380" xr:uid="{00000000-0005-0000-0000-0000C3520000}"/>
    <cellStyle name="40% - Accent2 2 2 5 5" xfId="30564" xr:uid="{00000000-0005-0000-0000-0000C4520000}"/>
    <cellStyle name="40% - Accent2 2 2 5 6" xfId="36023" xr:uid="{00000000-0005-0000-0000-0000C5520000}"/>
    <cellStyle name="40% - Accent2 2 2 5 7" xfId="43616" xr:uid="{00000000-0005-0000-0000-0000C6520000}"/>
    <cellStyle name="40% - Accent2 2 2 5 8" xfId="12127" xr:uid="{00000000-0005-0000-0000-0000C7520000}"/>
    <cellStyle name="40% - Accent2 2 2 6" xfId="2994" xr:uid="{00000000-0005-0000-0000-0000C8520000}"/>
    <cellStyle name="40% - Accent2 2 2 6 2" xfId="7787" xr:uid="{00000000-0005-0000-0000-0000C9520000}"/>
    <cellStyle name="40% - Accent2 2 2 6 2 2" xfId="27217" xr:uid="{00000000-0005-0000-0000-0000CA520000}"/>
    <cellStyle name="40% - Accent2 2 2 6 2 3" xfId="53553" xr:uid="{00000000-0005-0000-0000-0000CB520000}"/>
    <cellStyle name="40% - Accent2 2 2 6 2 4" xfId="17327" xr:uid="{00000000-0005-0000-0000-0000CC520000}"/>
    <cellStyle name="40% - Accent2 2 2 6 3" xfId="21619" xr:uid="{00000000-0005-0000-0000-0000CD520000}"/>
    <cellStyle name="40% - Accent2 2 2 6 3 2" xfId="48865" xr:uid="{00000000-0005-0000-0000-0000CE520000}"/>
    <cellStyle name="40% - Accent2 2 2 6 4" xfId="31106" xr:uid="{00000000-0005-0000-0000-0000CF520000}"/>
    <cellStyle name="40% - Accent2 2 2 6 5" xfId="36673" xr:uid="{00000000-0005-0000-0000-0000D0520000}"/>
    <cellStyle name="40% - Accent2 2 2 6 6" xfId="44133" xr:uid="{00000000-0005-0000-0000-0000D1520000}"/>
    <cellStyle name="40% - Accent2 2 2 6 7" xfId="13629" xr:uid="{00000000-0005-0000-0000-0000D2520000}"/>
    <cellStyle name="40% - Accent2 2 2 7" xfId="4893" xr:uid="{00000000-0005-0000-0000-0000D3520000}"/>
    <cellStyle name="40% - Accent2 2 2 7 2" xfId="9649" xr:uid="{00000000-0005-0000-0000-0000D4520000}"/>
    <cellStyle name="40% - Accent2 2 2 7 2 2" xfId="55415" xr:uid="{00000000-0005-0000-0000-0000D5520000}"/>
    <cellStyle name="40% - Accent2 2 2 7 2 3" xfId="25408" xr:uid="{00000000-0005-0000-0000-0000D6520000}"/>
    <cellStyle name="40% - Accent2 2 2 7 3" xfId="32992" xr:uid="{00000000-0005-0000-0000-0000D7520000}"/>
    <cellStyle name="40% - Accent2 2 2 7 3 2" xfId="50724" xr:uid="{00000000-0005-0000-0000-0000D8520000}"/>
    <cellStyle name="40% - Accent2 2 2 7 4" xfId="38571" xr:uid="{00000000-0005-0000-0000-0000D9520000}"/>
    <cellStyle name="40% - Accent2 2 2 7 5" xfId="46024" xr:uid="{00000000-0005-0000-0000-0000DA520000}"/>
    <cellStyle name="40% - Accent2 2 2 7 6" xfId="15498" xr:uid="{00000000-0005-0000-0000-0000DB520000}"/>
    <cellStyle name="40% - Accent2 2 2 8" xfId="5378" xr:uid="{00000000-0005-0000-0000-0000DC520000}"/>
    <cellStyle name="40% - Accent2 2 2 8 2" xfId="10070" xr:uid="{00000000-0005-0000-0000-0000DD520000}"/>
    <cellStyle name="40% - Accent2 2 2 8 2 2" xfId="55836" xr:uid="{00000000-0005-0000-0000-0000DE520000}"/>
    <cellStyle name="40% - Accent2 2 2 8 2 3" xfId="33474" xr:uid="{00000000-0005-0000-0000-0000DF520000}"/>
    <cellStyle name="40% - Accent2 2 2 8 3" xfId="39053" xr:uid="{00000000-0005-0000-0000-0000E0520000}"/>
    <cellStyle name="40% - Accent2 2 2 8 3 2" xfId="51144" xr:uid="{00000000-0005-0000-0000-0000E1520000}"/>
    <cellStyle name="40% - Accent2 2 2 8 4" xfId="46506" xr:uid="{00000000-0005-0000-0000-0000E2520000}"/>
    <cellStyle name="40% - Accent2 2 2 8 5" xfId="19389" xr:uid="{00000000-0005-0000-0000-0000E3520000}"/>
    <cellStyle name="40% - Accent2 2 2 9" xfId="5821" xr:uid="{00000000-0005-0000-0000-0000E4520000}"/>
    <cellStyle name="40% - Accent2 2 2 9 2" xfId="51587" xr:uid="{00000000-0005-0000-0000-0000E5520000}"/>
    <cellStyle name="40% - Accent2 2 2 9 3" xfId="29055" xr:uid="{00000000-0005-0000-0000-0000E6520000}"/>
    <cellStyle name="40% - Accent2 2 3" xfId="619" xr:uid="{00000000-0005-0000-0000-0000E7520000}"/>
    <cellStyle name="40% - Accent2 2 3 10" xfId="42135" xr:uid="{00000000-0005-0000-0000-0000E8520000}"/>
    <cellStyle name="40% - Accent2 2 3 11" xfId="11479" xr:uid="{00000000-0005-0000-0000-0000E9520000}"/>
    <cellStyle name="40% - Accent2 2 3 12" xfId="56693" xr:uid="{00000000-0005-0000-0000-0000EA520000}"/>
    <cellStyle name="40% - Accent2 2 3 13" xfId="57148" xr:uid="{00000000-0005-0000-0000-0000EB520000}"/>
    <cellStyle name="40% - Accent2 2 3 2" xfId="903" xr:uid="{00000000-0005-0000-0000-0000EC520000}"/>
    <cellStyle name="40% - Accent2 2 3 2 10" xfId="11760" xr:uid="{00000000-0005-0000-0000-0000ED520000}"/>
    <cellStyle name="40% - Accent2 2 3 2 2" xfId="1645" xr:uid="{00000000-0005-0000-0000-0000EE520000}"/>
    <cellStyle name="40% - Accent2 2 3 2 2 2" xfId="4018" xr:uid="{00000000-0005-0000-0000-0000EF520000}"/>
    <cellStyle name="40% - Accent2 2 3 2 2 2 2" xfId="8809" xr:uid="{00000000-0005-0000-0000-0000F0520000}"/>
    <cellStyle name="40% - Accent2 2 3 2 2 2 2 2" xfId="28228" xr:uid="{00000000-0005-0000-0000-0000F1520000}"/>
    <cellStyle name="40% - Accent2 2 3 2 2 2 2 3" xfId="54575" xr:uid="{00000000-0005-0000-0000-0000F2520000}"/>
    <cellStyle name="40% - Accent2 2 3 2 2 2 2 4" xfId="18351" xr:uid="{00000000-0005-0000-0000-0000F3520000}"/>
    <cellStyle name="40% - Accent2 2 3 2 2 2 3" xfId="22643" xr:uid="{00000000-0005-0000-0000-0000F4520000}"/>
    <cellStyle name="40% - Accent2 2 3 2 2 2 3 2" xfId="49886" xr:uid="{00000000-0005-0000-0000-0000F5520000}"/>
    <cellStyle name="40% - Accent2 2 3 2 2 2 4" xfId="32126" xr:uid="{00000000-0005-0000-0000-0000F6520000}"/>
    <cellStyle name="40% - Accent2 2 3 2 2 2 5" xfId="37697" xr:uid="{00000000-0005-0000-0000-0000F7520000}"/>
    <cellStyle name="40% - Accent2 2 3 2 2 2 6" xfId="45157" xr:uid="{00000000-0005-0000-0000-0000F8520000}"/>
    <cellStyle name="40% - Accent2 2 3 2 2 2 7" xfId="14639" xr:uid="{00000000-0005-0000-0000-0000F9520000}"/>
    <cellStyle name="40% - Accent2 2 3 2 2 3" xfId="6858" xr:uid="{00000000-0005-0000-0000-0000FA520000}"/>
    <cellStyle name="40% - Accent2 2 3 2 2 3 2" xfId="26418" xr:uid="{00000000-0005-0000-0000-0000FB520000}"/>
    <cellStyle name="40% - Accent2 2 3 2 2 3 3" xfId="52624" xr:uid="{00000000-0005-0000-0000-0000FC520000}"/>
    <cellStyle name="40% - Accent2 2 3 2 2 3 4" xfId="16508" xr:uid="{00000000-0005-0000-0000-0000FD520000}"/>
    <cellStyle name="40% - Accent2 2 3 2 2 4" xfId="20484" xr:uid="{00000000-0005-0000-0000-0000FE520000}"/>
    <cellStyle name="40% - Accent2 2 3 2 2 4 2" xfId="47960" xr:uid="{00000000-0005-0000-0000-0000FF520000}"/>
    <cellStyle name="40% - Accent2 2 3 2 2 5" xfId="30109" xr:uid="{00000000-0005-0000-0000-000000530000}"/>
    <cellStyle name="40% - Accent2 2 3 2 2 6" xfId="35555" xr:uid="{00000000-0005-0000-0000-000001530000}"/>
    <cellStyle name="40% - Accent2 2 3 2 2 7" xfId="43150" xr:uid="{00000000-0005-0000-0000-000002530000}"/>
    <cellStyle name="40% - Accent2 2 3 2 2 8" xfId="13178" xr:uid="{00000000-0005-0000-0000-000003530000}"/>
    <cellStyle name="40% - Accent2 2 3 2 3" xfId="3326" xr:uid="{00000000-0005-0000-0000-000004530000}"/>
    <cellStyle name="40% - Accent2 2 3 2 3 2" xfId="8118" xr:uid="{00000000-0005-0000-0000-000005530000}"/>
    <cellStyle name="40% - Accent2 2 3 2 3 2 2" xfId="27548" xr:uid="{00000000-0005-0000-0000-000006530000}"/>
    <cellStyle name="40% - Accent2 2 3 2 3 2 3" xfId="53884" xr:uid="{00000000-0005-0000-0000-000007530000}"/>
    <cellStyle name="40% - Accent2 2 3 2 3 2 4" xfId="17659" xr:uid="{00000000-0005-0000-0000-000008530000}"/>
    <cellStyle name="40% - Accent2 2 3 2 3 3" xfId="21951" xr:uid="{00000000-0005-0000-0000-000009530000}"/>
    <cellStyle name="40% - Accent2 2 3 2 3 3 2" xfId="49196" xr:uid="{00000000-0005-0000-0000-00000A530000}"/>
    <cellStyle name="40% - Accent2 2 3 2 3 4" xfId="31438" xr:uid="{00000000-0005-0000-0000-00000B530000}"/>
    <cellStyle name="40% - Accent2 2 3 2 3 5" xfId="37005" xr:uid="{00000000-0005-0000-0000-00000C530000}"/>
    <cellStyle name="40% - Accent2 2 3 2 3 6" xfId="44465" xr:uid="{00000000-0005-0000-0000-00000D530000}"/>
    <cellStyle name="40% - Accent2 2 3 2 3 7" xfId="12458" xr:uid="{00000000-0005-0000-0000-00000E530000}"/>
    <cellStyle name="40% - Accent2 2 3 2 4" xfId="6153" xr:uid="{00000000-0005-0000-0000-00000F530000}"/>
    <cellStyle name="40% - Accent2 2 3 2 4 2" xfId="25210" xr:uid="{00000000-0005-0000-0000-000010530000}"/>
    <cellStyle name="40% - Accent2 2 3 2 4 3" xfId="51919" xr:uid="{00000000-0005-0000-0000-000011530000}"/>
    <cellStyle name="40% - Accent2 2 3 2 4 4" xfId="13960" xr:uid="{00000000-0005-0000-0000-000012530000}"/>
    <cellStyle name="40% - Accent2 2 3 2 5" xfId="15829" xr:uid="{00000000-0005-0000-0000-000013530000}"/>
    <cellStyle name="40% - Accent2 2 3 2 5 2" xfId="25739" xr:uid="{00000000-0005-0000-0000-000014530000}"/>
    <cellStyle name="40% - Accent2 2 3 2 5 3" xfId="47257" xr:uid="{00000000-0005-0000-0000-000015530000}"/>
    <cellStyle name="40% - Accent2 2 3 2 6" xfId="19748" xr:uid="{00000000-0005-0000-0000-000016530000}"/>
    <cellStyle name="40% - Accent2 2 3 2 7" xfId="29387" xr:uid="{00000000-0005-0000-0000-000017530000}"/>
    <cellStyle name="40% - Accent2 2 3 2 8" xfId="34817" xr:uid="{00000000-0005-0000-0000-000018530000}"/>
    <cellStyle name="40% - Accent2 2 3 2 9" xfId="42416" xr:uid="{00000000-0005-0000-0000-000019530000}"/>
    <cellStyle name="40% - Accent2 2 3 3" xfId="1382" xr:uid="{00000000-0005-0000-0000-00001A530000}"/>
    <cellStyle name="40% - Accent2 2 3 3 2" xfId="3758" xr:uid="{00000000-0005-0000-0000-00001B530000}"/>
    <cellStyle name="40% - Accent2 2 3 3 2 2" xfId="8549" xr:uid="{00000000-0005-0000-0000-00001C530000}"/>
    <cellStyle name="40% - Accent2 2 3 3 2 2 2" xfId="27969" xr:uid="{00000000-0005-0000-0000-00001D530000}"/>
    <cellStyle name="40% - Accent2 2 3 3 2 2 3" xfId="54315" xr:uid="{00000000-0005-0000-0000-00001E530000}"/>
    <cellStyle name="40% - Accent2 2 3 3 2 2 4" xfId="18091" xr:uid="{00000000-0005-0000-0000-00001F530000}"/>
    <cellStyle name="40% - Accent2 2 3 3 2 3" xfId="22383" xr:uid="{00000000-0005-0000-0000-000020530000}"/>
    <cellStyle name="40% - Accent2 2 3 3 2 3 2" xfId="49626" xr:uid="{00000000-0005-0000-0000-000021530000}"/>
    <cellStyle name="40% - Accent2 2 3 3 2 4" xfId="31866" xr:uid="{00000000-0005-0000-0000-000022530000}"/>
    <cellStyle name="40% - Accent2 2 3 3 2 5" xfId="37437" xr:uid="{00000000-0005-0000-0000-000023530000}"/>
    <cellStyle name="40% - Accent2 2 3 3 2 6" xfId="44897" xr:uid="{00000000-0005-0000-0000-000024530000}"/>
    <cellStyle name="40% - Accent2 2 3 3 2 7" xfId="14380" xr:uid="{00000000-0005-0000-0000-000025530000}"/>
    <cellStyle name="40% - Accent2 2 3 3 3" xfId="6596" xr:uid="{00000000-0005-0000-0000-000026530000}"/>
    <cellStyle name="40% - Accent2 2 3 3 3 2" xfId="26159" xr:uid="{00000000-0005-0000-0000-000027530000}"/>
    <cellStyle name="40% - Accent2 2 3 3 3 3" xfId="52362" xr:uid="{00000000-0005-0000-0000-000028530000}"/>
    <cellStyle name="40% - Accent2 2 3 3 3 4" xfId="16249" xr:uid="{00000000-0005-0000-0000-000029530000}"/>
    <cellStyle name="40% - Accent2 2 3 3 4" xfId="20221" xr:uid="{00000000-0005-0000-0000-00002A530000}"/>
    <cellStyle name="40% - Accent2 2 3 3 4 2" xfId="47698" xr:uid="{00000000-0005-0000-0000-00002B530000}"/>
    <cellStyle name="40% - Accent2 2 3 3 5" xfId="29846" xr:uid="{00000000-0005-0000-0000-00002C530000}"/>
    <cellStyle name="40% - Accent2 2 3 3 6" xfId="35292" xr:uid="{00000000-0005-0000-0000-00002D530000}"/>
    <cellStyle name="40% - Accent2 2 3 3 7" xfId="42887" xr:uid="{00000000-0005-0000-0000-00002E530000}"/>
    <cellStyle name="40% - Accent2 2 3 3 8" xfId="12916" xr:uid="{00000000-0005-0000-0000-00002F530000}"/>
    <cellStyle name="40% - Accent2 2 3 4" xfId="2185" xr:uid="{00000000-0005-0000-0000-000030530000}"/>
    <cellStyle name="40% - Accent2 2 3 4 2" xfId="4490" xr:uid="{00000000-0005-0000-0000-000031530000}"/>
    <cellStyle name="40% - Accent2 2 3 4 2 2" xfId="9271" xr:uid="{00000000-0005-0000-0000-000032530000}"/>
    <cellStyle name="40% - Accent2 2 3 4 2 2 2" xfId="28664" xr:uid="{00000000-0005-0000-0000-000033530000}"/>
    <cellStyle name="40% - Accent2 2 3 4 2 2 3" xfId="55037" xr:uid="{00000000-0005-0000-0000-000034530000}"/>
    <cellStyle name="40% - Accent2 2 3 4 2 2 4" xfId="18823" xr:uid="{00000000-0005-0000-0000-000035530000}"/>
    <cellStyle name="40% - Accent2 2 3 4 2 3" xfId="23115" xr:uid="{00000000-0005-0000-0000-000036530000}"/>
    <cellStyle name="40% - Accent2 2 3 4 2 3 2" xfId="50347" xr:uid="{00000000-0005-0000-0000-000037530000}"/>
    <cellStyle name="40% - Accent2 2 3 4 2 4" xfId="32590" xr:uid="{00000000-0005-0000-0000-000038530000}"/>
    <cellStyle name="40% - Accent2 2 3 4 2 5" xfId="38169" xr:uid="{00000000-0005-0000-0000-000039530000}"/>
    <cellStyle name="40% - Accent2 2 3 4 2 6" xfId="45629" xr:uid="{00000000-0005-0000-0000-00003A530000}"/>
    <cellStyle name="40% - Accent2 2 3 4 2 7" xfId="15075" xr:uid="{00000000-0005-0000-0000-00003B530000}"/>
    <cellStyle name="40% - Accent2 2 3 4 3" xfId="7350" xr:uid="{00000000-0005-0000-0000-00003C530000}"/>
    <cellStyle name="40% - Accent2 2 3 4 3 2" xfId="26854" xr:uid="{00000000-0005-0000-0000-00003D530000}"/>
    <cellStyle name="40% - Accent2 2 3 4 3 3" xfId="53116" xr:uid="{00000000-0005-0000-0000-00003E530000}"/>
    <cellStyle name="40% - Accent2 2 3 4 3 4" xfId="16944" xr:uid="{00000000-0005-0000-0000-00003F530000}"/>
    <cellStyle name="40% - Accent2 2 3 4 4" xfId="21022" xr:uid="{00000000-0005-0000-0000-000040530000}"/>
    <cellStyle name="40% - Accent2 2 3 4 4 2" xfId="48452" xr:uid="{00000000-0005-0000-0000-000041530000}"/>
    <cellStyle name="40% - Accent2 2 3 4 5" xfId="30636" xr:uid="{00000000-0005-0000-0000-000042530000}"/>
    <cellStyle name="40% - Accent2 2 3 4 6" xfId="36095" xr:uid="{00000000-0005-0000-0000-000043530000}"/>
    <cellStyle name="40% - Accent2 2 3 4 7" xfId="43688" xr:uid="{00000000-0005-0000-0000-000044530000}"/>
    <cellStyle name="40% - Accent2 2 3 4 8" xfId="12199" xr:uid="{00000000-0005-0000-0000-000045530000}"/>
    <cellStyle name="40% - Accent2 2 3 5" xfId="3066" xr:uid="{00000000-0005-0000-0000-000046530000}"/>
    <cellStyle name="40% - Accent2 2 3 5 2" xfId="7859" xr:uid="{00000000-0005-0000-0000-000047530000}"/>
    <cellStyle name="40% - Accent2 2 3 5 2 2" xfId="27289" xr:uid="{00000000-0005-0000-0000-000048530000}"/>
    <cellStyle name="40% - Accent2 2 3 5 2 3" xfId="53625" xr:uid="{00000000-0005-0000-0000-000049530000}"/>
    <cellStyle name="40% - Accent2 2 3 5 2 4" xfId="17399" xr:uid="{00000000-0005-0000-0000-00004A530000}"/>
    <cellStyle name="40% - Accent2 2 3 5 3" xfId="21691" xr:uid="{00000000-0005-0000-0000-00004B530000}"/>
    <cellStyle name="40% - Accent2 2 3 5 3 2" xfId="48937" xr:uid="{00000000-0005-0000-0000-00004C530000}"/>
    <cellStyle name="40% - Accent2 2 3 5 4" xfId="31178" xr:uid="{00000000-0005-0000-0000-00004D530000}"/>
    <cellStyle name="40% - Accent2 2 3 5 5" xfId="36745" xr:uid="{00000000-0005-0000-0000-00004E530000}"/>
    <cellStyle name="40% - Accent2 2 3 5 6" xfId="44205" xr:uid="{00000000-0005-0000-0000-00004F530000}"/>
    <cellStyle name="40% - Accent2 2 3 5 7" xfId="13701" xr:uid="{00000000-0005-0000-0000-000050530000}"/>
    <cellStyle name="40% - Accent2 2 3 6" xfId="4965" xr:uid="{00000000-0005-0000-0000-000051530000}"/>
    <cellStyle name="40% - Accent2 2 3 6 2" xfId="9721" xr:uid="{00000000-0005-0000-0000-000052530000}"/>
    <cellStyle name="40% - Accent2 2 3 6 2 2" xfId="55487" xr:uid="{00000000-0005-0000-0000-000053530000}"/>
    <cellStyle name="40% - Accent2 2 3 6 2 3" xfId="25480" xr:uid="{00000000-0005-0000-0000-000054530000}"/>
    <cellStyle name="40% - Accent2 2 3 6 3" xfId="33064" xr:uid="{00000000-0005-0000-0000-000055530000}"/>
    <cellStyle name="40% - Accent2 2 3 6 3 2" xfId="50796" xr:uid="{00000000-0005-0000-0000-000056530000}"/>
    <cellStyle name="40% - Accent2 2 3 6 4" xfId="38643" xr:uid="{00000000-0005-0000-0000-000057530000}"/>
    <cellStyle name="40% - Accent2 2 3 6 5" xfId="46096" xr:uid="{00000000-0005-0000-0000-000058530000}"/>
    <cellStyle name="40% - Accent2 2 3 6 6" xfId="15570" xr:uid="{00000000-0005-0000-0000-000059530000}"/>
    <cellStyle name="40% - Accent2 2 3 7" xfId="5450" xr:uid="{00000000-0005-0000-0000-00005A530000}"/>
    <cellStyle name="40% - Accent2 2 3 7 2" xfId="10142" xr:uid="{00000000-0005-0000-0000-00005B530000}"/>
    <cellStyle name="40% - Accent2 2 3 7 2 2" xfId="55908" xr:uid="{00000000-0005-0000-0000-00005C530000}"/>
    <cellStyle name="40% - Accent2 2 3 7 2 3" xfId="33546" xr:uid="{00000000-0005-0000-0000-00005D530000}"/>
    <cellStyle name="40% - Accent2 2 3 7 3" xfId="39125" xr:uid="{00000000-0005-0000-0000-00005E530000}"/>
    <cellStyle name="40% - Accent2 2 3 7 3 2" xfId="51216" xr:uid="{00000000-0005-0000-0000-00005F530000}"/>
    <cellStyle name="40% - Accent2 2 3 7 4" xfId="46578" xr:uid="{00000000-0005-0000-0000-000060530000}"/>
    <cellStyle name="40% - Accent2 2 3 7 5" xfId="19466" xr:uid="{00000000-0005-0000-0000-000061530000}"/>
    <cellStyle name="40% - Accent2 2 3 8" xfId="5893" xr:uid="{00000000-0005-0000-0000-000062530000}"/>
    <cellStyle name="40% - Accent2 2 3 8 2" xfId="51659" xr:uid="{00000000-0005-0000-0000-000063530000}"/>
    <cellStyle name="40% - Accent2 2 3 8 3" xfId="29127" xr:uid="{00000000-0005-0000-0000-000064530000}"/>
    <cellStyle name="40% - Accent2 2 3 9" xfId="10938" xr:uid="{00000000-0005-0000-0000-000065530000}"/>
    <cellStyle name="40% - Accent2 2 3 9 2" xfId="46998" xr:uid="{00000000-0005-0000-0000-000066530000}"/>
    <cellStyle name="40% - Accent2 2 3 9 3" xfId="34535" xr:uid="{00000000-0005-0000-0000-000067530000}"/>
    <cellStyle name="40% - Accent2 2 4" xfId="980" xr:uid="{00000000-0005-0000-0000-000068530000}"/>
    <cellStyle name="40% - Accent2 2 4 10" xfId="11837" xr:uid="{00000000-0005-0000-0000-000069530000}"/>
    <cellStyle name="40% - Accent2 2 4 11" xfId="56765" xr:uid="{00000000-0005-0000-0000-00006A530000}"/>
    <cellStyle name="40% - Accent2 2 4 12" xfId="57220" xr:uid="{00000000-0005-0000-0000-00006B530000}"/>
    <cellStyle name="40% - Accent2 2 4 2" xfId="1717" xr:uid="{00000000-0005-0000-0000-00006C530000}"/>
    <cellStyle name="40% - Accent2 2 4 2 2" xfId="4090" xr:uid="{00000000-0005-0000-0000-00006D530000}"/>
    <cellStyle name="40% - Accent2 2 4 2 2 2" xfId="8881" xr:uid="{00000000-0005-0000-0000-00006E530000}"/>
    <cellStyle name="40% - Accent2 2 4 2 2 2 2" xfId="28300" xr:uid="{00000000-0005-0000-0000-00006F530000}"/>
    <cellStyle name="40% - Accent2 2 4 2 2 2 3" xfId="54647" xr:uid="{00000000-0005-0000-0000-000070530000}"/>
    <cellStyle name="40% - Accent2 2 4 2 2 2 4" xfId="18423" xr:uid="{00000000-0005-0000-0000-000071530000}"/>
    <cellStyle name="40% - Accent2 2 4 2 2 3" xfId="22715" xr:uid="{00000000-0005-0000-0000-000072530000}"/>
    <cellStyle name="40% - Accent2 2 4 2 2 3 2" xfId="49958" xr:uid="{00000000-0005-0000-0000-000073530000}"/>
    <cellStyle name="40% - Accent2 2 4 2 2 4" xfId="32198" xr:uid="{00000000-0005-0000-0000-000074530000}"/>
    <cellStyle name="40% - Accent2 2 4 2 2 5" xfId="37769" xr:uid="{00000000-0005-0000-0000-000075530000}"/>
    <cellStyle name="40% - Accent2 2 4 2 2 6" xfId="45229" xr:uid="{00000000-0005-0000-0000-000076530000}"/>
    <cellStyle name="40% - Accent2 2 4 2 2 7" xfId="14711" xr:uid="{00000000-0005-0000-0000-000077530000}"/>
    <cellStyle name="40% - Accent2 2 4 2 3" xfId="6930" xr:uid="{00000000-0005-0000-0000-000078530000}"/>
    <cellStyle name="40% - Accent2 2 4 2 3 2" xfId="26490" xr:uid="{00000000-0005-0000-0000-000079530000}"/>
    <cellStyle name="40% - Accent2 2 4 2 3 3" xfId="52696" xr:uid="{00000000-0005-0000-0000-00007A530000}"/>
    <cellStyle name="40% - Accent2 2 4 2 3 4" xfId="16580" xr:uid="{00000000-0005-0000-0000-00007B530000}"/>
    <cellStyle name="40% - Accent2 2 4 2 4" xfId="20556" xr:uid="{00000000-0005-0000-0000-00007C530000}"/>
    <cellStyle name="40% - Accent2 2 4 2 4 2" xfId="48032" xr:uid="{00000000-0005-0000-0000-00007D530000}"/>
    <cellStyle name="40% - Accent2 2 4 2 5" xfId="30181" xr:uid="{00000000-0005-0000-0000-00007E530000}"/>
    <cellStyle name="40% - Accent2 2 4 2 6" xfId="35627" xr:uid="{00000000-0005-0000-0000-00007F530000}"/>
    <cellStyle name="40% - Accent2 2 4 2 7" xfId="43222" xr:uid="{00000000-0005-0000-0000-000080530000}"/>
    <cellStyle name="40% - Accent2 2 4 2 8" xfId="13250" xr:uid="{00000000-0005-0000-0000-000081530000}"/>
    <cellStyle name="40% - Accent2 2 4 3" xfId="2257" xr:uid="{00000000-0005-0000-0000-000082530000}"/>
    <cellStyle name="40% - Accent2 2 4 3 2" xfId="4562" xr:uid="{00000000-0005-0000-0000-000083530000}"/>
    <cellStyle name="40% - Accent2 2 4 3 2 2" xfId="9343" xr:uid="{00000000-0005-0000-0000-000084530000}"/>
    <cellStyle name="40% - Accent2 2 4 3 2 2 2" xfId="28736" xr:uid="{00000000-0005-0000-0000-000085530000}"/>
    <cellStyle name="40% - Accent2 2 4 3 2 2 3" xfId="55109" xr:uid="{00000000-0005-0000-0000-000086530000}"/>
    <cellStyle name="40% - Accent2 2 4 3 2 2 4" xfId="18895" xr:uid="{00000000-0005-0000-0000-000087530000}"/>
    <cellStyle name="40% - Accent2 2 4 3 2 3" xfId="23187" xr:uid="{00000000-0005-0000-0000-000088530000}"/>
    <cellStyle name="40% - Accent2 2 4 3 2 3 2" xfId="50419" xr:uid="{00000000-0005-0000-0000-000089530000}"/>
    <cellStyle name="40% - Accent2 2 4 3 2 4" xfId="32662" xr:uid="{00000000-0005-0000-0000-00008A530000}"/>
    <cellStyle name="40% - Accent2 2 4 3 2 5" xfId="38241" xr:uid="{00000000-0005-0000-0000-00008B530000}"/>
    <cellStyle name="40% - Accent2 2 4 3 2 6" xfId="45701" xr:uid="{00000000-0005-0000-0000-00008C530000}"/>
    <cellStyle name="40% - Accent2 2 4 3 2 7" xfId="15147" xr:uid="{00000000-0005-0000-0000-00008D530000}"/>
    <cellStyle name="40% - Accent2 2 4 3 3" xfId="7422" xr:uid="{00000000-0005-0000-0000-00008E530000}"/>
    <cellStyle name="40% - Accent2 2 4 3 3 2" xfId="26926" xr:uid="{00000000-0005-0000-0000-00008F530000}"/>
    <cellStyle name="40% - Accent2 2 4 3 3 3" xfId="53188" xr:uid="{00000000-0005-0000-0000-000090530000}"/>
    <cellStyle name="40% - Accent2 2 4 3 3 4" xfId="17016" xr:uid="{00000000-0005-0000-0000-000091530000}"/>
    <cellStyle name="40% - Accent2 2 4 3 4" xfId="21094" xr:uid="{00000000-0005-0000-0000-000092530000}"/>
    <cellStyle name="40% - Accent2 2 4 3 4 2" xfId="48524" xr:uid="{00000000-0005-0000-0000-000093530000}"/>
    <cellStyle name="40% - Accent2 2 4 3 5" xfId="30708" xr:uid="{00000000-0005-0000-0000-000094530000}"/>
    <cellStyle name="40% - Accent2 2 4 3 6" xfId="36167" xr:uid="{00000000-0005-0000-0000-000095530000}"/>
    <cellStyle name="40% - Accent2 2 4 3 7" xfId="43760" xr:uid="{00000000-0005-0000-0000-000096530000}"/>
    <cellStyle name="40% - Accent2 2 4 3 8" xfId="12530" xr:uid="{00000000-0005-0000-0000-000097530000}"/>
    <cellStyle name="40% - Accent2 2 4 4" xfId="3398" xr:uid="{00000000-0005-0000-0000-000098530000}"/>
    <cellStyle name="40% - Accent2 2 4 4 2" xfId="8190" xr:uid="{00000000-0005-0000-0000-000099530000}"/>
    <cellStyle name="40% - Accent2 2 4 4 2 2" xfId="27620" xr:uid="{00000000-0005-0000-0000-00009A530000}"/>
    <cellStyle name="40% - Accent2 2 4 4 2 3" xfId="53956" xr:uid="{00000000-0005-0000-0000-00009B530000}"/>
    <cellStyle name="40% - Accent2 2 4 4 2 4" xfId="17731" xr:uid="{00000000-0005-0000-0000-00009C530000}"/>
    <cellStyle name="40% - Accent2 2 4 4 3" xfId="22023" xr:uid="{00000000-0005-0000-0000-00009D530000}"/>
    <cellStyle name="40% - Accent2 2 4 4 3 2" xfId="49268" xr:uid="{00000000-0005-0000-0000-00009E530000}"/>
    <cellStyle name="40% - Accent2 2 4 4 4" xfId="31510" xr:uid="{00000000-0005-0000-0000-00009F530000}"/>
    <cellStyle name="40% - Accent2 2 4 4 5" xfId="37077" xr:uid="{00000000-0005-0000-0000-0000A0530000}"/>
    <cellStyle name="40% - Accent2 2 4 4 6" xfId="44537" xr:uid="{00000000-0005-0000-0000-0000A1530000}"/>
    <cellStyle name="40% - Accent2 2 4 4 7" xfId="14032" xr:uid="{00000000-0005-0000-0000-0000A2530000}"/>
    <cellStyle name="40% - Accent2 2 4 5" xfId="5037" xr:uid="{00000000-0005-0000-0000-0000A3530000}"/>
    <cellStyle name="40% - Accent2 2 4 5 2" xfId="9793" xr:uid="{00000000-0005-0000-0000-0000A4530000}"/>
    <cellStyle name="40% - Accent2 2 4 5 2 2" xfId="55559" xr:uid="{00000000-0005-0000-0000-0000A5530000}"/>
    <cellStyle name="40% - Accent2 2 4 5 2 3" xfId="25811" xr:uid="{00000000-0005-0000-0000-0000A6530000}"/>
    <cellStyle name="40% - Accent2 2 4 5 3" xfId="33136" xr:uid="{00000000-0005-0000-0000-0000A7530000}"/>
    <cellStyle name="40% - Accent2 2 4 5 3 2" xfId="50868" xr:uid="{00000000-0005-0000-0000-0000A8530000}"/>
    <cellStyle name="40% - Accent2 2 4 5 4" xfId="38715" xr:uid="{00000000-0005-0000-0000-0000A9530000}"/>
    <cellStyle name="40% - Accent2 2 4 5 5" xfId="46168" xr:uid="{00000000-0005-0000-0000-0000AA530000}"/>
    <cellStyle name="40% - Accent2 2 4 5 6" xfId="15901" xr:uid="{00000000-0005-0000-0000-0000AB530000}"/>
    <cellStyle name="40% - Accent2 2 4 6" xfId="5522" xr:uid="{00000000-0005-0000-0000-0000AC530000}"/>
    <cellStyle name="40% - Accent2 2 4 6 2" xfId="10214" xr:uid="{00000000-0005-0000-0000-0000AD530000}"/>
    <cellStyle name="40% - Accent2 2 4 6 2 2" xfId="55980" xr:uid="{00000000-0005-0000-0000-0000AE530000}"/>
    <cellStyle name="40% - Accent2 2 4 6 2 3" xfId="33618" xr:uid="{00000000-0005-0000-0000-0000AF530000}"/>
    <cellStyle name="40% - Accent2 2 4 6 3" xfId="39197" xr:uid="{00000000-0005-0000-0000-0000B0530000}"/>
    <cellStyle name="40% - Accent2 2 4 6 3 2" xfId="51288" xr:uid="{00000000-0005-0000-0000-0000B1530000}"/>
    <cellStyle name="40% - Accent2 2 4 6 4" xfId="46650" xr:uid="{00000000-0005-0000-0000-0000B2530000}"/>
    <cellStyle name="40% - Accent2 2 4 6 5" xfId="19825" xr:uid="{00000000-0005-0000-0000-0000B3530000}"/>
    <cellStyle name="40% - Accent2 2 4 7" xfId="6225" xr:uid="{00000000-0005-0000-0000-0000B4530000}"/>
    <cellStyle name="40% - Accent2 2 4 7 2" xfId="51991" xr:uid="{00000000-0005-0000-0000-0000B5530000}"/>
    <cellStyle name="40% - Accent2 2 4 7 3" xfId="29459" xr:uid="{00000000-0005-0000-0000-0000B6530000}"/>
    <cellStyle name="40% - Accent2 2 4 8" xfId="11010" xr:uid="{00000000-0005-0000-0000-0000B7530000}"/>
    <cellStyle name="40% - Accent2 2 4 8 2" xfId="47329" xr:uid="{00000000-0005-0000-0000-0000B8530000}"/>
    <cellStyle name="40% - Accent2 2 4 8 3" xfId="34894" xr:uid="{00000000-0005-0000-0000-0000B9530000}"/>
    <cellStyle name="40% - Accent2 2 4 9" xfId="42493" xr:uid="{00000000-0005-0000-0000-0000BA530000}"/>
    <cellStyle name="40% - Accent2 2 5" xfId="721" xr:uid="{00000000-0005-0000-0000-0000BB530000}"/>
    <cellStyle name="40% - Accent2 2 5 10" xfId="11578" xr:uid="{00000000-0005-0000-0000-0000BC530000}"/>
    <cellStyle name="40% - Accent2 2 5 2" xfId="1481" xr:uid="{00000000-0005-0000-0000-0000BD530000}"/>
    <cellStyle name="40% - Accent2 2 5 2 2" xfId="3857" xr:uid="{00000000-0005-0000-0000-0000BE530000}"/>
    <cellStyle name="40% - Accent2 2 5 2 2 2" xfId="8648" xr:uid="{00000000-0005-0000-0000-0000BF530000}"/>
    <cellStyle name="40% - Accent2 2 5 2 2 2 2" xfId="28068" xr:uid="{00000000-0005-0000-0000-0000C0530000}"/>
    <cellStyle name="40% - Accent2 2 5 2 2 2 3" xfId="54414" xr:uid="{00000000-0005-0000-0000-0000C1530000}"/>
    <cellStyle name="40% - Accent2 2 5 2 2 2 4" xfId="18190" xr:uid="{00000000-0005-0000-0000-0000C2530000}"/>
    <cellStyle name="40% - Accent2 2 5 2 2 3" xfId="22482" xr:uid="{00000000-0005-0000-0000-0000C3530000}"/>
    <cellStyle name="40% - Accent2 2 5 2 2 3 2" xfId="49725" xr:uid="{00000000-0005-0000-0000-0000C4530000}"/>
    <cellStyle name="40% - Accent2 2 5 2 2 4" xfId="31965" xr:uid="{00000000-0005-0000-0000-0000C5530000}"/>
    <cellStyle name="40% - Accent2 2 5 2 2 5" xfId="37536" xr:uid="{00000000-0005-0000-0000-0000C6530000}"/>
    <cellStyle name="40% - Accent2 2 5 2 2 6" xfId="44996" xr:uid="{00000000-0005-0000-0000-0000C7530000}"/>
    <cellStyle name="40% - Accent2 2 5 2 2 7" xfId="14479" xr:uid="{00000000-0005-0000-0000-0000C8530000}"/>
    <cellStyle name="40% - Accent2 2 5 2 3" xfId="6695" xr:uid="{00000000-0005-0000-0000-0000C9530000}"/>
    <cellStyle name="40% - Accent2 2 5 2 3 2" xfId="26258" xr:uid="{00000000-0005-0000-0000-0000CA530000}"/>
    <cellStyle name="40% - Accent2 2 5 2 3 3" xfId="52461" xr:uid="{00000000-0005-0000-0000-0000CB530000}"/>
    <cellStyle name="40% - Accent2 2 5 2 3 4" xfId="16348" xr:uid="{00000000-0005-0000-0000-0000CC530000}"/>
    <cellStyle name="40% - Accent2 2 5 2 4" xfId="20320" xr:uid="{00000000-0005-0000-0000-0000CD530000}"/>
    <cellStyle name="40% - Accent2 2 5 2 4 2" xfId="47797" xr:uid="{00000000-0005-0000-0000-0000CE530000}"/>
    <cellStyle name="40% - Accent2 2 5 2 5" xfId="29945" xr:uid="{00000000-0005-0000-0000-0000CF530000}"/>
    <cellStyle name="40% - Accent2 2 5 2 6" xfId="35391" xr:uid="{00000000-0005-0000-0000-0000D0530000}"/>
    <cellStyle name="40% - Accent2 2 5 2 7" xfId="42986" xr:uid="{00000000-0005-0000-0000-0000D1530000}"/>
    <cellStyle name="40% - Accent2 2 5 2 8" xfId="13015" xr:uid="{00000000-0005-0000-0000-0000D2530000}"/>
    <cellStyle name="40% - Accent2 2 5 3" xfId="3165" xr:uid="{00000000-0005-0000-0000-0000D3530000}"/>
    <cellStyle name="40% - Accent2 2 5 3 2" xfId="7958" xr:uid="{00000000-0005-0000-0000-0000D4530000}"/>
    <cellStyle name="40% - Accent2 2 5 3 2 2" xfId="27388" xr:uid="{00000000-0005-0000-0000-0000D5530000}"/>
    <cellStyle name="40% - Accent2 2 5 3 2 3" xfId="53724" xr:uid="{00000000-0005-0000-0000-0000D6530000}"/>
    <cellStyle name="40% - Accent2 2 5 3 2 4" xfId="17498" xr:uid="{00000000-0005-0000-0000-0000D7530000}"/>
    <cellStyle name="40% - Accent2 2 5 3 3" xfId="21790" xr:uid="{00000000-0005-0000-0000-0000D8530000}"/>
    <cellStyle name="40% - Accent2 2 5 3 3 2" xfId="49036" xr:uid="{00000000-0005-0000-0000-0000D9530000}"/>
    <cellStyle name="40% - Accent2 2 5 3 4" xfId="31277" xr:uid="{00000000-0005-0000-0000-0000DA530000}"/>
    <cellStyle name="40% - Accent2 2 5 3 5" xfId="36844" xr:uid="{00000000-0005-0000-0000-0000DB530000}"/>
    <cellStyle name="40% - Accent2 2 5 3 6" xfId="44304" xr:uid="{00000000-0005-0000-0000-0000DC530000}"/>
    <cellStyle name="40% - Accent2 2 5 3 7" xfId="12298" xr:uid="{00000000-0005-0000-0000-0000DD530000}"/>
    <cellStyle name="40% - Accent2 2 5 4" xfId="5992" xr:uid="{00000000-0005-0000-0000-0000DE530000}"/>
    <cellStyle name="40% - Accent2 2 5 4 2" xfId="25022" xr:uid="{00000000-0005-0000-0000-0000DF530000}"/>
    <cellStyle name="40% - Accent2 2 5 4 3" xfId="51758" xr:uid="{00000000-0005-0000-0000-0000E0530000}"/>
    <cellStyle name="40% - Accent2 2 5 4 4" xfId="13800" xr:uid="{00000000-0005-0000-0000-0000E1530000}"/>
    <cellStyle name="40% - Accent2 2 5 5" xfId="15669" xr:uid="{00000000-0005-0000-0000-0000E2530000}"/>
    <cellStyle name="40% - Accent2 2 5 5 2" xfId="25579" xr:uid="{00000000-0005-0000-0000-0000E3530000}"/>
    <cellStyle name="40% - Accent2 2 5 5 3" xfId="47097" xr:uid="{00000000-0005-0000-0000-0000E4530000}"/>
    <cellStyle name="40% - Accent2 2 5 6" xfId="19566" xr:uid="{00000000-0005-0000-0000-0000E5530000}"/>
    <cellStyle name="40% - Accent2 2 5 7" xfId="29227" xr:uid="{00000000-0005-0000-0000-0000E6530000}"/>
    <cellStyle name="40% - Accent2 2 5 8" xfId="34635" xr:uid="{00000000-0005-0000-0000-0000E7530000}"/>
    <cellStyle name="40% - Accent2 2 5 9" xfId="42234" xr:uid="{00000000-0005-0000-0000-0000E8530000}"/>
    <cellStyle name="40% - Accent2 2 6" xfId="1202" xr:uid="{00000000-0005-0000-0000-0000E9530000}"/>
    <cellStyle name="40% - Accent2 2 6 2" xfId="3584" xr:uid="{00000000-0005-0000-0000-0000EA530000}"/>
    <cellStyle name="40% - Accent2 2 6 2 2" xfId="8375" xr:uid="{00000000-0005-0000-0000-0000EB530000}"/>
    <cellStyle name="40% - Accent2 2 6 2 2 2" xfId="27797" xr:uid="{00000000-0005-0000-0000-0000EC530000}"/>
    <cellStyle name="40% - Accent2 2 6 2 2 3" xfId="54141" xr:uid="{00000000-0005-0000-0000-0000ED530000}"/>
    <cellStyle name="40% - Accent2 2 6 2 2 4" xfId="17917" xr:uid="{00000000-0005-0000-0000-0000EE530000}"/>
    <cellStyle name="40% - Accent2 2 6 2 3" xfId="22209" xr:uid="{00000000-0005-0000-0000-0000EF530000}"/>
    <cellStyle name="40% - Accent2 2 6 2 3 2" xfId="49452" xr:uid="{00000000-0005-0000-0000-0000F0530000}"/>
    <cellStyle name="40% - Accent2 2 6 2 4" xfId="31693" xr:uid="{00000000-0005-0000-0000-0000F1530000}"/>
    <cellStyle name="40% - Accent2 2 6 2 5" xfId="37263" xr:uid="{00000000-0005-0000-0000-0000F2530000}"/>
    <cellStyle name="40% - Accent2 2 6 2 6" xfId="44723" xr:uid="{00000000-0005-0000-0000-0000F3530000}"/>
    <cellStyle name="40% - Accent2 2 6 2 7" xfId="12737" xr:uid="{00000000-0005-0000-0000-0000F4530000}"/>
    <cellStyle name="40% - Accent2 2 6 3" xfId="6420" xr:uid="{00000000-0005-0000-0000-0000F5530000}"/>
    <cellStyle name="40% - Accent2 2 6 3 2" xfId="24220" xr:uid="{00000000-0005-0000-0000-0000F6530000}"/>
    <cellStyle name="40% - Accent2 2 6 3 3" xfId="52186" xr:uid="{00000000-0005-0000-0000-0000F7530000}"/>
    <cellStyle name="40% - Accent2 2 6 3 4" xfId="14208" xr:uid="{00000000-0005-0000-0000-0000F8530000}"/>
    <cellStyle name="40% - Accent2 2 6 4" xfId="16077" xr:uid="{00000000-0005-0000-0000-0000F9530000}"/>
    <cellStyle name="40% - Accent2 2 6 4 2" xfId="25987" xr:uid="{00000000-0005-0000-0000-0000FA530000}"/>
    <cellStyle name="40% - Accent2 2 6 4 3" xfId="47522" xr:uid="{00000000-0005-0000-0000-0000FB530000}"/>
    <cellStyle name="40% - Accent2 2 6 5" xfId="20041" xr:uid="{00000000-0005-0000-0000-0000FC530000}"/>
    <cellStyle name="40% - Accent2 2 6 6" xfId="29668" xr:uid="{00000000-0005-0000-0000-0000FD530000}"/>
    <cellStyle name="40% - Accent2 2 6 7" xfId="35112" xr:uid="{00000000-0005-0000-0000-0000FE530000}"/>
    <cellStyle name="40% - Accent2 2 6 8" xfId="42707" xr:uid="{00000000-0005-0000-0000-0000FF530000}"/>
    <cellStyle name="40% - Accent2 2 6 9" xfId="11299" xr:uid="{00000000-0005-0000-0000-000000540000}"/>
    <cellStyle name="40% - Accent2 2 7" xfId="2025" xr:uid="{00000000-0005-0000-0000-000001540000}"/>
    <cellStyle name="40% - Accent2 2 7 2" xfId="4330" xr:uid="{00000000-0005-0000-0000-000002540000}"/>
    <cellStyle name="40% - Accent2 2 7 2 2" xfId="9111" xr:uid="{00000000-0005-0000-0000-000003540000}"/>
    <cellStyle name="40% - Accent2 2 7 2 2 2" xfId="28504" xr:uid="{00000000-0005-0000-0000-000004540000}"/>
    <cellStyle name="40% - Accent2 2 7 2 2 3" xfId="54877" xr:uid="{00000000-0005-0000-0000-000005540000}"/>
    <cellStyle name="40% - Accent2 2 7 2 2 4" xfId="18663" xr:uid="{00000000-0005-0000-0000-000006540000}"/>
    <cellStyle name="40% - Accent2 2 7 2 3" xfId="22955" xr:uid="{00000000-0005-0000-0000-000007540000}"/>
    <cellStyle name="40% - Accent2 2 7 2 3 2" xfId="50187" xr:uid="{00000000-0005-0000-0000-000008540000}"/>
    <cellStyle name="40% - Accent2 2 7 2 4" xfId="32430" xr:uid="{00000000-0005-0000-0000-000009540000}"/>
    <cellStyle name="40% - Accent2 2 7 2 5" xfId="38009" xr:uid="{00000000-0005-0000-0000-00000A540000}"/>
    <cellStyle name="40% - Accent2 2 7 2 6" xfId="45469" xr:uid="{00000000-0005-0000-0000-00000B540000}"/>
    <cellStyle name="40% - Accent2 2 7 2 7" xfId="14915" xr:uid="{00000000-0005-0000-0000-00000C540000}"/>
    <cellStyle name="40% - Accent2 2 7 3" xfId="7190" xr:uid="{00000000-0005-0000-0000-00000D540000}"/>
    <cellStyle name="40% - Accent2 2 7 3 2" xfId="26694" xr:uid="{00000000-0005-0000-0000-00000E540000}"/>
    <cellStyle name="40% - Accent2 2 7 3 3" xfId="52956" xr:uid="{00000000-0005-0000-0000-00000F540000}"/>
    <cellStyle name="40% - Accent2 2 7 3 4" xfId="16784" xr:uid="{00000000-0005-0000-0000-000010540000}"/>
    <cellStyle name="40% - Accent2 2 7 4" xfId="20862" xr:uid="{00000000-0005-0000-0000-000011540000}"/>
    <cellStyle name="40% - Accent2 2 7 4 2" xfId="48292" xr:uid="{00000000-0005-0000-0000-000012540000}"/>
    <cellStyle name="40% - Accent2 2 7 5" xfId="30476" xr:uid="{00000000-0005-0000-0000-000013540000}"/>
    <cellStyle name="40% - Accent2 2 7 6" xfId="35935" xr:uid="{00000000-0005-0000-0000-000014540000}"/>
    <cellStyle name="40% - Accent2 2 7 7" xfId="43528" xr:uid="{00000000-0005-0000-0000-000015540000}"/>
    <cellStyle name="40% - Accent2 2 7 8" xfId="12027" xr:uid="{00000000-0005-0000-0000-000016540000}"/>
    <cellStyle name="40% - Accent2 2 8" xfId="2893" xr:uid="{00000000-0005-0000-0000-000017540000}"/>
    <cellStyle name="40% - Accent2 2 8 2" xfId="7687" xr:uid="{00000000-0005-0000-0000-000018540000}"/>
    <cellStyle name="40% - Accent2 2 8 2 2" xfId="27117" xr:uid="{00000000-0005-0000-0000-000019540000}"/>
    <cellStyle name="40% - Accent2 2 8 2 3" xfId="53453" xr:uid="{00000000-0005-0000-0000-00001A540000}"/>
    <cellStyle name="40% - Accent2 2 8 2 4" xfId="17226" xr:uid="{00000000-0005-0000-0000-00001B540000}"/>
    <cellStyle name="40% - Accent2 2 8 3" xfId="21518" xr:uid="{00000000-0005-0000-0000-00001C540000}"/>
    <cellStyle name="40% - Accent2 2 8 3 2" xfId="48765" xr:uid="{00000000-0005-0000-0000-00001D540000}"/>
    <cellStyle name="40% - Accent2 2 8 4" xfId="31005" xr:uid="{00000000-0005-0000-0000-00001E540000}"/>
    <cellStyle name="40% - Accent2 2 8 5" xfId="36572" xr:uid="{00000000-0005-0000-0000-00001F540000}"/>
    <cellStyle name="40% - Accent2 2 8 6" xfId="44032" xr:uid="{00000000-0005-0000-0000-000020540000}"/>
    <cellStyle name="40% - Accent2 2 8 7" xfId="13529" xr:uid="{00000000-0005-0000-0000-000021540000}"/>
    <cellStyle name="40% - Accent2 2 9" xfId="4802" xr:uid="{00000000-0005-0000-0000-000022540000}"/>
    <cellStyle name="40% - Accent2 2 9 2" xfId="9561" xr:uid="{00000000-0005-0000-0000-000023540000}"/>
    <cellStyle name="40% - Accent2 2 9 2 2" xfId="55327" xr:uid="{00000000-0005-0000-0000-000024540000}"/>
    <cellStyle name="40% - Accent2 2 9 2 3" xfId="25320" xr:uid="{00000000-0005-0000-0000-000025540000}"/>
    <cellStyle name="40% - Accent2 2 9 3" xfId="32901" xr:uid="{00000000-0005-0000-0000-000026540000}"/>
    <cellStyle name="40% - Accent2 2 9 3 2" xfId="50636" xr:uid="{00000000-0005-0000-0000-000027540000}"/>
    <cellStyle name="40% - Accent2 2 9 4" xfId="38480" xr:uid="{00000000-0005-0000-0000-000028540000}"/>
    <cellStyle name="40% - Accent2 2 9 5" xfId="45936" xr:uid="{00000000-0005-0000-0000-000029540000}"/>
    <cellStyle name="40% - Accent2 2 9 6" xfId="15398" xr:uid="{00000000-0005-0000-0000-00002A540000}"/>
    <cellStyle name="40% - Accent2 3" xfId="302" xr:uid="{00000000-0005-0000-0000-00002B540000}"/>
    <cellStyle name="40% - Accent2 4" xfId="488" xr:uid="{00000000-0005-0000-0000-00002C540000}"/>
    <cellStyle name="40% - Accent2 4 10" xfId="10812" xr:uid="{00000000-0005-0000-0000-00002D540000}"/>
    <cellStyle name="40% - Accent2 4 10 2" xfId="46872" xr:uid="{00000000-0005-0000-0000-00002E540000}"/>
    <cellStyle name="40% - Accent2 4 10 3" xfId="34404" xr:uid="{00000000-0005-0000-0000-00002F540000}"/>
    <cellStyle name="40% - Accent2 4 11" xfId="42004" xr:uid="{00000000-0005-0000-0000-000030540000}"/>
    <cellStyle name="40% - Accent2 4 12" xfId="11348" xr:uid="{00000000-0005-0000-0000-000031540000}"/>
    <cellStyle name="40% - Accent2 4 13" xfId="56567" xr:uid="{00000000-0005-0000-0000-000032540000}"/>
    <cellStyle name="40% - Accent2 4 14" xfId="57022" xr:uid="{00000000-0005-0000-0000-000033540000}"/>
    <cellStyle name="40% - Accent2 4 2" xfId="1025" xr:uid="{00000000-0005-0000-0000-000034540000}"/>
    <cellStyle name="40% - Accent2 4 2 10" xfId="11882" xr:uid="{00000000-0005-0000-0000-000035540000}"/>
    <cellStyle name="40% - Accent2 4 2 11" xfId="56810" xr:uid="{00000000-0005-0000-0000-000036540000}"/>
    <cellStyle name="40% - Accent2 4 2 12" xfId="57265" xr:uid="{00000000-0005-0000-0000-000037540000}"/>
    <cellStyle name="40% - Accent2 4 2 2" xfId="1762" xr:uid="{00000000-0005-0000-0000-000038540000}"/>
    <cellStyle name="40% - Accent2 4 2 2 2" xfId="4135" xr:uid="{00000000-0005-0000-0000-000039540000}"/>
    <cellStyle name="40% - Accent2 4 2 2 2 2" xfId="8926" xr:uid="{00000000-0005-0000-0000-00003A540000}"/>
    <cellStyle name="40% - Accent2 4 2 2 2 2 2" xfId="28345" xr:uid="{00000000-0005-0000-0000-00003B540000}"/>
    <cellStyle name="40% - Accent2 4 2 2 2 2 3" xfId="54692" xr:uid="{00000000-0005-0000-0000-00003C540000}"/>
    <cellStyle name="40% - Accent2 4 2 2 2 2 4" xfId="18468" xr:uid="{00000000-0005-0000-0000-00003D540000}"/>
    <cellStyle name="40% - Accent2 4 2 2 2 3" xfId="22760" xr:uid="{00000000-0005-0000-0000-00003E540000}"/>
    <cellStyle name="40% - Accent2 4 2 2 2 3 2" xfId="50003" xr:uid="{00000000-0005-0000-0000-00003F540000}"/>
    <cellStyle name="40% - Accent2 4 2 2 2 4" xfId="32243" xr:uid="{00000000-0005-0000-0000-000040540000}"/>
    <cellStyle name="40% - Accent2 4 2 2 2 5" xfId="37814" xr:uid="{00000000-0005-0000-0000-000041540000}"/>
    <cellStyle name="40% - Accent2 4 2 2 2 6" xfId="45274" xr:uid="{00000000-0005-0000-0000-000042540000}"/>
    <cellStyle name="40% - Accent2 4 2 2 2 7" xfId="14756" xr:uid="{00000000-0005-0000-0000-000043540000}"/>
    <cellStyle name="40% - Accent2 4 2 2 3" xfId="6975" xr:uid="{00000000-0005-0000-0000-000044540000}"/>
    <cellStyle name="40% - Accent2 4 2 2 3 2" xfId="26535" xr:uid="{00000000-0005-0000-0000-000045540000}"/>
    <cellStyle name="40% - Accent2 4 2 2 3 3" xfId="52741" xr:uid="{00000000-0005-0000-0000-000046540000}"/>
    <cellStyle name="40% - Accent2 4 2 2 3 4" xfId="16625" xr:uid="{00000000-0005-0000-0000-000047540000}"/>
    <cellStyle name="40% - Accent2 4 2 2 4" xfId="20601" xr:uid="{00000000-0005-0000-0000-000048540000}"/>
    <cellStyle name="40% - Accent2 4 2 2 4 2" xfId="48077" xr:uid="{00000000-0005-0000-0000-000049540000}"/>
    <cellStyle name="40% - Accent2 4 2 2 5" xfId="30226" xr:uid="{00000000-0005-0000-0000-00004A540000}"/>
    <cellStyle name="40% - Accent2 4 2 2 6" xfId="35672" xr:uid="{00000000-0005-0000-0000-00004B540000}"/>
    <cellStyle name="40% - Accent2 4 2 2 7" xfId="43267" xr:uid="{00000000-0005-0000-0000-00004C540000}"/>
    <cellStyle name="40% - Accent2 4 2 2 8" xfId="13295" xr:uid="{00000000-0005-0000-0000-00004D540000}"/>
    <cellStyle name="40% - Accent2 4 2 3" xfId="2302" xr:uid="{00000000-0005-0000-0000-00004E540000}"/>
    <cellStyle name="40% - Accent2 4 2 3 2" xfId="4607" xr:uid="{00000000-0005-0000-0000-00004F540000}"/>
    <cellStyle name="40% - Accent2 4 2 3 2 2" xfId="9388" xr:uid="{00000000-0005-0000-0000-000050540000}"/>
    <cellStyle name="40% - Accent2 4 2 3 2 2 2" xfId="28781" xr:uid="{00000000-0005-0000-0000-000051540000}"/>
    <cellStyle name="40% - Accent2 4 2 3 2 2 3" xfId="55154" xr:uid="{00000000-0005-0000-0000-000052540000}"/>
    <cellStyle name="40% - Accent2 4 2 3 2 2 4" xfId="18940" xr:uid="{00000000-0005-0000-0000-000053540000}"/>
    <cellStyle name="40% - Accent2 4 2 3 2 3" xfId="23232" xr:uid="{00000000-0005-0000-0000-000054540000}"/>
    <cellStyle name="40% - Accent2 4 2 3 2 3 2" xfId="50464" xr:uid="{00000000-0005-0000-0000-000055540000}"/>
    <cellStyle name="40% - Accent2 4 2 3 2 4" xfId="32707" xr:uid="{00000000-0005-0000-0000-000056540000}"/>
    <cellStyle name="40% - Accent2 4 2 3 2 5" xfId="38286" xr:uid="{00000000-0005-0000-0000-000057540000}"/>
    <cellStyle name="40% - Accent2 4 2 3 2 6" xfId="45746" xr:uid="{00000000-0005-0000-0000-000058540000}"/>
    <cellStyle name="40% - Accent2 4 2 3 2 7" xfId="15192" xr:uid="{00000000-0005-0000-0000-000059540000}"/>
    <cellStyle name="40% - Accent2 4 2 3 3" xfId="7467" xr:uid="{00000000-0005-0000-0000-00005A540000}"/>
    <cellStyle name="40% - Accent2 4 2 3 3 2" xfId="26971" xr:uid="{00000000-0005-0000-0000-00005B540000}"/>
    <cellStyle name="40% - Accent2 4 2 3 3 3" xfId="53233" xr:uid="{00000000-0005-0000-0000-00005C540000}"/>
    <cellStyle name="40% - Accent2 4 2 3 3 4" xfId="17061" xr:uid="{00000000-0005-0000-0000-00005D540000}"/>
    <cellStyle name="40% - Accent2 4 2 3 4" xfId="21139" xr:uid="{00000000-0005-0000-0000-00005E540000}"/>
    <cellStyle name="40% - Accent2 4 2 3 4 2" xfId="48569" xr:uid="{00000000-0005-0000-0000-00005F540000}"/>
    <cellStyle name="40% - Accent2 4 2 3 5" xfId="30753" xr:uid="{00000000-0005-0000-0000-000060540000}"/>
    <cellStyle name="40% - Accent2 4 2 3 6" xfId="36212" xr:uid="{00000000-0005-0000-0000-000061540000}"/>
    <cellStyle name="40% - Accent2 4 2 3 7" xfId="43805" xr:uid="{00000000-0005-0000-0000-000062540000}"/>
    <cellStyle name="40% - Accent2 4 2 3 8" xfId="12575" xr:uid="{00000000-0005-0000-0000-000063540000}"/>
    <cellStyle name="40% - Accent2 4 2 4" xfId="3443" xr:uid="{00000000-0005-0000-0000-000064540000}"/>
    <cellStyle name="40% - Accent2 4 2 4 2" xfId="8235" xr:uid="{00000000-0005-0000-0000-000065540000}"/>
    <cellStyle name="40% - Accent2 4 2 4 2 2" xfId="27665" xr:uid="{00000000-0005-0000-0000-000066540000}"/>
    <cellStyle name="40% - Accent2 4 2 4 2 3" xfId="54001" xr:uid="{00000000-0005-0000-0000-000067540000}"/>
    <cellStyle name="40% - Accent2 4 2 4 2 4" xfId="17776" xr:uid="{00000000-0005-0000-0000-000068540000}"/>
    <cellStyle name="40% - Accent2 4 2 4 3" xfId="22068" xr:uid="{00000000-0005-0000-0000-000069540000}"/>
    <cellStyle name="40% - Accent2 4 2 4 3 2" xfId="49313" xr:uid="{00000000-0005-0000-0000-00006A540000}"/>
    <cellStyle name="40% - Accent2 4 2 4 4" xfId="31555" xr:uid="{00000000-0005-0000-0000-00006B540000}"/>
    <cellStyle name="40% - Accent2 4 2 4 5" xfId="37122" xr:uid="{00000000-0005-0000-0000-00006C540000}"/>
    <cellStyle name="40% - Accent2 4 2 4 6" xfId="44582" xr:uid="{00000000-0005-0000-0000-00006D540000}"/>
    <cellStyle name="40% - Accent2 4 2 4 7" xfId="14077" xr:uid="{00000000-0005-0000-0000-00006E540000}"/>
    <cellStyle name="40% - Accent2 4 2 5" xfId="5082" xr:uid="{00000000-0005-0000-0000-00006F540000}"/>
    <cellStyle name="40% - Accent2 4 2 5 2" xfId="9838" xr:uid="{00000000-0005-0000-0000-000070540000}"/>
    <cellStyle name="40% - Accent2 4 2 5 2 2" xfId="55604" xr:uid="{00000000-0005-0000-0000-000071540000}"/>
    <cellStyle name="40% - Accent2 4 2 5 2 3" xfId="25856" xr:uid="{00000000-0005-0000-0000-000072540000}"/>
    <cellStyle name="40% - Accent2 4 2 5 3" xfId="33181" xr:uid="{00000000-0005-0000-0000-000073540000}"/>
    <cellStyle name="40% - Accent2 4 2 5 3 2" xfId="50913" xr:uid="{00000000-0005-0000-0000-000074540000}"/>
    <cellStyle name="40% - Accent2 4 2 5 4" xfId="38760" xr:uid="{00000000-0005-0000-0000-000075540000}"/>
    <cellStyle name="40% - Accent2 4 2 5 5" xfId="46213" xr:uid="{00000000-0005-0000-0000-000076540000}"/>
    <cellStyle name="40% - Accent2 4 2 5 6" xfId="15946" xr:uid="{00000000-0005-0000-0000-000077540000}"/>
    <cellStyle name="40% - Accent2 4 2 6" xfId="5567" xr:uid="{00000000-0005-0000-0000-000078540000}"/>
    <cellStyle name="40% - Accent2 4 2 6 2" xfId="10259" xr:uid="{00000000-0005-0000-0000-000079540000}"/>
    <cellStyle name="40% - Accent2 4 2 6 2 2" xfId="56025" xr:uid="{00000000-0005-0000-0000-00007A540000}"/>
    <cellStyle name="40% - Accent2 4 2 6 2 3" xfId="33663" xr:uid="{00000000-0005-0000-0000-00007B540000}"/>
    <cellStyle name="40% - Accent2 4 2 6 3" xfId="39242" xr:uid="{00000000-0005-0000-0000-00007C540000}"/>
    <cellStyle name="40% - Accent2 4 2 6 3 2" xfId="51333" xr:uid="{00000000-0005-0000-0000-00007D540000}"/>
    <cellStyle name="40% - Accent2 4 2 6 4" xfId="46695" xr:uid="{00000000-0005-0000-0000-00007E540000}"/>
    <cellStyle name="40% - Accent2 4 2 6 5" xfId="19870" xr:uid="{00000000-0005-0000-0000-00007F540000}"/>
    <cellStyle name="40% - Accent2 4 2 7" xfId="6270" xr:uid="{00000000-0005-0000-0000-000080540000}"/>
    <cellStyle name="40% - Accent2 4 2 7 2" xfId="52036" xr:uid="{00000000-0005-0000-0000-000081540000}"/>
    <cellStyle name="40% - Accent2 4 2 7 3" xfId="29504" xr:uid="{00000000-0005-0000-0000-000082540000}"/>
    <cellStyle name="40% - Accent2 4 2 8" xfId="11055" xr:uid="{00000000-0005-0000-0000-000083540000}"/>
    <cellStyle name="40% - Accent2 4 2 8 2" xfId="47374" xr:uid="{00000000-0005-0000-0000-000084540000}"/>
    <cellStyle name="40% - Accent2 4 2 8 3" xfId="34939" xr:uid="{00000000-0005-0000-0000-000085540000}"/>
    <cellStyle name="40% - Accent2 4 2 9" xfId="42538" xr:uid="{00000000-0005-0000-0000-000086540000}"/>
    <cellStyle name="40% - Accent2 4 3" xfId="777" xr:uid="{00000000-0005-0000-0000-000087540000}"/>
    <cellStyle name="40% - Accent2 4 3 10" xfId="11634" xr:uid="{00000000-0005-0000-0000-000088540000}"/>
    <cellStyle name="40% - Accent2 4 3 2" xfId="1519" xr:uid="{00000000-0005-0000-0000-000089540000}"/>
    <cellStyle name="40% - Accent2 4 3 2 2" xfId="3892" xr:uid="{00000000-0005-0000-0000-00008A540000}"/>
    <cellStyle name="40% - Accent2 4 3 2 2 2" xfId="8683" xr:uid="{00000000-0005-0000-0000-00008B540000}"/>
    <cellStyle name="40% - Accent2 4 3 2 2 2 2" xfId="28102" xr:uid="{00000000-0005-0000-0000-00008C540000}"/>
    <cellStyle name="40% - Accent2 4 3 2 2 2 3" xfId="54449" xr:uid="{00000000-0005-0000-0000-00008D540000}"/>
    <cellStyle name="40% - Accent2 4 3 2 2 2 4" xfId="18225" xr:uid="{00000000-0005-0000-0000-00008E540000}"/>
    <cellStyle name="40% - Accent2 4 3 2 2 3" xfId="22517" xr:uid="{00000000-0005-0000-0000-00008F540000}"/>
    <cellStyle name="40% - Accent2 4 3 2 2 3 2" xfId="49760" xr:uid="{00000000-0005-0000-0000-000090540000}"/>
    <cellStyle name="40% - Accent2 4 3 2 2 4" xfId="32000" xr:uid="{00000000-0005-0000-0000-000091540000}"/>
    <cellStyle name="40% - Accent2 4 3 2 2 5" xfId="37571" xr:uid="{00000000-0005-0000-0000-000092540000}"/>
    <cellStyle name="40% - Accent2 4 3 2 2 6" xfId="45031" xr:uid="{00000000-0005-0000-0000-000093540000}"/>
    <cellStyle name="40% - Accent2 4 3 2 2 7" xfId="14513" xr:uid="{00000000-0005-0000-0000-000094540000}"/>
    <cellStyle name="40% - Accent2 4 3 2 3" xfId="6732" xr:uid="{00000000-0005-0000-0000-000095540000}"/>
    <cellStyle name="40% - Accent2 4 3 2 3 2" xfId="26292" xr:uid="{00000000-0005-0000-0000-000096540000}"/>
    <cellStyle name="40% - Accent2 4 3 2 3 3" xfId="52498" xr:uid="{00000000-0005-0000-0000-000097540000}"/>
    <cellStyle name="40% - Accent2 4 3 2 3 4" xfId="16382" xr:uid="{00000000-0005-0000-0000-000098540000}"/>
    <cellStyle name="40% - Accent2 4 3 2 4" xfId="20358" xr:uid="{00000000-0005-0000-0000-000099540000}"/>
    <cellStyle name="40% - Accent2 4 3 2 4 2" xfId="47834" xr:uid="{00000000-0005-0000-0000-00009A540000}"/>
    <cellStyle name="40% - Accent2 4 3 2 5" xfId="29983" xr:uid="{00000000-0005-0000-0000-00009B540000}"/>
    <cellStyle name="40% - Accent2 4 3 2 6" xfId="35429" xr:uid="{00000000-0005-0000-0000-00009C540000}"/>
    <cellStyle name="40% - Accent2 4 3 2 7" xfId="43024" xr:uid="{00000000-0005-0000-0000-00009D540000}"/>
    <cellStyle name="40% - Accent2 4 3 2 8" xfId="13052" xr:uid="{00000000-0005-0000-0000-00009E540000}"/>
    <cellStyle name="40% - Accent2 4 3 3" xfId="3200" xr:uid="{00000000-0005-0000-0000-00009F540000}"/>
    <cellStyle name="40% - Accent2 4 3 3 2" xfId="7992" xr:uid="{00000000-0005-0000-0000-0000A0540000}"/>
    <cellStyle name="40% - Accent2 4 3 3 2 2" xfId="27422" xr:uid="{00000000-0005-0000-0000-0000A1540000}"/>
    <cellStyle name="40% - Accent2 4 3 3 2 3" xfId="53758" xr:uid="{00000000-0005-0000-0000-0000A2540000}"/>
    <cellStyle name="40% - Accent2 4 3 3 2 4" xfId="17533" xr:uid="{00000000-0005-0000-0000-0000A3540000}"/>
    <cellStyle name="40% - Accent2 4 3 3 3" xfId="21825" xr:uid="{00000000-0005-0000-0000-0000A4540000}"/>
    <cellStyle name="40% - Accent2 4 3 3 3 2" xfId="49070" xr:uid="{00000000-0005-0000-0000-0000A5540000}"/>
    <cellStyle name="40% - Accent2 4 3 3 4" xfId="31312" xr:uid="{00000000-0005-0000-0000-0000A6540000}"/>
    <cellStyle name="40% - Accent2 4 3 3 5" xfId="36879" xr:uid="{00000000-0005-0000-0000-0000A7540000}"/>
    <cellStyle name="40% - Accent2 4 3 3 6" xfId="44339" xr:uid="{00000000-0005-0000-0000-0000A8540000}"/>
    <cellStyle name="40% - Accent2 4 3 3 7" xfId="12332" xr:uid="{00000000-0005-0000-0000-0000A9540000}"/>
    <cellStyle name="40% - Accent2 4 3 4" xfId="6027" xr:uid="{00000000-0005-0000-0000-0000AA540000}"/>
    <cellStyle name="40% - Accent2 4 3 4 2" xfId="24461" xr:uid="{00000000-0005-0000-0000-0000AB540000}"/>
    <cellStyle name="40% - Accent2 4 3 4 3" xfId="51793" xr:uid="{00000000-0005-0000-0000-0000AC540000}"/>
    <cellStyle name="40% - Accent2 4 3 4 4" xfId="13834" xr:uid="{00000000-0005-0000-0000-0000AD540000}"/>
    <cellStyle name="40% - Accent2 4 3 5" xfId="15703" xr:uid="{00000000-0005-0000-0000-0000AE540000}"/>
    <cellStyle name="40% - Accent2 4 3 5 2" xfId="25613" xr:uid="{00000000-0005-0000-0000-0000AF540000}"/>
    <cellStyle name="40% - Accent2 4 3 5 3" xfId="47131" xr:uid="{00000000-0005-0000-0000-0000B0540000}"/>
    <cellStyle name="40% - Accent2 4 3 6" xfId="19622" xr:uid="{00000000-0005-0000-0000-0000B1540000}"/>
    <cellStyle name="40% - Accent2 4 3 7" xfId="29261" xr:uid="{00000000-0005-0000-0000-0000B2540000}"/>
    <cellStyle name="40% - Accent2 4 3 8" xfId="34691" xr:uid="{00000000-0005-0000-0000-0000B3540000}"/>
    <cellStyle name="40% - Accent2 4 3 9" xfId="42290" xr:uid="{00000000-0005-0000-0000-0000B4540000}"/>
    <cellStyle name="40% - Accent2 4 4" xfId="1256" xr:uid="{00000000-0005-0000-0000-0000B5540000}"/>
    <cellStyle name="40% - Accent2 4 4 2" xfId="3632" xr:uid="{00000000-0005-0000-0000-0000B6540000}"/>
    <cellStyle name="40% - Accent2 4 4 2 2" xfId="8423" xr:uid="{00000000-0005-0000-0000-0000B7540000}"/>
    <cellStyle name="40% - Accent2 4 4 2 2 2" xfId="27843" xr:uid="{00000000-0005-0000-0000-0000B8540000}"/>
    <cellStyle name="40% - Accent2 4 4 2 2 3" xfId="54189" xr:uid="{00000000-0005-0000-0000-0000B9540000}"/>
    <cellStyle name="40% - Accent2 4 4 2 2 4" xfId="17965" xr:uid="{00000000-0005-0000-0000-0000BA540000}"/>
    <cellStyle name="40% - Accent2 4 4 2 3" xfId="22257" xr:uid="{00000000-0005-0000-0000-0000BB540000}"/>
    <cellStyle name="40% - Accent2 4 4 2 3 2" xfId="49500" xr:uid="{00000000-0005-0000-0000-0000BC540000}"/>
    <cellStyle name="40% - Accent2 4 4 2 4" xfId="31740" xr:uid="{00000000-0005-0000-0000-0000BD540000}"/>
    <cellStyle name="40% - Accent2 4 4 2 5" xfId="37311" xr:uid="{00000000-0005-0000-0000-0000BE540000}"/>
    <cellStyle name="40% - Accent2 4 4 2 6" xfId="44771" xr:uid="{00000000-0005-0000-0000-0000BF540000}"/>
    <cellStyle name="40% - Accent2 4 4 2 7" xfId="14254" xr:uid="{00000000-0005-0000-0000-0000C0540000}"/>
    <cellStyle name="40% - Accent2 4 4 3" xfId="6470" xr:uid="{00000000-0005-0000-0000-0000C1540000}"/>
    <cellStyle name="40% - Accent2 4 4 3 2" xfId="26033" xr:uid="{00000000-0005-0000-0000-0000C2540000}"/>
    <cellStyle name="40% - Accent2 4 4 3 3" xfId="52236" xr:uid="{00000000-0005-0000-0000-0000C3540000}"/>
    <cellStyle name="40% - Accent2 4 4 3 4" xfId="16123" xr:uid="{00000000-0005-0000-0000-0000C4540000}"/>
    <cellStyle name="40% - Accent2 4 4 4" xfId="20095" xr:uid="{00000000-0005-0000-0000-0000C5540000}"/>
    <cellStyle name="40% - Accent2 4 4 4 2" xfId="47572" xr:uid="{00000000-0005-0000-0000-0000C6540000}"/>
    <cellStyle name="40% - Accent2 4 4 5" xfId="29720" xr:uid="{00000000-0005-0000-0000-0000C7540000}"/>
    <cellStyle name="40% - Accent2 4 4 6" xfId="35166" xr:uid="{00000000-0005-0000-0000-0000C8540000}"/>
    <cellStyle name="40% - Accent2 4 4 7" xfId="42761" xr:uid="{00000000-0005-0000-0000-0000C9540000}"/>
    <cellStyle name="40% - Accent2 4 4 8" xfId="12790" xr:uid="{00000000-0005-0000-0000-0000CA540000}"/>
    <cellStyle name="40% - Accent2 4 5" xfId="2059" xr:uid="{00000000-0005-0000-0000-0000CB540000}"/>
    <cellStyle name="40% - Accent2 4 5 2" xfId="4364" xr:uid="{00000000-0005-0000-0000-0000CC540000}"/>
    <cellStyle name="40% - Accent2 4 5 2 2" xfId="9145" xr:uid="{00000000-0005-0000-0000-0000CD540000}"/>
    <cellStyle name="40% - Accent2 4 5 2 2 2" xfId="28538" xr:uid="{00000000-0005-0000-0000-0000CE540000}"/>
    <cellStyle name="40% - Accent2 4 5 2 2 3" xfId="54911" xr:uid="{00000000-0005-0000-0000-0000CF540000}"/>
    <cellStyle name="40% - Accent2 4 5 2 2 4" xfId="18697" xr:uid="{00000000-0005-0000-0000-0000D0540000}"/>
    <cellStyle name="40% - Accent2 4 5 2 3" xfId="22989" xr:uid="{00000000-0005-0000-0000-0000D1540000}"/>
    <cellStyle name="40% - Accent2 4 5 2 3 2" xfId="50221" xr:uid="{00000000-0005-0000-0000-0000D2540000}"/>
    <cellStyle name="40% - Accent2 4 5 2 4" xfId="32464" xr:uid="{00000000-0005-0000-0000-0000D3540000}"/>
    <cellStyle name="40% - Accent2 4 5 2 5" xfId="38043" xr:uid="{00000000-0005-0000-0000-0000D4540000}"/>
    <cellStyle name="40% - Accent2 4 5 2 6" xfId="45503" xr:uid="{00000000-0005-0000-0000-0000D5540000}"/>
    <cellStyle name="40% - Accent2 4 5 2 7" xfId="14949" xr:uid="{00000000-0005-0000-0000-0000D6540000}"/>
    <cellStyle name="40% - Accent2 4 5 3" xfId="7224" xr:uid="{00000000-0005-0000-0000-0000D7540000}"/>
    <cellStyle name="40% - Accent2 4 5 3 2" xfId="26728" xr:uid="{00000000-0005-0000-0000-0000D8540000}"/>
    <cellStyle name="40% - Accent2 4 5 3 3" xfId="52990" xr:uid="{00000000-0005-0000-0000-0000D9540000}"/>
    <cellStyle name="40% - Accent2 4 5 3 4" xfId="16818" xr:uid="{00000000-0005-0000-0000-0000DA540000}"/>
    <cellStyle name="40% - Accent2 4 5 4" xfId="20896" xr:uid="{00000000-0005-0000-0000-0000DB540000}"/>
    <cellStyle name="40% - Accent2 4 5 4 2" xfId="48326" xr:uid="{00000000-0005-0000-0000-0000DC540000}"/>
    <cellStyle name="40% - Accent2 4 5 5" xfId="30510" xr:uid="{00000000-0005-0000-0000-0000DD540000}"/>
    <cellStyle name="40% - Accent2 4 5 6" xfId="35969" xr:uid="{00000000-0005-0000-0000-0000DE540000}"/>
    <cellStyle name="40% - Accent2 4 5 7" xfId="43562" xr:uid="{00000000-0005-0000-0000-0000DF540000}"/>
    <cellStyle name="40% - Accent2 4 5 8" xfId="12073" xr:uid="{00000000-0005-0000-0000-0000E0540000}"/>
    <cellStyle name="40% - Accent2 4 6" xfId="2940" xr:uid="{00000000-0005-0000-0000-0000E1540000}"/>
    <cellStyle name="40% - Accent2 4 6 2" xfId="7733" xr:uid="{00000000-0005-0000-0000-0000E2540000}"/>
    <cellStyle name="40% - Accent2 4 6 2 2" xfId="27163" xr:uid="{00000000-0005-0000-0000-0000E3540000}"/>
    <cellStyle name="40% - Accent2 4 6 2 3" xfId="53499" xr:uid="{00000000-0005-0000-0000-0000E4540000}"/>
    <cellStyle name="40% - Accent2 4 6 2 4" xfId="17273" xr:uid="{00000000-0005-0000-0000-0000E5540000}"/>
    <cellStyle name="40% - Accent2 4 6 3" xfId="21565" xr:uid="{00000000-0005-0000-0000-0000E6540000}"/>
    <cellStyle name="40% - Accent2 4 6 3 2" xfId="48811" xr:uid="{00000000-0005-0000-0000-0000E7540000}"/>
    <cellStyle name="40% - Accent2 4 6 4" xfId="31052" xr:uid="{00000000-0005-0000-0000-0000E8540000}"/>
    <cellStyle name="40% - Accent2 4 6 5" xfId="36619" xr:uid="{00000000-0005-0000-0000-0000E9540000}"/>
    <cellStyle name="40% - Accent2 4 6 6" xfId="44079" xr:uid="{00000000-0005-0000-0000-0000EA540000}"/>
    <cellStyle name="40% - Accent2 4 6 7" xfId="13575" xr:uid="{00000000-0005-0000-0000-0000EB540000}"/>
    <cellStyle name="40% - Accent2 4 7" xfId="4839" xr:uid="{00000000-0005-0000-0000-0000EC540000}"/>
    <cellStyle name="40% - Accent2 4 7 2" xfId="9595" xr:uid="{00000000-0005-0000-0000-0000ED540000}"/>
    <cellStyle name="40% - Accent2 4 7 2 2" xfId="55361" xr:uid="{00000000-0005-0000-0000-0000EE540000}"/>
    <cellStyle name="40% - Accent2 4 7 2 3" xfId="25354" xr:uid="{00000000-0005-0000-0000-0000EF540000}"/>
    <cellStyle name="40% - Accent2 4 7 3" xfId="32938" xr:uid="{00000000-0005-0000-0000-0000F0540000}"/>
    <cellStyle name="40% - Accent2 4 7 3 2" xfId="50670" xr:uid="{00000000-0005-0000-0000-0000F1540000}"/>
    <cellStyle name="40% - Accent2 4 7 4" xfId="38517" xr:uid="{00000000-0005-0000-0000-0000F2540000}"/>
    <cellStyle name="40% - Accent2 4 7 5" xfId="45970" xr:uid="{00000000-0005-0000-0000-0000F3540000}"/>
    <cellStyle name="40% - Accent2 4 7 6" xfId="15444" xr:uid="{00000000-0005-0000-0000-0000F4540000}"/>
    <cellStyle name="40% - Accent2 4 8" xfId="5324" xr:uid="{00000000-0005-0000-0000-0000F5540000}"/>
    <cellStyle name="40% - Accent2 4 8 2" xfId="10016" xr:uid="{00000000-0005-0000-0000-0000F6540000}"/>
    <cellStyle name="40% - Accent2 4 8 2 2" xfId="55782" xr:uid="{00000000-0005-0000-0000-0000F7540000}"/>
    <cellStyle name="40% - Accent2 4 8 2 3" xfId="33420" xr:uid="{00000000-0005-0000-0000-0000F8540000}"/>
    <cellStyle name="40% - Accent2 4 8 3" xfId="38999" xr:uid="{00000000-0005-0000-0000-0000F9540000}"/>
    <cellStyle name="40% - Accent2 4 8 3 2" xfId="51090" xr:uid="{00000000-0005-0000-0000-0000FA540000}"/>
    <cellStyle name="40% - Accent2 4 8 4" xfId="46452" xr:uid="{00000000-0005-0000-0000-0000FB540000}"/>
    <cellStyle name="40% - Accent2 4 8 5" xfId="19335" xr:uid="{00000000-0005-0000-0000-0000FC540000}"/>
    <cellStyle name="40% - Accent2 4 9" xfId="5767" xr:uid="{00000000-0005-0000-0000-0000FD540000}"/>
    <cellStyle name="40% - Accent2 4 9 2" xfId="51533" xr:uid="{00000000-0005-0000-0000-0000FE540000}"/>
    <cellStyle name="40% - Accent2 4 9 3" xfId="29001" xr:uid="{00000000-0005-0000-0000-0000FF540000}"/>
    <cellStyle name="40% - Accent2 5" xfId="565" xr:uid="{00000000-0005-0000-0000-000000550000}"/>
    <cellStyle name="40% - Accent2 5 10" xfId="42081" xr:uid="{00000000-0005-0000-0000-000001550000}"/>
    <cellStyle name="40% - Accent2 5 11" xfId="11425" xr:uid="{00000000-0005-0000-0000-000002550000}"/>
    <cellStyle name="40% - Accent2 5 12" xfId="56639" xr:uid="{00000000-0005-0000-0000-000003550000}"/>
    <cellStyle name="40% - Accent2 5 13" xfId="57094" xr:uid="{00000000-0005-0000-0000-000004550000}"/>
    <cellStyle name="40% - Accent2 5 2" xfId="849" xr:uid="{00000000-0005-0000-0000-000005550000}"/>
    <cellStyle name="40% - Accent2 5 2 10" xfId="11706" xr:uid="{00000000-0005-0000-0000-000006550000}"/>
    <cellStyle name="40% - Accent2 5 2 2" xfId="1591" xr:uid="{00000000-0005-0000-0000-000007550000}"/>
    <cellStyle name="40% - Accent2 5 2 2 2" xfId="3964" xr:uid="{00000000-0005-0000-0000-000008550000}"/>
    <cellStyle name="40% - Accent2 5 2 2 2 2" xfId="8755" xr:uid="{00000000-0005-0000-0000-000009550000}"/>
    <cellStyle name="40% - Accent2 5 2 2 2 2 2" xfId="28174" xr:uid="{00000000-0005-0000-0000-00000A550000}"/>
    <cellStyle name="40% - Accent2 5 2 2 2 2 3" xfId="54521" xr:uid="{00000000-0005-0000-0000-00000B550000}"/>
    <cellStyle name="40% - Accent2 5 2 2 2 2 4" xfId="18297" xr:uid="{00000000-0005-0000-0000-00000C550000}"/>
    <cellStyle name="40% - Accent2 5 2 2 2 3" xfId="22589" xr:uid="{00000000-0005-0000-0000-00000D550000}"/>
    <cellStyle name="40% - Accent2 5 2 2 2 3 2" xfId="49832" xr:uid="{00000000-0005-0000-0000-00000E550000}"/>
    <cellStyle name="40% - Accent2 5 2 2 2 4" xfId="32072" xr:uid="{00000000-0005-0000-0000-00000F550000}"/>
    <cellStyle name="40% - Accent2 5 2 2 2 5" xfId="37643" xr:uid="{00000000-0005-0000-0000-000010550000}"/>
    <cellStyle name="40% - Accent2 5 2 2 2 6" xfId="45103" xr:uid="{00000000-0005-0000-0000-000011550000}"/>
    <cellStyle name="40% - Accent2 5 2 2 2 7" xfId="14585" xr:uid="{00000000-0005-0000-0000-000012550000}"/>
    <cellStyle name="40% - Accent2 5 2 2 3" xfId="6804" xr:uid="{00000000-0005-0000-0000-000013550000}"/>
    <cellStyle name="40% - Accent2 5 2 2 3 2" xfId="26364" xr:uid="{00000000-0005-0000-0000-000014550000}"/>
    <cellStyle name="40% - Accent2 5 2 2 3 3" xfId="52570" xr:uid="{00000000-0005-0000-0000-000015550000}"/>
    <cellStyle name="40% - Accent2 5 2 2 3 4" xfId="16454" xr:uid="{00000000-0005-0000-0000-000016550000}"/>
    <cellStyle name="40% - Accent2 5 2 2 4" xfId="20430" xr:uid="{00000000-0005-0000-0000-000017550000}"/>
    <cellStyle name="40% - Accent2 5 2 2 4 2" xfId="47906" xr:uid="{00000000-0005-0000-0000-000018550000}"/>
    <cellStyle name="40% - Accent2 5 2 2 5" xfId="30055" xr:uid="{00000000-0005-0000-0000-000019550000}"/>
    <cellStyle name="40% - Accent2 5 2 2 6" xfId="35501" xr:uid="{00000000-0005-0000-0000-00001A550000}"/>
    <cellStyle name="40% - Accent2 5 2 2 7" xfId="43096" xr:uid="{00000000-0005-0000-0000-00001B550000}"/>
    <cellStyle name="40% - Accent2 5 2 2 8" xfId="13124" xr:uid="{00000000-0005-0000-0000-00001C550000}"/>
    <cellStyle name="40% - Accent2 5 2 3" xfId="3272" xr:uid="{00000000-0005-0000-0000-00001D550000}"/>
    <cellStyle name="40% - Accent2 5 2 3 2" xfId="8064" xr:uid="{00000000-0005-0000-0000-00001E550000}"/>
    <cellStyle name="40% - Accent2 5 2 3 2 2" xfId="27494" xr:uid="{00000000-0005-0000-0000-00001F550000}"/>
    <cellStyle name="40% - Accent2 5 2 3 2 3" xfId="53830" xr:uid="{00000000-0005-0000-0000-000020550000}"/>
    <cellStyle name="40% - Accent2 5 2 3 2 4" xfId="17605" xr:uid="{00000000-0005-0000-0000-000021550000}"/>
    <cellStyle name="40% - Accent2 5 2 3 3" xfId="21897" xr:uid="{00000000-0005-0000-0000-000022550000}"/>
    <cellStyle name="40% - Accent2 5 2 3 3 2" xfId="49142" xr:uid="{00000000-0005-0000-0000-000023550000}"/>
    <cellStyle name="40% - Accent2 5 2 3 4" xfId="31384" xr:uid="{00000000-0005-0000-0000-000024550000}"/>
    <cellStyle name="40% - Accent2 5 2 3 5" xfId="36951" xr:uid="{00000000-0005-0000-0000-000025550000}"/>
    <cellStyle name="40% - Accent2 5 2 3 6" xfId="44411" xr:uid="{00000000-0005-0000-0000-000026550000}"/>
    <cellStyle name="40% - Accent2 5 2 3 7" xfId="12404" xr:uid="{00000000-0005-0000-0000-000027550000}"/>
    <cellStyle name="40% - Accent2 5 2 4" xfId="6099" xr:uid="{00000000-0005-0000-0000-000028550000}"/>
    <cellStyle name="40% - Accent2 5 2 4 2" xfId="25245" xr:uid="{00000000-0005-0000-0000-000029550000}"/>
    <cellStyle name="40% - Accent2 5 2 4 3" xfId="51865" xr:uid="{00000000-0005-0000-0000-00002A550000}"/>
    <cellStyle name="40% - Accent2 5 2 4 4" xfId="13906" xr:uid="{00000000-0005-0000-0000-00002B550000}"/>
    <cellStyle name="40% - Accent2 5 2 5" xfId="15775" xr:uid="{00000000-0005-0000-0000-00002C550000}"/>
    <cellStyle name="40% - Accent2 5 2 5 2" xfId="25685" xr:uid="{00000000-0005-0000-0000-00002D550000}"/>
    <cellStyle name="40% - Accent2 5 2 5 3" xfId="47203" xr:uid="{00000000-0005-0000-0000-00002E550000}"/>
    <cellStyle name="40% - Accent2 5 2 6" xfId="19694" xr:uid="{00000000-0005-0000-0000-00002F550000}"/>
    <cellStyle name="40% - Accent2 5 2 7" xfId="29333" xr:uid="{00000000-0005-0000-0000-000030550000}"/>
    <cellStyle name="40% - Accent2 5 2 8" xfId="34763" xr:uid="{00000000-0005-0000-0000-000031550000}"/>
    <cellStyle name="40% - Accent2 5 2 9" xfId="42362" xr:uid="{00000000-0005-0000-0000-000032550000}"/>
    <cellStyle name="40% - Accent2 5 3" xfId="1328" xr:uid="{00000000-0005-0000-0000-000033550000}"/>
    <cellStyle name="40% - Accent2 5 3 2" xfId="3704" xr:uid="{00000000-0005-0000-0000-000034550000}"/>
    <cellStyle name="40% - Accent2 5 3 2 2" xfId="8495" xr:uid="{00000000-0005-0000-0000-000035550000}"/>
    <cellStyle name="40% - Accent2 5 3 2 2 2" xfId="27915" xr:uid="{00000000-0005-0000-0000-000036550000}"/>
    <cellStyle name="40% - Accent2 5 3 2 2 3" xfId="54261" xr:uid="{00000000-0005-0000-0000-000037550000}"/>
    <cellStyle name="40% - Accent2 5 3 2 2 4" xfId="18037" xr:uid="{00000000-0005-0000-0000-000038550000}"/>
    <cellStyle name="40% - Accent2 5 3 2 3" xfId="22329" xr:uid="{00000000-0005-0000-0000-000039550000}"/>
    <cellStyle name="40% - Accent2 5 3 2 3 2" xfId="49572" xr:uid="{00000000-0005-0000-0000-00003A550000}"/>
    <cellStyle name="40% - Accent2 5 3 2 4" xfId="31812" xr:uid="{00000000-0005-0000-0000-00003B550000}"/>
    <cellStyle name="40% - Accent2 5 3 2 5" xfId="37383" xr:uid="{00000000-0005-0000-0000-00003C550000}"/>
    <cellStyle name="40% - Accent2 5 3 2 6" xfId="44843" xr:uid="{00000000-0005-0000-0000-00003D550000}"/>
    <cellStyle name="40% - Accent2 5 3 2 7" xfId="14326" xr:uid="{00000000-0005-0000-0000-00003E550000}"/>
    <cellStyle name="40% - Accent2 5 3 3" xfId="6542" xr:uid="{00000000-0005-0000-0000-00003F550000}"/>
    <cellStyle name="40% - Accent2 5 3 3 2" xfId="26105" xr:uid="{00000000-0005-0000-0000-000040550000}"/>
    <cellStyle name="40% - Accent2 5 3 3 3" xfId="52308" xr:uid="{00000000-0005-0000-0000-000041550000}"/>
    <cellStyle name="40% - Accent2 5 3 3 4" xfId="16195" xr:uid="{00000000-0005-0000-0000-000042550000}"/>
    <cellStyle name="40% - Accent2 5 3 4" xfId="20167" xr:uid="{00000000-0005-0000-0000-000043550000}"/>
    <cellStyle name="40% - Accent2 5 3 4 2" xfId="47644" xr:uid="{00000000-0005-0000-0000-000044550000}"/>
    <cellStyle name="40% - Accent2 5 3 5" xfId="29792" xr:uid="{00000000-0005-0000-0000-000045550000}"/>
    <cellStyle name="40% - Accent2 5 3 6" xfId="35238" xr:uid="{00000000-0005-0000-0000-000046550000}"/>
    <cellStyle name="40% - Accent2 5 3 7" xfId="42833" xr:uid="{00000000-0005-0000-0000-000047550000}"/>
    <cellStyle name="40% - Accent2 5 3 8" xfId="12862" xr:uid="{00000000-0005-0000-0000-000048550000}"/>
    <cellStyle name="40% - Accent2 5 4" xfId="2131" xr:uid="{00000000-0005-0000-0000-000049550000}"/>
    <cellStyle name="40% - Accent2 5 4 2" xfId="4436" xr:uid="{00000000-0005-0000-0000-00004A550000}"/>
    <cellStyle name="40% - Accent2 5 4 2 2" xfId="9217" xr:uid="{00000000-0005-0000-0000-00004B550000}"/>
    <cellStyle name="40% - Accent2 5 4 2 2 2" xfId="28610" xr:uid="{00000000-0005-0000-0000-00004C550000}"/>
    <cellStyle name="40% - Accent2 5 4 2 2 3" xfId="54983" xr:uid="{00000000-0005-0000-0000-00004D550000}"/>
    <cellStyle name="40% - Accent2 5 4 2 2 4" xfId="18769" xr:uid="{00000000-0005-0000-0000-00004E550000}"/>
    <cellStyle name="40% - Accent2 5 4 2 3" xfId="23061" xr:uid="{00000000-0005-0000-0000-00004F550000}"/>
    <cellStyle name="40% - Accent2 5 4 2 3 2" xfId="50293" xr:uid="{00000000-0005-0000-0000-000050550000}"/>
    <cellStyle name="40% - Accent2 5 4 2 4" xfId="32536" xr:uid="{00000000-0005-0000-0000-000051550000}"/>
    <cellStyle name="40% - Accent2 5 4 2 5" xfId="38115" xr:uid="{00000000-0005-0000-0000-000052550000}"/>
    <cellStyle name="40% - Accent2 5 4 2 6" xfId="45575" xr:uid="{00000000-0005-0000-0000-000053550000}"/>
    <cellStyle name="40% - Accent2 5 4 2 7" xfId="15021" xr:uid="{00000000-0005-0000-0000-000054550000}"/>
    <cellStyle name="40% - Accent2 5 4 3" xfId="7296" xr:uid="{00000000-0005-0000-0000-000055550000}"/>
    <cellStyle name="40% - Accent2 5 4 3 2" xfId="26800" xr:uid="{00000000-0005-0000-0000-000056550000}"/>
    <cellStyle name="40% - Accent2 5 4 3 3" xfId="53062" xr:uid="{00000000-0005-0000-0000-000057550000}"/>
    <cellStyle name="40% - Accent2 5 4 3 4" xfId="16890" xr:uid="{00000000-0005-0000-0000-000058550000}"/>
    <cellStyle name="40% - Accent2 5 4 4" xfId="20968" xr:uid="{00000000-0005-0000-0000-000059550000}"/>
    <cellStyle name="40% - Accent2 5 4 4 2" xfId="48398" xr:uid="{00000000-0005-0000-0000-00005A550000}"/>
    <cellStyle name="40% - Accent2 5 4 5" xfId="30582" xr:uid="{00000000-0005-0000-0000-00005B550000}"/>
    <cellStyle name="40% - Accent2 5 4 6" xfId="36041" xr:uid="{00000000-0005-0000-0000-00005C550000}"/>
    <cellStyle name="40% - Accent2 5 4 7" xfId="43634" xr:uid="{00000000-0005-0000-0000-00005D550000}"/>
    <cellStyle name="40% - Accent2 5 4 8" xfId="12145" xr:uid="{00000000-0005-0000-0000-00005E550000}"/>
    <cellStyle name="40% - Accent2 5 5" xfId="3012" xr:uid="{00000000-0005-0000-0000-00005F550000}"/>
    <cellStyle name="40% - Accent2 5 5 2" xfId="7805" xr:uid="{00000000-0005-0000-0000-000060550000}"/>
    <cellStyle name="40% - Accent2 5 5 2 2" xfId="27235" xr:uid="{00000000-0005-0000-0000-000061550000}"/>
    <cellStyle name="40% - Accent2 5 5 2 3" xfId="53571" xr:uid="{00000000-0005-0000-0000-000062550000}"/>
    <cellStyle name="40% - Accent2 5 5 2 4" xfId="17345" xr:uid="{00000000-0005-0000-0000-000063550000}"/>
    <cellStyle name="40% - Accent2 5 5 3" xfId="21637" xr:uid="{00000000-0005-0000-0000-000064550000}"/>
    <cellStyle name="40% - Accent2 5 5 3 2" xfId="48883" xr:uid="{00000000-0005-0000-0000-000065550000}"/>
    <cellStyle name="40% - Accent2 5 5 4" xfId="31124" xr:uid="{00000000-0005-0000-0000-000066550000}"/>
    <cellStyle name="40% - Accent2 5 5 5" xfId="36691" xr:uid="{00000000-0005-0000-0000-000067550000}"/>
    <cellStyle name="40% - Accent2 5 5 6" xfId="44151" xr:uid="{00000000-0005-0000-0000-000068550000}"/>
    <cellStyle name="40% - Accent2 5 5 7" xfId="13647" xr:uid="{00000000-0005-0000-0000-000069550000}"/>
    <cellStyle name="40% - Accent2 5 6" xfId="4911" xr:uid="{00000000-0005-0000-0000-00006A550000}"/>
    <cellStyle name="40% - Accent2 5 6 2" xfId="9667" xr:uid="{00000000-0005-0000-0000-00006B550000}"/>
    <cellStyle name="40% - Accent2 5 6 2 2" xfId="55433" xr:uid="{00000000-0005-0000-0000-00006C550000}"/>
    <cellStyle name="40% - Accent2 5 6 2 3" xfId="25426" xr:uid="{00000000-0005-0000-0000-00006D550000}"/>
    <cellStyle name="40% - Accent2 5 6 3" xfId="33010" xr:uid="{00000000-0005-0000-0000-00006E550000}"/>
    <cellStyle name="40% - Accent2 5 6 3 2" xfId="50742" xr:uid="{00000000-0005-0000-0000-00006F550000}"/>
    <cellStyle name="40% - Accent2 5 6 4" xfId="38589" xr:uid="{00000000-0005-0000-0000-000070550000}"/>
    <cellStyle name="40% - Accent2 5 6 5" xfId="46042" xr:uid="{00000000-0005-0000-0000-000071550000}"/>
    <cellStyle name="40% - Accent2 5 6 6" xfId="15516" xr:uid="{00000000-0005-0000-0000-000072550000}"/>
    <cellStyle name="40% - Accent2 5 7" xfId="5396" xr:uid="{00000000-0005-0000-0000-000073550000}"/>
    <cellStyle name="40% - Accent2 5 7 2" xfId="10088" xr:uid="{00000000-0005-0000-0000-000074550000}"/>
    <cellStyle name="40% - Accent2 5 7 2 2" xfId="55854" xr:uid="{00000000-0005-0000-0000-000075550000}"/>
    <cellStyle name="40% - Accent2 5 7 2 3" xfId="33492" xr:uid="{00000000-0005-0000-0000-000076550000}"/>
    <cellStyle name="40% - Accent2 5 7 3" xfId="39071" xr:uid="{00000000-0005-0000-0000-000077550000}"/>
    <cellStyle name="40% - Accent2 5 7 3 2" xfId="51162" xr:uid="{00000000-0005-0000-0000-000078550000}"/>
    <cellStyle name="40% - Accent2 5 7 4" xfId="46524" xr:uid="{00000000-0005-0000-0000-000079550000}"/>
    <cellStyle name="40% - Accent2 5 7 5" xfId="19412" xr:uid="{00000000-0005-0000-0000-00007A550000}"/>
    <cellStyle name="40% - Accent2 5 8" xfId="5839" xr:uid="{00000000-0005-0000-0000-00007B550000}"/>
    <cellStyle name="40% - Accent2 5 8 2" xfId="51605" xr:uid="{00000000-0005-0000-0000-00007C550000}"/>
    <cellStyle name="40% - Accent2 5 8 3" xfId="29073" xr:uid="{00000000-0005-0000-0000-00007D550000}"/>
    <cellStyle name="40% - Accent2 5 9" xfId="10884" xr:uid="{00000000-0005-0000-0000-00007E550000}"/>
    <cellStyle name="40% - Accent2 5 9 2" xfId="46944" xr:uid="{00000000-0005-0000-0000-00007F550000}"/>
    <cellStyle name="40% - Accent2 5 9 3" xfId="34481" xr:uid="{00000000-0005-0000-0000-000080550000}"/>
    <cellStyle name="40% - Accent2 6" xfId="926" xr:uid="{00000000-0005-0000-0000-000081550000}"/>
    <cellStyle name="40% - Accent2 6 10" xfId="11783" xr:uid="{00000000-0005-0000-0000-000082550000}"/>
    <cellStyle name="40% - Accent2 6 11" xfId="56711" xr:uid="{00000000-0005-0000-0000-000083550000}"/>
    <cellStyle name="40% - Accent2 6 12" xfId="57166" xr:uid="{00000000-0005-0000-0000-000084550000}"/>
    <cellStyle name="40% - Accent2 6 2" xfId="1663" xr:uid="{00000000-0005-0000-0000-000085550000}"/>
    <cellStyle name="40% - Accent2 6 2 2" xfId="4036" xr:uid="{00000000-0005-0000-0000-000086550000}"/>
    <cellStyle name="40% - Accent2 6 2 2 2" xfId="8827" xr:uid="{00000000-0005-0000-0000-000087550000}"/>
    <cellStyle name="40% - Accent2 6 2 2 2 2" xfId="28246" xr:uid="{00000000-0005-0000-0000-000088550000}"/>
    <cellStyle name="40% - Accent2 6 2 2 2 3" xfId="54593" xr:uid="{00000000-0005-0000-0000-000089550000}"/>
    <cellStyle name="40% - Accent2 6 2 2 2 4" xfId="18369" xr:uid="{00000000-0005-0000-0000-00008A550000}"/>
    <cellStyle name="40% - Accent2 6 2 2 3" xfId="22661" xr:uid="{00000000-0005-0000-0000-00008B550000}"/>
    <cellStyle name="40% - Accent2 6 2 2 3 2" xfId="49904" xr:uid="{00000000-0005-0000-0000-00008C550000}"/>
    <cellStyle name="40% - Accent2 6 2 2 4" xfId="32144" xr:uid="{00000000-0005-0000-0000-00008D550000}"/>
    <cellStyle name="40% - Accent2 6 2 2 5" xfId="37715" xr:uid="{00000000-0005-0000-0000-00008E550000}"/>
    <cellStyle name="40% - Accent2 6 2 2 6" xfId="45175" xr:uid="{00000000-0005-0000-0000-00008F550000}"/>
    <cellStyle name="40% - Accent2 6 2 2 7" xfId="14657" xr:uid="{00000000-0005-0000-0000-000090550000}"/>
    <cellStyle name="40% - Accent2 6 2 3" xfId="6876" xr:uid="{00000000-0005-0000-0000-000091550000}"/>
    <cellStyle name="40% - Accent2 6 2 3 2" xfId="26436" xr:uid="{00000000-0005-0000-0000-000092550000}"/>
    <cellStyle name="40% - Accent2 6 2 3 3" xfId="52642" xr:uid="{00000000-0005-0000-0000-000093550000}"/>
    <cellStyle name="40% - Accent2 6 2 3 4" xfId="16526" xr:uid="{00000000-0005-0000-0000-000094550000}"/>
    <cellStyle name="40% - Accent2 6 2 4" xfId="20502" xr:uid="{00000000-0005-0000-0000-000095550000}"/>
    <cellStyle name="40% - Accent2 6 2 4 2" xfId="47978" xr:uid="{00000000-0005-0000-0000-000096550000}"/>
    <cellStyle name="40% - Accent2 6 2 5" xfId="30127" xr:uid="{00000000-0005-0000-0000-000097550000}"/>
    <cellStyle name="40% - Accent2 6 2 6" xfId="35573" xr:uid="{00000000-0005-0000-0000-000098550000}"/>
    <cellStyle name="40% - Accent2 6 2 7" xfId="43168" xr:uid="{00000000-0005-0000-0000-000099550000}"/>
    <cellStyle name="40% - Accent2 6 2 8" xfId="13196" xr:uid="{00000000-0005-0000-0000-00009A550000}"/>
    <cellStyle name="40% - Accent2 6 3" xfId="2203" xr:uid="{00000000-0005-0000-0000-00009B550000}"/>
    <cellStyle name="40% - Accent2 6 3 2" xfId="4508" xr:uid="{00000000-0005-0000-0000-00009C550000}"/>
    <cellStyle name="40% - Accent2 6 3 2 2" xfId="9289" xr:uid="{00000000-0005-0000-0000-00009D550000}"/>
    <cellStyle name="40% - Accent2 6 3 2 2 2" xfId="28682" xr:uid="{00000000-0005-0000-0000-00009E550000}"/>
    <cellStyle name="40% - Accent2 6 3 2 2 3" xfId="55055" xr:uid="{00000000-0005-0000-0000-00009F550000}"/>
    <cellStyle name="40% - Accent2 6 3 2 2 4" xfId="18841" xr:uid="{00000000-0005-0000-0000-0000A0550000}"/>
    <cellStyle name="40% - Accent2 6 3 2 3" xfId="23133" xr:uid="{00000000-0005-0000-0000-0000A1550000}"/>
    <cellStyle name="40% - Accent2 6 3 2 3 2" xfId="50365" xr:uid="{00000000-0005-0000-0000-0000A2550000}"/>
    <cellStyle name="40% - Accent2 6 3 2 4" xfId="32608" xr:uid="{00000000-0005-0000-0000-0000A3550000}"/>
    <cellStyle name="40% - Accent2 6 3 2 5" xfId="38187" xr:uid="{00000000-0005-0000-0000-0000A4550000}"/>
    <cellStyle name="40% - Accent2 6 3 2 6" xfId="45647" xr:uid="{00000000-0005-0000-0000-0000A5550000}"/>
    <cellStyle name="40% - Accent2 6 3 2 7" xfId="15093" xr:uid="{00000000-0005-0000-0000-0000A6550000}"/>
    <cellStyle name="40% - Accent2 6 3 3" xfId="7368" xr:uid="{00000000-0005-0000-0000-0000A7550000}"/>
    <cellStyle name="40% - Accent2 6 3 3 2" xfId="26872" xr:uid="{00000000-0005-0000-0000-0000A8550000}"/>
    <cellStyle name="40% - Accent2 6 3 3 3" xfId="53134" xr:uid="{00000000-0005-0000-0000-0000A9550000}"/>
    <cellStyle name="40% - Accent2 6 3 3 4" xfId="16962" xr:uid="{00000000-0005-0000-0000-0000AA550000}"/>
    <cellStyle name="40% - Accent2 6 3 4" xfId="21040" xr:uid="{00000000-0005-0000-0000-0000AB550000}"/>
    <cellStyle name="40% - Accent2 6 3 4 2" xfId="48470" xr:uid="{00000000-0005-0000-0000-0000AC550000}"/>
    <cellStyle name="40% - Accent2 6 3 5" xfId="30654" xr:uid="{00000000-0005-0000-0000-0000AD550000}"/>
    <cellStyle name="40% - Accent2 6 3 6" xfId="36113" xr:uid="{00000000-0005-0000-0000-0000AE550000}"/>
    <cellStyle name="40% - Accent2 6 3 7" xfId="43706" xr:uid="{00000000-0005-0000-0000-0000AF550000}"/>
    <cellStyle name="40% - Accent2 6 3 8" xfId="12476" xr:uid="{00000000-0005-0000-0000-0000B0550000}"/>
    <cellStyle name="40% - Accent2 6 4" xfId="3344" xr:uid="{00000000-0005-0000-0000-0000B1550000}"/>
    <cellStyle name="40% - Accent2 6 4 2" xfId="8136" xr:uid="{00000000-0005-0000-0000-0000B2550000}"/>
    <cellStyle name="40% - Accent2 6 4 2 2" xfId="27566" xr:uid="{00000000-0005-0000-0000-0000B3550000}"/>
    <cellStyle name="40% - Accent2 6 4 2 3" xfId="53902" xr:uid="{00000000-0005-0000-0000-0000B4550000}"/>
    <cellStyle name="40% - Accent2 6 4 2 4" xfId="17677" xr:uid="{00000000-0005-0000-0000-0000B5550000}"/>
    <cellStyle name="40% - Accent2 6 4 3" xfId="21969" xr:uid="{00000000-0005-0000-0000-0000B6550000}"/>
    <cellStyle name="40% - Accent2 6 4 3 2" xfId="49214" xr:uid="{00000000-0005-0000-0000-0000B7550000}"/>
    <cellStyle name="40% - Accent2 6 4 4" xfId="31456" xr:uid="{00000000-0005-0000-0000-0000B8550000}"/>
    <cellStyle name="40% - Accent2 6 4 5" xfId="37023" xr:uid="{00000000-0005-0000-0000-0000B9550000}"/>
    <cellStyle name="40% - Accent2 6 4 6" xfId="44483" xr:uid="{00000000-0005-0000-0000-0000BA550000}"/>
    <cellStyle name="40% - Accent2 6 4 7" xfId="13978" xr:uid="{00000000-0005-0000-0000-0000BB550000}"/>
    <cellStyle name="40% - Accent2 6 5" xfId="4983" xr:uid="{00000000-0005-0000-0000-0000BC550000}"/>
    <cellStyle name="40% - Accent2 6 5 2" xfId="9739" xr:uid="{00000000-0005-0000-0000-0000BD550000}"/>
    <cellStyle name="40% - Accent2 6 5 2 2" xfId="55505" xr:uid="{00000000-0005-0000-0000-0000BE550000}"/>
    <cellStyle name="40% - Accent2 6 5 2 3" xfId="25757" xr:uid="{00000000-0005-0000-0000-0000BF550000}"/>
    <cellStyle name="40% - Accent2 6 5 3" xfId="33082" xr:uid="{00000000-0005-0000-0000-0000C0550000}"/>
    <cellStyle name="40% - Accent2 6 5 3 2" xfId="50814" xr:uid="{00000000-0005-0000-0000-0000C1550000}"/>
    <cellStyle name="40% - Accent2 6 5 4" xfId="38661" xr:uid="{00000000-0005-0000-0000-0000C2550000}"/>
    <cellStyle name="40% - Accent2 6 5 5" xfId="46114" xr:uid="{00000000-0005-0000-0000-0000C3550000}"/>
    <cellStyle name="40% - Accent2 6 5 6" xfId="15847" xr:uid="{00000000-0005-0000-0000-0000C4550000}"/>
    <cellStyle name="40% - Accent2 6 6" xfId="5468" xr:uid="{00000000-0005-0000-0000-0000C5550000}"/>
    <cellStyle name="40% - Accent2 6 6 2" xfId="10160" xr:uid="{00000000-0005-0000-0000-0000C6550000}"/>
    <cellStyle name="40% - Accent2 6 6 2 2" xfId="55926" xr:uid="{00000000-0005-0000-0000-0000C7550000}"/>
    <cellStyle name="40% - Accent2 6 6 2 3" xfId="33564" xr:uid="{00000000-0005-0000-0000-0000C8550000}"/>
    <cellStyle name="40% - Accent2 6 6 3" xfId="39143" xr:uid="{00000000-0005-0000-0000-0000C9550000}"/>
    <cellStyle name="40% - Accent2 6 6 3 2" xfId="51234" xr:uid="{00000000-0005-0000-0000-0000CA550000}"/>
    <cellStyle name="40% - Accent2 6 6 4" xfId="46596" xr:uid="{00000000-0005-0000-0000-0000CB550000}"/>
    <cellStyle name="40% - Accent2 6 6 5" xfId="19771" xr:uid="{00000000-0005-0000-0000-0000CC550000}"/>
    <cellStyle name="40% - Accent2 6 7" xfId="6171" xr:uid="{00000000-0005-0000-0000-0000CD550000}"/>
    <cellStyle name="40% - Accent2 6 7 2" xfId="51937" xr:uid="{00000000-0005-0000-0000-0000CE550000}"/>
    <cellStyle name="40% - Accent2 6 7 3" xfId="29405" xr:uid="{00000000-0005-0000-0000-0000CF550000}"/>
    <cellStyle name="40% - Accent2 6 8" xfId="10956" xr:uid="{00000000-0005-0000-0000-0000D0550000}"/>
    <cellStyle name="40% - Accent2 6 8 2" xfId="47275" xr:uid="{00000000-0005-0000-0000-0000D1550000}"/>
    <cellStyle name="40% - Accent2 6 8 3" xfId="34840" xr:uid="{00000000-0005-0000-0000-0000D2550000}"/>
    <cellStyle name="40% - Accent2 6 9" xfId="42439" xr:uid="{00000000-0005-0000-0000-0000D3550000}"/>
    <cellStyle name="40% - Accent2 7" xfId="667" xr:uid="{00000000-0005-0000-0000-0000D4550000}"/>
    <cellStyle name="40% - Accent2 7 10" xfId="11524" xr:uid="{00000000-0005-0000-0000-0000D5550000}"/>
    <cellStyle name="40% - Accent2 7 2" xfId="1427" xr:uid="{00000000-0005-0000-0000-0000D6550000}"/>
    <cellStyle name="40% - Accent2 7 2 2" xfId="3803" xr:uid="{00000000-0005-0000-0000-0000D7550000}"/>
    <cellStyle name="40% - Accent2 7 2 2 2" xfId="8594" xr:uid="{00000000-0005-0000-0000-0000D8550000}"/>
    <cellStyle name="40% - Accent2 7 2 2 2 2" xfId="28014" xr:uid="{00000000-0005-0000-0000-0000D9550000}"/>
    <cellStyle name="40% - Accent2 7 2 2 2 3" xfId="54360" xr:uid="{00000000-0005-0000-0000-0000DA550000}"/>
    <cellStyle name="40% - Accent2 7 2 2 2 4" xfId="18136" xr:uid="{00000000-0005-0000-0000-0000DB550000}"/>
    <cellStyle name="40% - Accent2 7 2 2 3" xfId="22428" xr:uid="{00000000-0005-0000-0000-0000DC550000}"/>
    <cellStyle name="40% - Accent2 7 2 2 3 2" xfId="49671" xr:uid="{00000000-0005-0000-0000-0000DD550000}"/>
    <cellStyle name="40% - Accent2 7 2 2 4" xfId="31911" xr:uid="{00000000-0005-0000-0000-0000DE550000}"/>
    <cellStyle name="40% - Accent2 7 2 2 5" xfId="37482" xr:uid="{00000000-0005-0000-0000-0000DF550000}"/>
    <cellStyle name="40% - Accent2 7 2 2 6" xfId="44942" xr:uid="{00000000-0005-0000-0000-0000E0550000}"/>
    <cellStyle name="40% - Accent2 7 2 2 7" xfId="14425" xr:uid="{00000000-0005-0000-0000-0000E1550000}"/>
    <cellStyle name="40% - Accent2 7 2 3" xfId="6641" xr:uid="{00000000-0005-0000-0000-0000E2550000}"/>
    <cellStyle name="40% - Accent2 7 2 3 2" xfId="26204" xr:uid="{00000000-0005-0000-0000-0000E3550000}"/>
    <cellStyle name="40% - Accent2 7 2 3 3" xfId="52407" xr:uid="{00000000-0005-0000-0000-0000E4550000}"/>
    <cellStyle name="40% - Accent2 7 2 3 4" xfId="16294" xr:uid="{00000000-0005-0000-0000-0000E5550000}"/>
    <cellStyle name="40% - Accent2 7 2 4" xfId="20266" xr:uid="{00000000-0005-0000-0000-0000E6550000}"/>
    <cellStyle name="40% - Accent2 7 2 4 2" xfId="47743" xr:uid="{00000000-0005-0000-0000-0000E7550000}"/>
    <cellStyle name="40% - Accent2 7 2 5" xfId="29891" xr:uid="{00000000-0005-0000-0000-0000E8550000}"/>
    <cellStyle name="40% - Accent2 7 2 6" xfId="35337" xr:uid="{00000000-0005-0000-0000-0000E9550000}"/>
    <cellStyle name="40% - Accent2 7 2 7" xfId="42932" xr:uid="{00000000-0005-0000-0000-0000EA550000}"/>
    <cellStyle name="40% - Accent2 7 2 8" xfId="12961" xr:uid="{00000000-0005-0000-0000-0000EB550000}"/>
    <cellStyle name="40% - Accent2 7 3" xfId="3111" xr:uid="{00000000-0005-0000-0000-0000EC550000}"/>
    <cellStyle name="40% - Accent2 7 3 2" xfId="7904" xr:uid="{00000000-0005-0000-0000-0000ED550000}"/>
    <cellStyle name="40% - Accent2 7 3 2 2" xfId="27334" xr:uid="{00000000-0005-0000-0000-0000EE550000}"/>
    <cellStyle name="40% - Accent2 7 3 2 3" xfId="53670" xr:uid="{00000000-0005-0000-0000-0000EF550000}"/>
    <cellStyle name="40% - Accent2 7 3 2 4" xfId="17444" xr:uid="{00000000-0005-0000-0000-0000F0550000}"/>
    <cellStyle name="40% - Accent2 7 3 3" xfId="21736" xr:uid="{00000000-0005-0000-0000-0000F1550000}"/>
    <cellStyle name="40% - Accent2 7 3 3 2" xfId="48982" xr:uid="{00000000-0005-0000-0000-0000F2550000}"/>
    <cellStyle name="40% - Accent2 7 3 4" xfId="31223" xr:uid="{00000000-0005-0000-0000-0000F3550000}"/>
    <cellStyle name="40% - Accent2 7 3 5" xfId="36790" xr:uid="{00000000-0005-0000-0000-0000F4550000}"/>
    <cellStyle name="40% - Accent2 7 3 6" xfId="44250" xr:uid="{00000000-0005-0000-0000-0000F5550000}"/>
    <cellStyle name="40% - Accent2 7 3 7" xfId="12244" xr:uid="{00000000-0005-0000-0000-0000F6550000}"/>
    <cellStyle name="40% - Accent2 7 4" xfId="5938" xr:uid="{00000000-0005-0000-0000-0000F7550000}"/>
    <cellStyle name="40% - Accent2 7 4 2" xfId="24259" xr:uid="{00000000-0005-0000-0000-0000F8550000}"/>
    <cellStyle name="40% - Accent2 7 4 3" xfId="51704" xr:uid="{00000000-0005-0000-0000-0000F9550000}"/>
    <cellStyle name="40% - Accent2 7 4 4" xfId="13746" xr:uid="{00000000-0005-0000-0000-0000FA550000}"/>
    <cellStyle name="40% - Accent2 7 5" xfId="15615" xr:uid="{00000000-0005-0000-0000-0000FB550000}"/>
    <cellStyle name="40% - Accent2 7 5 2" xfId="25525" xr:uid="{00000000-0005-0000-0000-0000FC550000}"/>
    <cellStyle name="40% - Accent2 7 5 3" xfId="47043" xr:uid="{00000000-0005-0000-0000-0000FD550000}"/>
    <cellStyle name="40% - Accent2 7 6" xfId="19512" xr:uid="{00000000-0005-0000-0000-0000FE550000}"/>
    <cellStyle name="40% - Accent2 7 7" xfId="29173" xr:uid="{00000000-0005-0000-0000-0000FF550000}"/>
    <cellStyle name="40% - Accent2 7 8" xfId="34581" xr:uid="{00000000-0005-0000-0000-000000560000}"/>
    <cellStyle name="40% - Accent2 7 9" xfId="42180" xr:uid="{00000000-0005-0000-0000-000001560000}"/>
    <cellStyle name="40% - Accent2 8" xfId="1119" xr:uid="{00000000-0005-0000-0000-000002560000}"/>
    <cellStyle name="40% - Accent2 8 2" xfId="3524" xr:uid="{00000000-0005-0000-0000-000003560000}"/>
    <cellStyle name="40% - Accent2 8 2 2" xfId="8316" xr:uid="{00000000-0005-0000-0000-000004560000}"/>
    <cellStyle name="40% - Accent2 8 2 2 2" xfId="27742" xr:uid="{00000000-0005-0000-0000-000005560000}"/>
    <cellStyle name="40% - Accent2 8 2 2 3" xfId="54082" xr:uid="{00000000-0005-0000-0000-000006560000}"/>
    <cellStyle name="40% - Accent2 8 2 2 4" xfId="17857" xr:uid="{00000000-0005-0000-0000-000007560000}"/>
    <cellStyle name="40% - Accent2 8 2 3" xfId="22149" xr:uid="{00000000-0005-0000-0000-000008560000}"/>
    <cellStyle name="40% - Accent2 8 2 3 2" xfId="49393" xr:uid="{00000000-0005-0000-0000-000009560000}"/>
    <cellStyle name="40% - Accent2 8 2 4" xfId="31634" xr:uid="{00000000-0005-0000-0000-00000A560000}"/>
    <cellStyle name="40% - Accent2 8 2 5" xfId="37203" xr:uid="{00000000-0005-0000-0000-00000B560000}"/>
    <cellStyle name="40% - Accent2 8 2 6" xfId="44663" xr:uid="{00000000-0005-0000-0000-00000C560000}"/>
    <cellStyle name="40% - Accent2 8 2 7" xfId="12660" xr:uid="{00000000-0005-0000-0000-00000D560000}"/>
    <cellStyle name="40% - Accent2 8 3" xfId="6352" xr:uid="{00000000-0005-0000-0000-00000E560000}"/>
    <cellStyle name="40% - Accent2 8 3 2" xfId="24884" xr:uid="{00000000-0005-0000-0000-00000F560000}"/>
    <cellStyle name="40% - Accent2 8 3 3" xfId="52118" xr:uid="{00000000-0005-0000-0000-000010560000}"/>
    <cellStyle name="40% - Accent2 8 3 4" xfId="14154" xr:uid="{00000000-0005-0000-0000-000011560000}"/>
    <cellStyle name="40% - Accent2 8 4" xfId="16023" xr:uid="{00000000-0005-0000-0000-000012560000}"/>
    <cellStyle name="40% - Accent2 8 4 2" xfId="25933" xr:uid="{00000000-0005-0000-0000-000013560000}"/>
    <cellStyle name="40% - Accent2 8 4 3" xfId="47456" xr:uid="{00000000-0005-0000-0000-000014560000}"/>
    <cellStyle name="40% - Accent2 8 5" xfId="19958" xr:uid="{00000000-0005-0000-0000-000015560000}"/>
    <cellStyle name="40% - Accent2 8 6" xfId="29587" xr:uid="{00000000-0005-0000-0000-000016560000}"/>
    <cellStyle name="40% - Accent2 8 7" xfId="35029" xr:uid="{00000000-0005-0000-0000-000017560000}"/>
    <cellStyle name="40% - Accent2 8 8" xfId="42624" xr:uid="{00000000-0005-0000-0000-000018560000}"/>
    <cellStyle name="40% - Accent2 8 9" xfId="11226" xr:uid="{00000000-0005-0000-0000-000019560000}"/>
    <cellStyle name="40% - Accent2 9" xfId="1969" xr:uid="{00000000-0005-0000-0000-00001A560000}"/>
    <cellStyle name="40% - Accent2 9 2" xfId="4276" xr:uid="{00000000-0005-0000-0000-00001B560000}"/>
    <cellStyle name="40% - Accent2 9 2 2" xfId="9057" xr:uid="{00000000-0005-0000-0000-00001C560000}"/>
    <cellStyle name="40% - Accent2 9 2 2 2" xfId="28450" xr:uid="{00000000-0005-0000-0000-00001D560000}"/>
    <cellStyle name="40% - Accent2 9 2 2 3" xfId="54823" xr:uid="{00000000-0005-0000-0000-00001E560000}"/>
    <cellStyle name="40% - Accent2 9 2 2 4" xfId="18609" xr:uid="{00000000-0005-0000-0000-00001F560000}"/>
    <cellStyle name="40% - Accent2 9 2 3" xfId="22901" xr:uid="{00000000-0005-0000-0000-000020560000}"/>
    <cellStyle name="40% - Accent2 9 2 3 2" xfId="50133" xr:uid="{00000000-0005-0000-0000-000021560000}"/>
    <cellStyle name="40% - Accent2 9 2 4" xfId="32376" xr:uid="{00000000-0005-0000-0000-000022560000}"/>
    <cellStyle name="40% - Accent2 9 2 5" xfId="37955" xr:uid="{00000000-0005-0000-0000-000023560000}"/>
    <cellStyle name="40% - Accent2 9 2 6" xfId="45415" xr:uid="{00000000-0005-0000-0000-000024560000}"/>
    <cellStyle name="40% - Accent2 9 2 7" xfId="14861" xr:uid="{00000000-0005-0000-0000-000025560000}"/>
    <cellStyle name="40% - Accent2 9 3" xfId="7136" xr:uid="{00000000-0005-0000-0000-000026560000}"/>
    <cellStyle name="40% - Accent2 9 3 2" xfId="26640" xr:uid="{00000000-0005-0000-0000-000027560000}"/>
    <cellStyle name="40% - Accent2 9 3 3" xfId="52902" xr:uid="{00000000-0005-0000-0000-000028560000}"/>
    <cellStyle name="40% - Accent2 9 3 4" xfId="16730" xr:uid="{00000000-0005-0000-0000-000029560000}"/>
    <cellStyle name="40% - Accent2 9 4" xfId="20808" xr:uid="{00000000-0005-0000-0000-00002A560000}"/>
    <cellStyle name="40% - Accent2 9 4 2" xfId="48238" xr:uid="{00000000-0005-0000-0000-00002B560000}"/>
    <cellStyle name="40% - Accent2 9 5" xfId="30422" xr:uid="{00000000-0005-0000-0000-00002C560000}"/>
    <cellStyle name="40% - Accent2 9 6" xfId="35879" xr:uid="{00000000-0005-0000-0000-00002D560000}"/>
    <cellStyle name="40% - Accent2 9 7" xfId="43474" xr:uid="{00000000-0005-0000-0000-00002E560000}"/>
    <cellStyle name="40% - Accent2 9 8" xfId="11973" xr:uid="{00000000-0005-0000-0000-00002F560000}"/>
    <cellStyle name="40% - Accent3" xfId="56924" builtinId="39" customBuiltin="1"/>
    <cellStyle name="40% - Accent3 10" xfId="2821" xr:uid="{00000000-0005-0000-0000-000031560000}"/>
    <cellStyle name="40% - Accent3 10 2" xfId="7634" xr:uid="{00000000-0005-0000-0000-000032560000}"/>
    <cellStyle name="40% - Accent3 10 2 2" xfId="27063" xr:uid="{00000000-0005-0000-0000-000033560000}"/>
    <cellStyle name="40% - Accent3 10 2 3" xfId="53400" xr:uid="{00000000-0005-0000-0000-000034560000}"/>
    <cellStyle name="40% - Accent3 10 2 4" xfId="17154" xr:uid="{00000000-0005-0000-0000-000035560000}"/>
    <cellStyle name="40% - Accent3 10 3" xfId="21446" xr:uid="{00000000-0005-0000-0000-000036560000}"/>
    <cellStyle name="40% - Accent3 10 3 2" xfId="48712" xr:uid="{00000000-0005-0000-0000-000037560000}"/>
    <cellStyle name="40% - Accent3 10 4" xfId="30933" xr:uid="{00000000-0005-0000-0000-000038560000}"/>
    <cellStyle name="40% - Accent3 10 5" xfId="36500" xr:uid="{00000000-0005-0000-0000-000039560000}"/>
    <cellStyle name="40% - Accent3 10 6" xfId="43960" xr:uid="{00000000-0005-0000-0000-00003A560000}"/>
    <cellStyle name="40% - Accent3 10 7" xfId="13476" xr:uid="{00000000-0005-0000-0000-00003B560000}"/>
    <cellStyle name="40% - Accent3 11" xfId="4746" xr:uid="{00000000-0005-0000-0000-00003C560000}"/>
    <cellStyle name="40% - Accent3 11 2" xfId="9508" xr:uid="{00000000-0005-0000-0000-00003D560000}"/>
    <cellStyle name="40% - Accent3 11 2 2" xfId="55274" xr:uid="{00000000-0005-0000-0000-00003E560000}"/>
    <cellStyle name="40% - Accent3 11 2 3" xfId="25267" xr:uid="{00000000-0005-0000-0000-00003F560000}"/>
    <cellStyle name="40% - Accent3 11 3" xfId="32845" xr:uid="{00000000-0005-0000-0000-000040560000}"/>
    <cellStyle name="40% - Accent3 11 3 2" xfId="50583" xr:uid="{00000000-0005-0000-0000-000041560000}"/>
    <cellStyle name="40% - Accent3 11 4" xfId="38424" xr:uid="{00000000-0005-0000-0000-000042560000}"/>
    <cellStyle name="40% - Accent3 11 5" xfId="45883" xr:uid="{00000000-0005-0000-0000-000043560000}"/>
    <cellStyle name="40% - Accent3 11 6" xfId="15345" xr:uid="{00000000-0005-0000-0000-000044560000}"/>
    <cellStyle name="40% - Accent3 12" xfId="5237" xr:uid="{00000000-0005-0000-0000-000045560000}"/>
    <cellStyle name="40% - Accent3 12 2" xfId="9929" xr:uid="{00000000-0005-0000-0000-000046560000}"/>
    <cellStyle name="40% - Accent3 12 2 2" xfId="55695" xr:uid="{00000000-0005-0000-0000-000047560000}"/>
    <cellStyle name="40% - Accent3 12 2 3" xfId="33333" xr:uid="{00000000-0005-0000-0000-000048560000}"/>
    <cellStyle name="40% - Accent3 12 3" xfId="38912" xr:uid="{00000000-0005-0000-0000-000049560000}"/>
    <cellStyle name="40% - Accent3 12 3 2" xfId="51003" xr:uid="{00000000-0005-0000-0000-00004A560000}"/>
    <cellStyle name="40% - Accent3 12 4" xfId="46365" xr:uid="{00000000-0005-0000-0000-00004B560000}"/>
    <cellStyle name="40% - Accent3 12 5" xfId="19086" xr:uid="{00000000-0005-0000-0000-00004C560000}"/>
    <cellStyle name="40% - Accent3 13" xfId="5647" xr:uid="{00000000-0005-0000-0000-00004D560000}"/>
    <cellStyle name="40% - Accent3 13 2" xfId="51413" xr:uid="{00000000-0005-0000-0000-00004E560000}"/>
    <cellStyle name="40% - Accent3 13 3" xfId="28882" xr:uid="{00000000-0005-0000-0000-00004F560000}"/>
    <cellStyle name="40% - Accent3 14" xfId="10725" xr:uid="{00000000-0005-0000-0000-000050560000}"/>
    <cellStyle name="40% - Accent3 14 2" xfId="46773" xr:uid="{00000000-0005-0000-0000-000051560000}"/>
    <cellStyle name="40% - Accent3 14 3" xfId="34158" xr:uid="{00000000-0005-0000-0000-000052560000}"/>
    <cellStyle name="40% - Accent3 15" xfId="41883" xr:uid="{00000000-0005-0000-0000-000053560000}"/>
    <cellStyle name="40% - Accent3 2" xfId="418" xr:uid="{00000000-0005-0000-0000-000054560000}"/>
    <cellStyle name="40% - Accent3 2 10" xfId="5291" xr:uid="{00000000-0005-0000-0000-000055560000}"/>
    <cellStyle name="40% - Accent3 2 10 2" xfId="9983" xr:uid="{00000000-0005-0000-0000-000056560000}"/>
    <cellStyle name="40% - Accent3 2 10 2 2" xfId="55749" xr:uid="{00000000-0005-0000-0000-000057560000}"/>
    <cellStyle name="40% - Accent3 2 10 2 3" xfId="33387" xr:uid="{00000000-0005-0000-0000-000058560000}"/>
    <cellStyle name="40% - Accent3 2 10 3" xfId="38966" xr:uid="{00000000-0005-0000-0000-000059560000}"/>
    <cellStyle name="40% - Accent3 2 10 3 2" xfId="51057" xr:uid="{00000000-0005-0000-0000-00005A560000}"/>
    <cellStyle name="40% - Accent3 2 10 4" xfId="46419" xr:uid="{00000000-0005-0000-0000-00005B560000}"/>
    <cellStyle name="40% - Accent3 2 10 5" xfId="19262" xr:uid="{00000000-0005-0000-0000-00005C560000}"/>
    <cellStyle name="40% - Accent3 2 11" xfId="5720" xr:uid="{00000000-0005-0000-0000-00005D560000}"/>
    <cellStyle name="40% - Accent3 2 11 2" xfId="51486" xr:uid="{00000000-0005-0000-0000-00005E560000}"/>
    <cellStyle name="40% - Accent3 2 11 3" xfId="28953" xr:uid="{00000000-0005-0000-0000-00005F560000}"/>
    <cellStyle name="40% - Accent3 2 12" xfId="10779" xr:uid="{00000000-0005-0000-0000-000060560000}"/>
    <cellStyle name="40% - Accent3 2 12 2" xfId="46827" xr:uid="{00000000-0005-0000-0000-000061560000}"/>
    <cellStyle name="40% - Accent3 2 12 3" xfId="34330" xr:uid="{00000000-0005-0000-0000-000062560000}"/>
    <cellStyle name="40% - Accent3 2 13" xfId="41956" xr:uid="{00000000-0005-0000-0000-000063560000}"/>
    <cellStyle name="40% - Accent3 2 14" xfId="11193" xr:uid="{00000000-0005-0000-0000-000064560000}"/>
    <cellStyle name="40% - Accent3 2 15" xfId="56534" xr:uid="{00000000-0005-0000-0000-000065560000}"/>
    <cellStyle name="40% - Accent3 2 16" xfId="56989" xr:uid="{00000000-0005-0000-0000-000066560000}"/>
    <cellStyle name="40% - Accent3 2 2" xfId="543" xr:uid="{00000000-0005-0000-0000-000067560000}"/>
    <cellStyle name="40% - Accent3 2 2 10" xfId="10867" xr:uid="{00000000-0005-0000-0000-000068560000}"/>
    <cellStyle name="40% - Accent3 2 2 10 2" xfId="46927" xr:uid="{00000000-0005-0000-0000-000069560000}"/>
    <cellStyle name="40% - Accent3 2 2 10 3" xfId="34459" xr:uid="{00000000-0005-0000-0000-00006A560000}"/>
    <cellStyle name="40% - Accent3 2 2 11" xfId="42059" xr:uid="{00000000-0005-0000-0000-00006B560000}"/>
    <cellStyle name="40% - Accent3 2 2 12" xfId="11403" xr:uid="{00000000-0005-0000-0000-00006C560000}"/>
    <cellStyle name="40% - Accent3 2 2 13" xfId="56622" xr:uid="{00000000-0005-0000-0000-00006D560000}"/>
    <cellStyle name="40% - Accent3 2 2 14" xfId="57077" xr:uid="{00000000-0005-0000-0000-00006E560000}"/>
    <cellStyle name="40% - Accent3 2 2 2" xfId="1080" xr:uid="{00000000-0005-0000-0000-00006F560000}"/>
    <cellStyle name="40% - Accent3 2 2 2 10" xfId="11937" xr:uid="{00000000-0005-0000-0000-000070560000}"/>
    <cellStyle name="40% - Accent3 2 2 2 11" xfId="56865" xr:uid="{00000000-0005-0000-0000-000071560000}"/>
    <cellStyle name="40% - Accent3 2 2 2 12" xfId="57320" xr:uid="{00000000-0005-0000-0000-000072560000}"/>
    <cellStyle name="40% - Accent3 2 2 2 2" xfId="1817" xr:uid="{00000000-0005-0000-0000-000073560000}"/>
    <cellStyle name="40% - Accent3 2 2 2 2 2" xfId="4190" xr:uid="{00000000-0005-0000-0000-000074560000}"/>
    <cellStyle name="40% - Accent3 2 2 2 2 2 2" xfId="8981" xr:uid="{00000000-0005-0000-0000-000075560000}"/>
    <cellStyle name="40% - Accent3 2 2 2 2 2 2 2" xfId="28400" xr:uid="{00000000-0005-0000-0000-000076560000}"/>
    <cellStyle name="40% - Accent3 2 2 2 2 2 2 3" xfId="54747" xr:uid="{00000000-0005-0000-0000-000077560000}"/>
    <cellStyle name="40% - Accent3 2 2 2 2 2 2 4" xfId="18523" xr:uid="{00000000-0005-0000-0000-000078560000}"/>
    <cellStyle name="40% - Accent3 2 2 2 2 2 3" xfId="22815" xr:uid="{00000000-0005-0000-0000-000079560000}"/>
    <cellStyle name="40% - Accent3 2 2 2 2 2 3 2" xfId="50058" xr:uid="{00000000-0005-0000-0000-00007A560000}"/>
    <cellStyle name="40% - Accent3 2 2 2 2 2 4" xfId="32298" xr:uid="{00000000-0005-0000-0000-00007B560000}"/>
    <cellStyle name="40% - Accent3 2 2 2 2 2 5" xfId="37869" xr:uid="{00000000-0005-0000-0000-00007C560000}"/>
    <cellStyle name="40% - Accent3 2 2 2 2 2 6" xfId="45329" xr:uid="{00000000-0005-0000-0000-00007D560000}"/>
    <cellStyle name="40% - Accent3 2 2 2 2 2 7" xfId="14811" xr:uid="{00000000-0005-0000-0000-00007E560000}"/>
    <cellStyle name="40% - Accent3 2 2 2 2 3" xfId="7030" xr:uid="{00000000-0005-0000-0000-00007F560000}"/>
    <cellStyle name="40% - Accent3 2 2 2 2 3 2" xfId="26590" xr:uid="{00000000-0005-0000-0000-000080560000}"/>
    <cellStyle name="40% - Accent3 2 2 2 2 3 3" xfId="52796" xr:uid="{00000000-0005-0000-0000-000081560000}"/>
    <cellStyle name="40% - Accent3 2 2 2 2 3 4" xfId="16680" xr:uid="{00000000-0005-0000-0000-000082560000}"/>
    <cellStyle name="40% - Accent3 2 2 2 2 4" xfId="20656" xr:uid="{00000000-0005-0000-0000-000083560000}"/>
    <cellStyle name="40% - Accent3 2 2 2 2 4 2" xfId="48132" xr:uid="{00000000-0005-0000-0000-000084560000}"/>
    <cellStyle name="40% - Accent3 2 2 2 2 5" xfId="30281" xr:uid="{00000000-0005-0000-0000-000085560000}"/>
    <cellStyle name="40% - Accent3 2 2 2 2 6" xfId="35727" xr:uid="{00000000-0005-0000-0000-000086560000}"/>
    <cellStyle name="40% - Accent3 2 2 2 2 7" xfId="43322" xr:uid="{00000000-0005-0000-0000-000087560000}"/>
    <cellStyle name="40% - Accent3 2 2 2 2 8" xfId="13350" xr:uid="{00000000-0005-0000-0000-000088560000}"/>
    <cellStyle name="40% - Accent3 2 2 2 3" xfId="2357" xr:uid="{00000000-0005-0000-0000-000089560000}"/>
    <cellStyle name="40% - Accent3 2 2 2 3 2" xfId="4662" xr:uid="{00000000-0005-0000-0000-00008A560000}"/>
    <cellStyle name="40% - Accent3 2 2 2 3 2 2" xfId="9443" xr:uid="{00000000-0005-0000-0000-00008B560000}"/>
    <cellStyle name="40% - Accent3 2 2 2 3 2 2 2" xfId="28836" xr:uid="{00000000-0005-0000-0000-00008C560000}"/>
    <cellStyle name="40% - Accent3 2 2 2 3 2 2 3" xfId="55209" xr:uid="{00000000-0005-0000-0000-00008D560000}"/>
    <cellStyle name="40% - Accent3 2 2 2 3 2 2 4" xfId="18995" xr:uid="{00000000-0005-0000-0000-00008E560000}"/>
    <cellStyle name="40% - Accent3 2 2 2 3 2 3" xfId="23287" xr:uid="{00000000-0005-0000-0000-00008F560000}"/>
    <cellStyle name="40% - Accent3 2 2 2 3 2 3 2" xfId="50519" xr:uid="{00000000-0005-0000-0000-000090560000}"/>
    <cellStyle name="40% - Accent3 2 2 2 3 2 4" xfId="32762" xr:uid="{00000000-0005-0000-0000-000091560000}"/>
    <cellStyle name="40% - Accent3 2 2 2 3 2 5" xfId="38341" xr:uid="{00000000-0005-0000-0000-000092560000}"/>
    <cellStyle name="40% - Accent3 2 2 2 3 2 6" xfId="45801" xr:uid="{00000000-0005-0000-0000-000093560000}"/>
    <cellStyle name="40% - Accent3 2 2 2 3 2 7" xfId="15247" xr:uid="{00000000-0005-0000-0000-000094560000}"/>
    <cellStyle name="40% - Accent3 2 2 2 3 3" xfId="7522" xr:uid="{00000000-0005-0000-0000-000095560000}"/>
    <cellStyle name="40% - Accent3 2 2 2 3 3 2" xfId="27026" xr:uid="{00000000-0005-0000-0000-000096560000}"/>
    <cellStyle name="40% - Accent3 2 2 2 3 3 3" xfId="53288" xr:uid="{00000000-0005-0000-0000-000097560000}"/>
    <cellStyle name="40% - Accent3 2 2 2 3 3 4" xfId="17116" xr:uid="{00000000-0005-0000-0000-000098560000}"/>
    <cellStyle name="40% - Accent3 2 2 2 3 4" xfId="21194" xr:uid="{00000000-0005-0000-0000-000099560000}"/>
    <cellStyle name="40% - Accent3 2 2 2 3 4 2" xfId="48624" xr:uid="{00000000-0005-0000-0000-00009A560000}"/>
    <cellStyle name="40% - Accent3 2 2 2 3 5" xfId="30808" xr:uid="{00000000-0005-0000-0000-00009B560000}"/>
    <cellStyle name="40% - Accent3 2 2 2 3 6" xfId="36267" xr:uid="{00000000-0005-0000-0000-00009C560000}"/>
    <cellStyle name="40% - Accent3 2 2 2 3 7" xfId="43860" xr:uid="{00000000-0005-0000-0000-00009D560000}"/>
    <cellStyle name="40% - Accent3 2 2 2 3 8" xfId="12630" xr:uid="{00000000-0005-0000-0000-00009E560000}"/>
    <cellStyle name="40% - Accent3 2 2 2 4" xfId="3498" xr:uid="{00000000-0005-0000-0000-00009F560000}"/>
    <cellStyle name="40% - Accent3 2 2 2 4 2" xfId="8290" xr:uid="{00000000-0005-0000-0000-0000A0560000}"/>
    <cellStyle name="40% - Accent3 2 2 2 4 2 2" xfId="27720" xr:uid="{00000000-0005-0000-0000-0000A1560000}"/>
    <cellStyle name="40% - Accent3 2 2 2 4 2 3" xfId="54056" xr:uid="{00000000-0005-0000-0000-0000A2560000}"/>
    <cellStyle name="40% - Accent3 2 2 2 4 2 4" xfId="17831" xr:uid="{00000000-0005-0000-0000-0000A3560000}"/>
    <cellStyle name="40% - Accent3 2 2 2 4 3" xfId="22123" xr:uid="{00000000-0005-0000-0000-0000A4560000}"/>
    <cellStyle name="40% - Accent3 2 2 2 4 3 2" xfId="49368" xr:uid="{00000000-0005-0000-0000-0000A5560000}"/>
    <cellStyle name="40% - Accent3 2 2 2 4 4" xfId="31610" xr:uid="{00000000-0005-0000-0000-0000A6560000}"/>
    <cellStyle name="40% - Accent3 2 2 2 4 5" xfId="37177" xr:uid="{00000000-0005-0000-0000-0000A7560000}"/>
    <cellStyle name="40% - Accent3 2 2 2 4 6" xfId="44637" xr:uid="{00000000-0005-0000-0000-0000A8560000}"/>
    <cellStyle name="40% - Accent3 2 2 2 4 7" xfId="14132" xr:uid="{00000000-0005-0000-0000-0000A9560000}"/>
    <cellStyle name="40% - Accent3 2 2 2 5" xfId="5137" xr:uid="{00000000-0005-0000-0000-0000AA560000}"/>
    <cellStyle name="40% - Accent3 2 2 2 5 2" xfId="9893" xr:uid="{00000000-0005-0000-0000-0000AB560000}"/>
    <cellStyle name="40% - Accent3 2 2 2 5 2 2" xfId="55659" xr:uid="{00000000-0005-0000-0000-0000AC560000}"/>
    <cellStyle name="40% - Accent3 2 2 2 5 2 3" xfId="25911" xr:uid="{00000000-0005-0000-0000-0000AD560000}"/>
    <cellStyle name="40% - Accent3 2 2 2 5 3" xfId="33236" xr:uid="{00000000-0005-0000-0000-0000AE560000}"/>
    <cellStyle name="40% - Accent3 2 2 2 5 3 2" xfId="50968" xr:uid="{00000000-0005-0000-0000-0000AF560000}"/>
    <cellStyle name="40% - Accent3 2 2 2 5 4" xfId="38815" xr:uid="{00000000-0005-0000-0000-0000B0560000}"/>
    <cellStyle name="40% - Accent3 2 2 2 5 5" xfId="46268" xr:uid="{00000000-0005-0000-0000-0000B1560000}"/>
    <cellStyle name="40% - Accent3 2 2 2 5 6" xfId="16001" xr:uid="{00000000-0005-0000-0000-0000B2560000}"/>
    <cellStyle name="40% - Accent3 2 2 2 6" xfId="5622" xr:uid="{00000000-0005-0000-0000-0000B3560000}"/>
    <cellStyle name="40% - Accent3 2 2 2 6 2" xfId="10314" xr:uid="{00000000-0005-0000-0000-0000B4560000}"/>
    <cellStyle name="40% - Accent3 2 2 2 6 2 2" xfId="56080" xr:uid="{00000000-0005-0000-0000-0000B5560000}"/>
    <cellStyle name="40% - Accent3 2 2 2 6 2 3" xfId="33718" xr:uid="{00000000-0005-0000-0000-0000B6560000}"/>
    <cellStyle name="40% - Accent3 2 2 2 6 3" xfId="39297" xr:uid="{00000000-0005-0000-0000-0000B7560000}"/>
    <cellStyle name="40% - Accent3 2 2 2 6 3 2" xfId="51388" xr:uid="{00000000-0005-0000-0000-0000B8560000}"/>
    <cellStyle name="40% - Accent3 2 2 2 6 4" xfId="46750" xr:uid="{00000000-0005-0000-0000-0000B9560000}"/>
    <cellStyle name="40% - Accent3 2 2 2 6 5" xfId="19925" xr:uid="{00000000-0005-0000-0000-0000BA560000}"/>
    <cellStyle name="40% - Accent3 2 2 2 7" xfId="6325" xr:uid="{00000000-0005-0000-0000-0000BB560000}"/>
    <cellStyle name="40% - Accent3 2 2 2 7 2" xfId="52091" xr:uid="{00000000-0005-0000-0000-0000BC560000}"/>
    <cellStyle name="40% - Accent3 2 2 2 7 3" xfId="29559" xr:uid="{00000000-0005-0000-0000-0000BD560000}"/>
    <cellStyle name="40% - Accent3 2 2 2 8" xfId="11110" xr:uid="{00000000-0005-0000-0000-0000BE560000}"/>
    <cellStyle name="40% - Accent3 2 2 2 8 2" xfId="47429" xr:uid="{00000000-0005-0000-0000-0000BF560000}"/>
    <cellStyle name="40% - Accent3 2 2 2 8 3" xfId="34994" xr:uid="{00000000-0005-0000-0000-0000C0560000}"/>
    <cellStyle name="40% - Accent3 2 2 2 9" xfId="42593" xr:uid="{00000000-0005-0000-0000-0000C1560000}"/>
    <cellStyle name="40% - Accent3 2 2 3" xfId="832" xr:uid="{00000000-0005-0000-0000-0000C2560000}"/>
    <cellStyle name="40% - Accent3 2 2 3 10" xfId="11689" xr:uid="{00000000-0005-0000-0000-0000C3560000}"/>
    <cellStyle name="40% - Accent3 2 2 3 2" xfId="1574" xr:uid="{00000000-0005-0000-0000-0000C4560000}"/>
    <cellStyle name="40% - Accent3 2 2 3 2 2" xfId="3947" xr:uid="{00000000-0005-0000-0000-0000C5560000}"/>
    <cellStyle name="40% - Accent3 2 2 3 2 2 2" xfId="8738" xr:uid="{00000000-0005-0000-0000-0000C6560000}"/>
    <cellStyle name="40% - Accent3 2 2 3 2 2 2 2" xfId="28157" xr:uid="{00000000-0005-0000-0000-0000C7560000}"/>
    <cellStyle name="40% - Accent3 2 2 3 2 2 2 3" xfId="54504" xr:uid="{00000000-0005-0000-0000-0000C8560000}"/>
    <cellStyle name="40% - Accent3 2 2 3 2 2 2 4" xfId="18280" xr:uid="{00000000-0005-0000-0000-0000C9560000}"/>
    <cellStyle name="40% - Accent3 2 2 3 2 2 3" xfId="22572" xr:uid="{00000000-0005-0000-0000-0000CA560000}"/>
    <cellStyle name="40% - Accent3 2 2 3 2 2 3 2" xfId="49815" xr:uid="{00000000-0005-0000-0000-0000CB560000}"/>
    <cellStyle name="40% - Accent3 2 2 3 2 2 4" xfId="32055" xr:uid="{00000000-0005-0000-0000-0000CC560000}"/>
    <cellStyle name="40% - Accent3 2 2 3 2 2 5" xfId="37626" xr:uid="{00000000-0005-0000-0000-0000CD560000}"/>
    <cellStyle name="40% - Accent3 2 2 3 2 2 6" xfId="45086" xr:uid="{00000000-0005-0000-0000-0000CE560000}"/>
    <cellStyle name="40% - Accent3 2 2 3 2 2 7" xfId="14568" xr:uid="{00000000-0005-0000-0000-0000CF560000}"/>
    <cellStyle name="40% - Accent3 2 2 3 2 3" xfId="6787" xr:uid="{00000000-0005-0000-0000-0000D0560000}"/>
    <cellStyle name="40% - Accent3 2 2 3 2 3 2" xfId="26347" xr:uid="{00000000-0005-0000-0000-0000D1560000}"/>
    <cellStyle name="40% - Accent3 2 2 3 2 3 3" xfId="52553" xr:uid="{00000000-0005-0000-0000-0000D2560000}"/>
    <cellStyle name="40% - Accent3 2 2 3 2 3 4" xfId="16437" xr:uid="{00000000-0005-0000-0000-0000D3560000}"/>
    <cellStyle name="40% - Accent3 2 2 3 2 4" xfId="20413" xr:uid="{00000000-0005-0000-0000-0000D4560000}"/>
    <cellStyle name="40% - Accent3 2 2 3 2 4 2" xfId="47889" xr:uid="{00000000-0005-0000-0000-0000D5560000}"/>
    <cellStyle name="40% - Accent3 2 2 3 2 5" xfId="30038" xr:uid="{00000000-0005-0000-0000-0000D6560000}"/>
    <cellStyle name="40% - Accent3 2 2 3 2 6" xfId="35484" xr:uid="{00000000-0005-0000-0000-0000D7560000}"/>
    <cellStyle name="40% - Accent3 2 2 3 2 7" xfId="43079" xr:uid="{00000000-0005-0000-0000-0000D8560000}"/>
    <cellStyle name="40% - Accent3 2 2 3 2 8" xfId="13107" xr:uid="{00000000-0005-0000-0000-0000D9560000}"/>
    <cellStyle name="40% - Accent3 2 2 3 3" xfId="3255" xr:uid="{00000000-0005-0000-0000-0000DA560000}"/>
    <cellStyle name="40% - Accent3 2 2 3 3 2" xfId="8047" xr:uid="{00000000-0005-0000-0000-0000DB560000}"/>
    <cellStyle name="40% - Accent3 2 2 3 3 2 2" xfId="27477" xr:uid="{00000000-0005-0000-0000-0000DC560000}"/>
    <cellStyle name="40% - Accent3 2 2 3 3 2 3" xfId="53813" xr:uid="{00000000-0005-0000-0000-0000DD560000}"/>
    <cellStyle name="40% - Accent3 2 2 3 3 2 4" xfId="17588" xr:uid="{00000000-0005-0000-0000-0000DE560000}"/>
    <cellStyle name="40% - Accent3 2 2 3 3 3" xfId="21880" xr:uid="{00000000-0005-0000-0000-0000DF560000}"/>
    <cellStyle name="40% - Accent3 2 2 3 3 3 2" xfId="49125" xr:uid="{00000000-0005-0000-0000-0000E0560000}"/>
    <cellStyle name="40% - Accent3 2 2 3 3 4" xfId="31367" xr:uid="{00000000-0005-0000-0000-0000E1560000}"/>
    <cellStyle name="40% - Accent3 2 2 3 3 5" xfId="36934" xr:uid="{00000000-0005-0000-0000-0000E2560000}"/>
    <cellStyle name="40% - Accent3 2 2 3 3 6" xfId="44394" xr:uid="{00000000-0005-0000-0000-0000E3560000}"/>
    <cellStyle name="40% - Accent3 2 2 3 3 7" xfId="12387" xr:uid="{00000000-0005-0000-0000-0000E4560000}"/>
    <cellStyle name="40% - Accent3 2 2 3 4" xfId="6082" xr:uid="{00000000-0005-0000-0000-0000E5560000}"/>
    <cellStyle name="40% - Accent3 2 2 3 4 2" xfId="23898" xr:uid="{00000000-0005-0000-0000-0000E6560000}"/>
    <cellStyle name="40% - Accent3 2 2 3 4 3" xfId="51848" xr:uid="{00000000-0005-0000-0000-0000E7560000}"/>
    <cellStyle name="40% - Accent3 2 2 3 4 4" xfId="13889" xr:uid="{00000000-0005-0000-0000-0000E8560000}"/>
    <cellStyle name="40% - Accent3 2 2 3 5" xfId="15758" xr:uid="{00000000-0005-0000-0000-0000E9560000}"/>
    <cellStyle name="40% - Accent3 2 2 3 5 2" xfId="25668" xr:uid="{00000000-0005-0000-0000-0000EA560000}"/>
    <cellStyle name="40% - Accent3 2 2 3 5 3" xfId="47186" xr:uid="{00000000-0005-0000-0000-0000EB560000}"/>
    <cellStyle name="40% - Accent3 2 2 3 6" xfId="19677" xr:uid="{00000000-0005-0000-0000-0000EC560000}"/>
    <cellStyle name="40% - Accent3 2 2 3 7" xfId="29316" xr:uid="{00000000-0005-0000-0000-0000ED560000}"/>
    <cellStyle name="40% - Accent3 2 2 3 8" xfId="34746" xr:uid="{00000000-0005-0000-0000-0000EE560000}"/>
    <cellStyle name="40% - Accent3 2 2 3 9" xfId="42345" xr:uid="{00000000-0005-0000-0000-0000EF560000}"/>
    <cellStyle name="40% - Accent3 2 2 4" xfId="1311" xr:uid="{00000000-0005-0000-0000-0000F0560000}"/>
    <cellStyle name="40% - Accent3 2 2 4 2" xfId="3687" xr:uid="{00000000-0005-0000-0000-0000F1560000}"/>
    <cellStyle name="40% - Accent3 2 2 4 2 2" xfId="8478" xr:uid="{00000000-0005-0000-0000-0000F2560000}"/>
    <cellStyle name="40% - Accent3 2 2 4 2 2 2" xfId="27898" xr:uid="{00000000-0005-0000-0000-0000F3560000}"/>
    <cellStyle name="40% - Accent3 2 2 4 2 2 3" xfId="54244" xr:uid="{00000000-0005-0000-0000-0000F4560000}"/>
    <cellStyle name="40% - Accent3 2 2 4 2 2 4" xfId="18020" xr:uid="{00000000-0005-0000-0000-0000F5560000}"/>
    <cellStyle name="40% - Accent3 2 2 4 2 3" xfId="22312" xr:uid="{00000000-0005-0000-0000-0000F6560000}"/>
    <cellStyle name="40% - Accent3 2 2 4 2 3 2" xfId="49555" xr:uid="{00000000-0005-0000-0000-0000F7560000}"/>
    <cellStyle name="40% - Accent3 2 2 4 2 4" xfId="31795" xr:uid="{00000000-0005-0000-0000-0000F8560000}"/>
    <cellStyle name="40% - Accent3 2 2 4 2 5" xfId="37366" xr:uid="{00000000-0005-0000-0000-0000F9560000}"/>
    <cellStyle name="40% - Accent3 2 2 4 2 6" xfId="44826" xr:uid="{00000000-0005-0000-0000-0000FA560000}"/>
    <cellStyle name="40% - Accent3 2 2 4 2 7" xfId="14309" xr:uid="{00000000-0005-0000-0000-0000FB560000}"/>
    <cellStyle name="40% - Accent3 2 2 4 3" xfId="6525" xr:uid="{00000000-0005-0000-0000-0000FC560000}"/>
    <cellStyle name="40% - Accent3 2 2 4 3 2" xfId="26088" xr:uid="{00000000-0005-0000-0000-0000FD560000}"/>
    <cellStyle name="40% - Accent3 2 2 4 3 3" xfId="52291" xr:uid="{00000000-0005-0000-0000-0000FE560000}"/>
    <cellStyle name="40% - Accent3 2 2 4 3 4" xfId="16178" xr:uid="{00000000-0005-0000-0000-0000FF560000}"/>
    <cellStyle name="40% - Accent3 2 2 4 4" xfId="20150" xr:uid="{00000000-0005-0000-0000-000000570000}"/>
    <cellStyle name="40% - Accent3 2 2 4 4 2" xfId="47627" xr:uid="{00000000-0005-0000-0000-000001570000}"/>
    <cellStyle name="40% - Accent3 2 2 4 5" xfId="29775" xr:uid="{00000000-0005-0000-0000-000002570000}"/>
    <cellStyle name="40% - Accent3 2 2 4 6" xfId="35221" xr:uid="{00000000-0005-0000-0000-000003570000}"/>
    <cellStyle name="40% - Accent3 2 2 4 7" xfId="42816" xr:uid="{00000000-0005-0000-0000-000004570000}"/>
    <cellStyle name="40% - Accent3 2 2 4 8" xfId="12845" xr:uid="{00000000-0005-0000-0000-000005570000}"/>
    <cellStyle name="40% - Accent3 2 2 5" xfId="2114" xr:uid="{00000000-0005-0000-0000-000006570000}"/>
    <cellStyle name="40% - Accent3 2 2 5 2" xfId="4419" xr:uid="{00000000-0005-0000-0000-000007570000}"/>
    <cellStyle name="40% - Accent3 2 2 5 2 2" xfId="9200" xr:uid="{00000000-0005-0000-0000-000008570000}"/>
    <cellStyle name="40% - Accent3 2 2 5 2 2 2" xfId="28593" xr:uid="{00000000-0005-0000-0000-000009570000}"/>
    <cellStyle name="40% - Accent3 2 2 5 2 2 3" xfId="54966" xr:uid="{00000000-0005-0000-0000-00000A570000}"/>
    <cellStyle name="40% - Accent3 2 2 5 2 2 4" xfId="18752" xr:uid="{00000000-0005-0000-0000-00000B570000}"/>
    <cellStyle name="40% - Accent3 2 2 5 2 3" xfId="23044" xr:uid="{00000000-0005-0000-0000-00000C570000}"/>
    <cellStyle name="40% - Accent3 2 2 5 2 3 2" xfId="50276" xr:uid="{00000000-0005-0000-0000-00000D570000}"/>
    <cellStyle name="40% - Accent3 2 2 5 2 4" xfId="32519" xr:uid="{00000000-0005-0000-0000-00000E570000}"/>
    <cellStyle name="40% - Accent3 2 2 5 2 5" xfId="38098" xr:uid="{00000000-0005-0000-0000-00000F570000}"/>
    <cellStyle name="40% - Accent3 2 2 5 2 6" xfId="45558" xr:uid="{00000000-0005-0000-0000-000010570000}"/>
    <cellStyle name="40% - Accent3 2 2 5 2 7" xfId="15004" xr:uid="{00000000-0005-0000-0000-000011570000}"/>
    <cellStyle name="40% - Accent3 2 2 5 3" xfId="7279" xr:uid="{00000000-0005-0000-0000-000012570000}"/>
    <cellStyle name="40% - Accent3 2 2 5 3 2" xfId="26783" xr:uid="{00000000-0005-0000-0000-000013570000}"/>
    <cellStyle name="40% - Accent3 2 2 5 3 3" xfId="53045" xr:uid="{00000000-0005-0000-0000-000014570000}"/>
    <cellStyle name="40% - Accent3 2 2 5 3 4" xfId="16873" xr:uid="{00000000-0005-0000-0000-000015570000}"/>
    <cellStyle name="40% - Accent3 2 2 5 4" xfId="20951" xr:uid="{00000000-0005-0000-0000-000016570000}"/>
    <cellStyle name="40% - Accent3 2 2 5 4 2" xfId="48381" xr:uid="{00000000-0005-0000-0000-000017570000}"/>
    <cellStyle name="40% - Accent3 2 2 5 5" xfId="30565" xr:uid="{00000000-0005-0000-0000-000018570000}"/>
    <cellStyle name="40% - Accent3 2 2 5 6" xfId="36024" xr:uid="{00000000-0005-0000-0000-000019570000}"/>
    <cellStyle name="40% - Accent3 2 2 5 7" xfId="43617" xr:uid="{00000000-0005-0000-0000-00001A570000}"/>
    <cellStyle name="40% - Accent3 2 2 5 8" xfId="12128" xr:uid="{00000000-0005-0000-0000-00001B570000}"/>
    <cellStyle name="40% - Accent3 2 2 6" xfId="2995" xr:uid="{00000000-0005-0000-0000-00001C570000}"/>
    <cellStyle name="40% - Accent3 2 2 6 2" xfId="7788" xr:uid="{00000000-0005-0000-0000-00001D570000}"/>
    <cellStyle name="40% - Accent3 2 2 6 2 2" xfId="27218" xr:uid="{00000000-0005-0000-0000-00001E570000}"/>
    <cellStyle name="40% - Accent3 2 2 6 2 3" xfId="53554" xr:uid="{00000000-0005-0000-0000-00001F570000}"/>
    <cellStyle name="40% - Accent3 2 2 6 2 4" xfId="17328" xr:uid="{00000000-0005-0000-0000-000020570000}"/>
    <cellStyle name="40% - Accent3 2 2 6 3" xfId="21620" xr:uid="{00000000-0005-0000-0000-000021570000}"/>
    <cellStyle name="40% - Accent3 2 2 6 3 2" xfId="48866" xr:uid="{00000000-0005-0000-0000-000022570000}"/>
    <cellStyle name="40% - Accent3 2 2 6 4" xfId="31107" xr:uid="{00000000-0005-0000-0000-000023570000}"/>
    <cellStyle name="40% - Accent3 2 2 6 5" xfId="36674" xr:uid="{00000000-0005-0000-0000-000024570000}"/>
    <cellStyle name="40% - Accent3 2 2 6 6" xfId="44134" xr:uid="{00000000-0005-0000-0000-000025570000}"/>
    <cellStyle name="40% - Accent3 2 2 6 7" xfId="13630" xr:uid="{00000000-0005-0000-0000-000026570000}"/>
    <cellStyle name="40% - Accent3 2 2 7" xfId="4894" xr:uid="{00000000-0005-0000-0000-000027570000}"/>
    <cellStyle name="40% - Accent3 2 2 7 2" xfId="9650" xr:uid="{00000000-0005-0000-0000-000028570000}"/>
    <cellStyle name="40% - Accent3 2 2 7 2 2" xfId="55416" xr:uid="{00000000-0005-0000-0000-000029570000}"/>
    <cellStyle name="40% - Accent3 2 2 7 2 3" xfId="25409" xr:uid="{00000000-0005-0000-0000-00002A570000}"/>
    <cellStyle name="40% - Accent3 2 2 7 3" xfId="32993" xr:uid="{00000000-0005-0000-0000-00002B570000}"/>
    <cellStyle name="40% - Accent3 2 2 7 3 2" xfId="50725" xr:uid="{00000000-0005-0000-0000-00002C570000}"/>
    <cellStyle name="40% - Accent3 2 2 7 4" xfId="38572" xr:uid="{00000000-0005-0000-0000-00002D570000}"/>
    <cellStyle name="40% - Accent3 2 2 7 5" xfId="46025" xr:uid="{00000000-0005-0000-0000-00002E570000}"/>
    <cellStyle name="40% - Accent3 2 2 7 6" xfId="15499" xr:uid="{00000000-0005-0000-0000-00002F570000}"/>
    <cellStyle name="40% - Accent3 2 2 8" xfId="5379" xr:uid="{00000000-0005-0000-0000-000030570000}"/>
    <cellStyle name="40% - Accent3 2 2 8 2" xfId="10071" xr:uid="{00000000-0005-0000-0000-000031570000}"/>
    <cellStyle name="40% - Accent3 2 2 8 2 2" xfId="55837" xr:uid="{00000000-0005-0000-0000-000032570000}"/>
    <cellStyle name="40% - Accent3 2 2 8 2 3" xfId="33475" xr:uid="{00000000-0005-0000-0000-000033570000}"/>
    <cellStyle name="40% - Accent3 2 2 8 3" xfId="39054" xr:uid="{00000000-0005-0000-0000-000034570000}"/>
    <cellStyle name="40% - Accent3 2 2 8 3 2" xfId="51145" xr:uid="{00000000-0005-0000-0000-000035570000}"/>
    <cellStyle name="40% - Accent3 2 2 8 4" xfId="46507" xr:uid="{00000000-0005-0000-0000-000036570000}"/>
    <cellStyle name="40% - Accent3 2 2 8 5" xfId="19390" xr:uid="{00000000-0005-0000-0000-000037570000}"/>
    <cellStyle name="40% - Accent3 2 2 9" xfId="5822" xr:uid="{00000000-0005-0000-0000-000038570000}"/>
    <cellStyle name="40% - Accent3 2 2 9 2" xfId="51588" xr:uid="{00000000-0005-0000-0000-000039570000}"/>
    <cellStyle name="40% - Accent3 2 2 9 3" xfId="29056" xr:uid="{00000000-0005-0000-0000-00003A570000}"/>
    <cellStyle name="40% - Accent3 2 3" xfId="620" xr:uid="{00000000-0005-0000-0000-00003B570000}"/>
    <cellStyle name="40% - Accent3 2 3 10" xfId="42136" xr:uid="{00000000-0005-0000-0000-00003C570000}"/>
    <cellStyle name="40% - Accent3 2 3 11" xfId="11480" xr:uid="{00000000-0005-0000-0000-00003D570000}"/>
    <cellStyle name="40% - Accent3 2 3 12" xfId="56694" xr:uid="{00000000-0005-0000-0000-00003E570000}"/>
    <cellStyle name="40% - Accent3 2 3 13" xfId="57149" xr:uid="{00000000-0005-0000-0000-00003F570000}"/>
    <cellStyle name="40% - Accent3 2 3 2" xfId="904" xr:uid="{00000000-0005-0000-0000-000040570000}"/>
    <cellStyle name="40% - Accent3 2 3 2 10" xfId="11761" xr:uid="{00000000-0005-0000-0000-000041570000}"/>
    <cellStyle name="40% - Accent3 2 3 2 2" xfId="1646" xr:uid="{00000000-0005-0000-0000-000042570000}"/>
    <cellStyle name="40% - Accent3 2 3 2 2 2" xfId="4019" xr:uid="{00000000-0005-0000-0000-000043570000}"/>
    <cellStyle name="40% - Accent3 2 3 2 2 2 2" xfId="8810" xr:uid="{00000000-0005-0000-0000-000044570000}"/>
    <cellStyle name="40% - Accent3 2 3 2 2 2 2 2" xfId="28229" xr:uid="{00000000-0005-0000-0000-000045570000}"/>
    <cellStyle name="40% - Accent3 2 3 2 2 2 2 3" xfId="54576" xr:uid="{00000000-0005-0000-0000-000046570000}"/>
    <cellStyle name="40% - Accent3 2 3 2 2 2 2 4" xfId="18352" xr:uid="{00000000-0005-0000-0000-000047570000}"/>
    <cellStyle name="40% - Accent3 2 3 2 2 2 3" xfId="22644" xr:uid="{00000000-0005-0000-0000-000048570000}"/>
    <cellStyle name="40% - Accent3 2 3 2 2 2 3 2" xfId="49887" xr:uid="{00000000-0005-0000-0000-000049570000}"/>
    <cellStyle name="40% - Accent3 2 3 2 2 2 4" xfId="32127" xr:uid="{00000000-0005-0000-0000-00004A570000}"/>
    <cellStyle name="40% - Accent3 2 3 2 2 2 5" xfId="37698" xr:uid="{00000000-0005-0000-0000-00004B570000}"/>
    <cellStyle name="40% - Accent3 2 3 2 2 2 6" xfId="45158" xr:uid="{00000000-0005-0000-0000-00004C570000}"/>
    <cellStyle name="40% - Accent3 2 3 2 2 2 7" xfId="14640" xr:uid="{00000000-0005-0000-0000-00004D570000}"/>
    <cellStyle name="40% - Accent3 2 3 2 2 3" xfId="6859" xr:uid="{00000000-0005-0000-0000-00004E570000}"/>
    <cellStyle name="40% - Accent3 2 3 2 2 3 2" xfId="26419" xr:uid="{00000000-0005-0000-0000-00004F570000}"/>
    <cellStyle name="40% - Accent3 2 3 2 2 3 3" xfId="52625" xr:uid="{00000000-0005-0000-0000-000050570000}"/>
    <cellStyle name="40% - Accent3 2 3 2 2 3 4" xfId="16509" xr:uid="{00000000-0005-0000-0000-000051570000}"/>
    <cellStyle name="40% - Accent3 2 3 2 2 4" xfId="20485" xr:uid="{00000000-0005-0000-0000-000052570000}"/>
    <cellStyle name="40% - Accent3 2 3 2 2 4 2" xfId="47961" xr:uid="{00000000-0005-0000-0000-000053570000}"/>
    <cellStyle name="40% - Accent3 2 3 2 2 5" xfId="30110" xr:uid="{00000000-0005-0000-0000-000054570000}"/>
    <cellStyle name="40% - Accent3 2 3 2 2 6" xfId="35556" xr:uid="{00000000-0005-0000-0000-000055570000}"/>
    <cellStyle name="40% - Accent3 2 3 2 2 7" xfId="43151" xr:uid="{00000000-0005-0000-0000-000056570000}"/>
    <cellStyle name="40% - Accent3 2 3 2 2 8" xfId="13179" xr:uid="{00000000-0005-0000-0000-000057570000}"/>
    <cellStyle name="40% - Accent3 2 3 2 3" xfId="3327" xr:uid="{00000000-0005-0000-0000-000058570000}"/>
    <cellStyle name="40% - Accent3 2 3 2 3 2" xfId="8119" xr:uid="{00000000-0005-0000-0000-000059570000}"/>
    <cellStyle name="40% - Accent3 2 3 2 3 2 2" xfId="27549" xr:uid="{00000000-0005-0000-0000-00005A570000}"/>
    <cellStyle name="40% - Accent3 2 3 2 3 2 3" xfId="53885" xr:uid="{00000000-0005-0000-0000-00005B570000}"/>
    <cellStyle name="40% - Accent3 2 3 2 3 2 4" xfId="17660" xr:uid="{00000000-0005-0000-0000-00005C570000}"/>
    <cellStyle name="40% - Accent3 2 3 2 3 3" xfId="21952" xr:uid="{00000000-0005-0000-0000-00005D570000}"/>
    <cellStyle name="40% - Accent3 2 3 2 3 3 2" xfId="49197" xr:uid="{00000000-0005-0000-0000-00005E570000}"/>
    <cellStyle name="40% - Accent3 2 3 2 3 4" xfId="31439" xr:uid="{00000000-0005-0000-0000-00005F570000}"/>
    <cellStyle name="40% - Accent3 2 3 2 3 5" xfId="37006" xr:uid="{00000000-0005-0000-0000-000060570000}"/>
    <cellStyle name="40% - Accent3 2 3 2 3 6" xfId="44466" xr:uid="{00000000-0005-0000-0000-000061570000}"/>
    <cellStyle name="40% - Accent3 2 3 2 3 7" xfId="12459" xr:uid="{00000000-0005-0000-0000-000062570000}"/>
    <cellStyle name="40% - Accent3 2 3 2 4" xfId="6154" xr:uid="{00000000-0005-0000-0000-000063570000}"/>
    <cellStyle name="40% - Accent3 2 3 2 4 2" xfId="24815" xr:uid="{00000000-0005-0000-0000-000064570000}"/>
    <cellStyle name="40% - Accent3 2 3 2 4 3" xfId="51920" xr:uid="{00000000-0005-0000-0000-000065570000}"/>
    <cellStyle name="40% - Accent3 2 3 2 4 4" xfId="13961" xr:uid="{00000000-0005-0000-0000-000066570000}"/>
    <cellStyle name="40% - Accent3 2 3 2 5" xfId="15830" xr:uid="{00000000-0005-0000-0000-000067570000}"/>
    <cellStyle name="40% - Accent3 2 3 2 5 2" xfId="25740" xr:uid="{00000000-0005-0000-0000-000068570000}"/>
    <cellStyle name="40% - Accent3 2 3 2 5 3" xfId="47258" xr:uid="{00000000-0005-0000-0000-000069570000}"/>
    <cellStyle name="40% - Accent3 2 3 2 6" xfId="19749" xr:uid="{00000000-0005-0000-0000-00006A570000}"/>
    <cellStyle name="40% - Accent3 2 3 2 7" xfId="29388" xr:uid="{00000000-0005-0000-0000-00006B570000}"/>
    <cellStyle name="40% - Accent3 2 3 2 8" xfId="34818" xr:uid="{00000000-0005-0000-0000-00006C570000}"/>
    <cellStyle name="40% - Accent3 2 3 2 9" xfId="42417" xr:uid="{00000000-0005-0000-0000-00006D570000}"/>
    <cellStyle name="40% - Accent3 2 3 3" xfId="1383" xr:uid="{00000000-0005-0000-0000-00006E570000}"/>
    <cellStyle name="40% - Accent3 2 3 3 2" xfId="3759" xr:uid="{00000000-0005-0000-0000-00006F570000}"/>
    <cellStyle name="40% - Accent3 2 3 3 2 2" xfId="8550" xr:uid="{00000000-0005-0000-0000-000070570000}"/>
    <cellStyle name="40% - Accent3 2 3 3 2 2 2" xfId="27970" xr:uid="{00000000-0005-0000-0000-000071570000}"/>
    <cellStyle name="40% - Accent3 2 3 3 2 2 3" xfId="54316" xr:uid="{00000000-0005-0000-0000-000072570000}"/>
    <cellStyle name="40% - Accent3 2 3 3 2 2 4" xfId="18092" xr:uid="{00000000-0005-0000-0000-000073570000}"/>
    <cellStyle name="40% - Accent3 2 3 3 2 3" xfId="22384" xr:uid="{00000000-0005-0000-0000-000074570000}"/>
    <cellStyle name="40% - Accent3 2 3 3 2 3 2" xfId="49627" xr:uid="{00000000-0005-0000-0000-000075570000}"/>
    <cellStyle name="40% - Accent3 2 3 3 2 4" xfId="31867" xr:uid="{00000000-0005-0000-0000-000076570000}"/>
    <cellStyle name="40% - Accent3 2 3 3 2 5" xfId="37438" xr:uid="{00000000-0005-0000-0000-000077570000}"/>
    <cellStyle name="40% - Accent3 2 3 3 2 6" xfId="44898" xr:uid="{00000000-0005-0000-0000-000078570000}"/>
    <cellStyle name="40% - Accent3 2 3 3 2 7" xfId="14381" xr:uid="{00000000-0005-0000-0000-000079570000}"/>
    <cellStyle name="40% - Accent3 2 3 3 3" xfId="6597" xr:uid="{00000000-0005-0000-0000-00007A570000}"/>
    <cellStyle name="40% - Accent3 2 3 3 3 2" xfId="26160" xr:uid="{00000000-0005-0000-0000-00007B570000}"/>
    <cellStyle name="40% - Accent3 2 3 3 3 3" xfId="52363" xr:uid="{00000000-0005-0000-0000-00007C570000}"/>
    <cellStyle name="40% - Accent3 2 3 3 3 4" xfId="16250" xr:uid="{00000000-0005-0000-0000-00007D570000}"/>
    <cellStyle name="40% - Accent3 2 3 3 4" xfId="20222" xr:uid="{00000000-0005-0000-0000-00007E570000}"/>
    <cellStyle name="40% - Accent3 2 3 3 4 2" xfId="47699" xr:uid="{00000000-0005-0000-0000-00007F570000}"/>
    <cellStyle name="40% - Accent3 2 3 3 5" xfId="29847" xr:uid="{00000000-0005-0000-0000-000080570000}"/>
    <cellStyle name="40% - Accent3 2 3 3 6" xfId="35293" xr:uid="{00000000-0005-0000-0000-000081570000}"/>
    <cellStyle name="40% - Accent3 2 3 3 7" xfId="42888" xr:uid="{00000000-0005-0000-0000-000082570000}"/>
    <cellStyle name="40% - Accent3 2 3 3 8" xfId="12917" xr:uid="{00000000-0005-0000-0000-000083570000}"/>
    <cellStyle name="40% - Accent3 2 3 4" xfId="2186" xr:uid="{00000000-0005-0000-0000-000084570000}"/>
    <cellStyle name="40% - Accent3 2 3 4 2" xfId="4491" xr:uid="{00000000-0005-0000-0000-000085570000}"/>
    <cellStyle name="40% - Accent3 2 3 4 2 2" xfId="9272" xr:uid="{00000000-0005-0000-0000-000086570000}"/>
    <cellStyle name="40% - Accent3 2 3 4 2 2 2" xfId="28665" xr:uid="{00000000-0005-0000-0000-000087570000}"/>
    <cellStyle name="40% - Accent3 2 3 4 2 2 3" xfId="55038" xr:uid="{00000000-0005-0000-0000-000088570000}"/>
    <cellStyle name="40% - Accent3 2 3 4 2 2 4" xfId="18824" xr:uid="{00000000-0005-0000-0000-000089570000}"/>
    <cellStyle name="40% - Accent3 2 3 4 2 3" xfId="23116" xr:uid="{00000000-0005-0000-0000-00008A570000}"/>
    <cellStyle name="40% - Accent3 2 3 4 2 3 2" xfId="50348" xr:uid="{00000000-0005-0000-0000-00008B570000}"/>
    <cellStyle name="40% - Accent3 2 3 4 2 4" xfId="32591" xr:uid="{00000000-0005-0000-0000-00008C570000}"/>
    <cellStyle name="40% - Accent3 2 3 4 2 5" xfId="38170" xr:uid="{00000000-0005-0000-0000-00008D570000}"/>
    <cellStyle name="40% - Accent3 2 3 4 2 6" xfId="45630" xr:uid="{00000000-0005-0000-0000-00008E570000}"/>
    <cellStyle name="40% - Accent3 2 3 4 2 7" xfId="15076" xr:uid="{00000000-0005-0000-0000-00008F570000}"/>
    <cellStyle name="40% - Accent3 2 3 4 3" xfId="7351" xr:uid="{00000000-0005-0000-0000-000090570000}"/>
    <cellStyle name="40% - Accent3 2 3 4 3 2" xfId="26855" xr:uid="{00000000-0005-0000-0000-000091570000}"/>
    <cellStyle name="40% - Accent3 2 3 4 3 3" xfId="53117" xr:uid="{00000000-0005-0000-0000-000092570000}"/>
    <cellStyle name="40% - Accent3 2 3 4 3 4" xfId="16945" xr:uid="{00000000-0005-0000-0000-000093570000}"/>
    <cellStyle name="40% - Accent3 2 3 4 4" xfId="21023" xr:uid="{00000000-0005-0000-0000-000094570000}"/>
    <cellStyle name="40% - Accent3 2 3 4 4 2" xfId="48453" xr:uid="{00000000-0005-0000-0000-000095570000}"/>
    <cellStyle name="40% - Accent3 2 3 4 5" xfId="30637" xr:uid="{00000000-0005-0000-0000-000096570000}"/>
    <cellStyle name="40% - Accent3 2 3 4 6" xfId="36096" xr:uid="{00000000-0005-0000-0000-000097570000}"/>
    <cellStyle name="40% - Accent3 2 3 4 7" xfId="43689" xr:uid="{00000000-0005-0000-0000-000098570000}"/>
    <cellStyle name="40% - Accent3 2 3 4 8" xfId="12200" xr:uid="{00000000-0005-0000-0000-000099570000}"/>
    <cellStyle name="40% - Accent3 2 3 5" xfId="3067" xr:uid="{00000000-0005-0000-0000-00009A570000}"/>
    <cellStyle name="40% - Accent3 2 3 5 2" xfId="7860" xr:uid="{00000000-0005-0000-0000-00009B570000}"/>
    <cellStyle name="40% - Accent3 2 3 5 2 2" xfId="27290" xr:uid="{00000000-0005-0000-0000-00009C570000}"/>
    <cellStyle name="40% - Accent3 2 3 5 2 3" xfId="53626" xr:uid="{00000000-0005-0000-0000-00009D570000}"/>
    <cellStyle name="40% - Accent3 2 3 5 2 4" xfId="17400" xr:uid="{00000000-0005-0000-0000-00009E570000}"/>
    <cellStyle name="40% - Accent3 2 3 5 3" xfId="21692" xr:uid="{00000000-0005-0000-0000-00009F570000}"/>
    <cellStyle name="40% - Accent3 2 3 5 3 2" xfId="48938" xr:uid="{00000000-0005-0000-0000-0000A0570000}"/>
    <cellStyle name="40% - Accent3 2 3 5 4" xfId="31179" xr:uid="{00000000-0005-0000-0000-0000A1570000}"/>
    <cellStyle name="40% - Accent3 2 3 5 5" xfId="36746" xr:uid="{00000000-0005-0000-0000-0000A2570000}"/>
    <cellStyle name="40% - Accent3 2 3 5 6" xfId="44206" xr:uid="{00000000-0005-0000-0000-0000A3570000}"/>
    <cellStyle name="40% - Accent3 2 3 5 7" xfId="13702" xr:uid="{00000000-0005-0000-0000-0000A4570000}"/>
    <cellStyle name="40% - Accent3 2 3 6" xfId="4966" xr:uid="{00000000-0005-0000-0000-0000A5570000}"/>
    <cellStyle name="40% - Accent3 2 3 6 2" xfId="9722" xr:uid="{00000000-0005-0000-0000-0000A6570000}"/>
    <cellStyle name="40% - Accent3 2 3 6 2 2" xfId="55488" xr:uid="{00000000-0005-0000-0000-0000A7570000}"/>
    <cellStyle name="40% - Accent3 2 3 6 2 3" xfId="25481" xr:uid="{00000000-0005-0000-0000-0000A8570000}"/>
    <cellStyle name="40% - Accent3 2 3 6 3" xfId="33065" xr:uid="{00000000-0005-0000-0000-0000A9570000}"/>
    <cellStyle name="40% - Accent3 2 3 6 3 2" xfId="50797" xr:uid="{00000000-0005-0000-0000-0000AA570000}"/>
    <cellStyle name="40% - Accent3 2 3 6 4" xfId="38644" xr:uid="{00000000-0005-0000-0000-0000AB570000}"/>
    <cellStyle name="40% - Accent3 2 3 6 5" xfId="46097" xr:uid="{00000000-0005-0000-0000-0000AC570000}"/>
    <cellStyle name="40% - Accent3 2 3 6 6" xfId="15571" xr:uid="{00000000-0005-0000-0000-0000AD570000}"/>
    <cellStyle name="40% - Accent3 2 3 7" xfId="5451" xr:uid="{00000000-0005-0000-0000-0000AE570000}"/>
    <cellStyle name="40% - Accent3 2 3 7 2" xfId="10143" xr:uid="{00000000-0005-0000-0000-0000AF570000}"/>
    <cellStyle name="40% - Accent3 2 3 7 2 2" xfId="55909" xr:uid="{00000000-0005-0000-0000-0000B0570000}"/>
    <cellStyle name="40% - Accent3 2 3 7 2 3" xfId="33547" xr:uid="{00000000-0005-0000-0000-0000B1570000}"/>
    <cellStyle name="40% - Accent3 2 3 7 3" xfId="39126" xr:uid="{00000000-0005-0000-0000-0000B2570000}"/>
    <cellStyle name="40% - Accent3 2 3 7 3 2" xfId="51217" xr:uid="{00000000-0005-0000-0000-0000B3570000}"/>
    <cellStyle name="40% - Accent3 2 3 7 4" xfId="46579" xr:uid="{00000000-0005-0000-0000-0000B4570000}"/>
    <cellStyle name="40% - Accent3 2 3 7 5" xfId="19467" xr:uid="{00000000-0005-0000-0000-0000B5570000}"/>
    <cellStyle name="40% - Accent3 2 3 8" xfId="5894" xr:uid="{00000000-0005-0000-0000-0000B6570000}"/>
    <cellStyle name="40% - Accent3 2 3 8 2" xfId="51660" xr:uid="{00000000-0005-0000-0000-0000B7570000}"/>
    <cellStyle name="40% - Accent3 2 3 8 3" xfId="29128" xr:uid="{00000000-0005-0000-0000-0000B8570000}"/>
    <cellStyle name="40% - Accent3 2 3 9" xfId="10939" xr:uid="{00000000-0005-0000-0000-0000B9570000}"/>
    <cellStyle name="40% - Accent3 2 3 9 2" xfId="46999" xr:uid="{00000000-0005-0000-0000-0000BA570000}"/>
    <cellStyle name="40% - Accent3 2 3 9 3" xfId="34536" xr:uid="{00000000-0005-0000-0000-0000BB570000}"/>
    <cellStyle name="40% - Accent3 2 4" xfId="981" xr:uid="{00000000-0005-0000-0000-0000BC570000}"/>
    <cellStyle name="40% - Accent3 2 4 10" xfId="11838" xr:uid="{00000000-0005-0000-0000-0000BD570000}"/>
    <cellStyle name="40% - Accent3 2 4 11" xfId="56766" xr:uid="{00000000-0005-0000-0000-0000BE570000}"/>
    <cellStyle name="40% - Accent3 2 4 12" xfId="57221" xr:uid="{00000000-0005-0000-0000-0000BF570000}"/>
    <cellStyle name="40% - Accent3 2 4 2" xfId="1718" xr:uid="{00000000-0005-0000-0000-0000C0570000}"/>
    <cellStyle name="40% - Accent3 2 4 2 2" xfId="4091" xr:uid="{00000000-0005-0000-0000-0000C1570000}"/>
    <cellStyle name="40% - Accent3 2 4 2 2 2" xfId="8882" xr:uid="{00000000-0005-0000-0000-0000C2570000}"/>
    <cellStyle name="40% - Accent3 2 4 2 2 2 2" xfId="28301" xr:uid="{00000000-0005-0000-0000-0000C3570000}"/>
    <cellStyle name="40% - Accent3 2 4 2 2 2 3" xfId="54648" xr:uid="{00000000-0005-0000-0000-0000C4570000}"/>
    <cellStyle name="40% - Accent3 2 4 2 2 2 4" xfId="18424" xr:uid="{00000000-0005-0000-0000-0000C5570000}"/>
    <cellStyle name="40% - Accent3 2 4 2 2 3" xfId="22716" xr:uid="{00000000-0005-0000-0000-0000C6570000}"/>
    <cellStyle name="40% - Accent3 2 4 2 2 3 2" xfId="49959" xr:uid="{00000000-0005-0000-0000-0000C7570000}"/>
    <cellStyle name="40% - Accent3 2 4 2 2 4" xfId="32199" xr:uid="{00000000-0005-0000-0000-0000C8570000}"/>
    <cellStyle name="40% - Accent3 2 4 2 2 5" xfId="37770" xr:uid="{00000000-0005-0000-0000-0000C9570000}"/>
    <cellStyle name="40% - Accent3 2 4 2 2 6" xfId="45230" xr:uid="{00000000-0005-0000-0000-0000CA570000}"/>
    <cellStyle name="40% - Accent3 2 4 2 2 7" xfId="14712" xr:uid="{00000000-0005-0000-0000-0000CB570000}"/>
    <cellStyle name="40% - Accent3 2 4 2 3" xfId="6931" xr:uid="{00000000-0005-0000-0000-0000CC570000}"/>
    <cellStyle name="40% - Accent3 2 4 2 3 2" xfId="26491" xr:uid="{00000000-0005-0000-0000-0000CD570000}"/>
    <cellStyle name="40% - Accent3 2 4 2 3 3" xfId="52697" xr:uid="{00000000-0005-0000-0000-0000CE570000}"/>
    <cellStyle name="40% - Accent3 2 4 2 3 4" xfId="16581" xr:uid="{00000000-0005-0000-0000-0000CF570000}"/>
    <cellStyle name="40% - Accent3 2 4 2 4" xfId="20557" xr:uid="{00000000-0005-0000-0000-0000D0570000}"/>
    <cellStyle name="40% - Accent3 2 4 2 4 2" xfId="48033" xr:uid="{00000000-0005-0000-0000-0000D1570000}"/>
    <cellStyle name="40% - Accent3 2 4 2 5" xfId="30182" xr:uid="{00000000-0005-0000-0000-0000D2570000}"/>
    <cellStyle name="40% - Accent3 2 4 2 6" xfId="35628" xr:uid="{00000000-0005-0000-0000-0000D3570000}"/>
    <cellStyle name="40% - Accent3 2 4 2 7" xfId="43223" xr:uid="{00000000-0005-0000-0000-0000D4570000}"/>
    <cellStyle name="40% - Accent3 2 4 2 8" xfId="13251" xr:uid="{00000000-0005-0000-0000-0000D5570000}"/>
    <cellStyle name="40% - Accent3 2 4 3" xfId="2258" xr:uid="{00000000-0005-0000-0000-0000D6570000}"/>
    <cellStyle name="40% - Accent3 2 4 3 2" xfId="4563" xr:uid="{00000000-0005-0000-0000-0000D7570000}"/>
    <cellStyle name="40% - Accent3 2 4 3 2 2" xfId="9344" xr:uid="{00000000-0005-0000-0000-0000D8570000}"/>
    <cellStyle name="40% - Accent3 2 4 3 2 2 2" xfId="28737" xr:uid="{00000000-0005-0000-0000-0000D9570000}"/>
    <cellStyle name="40% - Accent3 2 4 3 2 2 3" xfId="55110" xr:uid="{00000000-0005-0000-0000-0000DA570000}"/>
    <cellStyle name="40% - Accent3 2 4 3 2 2 4" xfId="18896" xr:uid="{00000000-0005-0000-0000-0000DB570000}"/>
    <cellStyle name="40% - Accent3 2 4 3 2 3" xfId="23188" xr:uid="{00000000-0005-0000-0000-0000DC570000}"/>
    <cellStyle name="40% - Accent3 2 4 3 2 3 2" xfId="50420" xr:uid="{00000000-0005-0000-0000-0000DD570000}"/>
    <cellStyle name="40% - Accent3 2 4 3 2 4" xfId="32663" xr:uid="{00000000-0005-0000-0000-0000DE570000}"/>
    <cellStyle name="40% - Accent3 2 4 3 2 5" xfId="38242" xr:uid="{00000000-0005-0000-0000-0000DF570000}"/>
    <cellStyle name="40% - Accent3 2 4 3 2 6" xfId="45702" xr:uid="{00000000-0005-0000-0000-0000E0570000}"/>
    <cellStyle name="40% - Accent3 2 4 3 2 7" xfId="15148" xr:uid="{00000000-0005-0000-0000-0000E1570000}"/>
    <cellStyle name="40% - Accent3 2 4 3 3" xfId="7423" xr:uid="{00000000-0005-0000-0000-0000E2570000}"/>
    <cellStyle name="40% - Accent3 2 4 3 3 2" xfId="26927" xr:uid="{00000000-0005-0000-0000-0000E3570000}"/>
    <cellStyle name="40% - Accent3 2 4 3 3 3" xfId="53189" xr:uid="{00000000-0005-0000-0000-0000E4570000}"/>
    <cellStyle name="40% - Accent3 2 4 3 3 4" xfId="17017" xr:uid="{00000000-0005-0000-0000-0000E5570000}"/>
    <cellStyle name="40% - Accent3 2 4 3 4" xfId="21095" xr:uid="{00000000-0005-0000-0000-0000E6570000}"/>
    <cellStyle name="40% - Accent3 2 4 3 4 2" xfId="48525" xr:uid="{00000000-0005-0000-0000-0000E7570000}"/>
    <cellStyle name="40% - Accent3 2 4 3 5" xfId="30709" xr:uid="{00000000-0005-0000-0000-0000E8570000}"/>
    <cellStyle name="40% - Accent3 2 4 3 6" xfId="36168" xr:uid="{00000000-0005-0000-0000-0000E9570000}"/>
    <cellStyle name="40% - Accent3 2 4 3 7" xfId="43761" xr:uid="{00000000-0005-0000-0000-0000EA570000}"/>
    <cellStyle name="40% - Accent3 2 4 3 8" xfId="12531" xr:uid="{00000000-0005-0000-0000-0000EB570000}"/>
    <cellStyle name="40% - Accent3 2 4 4" xfId="3399" xr:uid="{00000000-0005-0000-0000-0000EC570000}"/>
    <cellStyle name="40% - Accent3 2 4 4 2" xfId="8191" xr:uid="{00000000-0005-0000-0000-0000ED570000}"/>
    <cellStyle name="40% - Accent3 2 4 4 2 2" xfId="27621" xr:uid="{00000000-0005-0000-0000-0000EE570000}"/>
    <cellStyle name="40% - Accent3 2 4 4 2 3" xfId="53957" xr:uid="{00000000-0005-0000-0000-0000EF570000}"/>
    <cellStyle name="40% - Accent3 2 4 4 2 4" xfId="17732" xr:uid="{00000000-0005-0000-0000-0000F0570000}"/>
    <cellStyle name="40% - Accent3 2 4 4 3" xfId="22024" xr:uid="{00000000-0005-0000-0000-0000F1570000}"/>
    <cellStyle name="40% - Accent3 2 4 4 3 2" xfId="49269" xr:uid="{00000000-0005-0000-0000-0000F2570000}"/>
    <cellStyle name="40% - Accent3 2 4 4 4" xfId="31511" xr:uid="{00000000-0005-0000-0000-0000F3570000}"/>
    <cellStyle name="40% - Accent3 2 4 4 5" xfId="37078" xr:uid="{00000000-0005-0000-0000-0000F4570000}"/>
    <cellStyle name="40% - Accent3 2 4 4 6" xfId="44538" xr:uid="{00000000-0005-0000-0000-0000F5570000}"/>
    <cellStyle name="40% - Accent3 2 4 4 7" xfId="14033" xr:uid="{00000000-0005-0000-0000-0000F6570000}"/>
    <cellStyle name="40% - Accent3 2 4 5" xfId="5038" xr:uid="{00000000-0005-0000-0000-0000F7570000}"/>
    <cellStyle name="40% - Accent3 2 4 5 2" xfId="9794" xr:uid="{00000000-0005-0000-0000-0000F8570000}"/>
    <cellStyle name="40% - Accent3 2 4 5 2 2" xfId="55560" xr:uid="{00000000-0005-0000-0000-0000F9570000}"/>
    <cellStyle name="40% - Accent3 2 4 5 2 3" xfId="25812" xr:uid="{00000000-0005-0000-0000-0000FA570000}"/>
    <cellStyle name="40% - Accent3 2 4 5 3" xfId="33137" xr:uid="{00000000-0005-0000-0000-0000FB570000}"/>
    <cellStyle name="40% - Accent3 2 4 5 3 2" xfId="50869" xr:uid="{00000000-0005-0000-0000-0000FC570000}"/>
    <cellStyle name="40% - Accent3 2 4 5 4" xfId="38716" xr:uid="{00000000-0005-0000-0000-0000FD570000}"/>
    <cellStyle name="40% - Accent3 2 4 5 5" xfId="46169" xr:uid="{00000000-0005-0000-0000-0000FE570000}"/>
    <cellStyle name="40% - Accent3 2 4 5 6" xfId="15902" xr:uid="{00000000-0005-0000-0000-0000FF570000}"/>
    <cellStyle name="40% - Accent3 2 4 6" xfId="5523" xr:uid="{00000000-0005-0000-0000-000000580000}"/>
    <cellStyle name="40% - Accent3 2 4 6 2" xfId="10215" xr:uid="{00000000-0005-0000-0000-000001580000}"/>
    <cellStyle name="40% - Accent3 2 4 6 2 2" xfId="55981" xr:uid="{00000000-0005-0000-0000-000002580000}"/>
    <cellStyle name="40% - Accent3 2 4 6 2 3" xfId="33619" xr:uid="{00000000-0005-0000-0000-000003580000}"/>
    <cellStyle name="40% - Accent3 2 4 6 3" xfId="39198" xr:uid="{00000000-0005-0000-0000-000004580000}"/>
    <cellStyle name="40% - Accent3 2 4 6 3 2" xfId="51289" xr:uid="{00000000-0005-0000-0000-000005580000}"/>
    <cellStyle name="40% - Accent3 2 4 6 4" xfId="46651" xr:uid="{00000000-0005-0000-0000-000006580000}"/>
    <cellStyle name="40% - Accent3 2 4 6 5" xfId="19826" xr:uid="{00000000-0005-0000-0000-000007580000}"/>
    <cellStyle name="40% - Accent3 2 4 7" xfId="6226" xr:uid="{00000000-0005-0000-0000-000008580000}"/>
    <cellStyle name="40% - Accent3 2 4 7 2" xfId="51992" xr:uid="{00000000-0005-0000-0000-000009580000}"/>
    <cellStyle name="40% - Accent3 2 4 7 3" xfId="29460" xr:uid="{00000000-0005-0000-0000-00000A580000}"/>
    <cellStyle name="40% - Accent3 2 4 8" xfId="11011" xr:uid="{00000000-0005-0000-0000-00000B580000}"/>
    <cellStyle name="40% - Accent3 2 4 8 2" xfId="47330" xr:uid="{00000000-0005-0000-0000-00000C580000}"/>
    <cellStyle name="40% - Accent3 2 4 8 3" xfId="34895" xr:uid="{00000000-0005-0000-0000-00000D580000}"/>
    <cellStyle name="40% - Accent3 2 4 9" xfId="42494" xr:uid="{00000000-0005-0000-0000-00000E580000}"/>
    <cellStyle name="40% - Accent3 2 5" xfId="722" xr:uid="{00000000-0005-0000-0000-00000F580000}"/>
    <cellStyle name="40% - Accent3 2 5 10" xfId="11579" xr:uid="{00000000-0005-0000-0000-000010580000}"/>
    <cellStyle name="40% - Accent3 2 5 2" xfId="1482" xr:uid="{00000000-0005-0000-0000-000011580000}"/>
    <cellStyle name="40% - Accent3 2 5 2 2" xfId="3858" xr:uid="{00000000-0005-0000-0000-000012580000}"/>
    <cellStyle name="40% - Accent3 2 5 2 2 2" xfId="8649" xr:uid="{00000000-0005-0000-0000-000013580000}"/>
    <cellStyle name="40% - Accent3 2 5 2 2 2 2" xfId="28069" xr:uid="{00000000-0005-0000-0000-000014580000}"/>
    <cellStyle name="40% - Accent3 2 5 2 2 2 3" xfId="54415" xr:uid="{00000000-0005-0000-0000-000015580000}"/>
    <cellStyle name="40% - Accent3 2 5 2 2 2 4" xfId="18191" xr:uid="{00000000-0005-0000-0000-000016580000}"/>
    <cellStyle name="40% - Accent3 2 5 2 2 3" xfId="22483" xr:uid="{00000000-0005-0000-0000-000017580000}"/>
    <cellStyle name="40% - Accent3 2 5 2 2 3 2" xfId="49726" xr:uid="{00000000-0005-0000-0000-000018580000}"/>
    <cellStyle name="40% - Accent3 2 5 2 2 4" xfId="31966" xr:uid="{00000000-0005-0000-0000-000019580000}"/>
    <cellStyle name="40% - Accent3 2 5 2 2 5" xfId="37537" xr:uid="{00000000-0005-0000-0000-00001A580000}"/>
    <cellStyle name="40% - Accent3 2 5 2 2 6" xfId="44997" xr:uid="{00000000-0005-0000-0000-00001B580000}"/>
    <cellStyle name="40% - Accent3 2 5 2 2 7" xfId="14480" xr:uid="{00000000-0005-0000-0000-00001C580000}"/>
    <cellStyle name="40% - Accent3 2 5 2 3" xfId="6696" xr:uid="{00000000-0005-0000-0000-00001D580000}"/>
    <cellStyle name="40% - Accent3 2 5 2 3 2" xfId="26259" xr:uid="{00000000-0005-0000-0000-00001E580000}"/>
    <cellStyle name="40% - Accent3 2 5 2 3 3" xfId="52462" xr:uid="{00000000-0005-0000-0000-00001F580000}"/>
    <cellStyle name="40% - Accent3 2 5 2 3 4" xfId="16349" xr:uid="{00000000-0005-0000-0000-000020580000}"/>
    <cellStyle name="40% - Accent3 2 5 2 4" xfId="20321" xr:uid="{00000000-0005-0000-0000-000021580000}"/>
    <cellStyle name="40% - Accent3 2 5 2 4 2" xfId="47798" xr:uid="{00000000-0005-0000-0000-000022580000}"/>
    <cellStyle name="40% - Accent3 2 5 2 5" xfId="29946" xr:uid="{00000000-0005-0000-0000-000023580000}"/>
    <cellStyle name="40% - Accent3 2 5 2 6" xfId="35392" xr:uid="{00000000-0005-0000-0000-000024580000}"/>
    <cellStyle name="40% - Accent3 2 5 2 7" xfId="42987" xr:uid="{00000000-0005-0000-0000-000025580000}"/>
    <cellStyle name="40% - Accent3 2 5 2 8" xfId="13016" xr:uid="{00000000-0005-0000-0000-000026580000}"/>
    <cellStyle name="40% - Accent3 2 5 3" xfId="3166" xr:uid="{00000000-0005-0000-0000-000027580000}"/>
    <cellStyle name="40% - Accent3 2 5 3 2" xfId="7959" xr:uid="{00000000-0005-0000-0000-000028580000}"/>
    <cellStyle name="40% - Accent3 2 5 3 2 2" xfId="27389" xr:uid="{00000000-0005-0000-0000-000029580000}"/>
    <cellStyle name="40% - Accent3 2 5 3 2 3" xfId="53725" xr:uid="{00000000-0005-0000-0000-00002A580000}"/>
    <cellStyle name="40% - Accent3 2 5 3 2 4" xfId="17499" xr:uid="{00000000-0005-0000-0000-00002B580000}"/>
    <cellStyle name="40% - Accent3 2 5 3 3" xfId="21791" xr:uid="{00000000-0005-0000-0000-00002C580000}"/>
    <cellStyle name="40% - Accent3 2 5 3 3 2" xfId="49037" xr:uid="{00000000-0005-0000-0000-00002D580000}"/>
    <cellStyle name="40% - Accent3 2 5 3 4" xfId="31278" xr:uid="{00000000-0005-0000-0000-00002E580000}"/>
    <cellStyle name="40% - Accent3 2 5 3 5" xfId="36845" xr:uid="{00000000-0005-0000-0000-00002F580000}"/>
    <cellStyle name="40% - Accent3 2 5 3 6" xfId="44305" xr:uid="{00000000-0005-0000-0000-000030580000}"/>
    <cellStyle name="40% - Accent3 2 5 3 7" xfId="12299" xr:uid="{00000000-0005-0000-0000-000031580000}"/>
    <cellStyle name="40% - Accent3 2 5 4" xfId="5993" xr:uid="{00000000-0005-0000-0000-000032580000}"/>
    <cellStyle name="40% - Accent3 2 5 4 2" xfId="23403" xr:uid="{00000000-0005-0000-0000-000033580000}"/>
    <cellStyle name="40% - Accent3 2 5 4 3" xfId="51759" xr:uid="{00000000-0005-0000-0000-000034580000}"/>
    <cellStyle name="40% - Accent3 2 5 4 4" xfId="13801" xr:uid="{00000000-0005-0000-0000-000035580000}"/>
    <cellStyle name="40% - Accent3 2 5 5" xfId="15670" xr:uid="{00000000-0005-0000-0000-000036580000}"/>
    <cellStyle name="40% - Accent3 2 5 5 2" xfId="25580" xr:uid="{00000000-0005-0000-0000-000037580000}"/>
    <cellStyle name="40% - Accent3 2 5 5 3" xfId="47098" xr:uid="{00000000-0005-0000-0000-000038580000}"/>
    <cellStyle name="40% - Accent3 2 5 6" xfId="19567" xr:uid="{00000000-0005-0000-0000-000039580000}"/>
    <cellStyle name="40% - Accent3 2 5 7" xfId="29228" xr:uid="{00000000-0005-0000-0000-00003A580000}"/>
    <cellStyle name="40% - Accent3 2 5 8" xfId="34636" xr:uid="{00000000-0005-0000-0000-00003B580000}"/>
    <cellStyle name="40% - Accent3 2 5 9" xfId="42235" xr:uid="{00000000-0005-0000-0000-00003C580000}"/>
    <cellStyle name="40% - Accent3 2 6" xfId="1203" xr:uid="{00000000-0005-0000-0000-00003D580000}"/>
    <cellStyle name="40% - Accent3 2 6 2" xfId="3585" xr:uid="{00000000-0005-0000-0000-00003E580000}"/>
    <cellStyle name="40% - Accent3 2 6 2 2" xfId="8376" xr:uid="{00000000-0005-0000-0000-00003F580000}"/>
    <cellStyle name="40% - Accent3 2 6 2 2 2" xfId="27798" xr:uid="{00000000-0005-0000-0000-000040580000}"/>
    <cellStyle name="40% - Accent3 2 6 2 2 3" xfId="54142" xr:uid="{00000000-0005-0000-0000-000041580000}"/>
    <cellStyle name="40% - Accent3 2 6 2 2 4" xfId="17918" xr:uid="{00000000-0005-0000-0000-000042580000}"/>
    <cellStyle name="40% - Accent3 2 6 2 3" xfId="22210" xr:uid="{00000000-0005-0000-0000-000043580000}"/>
    <cellStyle name="40% - Accent3 2 6 2 3 2" xfId="49453" xr:uid="{00000000-0005-0000-0000-000044580000}"/>
    <cellStyle name="40% - Accent3 2 6 2 4" xfId="31694" xr:uid="{00000000-0005-0000-0000-000045580000}"/>
    <cellStyle name="40% - Accent3 2 6 2 5" xfId="37264" xr:uid="{00000000-0005-0000-0000-000046580000}"/>
    <cellStyle name="40% - Accent3 2 6 2 6" xfId="44724" xr:uid="{00000000-0005-0000-0000-000047580000}"/>
    <cellStyle name="40% - Accent3 2 6 2 7" xfId="12738" xr:uid="{00000000-0005-0000-0000-000048580000}"/>
    <cellStyle name="40% - Accent3 2 6 3" xfId="6421" xr:uid="{00000000-0005-0000-0000-000049580000}"/>
    <cellStyle name="40% - Accent3 2 6 3 2" xfId="25035" xr:uid="{00000000-0005-0000-0000-00004A580000}"/>
    <cellStyle name="40% - Accent3 2 6 3 3" xfId="52187" xr:uid="{00000000-0005-0000-0000-00004B580000}"/>
    <cellStyle name="40% - Accent3 2 6 3 4" xfId="14209" xr:uid="{00000000-0005-0000-0000-00004C580000}"/>
    <cellStyle name="40% - Accent3 2 6 4" xfId="16078" xr:uid="{00000000-0005-0000-0000-00004D580000}"/>
    <cellStyle name="40% - Accent3 2 6 4 2" xfId="25988" xr:uid="{00000000-0005-0000-0000-00004E580000}"/>
    <cellStyle name="40% - Accent3 2 6 4 3" xfId="47523" xr:uid="{00000000-0005-0000-0000-00004F580000}"/>
    <cellStyle name="40% - Accent3 2 6 5" xfId="20042" xr:uid="{00000000-0005-0000-0000-000050580000}"/>
    <cellStyle name="40% - Accent3 2 6 6" xfId="29669" xr:uid="{00000000-0005-0000-0000-000051580000}"/>
    <cellStyle name="40% - Accent3 2 6 7" xfId="35113" xr:uid="{00000000-0005-0000-0000-000052580000}"/>
    <cellStyle name="40% - Accent3 2 6 8" xfId="42708" xr:uid="{00000000-0005-0000-0000-000053580000}"/>
    <cellStyle name="40% - Accent3 2 6 9" xfId="11300" xr:uid="{00000000-0005-0000-0000-000054580000}"/>
    <cellStyle name="40% - Accent3 2 7" xfId="2026" xr:uid="{00000000-0005-0000-0000-000055580000}"/>
    <cellStyle name="40% - Accent3 2 7 2" xfId="4331" xr:uid="{00000000-0005-0000-0000-000056580000}"/>
    <cellStyle name="40% - Accent3 2 7 2 2" xfId="9112" xr:uid="{00000000-0005-0000-0000-000057580000}"/>
    <cellStyle name="40% - Accent3 2 7 2 2 2" xfId="28505" xr:uid="{00000000-0005-0000-0000-000058580000}"/>
    <cellStyle name="40% - Accent3 2 7 2 2 3" xfId="54878" xr:uid="{00000000-0005-0000-0000-000059580000}"/>
    <cellStyle name="40% - Accent3 2 7 2 2 4" xfId="18664" xr:uid="{00000000-0005-0000-0000-00005A580000}"/>
    <cellStyle name="40% - Accent3 2 7 2 3" xfId="22956" xr:uid="{00000000-0005-0000-0000-00005B580000}"/>
    <cellStyle name="40% - Accent3 2 7 2 3 2" xfId="50188" xr:uid="{00000000-0005-0000-0000-00005C580000}"/>
    <cellStyle name="40% - Accent3 2 7 2 4" xfId="32431" xr:uid="{00000000-0005-0000-0000-00005D580000}"/>
    <cellStyle name="40% - Accent3 2 7 2 5" xfId="38010" xr:uid="{00000000-0005-0000-0000-00005E580000}"/>
    <cellStyle name="40% - Accent3 2 7 2 6" xfId="45470" xr:uid="{00000000-0005-0000-0000-00005F580000}"/>
    <cellStyle name="40% - Accent3 2 7 2 7" xfId="14916" xr:uid="{00000000-0005-0000-0000-000060580000}"/>
    <cellStyle name="40% - Accent3 2 7 3" xfId="7191" xr:uid="{00000000-0005-0000-0000-000061580000}"/>
    <cellStyle name="40% - Accent3 2 7 3 2" xfId="26695" xr:uid="{00000000-0005-0000-0000-000062580000}"/>
    <cellStyle name="40% - Accent3 2 7 3 3" xfId="52957" xr:uid="{00000000-0005-0000-0000-000063580000}"/>
    <cellStyle name="40% - Accent3 2 7 3 4" xfId="16785" xr:uid="{00000000-0005-0000-0000-000064580000}"/>
    <cellStyle name="40% - Accent3 2 7 4" xfId="20863" xr:uid="{00000000-0005-0000-0000-000065580000}"/>
    <cellStyle name="40% - Accent3 2 7 4 2" xfId="48293" xr:uid="{00000000-0005-0000-0000-000066580000}"/>
    <cellStyle name="40% - Accent3 2 7 5" xfId="30477" xr:uid="{00000000-0005-0000-0000-000067580000}"/>
    <cellStyle name="40% - Accent3 2 7 6" xfId="35936" xr:uid="{00000000-0005-0000-0000-000068580000}"/>
    <cellStyle name="40% - Accent3 2 7 7" xfId="43529" xr:uid="{00000000-0005-0000-0000-000069580000}"/>
    <cellStyle name="40% - Accent3 2 7 8" xfId="12028" xr:uid="{00000000-0005-0000-0000-00006A580000}"/>
    <cellStyle name="40% - Accent3 2 8" xfId="2894" xr:uid="{00000000-0005-0000-0000-00006B580000}"/>
    <cellStyle name="40% - Accent3 2 8 2" xfId="7688" xr:uid="{00000000-0005-0000-0000-00006C580000}"/>
    <cellStyle name="40% - Accent3 2 8 2 2" xfId="27118" xr:uid="{00000000-0005-0000-0000-00006D580000}"/>
    <cellStyle name="40% - Accent3 2 8 2 3" xfId="53454" xr:uid="{00000000-0005-0000-0000-00006E580000}"/>
    <cellStyle name="40% - Accent3 2 8 2 4" xfId="17227" xr:uid="{00000000-0005-0000-0000-00006F580000}"/>
    <cellStyle name="40% - Accent3 2 8 3" xfId="21519" xr:uid="{00000000-0005-0000-0000-000070580000}"/>
    <cellStyle name="40% - Accent3 2 8 3 2" xfId="48766" xr:uid="{00000000-0005-0000-0000-000071580000}"/>
    <cellStyle name="40% - Accent3 2 8 4" xfId="31006" xr:uid="{00000000-0005-0000-0000-000072580000}"/>
    <cellStyle name="40% - Accent3 2 8 5" xfId="36573" xr:uid="{00000000-0005-0000-0000-000073580000}"/>
    <cellStyle name="40% - Accent3 2 8 6" xfId="44033" xr:uid="{00000000-0005-0000-0000-000074580000}"/>
    <cellStyle name="40% - Accent3 2 8 7" xfId="13530" xr:uid="{00000000-0005-0000-0000-000075580000}"/>
    <cellStyle name="40% - Accent3 2 9" xfId="4803" xr:uid="{00000000-0005-0000-0000-000076580000}"/>
    <cellStyle name="40% - Accent3 2 9 2" xfId="9562" xr:uid="{00000000-0005-0000-0000-000077580000}"/>
    <cellStyle name="40% - Accent3 2 9 2 2" xfId="55328" xr:uid="{00000000-0005-0000-0000-000078580000}"/>
    <cellStyle name="40% - Accent3 2 9 2 3" xfId="25321" xr:uid="{00000000-0005-0000-0000-000079580000}"/>
    <cellStyle name="40% - Accent3 2 9 3" xfId="32902" xr:uid="{00000000-0005-0000-0000-00007A580000}"/>
    <cellStyle name="40% - Accent3 2 9 3 2" xfId="50637" xr:uid="{00000000-0005-0000-0000-00007B580000}"/>
    <cellStyle name="40% - Accent3 2 9 4" xfId="38481" xr:uid="{00000000-0005-0000-0000-00007C580000}"/>
    <cellStyle name="40% - Accent3 2 9 5" xfId="45937" xr:uid="{00000000-0005-0000-0000-00007D580000}"/>
    <cellStyle name="40% - Accent3 2 9 6" xfId="15399" xr:uid="{00000000-0005-0000-0000-00007E580000}"/>
    <cellStyle name="40% - Accent3 3" xfId="303" xr:uid="{00000000-0005-0000-0000-00007F580000}"/>
    <cellStyle name="40% - Accent3 4" xfId="489" xr:uid="{00000000-0005-0000-0000-000080580000}"/>
    <cellStyle name="40% - Accent3 4 10" xfId="10813" xr:uid="{00000000-0005-0000-0000-000081580000}"/>
    <cellStyle name="40% - Accent3 4 10 2" xfId="46873" xr:uid="{00000000-0005-0000-0000-000082580000}"/>
    <cellStyle name="40% - Accent3 4 10 3" xfId="34405" xr:uid="{00000000-0005-0000-0000-000083580000}"/>
    <cellStyle name="40% - Accent3 4 11" xfId="42005" xr:uid="{00000000-0005-0000-0000-000084580000}"/>
    <cellStyle name="40% - Accent3 4 12" xfId="11349" xr:uid="{00000000-0005-0000-0000-000085580000}"/>
    <cellStyle name="40% - Accent3 4 13" xfId="56568" xr:uid="{00000000-0005-0000-0000-000086580000}"/>
    <cellStyle name="40% - Accent3 4 14" xfId="57023" xr:uid="{00000000-0005-0000-0000-000087580000}"/>
    <cellStyle name="40% - Accent3 4 2" xfId="1026" xr:uid="{00000000-0005-0000-0000-000088580000}"/>
    <cellStyle name="40% - Accent3 4 2 10" xfId="11883" xr:uid="{00000000-0005-0000-0000-000089580000}"/>
    <cellStyle name="40% - Accent3 4 2 11" xfId="56811" xr:uid="{00000000-0005-0000-0000-00008A580000}"/>
    <cellStyle name="40% - Accent3 4 2 12" xfId="57266" xr:uid="{00000000-0005-0000-0000-00008B580000}"/>
    <cellStyle name="40% - Accent3 4 2 2" xfId="1763" xr:uid="{00000000-0005-0000-0000-00008C580000}"/>
    <cellStyle name="40% - Accent3 4 2 2 2" xfId="4136" xr:uid="{00000000-0005-0000-0000-00008D580000}"/>
    <cellStyle name="40% - Accent3 4 2 2 2 2" xfId="8927" xr:uid="{00000000-0005-0000-0000-00008E580000}"/>
    <cellStyle name="40% - Accent3 4 2 2 2 2 2" xfId="28346" xr:uid="{00000000-0005-0000-0000-00008F580000}"/>
    <cellStyle name="40% - Accent3 4 2 2 2 2 3" xfId="54693" xr:uid="{00000000-0005-0000-0000-000090580000}"/>
    <cellStyle name="40% - Accent3 4 2 2 2 2 4" xfId="18469" xr:uid="{00000000-0005-0000-0000-000091580000}"/>
    <cellStyle name="40% - Accent3 4 2 2 2 3" xfId="22761" xr:uid="{00000000-0005-0000-0000-000092580000}"/>
    <cellStyle name="40% - Accent3 4 2 2 2 3 2" xfId="50004" xr:uid="{00000000-0005-0000-0000-000093580000}"/>
    <cellStyle name="40% - Accent3 4 2 2 2 4" xfId="32244" xr:uid="{00000000-0005-0000-0000-000094580000}"/>
    <cellStyle name="40% - Accent3 4 2 2 2 5" xfId="37815" xr:uid="{00000000-0005-0000-0000-000095580000}"/>
    <cellStyle name="40% - Accent3 4 2 2 2 6" xfId="45275" xr:uid="{00000000-0005-0000-0000-000096580000}"/>
    <cellStyle name="40% - Accent3 4 2 2 2 7" xfId="14757" xr:uid="{00000000-0005-0000-0000-000097580000}"/>
    <cellStyle name="40% - Accent3 4 2 2 3" xfId="6976" xr:uid="{00000000-0005-0000-0000-000098580000}"/>
    <cellStyle name="40% - Accent3 4 2 2 3 2" xfId="26536" xr:uid="{00000000-0005-0000-0000-000099580000}"/>
    <cellStyle name="40% - Accent3 4 2 2 3 3" xfId="52742" xr:uid="{00000000-0005-0000-0000-00009A580000}"/>
    <cellStyle name="40% - Accent3 4 2 2 3 4" xfId="16626" xr:uid="{00000000-0005-0000-0000-00009B580000}"/>
    <cellStyle name="40% - Accent3 4 2 2 4" xfId="20602" xr:uid="{00000000-0005-0000-0000-00009C580000}"/>
    <cellStyle name="40% - Accent3 4 2 2 4 2" xfId="48078" xr:uid="{00000000-0005-0000-0000-00009D580000}"/>
    <cellStyle name="40% - Accent3 4 2 2 5" xfId="30227" xr:uid="{00000000-0005-0000-0000-00009E580000}"/>
    <cellStyle name="40% - Accent3 4 2 2 6" xfId="35673" xr:uid="{00000000-0005-0000-0000-00009F580000}"/>
    <cellStyle name="40% - Accent3 4 2 2 7" xfId="43268" xr:uid="{00000000-0005-0000-0000-0000A0580000}"/>
    <cellStyle name="40% - Accent3 4 2 2 8" xfId="13296" xr:uid="{00000000-0005-0000-0000-0000A1580000}"/>
    <cellStyle name="40% - Accent3 4 2 3" xfId="2303" xr:uid="{00000000-0005-0000-0000-0000A2580000}"/>
    <cellStyle name="40% - Accent3 4 2 3 2" xfId="4608" xr:uid="{00000000-0005-0000-0000-0000A3580000}"/>
    <cellStyle name="40% - Accent3 4 2 3 2 2" xfId="9389" xr:uid="{00000000-0005-0000-0000-0000A4580000}"/>
    <cellStyle name="40% - Accent3 4 2 3 2 2 2" xfId="28782" xr:uid="{00000000-0005-0000-0000-0000A5580000}"/>
    <cellStyle name="40% - Accent3 4 2 3 2 2 3" xfId="55155" xr:uid="{00000000-0005-0000-0000-0000A6580000}"/>
    <cellStyle name="40% - Accent3 4 2 3 2 2 4" xfId="18941" xr:uid="{00000000-0005-0000-0000-0000A7580000}"/>
    <cellStyle name="40% - Accent3 4 2 3 2 3" xfId="23233" xr:uid="{00000000-0005-0000-0000-0000A8580000}"/>
    <cellStyle name="40% - Accent3 4 2 3 2 3 2" xfId="50465" xr:uid="{00000000-0005-0000-0000-0000A9580000}"/>
    <cellStyle name="40% - Accent3 4 2 3 2 4" xfId="32708" xr:uid="{00000000-0005-0000-0000-0000AA580000}"/>
    <cellStyle name="40% - Accent3 4 2 3 2 5" xfId="38287" xr:uid="{00000000-0005-0000-0000-0000AB580000}"/>
    <cellStyle name="40% - Accent3 4 2 3 2 6" xfId="45747" xr:uid="{00000000-0005-0000-0000-0000AC580000}"/>
    <cellStyle name="40% - Accent3 4 2 3 2 7" xfId="15193" xr:uid="{00000000-0005-0000-0000-0000AD580000}"/>
    <cellStyle name="40% - Accent3 4 2 3 3" xfId="7468" xr:uid="{00000000-0005-0000-0000-0000AE580000}"/>
    <cellStyle name="40% - Accent3 4 2 3 3 2" xfId="26972" xr:uid="{00000000-0005-0000-0000-0000AF580000}"/>
    <cellStyle name="40% - Accent3 4 2 3 3 3" xfId="53234" xr:uid="{00000000-0005-0000-0000-0000B0580000}"/>
    <cellStyle name="40% - Accent3 4 2 3 3 4" xfId="17062" xr:uid="{00000000-0005-0000-0000-0000B1580000}"/>
    <cellStyle name="40% - Accent3 4 2 3 4" xfId="21140" xr:uid="{00000000-0005-0000-0000-0000B2580000}"/>
    <cellStyle name="40% - Accent3 4 2 3 4 2" xfId="48570" xr:uid="{00000000-0005-0000-0000-0000B3580000}"/>
    <cellStyle name="40% - Accent3 4 2 3 5" xfId="30754" xr:uid="{00000000-0005-0000-0000-0000B4580000}"/>
    <cellStyle name="40% - Accent3 4 2 3 6" xfId="36213" xr:uid="{00000000-0005-0000-0000-0000B5580000}"/>
    <cellStyle name="40% - Accent3 4 2 3 7" xfId="43806" xr:uid="{00000000-0005-0000-0000-0000B6580000}"/>
    <cellStyle name="40% - Accent3 4 2 3 8" xfId="12576" xr:uid="{00000000-0005-0000-0000-0000B7580000}"/>
    <cellStyle name="40% - Accent3 4 2 4" xfId="3444" xr:uid="{00000000-0005-0000-0000-0000B8580000}"/>
    <cellStyle name="40% - Accent3 4 2 4 2" xfId="8236" xr:uid="{00000000-0005-0000-0000-0000B9580000}"/>
    <cellStyle name="40% - Accent3 4 2 4 2 2" xfId="27666" xr:uid="{00000000-0005-0000-0000-0000BA580000}"/>
    <cellStyle name="40% - Accent3 4 2 4 2 3" xfId="54002" xr:uid="{00000000-0005-0000-0000-0000BB580000}"/>
    <cellStyle name="40% - Accent3 4 2 4 2 4" xfId="17777" xr:uid="{00000000-0005-0000-0000-0000BC580000}"/>
    <cellStyle name="40% - Accent3 4 2 4 3" xfId="22069" xr:uid="{00000000-0005-0000-0000-0000BD580000}"/>
    <cellStyle name="40% - Accent3 4 2 4 3 2" xfId="49314" xr:uid="{00000000-0005-0000-0000-0000BE580000}"/>
    <cellStyle name="40% - Accent3 4 2 4 4" xfId="31556" xr:uid="{00000000-0005-0000-0000-0000BF580000}"/>
    <cellStyle name="40% - Accent3 4 2 4 5" xfId="37123" xr:uid="{00000000-0005-0000-0000-0000C0580000}"/>
    <cellStyle name="40% - Accent3 4 2 4 6" xfId="44583" xr:uid="{00000000-0005-0000-0000-0000C1580000}"/>
    <cellStyle name="40% - Accent3 4 2 4 7" xfId="14078" xr:uid="{00000000-0005-0000-0000-0000C2580000}"/>
    <cellStyle name="40% - Accent3 4 2 5" xfId="5083" xr:uid="{00000000-0005-0000-0000-0000C3580000}"/>
    <cellStyle name="40% - Accent3 4 2 5 2" xfId="9839" xr:uid="{00000000-0005-0000-0000-0000C4580000}"/>
    <cellStyle name="40% - Accent3 4 2 5 2 2" xfId="55605" xr:uid="{00000000-0005-0000-0000-0000C5580000}"/>
    <cellStyle name="40% - Accent3 4 2 5 2 3" xfId="25857" xr:uid="{00000000-0005-0000-0000-0000C6580000}"/>
    <cellStyle name="40% - Accent3 4 2 5 3" xfId="33182" xr:uid="{00000000-0005-0000-0000-0000C7580000}"/>
    <cellStyle name="40% - Accent3 4 2 5 3 2" xfId="50914" xr:uid="{00000000-0005-0000-0000-0000C8580000}"/>
    <cellStyle name="40% - Accent3 4 2 5 4" xfId="38761" xr:uid="{00000000-0005-0000-0000-0000C9580000}"/>
    <cellStyle name="40% - Accent3 4 2 5 5" xfId="46214" xr:uid="{00000000-0005-0000-0000-0000CA580000}"/>
    <cellStyle name="40% - Accent3 4 2 5 6" xfId="15947" xr:uid="{00000000-0005-0000-0000-0000CB580000}"/>
    <cellStyle name="40% - Accent3 4 2 6" xfId="5568" xr:uid="{00000000-0005-0000-0000-0000CC580000}"/>
    <cellStyle name="40% - Accent3 4 2 6 2" xfId="10260" xr:uid="{00000000-0005-0000-0000-0000CD580000}"/>
    <cellStyle name="40% - Accent3 4 2 6 2 2" xfId="56026" xr:uid="{00000000-0005-0000-0000-0000CE580000}"/>
    <cellStyle name="40% - Accent3 4 2 6 2 3" xfId="33664" xr:uid="{00000000-0005-0000-0000-0000CF580000}"/>
    <cellStyle name="40% - Accent3 4 2 6 3" xfId="39243" xr:uid="{00000000-0005-0000-0000-0000D0580000}"/>
    <cellStyle name="40% - Accent3 4 2 6 3 2" xfId="51334" xr:uid="{00000000-0005-0000-0000-0000D1580000}"/>
    <cellStyle name="40% - Accent3 4 2 6 4" xfId="46696" xr:uid="{00000000-0005-0000-0000-0000D2580000}"/>
    <cellStyle name="40% - Accent3 4 2 6 5" xfId="19871" xr:uid="{00000000-0005-0000-0000-0000D3580000}"/>
    <cellStyle name="40% - Accent3 4 2 7" xfId="6271" xr:uid="{00000000-0005-0000-0000-0000D4580000}"/>
    <cellStyle name="40% - Accent3 4 2 7 2" xfId="52037" xr:uid="{00000000-0005-0000-0000-0000D5580000}"/>
    <cellStyle name="40% - Accent3 4 2 7 3" xfId="29505" xr:uid="{00000000-0005-0000-0000-0000D6580000}"/>
    <cellStyle name="40% - Accent3 4 2 8" xfId="11056" xr:uid="{00000000-0005-0000-0000-0000D7580000}"/>
    <cellStyle name="40% - Accent3 4 2 8 2" xfId="47375" xr:uid="{00000000-0005-0000-0000-0000D8580000}"/>
    <cellStyle name="40% - Accent3 4 2 8 3" xfId="34940" xr:uid="{00000000-0005-0000-0000-0000D9580000}"/>
    <cellStyle name="40% - Accent3 4 2 9" xfId="42539" xr:uid="{00000000-0005-0000-0000-0000DA580000}"/>
    <cellStyle name="40% - Accent3 4 3" xfId="778" xr:uid="{00000000-0005-0000-0000-0000DB580000}"/>
    <cellStyle name="40% - Accent3 4 3 10" xfId="11635" xr:uid="{00000000-0005-0000-0000-0000DC580000}"/>
    <cellStyle name="40% - Accent3 4 3 2" xfId="1520" xr:uid="{00000000-0005-0000-0000-0000DD580000}"/>
    <cellStyle name="40% - Accent3 4 3 2 2" xfId="3893" xr:uid="{00000000-0005-0000-0000-0000DE580000}"/>
    <cellStyle name="40% - Accent3 4 3 2 2 2" xfId="8684" xr:uid="{00000000-0005-0000-0000-0000DF580000}"/>
    <cellStyle name="40% - Accent3 4 3 2 2 2 2" xfId="28103" xr:uid="{00000000-0005-0000-0000-0000E0580000}"/>
    <cellStyle name="40% - Accent3 4 3 2 2 2 3" xfId="54450" xr:uid="{00000000-0005-0000-0000-0000E1580000}"/>
    <cellStyle name="40% - Accent3 4 3 2 2 2 4" xfId="18226" xr:uid="{00000000-0005-0000-0000-0000E2580000}"/>
    <cellStyle name="40% - Accent3 4 3 2 2 3" xfId="22518" xr:uid="{00000000-0005-0000-0000-0000E3580000}"/>
    <cellStyle name="40% - Accent3 4 3 2 2 3 2" xfId="49761" xr:uid="{00000000-0005-0000-0000-0000E4580000}"/>
    <cellStyle name="40% - Accent3 4 3 2 2 4" xfId="32001" xr:uid="{00000000-0005-0000-0000-0000E5580000}"/>
    <cellStyle name="40% - Accent3 4 3 2 2 5" xfId="37572" xr:uid="{00000000-0005-0000-0000-0000E6580000}"/>
    <cellStyle name="40% - Accent3 4 3 2 2 6" xfId="45032" xr:uid="{00000000-0005-0000-0000-0000E7580000}"/>
    <cellStyle name="40% - Accent3 4 3 2 2 7" xfId="14514" xr:uid="{00000000-0005-0000-0000-0000E8580000}"/>
    <cellStyle name="40% - Accent3 4 3 2 3" xfId="6733" xr:uid="{00000000-0005-0000-0000-0000E9580000}"/>
    <cellStyle name="40% - Accent3 4 3 2 3 2" xfId="26293" xr:uid="{00000000-0005-0000-0000-0000EA580000}"/>
    <cellStyle name="40% - Accent3 4 3 2 3 3" xfId="52499" xr:uid="{00000000-0005-0000-0000-0000EB580000}"/>
    <cellStyle name="40% - Accent3 4 3 2 3 4" xfId="16383" xr:uid="{00000000-0005-0000-0000-0000EC580000}"/>
    <cellStyle name="40% - Accent3 4 3 2 4" xfId="20359" xr:uid="{00000000-0005-0000-0000-0000ED580000}"/>
    <cellStyle name="40% - Accent3 4 3 2 4 2" xfId="47835" xr:uid="{00000000-0005-0000-0000-0000EE580000}"/>
    <cellStyle name="40% - Accent3 4 3 2 5" xfId="29984" xr:uid="{00000000-0005-0000-0000-0000EF580000}"/>
    <cellStyle name="40% - Accent3 4 3 2 6" xfId="35430" xr:uid="{00000000-0005-0000-0000-0000F0580000}"/>
    <cellStyle name="40% - Accent3 4 3 2 7" xfId="43025" xr:uid="{00000000-0005-0000-0000-0000F1580000}"/>
    <cellStyle name="40% - Accent3 4 3 2 8" xfId="13053" xr:uid="{00000000-0005-0000-0000-0000F2580000}"/>
    <cellStyle name="40% - Accent3 4 3 3" xfId="3201" xr:uid="{00000000-0005-0000-0000-0000F3580000}"/>
    <cellStyle name="40% - Accent3 4 3 3 2" xfId="7993" xr:uid="{00000000-0005-0000-0000-0000F4580000}"/>
    <cellStyle name="40% - Accent3 4 3 3 2 2" xfId="27423" xr:uid="{00000000-0005-0000-0000-0000F5580000}"/>
    <cellStyle name="40% - Accent3 4 3 3 2 3" xfId="53759" xr:uid="{00000000-0005-0000-0000-0000F6580000}"/>
    <cellStyle name="40% - Accent3 4 3 3 2 4" xfId="17534" xr:uid="{00000000-0005-0000-0000-0000F7580000}"/>
    <cellStyle name="40% - Accent3 4 3 3 3" xfId="21826" xr:uid="{00000000-0005-0000-0000-0000F8580000}"/>
    <cellStyle name="40% - Accent3 4 3 3 3 2" xfId="49071" xr:uid="{00000000-0005-0000-0000-0000F9580000}"/>
    <cellStyle name="40% - Accent3 4 3 3 4" xfId="31313" xr:uid="{00000000-0005-0000-0000-0000FA580000}"/>
    <cellStyle name="40% - Accent3 4 3 3 5" xfId="36880" xr:uid="{00000000-0005-0000-0000-0000FB580000}"/>
    <cellStyle name="40% - Accent3 4 3 3 6" xfId="44340" xr:uid="{00000000-0005-0000-0000-0000FC580000}"/>
    <cellStyle name="40% - Accent3 4 3 3 7" xfId="12333" xr:uid="{00000000-0005-0000-0000-0000FD580000}"/>
    <cellStyle name="40% - Accent3 4 3 4" xfId="6028" xr:uid="{00000000-0005-0000-0000-0000FE580000}"/>
    <cellStyle name="40% - Accent3 4 3 4 2" xfId="24678" xr:uid="{00000000-0005-0000-0000-0000FF580000}"/>
    <cellStyle name="40% - Accent3 4 3 4 3" xfId="51794" xr:uid="{00000000-0005-0000-0000-000000590000}"/>
    <cellStyle name="40% - Accent3 4 3 4 4" xfId="13835" xr:uid="{00000000-0005-0000-0000-000001590000}"/>
    <cellStyle name="40% - Accent3 4 3 5" xfId="15704" xr:uid="{00000000-0005-0000-0000-000002590000}"/>
    <cellStyle name="40% - Accent3 4 3 5 2" xfId="25614" xr:uid="{00000000-0005-0000-0000-000003590000}"/>
    <cellStyle name="40% - Accent3 4 3 5 3" xfId="47132" xr:uid="{00000000-0005-0000-0000-000004590000}"/>
    <cellStyle name="40% - Accent3 4 3 6" xfId="19623" xr:uid="{00000000-0005-0000-0000-000005590000}"/>
    <cellStyle name="40% - Accent3 4 3 7" xfId="29262" xr:uid="{00000000-0005-0000-0000-000006590000}"/>
    <cellStyle name="40% - Accent3 4 3 8" xfId="34692" xr:uid="{00000000-0005-0000-0000-000007590000}"/>
    <cellStyle name="40% - Accent3 4 3 9" xfId="42291" xr:uid="{00000000-0005-0000-0000-000008590000}"/>
    <cellStyle name="40% - Accent3 4 4" xfId="1257" xr:uid="{00000000-0005-0000-0000-000009590000}"/>
    <cellStyle name="40% - Accent3 4 4 2" xfId="3633" xr:uid="{00000000-0005-0000-0000-00000A590000}"/>
    <cellStyle name="40% - Accent3 4 4 2 2" xfId="8424" xr:uid="{00000000-0005-0000-0000-00000B590000}"/>
    <cellStyle name="40% - Accent3 4 4 2 2 2" xfId="27844" xr:uid="{00000000-0005-0000-0000-00000C590000}"/>
    <cellStyle name="40% - Accent3 4 4 2 2 3" xfId="54190" xr:uid="{00000000-0005-0000-0000-00000D590000}"/>
    <cellStyle name="40% - Accent3 4 4 2 2 4" xfId="17966" xr:uid="{00000000-0005-0000-0000-00000E590000}"/>
    <cellStyle name="40% - Accent3 4 4 2 3" xfId="22258" xr:uid="{00000000-0005-0000-0000-00000F590000}"/>
    <cellStyle name="40% - Accent3 4 4 2 3 2" xfId="49501" xr:uid="{00000000-0005-0000-0000-000010590000}"/>
    <cellStyle name="40% - Accent3 4 4 2 4" xfId="31741" xr:uid="{00000000-0005-0000-0000-000011590000}"/>
    <cellStyle name="40% - Accent3 4 4 2 5" xfId="37312" xr:uid="{00000000-0005-0000-0000-000012590000}"/>
    <cellStyle name="40% - Accent3 4 4 2 6" xfId="44772" xr:uid="{00000000-0005-0000-0000-000013590000}"/>
    <cellStyle name="40% - Accent3 4 4 2 7" xfId="14255" xr:uid="{00000000-0005-0000-0000-000014590000}"/>
    <cellStyle name="40% - Accent3 4 4 3" xfId="6471" xr:uid="{00000000-0005-0000-0000-000015590000}"/>
    <cellStyle name="40% - Accent3 4 4 3 2" xfId="26034" xr:uid="{00000000-0005-0000-0000-000016590000}"/>
    <cellStyle name="40% - Accent3 4 4 3 3" xfId="52237" xr:uid="{00000000-0005-0000-0000-000017590000}"/>
    <cellStyle name="40% - Accent3 4 4 3 4" xfId="16124" xr:uid="{00000000-0005-0000-0000-000018590000}"/>
    <cellStyle name="40% - Accent3 4 4 4" xfId="20096" xr:uid="{00000000-0005-0000-0000-000019590000}"/>
    <cellStyle name="40% - Accent3 4 4 4 2" xfId="47573" xr:uid="{00000000-0005-0000-0000-00001A590000}"/>
    <cellStyle name="40% - Accent3 4 4 5" xfId="29721" xr:uid="{00000000-0005-0000-0000-00001B590000}"/>
    <cellStyle name="40% - Accent3 4 4 6" xfId="35167" xr:uid="{00000000-0005-0000-0000-00001C590000}"/>
    <cellStyle name="40% - Accent3 4 4 7" xfId="42762" xr:uid="{00000000-0005-0000-0000-00001D590000}"/>
    <cellStyle name="40% - Accent3 4 4 8" xfId="12791" xr:uid="{00000000-0005-0000-0000-00001E590000}"/>
    <cellStyle name="40% - Accent3 4 5" xfId="2060" xr:uid="{00000000-0005-0000-0000-00001F590000}"/>
    <cellStyle name="40% - Accent3 4 5 2" xfId="4365" xr:uid="{00000000-0005-0000-0000-000020590000}"/>
    <cellStyle name="40% - Accent3 4 5 2 2" xfId="9146" xr:uid="{00000000-0005-0000-0000-000021590000}"/>
    <cellStyle name="40% - Accent3 4 5 2 2 2" xfId="28539" xr:uid="{00000000-0005-0000-0000-000022590000}"/>
    <cellStyle name="40% - Accent3 4 5 2 2 3" xfId="54912" xr:uid="{00000000-0005-0000-0000-000023590000}"/>
    <cellStyle name="40% - Accent3 4 5 2 2 4" xfId="18698" xr:uid="{00000000-0005-0000-0000-000024590000}"/>
    <cellStyle name="40% - Accent3 4 5 2 3" xfId="22990" xr:uid="{00000000-0005-0000-0000-000025590000}"/>
    <cellStyle name="40% - Accent3 4 5 2 3 2" xfId="50222" xr:uid="{00000000-0005-0000-0000-000026590000}"/>
    <cellStyle name="40% - Accent3 4 5 2 4" xfId="32465" xr:uid="{00000000-0005-0000-0000-000027590000}"/>
    <cellStyle name="40% - Accent3 4 5 2 5" xfId="38044" xr:uid="{00000000-0005-0000-0000-000028590000}"/>
    <cellStyle name="40% - Accent3 4 5 2 6" xfId="45504" xr:uid="{00000000-0005-0000-0000-000029590000}"/>
    <cellStyle name="40% - Accent3 4 5 2 7" xfId="14950" xr:uid="{00000000-0005-0000-0000-00002A590000}"/>
    <cellStyle name="40% - Accent3 4 5 3" xfId="7225" xr:uid="{00000000-0005-0000-0000-00002B590000}"/>
    <cellStyle name="40% - Accent3 4 5 3 2" xfId="26729" xr:uid="{00000000-0005-0000-0000-00002C590000}"/>
    <cellStyle name="40% - Accent3 4 5 3 3" xfId="52991" xr:uid="{00000000-0005-0000-0000-00002D590000}"/>
    <cellStyle name="40% - Accent3 4 5 3 4" xfId="16819" xr:uid="{00000000-0005-0000-0000-00002E590000}"/>
    <cellStyle name="40% - Accent3 4 5 4" xfId="20897" xr:uid="{00000000-0005-0000-0000-00002F590000}"/>
    <cellStyle name="40% - Accent3 4 5 4 2" xfId="48327" xr:uid="{00000000-0005-0000-0000-000030590000}"/>
    <cellStyle name="40% - Accent3 4 5 5" xfId="30511" xr:uid="{00000000-0005-0000-0000-000031590000}"/>
    <cellStyle name="40% - Accent3 4 5 6" xfId="35970" xr:uid="{00000000-0005-0000-0000-000032590000}"/>
    <cellStyle name="40% - Accent3 4 5 7" xfId="43563" xr:uid="{00000000-0005-0000-0000-000033590000}"/>
    <cellStyle name="40% - Accent3 4 5 8" xfId="12074" xr:uid="{00000000-0005-0000-0000-000034590000}"/>
    <cellStyle name="40% - Accent3 4 6" xfId="2941" xr:uid="{00000000-0005-0000-0000-000035590000}"/>
    <cellStyle name="40% - Accent3 4 6 2" xfId="7734" xr:uid="{00000000-0005-0000-0000-000036590000}"/>
    <cellStyle name="40% - Accent3 4 6 2 2" xfId="27164" xr:uid="{00000000-0005-0000-0000-000037590000}"/>
    <cellStyle name="40% - Accent3 4 6 2 3" xfId="53500" xr:uid="{00000000-0005-0000-0000-000038590000}"/>
    <cellStyle name="40% - Accent3 4 6 2 4" xfId="17274" xr:uid="{00000000-0005-0000-0000-000039590000}"/>
    <cellStyle name="40% - Accent3 4 6 3" xfId="21566" xr:uid="{00000000-0005-0000-0000-00003A590000}"/>
    <cellStyle name="40% - Accent3 4 6 3 2" xfId="48812" xr:uid="{00000000-0005-0000-0000-00003B590000}"/>
    <cellStyle name="40% - Accent3 4 6 4" xfId="31053" xr:uid="{00000000-0005-0000-0000-00003C590000}"/>
    <cellStyle name="40% - Accent3 4 6 5" xfId="36620" xr:uid="{00000000-0005-0000-0000-00003D590000}"/>
    <cellStyle name="40% - Accent3 4 6 6" xfId="44080" xr:uid="{00000000-0005-0000-0000-00003E590000}"/>
    <cellStyle name="40% - Accent3 4 6 7" xfId="13576" xr:uid="{00000000-0005-0000-0000-00003F590000}"/>
    <cellStyle name="40% - Accent3 4 7" xfId="4840" xr:uid="{00000000-0005-0000-0000-000040590000}"/>
    <cellStyle name="40% - Accent3 4 7 2" xfId="9596" xr:uid="{00000000-0005-0000-0000-000041590000}"/>
    <cellStyle name="40% - Accent3 4 7 2 2" xfId="55362" xr:uid="{00000000-0005-0000-0000-000042590000}"/>
    <cellStyle name="40% - Accent3 4 7 2 3" xfId="25355" xr:uid="{00000000-0005-0000-0000-000043590000}"/>
    <cellStyle name="40% - Accent3 4 7 3" xfId="32939" xr:uid="{00000000-0005-0000-0000-000044590000}"/>
    <cellStyle name="40% - Accent3 4 7 3 2" xfId="50671" xr:uid="{00000000-0005-0000-0000-000045590000}"/>
    <cellStyle name="40% - Accent3 4 7 4" xfId="38518" xr:uid="{00000000-0005-0000-0000-000046590000}"/>
    <cellStyle name="40% - Accent3 4 7 5" xfId="45971" xr:uid="{00000000-0005-0000-0000-000047590000}"/>
    <cellStyle name="40% - Accent3 4 7 6" xfId="15445" xr:uid="{00000000-0005-0000-0000-000048590000}"/>
    <cellStyle name="40% - Accent3 4 8" xfId="5325" xr:uid="{00000000-0005-0000-0000-000049590000}"/>
    <cellStyle name="40% - Accent3 4 8 2" xfId="10017" xr:uid="{00000000-0005-0000-0000-00004A590000}"/>
    <cellStyle name="40% - Accent3 4 8 2 2" xfId="55783" xr:uid="{00000000-0005-0000-0000-00004B590000}"/>
    <cellStyle name="40% - Accent3 4 8 2 3" xfId="33421" xr:uid="{00000000-0005-0000-0000-00004C590000}"/>
    <cellStyle name="40% - Accent3 4 8 3" xfId="39000" xr:uid="{00000000-0005-0000-0000-00004D590000}"/>
    <cellStyle name="40% - Accent3 4 8 3 2" xfId="51091" xr:uid="{00000000-0005-0000-0000-00004E590000}"/>
    <cellStyle name="40% - Accent3 4 8 4" xfId="46453" xr:uid="{00000000-0005-0000-0000-00004F590000}"/>
    <cellStyle name="40% - Accent3 4 8 5" xfId="19336" xr:uid="{00000000-0005-0000-0000-000050590000}"/>
    <cellStyle name="40% - Accent3 4 9" xfId="5768" xr:uid="{00000000-0005-0000-0000-000051590000}"/>
    <cellStyle name="40% - Accent3 4 9 2" xfId="51534" xr:uid="{00000000-0005-0000-0000-000052590000}"/>
    <cellStyle name="40% - Accent3 4 9 3" xfId="29002" xr:uid="{00000000-0005-0000-0000-000053590000}"/>
    <cellStyle name="40% - Accent3 5" xfId="566" xr:uid="{00000000-0005-0000-0000-000054590000}"/>
    <cellStyle name="40% - Accent3 5 10" xfId="42082" xr:uid="{00000000-0005-0000-0000-000055590000}"/>
    <cellStyle name="40% - Accent3 5 11" xfId="11426" xr:uid="{00000000-0005-0000-0000-000056590000}"/>
    <cellStyle name="40% - Accent3 5 12" xfId="56640" xr:uid="{00000000-0005-0000-0000-000057590000}"/>
    <cellStyle name="40% - Accent3 5 13" xfId="57095" xr:uid="{00000000-0005-0000-0000-000058590000}"/>
    <cellStyle name="40% - Accent3 5 2" xfId="850" xr:uid="{00000000-0005-0000-0000-000059590000}"/>
    <cellStyle name="40% - Accent3 5 2 10" xfId="11707" xr:uid="{00000000-0005-0000-0000-00005A590000}"/>
    <cellStyle name="40% - Accent3 5 2 2" xfId="1592" xr:uid="{00000000-0005-0000-0000-00005B590000}"/>
    <cellStyle name="40% - Accent3 5 2 2 2" xfId="3965" xr:uid="{00000000-0005-0000-0000-00005C590000}"/>
    <cellStyle name="40% - Accent3 5 2 2 2 2" xfId="8756" xr:uid="{00000000-0005-0000-0000-00005D590000}"/>
    <cellStyle name="40% - Accent3 5 2 2 2 2 2" xfId="28175" xr:uid="{00000000-0005-0000-0000-00005E590000}"/>
    <cellStyle name="40% - Accent3 5 2 2 2 2 3" xfId="54522" xr:uid="{00000000-0005-0000-0000-00005F590000}"/>
    <cellStyle name="40% - Accent3 5 2 2 2 2 4" xfId="18298" xr:uid="{00000000-0005-0000-0000-000060590000}"/>
    <cellStyle name="40% - Accent3 5 2 2 2 3" xfId="22590" xr:uid="{00000000-0005-0000-0000-000061590000}"/>
    <cellStyle name="40% - Accent3 5 2 2 2 3 2" xfId="49833" xr:uid="{00000000-0005-0000-0000-000062590000}"/>
    <cellStyle name="40% - Accent3 5 2 2 2 4" xfId="32073" xr:uid="{00000000-0005-0000-0000-000063590000}"/>
    <cellStyle name="40% - Accent3 5 2 2 2 5" xfId="37644" xr:uid="{00000000-0005-0000-0000-000064590000}"/>
    <cellStyle name="40% - Accent3 5 2 2 2 6" xfId="45104" xr:uid="{00000000-0005-0000-0000-000065590000}"/>
    <cellStyle name="40% - Accent3 5 2 2 2 7" xfId="14586" xr:uid="{00000000-0005-0000-0000-000066590000}"/>
    <cellStyle name="40% - Accent3 5 2 2 3" xfId="6805" xr:uid="{00000000-0005-0000-0000-000067590000}"/>
    <cellStyle name="40% - Accent3 5 2 2 3 2" xfId="26365" xr:uid="{00000000-0005-0000-0000-000068590000}"/>
    <cellStyle name="40% - Accent3 5 2 2 3 3" xfId="52571" xr:uid="{00000000-0005-0000-0000-000069590000}"/>
    <cellStyle name="40% - Accent3 5 2 2 3 4" xfId="16455" xr:uid="{00000000-0005-0000-0000-00006A590000}"/>
    <cellStyle name="40% - Accent3 5 2 2 4" xfId="20431" xr:uid="{00000000-0005-0000-0000-00006B590000}"/>
    <cellStyle name="40% - Accent3 5 2 2 4 2" xfId="47907" xr:uid="{00000000-0005-0000-0000-00006C590000}"/>
    <cellStyle name="40% - Accent3 5 2 2 5" xfId="30056" xr:uid="{00000000-0005-0000-0000-00006D590000}"/>
    <cellStyle name="40% - Accent3 5 2 2 6" xfId="35502" xr:uid="{00000000-0005-0000-0000-00006E590000}"/>
    <cellStyle name="40% - Accent3 5 2 2 7" xfId="43097" xr:uid="{00000000-0005-0000-0000-00006F590000}"/>
    <cellStyle name="40% - Accent3 5 2 2 8" xfId="13125" xr:uid="{00000000-0005-0000-0000-000070590000}"/>
    <cellStyle name="40% - Accent3 5 2 3" xfId="3273" xr:uid="{00000000-0005-0000-0000-000071590000}"/>
    <cellStyle name="40% - Accent3 5 2 3 2" xfId="8065" xr:uid="{00000000-0005-0000-0000-000072590000}"/>
    <cellStyle name="40% - Accent3 5 2 3 2 2" xfId="27495" xr:uid="{00000000-0005-0000-0000-000073590000}"/>
    <cellStyle name="40% - Accent3 5 2 3 2 3" xfId="53831" xr:uid="{00000000-0005-0000-0000-000074590000}"/>
    <cellStyle name="40% - Accent3 5 2 3 2 4" xfId="17606" xr:uid="{00000000-0005-0000-0000-000075590000}"/>
    <cellStyle name="40% - Accent3 5 2 3 3" xfId="21898" xr:uid="{00000000-0005-0000-0000-000076590000}"/>
    <cellStyle name="40% - Accent3 5 2 3 3 2" xfId="49143" xr:uid="{00000000-0005-0000-0000-000077590000}"/>
    <cellStyle name="40% - Accent3 5 2 3 4" xfId="31385" xr:uid="{00000000-0005-0000-0000-000078590000}"/>
    <cellStyle name="40% - Accent3 5 2 3 5" xfId="36952" xr:uid="{00000000-0005-0000-0000-000079590000}"/>
    <cellStyle name="40% - Accent3 5 2 3 6" xfId="44412" xr:uid="{00000000-0005-0000-0000-00007A590000}"/>
    <cellStyle name="40% - Accent3 5 2 3 7" xfId="12405" xr:uid="{00000000-0005-0000-0000-00007B590000}"/>
    <cellStyle name="40% - Accent3 5 2 4" xfId="6100" xr:uid="{00000000-0005-0000-0000-00007C590000}"/>
    <cellStyle name="40% - Accent3 5 2 4 2" xfId="25132" xr:uid="{00000000-0005-0000-0000-00007D590000}"/>
    <cellStyle name="40% - Accent3 5 2 4 3" xfId="51866" xr:uid="{00000000-0005-0000-0000-00007E590000}"/>
    <cellStyle name="40% - Accent3 5 2 4 4" xfId="13907" xr:uid="{00000000-0005-0000-0000-00007F590000}"/>
    <cellStyle name="40% - Accent3 5 2 5" xfId="15776" xr:uid="{00000000-0005-0000-0000-000080590000}"/>
    <cellStyle name="40% - Accent3 5 2 5 2" xfId="25686" xr:uid="{00000000-0005-0000-0000-000081590000}"/>
    <cellStyle name="40% - Accent3 5 2 5 3" xfId="47204" xr:uid="{00000000-0005-0000-0000-000082590000}"/>
    <cellStyle name="40% - Accent3 5 2 6" xfId="19695" xr:uid="{00000000-0005-0000-0000-000083590000}"/>
    <cellStyle name="40% - Accent3 5 2 7" xfId="29334" xr:uid="{00000000-0005-0000-0000-000084590000}"/>
    <cellStyle name="40% - Accent3 5 2 8" xfId="34764" xr:uid="{00000000-0005-0000-0000-000085590000}"/>
    <cellStyle name="40% - Accent3 5 2 9" xfId="42363" xr:uid="{00000000-0005-0000-0000-000086590000}"/>
    <cellStyle name="40% - Accent3 5 3" xfId="1329" xr:uid="{00000000-0005-0000-0000-000087590000}"/>
    <cellStyle name="40% - Accent3 5 3 2" xfId="3705" xr:uid="{00000000-0005-0000-0000-000088590000}"/>
    <cellStyle name="40% - Accent3 5 3 2 2" xfId="8496" xr:uid="{00000000-0005-0000-0000-000089590000}"/>
    <cellStyle name="40% - Accent3 5 3 2 2 2" xfId="27916" xr:uid="{00000000-0005-0000-0000-00008A590000}"/>
    <cellStyle name="40% - Accent3 5 3 2 2 3" xfId="54262" xr:uid="{00000000-0005-0000-0000-00008B590000}"/>
    <cellStyle name="40% - Accent3 5 3 2 2 4" xfId="18038" xr:uid="{00000000-0005-0000-0000-00008C590000}"/>
    <cellStyle name="40% - Accent3 5 3 2 3" xfId="22330" xr:uid="{00000000-0005-0000-0000-00008D590000}"/>
    <cellStyle name="40% - Accent3 5 3 2 3 2" xfId="49573" xr:uid="{00000000-0005-0000-0000-00008E590000}"/>
    <cellStyle name="40% - Accent3 5 3 2 4" xfId="31813" xr:uid="{00000000-0005-0000-0000-00008F590000}"/>
    <cellStyle name="40% - Accent3 5 3 2 5" xfId="37384" xr:uid="{00000000-0005-0000-0000-000090590000}"/>
    <cellStyle name="40% - Accent3 5 3 2 6" xfId="44844" xr:uid="{00000000-0005-0000-0000-000091590000}"/>
    <cellStyle name="40% - Accent3 5 3 2 7" xfId="14327" xr:uid="{00000000-0005-0000-0000-000092590000}"/>
    <cellStyle name="40% - Accent3 5 3 3" xfId="6543" xr:uid="{00000000-0005-0000-0000-000093590000}"/>
    <cellStyle name="40% - Accent3 5 3 3 2" xfId="26106" xr:uid="{00000000-0005-0000-0000-000094590000}"/>
    <cellStyle name="40% - Accent3 5 3 3 3" xfId="52309" xr:uid="{00000000-0005-0000-0000-000095590000}"/>
    <cellStyle name="40% - Accent3 5 3 3 4" xfId="16196" xr:uid="{00000000-0005-0000-0000-000096590000}"/>
    <cellStyle name="40% - Accent3 5 3 4" xfId="20168" xr:uid="{00000000-0005-0000-0000-000097590000}"/>
    <cellStyle name="40% - Accent3 5 3 4 2" xfId="47645" xr:uid="{00000000-0005-0000-0000-000098590000}"/>
    <cellStyle name="40% - Accent3 5 3 5" xfId="29793" xr:uid="{00000000-0005-0000-0000-000099590000}"/>
    <cellStyle name="40% - Accent3 5 3 6" xfId="35239" xr:uid="{00000000-0005-0000-0000-00009A590000}"/>
    <cellStyle name="40% - Accent3 5 3 7" xfId="42834" xr:uid="{00000000-0005-0000-0000-00009B590000}"/>
    <cellStyle name="40% - Accent3 5 3 8" xfId="12863" xr:uid="{00000000-0005-0000-0000-00009C590000}"/>
    <cellStyle name="40% - Accent3 5 4" xfId="2132" xr:uid="{00000000-0005-0000-0000-00009D590000}"/>
    <cellStyle name="40% - Accent3 5 4 2" xfId="4437" xr:uid="{00000000-0005-0000-0000-00009E590000}"/>
    <cellStyle name="40% - Accent3 5 4 2 2" xfId="9218" xr:uid="{00000000-0005-0000-0000-00009F590000}"/>
    <cellStyle name="40% - Accent3 5 4 2 2 2" xfId="28611" xr:uid="{00000000-0005-0000-0000-0000A0590000}"/>
    <cellStyle name="40% - Accent3 5 4 2 2 3" xfId="54984" xr:uid="{00000000-0005-0000-0000-0000A1590000}"/>
    <cellStyle name="40% - Accent3 5 4 2 2 4" xfId="18770" xr:uid="{00000000-0005-0000-0000-0000A2590000}"/>
    <cellStyle name="40% - Accent3 5 4 2 3" xfId="23062" xr:uid="{00000000-0005-0000-0000-0000A3590000}"/>
    <cellStyle name="40% - Accent3 5 4 2 3 2" xfId="50294" xr:uid="{00000000-0005-0000-0000-0000A4590000}"/>
    <cellStyle name="40% - Accent3 5 4 2 4" xfId="32537" xr:uid="{00000000-0005-0000-0000-0000A5590000}"/>
    <cellStyle name="40% - Accent3 5 4 2 5" xfId="38116" xr:uid="{00000000-0005-0000-0000-0000A6590000}"/>
    <cellStyle name="40% - Accent3 5 4 2 6" xfId="45576" xr:uid="{00000000-0005-0000-0000-0000A7590000}"/>
    <cellStyle name="40% - Accent3 5 4 2 7" xfId="15022" xr:uid="{00000000-0005-0000-0000-0000A8590000}"/>
    <cellStyle name="40% - Accent3 5 4 3" xfId="7297" xr:uid="{00000000-0005-0000-0000-0000A9590000}"/>
    <cellStyle name="40% - Accent3 5 4 3 2" xfId="26801" xr:uid="{00000000-0005-0000-0000-0000AA590000}"/>
    <cellStyle name="40% - Accent3 5 4 3 3" xfId="53063" xr:uid="{00000000-0005-0000-0000-0000AB590000}"/>
    <cellStyle name="40% - Accent3 5 4 3 4" xfId="16891" xr:uid="{00000000-0005-0000-0000-0000AC590000}"/>
    <cellStyle name="40% - Accent3 5 4 4" xfId="20969" xr:uid="{00000000-0005-0000-0000-0000AD590000}"/>
    <cellStyle name="40% - Accent3 5 4 4 2" xfId="48399" xr:uid="{00000000-0005-0000-0000-0000AE590000}"/>
    <cellStyle name="40% - Accent3 5 4 5" xfId="30583" xr:uid="{00000000-0005-0000-0000-0000AF590000}"/>
    <cellStyle name="40% - Accent3 5 4 6" xfId="36042" xr:uid="{00000000-0005-0000-0000-0000B0590000}"/>
    <cellStyle name="40% - Accent3 5 4 7" xfId="43635" xr:uid="{00000000-0005-0000-0000-0000B1590000}"/>
    <cellStyle name="40% - Accent3 5 4 8" xfId="12146" xr:uid="{00000000-0005-0000-0000-0000B2590000}"/>
    <cellStyle name="40% - Accent3 5 5" xfId="3013" xr:uid="{00000000-0005-0000-0000-0000B3590000}"/>
    <cellStyle name="40% - Accent3 5 5 2" xfId="7806" xr:uid="{00000000-0005-0000-0000-0000B4590000}"/>
    <cellStyle name="40% - Accent3 5 5 2 2" xfId="27236" xr:uid="{00000000-0005-0000-0000-0000B5590000}"/>
    <cellStyle name="40% - Accent3 5 5 2 3" xfId="53572" xr:uid="{00000000-0005-0000-0000-0000B6590000}"/>
    <cellStyle name="40% - Accent3 5 5 2 4" xfId="17346" xr:uid="{00000000-0005-0000-0000-0000B7590000}"/>
    <cellStyle name="40% - Accent3 5 5 3" xfId="21638" xr:uid="{00000000-0005-0000-0000-0000B8590000}"/>
    <cellStyle name="40% - Accent3 5 5 3 2" xfId="48884" xr:uid="{00000000-0005-0000-0000-0000B9590000}"/>
    <cellStyle name="40% - Accent3 5 5 4" xfId="31125" xr:uid="{00000000-0005-0000-0000-0000BA590000}"/>
    <cellStyle name="40% - Accent3 5 5 5" xfId="36692" xr:uid="{00000000-0005-0000-0000-0000BB590000}"/>
    <cellStyle name="40% - Accent3 5 5 6" xfId="44152" xr:uid="{00000000-0005-0000-0000-0000BC590000}"/>
    <cellStyle name="40% - Accent3 5 5 7" xfId="13648" xr:uid="{00000000-0005-0000-0000-0000BD590000}"/>
    <cellStyle name="40% - Accent3 5 6" xfId="4912" xr:uid="{00000000-0005-0000-0000-0000BE590000}"/>
    <cellStyle name="40% - Accent3 5 6 2" xfId="9668" xr:uid="{00000000-0005-0000-0000-0000BF590000}"/>
    <cellStyle name="40% - Accent3 5 6 2 2" xfId="55434" xr:uid="{00000000-0005-0000-0000-0000C0590000}"/>
    <cellStyle name="40% - Accent3 5 6 2 3" xfId="25427" xr:uid="{00000000-0005-0000-0000-0000C1590000}"/>
    <cellStyle name="40% - Accent3 5 6 3" xfId="33011" xr:uid="{00000000-0005-0000-0000-0000C2590000}"/>
    <cellStyle name="40% - Accent3 5 6 3 2" xfId="50743" xr:uid="{00000000-0005-0000-0000-0000C3590000}"/>
    <cellStyle name="40% - Accent3 5 6 4" xfId="38590" xr:uid="{00000000-0005-0000-0000-0000C4590000}"/>
    <cellStyle name="40% - Accent3 5 6 5" xfId="46043" xr:uid="{00000000-0005-0000-0000-0000C5590000}"/>
    <cellStyle name="40% - Accent3 5 6 6" xfId="15517" xr:uid="{00000000-0005-0000-0000-0000C6590000}"/>
    <cellStyle name="40% - Accent3 5 7" xfId="5397" xr:uid="{00000000-0005-0000-0000-0000C7590000}"/>
    <cellStyle name="40% - Accent3 5 7 2" xfId="10089" xr:uid="{00000000-0005-0000-0000-0000C8590000}"/>
    <cellStyle name="40% - Accent3 5 7 2 2" xfId="55855" xr:uid="{00000000-0005-0000-0000-0000C9590000}"/>
    <cellStyle name="40% - Accent3 5 7 2 3" xfId="33493" xr:uid="{00000000-0005-0000-0000-0000CA590000}"/>
    <cellStyle name="40% - Accent3 5 7 3" xfId="39072" xr:uid="{00000000-0005-0000-0000-0000CB590000}"/>
    <cellStyle name="40% - Accent3 5 7 3 2" xfId="51163" xr:uid="{00000000-0005-0000-0000-0000CC590000}"/>
    <cellStyle name="40% - Accent3 5 7 4" xfId="46525" xr:uid="{00000000-0005-0000-0000-0000CD590000}"/>
    <cellStyle name="40% - Accent3 5 7 5" xfId="19413" xr:uid="{00000000-0005-0000-0000-0000CE590000}"/>
    <cellStyle name="40% - Accent3 5 8" xfId="5840" xr:uid="{00000000-0005-0000-0000-0000CF590000}"/>
    <cellStyle name="40% - Accent3 5 8 2" xfId="51606" xr:uid="{00000000-0005-0000-0000-0000D0590000}"/>
    <cellStyle name="40% - Accent3 5 8 3" xfId="29074" xr:uid="{00000000-0005-0000-0000-0000D1590000}"/>
    <cellStyle name="40% - Accent3 5 9" xfId="10885" xr:uid="{00000000-0005-0000-0000-0000D2590000}"/>
    <cellStyle name="40% - Accent3 5 9 2" xfId="46945" xr:uid="{00000000-0005-0000-0000-0000D3590000}"/>
    <cellStyle name="40% - Accent3 5 9 3" xfId="34482" xr:uid="{00000000-0005-0000-0000-0000D4590000}"/>
    <cellStyle name="40% - Accent3 6" xfId="927" xr:uid="{00000000-0005-0000-0000-0000D5590000}"/>
    <cellStyle name="40% - Accent3 6 10" xfId="11784" xr:uid="{00000000-0005-0000-0000-0000D6590000}"/>
    <cellStyle name="40% - Accent3 6 11" xfId="56712" xr:uid="{00000000-0005-0000-0000-0000D7590000}"/>
    <cellStyle name="40% - Accent3 6 12" xfId="57167" xr:uid="{00000000-0005-0000-0000-0000D8590000}"/>
    <cellStyle name="40% - Accent3 6 2" xfId="1664" xr:uid="{00000000-0005-0000-0000-0000D9590000}"/>
    <cellStyle name="40% - Accent3 6 2 2" xfId="4037" xr:uid="{00000000-0005-0000-0000-0000DA590000}"/>
    <cellStyle name="40% - Accent3 6 2 2 2" xfId="8828" xr:uid="{00000000-0005-0000-0000-0000DB590000}"/>
    <cellStyle name="40% - Accent3 6 2 2 2 2" xfId="28247" xr:uid="{00000000-0005-0000-0000-0000DC590000}"/>
    <cellStyle name="40% - Accent3 6 2 2 2 3" xfId="54594" xr:uid="{00000000-0005-0000-0000-0000DD590000}"/>
    <cellStyle name="40% - Accent3 6 2 2 2 4" xfId="18370" xr:uid="{00000000-0005-0000-0000-0000DE590000}"/>
    <cellStyle name="40% - Accent3 6 2 2 3" xfId="22662" xr:uid="{00000000-0005-0000-0000-0000DF590000}"/>
    <cellStyle name="40% - Accent3 6 2 2 3 2" xfId="49905" xr:uid="{00000000-0005-0000-0000-0000E0590000}"/>
    <cellStyle name="40% - Accent3 6 2 2 4" xfId="32145" xr:uid="{00000000-0005-0000-0000-0000E1590000}"/>
    <cellStyle name="40% - Accent3 6 2 2 5" xfId="37716" xr:uid="{00000000-0005-0000-0000-0000E2590000}"/>
    <cellStyle name="40% - Accent3 6 2 2 6" xfId="45176" xr:uid="{00000000-0005-0000-0000-0000E3590000}"/>
    <cellStyle name="40% - Accent3 6 2 2 7" xfId="14658" xr:uid="{00000000-0005-0000-0000-0000E4590000}"/>
    <cellStyle name="40% - Accent3 6 2 3" xfId="6877" xr:uid="{00000000-0005-0000-0000-0000E5590000}"/>
    <cellStyle name="40% - Accent3 6 2 3 2" xfId="26437" xr:uid="{00000000-0005-0000-0000-0000E6590000}"/>
    <cellStyle name="40% - Accent3 6 2 3 3" xfId="52643" xr:uid="{00000000-0005-0000-0000-0000E7590000}"/>
    <cellStyle name="40% - Accent3 6 2 3 4" xfId="16527" xr:uid="{00000000-0005-0000-0000-0000E8590000}"/>
    <cellStyle name="40% - Accent3 6 2 4" xfId="20503" xr:uid="{00000000-0005-0000-0000-0000E9590000}"/>
    <cellStyle name="40% - Accent3 6 2 4 2" xfId="47979" xr:uid="{00000000-0005-0000-0000-0000EA590000}"/>
    <cellStyle name="40% - Accent3 6 2 5" xfId="30128" xr:uid="{00000000-0005-0000-0000-0000EB590000}"/>
    <cellStyle name="40% - Accent3 6 2 6" xfId="35574" xr:uid="{00000000-0005-0000-0000-0000EC590000}"/>
    <cellStyle name="40% - Accent3 6 2 7" xfId="43169" xr:uid="{00000000-0005-0000-0000-0000ED590000}"/>
    <cellStyle name="40% - Accent3 6 2 8" xfId="13197" xr:uid="{00000000-0005-0000-0000-0000EE590000}"/>
    <cellStyle name="40% - Accent3 6 3" xfId="2204" xr:uid="{00000000-0005-0000-0000-0000EF590000}"/>
    <cellStyle name="40% - Accent3 6 3 2" xfId="4509" xr:uid="{00000000-0005-0000-0000-0000F0590000}"/>
    <cellStyle name="40% - Accent3 6 3 2 2" xfId="9290" xr:uid="{00000000-0005-0000-0000-0000F1590000}"/>
    <cellStyle name="40% - Accent3 6 3 2 2 2" xfId="28683" xr:uid="{00000000-0005-0000-0000-0000F2590000}"/>
    <cellStyle name="40% - Accent3 6 3 2 2 3" xfId="55056" xr:uid="{00000000-0005-0000-0000-0000F3590000}"/>
    <cellStyle name="40% - Accent3 6 3 2 2 4" xfId="18842" xr:uid="{00000000-0005-0000-0000-0000F4590000}"/>
    <cellStyle name="40% - Accent3 6 3 2 3" xfId="23134" xr:uid="{00000000-0005-0000-0000-0000F5590000}"/>
    <cellStyle name="40% - Accent3 6 3 2 3 2" xfId="50366" xr:uid="{00000000-0005-0000-0000-0000F6590000}"/>
    <cellStyle name="40% - Accent3 6 3 2 4" xfId="32609" xr:uid="{00000000-0005-0000-0000-0000F7590000}"/>
    <cellStyle name="40% - Accent3 6 3 2 5" xfId="38188" xr:uid="{00000000-0005-0000-0000-0000F8590000}"/>
    <cellStyle name="40% - Accent3 6 3 2 6" xfId="45648" xr:uid="{00000000-0005-0000-0000-0000F9590000}"/>
    <cellStyle name="40% - Accent3 6 3 2 7" xfId="15094" xr:uid="{00000000-0005-0000-0000-0000FA590000}"/>
    <cellStyle name="40% - Accent3 6 3 3" xfId="7369" xr:uid="{00000000-0005-0000-0000-0000FB590000}"/>
    <cellStyle name="40% - Accent3 6 3 3 2" xfId="26873" xr:uid="{00000000-0005-0000-0000-0000FC590000}"/>
    <cellStyle name="40% - Accent3 6 3 3 3" xfId="53135" xr:uid="{00000000-0005-0000-0000-0000FD590000}"/>
    <cellStyle name="40% - Accent3 6 3 3 4" xfId="16963" xr:uid="{00000000-0005-0000-0000-0000FE590000}"/>
    <cellStyle name="40% - Accent3 6 3 4" xfId="21041" xr:uid="{00000000-0005-0000-0000-0000FF590000}"/>
    <cellStyle name="40% - Accent3 6 3 4 2" xfId="48471" xr:uid="{00000000-0005-0000-0000-0000005A0000}"/>
    <cellStyle name="40% - Accent3 6 3 5" xfId="30655" xr:uid="{00000000-0005-0000-0000-0000015A0000}"/>
    <cellStyle name="40% - Accent3 6 3 6" xfId="36114" xr:uid="{00000000-0005-0000-0000-0000025A0000}"/>
    <cellStyle name="40% - Accent3 6 3 7" xfId="43707" xr:uid="{00000000-0005-0000-0000-0000035A0000}"/>
    <cellStyle name="40% - Accent3 6 3 8" xfId="12477" xr:uid="{00000000-0005-0000-0000-0000045A0000}"/>
    <cellStyle name="40% - Accent3 6 4" xfId="3345" xr:uid="{00000000-0005-0000-0000-0000055A0000}"/>
    <cellStyle name="40% - Accent3 6 4 2" xfId="8137" xr:uid="{00000000-0005-0000-0000-0000065A0000}"/>
    <cellStyle name="40% - Accent3 6 4 2 2" xfId="27567" xr:uid="{00000000-0005-0000-0000-0000075A0000}"/>
    <cellStyle name="40% - Accent3 6 4 2 3" xfId="53903" xr:uid="{00000000-0005-0000-0000-0000085A0000}"/>
    <cellStyle name="40% - Accent3 6 4 2 4" xfId="17678" xr:uid="{00000000-0005-0000-0000-0000095A0000}"/>
    <cellStyle name="40% - Accent3 6 4 3" xfId="21970" xr:uid="{00000000-0005-0000-0000-00000A5A0000}"/>
    <cellStyle name="40% - Accent3 6 4 3 2" xfId="49215" xr:uid="{00000000-0005-0000-0000-00000B5A0000}"/>
    <cellStyle name="40% - Accent3 6 4 4" xfId="31457" xr:uid="{00000000-0005-0000-0000-00000C5A0000}"/>
    <cellStyle name="40% - Accent3 6 4 5" xfId="37024" xr:uid="{00000000-0005-0000-0000-00000D5A0000}"/>
    <cellStyle name="40% - Accent3 6 4 6" xfId="44484" xr:uid="{00000000-0005-0000-0000-00000E5A0000}"/>
    <cellStyle name="40% - Accent3 6 4 7" xfId="13979" xr:uid="{00000000-0005-0000-0000-00000F5A0000}"/>
    <cellStyle name="40% - Accent3 6 5" xfId="4984" xr:uid="{00000000-0005-0000-0000-0000105A0000}"/>
    <cellStyle name="40% - Accent3 6 5 2" xfId="9740" xr:uid="{00000000-0005-0000-0000-0000115A0000}"/>
    <cellStyle name="40% - Accent3 6 5 2 2" xfId="55506" xr:uid="{00000000-0005-0000-0000-0000125A0000}"/>
    <cellStyle name="40% - Accent3 6 5 2 3" xfId="25758" xr:uid="{00000000-0005-0000-0000-0000135A0000}"/>
    <cellStyle name="40% - Accent3 6 5 3" xfId="33083" xr:uid="{00000000-0005-0000-0000-0000145A0000}"/>
    <cellStyle name="40% - Accent3 6 5 3 2" xfId="50815" xr:uid="{00000000-0005-0000-0000-0000155A0000}"/>
    <cellStyle name="40% - Accent3 6 5 4" xfId="38662" xr:uid="{00000000-0005-0000-0000-0000165A0000}"/>
    <cellStyle name="40% - Accent3 6 5 5" xfId="46115" xr:uid="{00000000-0005-0000-0000-0000175A0000}"/>
    <cellStyle name="40% - Accent3 6 5 6" xfId="15848" xr:uid="{00000000-0005-0000-0000-0000185A0000}"/>
    <cellStyle name="40% - Accent3 6 6" xfId="5469" xr:uid="{00000000-0005-0000-0000-0000195A0000}"/>
    <cellStyle name="40% - Accent3 6 6 2" xfId="10161" xr:uid="{00000000-0005-0000-0000-00001A5A0000}"/>
    <cellStyle name="40% - Accent3 6 6 2 2" xfId="55927" xr:uid="{00000000-0005-0000-0000-00001B5A0000}"/>
    <cellStyle name="40% - Accent3 6 6 2 3" xfId="33565" xr:uid="{00000000-0005-0000-0000-00001C5A0000}"/>
    <cellStyle name="40% - Accent3 6 6 3" xfId="39144" xr:uid="{00000000-0005-0000-0000-00001D5A0000}"/>
    <cellStyle name="40% - Accent3 6 6 3 2" xfId="51235" xr:uid="{00000000-0005-0000-0000-00001E5A0000}"/>
    <cellStyle name="40% - Accent3 6 6 4" xfId="46597" xr:uid="{00000000-0005-0000-0000-00001F5A0000}"/>
    <cellStyle name="40% - Accent3 6 6 5" xfId="19772" xr:uid="{00000000-0005-0000-0000-0000205A0000}"/>
    <cellStyle name="40% - Accent3 6 7" xfId="6172" xr:uid="{00000000-0005-0000-0000-0000215A0000}"/>
    <cellStyle name="40% - Accent3 6 7 2" xfId="51938" xr:uid="{00000000-0005-0000-0000-0000225A0000}"/>
    <cellStyle name="40% - Accent3 6 7 3" xfId="29406" xr:uid="{00000000-0005-0000-0000-0000235A0000}"/>
    <cellStyle name="40% - Accent3 6 8" xfId="10957" xr:uid="{00000000-0005-0000-0000-0000245A0000}"/>
    <cellStyle name="40% - Accent3 6 8 2" xfId="47276" xr:uid="{00000000-0005-0000-0000-0000255A0000}"/>
    <cellStyle name="40% - Accent3 6 8 3" xfId="34841" xr:uid="{00000000-0005-0000-0000-0000265A0000}"/>
    <cellStyle name="40% - Accent3 6 9" xfId="42440" xr:uid="{00000000-0005-0000-0000-0000275A0000}"/>
    <cellStyle name="40% - Accent3 7" xfId="668" xr:uid="{00000000-0005-0000-0000-0000285A0000}"/>
    <cellStyle name="40% - Accent3 7 10" xfId="11525" xr:uid="{00000000-0005-0000-0000-0000295A0000}"/>
    <cellStyle name="40% - Accent3 7 2" xfId="1428" xr:uid="{00000000-0005-0000-0000-00002A5A0000}"/>
    <cellStyle name="40% - Accent3 7 2 2" xfId="3804" xr:uid="{00000000-0005-0000-0000-00002B5A0000}"/>
    <cellStyle name="40% - Accent3 7 2 2 2" xfId="8595" xr:uid="{00000000-0005-0000-0000-00002C5A0000}"/>
    <cellStyle name="40% - Accent3 7 2 2 2 2" xfId="28015" xr:uid="{00000000-0005-0000-0000-00002D5A0000}"/>
    <cellStyle name="40% - Accent3 7 2 2 2 3" xfId="54361" xr:uid="{00000000-0005-0000-0000-00002E5A0000}"/>
    <cellStyle name="40% - Accent3 7 2 2 2 4" xfId="18137" xr:uid="{00000000-0005-0000-0000-00002F5A0000}"/>
    <cellStyle name="40% - Accent3 7 2 2 3" xfId="22429" xr:uid="{00000000-0005-0000-0000-0000305A0000}"/>
    <cellStyle name="40% - Accent3 7 2 2 3 2" xfId="49672" xr:uid="{00000000-0005-0000-0000-0000315A0000}"/>
    <cellStyle name="40% - Accent3 7 2 2 4" xfId="31912" xr:uid="{00000000-0005-0000-0000-0000325A0000}"/>
    <cellStyle name="40% - Accent3 7 2 2 5" xfId="37483" xr:uid="{00000000-0005-0000-0000-0000335A0000}"/>
    <cellStyle name="40% - Accent3 7 2 2 6" xfId="44943" xr:uid="{00000000-0005-0000-0000-0000345A0000}"/>
    <cellStyle name="40% - Accent3 7 2 2 7" xfId="14426" xr:uid="{00000000-0005-0000-0000-0000355A0000}"/>
    <cellStyle name="40% - Accent3 7 2 3" xfId="6642" xr:uid="{00000000-0005-0000-0000-0000365A0000}"/>
    <cellStyle name="40% - Accent3 7 2 3 2" xfId="26205" xr:uid="{00000000-0005-0000-0000-0000375A0000}"/>
    <cellStyle name="40% - Accent3 7 2 3 3" xfId="52408" xr:uid="{00000000-0005-0000-0000-0000385A0000}"/>
    <cellStyle name="40% - Accent3 7 2 3 4" xfId="16295" xr:uid="{00000000-0005-0000-0000-0000395A0000}"/>
    <cellStyle name="40% - Accent3 7 2 4" xfId="20267" xr:uid="{00000000-0005-0000-0000-00003A5A0000}"/>
    <cellStyle name="40% - Accent3 7 2 4 2" xfId="47744" xr:uid="{00000000-0005-0000-0000-00003B5A0000}"/>
    <cellStyle name="40% - Accent3 7 2 5" xfId="29892" xr:uid="{00000000-0005-0000-0000-00003C5A0000}"/>
    <cellStyle name="40% - Accent3 7 2 6" xfId="35338" xr:uid="{00000000-0005-0000-0000-00003D5A0000}"/>
    <cellStyle name="40% - Accent3 7 2 7" xfId="42933" xr:uid="{00000000-0005-0000-0000-00003E5A0000}"/>
    <cellStyle name="40% - Accent3 7 2 8" xfId="12962" xr:uid="{00000000-0005-0000-0000-00003F5A0000}"/>
    <cellStyle name="40% - Accent3 7 3" xfId="3112" xr:uid="{00000000-0005-0000-0000-0000405A0000}"/>
    <cellStyle name="40% - Accent3 7 3 2" xfId="7905" xr:uid="{00000000-0005-0000-0000-0000415A0000}"/>
    <cellStyle name="40% - Accent3 7 3 2 2" xfId="27335" xr:uid="{00000000-0005-0000-0000-0000425A0000}"/>
    <cellStyle name="40% - Accent3 7 3 2 3" xfId="53671" xr:uid="{00000000-0005-0000-0000-0000435A0000}"/>
    <cellStyle name="40% - Accent3 7 3 2 4" xfId="17445" xr:uid="{00000000-0005-0000-0000-0000445A0000}"/>
    <cellStyle name="40% - Accent3 7 3 3" xfId="21737" xr:uid="{00000000-0005-0000-0000-0000455A0000}"/>
    <cellStyle name="40% - Accent3 7 3 3 2" xfId="48983" xr:uid="{00000000-0005-0000-0000-0000465A0000}"/>
    <cellStyle name="40% - Accent3 7 3 4" xfId="31224" xr:uid="{00000000-0005-0000-0000-0000475A0000}"/>
    <cellStyle name="40% - Accent3 7 3 5" xfId="36791" xr:uid="{00000000-0005-0000-0000-0000485A0000}"/>
    <cellStyle name="40% - Accent3 7 3 6" xfId="44251" xr:uid="{00000000-0005-0000-0000-0000495A0000}"/>
    <cellStyle name="40% - Accent3 7 3 7" xfId="12245" xr:uid="{00000000-0005-0000-0000-00004A5A0000}"/>
    <cellStyle name="40% - Accent3 7 4" xfId="5939" xr:uid="{00000000-0005-0000-0000-00004B5A0000}"/>
    <cellStyle name="40% - Accent3 7 4 2" xfId="21397" xr:uid="{00000000-0005-0000-0000-00004C5A0000}"/>
    <cellStyle name="40% - Accent3 7 4 3" xfId="51705" xr:uid="{00000000-0005-0000-0000-00004D5A0000}"/>
    <cellStyle name="40% - Accent3 7 4 4" xfId="13747" xr:uid="{00000000-0005-0000-0000-00004E5A0000}"/>
    <cellStyle name="40% - Accent3 7 5" xfId="15616" xr:uid="{00000000-0005-0000-0000-00004F5A0000}"/>
    <cellStyle name="40% - Accent3 7 5 2" xfId="25526" xr:uid="{00000000-0005-0000-0000-0000505A0000}"/>
    <cellStyle name="40% - Accent3 7 5 3" xfId="47044" xr:uid="{00000000-0005-0000-0000-0000515A0000}"/>
    <cellStyle name="40% - Accent3 7 6" xfId="19513" xr:uid="{00000000-0005-0000-0000-0000525A0000}"/>
    <cellStyle name="40% - Accent3 7 7" xfId="29174" xr:uid="{00000000-0005-0000-0000-0000535A0000}"/>
    <cellStyle name="40% - Accent3 7 8" xfId="34582" xr:uid="{00000000-0005-0000-0000-0000545A0000}"/>
    <cellStyle name="40% - Accent3 7 9" xfId="42181" xr:uid="{00000000-0005-0000-0000-0000555A0000}"/>
    <cellStyle name="40% - Accent3 8" xfId="1120" xr:uid="{00000000-0005-0000-0000-0000565A0000}"/>
    <cellStyle name="40% - Accent3 8 2" xfId="3525" xr:uid="{00000000-0005-0000-0000-0000575A0000}"/>
    <cellStyle name="40% - Accent3 8 2 2" xfId="8317" xr:uid="{00000000-0005-0000-0000-0000585A0000}"/>
    <cellStyle name="40% - Accent3 8 2 2 2" xfId="27743" xr:uid="{00000000-0005-0000-0000-0000595A0000}"/>
    <cellStyle name="40% - Accent3 8 2 2 3" xfId="54083" xr:uid="{00000000-0005-0000-0000-00005A5A0000}"/>
    <cellStyle name="40% - Accent3 8 2 2 4" xfId="17858" xr:uid="{00000000-0005-0000-0000-00005B5A0000}"/>
    <cellStyle name="40% - Accent3 8 2 3" xfId="22150" xr:uid="{00000000-0005-0000-0000-00005C5A0000}"/>
    <cellStyle name="40% - Accent3 8 2 3 2" xfId="49394" xr:uid="{00000000-0005-0000-0000-00005D5A0000}"/>
    <cellStyle name="40% - Accent3 8 2 4" xfId="31635" xr:uid="{00000000-0005-0000-0000-00005E5A0000}"/>
    <cellStyle name="40% - Accent3 8 2 5" xfId="37204" xr:uid="{00000000-0005-0000-0000-00005F5A0000}"/>
    <cellStyle name="40% - Accent3 8 2 6" xfId="44664" xr:uid="{00000000-0005-0000-0000-0000605A0000}"/>
    <cellStyle name="40% - Accent3 8 2 7" xfId="12661" xr:uid="{00000000-0005-0000-0000-0000615A0000}"/>
    <cellStyle name="40% - Accent3 8 3" xfId="6353" xr:uid="{00000000-0005-0000-0000-0000625A0000}"/>
    <cellStyle name="40% - Accent3 8 3 2" xfId="25230" xr:uid="{00000000-0005-0000-0000-0000635A0000}"/>
    <cellStyle name="40% - Accent3 8 3 3" xfId="52119" xr:uid="{00000000-0005-0000-0000-0000645A0000}"/>
    <cellStyle name="40% - Accent3 8 3 4" xfId="14155" xr:uid="{00000000-0005-0000-0000-0000655A0000}"/>
    <cellStyle name="40% - Accent3 8 4" xfId="16024" xr:uid="{00000000-0005-0000-0000-0000665A0000}"/>
    <cellStyle name="40% - Accent3 8 4 2" xfId="25934" xr:uid="{00000000-0005-0000-0000-0000675A0000}"/>
    <cellStyle name="40% - Accent3 8 4 3" xfId="47457" xr:uid="{00000000-0005-0000-0000-0000685A0000}"/>
    <cellStyle name="40% - Accent3 8 5" xfId="19959" xr:uid="{00000000-0005-0000-0000-0000695A0000}"/>
    <cellStyle name="40% - Accent3 8 6" xfId="29588" xr:uid="{00000000-0005-0000-0000-00006A5A0000}"/>
    <cellStyle name="40% - Accent3 8 7" xfId="35030" xr:uid="{00000000-0005-0000-0000-00006B5A0000}"/>
    <cellStyle name="40% - Accent3 8 8" xfId="42625" xr:uid="{00000000-0005-0000-0000-00006C5A0000}"/>
    <cellStyle name="40% - Accent3 8 9" xfId="11227" xr:uid="{00000000-0005-0000-0000-00006D5A0000}"/>
    <cellStyle name="40% - Accent3 9" xfId="1970" xr:uid="{00000000-0005-0000-0000-00006E5A0000}"/>
    <cellStyle name="40% - Accent3 9 2" xfId="4277" xr:uid="{00000000-0005-0000-0000-00006F5A0000}"/>
    <cellStyle name="40% - Accent3 9 2 2" xfId="9058" xr:uid="{00000000-0005-0000-0000-0000705A0000}"/>
    <cellStyle name="40% - Accent3 9 2 2 2" xfId="28451" xr:uid="{00000000-0005-0000-0000-0000715A0000}"/>
    <cellStyle name="40% - Accent3 9 2 2 3" xfId="54824" xr:uid="{00000000-0005-0000-0000-0000725A0000}"/>
    <cellStyle name="40% - Accent3 9 2 2 4" xfId="18610" xr:uid="{00000000-0005-0000-0000-0000735A0000}"/>
    <cellStyle name="40% - Accent3 9 2 3" xfId="22902" xr:uid="{00000000-0005-0000-0000-0000745A0000}"/>
    <cellStyle name="40% - Accent3 9 2 3 2" xfId="50134" xr:uid="{00000000-0005-0000-0000-0000755A0000}"/>
    <cellStyle name="40% - Accent3 9 2 4" xfId="32377" xr:uid="{00000000-0005-0000-0000-0000765A0000}"/>
    <cellStyle name="40% - Accent3 9 2 5" xfId="37956" xr:uid="{00000000-0005-0000-0000-0000775A0000}"/>
    <cellStyle name="40% - Accent3 9 2 6" xfId="45416" xr:uid="{00000000-0005-0000-0000-0000785A0000}"/>
    <cellStyle name="40% - Accent3 9 2 7" xfId="14862" xr:uid="{00000000-0005-0000-0000-0000795A0000}"/>
    <cellStyle name="40% - Accent3 9 3" xfId="7137" xr:uid="{00000000-0005-0000-0000-00007A5A0000}"/>
    <cellStyle name="40% - Accent3 9 3 2" xfId="26641" xr:uid="{00000000-0005-0000-0000-00007B5A0000}"/>
    <cellStyle name="40% - Accent3 9 3 3" xfId="52903" xr:uid="{00000000-0005-0000-0000-00007C5A0000}"/>
    <cellStyle name="40% - Accent3 9 3 4" xfId="16731" xr:uid="{00000000-0005-0000-0000-00007D5A0000}"/>
    <cellStyle name="40% - Accent3 9 4" xfId="20809" xr:uid="{00000000-0005-0000-0000-00007E5A0000}"/>
    <cellStyle name="40% - Accent3 9 4 2" xfId="48239" xr:uid="{00000000-0005-0000-0000-00007F5A0000}"/>
    <cellStyle name="40% - Accent3 9 5" xfId="30423" xr:uid="{00000000-0005-0000-0000-0000805A0000}"/>
    <cellStyle name="40% - Accent3 9 6" xfId="35880" xr:uid="{00000000-0005-0000-0000-0000815A0000}"/>
    <cellStyle name="40% - Accent3 9 7" xfId="43475" xr:uid="{00000000-0005-0000-0000-0000825A0000}"/>
    <cellStyle name="40% - Accent3 9 8" xfId="11974" xr:uid="{00000000-0005-0000-0000-0000835A0000}"/>
    <cellStyle name="40% - Accent4" xfId="56925" builtinId="43" customBuiltin="1"/>
    <cellStyle name="40% - Accent4 10" xfId="2822" xr:uid="{00000000-0005-0000-0000-0000855A0000}"/>
    <cellStyle name="40% - Accent4 10 2" xfId="7635" xr:uid="{00000000-0005-0000-0000-0000865A0000}"/>
    <cellStyle name="40% - Accent4 10 2 2" xfId="27064" xr:uid="{00000000-0005-0000-0000-0000875A0000}"/>
    <cellStyle name="40% - Accent4 10 2 3" xfId="53401" xr:uid="{00000000-0005-0000-0000-0000885A0000}"/>
    <cellStyle name="40% - Accent4 10 2 4" xfId="17155" xr:uid="{00000000-0005-0000-0000-0000895A0000}"/>
    <cellStyle name="40% - Accent4 10 3" xfId="21447" xr:uid="{00000000-0005-0000-0000-00008A5A0000}"/>
    <cellStyle name="40% - Accent4 10 3 2" xfId="48713" xr:uid="{00000000-0005-0000-0000-00008B5A0000}"/>
    <cellStyle name="40% - Accent4 10 4" xfId="30934" xr:uid="{00000000-0005-0000-0000-00008C5A0000}"/>
    <cellStyle name="40% - Accent4 10 5" xfId="36501" xr:uid="{00000000-0005-0000-0000-00008D5A0000}"/>
    <cellStyle name="40% - Accent4 10 6" xfId="43961" xr:uid="{00000000-0005-0000-0000-00008E5A0000}"/>
    <cellStyle name="40% - Accent4 10 7" xfId="13477" xr:uid="{00000000-0005-0000-0000-00008F5A0000}"/>
    <cellStyle name="40% - Accent4 11" xfId="4747" xr:uid="{00000000-0005-0000-0000-0000905A0000}"/>
    <cellStyle name="40% - Accent4 11 2" xfId="9509" xr:uid="{00000000-0005-0000-0000-0000915A0000}"/>
    <cellStyle name="40% - Accent4 11 2 2" xfId="55275" xr:uid="{00000000-0005-0000-0000-0000925A0000}"/>
    <cellStyle name="40% - Accent4 11 2 3" xfId="25268" xr:uid="{00000000-0005-0000-0000-0000935A0000}"/>
    <cellStyle name="40% - Accent4 11 3" xfId="32846" xr:uid="{00000000-0005-0000-0000-0000945A0000}"/>
    <cellStyle name="40% - Accent4 11 3 2" xfId="50584" xr:uid="{00000000-0005-0000-0000-0000955A0000}"/>
    <cellStyle name="40% - Accent4 11 4" xfId="38425" xr:uid="{00000000-0005-0000-0000-0000965A0000}"/>
    <cellStyle name="40% - Accent4 11 5" xfId="45884" xr:uid="{00000000-0005-0000-0000-0000975A0000}"/>
    <cellStyle name="40% - Accent4 11 6" xfId="15346" xr:uid="{00000000-0005-0000-0000-0000985A0000}"/>
    <cellStyle name="40% - Accent4 12" xfId="5238" xr:uid="{00000000-0005-0000-0000-0000995A0000}"/>
    <cellStyle name="40% - Accent4 12 2" xfId="9930" xr:uid="{00000000-0005-0000-0000-00009A5A0000}"/>
    <cellStyle name="40% - Accent4 12 2 2" xfId="55696" xr:uid="{00000000-0005-0000-0000-00009B5A0000}"/>
    <cellStyle name="40% - Accent4 12 2 3" xfId="33334" xr:uid="{00000000-0005-0000-0000-00009C5A0000}"/>
    <cellStyle name="40% - Accent4 12 3" xfId="38913" xr:uid="{00000000-0005-0000-0000-00009D5A0000}"/>
    <cellStyle name="40% - Accent4 12 3 2" xfId="51004" xr:uid="{00000000-0005-0000-0000-00009E5A0000}"/>
    <cellStyle name="40% - Accent4 12 4" xfId="46366" xr:uid="{00000000-0005-0000-0000-00009F5A0000}"/>
    <cellStyle name="40% - Accent4 12 5" xfId="19087" xr:uid="{00000000-0005-0000-0000-0000A05A0000}"/>
    <cellStyle name="40% - Accent4 13" xfId="5648" xr:uid="{00000000-0005-0000-0000-0000A15A0000}"/>
    <cellStyle name="40% - Accent4 13 2" xfId="51414" xr:uid="{00000000-0005-0000-0000-0000A25A0000}"/>
    <cellStyle name="40% - Accent4 13 3" xfId="28883" xr:uid="{00000000-0005-0000-0000-0000A35A0000}"/>
    <cellStyle name="40% - Accent4 14" xfId="10726" xr:uid="{00000000-0005-0000-0000-0000A45A0000}"/>
    <cellStyle name="40% - Accent4 14 2" xfId="46774" xr:uid="{00000000-0005-0000-0000-0000A55A0000}"/>
    <cellStyle name="40% - Accent4 14 3" xfId="34159" xr:uid="{00000000-0005-0000-0000-0000A65A0000}"/>
    <cellStyle name="40% - Accent4 15" xfId="41884" xr:uid="{00000000-0005-0000-0000-0000A75A0000}"/>
    <cellStyle name="40% - Accent4 2" xfId="419" xr:uid="{00000000-0005-0000-0000-0000A85A0000}"/>
    <cellStyle name="40% - Accent4 2 10" xfId="5292" xr:uid="{00000000-0005-0000-0000-0000A95A0000}"/>
    <cellStyle name="40% - Accent4 2 10 2" xfId="9984" xr:uid="{00000000-0005-0000-0000-0000AA5A0000}"/>
    <cellStyle name="40% - Accent4 2 10 2 2" xfId="55750" xr:uid="{00000000-0005-0000-0000-0000AB5A0000}"/>
    <cellStyle name="40% - Accent4 2 10 2 3" xfId="33388" xr:uid="{00000000-0005-0000-0000-0000AC5A0000}"/>
    <cellStyle name="40% - Accent4 2 10 3" xfId="38967" xr:uid="{00000000-0005-0000-0000-0000AD5A0000}"/>
    <cellStyle name="40% - Accent4 2 10 3 2" xfId="51058" xr:uid="{00000000-0005-0000-0000-0000AE5A0000}"/>
    <cellStyle name="40% - Accent4 2 10 4" xfId="46420" xr:uid="{00000000-0005-0000-0000-0000AF5A0000}"/>
    <cellStyle name="40% - Accent4 2 10 5" xfId="19263" xr:uid="{00000000-0005-0000-0000-0000B05A0000}"/>
    <cellStyle name="40% - Accent4 2 11" xfId="5721" xr:uid="{00000000-0005-0000-0000-0000B15A0000}"/>
    <cellStyle name="40% - Accent4 2 11 2" xfId="51487" xr:uid="{00000000-0005-0000-0000-0000B25A0000}"/>
    <cellStyle name="40% - Accent4 2 11 3" xfId="28954" xr:uid="{00000000-0005-0000-0000-0000B35A0000}"/>
    <cellStyle name="40% - Accent4 2 12" xfId="10780" xr:uid="{00000000-0005-0000-0000-0000B45A0000}"/>
    <cellStyle name="40% - Accent4 2 12 2" xfId="46828" xr:uid="{00000000-0005-0000-0000-0000B55A0000}"/>
    <cellStyle name="40% - Accent4 2 12 3" xfId="34331" xr:uid="{00000000-0005-0000-0000-0000B65A0000}"/>
    <cellStyle name="40% - Accent4 2 13" xfId="41957" xr:uid="{00000000-0005-0000-0000-0000B75A0000}"/>
    <cellStyle name="40% - Accent4 2 14" xfId="11194" xr:uid="{00000000-0005-0000-0000-0000B85A0000}"/>
    <cellStyle name="40% - Accent4 2 15" xfId="56535" xr:uid="{00000000-0005-0000-0000-0000B95A0000}"/>
    <cellStyle name="40% - Accent4 2 16" xfId="56990" xr:uid="{00000000-0005-0000-0000-0000BA5A0000}"/>
    <cellStyle name="40% - Accent4 2 2" xfId="544" xr:uid="{00000000-0005-0000-0000-0000BB5A0000}"/>
    <cellStyle name="40% - Accent4 2 2 10" xfId="10868" xr:uid="{00000000-0005-0000-0000-0000BC5A0000}"/>
    <cellStyle name="40% - Accent4 2 2 10 2" xfId="46928" xr:uid="{00000000-0005-0000-0000-0000BD5A0000}"/>
    <cellStyle name="40% - Accent4 2 2 10 3" xfId="34460" xr:uid="{00000000-0005-0000-0000-0000BE5A0000}"/>
    <cellStyle name="40% - Accent4 2 2 11" xfId="42060" xr:uid="{00000000-0005-0000-0000-0000BF5A0000}"/>
    <cellStyle name="40% - Accent4 2 2 12" xfId="11404" xr:uid="{00000000-0005-0000-0000-0000C05A0000}"/>
    <cellStyle name="40% - Accent4 2 2 13" xfId="56623" xr:uid="{00000000-0005-0000-0000-0000C15A0000}"/>
    <cellStyle name="40% - Accent4 2 2 14" xfId="57078" xr:uid="{00000000-0005-0000-0000-0000C25A0000}"/>
    <cellStyle name="40% - Accent4 2 2 2" xfId="1081" xr:uid="{00000000-0005-0000-0000-0000C35A0000}"/>
    <cellStyle name="40% - Accent4 2 2 2 10" xfId="11938" xr:uid="{00000000-0005-0000-0000-0000C45A0000}"/>
    <cellStyle name="40% - Accent4 2 2 2 11" xfId="56866" xr:uid="{00000000-0005-0000-0000-0000C55A0000}"/>
    <cellStyle name="40% - Accent4 2 2 2 12" xfId="57321" xr:uid="{00000000-0005-0000-0000-0000C65A0000}"/>
    <cellStyle name="40% - Accent4 2 2 2 2" xfId="1818" xr:uid="{00000000-0005-0000-0000-0000C75A0000}"/>
    <cellStyle name="40% - Accent4 2 2 2 2 2" xfId="4191" xr:uid="{00000000-0005-0000-0000-0000C85A0000}"/>
    <cellStyle name="40% - Accent4 2 2 2 2 2 2" xfId="8982" xr:uid="{00000000-0005-0000-0000-0000C95A0000}"/>
    <cellStyle name="40% - Accent4 2 2 2 2 2 2 2" xfId="28401" xr:uid="{00000000-0005-0000-0000-0000CA5A0000}"/>
    <cellStyle name="40% - Accent4 2 2 2 2 2 2 3" xfId="54748" xr:uid="{00000000-0005-0000-0000-0000CB5A0000}"/>
    <cellStyle name="40% - Accent4 2 2 2 2 2 2 4" xfId="18524" xr:uid="{00000000-0005-0000-0000-0000CC5A0000}"/>
    <cellStyle name="40% - Accent4 2 2 2 2 2 3" xfId="22816" xr:uid="{00000000-0005-0000-0000-0000CD5A0000}"/>
    <cellStyle name="40% - Accent4 2 2 2 2 2 3 2" xfId="50059" xr:uid="{00000000-0005-0000-0000-0000CE5A0000}"/>
    <cellStyle name="40% - Accent4 2 2 2 2 2 4" xfId="32299" xr:uid="{00000000-0005-0000-0000-0000CF5A0000}"/>
    <cellStyle name="40% - Accent4 2 2 2 2 2 5" xfId="37870" xr:uid="{00000000-0005-0000-0000-0000D05A0000}"/>
    <cellStyle name="40% - Accent4 2 2 2 2 2 6" xfId="45330" xr:uid="{00000000-0005-0000-0000-0000D15A0000}"/>
    <cellStyle name="40% - Accent4 2 2 2 2 2 7" xfId="14812" xr:uid="{00000000-0005-0000-0000-0000D25A0000}"/>
    <cellStyle name="40% - Accent4 2 2 2 2 3" xfId="7031" xr:uid="{00000000-0005-0000-0000-0000D35A0000}"/>
    <cellStyle name="40% - Accent4 2 2 2 2 3 2" xfId="26591" xr:uid="{00000000-0005-0000-0000-0000D45A0000}"/>
    <cellStyle name="40% - Accent4 2 2 2 2 3 3" xfId="52797" xr:uid="{00000000-0005-0000-0000-0000D55A0000}"/>
    <cellStyle name="40% - Accent4 2 2 2 2 3 4" xfId="16681" xr:uid="{00000000-0005-0000-0000-0000D65A0000}"/>
    <cellStyle name="40% - Accent4 2 2 2 2 4" xfId="20657" xr:uid="{00000000-0005-0000-0000-0000D75A0000}"/>
    <cellStyle name="40% - Accent4 2 2 2 2 4 2" xfId="48133" xr:uid="{00000000-0005-0000-0000-0000D85A0000}"/>
    <cellStyle name="40% - Accent4 2 2 2 2 5" xfId="30282" xr:uid="{00000000-0005-0000-0000-0000D95A0000}"/>
    <cellStyle name="40% - Accent4 2 2 2 2 6" xfId="35728" xr:uid="{00000000-0005-0000-0000-0000DA5A0000}"/>
    <cellStyle name="40% - Accent4 2 2 2 2 7" xfId="43323" xr:uid="{00000000-0005-0000-0000-0000DB5A0000}"/>
    <cellStyle name="40% - Accent4 2 2 2 2 8" xfId="13351" xr:uid="{00000000-0005-0000-0000-0000DC5A0000}"/>
    <cellStyle name="40% - Accent4 2 2 2 3" xfId="2358" xr:uid="{00000000-0005-0000-0000-0000DD5A0000}"/>
    <cellStyle name="40% - Accent4 2 2 2 3 2" xfId="4663" xr:uid="{00000000-0005-0000-0000-0000DE5A0000}"/>
    <cellStyle name="40% - Accent4 2 2 2 3 2 2" xfId="9444" xr:uid="{00000000-0005-0000-0000-0000DF5A0000}"/>
    <cellStyle name="40% - Accent4 2 2 2 3 2 2 2" xfId="28837" xr:uid="{00000000-0005-0000-0000-0000E05A0000}"/>
    <cellStyle name="40% - Accent4 2 2 2 3 2 2 3" xfId="55210" xr:uid="{00000000-0005-0000-0000-0000E15A0000}"/>
    <cellStyle name="40% - Accent4 2 2 2 3 2 2 4" xfId="18996" xr:uid="{00000000-0005-0000-0000-0000E25A0000}"/>
    <cellStyle name="40% - Accent4 2 2 2 3 2 3" xfId="23288" xr:uid="{00000000-0005-0000-0000-0000E35A0000}"/>
    <cellStyle name="40% - Accent4 2 2 2 3 2 3 2" xfId="50520" xr:uid="{00000000-0005-0000-0000-0000E45A0000}"/>
    <cellStyle name="40% - Accent4 2 2 2 3 2 4" xfId="32763" xr:uid="{00000000-0005-0000-0000-0000E55A0000}"/>
    <cellStyle name="40% - Accent4 2 2 2 3 2 5" xfId="38342" xr:uid="{00000000-0005-0000-0000-0000E65A0000}"/>
    <cellStyle name="40% - Accent4 2 2 2 3 2 6" xfId="45802" xr:uid="{00000000-0005-0000-0000-0000E75A0000}"/>
    <cellStyle name="40% - Accent4 2 2 2 3 2 7" xfId="15248" xr:uid="{00000000-0005-0000-0000-0000E85A0000}"/>
    <cellStyle name="40% - Accent4 2 2 2 3 3" xfId="7523" xr:uid="{00000000-0005-0000-0000-0000E95A0000}"/>
    <cellStyle name="40% - Accent4 2 2 2 3 3 2" xfId="27027" xr:uid="{00000000-0005-0000-0000-0000EA5A0000}"/>
    <cellStyle name="40% - Accent4 2 2 2 3 3 3" xfId="53289" xr:uid="{00000000-0005-0000-0000-0000EB5A0000}"/>
    <cellStyle name="40% - Accent4 2 2 2 3 3 4" xfId="17117" xr:uid="{00000000-0005-0000-0000-0000EC5A0000}"/>
    <cellStyle name="40% - Accent4 2 2 2 3 4" xfId="21195" xr:uid="{00000000-0005-0000-0000-0000ED5A0000}"/>
    <cellStyle name="40% - Accent4 2 2 2 3 4 2" xfId="48625" xr:uid="{00000000-0005-0000-0000-0000EE5A0000}"/>
    <cellStyle name="40% - Accent4 2 2 2 3 5" xfId="30809" xr:uid="{00000000-0005-0000-0000-0000EF5A0000}"/>
    <cellStyle name="40% - Accent4 2 2 2 3 6" xfId="36268" xr:uid="{00000000-0005-0000-0000-0000F05A0000}"/>
    <cellStyle name="40% - Accent4 2 2 2 3 7" xfId="43861" xr:uid="{00000000-0005-0000-0000-0000F15A0000}"/>
    <cellStyle name="40% - Accent4 2 2 2 3 8" xfId="12631" xr:uid="{00000000-0005-0000-0000-0000F25A0000}"/>
    <cellStyle name="40% - Accent4 2 2 2 4" xfId="3499" xr:uid="{00000000-0005-0000-0000-0000F35A0000}"/>
    <cellStyle name="40% - Accent4 2 2 2 4 2" xfId="8291" xr:uid="{00000000-0005-0000-0000-0000F45A0000}"/>
    <cellStyle name="40% - Accent4 2 2 2 4 2 2" xfId="27721" xr:uid="{00000000-0005-0000-0000-0000F55A0000}"/>
    <cellStyle name="40% - Accent4 2 2 2 4 2 3" xfId="54057" xr:uid="{00000000-0005-0000-0000-0000F65A0000}"/>
    <cellStyle name="40% - Accent4 2 2 2 4 2 4" xfId="17832" xr:uid="{00000000-0005-0000-0000-0000F75A0000}"/>
    <cellStyle name="40% - Accent4 2 2 2 4 3" xfId="22124" xr:uid="{00000000-0005-0000-0000-0000F85A0000}"/>
    <cellStyle name="40% - Accent4 2 2 2 4 3 2" xfId="49369" xr:uid="{00000000-0005-0000-0000-0000F95A0000}"/>
    <cellStyle name="40% - Accent4 2 2 2 4 4" xfId="31611" xr:uid="{00000000-0005-0000-0000-0000FA5A0000}"/>
    <cellStyle name="40% - Accent4 2 2 2 4 5" xfId="37178" xr:uid="{00000000-0005-0000-0000-0000FB5A0000}"/>
    <cellStyle name="40% - Accent4 2 2 2 4 6" xfId="44638" xr:uid="{00000000-0005-0000-0000-0000FC5A0000}"/>
    <cellStyle name="40% - Accent4 2 2 2 4 7" xfId="14133" xr:uid="{00000000-0005-0000-0000-0000FD5A0000}"/>
    <cellStyle name="40% - Accent4 2 2 2 5" xfId="5138" xr:uid="{00000000-0005-0000-0000-0000FE5A0000}"/>
    <cellStyle name="40% - Accent4 2 2 2 5 2" xfId="9894" xr:uid="{00000000-0005-0000-0000-0000FF5A0000}"/>
    <cellStyle name="40% - Accent4 2 2 2 5 2 2" xfId="55660" xr:uid="{00000000-0005-0000-0000-0000005B0000}"/>
    <cellStyle name="40% - Accent4 2 2 2 5 2 3" xfId="25912" xr:uid="{00000000-0005-0000-0000-0000015B0000}"/>
    <cellStyle name="40% - Accent4 2 2 2 5 3" xfId="33237" xr:uid="{00000000-0005-0000-0000-0000025B0000}"/>
    <cellStyle name="40% - Accent4 2 2 2 5 3 2" xfId="50969" xr:uid="{00000000-0005-0000-0000-0000035B0000}"/>
    <cellStyle name="40% - Accent4 2 2 2 5 4" xfId="38816" xr:uid="{00000000-0005-0000-0000-0000045B0000}"/>
    <cellStyle name="40% - Accent4 2 2 2 5 5" xfId="46269" xr:uid="{00000000-0005-0000-0000-0000055B0000}"/>
    <cellStyle name="40% - Accent4 2 2 2 5 6" xfId="16002" xr:uid="{00000000-0005-0000-0000-0000065B0000}"/>
    <cellStyle name="40% - Accent4 2 2 2 6" xfId="5623" xr:uid="{00000000-0005-0000-0000-0000075B0000}"/>
    <cellStyle name="40% - Accent4 2 2 2 6 2" xfId="10315" xr:uid="{00000000-0005-0000-0000-0000085B0000}"/>
    <cellStyle name="40% - Accent4 2 2 2 6 2 2" xfId="56081" xr:uid="{00000000-0005-0000-0000-0000095B0000}"/>
    <cellStyle name="40% - Accent4 2 2 2 6 2 3" xfId="33719" xr:uid="{00000000-0005-0000-0000-00000A5B0000}"/>
    <cellStyle name="40% - Accent4 2 2 2 6 3" xfId="39298" xr:uid="{00000000-0005-0000-0000-00000B5B0000}"/>
    <cellStyle name="40% - Accent4 2 2 2 6 3 2" xfId="51389" xr:uid="{00000000-0005-0000-0000-00000C5B0000}"/>
    <cellStyle name="40% - Accent4 2 2 2 6 4" xfId="46751" xr:uid="{00000000-0005-0000-0000-00000D5B0000}"/>
    <cellStyle name="40% - Accent4 2 2 2 6 5" xfId="19926" xr:uid="{00000000-0005-0000-0000-00000E5B0000}"/>
    <cellStyle name="40% - Accent4 2 2 2 7" xfId="6326" xr:uid="{00000000-0005-0000-0000-00000F5B0000}"/>
    <cellStyle name="40% - Accent4 2 2 2 7 2" xfId="52092" xr:uid="{00000000-0005-0000-0000-0000105B0000}"/>
    <cellStyle name="40% - Accent4 2 2 2 7 3" xfId="29560" xr:uid="{00000000-0005-0000-0000-0000115B0000}"/>
    <cellStyle name="40% - Accent4 2 2 2 8" xfId="11111" xr:uid="{00000000-0005-0000-0000-0000125B0000}"/>
    <cellStyle name="40% - Accent4 2 2 2 8 2" xfId="47430" xr:uid="{00000000-0005-0000-0000-0000135B0000}"/>
    <cellStyle name="40% - Accent4 2 2 2 8 3" xfId="34995" xr:uid="{00000000-0005-0000-0000-0000145B0000}"/>
    <cellStyle name="40% - Accent4 2 2 2 9" xfId="42594" xr:uid="{00000000-0005-0000-0000-0000155B0000}"/>
    <cellStyle name="40% - Accent4 2 2 3" xfId="833" xr:uid="{00000000-0005-0000-0000-0000165B0000}"/>
    <cellStyle name="40% - Accent4 2 2 3 10" xfId="11690" xr:uid="{00000000-0005-0000-0000-0000175B0000}"/>
    <cellStyle name="40% - Accent4 2 2 3 2" xfId="1575" xr:uid="{00000000-0005-0000-0000-0000185B0000}"/>
    <cellStyle name="40% - Accent4 2 2 3 2 2" xfId="3948" xr:uid="{00000000-0005-0000-0000-0000195B0000}"/>
    <cellStyle name="40% - Accent4 2 2 3 2 2 2" xfId="8739" xr:uid="{00000000-0005-0000-0000-00001A5B0000}"/>
    <cellStyle name="40% - Accent4 2 2 3 2 2 2 2" xfId="28158" xr:uid="{00000000-0005-0000-0000-00001B5B0000}"/>
    <cellStyle name="40% - Accent4 2 2 3 2 2 2 3" xfId="54505" xr:uid="{00000000-0005-0000-0000-00001C5B0000}"/>
    <cellStyle name="40% - Accent4 2 2 3 2 2 2 4" xfId="18281" xr:uid="{00000000-0005-0000-0000-00001D5B0000}"/>
    <cellStyle name="40% - Accent4 2 2 3 2 2 3" xfId="22573" xr:uid="{00000000-0005-0000-0000-00001E5B0000}"/>
    <cellStyle name="40% - Accent4 2 2 3 2 2 3 2" xfId="49816" xr:uid="{00000000-0005-0000-0000-00001F5B0000}"/>
    <cellStyle name="40% - Accent4 2 2 3 2 2 4" xfId="32056" xr:uid="{00000000-0005-0000-0000-0000205B0000}"/>
    <cellStyle name="40% - Accent4 2 2 3 2 2 5" xfId="37627" xr:uid="{00000000-0005-0000-0000-0000215B0000}"/>
    <cellStyle name="40% - Accent4 2 2 3 2 2 6" xfId="45087" xr:uid="{00000000-0005-0000-0000-0000225B0000}"/>
    <cellStyle name="40% - Accent4 2 2 3 2 2 7" xfId="14569" xr:uid="{00000000-0005-0000-0000-0000235B0000}"/>
    <cellStyle name="40% - Accent4 2 2 3 2 3" xfId="6788" xr:uid="{00000000-0005-0000-0000-0000245B0000}"/>
    <cellStyle name="40% - Accent4 2 2 3 2 3 2" xfId="26348" xr:uid="{00000000-0005-0000-0000-0000255B0000}"/>
    <cellStyle name="40% - Accent4 2 2 3 2 3 3" xfId="52554" xr:uid="{00000000-0005-0000-0000-0000265B0000}"/>
    <cellStyle name="40% - Accent4 2 2 3 2 3 4" xfId="16438" xr:uid="{00000000-0005-0000-0000-0000275B0000}"/>
    <cellStyle name="40% - Accent4 2 2 3 2 4" xfId="20414" xr:uid="{00000000-0005-0000-0000-0000285B0000}"/>
    <cellStyle name="40% - Accent4 2 2 3 2 4 2" xfId="47890" xr:uid="{00000000-0005-0000-0000-0000295B0000}"/>
    <cellStyle name="40% - Accent4 2 2 3 2 5" xfId="30039" xr:uid="{00000000-0005-0000-0000-00002A5B0000}"/>
    <cellStyle name="40% - Accent4 2 2 3 2 6" xfId="35485" xr:uid="{00000000-0005-0000-0000-00002B5B0000}"/>
    <cellStyle name="40% - Accent4 2 2 3 2 7" xfId="43080" xr:uid="{00000000-0005-0000-0000-00002C5B0000}"/>
    <cellStyle name="40% - Accent4 2 2 3 2 8" xfId="13108" xr:uid="{00000000-0005-0000-0000-00002D5B0000}"/>
    <cellStyle name="40% - Accent4 2 2 3 3" xfId="3256" xr:uid="{00000000-0005-0000-0000-00002E5B0000}"/>
    <cellStyle name="40% - Accent4 2 2 3 3 2" xfId="8048" xr:uid="{00000000-0005-0000-0000-00002F5B0000}"/>
    <cellStyle name="40% - Accent4 2 2 3 3 2 2" xfId="27478" xr:uid="{00000000-0005-0000-0000-0000305B0000}"/>
    <cellStyle name="40% - Accent4 2 2 3 3 2 3" xfId="53814" xr:uid="{00000000-0005-0000-0000-0000315B0000}"/>
    <cellStyle name="40% - Accent4 2 2 3 3 2 4" xfId="17589" xr:uid="{00000000-0005-0000-0000-0000325B0000}"/>
    <cellStyle name="40% - Accent4 2 2 3 3 3" xfId="21881" xr:uid="{00000000-0005-0000-0000-0000335B0000}"/>
    <cellStyle name="40% - Accent4 2 2 3 3 3 2" xfId="49126" xr:uid="{00000000-0005-0000-0000-0000345B0000}"/>
    <cellStyle name="40% - Accent4 2 2 3 3 4" xfId="31368" xr:uid="{00000000-0005-0000-0000-0000355B0000}"/>
    <cellStyle name="40% - Accent4 2 2 3 3 5" xfId="36935" xr:uid="{00000000-0005-0000-0000-0000365B0000}"/>
    <cellStyle name="40% - Accent4 2 2 3 3 6" xfId="44395" xr:uid="{00000000-0005-0000-0000-0000375B0000}"/>
    <cellStyle name="40% - Accent4 2 2 3 3 7" xfId="12388" xr:uid="{00000000-0005-0000-0000-0000385B0000}"/>
    <cellStyle name="40% - Accent4 2 2 3 4" xfId="6083" xr:uid="{00000000-0005-0000-0000-0000395B0000}"/>
    <cellStyle name="40% - Accent4 2 2 3 4 2" xfId="24878" xr:uid="{00000000-0005-0000-0000-00003A5B0000}"/>
    <cellStyle name="40% - Accent4 2 2 3 4 3" xfId="51849" xr:uid="{00000000-0005-0000-0000-00003B5B0000}"/>
    <cellStyle name="40% - Accent4 2 2 3 4 4" xfId="13890" xr:uid="{00000000-0005-0000-0000-00003C5B0000}"/>
    <cellStyle name="40% - Accent4 2 2 3 5" xfId="15759" xr:uid="{00000000-0005-0000-0000-00003D5B0000}"/>
    <cellStyle name="40% - Accent4 2 2 3 5 2" xfId="25669" xr:uid="{00000000-0005-0000-0000-00003E5B0000}"/>
    <cellStyle name="40% - Accent4 2 2 3 5 3" xfId="47187" xr:uid="{00000000-0005-0000-0000-00003F5B0000}"/>
    <cellStyle name="40% - Accent4 2 2 3 6" xfId="19678" xr:uid="{00000000-0005-0000-0000-0000405B0000}"/>
    <cellStyle name="40% - Accent4 2 2 3 7" xfId="29317" xr:uid="{00000000-0005-0000-0000-0000415B0000}"/>
    <cellStyle name="40% - Accent4 2 2 3 8" xfId="34747" xr:uid="{00000000-0005-0000-0000-0000425B0000}"/>
    <cellStyle name="40% - Accent4 2 2 3 9" xfId="42346" xr:uid="{00000000-0005-0000-0000-0000435B0000}"/>
    <cellStyle name="40% - Accent4 2 2 4" xfId="1312" xr:uid="{00000000-0005-0000-0000-0000445B0000}"/>
    <cellStyle name="40% - Accent4 2 2 4 2" xfId="3688" xr:uid="{00000000-0005-0000-0000-0000455B0000}"/>
    <cellStyle name="40% - Accent4 2 2 4 2 2" xfId="8479" xr:uid="{00000000-0005-0000-0000-0000465B0000}"/>
    <cellStyle name="40% - Accent4 2 2 4 2 2 2" xfId="27899" xr:uid="{00000000-0005-0000-0000-0000475B0000}"/>
    <cellStyle name="40% - Accent4 2 2 4 2 2 3" xfId="54245" xr:uid="{00000000-0005-0000-0000-0000485B0000}"/>
    <cellStyle name="40% - Accent4 2 2 4 2 2 4" xfId="18021" xr:uid="{00000000-0005-0000-0000-0000495B0000}"/>
    <cellStyle name="40% - Accent4 2 2 4 2 3" xfId="22313" xr:uid="{00000000-0005-0000-0000-00004A5B0000}"/>
    <cellStyle name="40% - Accent4 2 2 4 2 3 2" xfId="49556" xr:uid="{00000000-0005-0000-0000-00004B5B0000}"/>
    <cellStyle name="40% - Accent4 2 2 4 2 4" xfId="31796" xr:uid="{00000000-0005-0000-0000-00004C5B0000}"/>
    <cellStyle name="40% - Accent4 2 2 4 2 5" xfId="37367" xr:uid="{00000000-0005-0000-0000-00004D5B0000}"/>
    <cellStyle name="40% - Accent4 2 2 4 2 6" xfId="44827" xr:uid="{00000000-0005-0000-0000-00004E5B0000}"/>
    <cellStyle name="40% - Accent4 2 2 4 2 7" xfId="14310" xr:uid="{00000000-0005-0000-0000-00004F5B0000}"/>
    <cellStyle name="40% - Accent4 2 2 4 3" xfId="6526" xr:uid="{00000000-0005-0000-0000-0000505B0000}"/>
    <cellStyle name="40% - Accent4 2 2 4 3 2" xfId="26089" xr:uid="{00000000-0005-0000-0000-0000515B0000}"/>
    <cellStyle name="40% - Accent4 2 2 4 3 3" xfId="52292" xr:uid="{00000000-0005-0000-0000-0000525B0000}"/>
    <cellStyle name="40% - Accent4 2 2 4 3 4" xfId="16179" xr:uid="{00000000-0005-0000-0000-0000535B0000}"/>
    <cellStyle name="40% - Accent4 2 2 4 4" xfId="20151" xr:uid="{00000000-0005-0000-0000-0000545B0000}"/>
    <cellStyle name="40% - Accent4 2 2 4 4 2" xfId="47628" xr:uid="{00000000-0005-0000-0000-0000555B0000}"/>
    <cellStyle name="40% - Accent4 2 2 4 5" xfId="29776" xr:uid="{00000000-0005-0000-0000-0000565B0000}"/>
    <cellStyle name="40% - Accent4 2 2 4 6" xfId="35222" xr:uid="{00000000-0005-0000-0000-0000575B0000}"/>
    <cellStyle name="40% - Accent4 2 2 4 7" xfId="42817" xr:uid="{00000000-0005-0000-0000-0000585B0000}"/>
    <cellStyle name="40% - Accent4 2 2 4 8" xfId="12846" xr:uid="{00000000-0005-0000-0000-0000595B0000}"/>
    <cellStyle name="40% - Accent4 2 2 5" xfId="2115" xr:uid="{00000000-0005-0000-0000-00005A5B0000}"/>
    <cellStyle name="40% - Accent4 2 2 5 2" xfId="4420" xr:uid="{00000000-0005-0000-0000-00005B5B0000}"/>
    <cellStyle name="40% - Accent4 2 2 5 2 2" xfId="9201" xr:uid="{00000000-0005-0000-0000-00005C5B0000}"/>
    <cellStyle name="40% - Accent4 2 2 5 2 2 2" xfId="28594" xr:uid="{00000000-0005-0000-0000-00005D5B0000}"/>
    <cellStyle name="40% - Accent4 2 2 5 2 2 3" xfId="54967" xr:uid="{00000000-0005-0000-0000-00005E5B0000}"/>
    <cellStyle name="40% - Accent4 2 2 5 2 2 4" xfId="18753" xr:uid="{00000000-0005-0000-0000-00005F5B0000}"/>
    <cellStyle name="40% - Accent4 2 2 5 2 3" xfId="23045" xr:uid="{00000000-0005-0000-0000-0000605B0000}"/>
    <cellStyle name="40% - Accent4 2 2 5 2 3 2" xfId="50277" xr:uid="{00000000-0005-0000-0000-0000615B0000}"/>
    <cellStyle name="40% - Accent4 2 2 5 2 4" xfId="32520" xr:uid="{00000000-0005-0000-0000-0000625B0000}"/>
    <cellStyle name="40% - Accent4 2 2 5 2 5" xfId="38099" xr:uid="{00000000-0005-0000-0000-0000635B0000}"/>
    <cellStyle name="40% - Accent4 2 2 5 2 6" xfId="45559" xr:uid="{00000000-0005-0000-0000-0000645B0000}"/>
    <cellStyle name="40% - Accent4 2 2 5 2 7" xfId="15005" xr:uid="{00000000-0005-0000-0000-0000655B0000}"/>
    <cellStyle name="40% - Accent4 2 2 5 3" xfId="7280" xr:uid="{00000000-0005-0000-0000-0000665B0000}"/>
    <cellStyle name="40% - Accent4 2 2 5 3 2" xfId="26784" xr:uid="{00000000-0005-0000-0000-0000675B0000}"/>
    <cellStyle name="40% - Accent4 2 2 5 3 3" xfId="53046" xr:uid="{00000000-0005-0000-0000-0000685B0000}"/>
    <cellStyle name="40% - Accent4 2 2 5 3 4" xfId="16874" xr:uid="{00000000-0005-0000-0000-0000695B0000}"/>
    <cellStyle name="40% - Accent4 2 2 5 4" xfId="20952" xr:uid="{00000000-0005-0000-0000-00006A5B0000}"/>
    <cellStyle name="40% - Accent4 2 2 5 4 2" xfId="48382" xr:uid="{00000000-0005-0000-0000-00006B5B0000}"/>
    <cellStyle name="40% - Accent4 2 2 5 5" xfId="30566" xr:uid="{00000000-0005-0000-0000-00006C5B0000}"/>
    <cellStyle name="40% - Accent4 2 2 5 6" xfId="36025" xr:uid="{00000000-0005-0000-0000-00006D5B0000}"/>
    <cellStyle name="40% - Accent4 2 2 5 7" xfId="43618" xr:uid="{00000000-0005-0000-0000-00006E5B0000}"/>
    <cellStyle name="40% - Accent4 2 2 5 8" xfId="12129" xr:uid="{00000000-0005-0000-0000-00006F5B0000}"/>
    <cellStyle name="40% - Accent4 2 2 6" xfId="2996" xr:uid="{00000000-0005-0000-0000-0000705B0000}"/>
    <cellStyle name="40% - Accent4 2 2 6 2" xfId="7789" xr:uid="{00000000-0005-0000-0000-0000715B0000}"/>
    <cellStyle name="40% - Accent4 2 2 6 2 2" xfId="27219" xr:uid="{00000000-0005-0000-0000-0000725B0000}"/>
    <cellStyle name="40% - Accent4 2 2 6 2 3" xfId="53555" xr:uid="{00000000-0005-0000-0000-0000735B0000}"/>
    <cellStyle name="40% - Accent4 2 2 6 2 4" xfId="17329" xr:uid="{00000000-0005-0000-0000-0000745B0000}"/>
    <cellStyle name="40% - Accent4 2 2 6 3" xfId="21621" xr:uid="{00000000-0005-0000-0000-0000755B0000}"/>
    <cellStyle name="40% - Accent4 2 2 6 3 2" xfId="48867" xr:uid="{00000000-0005-0000-0000-0000765B0000}"/>
    <cellStyle name="40% - Accent4 2 2 6 4" xfId="31108" xr:uid="{00000000-0005-0000-0000-0000775B0000}"/>
    <cellStyle name="40% - Accent4 2 2 6 5" xfId="36675" xr:uid="{00000000-0005-0000-0000-0000785B0000}"/>
    <cellStyle name="40% - Accent4 2 2 6 6" xfId="44135" xr:uid="{00000000-0005-0000-0000-0000795B0000}"/>
    <cellStyle name="40% - Accent4 2 2 6 7" xfId="13631" xr:uid="{00000000-0005-0000-0000-00007A5B0000}"/>
    <cellStyle name="40% - Accent4 2 2 7" xfId="4895" xr:uid="{00000000-0005-0000-0000-00007B5B0000}"/>
    <cellStyle name="40% - Accent4 2 2 7 2" xfId="9651" xr:uid="{00000000-0005-0000-0000-00007C5B0000}"/>
    <cellStyle name="40% - Accent4 2 2 7 2 2" xfId="55417" xr:uid="{00000000-0005-0000-0000-00007D5B0000}"/>
    <cellStyle name="40% - Accent4 2 2 7 2 3" xfId="25410" xr:uid="{00000000-0005-0000-0000-00007E5B0000}"/>
    <cellStyle name="40% - Accent4 2 2 7 3" xfId="32994" xr:uid="{00000000-0005-0000-0000-00007F5B0000}"/>
    <cellStyle name="40% - Accent4 2 2 7 3 2" xfId="50726" xr:uid="{00000000-0005-0000-0000-0000805B0000}"/>
    <cellStyle name="40% - Accent4 2 2 7 4" xfId="38573" xr:uid="{00000000-0005-0000-0000-0000815B0000}"/>
    <cellStyle name="40% - Accent4 2 2 7 5" xfId="46026" xr:uid="{00000000-0005-0000-0000-0000825B0000}"/>
    <cellStyle name="40% - Accent4 2 2 7 6" xfId="15500" xr:uid="{00000000-0005-0000-0000-0000835B0000}"/>
    <cellStyle name="40% - Accent4 2 2 8" xfId="5380" xr:uid="{00000000-0005-0000-0000-0000845B0000}"/>
    <cellStyle name="40% - Accent4 2 2 8 2" xfId="10072" xr:uid="{00000000-0005-0000-0000-0000855B0000}"/>
    <cellStyle name="40% - Accent4 2 2 8 2 2" xfId="55838" xr:uid="{00000000-0005-0000-0000-0000865B0000}"/>
    <cellStyle name="40% - Accent4 2 2 8 2 3" xfId="33476" xr:uid="{00000000-0005-0000-0000-0000875B0000}"/>
    <cellStyle name="40% - Accent4 2 2 8 3" xfId="39055" xr:uid="{00000000-0005-0000-0000-0000885B0000}"/>
    <cellStyle name="40% - Accent4 2 2 8 3 2" xfId="51146" xr:uid="{00000000-0005-0000-0000-0000895B0000}"/>
    <cellStyle name="40% - Accent4 2 2 8 4" xfId="46508" xr:uid="{00000000-0005-0000-0000-00008A5B0000}"/>
    <cellStyle name="40% - Accent4 2 2 8 5" xfId="19391" xr:uid="{00000000-0005-0000-0000-00008B5B0000}"/>
    <cellStyle name="40% - Accent4 2 2 9" xfId="5823" xr:uid="{00000000-0005-0000-0000-00008C5B0000}"/>
    <cellStyle name="40% - Accent4 2 2 9 2" xfId="51589" xr:uid="{00000000-0005-0000-0000-00008D5B0000}"/>
    <cellStyle name="40% - Accent4 2 2 9 3" xfId="29057" xr:uid="{00000000-0005-0000-0000-00008E5B0000}"/>
    <cellStyle name="40% - Accent4 2 3" xfId="621" xr:uid="{00000000-0005-0000-0000-00008F5B0000}"/>
    <cellStyle name="40% - Accent4 2 3 10" xfId="42137" xr:uid="{00000000-0005-0000-0000-0000905B0000}"/>
    <cellStyle name="40% - Accent4 2 3 11" xfId="11481" xr:uid="{00000000-0005-0000-0000-0000915B0000}"/>
    <cellStyle name="40% - Accent4 2 3 12" xfId="56695" xr:uid="{00000000-0005-0000-0000-0000925B0000}"/>
    <cellStyle name="40% - Accent4 2 3 13" xfId="57150" xr:uid="{00000000-0005-0000-0000-0000935B0000}"/>
    <cellStyle name="40% - Accent4 2 3 2" xfId="905" xr:uid="{00000000-0005-0000-0000-0000945B0000}"/>
    <cellStyle name="40% - Accent4 2 3 2 10" xfId="11762" xr:uid="{00000000-0005-0000-0000-0000955B0000}"/>
    <cellStyle name="40% - Accent4 2 3 2 2" xfId="1647" xr:uid="{00000000-0005-0000-0000-0000965B0000}"/>
    <cellStyle name="40% - Accent4 2 3 2 2 2" xfId="4020" xr:uid="{00000000-0005-0000-0000-0000975B0000}"/>
    <cellStyle name="40% - Accent4 2 3 2 2 2 2" xfId="8811" xr:uid="{00000000-0005-0000-0000-0000985B0000}"/>
    <cellStyle name="40% - Accent4 2 3 2 2 2 2 2" xfId="28230" xr:uid="{00000000-0005-0000-0000-0000995B0000}"/>
    <cellStyle name="40% - Accent4 2 3 2 2 2 2 3" xfId="54577" xr:uid="{00000000-0005-0000-0000-00009A5B0000}"/>
    <cellStyle name="40% - Accent4 2 3 2 2 2 2 4" xfId="18353" xr:uid="{00000000-0005-0000-0000-00009B5B0000}"/>
    <cellStyle name="40% - Accent4 2 3 2 2 2 3" xfId="22645" xr:uid="{00000000-0005-0000-0000-00009C5B0000}"/>
    <cellStyle name="40% - Accent4 2 3 2 2 2 3 2" xfId="49888" xr:uid="{00000000-0005-0000-0000-00009D5B0000}"/>
    <cellStyle name="40% - Accent4 2 3 2 2 2 4" xfId="32128" xr:uid="{00000000-0005-0000-0000-00009E5B0000}"/>
    <cellStyle name="40% - Accent4 2 3 2 2 2 5" xfId="37699" xr:uid="{00000000-0005-0000-0000-00009F5B0000}"/>
    <cellStyle name="40% - Accent4 2 3 2 2 2 6" xfId="45159" xr:uid="{00000000-0005-0000-0000-0000A05B0000}"/>
    <cellStyle name="40% - Accent4 2 3 2 2 2 7" xfId="14641" xr:uid="{00000000-0005-0000-0000-0000A15B0000}"/>
    <cellStyle name="40% - Accent4 2 3 2 2 3" xfId="6860" xr:uid="{00000000-0005-0000-0000-0000A25B0000}"/>
    <cellStyle name="40% - Accent4 2 3 2 2 3 2" xfId="26420" xr:uid="{00000000-0005-0000-0000-0000A35B0000}"/>
    <cellStyle name="40% - Accent4 2 3 2 2 3 3" xfId="52626" xr:uid="{00000000-0005-0000-0000-0000A45B0000}"/>
    <cellStyle name="40% - Accent4 2 3 2 2 3 4" xfId="16510" xr:uid="{00000000-0005-0000-0000-0000A55B0000}"/>
    <cellStyle name="40% - Accent4 2 3 2 2 4" xfId="20486" xr:uid="{00000000-0005-0000-0000-0000A65B0000}"/>
    <cellStyle name="40% - Accent4 2 3 2 2 4 2" xfId="47962" xr:uid="{00000000-0005-0000-0000-0000A75B0000}"/>
    <cellStyle name="40% - Accent4 2 3 2 2 5" xfId="30111" xr:uid="{00000000-0005-0000-0000-0000A85B0000}"/>
    <cellStyle name="40% - Accent4 2 3 2 2 6" xfId="35557" xr:uid="{00000000-0005-0000-0000-0000A95B0000}"/>
    <cellStyle name="40% - Accent4 2 3 2 2 7" xfId="43152" xr:uid="{00000000-0005-0000-0000-0000AA5B0000}"/>
    <cellStyle name="40% - Accent4 2 3 2 2 8" xfId="13180" xr:uid="{00000000-0005-0000-0000-0000AB5B0000}"/>
    <cellStyle name="40% - Accent4 2 3 2 3" xfId="3328" xr:uid="{00000000-0005-0000-0000-0000AC5B0000}"/>
    <cellStyle name="40% - Accent4 2 3 2 3 2" xfId="8120" xr:uid="{00000000-0005-0000-0000-0000AD5B0000}"/>
    <cellStyle name="40% - Accent4 2 3 2 3 2 2" xfId="27550" xr:uid="{00000000-0005-0000-0000-0000AE5B0000}"/>
    <cellStyle name="40% - Accent4 2 3 2 3 2 3" xfId="53886" xr:uid="{00000000-0005-0000-0000-0000AF5B0000}"/>
    <cellStyle name="40% - Accent4 2 3 2 3 2 4" xfId="17661" xr:uid="{00000000-0005-0000-0000-0000B05B0000}"/>
    <cellStyle name="40% - Accent4 2 3 2 3 3" xfId="21953" xr:uid="{00000000-0005-0000-0000-0000B15B0000}"/>
    <cellStyle name="40% - Accent4 2 3 2 3 3 2" xfId="49198" xr:uid="{00000000-0005-0000-0000-0000B25B0000}"/>
    <cellStyle name="40% - Accent4 2 3 2 3 4" xfId="31440" xr:uid="{00000000-0005-0000-0000-0000B35B0000}"/>
    <cellStyle name="40% - Accent4 2 3 2 3 5" xfId="37007" xr:uid="{00000000-0005-0000-0000-0000B45B0000}"/>
    <cellStyle name="40% - Accent4 2 3 2 3 6" xfId="44467" xr:uid="{00000000-0005-0000-0000-0000B55B0000}"/>
    <cellStyle name="40% - Accent4 2 3 2 3 7" xfId="12460" xr:uid="{00000000-0005-0000-0000-0000B65B0000}"/>
    <cellStyle name="40% - Accent4 2 3 2 4" xfId="6155" xr:uid="{00000000-0005-0000-0000-0000B75B0000}"/>
    <cellStyle name="40% - Accent4 2 3 2 4 2" xfId="25095" xr:uid="{00000000-0005-0000-0000-0000B85B0000}"/>
    <cellStyle name="40% - Accent4 2 3 2 4 3" xfId="51921" xr:uid="{00000000-0005-0000-0000-0000B95B0000}"/>
    <cellStyle name="40% - Accent4 2 3 2 4 4" xfId="13962" xr:uid="{00000000-0005-0000-0000-0000BA5B0000}"/>
    <cellStyle name="40% - Accent4 2 3 2 5" xfId="15831" xr:uid="{00000000-0005-0000-0000-0000BB5B0000}"/>
    <cellStyle name="40% - Accent4 2 3 2 5 2" xfId="25741" xr:uid="{00000000-0005-0000-0000-0000BC5B0000}"/>
    <cellStyle name="40% - Accent4 2 3 2 5 3" xfId="47259" xr:uid="{00000000-0005-0000-0000-0000BD5B0000}"/>
    <cellStyle name="40% - Accent4 2 3 2 6" xfId="19750" xr:uid="{00000000-0005-0000-0000-0000BE5B0000}"/>
    <cellStyle name="40% - Accent4 2 3 2 7" xfId="29389" xr:uid="{00000000-0005-0000-0000-0000BF5B0000}"/>
    <cellStyle name="40% - Accent4 2 3 2 8" xfId="34819" xr:uid="{00000000-0005-0000-0000-0000C05B0000}"/>
    <cellStyle name="40% - Accent4 2 3 2 9" xfId="42418" xr:uid="{00000000-0005-0000-0000-0000C15B0000}"/>
    <cellStyle name="40% - Accent4 2 3 3" xfId="1384" xr:uid="{00000000-0005-0000-0000-0000C25B0000}"/>
    <cellStyle name="40% - Accent4 2 3 3 2" xfId="3760" xr:uid="{00000000-0005-0000-0000-0000C35B0000}"/>
    <cellStyle name="40% - Accent4 2 3 3 2 2" xfId="8551" xr:uid="{00000000-0005-0000-0000-0000C45B0000}"/>
    <cellStyle name="40% - Accent4 2 3 3 2 2 2" xfId="27971" xr:uid="{00000000-0005-0000-0000-0000C55B0000}"/>
    <cellStyle name="40% - Accent4 2 3 3 2 2 3" xfId="54317" xr:uid="{00000000-0005-0000-0000-0000C65B0000}"/>
    <cellStyle name="40% - Accent4 2 3 3 2 2 4" xfId="18093" xr:uid="{00000000-0005-0000-0000-0000C75B0000}"/>
    <cellStyle name="40% - Accent4 2 3 3 2 3" xfId="22385" xr:uid="{00000000-0005-0000-0000-0000C85B0000}"/>
    <cellStyle name="40% - Accent4 2 3 3 2 3 2" xfId="49628" xr:uid="{00000000-0005-0000-0000-0000C95B0000}"/>
    <cellStyle name="40% - Accent4 2 3 3 2 4" xfId="31868" xr:uid="{00000000-0005-0000-0000-0000CA5B0000}"/>
    <cellStyle name="40% - Accent4 2 3 3 2 5" xfId="37439" xr:uid="{00000000-0005-0000-0000-0000CB5B0000}"/>
    <cellStyle name="40% - Accent4 2 3 3 2 6" xfId="44899" xr:uid="{00000000-0005-0000-0000-0000CC5B0000}"/>
    <cellStyle name="40% - Accent4 2 3 3 2 7" xfId="14382" xr:uid="{00000000-0005-0000-0000-0000CD5B0000}"/>
    <cellStyle name="40% - Accent4 2 3 3 3" xfId="6598" xr:uid="{00000000-0005-0000-0000-0000CE5B0000}"/>
    <cellStyle name="40% - Accent4 2 3 3 3 2" xfId="26161" xr:uid="{00000000-0005-0000-0000-0000CF5B0000}"/>
    <cellStyle name="40% - Accent4 2 3 3 3 3" xfId="52364" xr:uid="{00000000-0005-0000-0000-0000D05B0000}"/>
    <cellStyle name="40% - Accent4 2 3 3 3 4" xfId="16251" xr:uid="{00000000-0005-0000-0000-0000D15B0000}"/>
    <cellStyle name="40% - Accent4 2 3 3 4" xfId="20223" xr:uid="{00000000-0005-0000-0000-0000D25B0000}"/>
    <cellStyle name="40% - Accent4 2 3 3 4 2" xfId="47700" xr:uid="{00000000-0005-0000-0000-0000D35B0000}"/>
    <cellStyle name="40% - Accent4 2 3 3 5" xfId="29848" xr:uid="{00000000-0005-0000-0000-0000D45B0000}"/>
    <cellStyle name="40% - Accent4 2 3 3 6" xfId="35294" xr:uid="{00000000-0005-0000-0000-0000D55B0000}"/>
    <cellStyle name="40% - Accent4 2 3 3 7" xfId="42889" xr:uid="{00000000-0005-0000-0000-0000D65B0000}"/>
    <cellStyle name="40% - Accent4 2 3 3 8" xfId="12918" xr:uid="{00000000-0005-0000-0000-0000D75B0000}"/>
    <cellStyle name="40% - Accent4 2 3 4" xfId="2187" xr:uid="{00000000-0005-0000-0000-0000D85B0000}"/>
    <cellStyle name="40% - Accent4 2 3 4 2" xfId="4492" xr:uid="{00000000-0005-0000-0000-0000D95B0000}"/>
    <cellStyle name="40% - Accent4 2 3 4 2 2" xfId="9273" xr:uid="{00000000-0005-0000-0000-0000DA5B0000}"/>
    <cellStyle name="40% - Accent4 2 3 4 2 2 2" xfId="28666" xr:uid="{00000000-0005-0000-0000-0000DB5B0000}"/>
    <cellStyle name="40% - Accent4 2 3 4 2 2 3" xfId="55039" xr:uid="{00000000-0005-0000-0000-0000DC5B0000}"/>
    <cellStyle name="40% - Accent4 2 3 4 2 2 4" xfId="18825" xr:uid="{00000000-0005-0000-0000-0000DD5B0000}"/>
    <cellStyle name="40% - Accent4 2 3 4 2 3" xfId="23117" xr:uid="{00000000-0005-0000-0000-0000DE5B0000}"/>
    <cellStyle name="40% - Accent4 2 3 4 2 3 2" xfId="50349" xr:uid="{00000000-0005-0000-0000-0000DF5B0000}"/>
    <cellStyle name="40% - Accent4 2 3 4 2 4" xfId="32592" xr:uid="{00000000-0005-0000-0000-0000E05B0000}"/>
    <cellStyle name="40% - Accent4 2 3 4 2 5" xfId="38171" xr:uid="{00000000-0005-0000-0000-0000E15B0000}"/>
    <cellStyle name="40% - Accent4 2 3 4 2 6" xfId="45631" xr:uid="{00000000-0005-0000-0000-0000E25B0000}"/>
    <cellStyle name="40% - Accent4 2 3 4 2 7" xfId="15077" xr:uid="{00000000-0005-0000-0000-0000E35B0000}"/>
    <cellStyle name="40% - Accent4 2 3 4 3" xfId="7352" xr:uid="{00000000-0005-0000-0000-0000E45B0000}"/>
    <cellStyle name="40% - Accent4 2 3 4 3 2" xfId="26856" xr:uid="{00000000-0005-0000-0000-0000E55B0000}"/>
    <cellStyle name="40% - Accent4 2 3 4 3 3" xfId="53118" xr:uid="{00000000-0005-0000-0000-0000E65B0000}"/>
    <cellStyle name="40% - Accent4 2 3 4 3 4" xfId="16946" xr:uid="{00000000-0005-0000-0000-0000E75B0000}"/>
    <cellStyle name="40% - Accent4 2 3 4 4" xfId="21024" xr:uid="{00000000-0005-0000-0000-0000E85B0000}"/>
    <cellStyle name="40% - Accent4 2 3 4 4 2" xfId="48454" xr:uid="{00000000-0005-0000-0000-0000E95B0000}"/>
    <cellStyle name="40% - Accent4 2 3 4 5" xfId="30638" xr:uid="{00000000-0005-0000-0000-0000EA5B0000}"/>
    <cellStyle name="40% - Accent4 2 3 4 6" xfId="36097" xr:uid="{00000000-0005-0000-0000-0000EB5B0000}"/>
    <cellStyle name="40% - Accent4 2 3 4 7" xfId="43690" xr:uid="{00000000-0005-0000-0000-0000EC5B0000}"/>
    <cellStyle name="40% - Accent4 2 3 4 8" xfId="12201" xr:uid="{00000000-0005-0000-0000-0000ED5B0000}"/>
    <cellStyle name="40% - Accent4 2 3 5" xfId="3068" xr:uid="{00000000-0005-0000-0000-0000EE5B0000}"/>
    <cellStyle name="40% - Accent4 2 3 5 2" xfId="7861" xr:uid="{00000000-0005-0000-0000-0000EF5B0000}"/>
    <cellStyle name="40% - Accent4 2 3 5 2 2" xfId="27291" xr:uid="{00000000-0005-0000-0000-0000F05B0000}"/>
    <cellStyle name="40% - Accent4 2 3 5 2 3" xfId="53627" xr:uid="{00000000-0005-0000-0000-0000F15B0000}"/>
    <cellStyle name="40% - Accent4 2 3 5 2 4" xfId="17401" xr:uid="{00000000-0005-0000-0000-0000F25B0000}"/>
    <cellStyle name="40% - Accent4 2 3 5 3" xfId="21693" xr:uid="{00000000-0005-0000-0000-0000F35B0000}"/>
    <cellStyle name="40% - Accent4 2 3 5 3 2" xfId="48939" xr:uid="{00000000-0005-0000-0000-0000F45B0000}"/>
    <cellStyle name="40% - Accent4 2 3 5 4" xfId="31180" xr:uid="{00000000-0005-0000-0000-0000F55B0000}"/>
    <cellStyle name="40% - Accent4 2 3 5 5" xfId="36747" xr:uid="{00000000-0005-0000-0000-0000F65B0000}"/>
    <cellStyle name="40% - Accent4 2 3 5 6" xfId="44207" xr:uid="{00000000-0005-0000-0000-0000F75B0000}"/>
    <cellStyle name="40% - Accent4 2 3 5 7" xfId="13703" xr:uid="{00000000-0005-0000-0000-0000F85B0000}"/>
    <cellStyle name="40% - Accent4 2 3 6" xfId="4967" xr:uid="{00000000-0005-0000-0000-0000F95B0000}"/>
    <cellStyle name="40% - Accent4 2 3 6 2" xfId="9723" xr:uid="{00000000-0005-0000-0000-0000FA5B0000}"/>
    <cellStyle name="40% - Accent4 2 3 6 2 2" xfId="55489" xr:uid="{00000000-0005-0000-0000-0000FB5B0000}"/>
    <cellStyle name="40% - Accent4 2 3 6 2 3" xfId="25482" xr:uid="{00000000-0005-0000-0000-0000FC5B0000}"/>
    <cellStyle name="40% - Accent4 2 3 6 3" xfId="33066" xr:uid="{00000000-0005-0000-0000-0000FD5B0000}"/>
    <cellStyle name="40% - Accent4 2 3 6 3 2" xfId="50798" xr:uid="{00000000-0005-0000-0000-0000FE5B0000}"/>
    <cellStyle name="40% - Accent4 2 3 6 4" xfId="38645" xr:uid="{00000000-0005-0000-0000-0000FF5B0000}"/>
    <cellStyle name="40% - Accent4 2 3 6 5" xfId="46098" xr:uid="{00000000-0005-0000-0000-0000005C0000}"/>
    <cellStyle name="40% - Accent4 2 3 6 6" xfId="15572" xr:uid="{00000000-0005-0000-0000-0000015C0000}"/>
    <cellStyle name="40% - Accent4 2 3 7" xfId="5452" xr:uid="{00000000-0005-0000-0000-0000025C0000}"/>
    <cellStyle name="40% - Accent4 2 3 7 2" xfId="10144" xr:uid="{00000000-0005-0000-0000-0000035C0000}"/>
    <cellStyle name="40% - Accent4 2 3 7 2 2" xfId="55910" xr:uid="{00000000-0005-0000-0000-0000045C0000}"/>
    <cellStyle name="40% - Accent4 2 3 7 2 3" xfId="33548" xr:uid="{00000000-0005-0000-0000-0000055C0000}"/>
    <cellStyle name="40% - Accent4 2 3 7 3" xfId="39127" xr:uid="{00000000-0005-0000-0000-0000065C0000}"/>
    <cellStyle name="40% - Accent4 2 3 7 3 2" xfId="51218" xr:uid="{00000000-0005-0000-0000-0000075C0000}"/>
    <cellStyle name="40% - Accent4 2 3 7 4" xfId="46580" xr:uid="{00000000-0005-0000-0000-0000085C0000}"/>
    <cellStyle name="40% - Accent4 2 3 7 5" xfId="19468" xr:uid="{00000000-0005-0000-0000-0000095C0000}"/>
    <cellStyle name="40% - Accent4 2 3 8" xfId="5895" xr:uid="{00000000-0005-0000-0000-00000A5C0000}"/>
    <cellStyle name="40% - Accent4 2 3 8 2" xfId="51661" xr:uid="{00000000-0005-0000-0000-00000B5C0000}"/>
    <cellStyle name="40% - Accent4 2 3 8 3" xfId="29129" xr:uid="{00000000-0005-0000-0000-00000C5C0000}"/>
    <cellStyle name="40% - Accent4 2 3 9" xfId="10940" xr:uid="{00000000-0005-0000-0000-00000D5C0000}"/>
    <cellStyle name="40% - Accent4 2 3 9 2" xfId="47000" xr:uid="{00000000-0005-0000-0000-00000E5C0000}"/>
    <cellStyle name="40% - Accent4 2 3 9 3" xfId="34537" xr:uid="{00000000-0005-0000-0000-00000F5C0000}"/>
    <cellStyle name="40% - Accent4 2 4" xfId="982" xr:uid="{00000000-0005-0000-0000-0000105C0000}"/>
    <cellStyle name="40% - Accent4 2 4 10" xfId="11839" xr:uid="{00000000-0005-0000-0000-0000115C0000}"/>
    <cellStyle name="40% - Accent4 2 4 11" xfId="56767" xr:uid="{00000000-0005-0000-0000-0000125C0000}"/>
    <cellStyle name="40% - Accent4 2 4 12" xfId="57222" xr:uid="{00000000-0005-0000-0000-0000135C0000}"/>
    <cellStyle name="40% - Accent4 2 4 2" xfId="1719" xr:uid="{00000000-0005-0000-0000-0000145C0000}"/>
    <cellStyle name="40% - Accent4 2 4 2 2" xfId="4092" xr:uid="{00000000-0005-0000-0000-0000155C0000}"/>
    <cellStyle name="40% - Accent4 2 4 2 2 2" xfId="8883" xr:uid="{00000000-0005-0000-0000-0000165C0000}"/>
    <cellStyle name="40% - Accent4 2 4 2 2 2 2" xfId="28302" xr:uid="{00000000-0005-0000-0000-0000175C0000}"/>
    <cellStyle name="40% - Accent4 2 4 2 2 2 3" xfId="54649" xr:uid="{00000000-0005-0000-0000-0000185C0000}"/>
    <cellStyle name="40% - Accent4 2 4 2 2 2 4" xfId="18425" xr:uid="{00000000-0005-0000-0000-0000195C0000}"/>
    <cellStyle name="40% - Accent4 2 4 2 2 3" xfId="22717" xr:uid="{00000000-0005-0000-0000-00001A5C0000}"/>
    <cellStyle name="40% - Accent4 2 4 2 2 3 2" xfId="49960" xr:uid="{00000000-0005-0000-0000-00001B5C0000}"/>
    <cellStyle name="40% - Accent4 2 4 2 2 4" xfId="32200" xr:uid="{00000000-0005-0000-0000-00001C5C0000}"/>
    <cellStyle name="40% - Accent4 2 4 2 2 5" xfId="37771" xr:uid="{00000000-0005-0000-0000-00001D5C0000}"/>
    <cellStyle name="40% - Accent4 2 4 2 2 6" xfId="45231" xr:uid="{00000000-0005-0000-0000-00001E5C0000}"/>
    <cellStyle name="40% - Accent4 2 4 2 2 7" xfId="14713" xr:uid="{00000000-0005-0000-0000-00001F5C0000}"/>
    <cellStyle name="40% - Accent4 2 4 2 3" xfId="6932" xr:uid="{00000000-0005-0000-0000-0000205C0000}"/>
    <cellStyle name="40% - Accent4 2 4 2 3 2" xfId="26492" xr:uid="{00000000-0005-0000-0000-0000215C0000}"/>
    <cellStyle name="40% - Accent4 2 4 2 3 3" xfId="52698" xr:uid="{00000000-0005-0000-0000-0000225C0000}"/>
    <cellStyle name="40% - Accent4 2 4 2 3 4" xfId="16582" xr:uid="{00000000-0005-0000-0000-0000235C0000}"/>
    <cellStyle name="40% - Accent4 2 4 2 4" xfId="20558" xr:uid="{00000000-0005-0000-0000-0000245C0000}"/>
    <cellStyle name="40% - Accent4 2 4 2 4 2" xfId="48034" xr:uid="{00000000-0005-0000-0000-0000255C0000}"/>
    <cellStyle name="40% - Accent4 2 4 2 5" xfId="30183" xr:uid="{00000000-0005-0000-0000-0000265C0000}"/>
    <cellStyle name="40% - Accent4 2 4 2 6" xfId="35629" xr:uid="{00000000-0005-0000-0000-0000275C0000}"/>
    <cellStyle name="40% - Accent4 2 4 2 7" xfId="43224" xr:uid="{00000000-0005-0000-0000-0000285C0000}"/>
    <cellStyle name="40% - Accent4 2 4 2 8" xfId="13252" xr:uid="{00000000-0005-0000-0000-0000295C0000}"/>
    <cellStyle name="40% - Accent4 2 4 3" xfId="2259" xr:uid="{00000000-0005-0000-0000-00002A5C0000}"/>
    <cellStyle name="40% - Accent4 2 4 3 2" xfId="4564" xr:uid="{00000000-0005-0000-0000-00002B5C0000}"/>
    <cellStyle name="40% - Accent4 2 4 3 2 2" xfId="9345" xr:uid="{00000000-0005-0000-0000-00002C5C0000}"/>
    <cellStyle name="40% - Accent4 2 4 3 2 2 2" xfId="28738" xr:uid="{00000000-0005-0000-0000-00002D5C0000}"/>
    <cellStyle name="40% - Accent4 2 4 3 2 2 3" xfId="55111" xr:uid="{00000000-0005-0000-0000-00002E5C0000}"/>
    <cellStyle name="40% - Accent4 2 4 3 2 2 4" xfId="18897" xr:uid="{00000000-0005-0000-0000-00002F5C0000}"/>
    <cellStyle name="40% - Accent4 2 4 3 2 3" xfId="23189" xr:uid="{00000000-0005-0000-0000-0000305C0000}"/>
    <cellStyle name="40% - Accent4 2 4 3 2 3 2" xfId="50421" xr:uid="{00000000-0005-0000-0000-0000315C0000}"/>
    <cellStyle name="40% - Accent4 2 4 3 2 4" xfId="32664" xr:uid="{00000000-0005-0000-0000-0000325C0000}"/>
    <cellStyle name="40% - Accent4 2 4 3 2 5" xfId="38243" xr:uid="{00000000-0005-0000-0000-0000335C0000}"/>
    <cellStyle name="40% - Accent4 2 4 3 2 6" xfId="45703" xr:uid="{00000000-0005-0000-0000-0000345C0000}"/>
    <cellStyle name="40% - Accent4 2 4 3 2 7" xfId="15149" xr:uid="{00000000-0005-0000-0000-0000355C0000}"/>
    <cellStyle name="40% - Accent4 2 4 3 3" xfId="7424" xr:uid="{00000000-0005-0000-0000-0000365C0000}"/>
    <cellStyle name="40% - Accent4 2 4 3 3 2" xfId="26928" xr:uid="{00000000-0005-0000-0000-0000375C0000}"/>
    <cellStyle name="40% - Accent4 2 4 3 3 3" xfId="53190" xr:uid="{00000000-0005-0000-0000-0000385C0000}"/>
    <cellStyle name="40% - Accent4 2 4 3 3 4" xfId="17018" xr:uid="{00000000-0005-0000-0000-0000395C0000}"/>
    <cellStyle name="40% - Accent4 2 4 3 4" xfId="21096" xr:uid="{00000000-0005-0000-0000-00003A5C0000}"/>
    <cellStyle name="40% - Accent4 2 4 3 4 2" xfId="48526" xr:uid="{00000000-0005-0000-0000-00003B5C0000}"/>
    <cellStyle name="40% - Accent4 2 4 3 5" xfId="30710" xr:uid="{00000000-0005-0000-0000-00003C5C0000}"/>
    <cellStyle name="40% - Accent4 2 4 3 6" xfId="36169" xr:uid="{00000000-0005-0000-0000-00003D5C0000}"/>
    <cellStyle name="40% - Accent4 2 4 3 7" xfId="43762" xr:uid="{00000000-0005-0000-0000-00003E5C0000}"/>
    <cellStyle name="40% - Accent4 2 4 3 8" xfId="12532" xr:uid="{00000000-0005-0000-0000-00003F5C0000}"/>
    <cellStyle name="40% - Accent4 2 4 4" xfId="3400" xr:uid="{00000000-0005-0000-0000-0000405C0000}"/>
    <cellStyle name="40% - Accent4 2 4 4 2" xfId="8192" xr:uid="{00000000-0005-0000-0000-0000415C0000}"/>
    <cellStyle name="40% - Accent4 2 4 4 2 2" xfId="27622" xr:uid="{00000000-0005-0000-0000-0000425C0000}"/>
    <cellStyle name="40% - Accent4 2 4 4 2 3" xfId="53958" xr:uid="{00000000-0005-0000-0000-0000435C0000}"/>
    <cellStyle name="40% - Accent4 2 4 4 2 4" xfId="17733" xr:uid="{00000000-0005-0000-0000-0000445C0000}"/>
    <cellStyle name="40% - Accent4 2 4 4 3" xfId="22025" xr:uid="{00000000-0005-0000-0000-0000455C0000}"/>
    <cellStyle name="40% - Accent4 2 4 4 3 2" xfId="49270" xr:uid="{00000000-0005-0000-0000-0000465C0000}"/>
    <cellStyle name="40% - Accent4 2 4 4 4" xfId="31512" xr:uid="{00000000-0005-0000-0000-0000475C0000}"/>
    <cellStyle name="40% - Accent4 2 4 4 5" xfId="37079" xr:uid="{00000000-0005-0000-0000-0000485C0000}"/>
    <cellStyle name="40% - Accent4 2 4 4 6" xfId="44539" xr:uid="{00000000-0005-0000-0000-0000495C0000}"/>
    <cellStyle name="40% - Accent4 2 4 4 7" xfId="14034" xr:uid="{00000000-0005-0000-0000-00004A5C0000}"/>
    <cellStyle name="40% - Accent4 2 4 5" xfId="5039" xr:uid="{00000000-0005-0000-0000-00004B5C0000}"/>
    <cellStyle name="40% - Accent4 2 4 5 2" xfId="9795" xr:uid="{00000000-0005-0000-0000-00004C5C0000}"/>
    <cellStyle name="40% - Accent4 2 4 5 2 2" xfId="55561" xr:uid="{00000000-0005-0000-0000-00004D5C0000}"/>
    <cellStyle name="40% - Accent4 2 4 5 2 3" xfId="25813" xr:uid="{00000000-0005-0000-0000-00004E5C0000}"/>
    <cellStyle name="40% - Accent4 2 4 5 3" xfId="33138" xr:uid="{00000000-0005-0000-0000-00004F5C0000}"/>
    <cellStyle name="40% - Accent4 2 4 5 3 2" xfId="50870" xr:uid="{00000000-0005-0000-0000-0000505C0000}"/>
    <cellStyle name="40% - Accent4 2 4 5 4" xfId="38717" xr:uid="{00000000-0005-0000-0000-0000515C0000}"/>
    <cellStyle name="40% - Accent4 2 4 5 5" xfId="46170" xr:uid="{00000000-0005-0000-0000-0000525C0000}"/>
    <cellStyle name="40% - Accent4 2 4 5 6" xfId="15903" xr:uid="{00000000-0005-0000-0000-0000535C0000}"/>
    <cellStyle name="40% - Accent4 2 4 6" xfId="5524" xr:uid="{00000000-0005-0000-0000-0000545C0000}"/>
    <cellStyle name="40% - Accent4 2 4 6 2" xfId="10216" xr:uid="{00000000-0005-0000-0000-0000555C0000}"/>
    <cellStyle name="40% - Accent4 2 4 6 2 2" xfId="55982" xr:uid="{00000000-0005-0000-0000-0000565C0000}"/>
    <cellStyle name="40% - Accent4 2 4 6 2 3" xfId="33620" xr:uid="{00000000-0005-0000-0000-0000575C0000}"/>
    <cellStyle name="40% - Accent4 2 4 6 3" xfId="39199" xr:uid="{00000000-0005-0000-0000-0000585C0000}"/>
    <cellStyle name="40% - Accent4 2 4 6 3 2" xfId="51290" xr:uid="{00000000-0005-0000-0000-0000595C0000}"/>
    <cellStyle name="40% - Accent4 2 4 6 4" xfId="46652" xr:uid="{00000000-0005-0000-0000-00005A5C0000}"/>
    <cellStyle name="40% - Accent4 2 4 6 5" xfId="19827" xr:uid="{00000000-0005-0000-0000-00005B5C0000}"/>
    <cellStyle name="40% - Accent4 2 4 7" xfId="6227" xr:uid="{00000000-0005-0000-0000-00005C5C0000}"/>
    <cellStyle name="40% - Accent4 2 4 7 2" xfId="51993" xr:uid="{00000000-0005-0000-0000-00005D5C0000}"/>
    <cellStyle name="40% - Accent4 2 4 7 3" xfId="29461" xr:uid="{00000000-0005-0000-0000-00005E5C0000}"/>
    <cellStyle name="40% - Accent4 2 4 8" xfId="11012" xr:uid="{00000000-0005-0000-0000-00005F5C0000}"/>
    <cellStyle name="40% - Accent4 2 4 8 2" xfId="47331" xr:uid="{00000000-0005-0000-0000-0000605C0000}"/>
    <cellStyle name="40% - Accent4 2 4 8 3" xfId="34896" xr:uid="{00000000-0005-0000-0000-0000615C0000}"/>
    <cellStyle name="40% - Accent4 2 4 9" xfId="42495" xr:uid="{00000000-0005-0000-0000-0000625C0000}"/>
    <cellStyle name="40% - Accent4 2 5" xfId="723" xr:uid="{00000000-0005-0000-0000-0000635C0000}"/>
    <cellStyle name="40% - Accent4 2 5 10" xfId="11580" xr:uid="{00000000-0005-0000-0000-0000645C0000}"/>
    <cellStyle name="40% - Accent4 2 5 2" xfId="1483" xr:uid="{00000000-0005-0000-0000-0000655C0000}"/>
    <cellStyle name="40% - Accent4 2 5 2 2" xfId="3859" xr:uid="{00000000-0005-0000-0000-0000665C0000}"/>
    <cellStyle name="40% - Accent4 2 5 2 2 2" xfId="8650" xr:uid="{00000000-0005-0000-0000-0000675C0000}"/>
    <cellStyle name="40% - Accent4 2 5 2 2 2 2" xfId="28070" xr:uid="{00000000-0005-0000-0000-0000685C0000}"/>
    <cellStyle name="40% - Accent4 2 5 2 2 2 3" xfId="54416" xr:uid="{00000000-0005-0000-0000-0000695C0000}"/>
    <cellStyle name="40% - Accent4 2 5 2 2 2 4" xfId="18192" xr:uid="{00000000-0005-0000-0000-00006A5C0000}"/>
    <cellStyle name="40% - Accent4 2 5 2 2 3" xfId="22484" xr:uid="{00000000-0005-0000-0000-00006B5C0000}"/>
    <cellStyle name="40% - Accent4 2 5 2 2 3 2" xfId="49727" xr:uid="{00000000-0005-0000-0000-00006C5C0000}"/>
    <cellStyle name="40% - Accent4 2 5 2 2 4" xfId="31967" xr:uid="{00000000-0005-0000-0000-00006D5C0000}"/>
    <cellStyle name="40% - Accent4 2 5 2 2 5" xfId="37538" xr:uid="{00000000-0005-0000-0000-00006E5C0000}"/>
    <cellStyle name="40% - Accent4 2 5 2 2 6" xfId="44998" xr:uid="{00000000-0005-0000-0000-00006F5C0000}"/>
    <cellStyle name="40% - Accent4 2 5 2 2 7" xfId="14481" xr:uid="{00000000-0005-0000-0000-0000705C0000}"/>
    <cellStyle name="40% - Accent4 2 5 2 3" xfId="6697" xr:uid="{00000000-0005-0000-0000-0000715C0000}"/>
    <cellStyle name="40% - Accent4 2 5 2 3 2" xfId="26260" xr:uid="{00000000-0005-0000-0000-0000725C0000}"/>
    <cellStyle name="40% - Accent4 2 5 2 3 3" xfId="52463" xr:uid="{00000000-0005-0000-0000-0000735C0000}"/>
    <cellStyle name="40% - Accent4 2 5 2 3 4" xfId="16350" xr:uid="{00000000-0005-0000-0000-0000745C0000}"/>
    <cellStyle name="40% - Accent4 2 5 2 4" xfId="20322" xr:uid="{00000000-0005-0000-0000-0000755C0000}"/>
    <cellStyle name="40% - Accent4 2 5 2 4 2" xfId="47799" xr:uid="{00000000-0005-0000-0000-0000765C0000}"/>
    <cellStyle name="40% - Accent4 2 5 2 5" xfId="29947" xr:uid="{00000000-0005-0000-0000-0000775C0000}"/>
    <cellStyle name="40% - Accent4 2 5 2 6" xfId="35393" xr:uid="{00000000-0005-0000-0000-0000785C0000}"/>
    <cellStyle name="40% - Accent4 2 5 2 7" xfId="42988" xr:uid="{00000000-0005-0000-0000-0000795C0000}"/>
    <cellStyle name="40% - Accent4 2 5 2 8" xfId="13017" xr:uid="{00000000-0005-0000-0000-00007A5C0000}"/>
    <cellStyle name="40% - Accent4 2 5 3" xfId="3167" xr:uid="{00000000-0005-0000-0000-00007B5C0000}"/>
    <cellStyle name="40% - Accent4 2 5 3 2" xfId="7960" xr:uid="{00000000-0005-0000-0000-00007C5C0000}"/>
    <cellStyle name="40% - Accent4 2 5 3 2 2" xfId="27390" xr:uid="{00000000-0005-0000-0000-00007D5C0000}"/>
    <cellStyle name="40% - Accent4 2 5 3 2 3" xfId="53726" xr:uid="{00000000-0005-0000-0000-00007E5C0000}"/>
    <cellStyle name="40% - Accent4 2 5 3 2 4" xfId="17500" xr:uid="{00000000-0005-0000-0000-00007F5C0000}"/>
    <cellStyle name="40% - Accent4 2 5 3 3" xfId="21792" xr:uid="{00000000-0005-0000-0000-0000805C0000}"/>
    <cellStyle name="40% - Accent4 2 5 3 3 2" xfId="49038" xr:uid="{00000000-0005-0000-0000-0000815C0000}"/>
    <cellStyle name="40% - Accent4 2 5 3 4" xfId="31279" xr:uid="{00000000-0005-0000-0000-0000825C0000}"/>
    <cellStyle name="40% - Accent4 2 5 3 5" xfId="36846" xr:uid="{00000000-0005-0000-0000-0000835C0000}"/>
    <cellStyle name="40% - Accent4 2 5 3 6" xfId="44306" xr:uid="{00000000-0005-0000-0000-0000845C0000}"/>
    <cellStyle name="40% - Accent4 2 5 3 7" xfId="12300" xr:uid="{00000000-0005-0000-0000-0000855C0000}"/>
    <cellStyle name="40% - Accent4 2 5 4" xfId="5994" xr:uid="{00000000-0005-0000-0000-0000865C0000}"/>
    <cellStyle name="40% - Accent4 2 5 4 2" xfId="24042" xr:uid="{00000000-0005-0000-0000-0000875C0000}"/>
    <cellStyle name="40% - Accent4 2 5 4 3" xfId="51760" xr:uid="{00000000-0005-0000-0000-0000885C0000}"/>
    <cellStyle name="40% - Accent4 2 5 4 4" xfId="13802" xr:uid="{00000000-0005-0000-0000-0000895C0000}"/>
    <cellStyle name="40% - Accent4 2 5 5" xfId="15671" xr:uid="{00000000-0005-0000-0000-00008A5C0000}"/>
    <cellStyle name="40% - Accent4 2 5 5 2" xfId="25581" xr:uid="{00000000-0005-0000-0000-00008B5C0000}"/>
    <cellStyle name="40% - Accent4 2 5 5 3" xfId="47099" xr:uid="{00000000-0005-0000-0000-00008C5C0000}"/>
    <cellStyle name="40% - Accent4 2 5 6" xfId="19568" xr:uid="{00000000-0005-0000-0000-00008D5C0000}"/>
    <cellStyle name="40% - Accent4 2 5 7" xfId="29229" xr:uid="{00000000-0005-0000-0000-00008E5C0000}"/>
    <cellStyle name="40% - Accent4 2 5 8" xfId="34637" xr:uid="{00000000-0005-0000-0000-00008F5C0000}"/>
    <cellStyle name="40% - Accent4 2 5 9" xfId="42236" xr:uid="{00000000-0005-0000-0000-0000905C0000}"/>
    <cellStyle name="40% - Accent4 2 6" xfId="1204" xr:uid="{00000000-0005-0000-0000-0000915C0000}"/>
    <cellStyle name="40% - Accent4 2 6 2" xfId="3586" xr:uid="{00000000-0005-0000-0000-0000925C0000}"/>
    <cellStyle name="40% - Accent4 2 6 2 2" xfId="8377" xr:uid="{00000000-0005-0000-0000-0000935C0000}"/>
    <cellStyle name="40% - Accent4 2 6 2 2 2" xfId="27799" xr:uid="{00000000-0005-0000-0000-0000945C0000}"/>
    <cellStyle name="40% - Accent4 2 6 2 2 3" xfId="54143" xr:uid="{00000000-0005-0000-0000-0000955C0000}"/>
    <cellStyle name="40% - Accent4 2 6 2 2 4" xfId="17919" xr:uid="{00000000-0005-0000-0000-0000965C0000}"/>
    <cellStyle name="40% - Accent4 2 6 2 3" xfId="22211" xr:uid="{00000000-0005-0000-0000-0000975C0000}"/>
    <cellStyle name="40% - Accent4 2 6 2 3 2" xfId="49454" xr:uid="{00000000-0005-0000-0000-0000985C0000}"/>
    <cellStyle name="40% - Accent4 2 6 2 4" xfId="31695" xr:uid="{00000000-0005-0000-0000-0000995C0000}"/>
    <cellStyle name="40% - Accent4 2 6 2 5" xfId="37265" xr:uid="{00000000-0005-0000-0000-00009A5C0000}"/>
    <cellStyle name="40% - Accent4 2 6 2 6" xfId="44725" xr:uid="{00000000-0005-0000-0000-00009B5C0000}"/>
    <cellStyle name="40% - Accent4 2 6 2 7" xfId="12739" xr:uid="{00000000-0005-0000-0000-00009C5C0000}"/>
    <cellStyle name="40% - Accent4 2 6 3" xfId="6422" xr:uid="{00000000-0005-0000-0000-00009D5C0000}"/>
    <cellStyle name="40% - Accent4 2 6 3 2" xfId="24120" xr:uid="{00000000-0005-0000-0000-00009E5C0000}"/>
    <cellStyle name="40% - Accent4 2 6 3 3" xfId="52188" xr:uid="{00000000-0005-0000-0000-00009F5C0000}"/>
    <cellStyle name="40% - Accent4 2 6 3 4" xfId="14210" xr:uid="{00000000-0005-0000-0000-0000A05C0000}"/>
    <cellStyle name="40% - Accent4 2 6 4" xfId="16079" xr:uid="{00000000-0005-0000-0000-0000A15C0000}"/>
    <cellStyle name="40% - Accent4 2 6 4 2" xfId="25989" xr:uid="{00000000-0005-0000-0000-0000A25C0000}"/>
    <cellStyle name="40% - Accent4 2 6 4 3" xfId="47524" xr:uid="{00000000-0005-0000-0000-0000A35C0000}"/>
    <cellStyle name="40% - Accent4 2 6 5" xfId="20043" xr:uid="{00000000-0005-0000-0000-0000A45C0000}"/>
    <cellStyle name="40% - Accent4 2 6 6" xfId="29670" xr:uid="{00000000-0005-0000-0000-0000A55C0000}"/>
    <cellStyle name="40% - Accent4 2 6 7" xfId="35114" xr:uid="{00000000-0005-0000-0000-0000A65C0000}"/>
    <cellStyle name="40% - Accent4 2 6 8" xfId="42709" xr:uid="{00000000-0005-0000-0000-0000A75C0000}"/>
    <cellStyle name="40% - Accent4 2 6 9" xfId="11301" xr:uid="{00000000-0005-0000-0000-0000A85C0000}"/>
    <cellStyle name="40% - Accent4 2 7" xfId="2027" xr:uid="{00000000-0005-0000-0000-0000A95C0000}"/>
    <cellStyle name="40% - Accent4 2 7 2" xfId="4332" xr:uid="{00000000-0005-0000-0000-0000AA5C0000}"/>
    <cellStyle name="40% - Accent4 2 7 2 2" xfId="9113" xr:uid="{00000000-0005-0000-0000-0000AB5C0000}"/>
    <cellStyle name="40% - Accent4 2 7 2 2 2" xfId="28506" xr:uid="{00000000-0005-0000-0000-0000AC5C0000}"/>
    <cellStyle name="40% - Accent4 2 7 2 2 3" xfId="54879" xr:uid="{00000000-0005-0000-0000-0000AD5C0000}"/>
    <cellStyle name="40% - Accent4 2 7 2 2 4" xfId="18665" xr:uid="{00000000-0005-0000-0000-0000AE5C0000}"/>
    <cellStyle name="40% - Accent4 2 7 2 3" xfId="22957" xr:uid="{00000000-0005-0000-0000-0000AF5C0000}"/>
    <cellStyle name="40% - Accent4 2 7 2 3 2" xfId="50189" xr:uid="{00000000-0005-0000-0000-0000B05C0000}"/>
    <cellStyle name="40% - Accent4 2 7 2 4" xfId="32432" xr:uid="{00000000-0005-0000-0000-0000B15C0000}"/>
    <cellStyle name="40% - Accent4 2 7 2 5" xfId="38011" xr:uid="{00000000-0005-0000-0000-0000B25C0000}"/>
    <cellStyle name="40% - Accent4 2 7 2 6" xfId="45471" xr:uid="{00000000-0005-0000-0000-0000B35C0000}"/>
    <cellStyle name="40% - Accent4 2 7 2 7" xfId="14917" xr:uid="{00000000-0005-0000-0000-0000B45C0000}"/>
    <cellStyle name="40% - Accent4 2 7 3" xfId="7192" xr:uid="{00000000-0005-0000-0000-0000B55C0000}"/>
    <cellStyle name="40% - Accent4 2 7 3 2" xfId="26696" xr:uid="{00000000-0005-0000-0000-0000B65C0000}"/>
    <cellStyle name="40% - Accent4 2 7 3 3" xfId="52958" xr:uid="{00000000-0005-0000-0000-0000B75C0000}"/>
    <cellStyle name="40% - Accent4 2 7 3 4" xfId="16786" xr:uid="{00000000-0005-0000-0000-0000B85C0000}"/>
    <cellStyle name="40% - Accent4 2 7 4" xfId="20864" xr:uid="{00000000-0005-0000-0000-0000B95C0000}"/>
    <cellStyle name="40% - Accent4 2 7 4 2" xfId="48294" xr:uid="{00000000-0005-0000-0000-0000BA5C0000}"/>
    <cellStyle name="40% - Accent4 2 7 5" xfId="30478" xr:uid="{00000000-0005-0000-0000-0000BB5C0000}"/>
    <cellStyle name="40% - Accent4 2 7 6" xfId="35937" xr:uid="{00000000-0005-0000-0000-0000BC5C0000}"/>
    <cellStyle name="40% - Accent4 2 7 7" xfId="43530" xr:uid="{00000000-0005-0000-0000-0000BD5C0000}"/>
    <cellStyle name="40% - Accent4 2 7 8" xfId="12029" xr:uid="{00000000-0005-0000-0000-0000BE5C0000}"/>
    <cellStyle name="40% - Accent4 2 8" xfId="2895" xr:uid="{00000000-0005-0000-0000-0000BF5C0000}"/>
    <cellStyle name="40% - Accent4 2 8 2" xfId="7689" xr:uid="{00000000-0005-0000-0000-0000C05C0000}"/>
    <cellStyle name="40% - Accent4 2 8 2 2" xfId="27119" xr:uid="{00000000-0005-0000-0000-0000C15C0000}"/>
    <cellStyle name="40% - Accent4 2 8 2 3" xfId="53455" xr:uid="{00000000-0005-0000-0000-0000C25C0000}"/>
    <cellStyle name="40% - Accent4 2 8 2 4" xfId="17228" xr:uid="{00000000-0005-0000-0000-0000C35C0000}"/>
    <cellStyle name="40% - Accent4 2 8 3" xfId="21520" xr:uid="{00000000-0005-0000-0000-0000C45C0000}"/>
    <cellStyle name="40% - Accent4 2 8 3 2" xfId="48767" xr:uid="{00000000-0005-0000-0000-0000C55C0000}"/>
    <cellStyle name="40% - Accent4 2 8 4" xfId="31007" xr:uid="{00000000-0005-0000-0000-0000C65C0000}"/>
    <cellStyle name="40% - Accent4 2 8 5" xfId="36574" xr:uid="{00000000-0005-0000-0000-0000C75C0000}"/>
    <cellStyle name="40% - Accent4 2 8 6" xfId="44034" xr:uid="{00000000-0005-0000-0000-0000C85C0000}"/>
    <cellStyle name="40% - Accent4 2 8 7" xfId="13531" xr:uid="{00000000-0005-0000-0000-0000C95C0000}"/>
    <cellStyle name="40% - Accent4 2 9" xfId="4804" xr:uid="{00000000-0005-0000-0000-0000CA5C0000}"/>
    <cellStyle name="40% - Accent4 2 9 2" xfId="9563" xr:uid="{00000000-0005-0000-0000-0000CB5C0000}"/>
    <cellStyle name="40% - Accent4 2 9 2 2" xfId="55329" xr:uid="{00000000-0005-0000-0000-0000CC5C0000}"/>
    <cellStyle name="40% - Accent4 2 9 2 3" xfId="25322" xr:uid="{00000000-0005-0000-0000-0000CD5C0000}"/>
    <cellStyle name="40% - Accent4 2 9 3" xfId="32903" xr:uid="{00000000-0005-0000-0000-0000CE5C0000}"/>
    <cellStyle name="40% - Accent4 2 9 3 2" xfId="50638" xr:uid="{00000000-0005-0000-0000-0000CF5C0000}"/>
    <cellStyle name="40% - Accent4 2 9 4" xfId="38482" xr:uid="{00000000-0005-0000-0000-0000D05C0000}"/>
    <cellStyle name="40% - Accent4 2 9 5" xfId="45938" xr:uid="{00000000-0005-0000-0000-0000D15C0000}"/>
    <cellStyle name="40% - Accent4 2 9 6" xfId="15400" xr:uid="{00000000-0005-0000-0000-0000D25C0000}"/>
    <cellStyle name="40% - Accent4 3" xfId="304" xr:uid="{00000000-0005-0000-0000-0000D35C0000}"/>
    <cellStyle name="40% - Accent4 4" xfId="490" xr:uid="{00000000-0005-0000-0000-0000D45C0000}"/>
    <cellStyle name="40% - Accent4 4 10" xfId="10814" xr:uid="{00000000-0005-0000-0000-0000D55C0000}"/>
    <cellStyle name="40% - Accent4 4 10 2" xfId="46874" xr:uid="{00000000-0005-0000-0000-0000D65C0000}"/>
    <cellStyle name="40% - Accent4 4 10 3" xfId="34406" xr:uid="{00000000-0005-0000-0000-0000D75C0000}"/>
    <cellStyle name="40% - Accent4 4 11" xfId="42006" xr:uid="{00000000-0005-0000-0000-0000D85C0000}"/>
    <cellStyle name="40% - Accent4 4 12" xfId="11350" xr:uid="{00000000-0005-0000-0000-0000D95C0000}"/>
    <cellStyle name="40% - Accent4 4 13" xfId="56569" xr:uid="{00000000-0005-0000-0000-0000DA5C0000}"/>
    <cellStyle name="40% - Accent4 4 14" xfId="57024" xr:uid="{00000000-0005-0000-0000-0000DB5C0000}"/>
    <cellStyle name="40% - Accent4 4 2" xfId="1027" xr:uid="{00000000-0005-0000-0000-0000DC5C0000}"/>
    <cellStyle name="40% - Accent4 4 2 10" xfId="11884" xr:uid="{00000000-0005-0000-0000-0000DD5C0000}"/>
    <cellStyle name="40% - Accent4 4 2 11" xfId="56812" xr:uid="{00000000-0005-0000-0000-0000DE5C0000}"/>
    <cellStyle name="40% - Accent4 4 2 12" xfId="57267" xr:uid="{00000000-0005-0000-0000-0000DF5C0000}"/>
    <cellStyle name="40% - Accent4 4 2 2" xfId="1764" xr:uid="{00000000-0005-0000-0000-0000E05C0000}"/>
    <cellStyle name="40% - Accent4 4 2 2 2" xfId="4137" xr:uid="{00000000-0005-0000-0000-0000E15C0000}"/>
    <cellStyle name="40% - Accent4 4 2 2 2 2" xfId="8928" xr:uid="{00000000-0005-0000-0000-0000E25C0000}"/>
    <cellStyle name="40% - Accent4 4 2 2 2 2 2" xfId="28347" xr:uid="{00000000-0005-0000-0000-0000E35C0000}"/>
    <cellStyle name="40% - Accent4 4 2 2 2 2 3" xfId="54694" xr:uid="{00000000-0005-0000-0000-0000E45C0000}"/>
    <cellStyle name="40% - Accent4 4 2 2 2 2 4" xfId="18470" xr:uid="{00000000-0005-0000-0000-0000E55C0000}"/>
    <cellStyle name="40% - Accent4 4 2 2 2 3" xfId="22762" xr:uid="{00000000-0005-0000-0000-0000E65C0000}"/>
    <cellStyle name="40% - Accent4 4 2 2 2 3 2" xfId="50005" xr:uid="{00000000-0005-0000-0000-0000E75C0000}"/>
    <cellStyle name="40% - Accent4 4 2 2 2 4" xfId="32245" xr:uid="{00000000-0005-0000-0000-0000E85C0000}"/>
    <cellStyle name="40% - Accent4 4 2 2 2 5" xfId="37816" xr:uid="{00000000-0005-0000-0000-0000E95C0000}"/>
    <cellStyle name="40% - Accent4 4 2 2 2 6" xfId="45276" xr:uid="{00000000-0005-0000-0000-0000EA5C0000}"/>
    <cellStyle name="40% - Accent4 4 2 2 2 7" xfId="14758" xr:uid="{00000000-0005-0000-0000-0000EB5C0000}"/>
    <cellStyle name="40% - Accent4 4 2 2 3" xfId="6977" xr:uid="{00000000-0005-0000-0000-0000EC5C0000}"/>
    <cellStyle name="40% - Accent4 4 2 2 3 2" xfId="26537" xr:uid="{00000000-0005-0000-0000-0000ED5C0000}"/>
    <cellStyle name="40% - Accent4 4 2 2 3 3" xfId="52743" xr:uid="{00000000-0005-0000-0000-0000EE5C0000}"/>
    <cellStyle name="40% - Accent4 4 2 2 3 4" xfId="16627" xr:uid="{00000000-0005-0000-0000-0000EF5C0000}"/>
    <cellStyle name="40% - Accent4 4 2 2 4" xfId="20603" xr:uid="{00000000-0005-0000-0000-0000F05C0000}"/>
    <cellStyle name="40% - Accent4 4 2 2 4 2" xfId="48079" xr:uid="{00000000-0005-0000-0000-0000F15C0000}"/>
    <cellStyle name="40% - Accent4 4 2 2 5" xfId="30228" xr:uid="{00000000-0005-0000-0000-0000F25C0000}"/>
    <cellStyle name="40% - Accent4 4 2 2 6" xfId="35674" xr:uid="{00000000-0005-0000-0000-0000F35C0000}"/>
    <cellStyle name="40% - Accent4 4 2 2 7" xfId="43269" xr:uid="{00000000-0005-0000-0000-0000F45C0000}"/>
    <cellStyle name="40% - Accent4 4 2 2 8" xfId="13297" xr:uid="{00000000-0005-0000-0000-0000F55C0000}"/>
    <cellStyle name="40% - Accent4 4 2 3" xfId="2304" xr:uid="{00000000-0005-0000-0000-0000F65C0000}"/>
    <cellStyle name="40% - Accent4 4 2 3 2" xfId="4609" xr:uid="{00000000-0005-0000-0000-0000F75C0000}"/>
    <cellStyle name="40% - Accent4 4 2 3 2 2" xfId="9390" xr:uid="{00000000-0005-0000-0000-0000F85C0000}"/>
    <cellStyle name="40% - Accent4 4 2 3 2 2 2" xfId="28783" xr:uid="{00000000-0005-0000-0000-0000F95C0000}"/>
    <cellStyle name="40% - Accent4 4 2 3 2 2 3" xfId="55156" xr:uid="{00000000-0005-0000-0000-0000FA5C0000}"/>
    <cellStyle name="40% - Accent4 4 2 3 2 2 4" xfId="18942" xr:uid="{00000000-0005-0000-0000-0000FB5C0000}"/>
    <cellStyle name="40% - Accent4 4 2 3 2 3" xfId="23234" xr:uid="{00000000-0005-0000-0000-0000FC5C0000}"/>
    <cellStyle name="40% - Accent4 4 2 3 2 3 2" xfId="50466" xr:uid="{00000000-0005-0000-0000-0000FD5C0000}"/>
    <cellStyle name="40% - Accent4 4 2 3 2 4" xfId="32709" xr:uid="{00000000-0005-0000-0000-0000FE5C0000}"/>
    <cellStyle name="40% - Accent4 4 2 3 2 5" xfId="38288" xr:uid="{00000000-0005-0000-0000-0000FF5C0000}"/>
    <cellStyle name="40% - Accent4 4 2 3 2 6" xfId="45748" xr:uid="{00000000-0005-0000-0000-0000005D0000}"/>
    <cellStyle name="40% - Accent4 4 2 3 2 7" xfId="15194" xr:uid="{00000000-0005-0000-0000-0000015D0000}"/>
    <cellStyle name="40% - Accent4 4 2 3 3" xfId="7469" xr:uid="{00000000-0005-0000-0000-0000025D0000}"/>
    <cellStyle name="40% - Accent4 4 2 3 3 2" xfId="26973" xr:uid="{00000000-0005-0000-0000-0000035D0000}"/>
    <cellStyle name="40% - Accent4 4 2 3 3 3" xfId="53235" xr:uid="{00000000-0005-0000-0000-0000045D0000}"/>
    <cellStyle name="40% - Accent4 4 2 3 3 4" xfId="17063" xr:uid="{00000000-0005-0000-0000-0000055D0000}"/>
    <cellStyle name="40% - Accent4 4 2 3 4" xfId="21141" xr:uid="{00000000-0005-0000-0000-0000065D0000}"/>
    <cellStyle name="40% - Accent4 4 2 3 4 2" xfId="48571" xr:uid="{00000000-0005-0000-0000-0000075D0000}"/>
    <cellStyle name="40% - Accent4 4 2 3 5" xfId="30755" xr:uid="{00000000-0005-0000-0000-0000085D0000}"/>
    <cellStyle name="40% - Accent4 4 2 3 6" xfId="36214" xr:uid="{00000000-0005-0000-0000-0000095D0000}"/>
    <cellStyle name="40% - Accent4 4 2 3 7" xfId="43807" xr:uid="{00000000-0005-0000-0000-00000A5D0000}"/>
    <cellStyle name="40% - Accent4 4 2 3 8" xfId="12577" xr:uid="{00000000-0005-0000-0000-00000B5D0000}"/>
    <cellStyle name="40% - Accent4 4 2 4" xfId="3445" xr:uid="{00000000-0005-0000-0000-00000C5D0000}"/>
    <cellStyle name="40% - Accent4 4 2 4 2" xfId="8237" xr:uid="{00000000-0005-0000-0000-00000D5D0000}"/>
    <cellStyle name="40% - Accent4 4 2 4 2 2" xfId="27667" xr:uid="{00000000-0005-0000-0000-00000E5D0000}"/>
    <cellStyle name="40% - Accent4 4 2 4 2 3" xfId="54003" xr:uid="{00000000-0005-0000-0000-00000F5D0000}"/>
    <cellStyle name="40% - Accent4 4 2 4 2 4" xfId="17778" xr:uid="{00000000-0005-0000-0000-0000105D0000}"/>
    <cellStyle name="40% - Accent4 4 2 4 3" xfId="22070" xr:uid="{00000000-0005-0000-0000-0000115D0000}"/>
    <cellStyle name="40% - Accent4 4 2 4 3 2" xfId="49315" xr:uid="{00000000-0005-0000-0000-0000125D0000}"/>
    <cellStyle name="40% - Accent4 4 2 4 4" xfId="31557" xr:uid="{00000000-0005-0000-0000-0000135D0000}"/>
    <cellStyle name="40% - Accent4 4 2 4 5" xfId="37124" xr:uid="{00000000-0005-0000-0000-0000145D0000}"/>
    <cellStyle name="40% - Accent4 4 2 4 6" xfId="44584" xr:uid="{00000000-0005-0000-0000-0000155D0000}"/>
    <cellStyle name="40% - Accent4 4 2 4 7" xfId="14079" xr:uid="{00000000-0005-0000-0000-0000165D0000}"/>
    <cellStyle name="40% - Accent4 4 2 5" xfId="5084" xr:uid="{00000000-0005-0000-0000-0000175D0000}"/>
    <cellStyle name="40% - Accent4 4 2 5 2" xfId="9840" xr:uid="{00000000-0005-0000-0000-0000185D0000}"/>
    <cellStyle name="40% - Accent4 4 2 5 2 2" xfId="55606" xr:uid="{00000000-0005-0000-0000-0000195D0000}"/>
    <cellStyle name="40% - Accent4 4 2 5 2 3" xfId="25858" xr:uid="{00000000-0005-0000-0000-00001A5D0000}"/>
    <cellStyle name="40% - Accent4 4 2 5 3" xfId="33183" xr:uid="{00000000-0005-0000-0000-00001B5D0000}"/>
    <cellStyle name="40% - Accent4 4 2 5 3 2" xfId="50915" xr:uid="{00000000-0005-0000-0000-00001C5D0000}"/>
    <cellStyle name="40% - Accent4 4 2 5 4" xfId="38762" xr:uid="{00000000-0005-0000-0000-00001D5D0000}"/>
    <cellStyle name="40% - Accent4 4 2 5 5" xfId="46215" xr:uid="{00000000-0005-0000-0000-00001E5D0000}"/>
    <cellStyle name="40% - Accent4 4 2 5 6" xfId="15948" xr:uid="{00000000-0005-0000-0000-00001F5D0000}"/>
    <cellStyle name="40% - Accent4 4 2 6" xfId="5569" xr:uid="{00000000-0005-0000-0000-0000205D0000}"/>
    <cellStyle name="40% - Accent4 4 2 6 2" xfId="10261" xr:uid="{00000000-0005-0000-0000-0000215D0000}"/>
    <cellStyle name="40% - Accent4 4 2 6 2 2" xfId="56027" xr:uid="{00000000-0005-0000-0000-0000225D0000}"/>
    <cellStyle name="40% - Accent4 4 2 6 2 3" xfId="33665" xr:uid="{00000000-0005-0000-0000-0000235D0000}"/>
    <cellStyle name="40% - Accent4 4 2 6 3" xfId="39244" xr:uid="{00000000-0005-0000-0000-0000245D0000}"/>
    <cellStyle name="40% - Accent4 4 2 6 3 2" xfId="51335" xr:uid="{00000000-0005-0000-0000-0000255D0000}"/>
    <cellStyle name="40% - Accent4 4 2 6 4" xfId="46697" xr:uid="{00000000-0005-0000-0000-0000265D0000}"/>
    <cellStyle name="40% - Accent4 4 2 6 5" xfId="19872" xr:uid="{00000000-0005-0000-0000-0000275D0000}"/>
    <cellStyle name="40% - Accent4 4 2 7" xfId="6272" xr:uid="{00000000-0005-0000-0000-0000285D0000}"/>
    <cellStyle name="40% - Accent4 4 2 7 2" xfId="52038" xr:uid="{00000000-0005-0000-0000-0000295D0000}"/>
    <cellStyle name="40% - Accent4 4 2 7 3" xfId="29506" xr:uid="{00000000-0005-0000-0000-00002A5D0000}"/>
    <cellStyle name="40% - Accent4 4 2 8" xfId="11057" xr:uid="{00000000-0005-0000-0000-00002B5D0000}"/>
    <cellStyle name="40% - Accent4 4 2 8 2" xfId="47376" xr:uid="{00000000-0005-0000-0000-00002C5D0000}"/>
    <cellStyle name="40% - Accent4 4 2 8 3" xfId="34941" xr:uid="{00000000-0005-0000-0000-00002D5D0000}"/>
    <cellStyle name="40% - Accent4 4 2 9" xfId="42540" xr:uid="{00000000-0005-0000-0000-00002E5D0000}"/>
    <cellStyle name="40% - Accent4 4 3" xfId="779" xr:uid="{00000000-0005-0000-0000-00002F5D0000}"/>
    <cellStyle name="40% - Accent4 4 3 10" xfId="11636" xr:uid="{00000000-0005-0000-0000-0000305D0000}"/>
    <cellStyle name="40% - Accent4 4 3 2" xfId="1521" xr:uid="{00000000-0005-0000-0000-0000315D0000}"/>
    <cellStyle name="40% - Accent4 4 3 2 2" xfId="3894" xr:uid="{00000000-0005-0000-0000-0000325D0000}"/>
    <cellStyle name="40% - Accent4 4 3 2 2 2" xfId="8685" xr:uid="{00000000-0005-0000-0000-0000335D0000}"/>
    <cellStyle name="40% - Accent4 4 3 2 2 2 2" xfId="28104" xr:uid="{00000000-0005-0000-0000-0000345D0000}"/>
    <cellStyle name="40% - Accent4 4 3 2 2 2 3" xfId="54451" xr:uid="{00000000-0005-0000-0000-0000355D0000}"/>
    <cellStyle name="40% - Accent4 4 3 2 2 2 4" xfId="18227" xr:uid="{00000000-0005-0000-0000-0000365D0000}"/>
    <cellStyle name="40% - Accent4 4 3 2 2 3" xfId="22519" xr:uid="{00000000-0005-0000-0000-0000375D0000}"/>
    <cellStyle name="40% - Accent4 4 3 2 2 3 2" xfId="49762" xr:uid="{00000000-0005-0000-0000-0000385D0000}"/>
    <cellStyle name="40% - Accent4 4 3 2 2 4" xfId="32002" xr:uid="{00000000-0005-0000-0000-0000395D0000}"/>
    <cellStyle name="40% - Accent4 4 3 2 2 5" xfId="37573" xr:uid="{00000000-0005-0000-0000-00003A5D0000}"/>
    <cellStyle name="40% - Accent4 4 3 2 2 6" xfId="45033" xr:uid="{00000000-0005-0000-0000-00003B5D0000}"/>
    <cellStyle name="40% - Accent4 4 3 2 2 7" xfId="14515" xr:uid="{00000000-0005-0000-0000-00003C5D0000}"/>
    <cellStyle name="40% - Accent4 4 3 2 3" xfId="6734" xr:uid="{00000000-0005-0000-0000-00003D5D0000}"/>
    <cellStyle name="40% - Accent4 4 3 2 3 2" xfId="26294" xr:uid="{00000000-0005-0000-0000-00003E5D0000}"/>
    <cellStyle name="40% - Accent4 4 3 2 3 3" xfId="52500" xr:uid="{00000000-0005-0000-0000-00003F5D0000}"/>
    <cellStyle name="40% - Accent4 4 3 2 3 4" xfId="16384" xr:uid="{00000000-0005-0000-0000-0000405D0000}"/>
    <cellStyle name="40% - Accent4 4 3 2 4" xfId="20360" xr:uid="{00000000-0005-0000-0000-0000415D0000}"/>
    <cellStyle name="40% - Accent4 4 3 2 4 2" xfId="47836" xr:uid="{00000000-0005-0000-0000-0000425D0000}"/>
    <cellStyle name="40% - Accent4 4 3 2 5" xfId="29985" xr:uid="{00000000-0005-0000-0000-0000435D0000}"/>
    <cellStyle name="40% - Accent4 4 3 2 6" xfId="35431" xr:uid="{00000000-0005-0000-0000-0000445D0000}"/>
    <cellStyle name="40% - Accent4 4 3 2 7" xfId="43026" xr:uid="{00000000-0005-0000-0000-0000455D0000}"/>
    <cellStyle name="40% - Accent4 4 3 2 8" xfId="13054" xr:uid="{00000000-0005-0000-0000-0000465D0000}"/>
    <cellStyle name="40% - Accent4 4 3 3" xfId="3202" xr:uid="{00000000-0005-0000-0000-0000475D0000}"/>
    <cellStyle name="40% - Accent4 4 3 3 2" xfId="7994" xr:uid="{00000000-0005-0000-0000-0000485D0000}"/>
    <cellStyle name="40% - Accent4 4 3 3 2 2" xfId="27424" xr:uid="{00000000-0005-0000-0000-0000495D0000}"/>
    <cellStyle name="40% - Accent4 4 3 3 2 3" xfId="53760" xr:uid="{00000000-0005-0000-0000-00004A5D0000}"/>
    <cellStyle name="40% - Accent4 4 3 3 2 4" xfId="17535" xr:uid="{00000000-0005-0000-0000-00004B5D0000}"/>
    <cellStyle name="40% - Accent4 4 3 3 3" xfId="21827" xr:uid="{00000000-0005-0000-0000-00004C5D0000}"/>
    <cellStyle name="40% - Accent4 4 3 3 3 2" xfId="49072" xr:uid="{00000000-0005-0000-0000-00004D5D0000}"/>
    <cellStyle name="40% - Accent4 4 3 3 4" xfId="31314" xr:uid="{00000000-0005-0000-0000-00004E5D0000}"/>
    <cellStyle name="40% - Accent4 4 3 3 5" xfId="36881" xr:uid="{00000000-0005-0000-0000-00004F5D0000}"/>
    <cellStyle name="40% - Accent4 4 3 3 6" xfId="44341" xr:uid="{00000000-0005-0000-0000-0000505D0000}"/>
    <cellStyle name="40% - Accent4 4 3 3 7" xfId="12334" xr:uid="{00000000-0005-0000-0000-0000515D0000}"/>
    <cellStyle name="40% - Accent4 4 3 4" xfId="6029" xr:uid="{00000000-0005-0000-0000-0000525D0000}"/>
    <cellStyle name="40% - Accent4 4 3 4 2" xfId="25135" xr:uid="{00000000-0005-0000-0000-0000535D0000}"/>
    <cellStyle name="40% - Accent4 4 3 4 3" xfId="51795" xr:uid="{00000000-0005-0000-0000-0000545D0000}"/>
    <cellStyle name="40% - Accent4 4 3 4 4" xfId="13836" xr:uid="{00000000-0005-0000-0000-0000555D0000}"/>
    <cellStyle name="40% - Accent4 4 3 5" xfId="15705" xr:uid="{00000000-0005-0000-0000-0000565D0000}"/>
    <cellStyle name="40% - Accent4 4 3 5 2" xfId="25615" xr:uid="{00000000-0005-0000-0000-0000575D0000}"/>
    <cellStyle name="40% - Accent4 4 3 5 3" xfId="47133" xr:uid="{00000000-0005-0000-0000-0000585D0000}"/>
    <cellStyle name="40% - Accent4 4 3 6" xfId="19624" xr:uid="{00000000-0005-0000-0000-0000595D0000}"/>
    <cellStyle name="40% - Accent4 4 3 7" xfId="29263" xr:uid="{00000000-0005-0000-0000-00005A5D0000}"/>
    <cellStyle name="40% - Accent4 4 3 8" xfId="34693" xr:uid="{00000000-0005-0000-0000-00005B5D0000}"/>
    <cellStyle name="40% - Accent4 4 3 9" xfId="42292" xr:uid="{00000000-0005-0000-0000-00005C5D0000}"/>
    <cellStyle name="40% - Accent4 4 4" xfId="1258" xr:uid="{00000000-0005-0000-0000-00005D5D0000}"/>
    <cellStyle name="40% - Accent4 4 4 2" xfId="3634" xr:uid="{00000000-0005-0000-0000-00005E5D0000}"/>
    <cellStyle name="40% - Accent4 4 4 2 2" xfId="8425" xr:uid="{00000000-0005-0000-0000-00005F5D0000}"/>
    <cellStyle name="40% - Accent4 4 4 2 2 2" xfId="27845" xr:uid="{00000000-0005-0000-0000-0000605D0000}"/>
    <cellStyle name="40% - Accent4 4 4 2 2 3" xfId="54191" xr:uid="{00000000-0005-0000-0000-0000615D0000}"/>
    <cellStyle name="40% - Accent4 4 4 2 2 4" xfId="17967" xr:uid="{00000000-0005-0000-0000-0000625D0000}"/>
    <cellStyle name="40% - Accent4 4 4 2 3" xfId="22259" xr:uid="{00000000-0005-0000-0000-0000635D0000}"/>
    <cellStyle name="40% - Accent4 4 4 2 3 2" xfId="49502" xr:uid="{00000000-0005-0000-0000-0000645D0000}"/>
    <cellStyle name="40% - Accent4 4 4 2 4" xfId="31742" xr:uid="{00000000-0005-0000-0000-0000655D0000}"/>
    <cellStyle name="40% - Accent4 4 4 2 5" xfId="37313" xr:uid="{00000000-0005-0000-0000-0000665D0000}"/>
    <cellStyle name="40% - Accent4 4 4 2 6" xfId="44773" xr:uid="{00000000-0005-0000-0000-0000675D0000}"/>
    <cellStyle name="40% - Accent4 4 4 2 7" xfId="14256" xr:uid="{00000000-0005-0000-0000-0000685D0000}"/>
    <cellStyle name="40% - Accent4 4 4 3" xfId="6472" xr:uid="{00000000-0005-0000-0000-0000695D0000}"/>
    <cellStyle name="40% - Accent4 4 4 3 2" xfId="26035" xr:uid="{00000000-0005-0000-0000-00006A5D0000}"/>
    <cellStyle name="40% - Accent4 4 4 3 3" xfId="52238" xr:uid="{00000000-0005-0000-0000-00006B5D0000}"/>
    <cellStyle name="40% - Accent4 4 4 3 4" xfId="16125" xr:uid="{00000000-0005-0000-0000-00006C5D0000}"/>
    <cellStyle name="40% - Accent4 4 4 4" xfId="20097" xr:uid="{00000000-0005-0000-0000-00006D5D0000}"/>
    <cellStyle name="40% - Accent4 4 4 4 2" xfId="47574" xr:uid="{00000000-0005-0000-0000-00006E5D0000}"/>
    <cellStyle name="40% - Accent4 4 4 5" xfId="29722" xr:uid="{00000000-0005-0000-0000-00006F5D0000}"/>
    <cellStyle name="40% - Accent4 4 4 6" xfId="35168" xr:uid="{00000000-0005-0000-0000-0000705D0000}"/>
    <cellStyle name="40% - Accent4 4 4 7" xfId="42763" xr:uid="{00000000-0005-0000-0000-0000715D0000}"/>
    <cellStyle name="40% - Accent4 4 4 8" xfId="12792" xr:uid="{00000000-0005-0000-0000-0000725D0000}"/>
    <cellStyle name="40% - Accent4 4 5" xfId="2061" xr:uid="{00000000-0005-0000-0000-0000735D0000}"/>
    <cellStyle name="40% - Accent4 4 5 2" xfId="4366" xr:uid="{00000000-0005-0000-0000-0000745D0000}"/>
    <cellStyle name="40% - Accent4 4 5 2 2" xfId="9147" xr:uid="{00000000-0005-0000-0000-0000755D0000}"/>
    <cellStyle name="40% - Accent4 4 5 2 2 2" xfId="28540" xr:uid="{00000000-0005-0000-0000-0000765D0000}"/>
    <cellStyle name="40% - Accent4 4 5 2 2 3" xfId="54913" xr:uid="{00000000-0005-0000-0000-0000775D0000}"/>
    <cellStyle name="40% - Accent4 4 5 2 2 4" xfId="18699" xr:uid="{00000000-0005-0000-0000-0000785D0000}"/>
    <cellStyle name="40% - Accent4 4 5 2 3" xfId="22991" xr:uid="{00000000-0005-0000-0000-0000795D0000}"/>
    <cellStyle name="40% - Accent4 4 5 2 3 2" xfId="50223" xr:uid="{00000000-0005-0000-0000-00007A5D0000}"/>
    <cellStyle name="40% - Accent4 4 5 2 4" xfId="32466" xr:uid="{00000000-0005-0000-0000-00007B5D0000}"/>
    <cellStyle name="40% - Accent4 4 5 2 5" xfId="38045" xr:uid="{00000000-0005-0000-0000-00007C5D0000}"/>
    <cellStyle name="40% - Accent4 4 5 2 6" xfId="45505" xr:uid="{00000000-0005-0000-0000-00007D5D0000}"/>
    <cellStyle name="40% - Accent4 4 5 2 7" xfId="14951" xr:uid="{00000000-0005-0000-0000-00007E5D0000}"/>
    <cellStyle name="40% - Accent4 4 5 3" xfId="7226" xr:uid="{00000000-0005-0000-0000-00007F5D0000}"/>
    <cellStyle name="40% - Accent4 4 5 3 2" xfId="26730" xr:uid="{00000000-0005-0000-0000-0000805D0000}"/>
    <cellStyle name="40% - Accent4 4 5 3 3" xfId="52992" xr:uid="{00000000-0005-0000-0000-0000815D0000}"/>
    <cellStyle name="40% - Accent4 4 5 3 4" xfId="16820" xr:uid="{00000000-0005-0000-0000-0000825D0000}"/>
    <cellStyle name="40% - Accent4 4 5 4" xfId="20898" xr:uid="{00000000-0005-0000-0000-0000835D0000}"/>
    <cellStyle name="40% - Accent4 4 5 4 2" xfId="48328" xr:uid="{00000000-0005-0000-0000-0000845D0000}"/>
    <cellStyle name="40% - Accent4 4 5 5" xfId="30512" xr:uid="{00000000-0005-0000-0000-0000855D0000}"/>
    <cellStyle name="40% - Accent4 4 5 6" xfId="35971" xr:uid="{00000000-0005-0000-0000-0000865D0000}"/>
    <cellStyle name="40% - Accent4 4 5 7" xfId="43564" xr:uid="{00000000-0005-0000-0000-0000875D0000}"/>
    <cellStyle name="40% - Accent4 4 5 8" xfId="12075" xr:uid="{00000000-0005-0000-0000-0000885D0000}"/>
    <cellStyle name="40% - Accent4 4 6" xfId="2942" xr:uid="{00000000-0005-0000-0000-0000895D0000}"/>
    <cellStyle name="40% - Accent4 4 6 2" xfId="7735" xr:uid="{00000000-0005-0000-0000-00008A5D0000}"/>
    <cellStyle name="40% - Accent4 4 6 2 2" xfId="27165" xr:uid="{00000000-0005-0000-0000-00008B5D0000}"/>
    <cellStyle name="40% - Accent4 4 6 2 3" xfId="53501" xr:uid="{00000000-0005-0000-0000-00008C5D0000}"/>
    <cellStyle name="40% - Accent4 4 6 2 4" xfId="17275" xr:uid="{00000000-0005-0000-0000-00008D5D0000}"/>
    <cellStyle name="40% - Accent4 4 6 3" xfId="21567" xr:uid="{00000000-0005-0000-0000-00008E5D0000}"/>
    <cellStyle name="40% - Accent4 4 6 3 2" xfId="48813" xr:uid="{00000000-0005-0000-0000-00008F5D0000}"/>
    <cellStyle name="40% - Accent4 4 6 4" xfId="31054" xr:uid="{00000000-0005-0000-0000-0000905D0000}"/>
    <cellStyle name="40% - Accent4 4 6 5" xfId="36621" xr:uid="{00000000-0005-0000-0000-0000915D0000}"/>
    <cellStyle name="40% - Accent4 4 6 6" xfId="44081" xr:uid="{00000000-0005-0000-0000-0000925D0000}"/>
    <cellStyle name="40% - Accent4 4 6 7" xfId="13577" xr:uid="{00000000-0005-0000-0000-0000935D0000}"/>
    <cellStyle name="40% - Accent4 4 7" xfId="4841" xr:uid="{00000000-0005-0000-0000-0000945D0000}"/>
    <cellStyle name="40% - Accent4 4 7 2" xfId="9597" xr:uid="{00000000-0005-0000-0000-0000955D0000}"/>
    <cellStyle name="40% - Accent4 4 7 2 2" xfId="55363" xr:uid="{00000000-0005-0000-0000-0000965D0000}"/>
    <cellStyle name="40% - Accent4 4 7 2 3" xfId="25356" xr:uid="{00000000-0005-0000-0000-0000975D0000}"/>
    <cellStyle name="40% - Accent4 4 7 3" xfId="32940" xr:uid="{00000000-0005-0000-0000-0000985D0000}"/>
    <cellStyle name="40% - Accent4 4 7 3 2" xfId="50672" xr:uid="{00000000-0005-0000-0000-0000995D0000}"/>
    <cellStyle name="40% - Accent4 4 7 4" xfId="38519" xr:uid="{00000000-0005-0000-0000-00009A5D0000}"/>
    <cellStyle name="40% - Accent4 4 7 5" xfId="45972" xr:uid="{00000000-0005-0000-0000-00009B5D0000}"/>
    <cellStyle name="40% - Accent4 4 7 6" xfId="15446" xr:uid="{00000000-0005-0000-0000-00009C5D0000}"/>
    <cellStyle name="40% - Accent4 4 8" xfId="5326" xr:uid="{00000000-0005-0000-0000-00009D5D0000}"/>
    <cellStyle name="40% - Accent4 4 8 2" xfId="10018" xr:uid="{00000000-0005-0000-0000-00009E5D0000}"/>
    <cellStyle name="40% - Accent4 4 8 2 2" xfId="55784" xr:uid="{00000000-0005-0000-0000-00009F5D0000}"/>
    <cellStyle name="40% - Accent4 4 8 2 3" xfId="33422" xr:uid="{00000000-0005-0000-0000-0000A05D0000}"/>
    <cellStyle name="40% - Accent4 4 8 3" xfId="39001" xr:uid="{00000000-0005-0000-0000-0000A15D0000}"/>
    <cellStyle name="40% - Accent4 4 8 3 2" xfId="51092" xr:uid="{00000000-0005-0000-0000-0000A25D0000}"/>
    <cellStyle name="40% - Accent4 4 8 4" xfId="46454" xr:uid="{00000000-0005-0000-0000-0000A35D0000}"/>
    <cellStyle name="40% - Accent4 4 8 5" xfId="19337" xr:uid="{00000000-0005-0000-0000-0000A45D0000}"/>
    <cellStyle name="40% - Accent4 4 9" xfId="5769" xr:uid="{00000000-0005-0000-0000-0000A55D0000}"/>
    <cellStyle name="40% - Accent4 4 9 2" xfId="51535" xr:uid="{00000000-0005-0000-0000-0000A65D0000}"/>
    <cellStyle name="40% - Accent4 4 9 3" xfId="29003" xr:uid="{00000000-0005-0000-0000-0000A75D0000}"/>
    <cellStyle name="40% - Accent4 5" xfId="567" xr:uid="{00000000-0005-0000-0000-0000A85D0000}"/>
    <cellStyle name="40% - Accent4 5 10" xfId="42083" xr:uid="{00000000-0005-0000-0000-0000A95D0000}"/>
    <cellStyle name="40% - Accent4 5 11" xfId="11427" xr:uid="{00000000-0005-0000-0000-0000AA5D0000}"/>
    <cellStyle name="40% - Accent4 5 12" xfId="56641" xr:uid="{00000000-0005-0000-0000-0000AB5D0000}"/>
    <cellStyle name="40% - Accent4 5 13" xfId="57096" xr:uid="{00000000-0005-0000-0000-0000AC5D0000}"/>
    <cellStyle name="40% - Accent4 5 2" xfId="851" xr:uid="{00000000-0005-0000-0000-0000AD5D0000}"/>
    <cellStyle name="40% - Accent4 5 2 10" xfId="11708" xr:uid="{00000000-0005-0000-0000-0000AE5D0000}"/>
    <cellStyle name="40% - Accent4 5 2 2" xfId="1593" xr:uid="{00000000-0005-0000-0000-0000AF5D0000}"/>
    <cellStyle name="40% - Accent4 5 2 2 2" xfId="3966" xr:uid="{00000000-0005-0000-0000-0000B05D0000}"/>
    <cellStyle name="40% - Accent4 5 2 2 2 2" xfId="8757" xr:uid="{00000000-0005-0000-0000-0000B15D0000}"/>
    <cellStyle name="40% - Accent4 5 2 2 2 2 2" xfId="28176" xr:uid="{00000000-0005-0000-0000-0000B25D0000}"/>
    <cellStyle name="40% - Accent4 5 2 2 2 2 3" xfId="54523" xr:uid="{00000000-0005-0000-0000-0000B35D0000}"/>
    <cellStyle name="40% - Accent4 5 2 2 2 2 4" xfId="18299" xr:uid="{00000000-0005-0000-0000-0000B45D0000}"/>
    <cellStyle name="40% - Accent4 5 2 2 2 3" xfId="22591" xr:uid="{00000000-0005-0000-0000-0000B55D0000}"/>
    <cellStyle name="40% - Accent4 5 2 2 2 3 2" xfId="49834" xr:uid="{00000000-0005-0000-0000-0000B65D0000}"/>
    <cellStyle name="40% - Accent4 5 2 2 2 4" xfId="32074" xr:uid="{00000000-0005-0000-0000-0000B75D0000}"/>
    <cellStyle name="40% - Accent4 5 2 2 2 5" xfId="37645" xr:uid="{00000000-0005-0000-0000-0000B85D0000}"/>
    <cellStyle name="40% - Accent4 5 2 2 2 6" xfId="45105" xr:uid="{00000000-0005-0000-0000-0000B95D0000}"/>
    <cellStyle name="40% - Accent4 5 2 2 2 7" xfId="14587" xr:uid="{00000000-0005-0000-0000-0000BA5D0000}"/>
    <cellStyle name="40% - Accent4 5 2 2 3" xfId="6806" xr:uid="{00000000-0005-0000-0000-0000BB5D0000}"/>
    <cellStyle name="40% - Accent4 5 2 2 3 2" xfId="26366" xr:uid="{00000000-0005-0000-0000-0000BC5D0000}"/>
    <cellStyle name="40% - Accent4 5 2 2 3 3" xfId="52572" xr:uid="{00000000-0005-0000-0000-0000BD5D0000}"/>
    <cellStyle name="40% - Accent4 5 2 2 3 4" xfId="16456" xr:uid="{00000000-0005-0000-0000-0000BE5D0000}"/>
    <cellStyle name="40% - Accent4 5 2 2 4" xfId="20432" xr:uid="{00000000-0005-0000-0000-0000BF5D0000}"/>
    <cellStyle name="40% - Accent4 5 2 2 4 2" xfId="47908" xr:uid="{00000000-0005-0000-0000-0000C05D0000}"/>
    <cellStyle name="40% - Accent4 5 2 2 5" xfId="30057" xr:uid="{00000000-0005-0000-0000-0000C15D0000}"/>
    <cellStyle name="40% - Accent4 5 2 2 6" xfId="35503" xr:uid="{00000000-0005-0000-0000-0000C25D0000}"/>
    <cellStyle name="40% - Accent4 5 2 2 7" xfId="43098" xr:uid="{00000000-0005-0000-0000-0000C35D0000}"/>
    <cellStyle name="40% - Accent4 5 2 2 8" xfId="13126" xr:uid="{00000000-0005-0000-0000-0000C45D0000}"/>
    <cellStyle name="40% - Accent4 5 2 3" xfId="3274" xr:uid="{00000000-0005-0000-0000-0000C55D0000}"/>
    <cellStyle name="40% - Accent4 5 2 3 2" xfId="8066" xr:uid="{00000000-0005-0000-0000-0000C65D0000}"/>
    <cellStyle name="40% - Accent4 5 2 3 2 2" xfId="27496" xr:uid="{00000000-0005-0000-0000-0000C75D0000}"/>
    <cellStyle name="40% - Accent4 5 2 3 2 3" xfId="53832" xr:uid="{00000000-0005-0000-0000-0000C85D0000}"/>
    <cellStyle name="40% - Accent4 5 2 3 2 4" xfId="17607" xr:uid="{00000000-0005-0000-0000-0000C95D0000}"/>
    <cellStyle name="40% - Accent4 5 2 3 3" xfId="21899" xr:uid="{00000000-0005-0000-0000-0000CA5D0000}"/>
    <cellStyle name="40% - Accent4 5 2 3 3 2" xfId="49144" xr:uid="{00000000-0005-0000-0000-0000CB5D0000}"/>
    <cellStyle name="40% - Accent4 5 2 3 4" xfId="31386" xr:uid="{00000000-0005-0000-0000-0000CC5D0000}"/>
    <cellStyle name="40% - Accent4 5 2 3 5" xfId="36953" xr:uid="{00000000-0005-0000-0000-0000CD5D0000}"/>
    <cellStyle name="40% - Accent4 5 2 3 6" xfId="44413" xr:uid="{00000000-0005-0000-0000-0000CE5D0000}"/>
    <cellStyle name="40% - Accent4 5 2 3 7" xfId="12406" xr:uid="{00000000-0005-0000-0000-0000CF5D0000}"/>
    <cellStyle name="40% - Accent4 5 2 4" xfId="6101" xr:uid="{00000000-0005-0000-0000-0000D05D0000}"/>
    <cellStyle name="40% - Accent4 5 2 4 2" xfId="24651" xr:uid="{00000000-0005-0000-0000-0000D15D0000}"/>
    <cellStyle name="40% - Accent4 5 2 4 3" xfId="51867" xr:uid="{00000000-0005-0000-0000-0000D25D0000}"/>
    <cellStyle name="40% - Accent4 5 2 4 4" xfId="13908" xr:uid="{00000000-0005-0000-0000-0000D35D0000}"/>
    <cellStyle name="40% - Accent4 5 2 5" xfId="15777" xr:uid="{00000000-0005-0000-0000-0000D45D0000}"/>
    <cellStyle name="40% - Accent4 5 2 5 2" xfId="25687" xr:uid="{00000000-0005-0000-0000-0000D55D0000}"/>
    <cellStyle name="40% - Accent4 5 2 5 3" xfId="47205" xr:uid="{00000000-0005-0000-0000-0000D65D0000}"/>
    <cellStyle name="40% - Accent4 5 2 6" xfId="19696" xr:uid="{00000000-0005-0000-0000-0000D75D0000}"/>
    <cellStyle name="40% - Accent4 5 2 7" xfId="29335" xr:uid="{00000000-0005-0000-0000-0000D85D0000}"/>
    <cellStyle name="40% - Accent4 5 2 8" xfId="34765" xr:uid="{00000000-0005-0000-0000-0000D95D0000}"/>
    <cellStyle name="40% - Accent4 5 2 9" xfId="42364" xr:uid="{00000000-0005-0000-0000-0000DA5D0000}"/>
    <cellStyle name="40% - Accent4 5 3" xfId="1330" xr:uid="{00000000-0005-0000-0000-0000DB5D0000}"/>
    <cellStyle name="40% - Accent4 5 3 2" xfId="3706" xr:uid="{00000000-0005-0000-0000-0000DC5D0000}"/>
    <cellStyle name="40% - Accent4 5 3 2 2" xfId="8497" xr:uid="{00000000-0005-0000-0000-0000DD5D0000}"/>
    <cellStyle name="40% - Accent4 5 3 2 2 2" xfId="27917" xr:uid="{00000000-0005-0000-0000-0000DE5D0000}"/>
    <cellStyle name="40% - Accent4 5 3 2 2 3" xfId="54263" xr:uid="{00000000-0005-0000-0000-0000DF5D0000}"/>
    <cellStyle name="40% - Accent4 5 3 2 2 4" xfId="18039" xr:uid="{00000000-0005-0000-0000-0000E05D0000}"/>
    <cellStyle name="40% - Accent4 5 3 2 3" xfId="22331" xr:uid="{00000000-0005-0000-0000-0000E15D0000}"/>
    <cellStyle name="40% - Accent4 5 3 2 3 2" xfId="49574" xr:uid="{00000000-0005-0000-0000-0000E25D0000}"/>
    <cellStyle name="40% - Accent4 5 3 2 4" xfId="31814" xr:uid="{00000000-0005-0000-0000-0000E35D0000}"/>
    <cellStyle name="40% - Accent4 5 3 2 5" xfId="37385" xr:uid="{00000000-0005-0000-0000-0000E45D0000}"/>
    <cellStyle name="40% - Accent4 5 3 2 6" xfId="44845" xr:uid="{00000000-0005-0000-0000-0000E55D0000}"/>
    <cellStyle name="40% - Accent4 5 3 2 7" xfId="14328" xr:uid="{00000000-0005-0000-0000-0000E65D0000}"/>
    <cellStyle name="40% - Accent4 5 3 3" xfId="6544" xr:uid="{00000000-0005-0000-0000-0000E75D0000}"/>
    <cellStyle name="40% - Accent4 5 3 3 2" xfId="26107" xr:uid="{00000000-0005-0000-0000-0000E85D0000}"/>
    <cellStyle name="40% - Accent4 5 3 3 3" xfId="52310" xr:uid="{00000000-0005-0000-0000-0000E95D0000}"/>
    <cellStyle name="40% - Accent4 5 3 3 4" xfId="16197" xr:uid="{00000000-0005-0000-0000-0000EA5D0000}"/>
    <cellStyle name="40% - Accent4 5 3 4" xfId="20169" xr:uid="{00000000-0005-0000-0000-0000EB5D0000}"/>
    <cellStyle name="40% - Accent4 5 3 4 2" xfId="47646" xr:uid="{00000000-0005-0000-0000-0000EC5D0000}"/>
    <cellStyle name="40% - Accent4 5 3 5" xfId="29794" xr:uid="{00000000-0005-0000-0000-0000ED5D0000}"/>
    <cellStyle name="40% - Accent4 5 3 6" xfId="35240" xr:uid="{00000000-0005-0000-0000-0000EE5D0000}"/>
    <cellStyle name="40% - Accent4 5 3 7" xfId="42835" xr:uid="{00000000-0005-0000-0000-0000EF5D0000}"/>
    <cellStyle name="40% - Accent4 5 3 8" xfId="12864" xr:uid="{00000000-0005-0000-0000-0000F05D0000}"/>
    <cellStyle name="40% - Accent4 5 4" xfId="2133" xr:uid="{00000000-0005-0000-0000-0000F15D0000}"/>
    <cellStyle name="40% - Accent4 5 4 2" xfId="4438" xr:uid="{00000000-0005-0000-0000-0000F25D0000}"/>
    <cellStyle name="40% - Accent4 5 4 2 2" xfId="9219" xr:uid="{00000000-0005-0000-0000-0000F35D0000}"/>
    <cellStyle name="40% - Accent4 5 4 2 2 2" xfId="28612" xr:uid="{00000000-0005-0000-0000-0000F45D0000}"/>
    <cellStyle name="40% - Accent4 5 4 2 2 3" xfId="54985" xr:uid="{00000000-0005-0000-0000-0000F55D0000}"/>
    <cellStyle name="40% - Accent4 5 4 2 2 4" xfId="18771" xr:uid="{00000000-0005-0000-0000-0000F65D0000}"/>
    <cellStyle name="40% - Accent4 5 4 2 3" xfId="23063" xr:uid="{00000000-0005-0000-0000-0000F75D0000}"/>
    <cellStyle name="40% - Accent4 5 4 2 3 2" xfId="50295" xr:uid="{00000000-0005-0000-0000-0000F85D0000}"/>
    <cellStyle name="40% - Accent4 5 4 2 4" xfId="32538" xr:uid="{00000000-0005-0000-0000-0000F95D0000}"/>
    <cellStyle name="40% - Accent4 5 4 2 5" xfId="38117" xr:uid="{00000000-0005-0000-0000-0000FA5D0000}"/>
    <cellStyle name="40% - Accent4 5 4 2 6" xfId="45577" xr:uid="{00000000-0005-0000-0000-0000FB5D0000}"/>
    <cellStyle name="40% - Accent4 5 4 2 7" xfId="15023" xr:uid="{00000000-0005-0000-0000-0000FC5D0000}"/>
    <cellStyle name="40% - Accent4 5 4 3" xfId="7298" xr:uid="{00000000-0005-0000-0000-0000FD5D0000}"/>
    <cellStyle name="40% - Accent4 5 4 3 2" xfId="26802" xr:uid="{00000000-0005-0000-0000-0000FE5D0000}"/>
    <cellStyle name="40% - Accent4 5 4 3 3" xfId="53064" xr:uid="{00000000-0005-0000-0000-0000FF5D0000}"/>
    <cellStyle name="40% - Accent4 5 4 3 4" xfId="16892" xr:uid="{00000000-0005-0000-0000-0000005E0000}"/>
    <cellStyle name="40% - Accent4 5 4 4" xfId="20970" xr:uid="{00000000-0005-0000-0000-0000015E0000}"/>
    <cellStyle name="40% - Accent4 5 4 4 2" xfId="48400" xr:uid="{00000000-0005-0000-0000-0000025E0000}"/>
    <cellStyle name="40% - Accent4 5 4 5" xfId="30584" xr:uid="{00000000-0005-0000-0000-0000035E0000}"/>
    <cellStyle name="40% - Accent4 5 4 6" xfId="36043" xr:uid="{00000000-0005-0000-0000-0000045E0000}"/>
    <cellStyle name="40% - Accent4 5 4 7" xfId="43636" xr:uid="{00000000-0005-0000-0000-0000055E0000}"/>
    <cellStyle name="40% - Accent4 5 4 8" xfId="12147" xr:uid="{00000000-0005-0000-0000-0000065E0000}"/>
    <cellStyle name="40% - Accent4 5 5" xfId="3014" xr:uid="{00000000-0005-0000-0000-0000075E0000}"/>
    <cellStyle name="40% - Accent4 5 5 2" xfId="7807" xr:uid="{00000000-0005-0000-0000-0000085E0000}"/>
    <cellStyle name="40% - Accent4 5 5 2 2" xfId="27237" xr:uid="{00000000-0005-0000-0000-0000095E0000}"/>
    <cellStyle name="40% - Accent4 5 5 2 3" xfId="53573" xr:uid="{00000000-0005-0000-0000-00000A5E0000}"/>
    <cellStyle name="40% - Accent4 5 5 2 4" xfId="17347" xr:uid="{00000000-0005-0000-0000-00000B5E0000}"/>
    <cellStyle name="40% - Accent4 5 5 3" xfId="21639" xr:uid="{00000000-0005-0000-0000-00000C5E0000}"/>
    <cellStyle name="40% - Accent4 5 5 3 2" xfId="48885" xr:uid="{00000000-0005-0000-0000-00000D5E0000}"/>
    <cellStyle name="40% - Accent4 5 5 4" xfId="31126" xr:uid="{00000000-0005-0000-0000-00000E5E0000}"/>
    <cellStyle name="40% - Accent4 5 5 5" xfId="36693" xr:uid="{00000000-0005-0000-0000-00000F5E0000}"/>
    <cellStyle name="40% - Accent4 5 5 6" xfId="44153" xr:uid="{00000000-0005-0000-0000-0000105E0000}"/>
    <cellStyle name="40% - Accent4 5 5 7" xfId="13649" xr:uid="{00000000-0005-0000-0000-0000115E0000}"/>
    <cellStyle name="40% - Accent4 5 6" xfId="4913" xr:uid="{00000000-0005-0000-0000-0000125E0000}"/>
    <cellStyle name="40% - Accent4 5 6 2" xfId="9669" xr:uid="{00000000-0005-0000-0000-0000135E0000}"/>
    <cellStyle name="40% - Accent4 5 6 2 2" xfId="55435" xr:uid="{00000000-0005-0000-0000-0000145E0000}"/>
    <cellStyle name="40% - Accent4 5 6 2 3" xfId="25428" xr:uid="{00000000-0005-0000-0000-0000155E0000}"/>
    <cellStyle name="40% - Accent4 5 6 3" xfId="33012" xr:uid="{00000000-0005-0000-0000-0000165E0000}"/>
    <cellStyle name="40% - Accent4 5 6 3 2" xfId="50744" xr:uid="{00000000-0005-0000-0000-0000175E0000}"/>
    <cellStyle name="40% - Accent4 5 6 4" xfId="38591" xr:uid="{00000000-0005-0000-0000-0000185E0000}"/>
    <cellStyle name="40% - Accent4 5 6 5" xfId="46044" xr:uid="{00000000-0005-0000-0000-0000195E0000}"/>
    <cellStyle name="40% - Accent4 5 6 6" xfId="15518" xr:uid="{00000000-0005-0000-0000-00001A5E0000}"/>
    <cellStyle name="40% - Accent4 5 7" xfId="5398" xr:uid="{00000000-0005-0000-0000-00001B5E0000}"/>
    <cellStyle name="40% - Accent4 5 7 2" xfId="10090" xr:uid="{00000000-0005-0000-0000-00001C5E0000}"/>
    <cellStyle name="40% - Accent4 5 7 2 2" xfId="55856" xr:uid="{00000000-0005-0000-0000-00001D5E0000}"/>
    <cellStyle name="40% - Accent4 5 7 2 3" xfId="33494" xr:uid="{00000000-0005-0000-0000-00001E5E0000}"/>
    <cellStyle name="40% - Accent4 5 7 3" xfId="39073" xr:uid="{00000000-0005-0000-0000-00001F5E0000}"/>
    <cellStyle name="40% - Accent4 5 7 3 2" xfId="51164" xr:uid="{00000000-0005-0000-0000-0000205E0000}"/>
    <cellStyle name="40% - Accent4 5 7 4" xfId="46526" xr:uid="{00000000-0005-0000-0000-0000215E0000}"/>
    <cellStyle name="40% - Accent4 5 7 5" xfId="19414" xr:uid="{00000000-0005-0000-0000-0000225E0000}"/>
    <cellStyle name="40% - Accent4 5 8" xfId="5841" xr:uid="{00000000-0005-0000-0000-0000235E0000}"/>
    <cellStyle name="40% - Accent4 5 8 2" xfId="51607" xr:uid="{00000000-0005-0000-0000-0000245E0000}"/>
    <cellStyle name="40% - Accent4 5 8 3" xfId="29075" xr:uid="{00000000-0005-0000-0000-0000255E0000}"/>
    <cellStyle name="40% - Accent4 5 9" xfId="10886" xr:uid="{00000000-0005-0000-0000-0000265E0000}"/>
    <cellStyle name="40% - Accent4 5 9 2" xfId="46946" xr:uid="{00000000-0005-0000-0000-0000275E0000}"/>
    <cellStyle name="40% - Accent4 5 9 3" xfId="34483" xr:uid="{00000000-0005-0000-0000-0000285E0000}"/>
    <cellStyle name="40% - Accent4 6" xfId="928" xr:uid="{00000000-0005-0000-0000-0000295E0000}"/>
    <cellStyle name="40% - Accent4 6 10" xfId="11785" xr:uid="{00000000-0005-0000-0000-00002A5E0000}"/>
    <cellStyle name="40% - Accent4 6 11" xfId="56713" xr:uid="{00000000-0005-0000-0000-00002B5E0000}"/>
    <cellStyle name="40% - Accent4 6 12" xfId="57168" xr:uid="{00000000-0005-0000-0000-00002C5E0000}"/>
    <cellStyle name="40% - Accent4 6 2" xfId="1665" xr:uid="{00000000-0005-0000-0000-00002D5E0000}"/>
    <cellStyle name="40% - Accent4 6 2 2" xfId="4038" xr:uid="{00000000-0005-0000-0000-00002E5E0000}"/>
    <cellStyle name="40% - Accent4 6 2 2 2" xfId="8829" xr:uid="{00000000-0005-0000-0000-00002F5E0000}"/>
    <cellStyle name="40% - Accent4 6 2 2 2 2" xfId="28248" xr:uid="{00000000-0005-0000-0000-0000305E0000}"/>
    <cellStyle name="40% - Accent4 6 2 2 2 3" xfId="54595" xr:uid="{00000000-0005-0000-0000-0000315E0000}"/>
    <cellStyle name="40% - Accent4 6 2 2 2 4" xfId="18371" xr:uid="{00000000-0005-0000-0000-0000325E0000}"/>
    <cellStyle name="40% - Accent4 6 2 2 3" xfId="22663" xr:uid="{00000000-0005-0000-0000-0000335E0000}"/>
    <cellStyle name="40% - Accent4 6 2 2 3 2" xfId="49906" xr:uid="{00000000-0005-0000-0000-0000345E0000}"/>
    <cellStyle name="40% - Accent4 6 2 2 4" xfId="32146" xr:uid="{00000000-0005-0000-0000-0000355E0000}"/>
    <cellStyle name="40% - Accent4 6 2 2 5" xfId="37717" xr:uid="{00000000-0005-0000-0000-0000365E0000}"/>
    <cellStyle name="40% - Accent4 6 2 2 6" xfId="45177" xr:uid="{00000000-0005-0000-0000-0000375E0000}"/>
    <cellStyle name="40% - Accent4 6 2 2 7" xfId="14659" xr:uid="{00000000-0005-0000-0000-0000385E0000}"/>
    <cellStyle name="40% - Accent4 6 2 3" xfId="6878" xr:uid="{00000000-0005-0000-0000-0000395E0000}"/>
    <cellStyle name="40% - Accent4 6 2 3 2" xfId="26438" xr:uid="{00000000-0005-0000-0000-00003A5E0000}"/>
    <cellStyle name="40% - Accent4 6 2 3 3" xfId="52644" xr:uid="{00000000-0005-0000-0000-00003B5E0000}"/>
    <cellStyle name="40% - Accent4 6 2 3 4" xfId="16528" xr:uid="{00000000-0005-0000-0000-00003C5E0000}"/>
    <cellStyle name="40% - Accent4 6 2 4" xfId="20504" xr:uid="{00000000-0005-0000-0000-00003D5E0000}"/>
    <cellStyle name="40% - Accent4 6 2 4 2" xfId="47980" xr:uid="{00000000-0005-0000-0000-00003E5E0000}"/>
    <cellStyle name="40% - Accent4 6 2 5" xfId="30129" xr:uid="{00000000-0005-0000-0000-00003F5E0000}"/>
    <cellStyle name="40% - Accent4 6 2 6" xfId="35575" xr:uid="{00000000-0005-0000-0000-0000405E0000}"/>
    <cellStyle name="40% - Accent4 6 2 7" xfId="43170" xr:uid="{00000000-0005-0000-0000-0000415E0000}"/>
    <cellStyle name="40% - Accent4 6 2 8" xfId="13198" xr:uid="{00000000-0005-0000-0000-0000425E0000}"/>
    <cellStyle name="40% - Accent4 6 3" xfId="2205" xr:uid="{00000000-0005-0000-0000-0000435E0000}"/>
    <cellStyle name="40% - Accent4 6 3 2" xfId="4510" xr:uid="{00000000-0005-0000-0000-0000445E0000}"/>
    <cellStyle name="40% - Accent4 6 3 2 2" xfId="9291" xr:uid="{00000000-0005-0000-0000-0000455E0000}"/>
    <cellStyle name="40% - Accent4 6 3 2 2 2" xfId="28684" xr:uid="{00000000-0005-0000-0000-0000465E0000}"/>
    <cellStyle name="40% - Accent4 6 3 2 2 3" xfId="55057" xr:uid="{00000000-0005-0000-0000-0000475E0000}"/>
    <cellStyle name="40% - Accent4 6 3 2 2 4" xfId="18843" xr:uid="{00000000-0005-0000-0000-0000485E0000}"/>
    <cellStyle name="40% - Accent4 6 3 2 3" xfId="23135" xr:uid="{00000000-0005-0000-0000-0000495E0000}"/>
    <cellStyle name="40% - Accent4 6 3 2 3 2" xfId="50367" xr:uid="{00000000-0005-0000-0000-00004A5E0000}"/>
    <cellStyle name="40% - Accent4 6 3 2 4" xfId="32610" xr:uid="{00000000-0005-0000-0000-00004B5E0000}"/>
    <cellStyle name="40% - Accent4 6 3 2 5" xfId="38189" xr:uid="{00000000-0005-0000-0000-00004C5E0000}"/>
    <cellStyle name="40% - Accent4 6 3 2 6" xfId="45649" xr:uid="{00000000-0005-0000-0000-00004D5E0000}"/>
    <cellStyle name="40% - Accent4 6 3 2 7" xfId="15095" xr:uid="{00000000-0005-0000-0000-00004E5E0000}"/>
    <cellStyle name="40% - Accent4 6 3 3" xfId="7370" xr:uid="{00000000-0005-0000-0000-00004F5E0000}"/>
    <cellStyle name="40% - Accent4 6 3 3 2" xfId="26874" xr:uid="{00000000-0005-0000-0000-0000505E0000}"/>
    <cellStyle name="40% - Accent4 6 3 3 3" xfId="53136" xr:uid="{00000000-0005-0000-0000-0000515E0000}"/>
    <cellStyle name="40% - Accent4 6 3 3 4" xfId="16964" xr:uid="{00000000-0005-0000-0000-0000525E0000}"/>
    <cellStyle name="40% - Accent4 6 3 4" xfId="21042" xr:uid="{00000000-0005-0000-0000-0000535E0000}"/>
    <cellStyle name="40% - Accent4 6 3 4 2" xfId="48472" xr:uid="{00000000-0005-0000-0000-0000545E0000}"/>
    <cellStyle name="40% - Accent4 6 3 5" xfId="30656" xr:uid="{00000000-0005-0000-0000-0000555E0000}"/>
    <cellStyle name="40% - Accent4 6 3 6" xfId="36115" xr:uid="{00000000-0005-0000-0000-0000565E0000}"/>
    <cellStyle name="40% - Accent4 6 3 7" xfId="43708" xr:uid="{00000000-0005-0000-0000-0000575E0000}"/>
    <cellStyle name="40% - Accent4 6 3 8" xfId="12478" xr:uid="{00000000-0005-0000-0000-0000585E0000}"/>
    <cellStyle name="40% - Accent4 6 4" xfId="3346" xr:uid="{00000000-0005-0000-0000-0000595E0000}"/>
    <cellStyle name="40% - Accent4 6 4 2" xfId="8138" xr:uid="{00000000-0005-0000-0000-00005A5E0000}"/>
    <cellStyle name="40% - Accent4 6 4 2 2" xfId="27568" xr:uid="{00000000-0005-0000-0000-00005B5E0000}"/>
    <cellStyle name="40% - Accent4 6 4 2 3" xfId="53904" xr:uid="{00000000-0005-0000-0000-00005C5E0000}"/>
    <cellStyle name="40% - Accent4 6 4 2 4" xfId="17679" xr:uid="{00000000-0005-0000-0000-00005D5E0000}"/>
    <cellStyle name="40% - Accent4 6 4 3" xfId="21971" xr:uid="{00000000-0005-0000-0000-00005E5E0000}"/>
    <cellStyle name="40% - Accent4 6 4 3 2" xfId="49216" xr:uid="{00000000-0005-0000-0000-00005F5E0000}"/>
    <cellStyle name="40% - Accent4 6 4 4" xfId="31458" xr:uid="{00000000-0005-0000-0000-0000605E0000}"/>
    <cellStyle name="40% - Accent4 6 4 5" xfId="37025" xr:uid="{00000000-0005-0000-0000-0000615E0000}"/>
    <cellStyle name="40% - Accent4 6 4 6" xfId="44485" xr:uid="{00000000-0005-0000-0000-0000625E0000}"/>
    <cellStyle name="40% - Accent4 6 4 7" xfId="13980" xr:uid="{00000000-0005-0000-0000-0000635E0000}"/>
    <cellStyle name="40% - Accent4 6 5" xfId="4985" xr:uid="{00000000-0005-0000-0000-0000645E0000}"/>
    <cellStyle name="40% - Accent4 6 5 2" xfId="9741" xr:uid="{00000000-0005-0000-0000-0000655E0000}"/>
    <cellStyle name="40% - Accent4 6 5 2 2" xfId="55507" xr:uid="{00000000-0005-0000-0000-0000665E0000}"/>
    <cellStyle name="40% - Accent4 6 5 2 3" xfId="25759" xr:uid="{00000000-0005-0000-0000-0000675E0000}"/>
    <cellStyle name="40% - Accent4 6 5 3" xfId="33084" xr:uid="{00000000-0005-0000-0000-0000685E0000}"/>
    <cellStyle name="40% - Accent4 6 5 3 2" xfId="50816" xr:uid="{00000000-0005-0000-0000-0000695E0000}"/>
    <cellStyle name="40% - Accent4 6 5 4" xfId="38663" xr:uid="{00000000-0005-0000-0000-00006A5E0000}"/>
    <cellStyle name="40% - Accent4 6 5 5" xfId="46116" xr:uid="{00000000-0005-0000-0000-00006B5E0000}"/>
    <cellStyle name="40% - Accent4 6 5 6" xfId="15849" xr:uid="{00000000-0005-0000-0000-00006C5E0000}"/>
    <cellStyle name="40% - Accent4 6 6" xfId="5470" xr:uid="{00000000-0005-0000-0000-00006D5E0000}"/>
    <cellStyle name="40% - Accent4 6 6 2" xfId="10162" xr:uid="{00000000-0005-0000-0000-00006E5E0000}"/>
    <cellStyle name="40% - Accent4 6 6 2 2" xfId="55928" xr:uid="{00000000-0005-0000-0000-00006F5E0000}"/>
    <cellStyle name="40% - Accent4 6 6 2 3" xfId="33566" xr:uid="{00000000-0005-0000-0000-0000705E0000}"/>
    <cellStyle name="40% - Accent4 6 6 3" xfId="39145" xr:uid="{00000000-0005-0000-0000-0000715E0000}"/>
    <cellStyle name="40% - Accent4 6 6 3 2" xfId="51236" xr:uid="{00000000-0005-0000-0000-0000725E0000}"/>
    <cellStyle name="40% - Accent4 6 6 4" xfId="46598" xr:uid="{00000000-0005-0000-0000-0000735E0000}"/>
    <cellStyle name="40% - Accent4 6 6 5" xfId="19773" xr:uid="{00000000-0005-0000-0000-0000745E0000}"/>
    <cellStyle name="40% - Accent4 6 7" xfId="6173" xr:uid="{00000000-0005-0000-0000-0000755E0000}"/>
    <cellStyle name="40% - Accent4 6 7 2" xfId="51939" xr:uid="{00000000-0005-0000-0000-0000765E0000}"/>
    <cellStyle name="40% - Accent4 6 7 3" xfId="29407" xr:uid="{00000000-0005-0000-0000-0000775E0000}"/>
    <cellStyle name="40% - Accent4 6 8" xfId="10958" xr:uid="{00000000-0005-0000-0000-0000785E0000}"/>
    <cellStyle name="40% - Accent4 6 8 2" xfId="47277" xr:uid="{00000000-0005-0000-0000-0000795E0000}"/>
    <cellStyle name="40% - Accent4 6 8 3" xfId="34842" xr:uid="{00000000-0005-0000-0000-00007A5E0000}"/>
    <cellStyle name="40% - Accent4 6 9" xfId="42441" xr:uid="{00000000-0005-0000-0000-00007B5E0000}"/>
    <cellStyle name="40% - Accent4 7" xfId="669" xr:uid="{00000000-0005-0000-0000-00007C5E0000}"/>
    <cellStyle name="40% - Accent4 7 10" xfId="11526" xr:uid="{00000000-0005-0000-0000-00007D5E0000}"/>
    <cellStyle name="40% - Accent4 7 2" xfId="1429" xr:uid="{00000000-0005-0000-0000-00007E5E0000}"/>
    <cellStyle name="40% - Accent4 7 2 2" xfId="3805" xr:uid="{00000000-0005-0000-0000-00007F5E0000}"/>
    <cellStyle name="40% - Accent4 7 2 2 2" xfId="8596" xr:uid="{00000000-0005-0000-0000-0000805E0000}"/>
    <cellStyle name="40% - Accent4 7 2 2 2 2" xfId="28016" xr:uid="{00000000-0005-0000-0000-0000815E0000}"/>
    <cellStyle name="40% - Accent4 7 2 2 2 3" xfId="54362" xr:uid="{00000000-0005-0000-0000-0000825E0000}"/>
    <cellStyle name="40% - Accent4 7 2 2 2 4" xfId="18138" xr:uid="{00000000-0005-0000-0000-0000835E0000}"/>
    <cellStyle name="40% - Accent4 7 2 2 3" xfId="22430" xr:uid="{00000000-0005-0000-0000-0000845E0000}"/>
    <cellStyle name="40% - Accent4 7 2 2 3 2" xfId="49673" xr:uid="{00000000-0005-0000-0000-0000855E0000}"/>
    <cellStyle name="40% - Accent4 7 2 2 4" xfId="31913" xr:uid="{00000000-0005-0000-0000-0000865E0000}"/>
    <cellStyle name="40% - Accent4 7 2 2 5" xfId="37484" xr:uid="{00000000-0005-0000-0000-0000875E0000}"/>
    <cellStyle name="40% - Accent4 7 2 2 6" xfId="44944" xr:uid="{00000000-0005-0000-0000-0000885E0000}"/>
    <cellStyle name="40% - Accent4 7 2 2 7" xfId="14427" xr:uid="{00000000-0005-0000-0000-0000895E0000}"/>
    <cellStyle name="40% - Accent4 7 2 3" xfId="6643" xr:uid="{00000000-0005-0000-0000-00008A5E0000}"/>
    <cellStyle name="40% - Accent4 7 2 3 2" xfId="26206" xr:uid="{00000000-0005-0000-0000-00008B5E0000}"/>
    <cellStyle name="40% - Accent4 7 2 3 3" xfId="52409" xr:uid="{00000000-0005-0000-0000-00008C5E0000}"/>
    <cellStyle name="40% - Accent4 7 2 3 4" xfId="16296" xr:uid="{00000000-0005-0000-0000-00008D5E0000}"/>
    <cellStyle name="40% - Accent4 7 2 4" xfId="20268" xr:uid="{00000000-0005-0000-0000-00008E5E0000}"/>
    <cellStyle name="40% - Accent4 7 2 4 2" xfId="47745" xr:uid="{00000000-0005-0000-0000-00008F5E0000}"/>
    <cellStyle name="40% - Accent4 7 2 5" xfId="29893" xr:uid="{00000000-0005-0000-0000-0000905E0000}"/>
    <cellStyle name="40% - Accent4 7 2 6" xfId="35339" xr:uid="{00000000-0005-0000-0000-0000915E0000}"/>
    <cellStyle name="40% - Accent4 7 2 7" xfId="42934" xr:uid="{00000000-0005-0000-0000-0000925E0000}"/>
    <cellStyle name="40% - Accent4 7 2 8" xfId="12963" xr:uid="{00000000-0005-0000-0000-0000935E0000}"/>
    <cellStyle name="40% - Accent4 7 3" xfId="3113" xr:uid="{00000000-0005-0000-0000-0000945E0000}"/>
    <cellStyle name="40% - Accent4 7 3 2" xfId="7906" xr:uid="{00000000-0005-0000-0000-0000955E0000}"/>
    <cellStyle name="40% - Accent4 7 3 2 2" xfId="27336" xr:uid="{00000000-0005-0000-0000-0000965E0000}"/>
    <cellStyle name="40% - Accent4 7 3 2 3" xfId="53672" xr:uid="{00000000-0005-0000-0000-0000975E0000}"/>
    <cellStyle name="40% - Accent4 7 3 2 4" xfId="17446" xr:uid="{00000000-0005-0000-0000-0000985E0000}"/>
    <cellStyle name="40% - Accent4 7 3 3" xfId="21738" xr:uid="{00000000-0005-0000-0000-0000995E0000}"/>
    <cellStyle name="40% - Accent4 7 3 3 2" xfId="48984" xr:uid="{00000000-0005-0000-0000-00009A5E0000}"/>
    <cellStyle name="40% - Accent4 7 3 4" xfId="31225" xr:uid="{00000000-0005-0000-0000-00009B5E0000}"/>
    <cellStyle name="40% - Accent4 7 3 5" xfId="36792" xr:uid="{00000000-0005-0000-0000-00009C5E0000}"/>
    <cellStyle name="40% - Accent4 7 3 6" xfId="44252" xr:uid="{00000000-0005-0000-0000-00009D5E0000}"/>
    <cellStyle name="40% - Accent4 7 3 7" xfId="12246" xr:uid="{00000000-0005-0000-0000-00009E5E0000}"/>
    <cellStyle name="40% - Accent4 7 4" xfId="5940" xr:uid="{00000000-0005-0000-0000-00009F5E0000}"/>
    <cellStyle name="40% - Accent4 7 4 2" xfId="24565" xr:uid="{00000000-0005-0000-0000-0000A05E0000}"/>
    <cellStyle name="40% - Accent4 7 4 3" xfId="51706" xr:uid="{00000000-0005-0000-0000-0000A15E0000}"/>
    <cellStyle name="40% - Accent4 7 4 4" xfId="13748" xr:uid="{00000000-0005-0000-0000-0000A25E0000}"/>
    <cellStyle name="40% - Accent4 7 5" xfId="15617" xr:uid="{00000000-0005-0000-0000-0000A35E0000}"/>
    <cellStyle name="40% - Accent4 7 5 2" xfId="25527" xr:uid="{00000000-0005-0000-0000-0000A45E0000}"/>
    <cellStyle name="40% - Accent4 7 5 3" xfId="47045" xr:uid="{00000000-0005-0000-0000-0000A55E0000}"/>
    <cellStyle name="40% - Accent4 7 6" xfId="19514" xr:uid="{00000000-0005-0000-0000-0000A65E0000}"/>
    <cellStyle name="40% - Accent4 7 7" xfId="29175" xr:uid="{00000000-0005-0000-0000-0000A75E0000}"/>
    <cellStyle name="40% - Accent4 7 8" xfId="34583" xr:uid="{00000000-0005-0000-0000-0000A85E0000}"/>
    <cellStyle name="40% - Accent4 7 9" xfId="42182" xr:uid="{00000000-0005-0000-0000-0000A95E0000}"/>
    <cellStyle name="40% - Accent4 8" xfId="1121" xr:uid="{00000000-0005-0000-0000-0000AA5E0000}"/>
    <cellStyle name="40% - Accent4 8 2" xfId="3526" xr:uid="{00000000-0005-0000-0000-0000AB5E0000}"/>
    <cellStyle name="40% - Accent4 8 2 2" xfId="8318" xr:uid="{00000000-0005-0000-0000-0000AC5E0000}"/>
    <cellStyle name="40% - Accent4 8 2 2 2" xfId="27744" xr:uid="{00000000-0005-0000-0000-0000AD5E0000}"/>
    <cellStyle name="40% - Accent4 8 2 2 3" xfId="54084" xr:uid="{00000000-0005-0000-0000-0000AE5E0000}"/>
    <cellStyle name="40% - Accent4 8 2 2 4" xfId="17859" xr:uid="{00000000-0005-0000-0000-0000AF5E0000}"/>
    <cellStyle name="40% - Accent4 8 2 3" xfId="22151" xr:uid="{00000000-0005-0000-0000-0000B05E0000}"/>
    <cellStyle name="40% - Accent4 8 2 3 2" xfId="49395" xr:uid="{00000000-0005-0000-0000-0000B15E0000}"/>
    <cellStyle name="40% - Accent4 8 2 4" xfId="31636" xr:uid="{00000000-0005-0000-0000-0000B25E0000}"/>
    <cellStyle name="40% - Accent4 8 2 5" xfId="37205" xr:uid="{00000000-0005-0000-0000-0000B35E0000}"/>
    <cellStyle name="40% - Accent4 8 2 6" xfId="44665" xr:uid="{00000000-0005-0000-0000-0000B45E0000}"/>
    <cellStyle name="40% - Accent4 8 2 7" xfId="12662" xr:uid="{00000000-0005-0000-0000-0000B55E0000}"/>
    <cellStyle name="40% - Accent4 8 3" xfId="6354" xr:uid="{00000000-0005-0000-0000-0000B65E0000}"/>
    <cellStyle name="40% - Accent4 8 3 2" xfId="21246" xr:uid="{00000000-0005-0000-0000-0000B75E0000}"/>
    <cellStyle name="40% - Accent4 8 3 3" xfId="52120" xr:uid="{00000000-0005-0000-0000-0000B85E0000}"/>
    <cellStyle name="40% - Accent4 8 3 4" xfId="14156" xr:uid="{00000000-0005-0000-0000-0000B95E0000}"/>
    <cellStyle name="40% - Accent4 8 4" xfId="16025" xr:uid="{00000000-0005-0000-0000-0000BA5E0000}"/>
    <cellStyle name="40% - Accent4 8 4 2" xfId="25935" xr:uid="{00000000-0005-0000-0000-0000BB5E0000}"/>
    <cellStyle name="40% - Accent4 8 4 3" xfId="47458" xr:uid="{00000000-0005-0000-0000-0000BC5E0000}"/>
    <cellStyle name="40% - Accent4 8 5" xfId="19960" xr:uid="{00000000-0005-0000-0000-0000BD5E0000}"/>
    <cellStyle name="40% - Accent4 8 6" xfId="29589" xr:uid="{00000000-0005-0000-0000-0000BE5E0000}"/>
    <cellStyle name="40% - Accent4 8 7" xfId="35031" xr:uid="{00000000-0005-0000-0000-0000BF5E0000}"/>
    <cellStyle name="40% - Accent4 8 8" xfId="42626" xr:uid="{00000000-0005-0000-0000-0000C05E0000}"/>
    <cellStyle name="40% - Accent4 8 9" xfId="11228" xr:uid="{00000000-0005-0000-0000-0000C15E0000}"/>
    <cellStyle name="40% - Accent4 9" xfId="1971" xr:uid="{00000000-0005-0000-0000-0000C25E0000}"/>
    <cellStyle name="40% - Accent4 9 2" xfId="4278" xr:uid="{00000000-0005-0000-0000-0000C35E0000}"/>
    <cellStyle name="40% - Accent4 9 2 2" xfId="9059" xr:uid="{00000000-0005-0000-0000-0000C45E0000}"/>
    <cellStyle name="40% - Accent4 9 2 2 2" xfId="28452" xr:uid="{00000000-0005-0000-0000-0000C55E0000}"/>
    <cellStyle name="40% - Accent4 9 2 2 3" xfId="54825" xr:uid="{00000000-0005-0000-0000-0000C65E0000}"/>
    <cellStyle name="40% - Accent4 9 2 2 4" xfId="18611" xr:uid="{00000000-0005-0000-0000-0000C75E0000}"/>
    <cellStyle name="40% - Accent4 9 2 3" xfId="22903" xr:uid="{00000000-0005-0000-0000-0000C85E0000}"/>
    <cellStyle name="40% - Accent4 9 2 3 2" xfId="50135" xr:uid="{00000000-0005-0000-0000-0000C95E0000}"/>
    <cellStyle name="40% - Accent4 9 2 4" xfId="32378" xr:uid="{00000000-0005-0000-0000-0000CA5E0000}"/>
    <cellStyle name="40% - Accent4 9 2 5" xfId="37957" xr:uid="{00000000-0005-0000-0000-0000CB5E0000}"/>
    <cellStyle name="40% - Accent4 9 2 6" xfId="45417" xr:uid="{00000000-0005-0000-0000-0000CC5E0000}"/>
    <cellStyle name="40% - Accent4 9 2 7" xfId="14863" xr:uid="{00000000-0005-0000-0000-0000CD5E0000}"/>
    <cellStyle name="40% - Accent4 9 3" xfId="7138" xr:uid="{00000000-0005-0000-0000-0000CE5E0000}"/>
    <cellStyle name="40% - Accent4 9 3 2" xfId="26642" xr:uid="{00000000-0005-0000-0000-0000CF5E0000}"/>
    <cellStyle name="40% - Accent4 9 3 3" xfId="52904" xr:uid="{00000000-0005-0000-0000-0000D05E0000}"/>
    <cellStyle name="40% - Accent4 9 3 4" xfId="16732" xr:uid="{00000000-0005-0000-0000-0000D15E0000}"/>
    <cellStyle name="40% - Accent4 9 4" xfId="20810" xr:uid="{00000000-0005-0000-0000-0000D25E0000}"/>
    <cellStyle name="40% - Accent4 9 4 2" xfId="48240" xr:uid="{00000000-0005-0000-0000-0000D35E0000}"/>
    <cellStyle name="40% - Accent4 9 5" xfId="30424" xr:uid="{00000000-0005-0000-0000-0000D45E0000}"/>
    <cellStyle name="40% - Accent4 9 6" xfId="35881" xr:uid="{00000000-0005-0000-0000-0000D55E0000}"/>
    <cellStyle name="40% - Accent4 9 7" xfId="43476" xr:uid="{00000000-0005-0000-0000-0000D65E0000}"/>
    <cellStyle name="40% - Accent4 9 8" xfId="11975" xr:uid="{00000000-0005-0000-0000-0000D75E0000}"/>
    <cellStyle name="40% - Accent5" xfId="56926" builtinId="47" customBuiltin="1"/>
    <cellStyle name="40% - Accent5 10" xfId="2823" xr:uid="{00000000-0005-0000-0000-0000D95E0000}"/>
    <cellStyle name="40% - Accent5 10 2" xfId="7636" xr:uid="{00000000-0005-0000-0000-0000DA5E0000}"/>
    <cellStyle name="40% - Accent5 10 2 2" xfId="27065" xr:uid="{00000000-0005-0000-0000-0000DB5E0000}"/>
    <cellStyle name="40% - Accent5 10 2 3" xfId="53402" xr:uid="{00000000-0005-0000-0000-0000DC5E0000}"/>
    <cellStyle name="40% - Accent5 10 2 4" xfId="17156" xr:uid="{00000000-0005-0000-0000-0000DD5E0000}"/>
    <cellStyle name="40% - Accent5 10 3" xfId="21448" xr:uid="{00000000-0005-0000-0000-0000DE5E0000}"/>
    <cellStyle name="40% - Accent5 10 3 2" xfId="48714" xr:uid="{00000000-0005-0000-0000-0000DF5E0000}"/>
    <cellStyle name="40% - Accent5 10 4" xfId="30935" xr:uid="{00000000-0005-0000-0000-0000E05E0000}"/>
    <cellStyle name="40% - Accent5 10 5" xfId="36502" xr:uid="{00000000-0005-0000-0000-0000E15E0000}"/>
    <cellStyle name="40% - Accent5 10 6" xfId="43962" xr:uid="{00000000-0005-0000-0000-0000E25E0000}"/>
    <cellStyle name="40% - Accent5 10 7" xfId="13478" xr:uid="{00000000-0005-0000-0000-0000E35E0000}"/>
    <cellStyle name="40% - Accent5 11" xfId="4748" xr:uid="{00000000-0005-0000-0000-0000E45E0000}"/>
    <cellStyle name="40% - Accent5 11 2" xfId="9510" xr:uid="{00000000-0005-0000-0000-0000E55E0000}"/>
    <cellStyle name="40% - Accent5 11 2 2" xfId="55276" xr:uid="{00000000-0005-0000-0000-0000E65E0000}"/>
    <cellStyle name="40% - Accent5 11 2 3" xfId="25269" xr:uid="{00000000-0005-0000-0000-0000E75E0000}"/>
    <cellStyle name="40% - Accent5 11 3" xfId="32847" xr:uid="{00000000-0005-0000-0000-0000E85E0000}"/>
    <cellStyle name="40% - Accent5 11 3 2" xfId="50585" xr:uid="{00000000-0005-0000-0000-0000E95E0000}"/>
    <cellStyle name="40% - Accent5 11 4" xfId="38426" xr:uid="{00000000-0005-0000-0000-0000EA5E0000}"/>
    <cellStyle name="40% - Accent5 11 5" xfId="45885" xr:uid="{00000000-0005-0000-0000-0000EB5E0000}"/>
    <cellStyle name="40% - Accent5 11 6" xfId="15347" xr:uid="{00000000-0005-0000-0000-0000EC5E0000}"/>
    <cellStyle name="40% - Accent5 12" xfId="5239" xr:uid="{00000000-0005-0000-0000-0000ED5E0000}"/>
    <cellStyle name="40% - Accent5 12 2" xfId="9931" xr:uid="{00000000-0005-0000-0000-0000EE5E0000}"/>
    <cellStyle name="40% - Accent5 12 2 2" xfId="55697" xr:uid="{00000000-0005-0000-0000-0000EF5E0000}"/>
    <cellStyle name="40% - Accent5 12 2 3" xfId="33335" xr:uid="{00000000-0005-0000-0000-0000F05E0000}"/>
    <cellStyle name="40% - Accent5 12 3" xfId="38914" xr:uid="{00000000-0005-0000-0000-0000F15E0000}"/>
    <cellStyle name="40% - Accent5 12 3 2" xfId="51005" xr:uid="{00000000-0005-0000-0000-0000F25E0000}"/>
    <cellStyle name="40% - Accent5 12 4" xfId="46367" xr:uid="{00000000-0005-0000-0000-0000F35E0000}"/>
    <cellStyle name="40% - Accent5 12 5" xfId="19088" xr:uid="{00000000-0005-0000-0000-0000F45E0000}"/>
    <cellStyle name="40% - Accent5 13" xfId="5649" xr:uid="{00000000-0005-0000-0000-0000F55E0000}"/>
    <cellStyle name="40% - Accent5 13 2" xfId="51415" xr:uid="{00000000-0005-0000-0000-0000F65E0000}"/>
    <cellStyle name="40% - Accent5 13 3" xfId="28884" xr:uid="{00000000-0005-0000-0000-0000F75E0000}"/>
    <cellStyle name="40% - Accent5 14" xfId="10727" xr:uid="{00000000-0005-0000-0000-0000F85E0000}"/>
    <cellStyle name="40% - Accent5 14 2" xfId="46775" xr:uid="{00000000-0005-0000-0000-0000F95E0000}"/>
    <cellStyle name="40% - Accent5 14 3" xfId="34160" xr:uid="{00000000-0005-0000-0000-0000FA5E0000}"/>
    <cellStyle name="40% - Accent5 15" xfId="41885" xr:uid="{00000000-0005-0000-0000-0000FB5E0000}"/>
    <cellStyle name="40% - Accent5 2" xfId="420" xr:uid="{00000000-0005-0000-0000-0000FC5E0000}"/>
    <cellStyle name="40% - Accent5 2 10" xfId="5293" xr:uid="{00000000-0005-0000-0000-0000FD5E0000}"/>
    <cellStyle name="40% - Accent5 2 10 2" xfId="9985" xr:uid="{00000000-0005-0000-0000-0000FE5E0000}"/>
    <cellStyle name="40% - Accent5 2 10 2 2" xfId="55751" xr:uid="{00000000-0005-0000-0000-0000FF5E0000}"/>
    <cellStyle name="40% - Accent5 2 10 2 3" xfId="33389" xr:uid="{00000000-0005-0000-0000-0000005F0000}"/>
    <cellStyle name="40% - Accent5 2 10 3" xfId="38968" xr:uid="{00000000-0005-0000-0000-0000015F0000}"/>
    <cellStyle name="40% - Accent5 2 10 3 2" xfId="51059" xr:uid="{00000000-0005-0000-0000-0000025F0000}"/>
    <cellStyle name="40% - Accent5 2 10 4" xfId="46421" xr:uid="{00000000-0005-0000-0000-0000035F0000}"/>
    <cellStyle name="40% - Accent5 2 10 5" xfId="19264" xr:uid="{00000000-0005-0000-0000-0000045F0000}"/>
    <cellStyle name="40% - Accent5 2 11" xfId="5722" xr:uid="{00000000-0005-0000-0000-0000055F0000}"/>
    <cellStyle name="40% - Accent5 2 11 2" xfId="51488" xr:uid="{00000000-0005-0000-0000-0000065F0000}"/>
    <cellStyle name="40% - Accent5 2 11 3" xfId="28955" xr:uid="{00000000-0005-0000-0000-0000075F0000}"/>
    <cellStyle name="40% - Accent5 2 12" xfId="10781" xr:uid="{00000000-0005-0000-0000-0000085F0000}"/>
    <cellStyle name="40% - Accent5 2 12 2" xfId="46829" xr:uid="{00000000-0005-0000-0000-0000095F0000}"/>
    <cellStyle name="40% - Accent5 2 12 3" xfId="34332" xr:uid="{00000000-0005-0000-0000-00000A5F0000}"/>
    <cellStyle name="40% - Accent5 2 13" xfId="41958" xr:uid="{00000000-0005-0000-0000-00000B5F0000}"/>
    <cellStyle name="40% - Accent5 2 14" xfId="11195" xr:uid="{00000000-0005-0000-0000-00000C5F0000}"/>
    <cellStyle name="40% - Accent5 2 15" xfId="56536" xr:uid="{00000000-0005-0000-0000-00000D5F0000}"/>
    <cellStyle name="40% - Accent5 2 16" xfId="56991" xr:uid="{00000000-0005-0000-0000-00000E5F0000}"/>
    <cellStyle name="40% - Accent5 2 2" xfId="545" xr:uid="{00000000-0005-0000-0000-00000F5F0000}"/>
    <cellStyle name="40% - Accent5 2 2 10" xfId="10869" xr:uid="{00000000-0005-0000-0000-0000105F0000}"/>
    <cellStyle name="40% - Accent5 2 2 10 2" xfId="46929" xr:uid="{00000000-0005-0000-0000-0000115F0000}"/>
    <cellStyle name="40% - Accent5 2 2 10 3" xfId="34461" xr:uid="{00000000-0005-0000-0000-0000125F0000}"/>
    <cellStyle name="40% - Accent5 2 2 11" xfId="42061" xr:uid="{00000000-0005-0000-0000-0000135F0000}"/>
    <cellStyle name="40% - Accent5 2 2 12" xfId="11405" xr:uid="{00000000-0005-0000-0000-0000145F0000}"/>
    <cellStyle name="40% - Accent5 2 2 13" xfId="56624" xr:uid="{00000000-0005-0000-0000-0000155F0000}"/>
    <cellStyle name="40% - Accent5 2 2 14" xfId="57079" xr:uid="{00000000-0005-0000-0000-0000165F0000}"/>
    <cellStyle name="40% - Accent5 2 2 2" xfId="1082" xr:uid="{00000000-0005-0000-0000-0000175F0000}"/>
    <cellStyle name="40% - Accent5 2 2 2 10" xfId="11939" xr:uid="{00000000-0005-0000-0000-0000185F0000}"/>
    <cellStyle name="40% - Accent5 2 2 2 11" xfId="56867" xr:uid="{00000000-0005-0000-0000-0000195F0000}"/>
    <cellStyle name="40% - Accent5 2 2 2 12" xfId="57322" xr:uid="{00000000-0005-0000-0000-00001A5F0000}"/>
    <cellStyle name="40% - Accent5 2 2 2 2" xfId="1819" xr:uid="{00000000-0005-0000-0000-00001B5F0000}"/>
    <cellStyle name="40% - Accent5 2 2 2 2 2" xfId="4192" xr:uid="{00000000-0005-0000-0000-00001C5F0000}"/>
    <cellStyle name="40% - Accent5 2 2 2 2 2 2" xfId="8983" xr:uid="{00000000-0005-0000-0000-00001D5F0000}"/>
    <cellStyle name="40% - Accent5 2 2 2 2 2 2 2" xfId="28402" xr:uid="{00000000-0005-0000-0000-00001E5F0000}"/>
    <cellStyle name="40% - Accent5 2 2 2 2 2 2 3" xfId="54749" xr:uid="{00000000-0005-0000-0000-00001F5F0000}"/>
    <cellStyle name="40% - Accent5 2 2 2 2 2 2 4" xfId="18525" xr:uid="{00000000-0005-0000-0000-0000205F0000}"/>
    <cellStyle name="40% - Accent5 2 2 2 2 2 3" xfId="22817" xr:uid="{00000000-0005-0000-0000-0000215F0000}"/>
    <cellStyle name="40% - Accent5 2 2 2 2 2 3 2" xfId="50060" xr:uid="{00000000-0005-0000-0000-0000225F0000}"/>
    <cellStyle name="40% - Accent5 2 2 2 2 2 4" xfId="32300" xr:uid="{00000000-0005-0000-0000-0000235F0000}"/>
    <cellStyle name="40% - Accent5 2 2 2 2 2 5" xfId="37871" xr:uid="{00000000-0005-0000-0000-0000245F0000}"/>
    <cellStyle name="40% - Accent5 2 2 2 2 2 6" xfId="45331" xr:uid="{00000000-0005-0000-0000-0000255F0000}"/>
    <cellStyle name="40% - Accent5 2 2 2 2 2 7" xfId="14813" xr:uid="{00000000-0005-0000-0000-0000265F0000}"/>
    <cellStyle name="40% - Accent5 2 2 2 2 3" xfId="7032" xr:uid="{00000000-0005-0000-0000-0000275F0000}"/>
    <cellStyle name="40% - Accent5 2 2 2 2 3 2" xfId="26592" xr:uid="{00000000-0005-0000-0000-0000285F0000}"/>
    <cellStyle name="40% - Accent5 2 2 2 2 3 3" xfId="52798" xr:uid="{00000000-0005-0000-0000-0000295F0000}"/>
    <cellStyle name="40% - Accent5 2 2 2 2 3 4" xfId="16682" xr:uid="{00000000-0005-0000-0000-00002A5F0000}"/>
    <cellStyle name="40% - Accent5 2 2 2 2 4" xfId="20658" xr:uid="{00000000-0005-0000-0000-00002B5F0000}"/>
    <cellStyle name="40% - Accent5 2 2 2 2 4 2" xfId="48134" xr:uid="{00000000-0005-0000-0000-00002C5F0000}"/>
    <cellStyle name="40% - Accent5 2 2 2 2 5" xfId="30283" xr:uid="{00000000-0005-0000-0000-00002D5F0000}"/>
    <cellStyle name="40% - Accent5 2 2 2 2 6" xfId="35729" xr:uid="{00000000-0005-0000-0000-00002E5F0000}"/>
    <cellStyle name="40% - Accent5 2 2 2 2 7" xfId="43324" xr:uid="{00000000-0005-0000-0000-00002F5F0000}"/>
    <cellStyle name="40% - Accent5 2 2 2 2 8" xfId="13352" xr:uid="{00000000-0005-0000-0000-0000305F0000}"/>
    <cellStyle name="40% - Accent5 2 2 2 3" xfId="2359" xr:uid="{00000000-0005-0000-0000-0000315F0000}"/>
    <cellStyle name="40% - Accent5 2 2 2 3 2" xfId="4664" xr:uid="{00000000-0005-0000-0000-0000325F0000}"/>
    <cellStyle name="40% - Accent5 2 2 2 3 2 2" xfId="9445" xr:uid="{00000000-0005-0000-0000-0000335F0000}"/>
    <cellStyle name="40% - Accent5 2 2 2 3 2 2 2" xfId="28838" xr:uid="{00000000-0005-0000-0000-0000345F0000}"/>
    <cellStyle name="40% - Accent5 2 2 2 3 2 2 3" xfId="55211" xr:uid="{00000000-0005-0000-0000-0000355F0000}"/>
    <cellStyle name="40% - Accent5 2 2 2 3 2 2 4" xfId="18997" xr:uid="{00000000-0005-0000-0000-0000365F0000}"/>
    <cellStyle name="40% - Accent5 2 2 2 3 2 3" xfId="23289" xr:uid="{00000000-0005-0000-0000-0000375F0000}"/>
    <cellStyle name="40% - Accent5 2 2 2 3 2 3 2" xfId="50521" xr:uid="{00000000-0005-0000-0000-0000385F0000}"/>
    <cellStyle name="40% - Accent5 2 2 2 3 2 4" xfId="32764" xr:uid="{00000000-0005-0000-0000-0000395F0000}"/>
    <cellStyle name="40% - Accent5 2 2 2 3 2 5" xfId="38343" xr:uid="{00000000-0005-0000-0000-00003A5F0000}"/>
    <cellStyle name="40% - Accent5 2 2 2 3 2 6" xfId="45803" xr:uid="{00000000-0005-0000-0000-00003B5F0000}"/>
    <cellStyle name="40% - Accent5 2 2 2 3 2 7" xfId="15249" xr:uid="{00000000-0005-0000-0000-00003C5F0000}"/>
    <cellStyle name="40% - Accent5 2 2 2 3 3" xfId="7524" xr:uid="{00000000-0005-0000-0000-00003D5F0000}"/>
    <cellStyle name="40% - Accent5 2 2 2 3 3 2" xfId="27028" xr:uid="{00000000-0005-0000-0000-00003E5F0000}"/>
    <cellStyle name="40% - Accent5 2 2 2 3 3 3" xfId="53290" xr:uid="{00000000-0005-0000-0000-00003F5F0000}"/>
    <cellStyle name="40% - Accent5 2 2 2 3 3 4" xfId="17118" xr:uid="{00000000-0005-0000-0000-0000405F0000}"/>
    <cellStyle name="40% - Accent5 2 2 2 3 4" xfId="21196" xr:uid="{00000000-0005-0000-0000-0000415F0000}"/>
    <cellStyle name="40% - Accent5 2 2 2 3 4 2" xfId="48626" xr:uid="{00000000-0005-0000-0000-0000425F0000}"/>
    <cellStyle name="40% - Accent5 2 2 2 3 5" xfId="30810" xr:uid="{00000000-0005-0000-0000-0000435F0000}"/>
    <cellStyle name="40% - Accent5 2 2 2 3 6" xfId="36269" xr:uid="{00000000-0005-0000-0000-0000445F0000}"/>
    <cellStyle name="40% - Accent5 2 2 2 3 7" xfId="43862" xr:uid="{00000000-0005-0000-0000-0000455F0000}"/>
    <cellStyle name="40% - Accent5 2 2 2 3 8" xfId="12632" xr:uid="{00000000-0005-0000-0000-0000465F0000}"/>
    <cellStyle name="40% - Accent5 2 2 2 4" xfId="3500" xr:uid="{00000000-0005-0000-0000-0000475F0000}"/>
    <cellStyle name="40% - Accent5 2 2 2 4 2" xfId="8292" xr:uid="{00000000-0005-0000-0000-0000485F0000}"/>
    <cellStyle name="40% - Accent5 2 2 2 4 2 2" xfId="27722" xr:uid="{00000000-0005-0000-0000-0000495F0000}"/>
    <cellStyle name="40% - Accent5 2 2 2 4 2 3" xfId="54058" xr:uid="{00000000-0005-0000-0000-00004A5F0000}"/>
    <cellStyle name="40% - Accent5 2 2 2 4 2 4" xfId="17833" xr:uid="{00000000-0005-0000-0000-00004B5F0000}"/>
    <cellStyle name="40% - Accent5 2 2 2 4 3" xfId="22125" xr:uid="{00000000-0005-0000-0000-00004C5F0000}"/>
    <cellStyle name="40% - Accent5 2 2 2 4 3 2" xfId="49370" xr:uid="{00000000-0005-0000-0000-00004D5F0000}"/>
    <cellStyle name="40% - Accent5 2 2 2 4 4" xfId="31612" xr:uid="{00000000-0005-0000-0000-00004E5F0000}"/>
    <cellStyle name="40% - Accent5 2 2 2 4 5" xfId="37179" xr:uid="{00000000-0005-0000-0000-00004F5F0000}"/>
    <cellStyle name="40% - Accent5 2 2 2 4 6" xfId="44639" xr:uid="{00000000-0005-0000-0000-0000505F0000}"/>
    <cellStyle name="40% - Accent5 2 2 2 4 7" xfId="14134" xr:uid="{00000000-0005-0000-0000-0000515F0000}"/>
    <cellStyle name="40% - Accent5 2 2 2 5" xfId="5139" xr:uid="{00000000-0005-0000-0000-0000525F0000}"/>
    <cellStyle name="40% - Accent5 2 2 2 5 2" xfId="9895" xr:uid="{00000000-0005-0000-0000-0000535F0000}"/>
    <cellStyle name="40% - Accent5 2 2 2 5 2 2" xfId="55661" xr:uid="{00000000-0005-0000-0000-0000545F0000}"/>
    <cellStyle name="40% - Accent5 2 2 2 5 2 3" xfId="25913" xr:uid="{00000000-0005-0000-0000-0000555F0000}"/>
    <cellStyle name="40% - Accent5 2 2 2 5 3" xfId="33238" xr:uid="{00000000-0005-0000-0000-0000565F0000}"/>
    <cellStyle name="40% - Accent5 2 2 2 5 3 2" xfId="50970" xr:uid="{00000000-0005-0000-0000-0000575F0000}"/>
    <cellStyle name="40% - Accent5 2 2 2 5 4" xfId="38817" xr:uid="{00000000-0005-0000-0000-0000585F0000}"/>
    <cellStyle name="40% - Accent5 2 2 2 5 5" xfId="46270" xr:uid="{00000000-0005-0000-0000-0000595F0000}"/>
    <cellStyle name="40% - Accent5 2 2 2 5 6" xfId="16003" xr:uid="{00000000-0005-0000-0000-00005A5F0000}"/>
    <cellStyle name="40% - Accent5 2 2 2 6" xfId="5624" xr:uid="{00000000-0005-0000-0000-00005B5F0000}"/>
    <cellStyle name="40% - Accent5 2 2 2 6 2" xfId="10316" xr:uid="{00000000-0005-0000-0000-00005C5F0000}"/>
    <cellStyle name="40% - Accent5 2 2 2 6 2 2" xfId="56082" xr:uid="{00000000-0005-0000-0000-00005D5F0000}"/>
    <cellStyle name="40% - Accent5 2 2 2 6 2 3" xfId="33720" xr:uid="{00000000-0005-0000-0000-00005E5F0000}"/>
    <cellStyle name="40% - Accent5 2 2 2 6 3" xfId="39299" xr:uid="{00000000-0005-0000-0000-00005F5F0000}"/>
    <cellStyle name="40% - Accent5 2 2 2 6 3 2" xfId="51390" xr:uid="{00000000-0005-0000-0000-0000605F0000}"/>
    <cellStyle name="40% - Accent5 2 2 2 6 4" xfId="46752" xr:uid="{00000000-0005-0000-0000-0000615F0000}"/>
    <cellStyle name="40% - Accent5 2 2 2 6 5" xfId="19927" xr:uid="{00000000-0005-0000-0000-0000625F0000}"/>
    <cellStyle name="40% - Accent5 2 2 2 7" xfId="6327" xr:uid="{00000000-0005-0000-0000-0000635F0000}"/>
    <cellStyle name="40% - Accent5 2 2 2 7 2" xfId="52093" xr:uid="{00000000-0005-0000-0000-0000645F0000}"/>
    <cellStyle name="40% - Accent5 2 2 2 7 3" xfId="29561" xr:uid="{00000000-0005-0000-0000-0000655F0000}"/>
    <cellStyle name="40% - Accent5 2 2 2 8" xfId="11112" xr:uid="{00000000-0005-0000-0000-0000665F0000}"/>
    <cellStyle name="40% - Accent5 2 2 2 8 2" xfId="47431" xr:uid="{00000000-0005-0000-0000-0000675F0000}"/>
    <cellStyle name="40% - Accent5 2 2 2 8 3" xfId="34996" xr:uid="{00000000-0005-0000-0000-0000685F0000}"/>
    <cellStyle name="40% - Accent5 2 2 2 9" xfId="42595" xr:uid="{00000000-0005-0000-0000-0000695F0000}"/>
    <cellStyle name="40% - Accent5 2 2 3" xfId="834" xr:uid="{00000000-0005-0000-0000-00006A5F0000}"/>
    <cellStyle name="40% - Accent5 2 2 3 10" xfId="11691" xr:uid="{00000000-0005-0000-0000-00006B5F0000}"/>
    <cellStyle name="40% - Accent5 2 2 3 2" xfId="1576" xr:uid="{00000000-0005-0000-0000-00006C5F0000}"/>
    <cellStyle name="40% - Accent5 2 2 3 2 2" xfId="3949" xr:uid="{00000000-0005-0000-0000-00006D5F0000}"/>
    <cellStyle name="40% - Accent5 2 2 3 2 2 2" xfId="8740" xr:uid="{00000000-0005-0000-0000-00006E5F0000}"/>
    <cellStyle name="40% - Accent5 2 2 3 2 2 2 2" xfId="28159" xr:uid="{00000000-0005-0000-0000-00006F5F0000}"/>
    <cellStyle name="40% - Accent5 2 2 3 2 2 2 3" xfId="54506" xr:uid="{00000000-0005-0000-0000-0000705F0000}"/>
    <cellStyle name="40% - Accent5 2 2 3 2 2 2 4" xfId="18282" xr:uid="{00000000-0005-0000-0000-0000715F0000}"/>
    <cellStyle name="40% - Accent5 2 2 3 2 2 3" xfId="22574" xr:uid="{00000000-0005-0000-0000-0000725F0000}"/>
    <cellStyle name="40% - Accent5 2 2 3 2 2 3 2" xfId="49817" xr:uid="{00000000-0005-0000-0000-0000735F0000}"/>
    <cellStyle name="40% - Accent5 2 2 3 2 2 4" xfId="32057" xr:uid="{00000000-0005-0000-0000-0000745F0000}"/>
    <cellStyle name="40% - Accent5 2 2 3 2 2 5" xfId="37628" xr:uid="{00000000-0005-0000-0000-0000755F0000}"/>
    <cellStyle name="40% - Accent5 2 2 3 2 2 6" xfId="45088" xr:uid="{00000000-0005-0000-0000-0000765F0000}"/>
    <cellStyle name="40% - Accent5 2 2 3 2 2 7" xfId="14570" xr:uid="{00000000-0005-0000-0000-0000775F0000}"/>
    <cellStyle name="40% - Accent5 2 2 3 2 3" xfId="6789" xr:uid="{00000000-0005-0000-0000-0000785F0000}"/>
    <cellStyle name="40% - Accent5 2 2 3 2 3 2" xfId="26349" xr:uid="{00000000-0005-0000-0000-0000795F0000}"/>
    <cellStyle name="40% - Accent5 2 2 3 2 3 3" xfId="52555" xr:uid="{00000000-0005-0000-0000-00007A5F0000}"/>
    <cellStyle name="40% - Accent5 2 2 3 2 3 4" xfId="16439" xr:uid="{00000000-0005-0000-0000-00007B5F0000}"/>
    <cellStyle name="40% - Accent5 2 2 3 2 4" xfId="20415" xr:uid="{00000000-0005-0000-0000-00007C5F0000}"/>
    <cellStyle name="40% - Accent5 2 2 3 2 4 2" xfId="47891" xr:uid="{00000000-0005-0000-0000-00007D5F0000}"/>
    <cellStyle name="40% - Accent5 2 2 3 2 5" xfId="30040" xr:uid="{00000000-0005-0000-0000-00007E5F0000}"/>
    <cellStyle name="40% - Accent5 2 2 3 2 6" xfId="35486" xr:uid="{00000000-0005-0000-0000-00007F5F0000}"/>
    <cellStyle name="40% - Accent5 2 2 3 2 7" xfId="43081" xr:uid="{00000000-0005-0000-0000-0000805F0000}"/>
    <cellStyle name="40% - Accent5 2 2 3 2 8" xfId="13109" xr:uid="{00000000-0005-0000-0000-0000815F0000}"/>
    <cellStyle name="40% - Accent5 2 2 3 3" xfId="3257" xr:uid="{00000000-0005-0000-0000-0000825F0000}"/>
    <cellStyle name="40% - Accent5 2 2 3 3 2" xfId="8049" xr:uid="{00000000-0005-0000-0000-0000835F0000}"/>
    <cellStyle name="40% - Accent5 2 2 3 3 2 2" xfId="27479" xr:uid="{00000000-0005-0000-0000-0000845F0000}"/>
    <cellStyle name="40% - Accent5 2 2 3 3 2 3" xfId="53815" xr:uid="{00000000-0005-0000-0000-0000855F0000}"/>
    <cellStyle name="40% - Accent5 2 2 3 3 2 4" xfId="17590" xr:uid="{00000000-0005-0000-0000-0000865F0000}"/>
    <cellStyle name="40% - Accent5 2 2 3 3 3" xfId="21882" xr:uid="{00000000-0005-0000-0000-0000875F0000}"/>
    <cellStyle name="40% - Accent5 2 2 3 3 3 2" xfId="49127" xr:uid="{00000000-0005-0000-0000-0000885F0000}"/>
    <cellStyle name="40% - Accent5 2 2 3 3 4" xfId="31369" xr:uid="{00000000-0005-0000-0000-0000895F0000}"/>
    <cellStyle name="40% - Accent5 2 2 3 3 5" xfId="36936" xr:uid="{00000000-0005-0000-0000-00008A5F0000}"/>
    <cellStyle name="40% - Accent5 2 2 3 3 6" xfId="44396" xr:uid="{00000000-0005-0000-0000-00008B5F0000}"/>
    <cellStyle name="40% - Accent5 2 2 3 3 7" xfId="12389" xr:uid="{00000000-0005-0000-0000-00008C5F0000}"/>
    <cellStyle name="40% - Accent5 2 2 3 4" xfId="6084" xr:uid="{00000000-0005-0000-0000-00008D5F0000}"/>
    <cellStyle name="40% - Accent5 2 2 3 4 2" xfId="25186" xr:uid="{00000000-0005-0000-0000-00008E5F0000}"/>
    <cellStyle name="40% - Accent5 2 2 3 4 3" xfId="51850" xr:uid="{00000000-0005-0000-0000-00008F5F0000}"/>
    <cellStyle name="40% - Accent5 2 2 3 4 4" xfId="13891" xr:uid="{00000000-0005-0000-0000-0000905F0000}"/>
    <cellStyle name="40% - Accent5 2 2 3 5" xfId="15760" xr:uid="{00000000-0005-0000-0000-0000915F0000}"/>
    <cellStyle name="40% - Accent5 2 2 3 5 2" xfId="25670" xr:uid="{00000000-0005-0000-0000-0000925F0000}"/>
    <cellStyle name="40% - Accent5 2 2 3 5 3" xfId="47188" xr:uid="{00000000-0005-0000-0000-0000935F0000}"/>
    <cellStyle name="40% - Accent5 2 2 3 6" xfId="19679" xr:uid="{00000000-0005-0000-0000-0000945F0000}"/>
    <cellStyle name="40% - Accent5 2 2 3 7" xfId="29318" xr:uid="{00000000-0005-0000-0000-0000955F0000}"/>
    <cellStyle name="40% - Accent5 2 2 3 8" xfId="34748" xr:uid="{00000000-0005-0000-0000-0000965F0000}"/>
    <cellStyle name="40% - Accent5 2 2 3 9" xfId="42347" xr:uid="{00000000-0005-0000-0000-0000975F0000}"/>
    <cellStyle name="40% - Accent5 2 2 4" xfId="1313" xr:uid="{00000000-0005-0000-0000-0000985F0000}"/>
    <cellStyle name="40% - Accent5 2 2 4 2" xfId="3689" xr:uid="{00000000-0005-0000-0000-0000995F0000}"/>
    <cellStyle name="40% - Accent5 2 2 4 2 2" xfId="8480" xr:uid="{00000000-0005-0000-0000-00009A5F0000}"/>
    <cellStyle name="40% - Accent5 2 2 4 2 2 2" xfId="27900" xr:uid="{00000000-0005-0000-0000-00009B5F0000}"/>
    <cellStyle name="40% - Accent5 2 2 4 2 2 3" xfId="54246" xr:uid="{00000000-0005-0000-0000-00009C5F0000}"/>
    <cellStyle name="40% - Accent5 2 2 4 2 2 4" xfId="18022" xr:uid="{00000000-0005-0000-0000-00009D5F0000}"/>
    <cellStyle name="40% - Accent5 2 2 4 2 3" xfId="22314" xr:uid="{00000000-0005-0000-0000-00009E5F0000}"/>
    <cellStyle name="40% - Accent5 2 2 4 2 3 2" xfId="49557" xr:uid="{00000000-0005-0000-0000-00009F5F0000}"/>
    <cellStyle name="40% - Accent5 2 2 4 2 4" xfId="31797" xr:uid="{00000000-0005-0000-0000-0000A05F0000}"/>
    <cellStyle name="40% - Accent5 2 2 4 2 5" xfId="37368" xr:uid="{00000000-0005-0000-0000-0000A15F0000}"/>
    <cellStyle name="40% - Accent5 2 2 4 2 6" xfId="44828" xr:uid="{00000000-0005-0000-0000-0000A25F0000}"/>
    <cellStyle name="40% - Accent5 2 2 4 2 7" xfId="14311" xr:uid="{00000000-0005-0000-0000-0000A35F0000}"/>
    <cellStyle name="40% - Accent5 2 2 4 3" xfId="6527" xr:uid="{00000000-0005-0000-0000-0000A45F0000}"/>
    <cellStyle name="40% - Accent5 2 2 4 3 2" xfId="26090" xr:uid="{00000000-0005-0000-0000-0000A55F0000}"/>
    <cellStyle name="40% - Accent5 2 2 4 3 3" xfId="52293" xr:uid="{00000000-0005-0000-0000-0000A65F0000}"/>
    <cellStyle name="40% - Accent5 2 2 4 3 4" xfId="16180" xr:uid="{00000000-0005-0000-0000-0000A75F0000}"/>
    <cellStyle name="40% - Accent5 2 2 4 4" xfId="20152" xr:uid="{00000000-0005-0000-0000-0000A85F0000}"/>
    <cellStyle name="40% - Accent5 2 2 4 4 2" xfId="47629" xr:uid="{00000000-0005-0000-0000-0000A95F0000}"/>
    <cellStyle name="40% - Accent5 2 2 4 5" xfId="29777" xr:uid="{00000000-0005-0000-0000-0000AA5F0000}"/>
    <cellStyle name="40% - Accent5 2 2 4 6" xfId="35223" xr:uid="{00000000-0005-0000-0000-0000AB5F0000}"/>
    <cellStyle name="40% - Accent5 2 2 4 7" xfId="42818" xr:uid="{00000000-0005-0000-0000-0000AC5F0000}"/>
    <cellStyle name="40% - Accent5 2 2 4 8" xfId="12847" xr:uid="{00000000-0005-0000-0000-0000AD5F0000}"/>
    <cellStyle name="40% - Accent5 2 2 5" xfId="2116" xr:uid="{00000000-0005-0000-0000-0000AE5F0000}"/>
    <cellStyle name="40% - Accent5 2 2 5 2" xfId="4421" xr:uid="{00000000-0005-0000-0000-0000AF5F0000}"/>
    <cellStyle name="40% - Accent5 2 2 5 2 2" xfId="9202" xr:uid="{00000000-0005-0000-0000-0000B05F0000}"/>
    <cellStyle name="40% - Accent5 2 2 5 2 2 2" xfId="28595" xr:uid="{00000000-0005-0000-0000-0000B15F0000}"/>
    <cellStyle name="40% - Accent5 2 2 5 2 2 3" xfId="54968" xr:uid="{00000000-0005-0000-0000-0000B25F0000}"/>
    <cellStyle name="40% - Accent5 2 2 5 2 2 4" xfId="18754" xr:uid="{00000000-0005-0000-0000-0000B35F0000}"/>
    <cellStyle name="40% - Accent5 2 2 5 2 3" xfId="23046" xr:uid="{00000000-0005-0000-0000-0000B45F0000}"/>
    <cellStyle name="40% - Accent5 2 2 5 2 3 2" xfId="50278" xr:uid="{00000000-0005-0000-0000-0000B55F0000}"/>
    <cellStyle name="40% - Accent5 2 2 5 2 4" xfId="32521" xr:uid="{00000000-0005-0000-0000-0000B65F0000}"/>
    <cellStyle name="40% - Accent5 2 2 5 2 5" xfId="38100" xr:uid="{00000000-0005-0000-0000-0000B75F0000}"/>
    <cellStyle name="40% - Accent5 2 2 5 2 6" xfId="45560" xr:uid="{00000000-0005-0000-0000-0000B85F0000}"/>
    <cellStyle name="40% - Accent5 2 2 5 2 7" xfId="15006" xr:uid="{00000000-0005-0000-0000-0000B95F0000}"/>
    <cellStyle name="40% - Accent5 2 2 5 3" xfId="7281" xr:uid="{00000000-0005-0000-0000-0000BA5F0000}"/>
    <cellStyle name="40% - Accent5 2 2 5 3 2" xfId="26785" xr:uid="{00000000-0005-0000-0000-0000BB5F0000}"/>
    <cellStyle name="40% - Accent5 2 2 5 3 3" xfId="53047" xr:uid="{00000000-0005-0000-0000-0000BC5F0000}"/>
    <cellStyle name="40% - Accent5 2 2 5 3 4" xfId="16875" xr:uid="{00000000-0005-0000-0000-0000BD5F0000}"/>
    <cellStyle name="40% - Accent5 2 2 5 4" xfId="20953" xr:uid="{00000000-0005-0000-0000-0000BE5F0000}"/>
    <cellStyle name="40% - Accent5 2 2 5 4 2" xfId="48383" xr:uid="{00000000-0005-0000-0000-0000BF5F0000}"/>
    <cellStyle name="40% - Accent5 2 2 5 5" xfId="30567" xr:uid="{00000000-0005-0000-0000-0000C05F0000}"/>
    <cellStyle name="40% - Accent5 2 2 5 6" xfId="36026" xr:uid="{00000000-0005-0000-0000-0000C15F0000}"/>
    <cellStyle name="40% - Accent5 2 2 5 7" xfId="43619" xr:uid="{00000000-0005-0000-0000-0000C25F0000}"/>
    <cellStyle name="40% - Accent5 2 2 5 8" xfId="12130" xr:uid="{00000000-0005-0000-0000-0000C35F0000}"/>
    <cellStyle name="40% - Accent5 2 2 6" xfId="2997" xr:uid="{00000000-0005-0000-0000-0000C45F0000}"/>
    <cellStyle name="40% - Accent5 2 2 6 2" xfId="7790" xr:uid="{00000000-0005-0000-0000-0000C55F0000}"/>
    <cellStyle name="40% - Accent5 2 2 6 2 2" xfId="27220" xr:uid="{00000000-0005-0000-0000-0000C65F0000}"/>
    <cellStyle name="40% - Accent5 2 2 6 2 3" xfId="53556" xr:uid="{00000000-0005-0000-0000-0000C75F0000}"/>
    <cellStyle name="40% - Accent5 2 2 6 2 4" xfId="17330" xr:uid="{00000000-0005-0000-0000-0000C85F0000}"/>
    <cellStyle name="40% - Accent5 2 2 6 3" xfId="21622" xr:uid="{00000000-0005-0000-0000-0000C95F0000}"/>
    <cellStyle name="40% - Accent5 2 2 6 3 2" xfId="48868" xr:uid="{00000000-0005-0000-0000-0000CA5F0000}"/>
    <cellStyle name="40% - Accent5 2 2 6 4" xfId="31109" xr:uid="{00000000-0005-0000-0000-0000CB5F0000}"/>
    <cellStyle name="40% - Accent5 2 2 6 5" xfId="36676" xr:uid="{00000000-0005-0000-0000-0000CC5F0000}"/>
    <cellStyle name="40% - Accent5 2 2 6 6" xfId="44136" xr:uid="{00000000-0005-0000-0000-0000CD5F0000}"/>
    <cellStyle name="40% - Accent5 2 2 6 7" xfId="13632" xr:uid="{00000000-0005-0000-0000-0000CE5F0000}"/>
    <cellStyle name="40% - Accent5 2 2 7" xfId="4896" xr:uid="{00000000-0005-0000-0000-0000CF5F0000}"/>
    <cellStyle name="40% - Accent5 2 2 7 2" xfId="9652" xr:uid="{00000000-0005-0000-0000-0000D05F0000}"/>
    <cellStyle name="40% - Accent5 2 2 7 2 2" xfId="55418" xr:uid="{00000000-0005-0000-0000-0000D15F0000}"/>
    <cellStyle name="40% - Accent5 2 2 7 2 3" xfId="25411" xr:uid="{00000000-0005-0000-0000-0000D25F0000}"/>
    <cellStyle name="40% - Accent5 2 2 7 3" xfId="32995" xr:uid="{00000000-0005-0000-0000-0000D35F0000}"/>
    <cellStyle name="40% - Accent5 2 2 7 3 2" xfId="50727" xr:uid="{00000000-0005-0000-0000-0000D45F0000}"/>
    <cellStyle name="40% - Accent5 2 2 7 4" xfId="38574" xr:uid="{00000000-0005-0000-0000-0000D55F0000}"/>
    <cellStyle name="40% - Accent5 2 2 7 5" xfId="46027" xr:uid="{00000000-0005-0000-0000-0000D65F0000}"/>
    <cellStyle name="40% - Accent5 2 2 7 6" xfId="15501" xr:uid="{00000000-0005-0000-0000-0000D75F0000}"/>
    <cellStyle name="40% - Accent5 2 2 8" xfId="5381" xr:uid="{00000000-0005-0000-0000-0000D85F0000}"/>
    <cellStyle name="40% - Accent5 2 2 8 2" xfId="10073" xr:uid="{00000000-0005-0000-0000-0000D95F0000}"/>
    <cellStyle name="40% - Accent5 2 2 8 2 2" xfId="55839" xr:uid="{00000000-0005-0000-0000-0000DA5F0000}"/>
    <cellStyle name="40% - Accent5 2 2 8 2 3" xfId="33477" xr:uid="{00000000-0005-0000-0000-0000DB5F0000}"/>
    <cellStyle name="40% - Accent5 2 2 8 3" xfId="39056" xr:uid="{00000000-0005-0000-0000-0000DC5F0000}"/>
    <cellStyle name="40% - Accent5 2 2 8 3 2" xfId="51147" xr:uid="{00000000-0005-0000-0000-0000DD5F0000}"/>
    <cellStyle name="40% - Accent5 2 2 8 4" xfId="46509" xr:uid="{00000000-0005-0000-0000-0000DE5F0000}"/>
    <cellStyle name="40% - Accent5 2 2 8 5" xfId="19392" xr:uid="{00000000-0005-0000-0000-0000DF5F0000}"/>
    <cellStyle name="40% - Accent5 2 2 9" xfId="5824" xr:uid="{00000000-0005-0000-0000-0000E05F0000}"/>
    <cellStyle name="40% - Accent5 2 2 9 2" xfId="51590" xr:uid="{00000000-0005-0000-0000-0000E15F0000}"/>
    <cellStyle name="40% - Accent5 2 2 9 3" xfId="29058" xr:uid="{00000000-0005-0000-0000-0000E25F0000}"/>
    <cellStyle name="40% - Accent5 2 3" xfId="622" xr:uid="{00000000-0005-0000-0000-0000E35F0000}"/>
    <cellStyle name="40% - Accent5 2 3 10" xfId="42138" xr:uid="{00000000-0005-0000-0000-0000E45F0000}"/>
    <cellStyle name="40% - Accent5 2 3 11" xfId="11482" xr:uid="{00000000-0005-0000-0000-0000E55F0000}"/>
    <cellStyle name="40% - Accent5 2 3 12" xfId="56696" xr:uid="{00000000-0005-0000-0000-0000E65F0000}"/>
    <cellStyle name="40% - Accent5 2 3 13" xfId="57151" xr:uid="{00000000-0005-0000-0000-0000E75F0000}"/>
    <cellStyle name="40% - Accent5 2 3 2" xfId="906" xr:uid="{00000000-0005-0000-0000-0000E85F0000}"/>
    <cellStyle name="40% - Accent5 2 3 2 10" xfId="11763" xr:uid="{00000000-0005-0000-0000-0000E95F0000}"/>
    <cellStyle name="40% - Accent5 2 3 2 2" xfId="1648" xr:uid="{00000000-0005-0000-0000-0000EA5F0000}"/>
    <cellStyle name="40% - Accent5 2 3 2 2 2" xfId="4021" xr:uid="{00000000-0005-0000-0000-0000EB5F0000}"/>
    <cellStyle name="40% - Accent5 2 3 2 2 2 2" xfId="8812" xr:uid="{00000000-0005-0000-0000-0000EC5F0000}"/>
    <cellStyle name="40% - Accent5 2 3 2 2 2 2 2" xfId="28231" xr:uid="{00000000-0005-0000-0000-0000ED5F0000}"/>
    <cellStyle name="40% - Accent5 2 3 2 2 2 2 3" xfId="54578" xr:uid="{00000000-0005-0000-0000-0000EE5F0000}"/>
    <cellStyle name="40% - Accent5 2 3 2 2 2 2 4" xfId="18354" xr:uid="{00000000-0005-0000-0000-0000EF5F0000}"/>
    <cellStyle name="40% - Accent5 2 3 2 2 2 3" xfId="22646" xr:uid="{00000000-0005-0000-0000-0000F05F0000}"/>
    <cellStyle name="40% - Accent5 2 3 2 2 2 3 2" xfId="49889" xr:uid="{00000000-0005-0000-0000-0000F15F0000}"/>
    <cellStyle name="40% - Accent5 2 3 2 2 2 4" xfId="32129" xr:uid="{00000000-0005-0000-0000-0000F25F0000}"/>
    <cellStyle name="40% - Accent5 2 3 2 2 2 5" xfId="37700" xr:uid="{00000000-0005-0000-0000-0000F35F0000}"/>
    <cellStyle name="40% - Accent5 2 3 2 2 2 6" xfId="45160" xr:uid="{00000000-0005-0000-0000-0000F45F0000}"/>
    <cellStyle name="40% - Accent5 2 3 2 2 2 7" xfId="14642" xr:uid="{00000000-0005-0000-0000-0000F55F0000}"/>
    <cellStyle name="40% - Accent5 2 3 2 2 3" xfId="6861" xr:uid="{00000000-0005-0000-0000-0000F65F0000}"/>
    <cellStyle name="40% - Accent5 2 3 2 2 3 2" xfId="26421" xr:uid="{00000000-0005-0000-0000-0000F75F0000}"/>
    <cellStyle name="40% - Accent5 2 3 2 2 3 3" xfId="52627" xr:uid="{00000000-0005-0000-0000-0000F85F0000}"/>
    <cellStyle name="40% - Accent5 2 3 2 2 3 4" xfId="16511" xr:uid="{00000000-0005-0000-0000-0000F95F0000}"/>
    <cellStyle name="40% - Accent5 2 3 2 2 4" xfId="20487" xr:uid="{00000000-0005-0000-0000-0000FA5F0000}"/>
    <cellStyle name="40% - Accent5 2 3 2 2 4 2" xfId="47963" xr:uid="{00000000-0005-0000-0000-0000FB5F0000}"/>
    <cellStyle name="40% - Accent5 2 3 2 2 5" xfId="30112" xr:uid="{00000000-0005-0000-0000-0000FC5F0000}"/>
    <cellStyle name="40% - Accent5 2 3 2 2 6" xfId="35558" xr:uid="{00000000-0005-0000-0000-0000FD5F0000}"/>
    <cellStyle name="40% - Accent5 2 3 2 2 7" xfId="43153" xr:uid="{00000000-0005-0000-0000-0000FE5F0000}"/>
    <cellStyle name="40% - Accent5 2 3 2 2 8" xfId="13181" xr:uid="{00000000-0005-0000-0000-0000FF5F0000}"/>
    <cellStyle name="40% - Accent5 2 3 2 3" xfId="3329" xr:uid="{00000000-0005-0000-0000-000000600000}"/>
    <cellStyle name="40% - Accent5 2 3 2 3 2" xfId="8121" xr:uid="{00000000-0005-0000-0000-000001600000}"/>
    <cellStyle name="40% - Accent5 2 3 2 3 2 2" xfId="27551" xr:uid="{00000000-0005-0000-0000-000002600000}"/>
    <cellStyle name="40% - Accent5 2 3 2 3 2 3" xfId="53887" xr:uid="{00000000-0005-0000-0000-000003600000}"/>
    <cellStyle name="40% - Accent5 2 3 2 3 2 4" xfId="17662" xr:uid="{00000000-0005-0000-0000-000004600000}"/>
    <cellStyle name="40% - Accent5 2 3 2 3 3" xfId="21954" xr:uid="{00000000-0005-0000-0000-000005600000}"/>
    <cellStyle name="40% - Accent5 2 3 2 3 3 2" xfId="49199" xr:uid="{00000000-0005-0000-0000-000006600000}"/>
    <cellStyle name="40% - Accent5 2 3 2 3 4" xfId="31441" xr:uid="{00000000-0005-0000-0000-000007600000}"/>
    <cellStyle name="40% - Accent5 2 3 2 3 5" xfId="37008" xr:uid="{00000000-0005-0000-0000-000008600000}"/>
    <cellStyle name="40% - Accent5 2 3 2 3 6" xfId="44468" xr:uid="{00000000-0005-0000-0000-000009600000}"/>
    <cellStyle name="40% - Accent5 2 3 2 3 7" xfId="12461" xr:uid="{00000000-0005-0000-0000-00000A600000}"/>
    <cellStyle name="40% - Accent5 2 3 2 4" xfId="6156" xr:uid="{00000000-0005-0000-0000-00000B600000}"/>
    <cellStyle name="40% - Accent5 2 3 2 4 2" xfId="23705" xr:uid="{00000000-0005-0000-0000-00000C600000}"/>
    <cellStyle name="40% - Accent5 2 3 2 4 3" xfId="51922" xr:uid="{00000000-0005-0000-0000-00000D600000}"/>
    <cellStyle name="40% - Accent5 2 3 2 4 4" xfId="13963" xr:uid="{00000000-0005-0000-0000-00000E600000}"/>
    <cellStyle name="40% - Accent5 2 3 2 5" xfId="15832" xr:uid="{00000000-0005-0000-0000-00000F600000}"/>
    <cellStyle name="40% - Accent5 2 3 2 5 2" xfId="25742" xr:uid="{00000000-0005-0000-0000-000010600000}"/>
    <cellStyle name="40% - Accent5 2 3 2 5 3" xfId="47260" xr:uid="{00000000-0005-0000-0000-000011600000}"/>
    <cellStyle name="40% - Accent5 2 3 2 6" xfId="19751" xr:uid="{00000000-0005-0000-0000-000012600000}"/>
    <cellStyle name="40% - Accent5 2 3 2 7" xfId="29390" xr:uid="{00000000-0005-0000-0000-000013600000}"/>
    <cellStyle name="40% - Accent5 2 3 2 8" xfId="34820" xr:uid="{00000000-0005-0000-0000-000014600000}"/>
    <cellStyle name="40% - Accent5 2 3 2 9" xfId="42419" xr:uid="{00000000-0005-0000-0000-000015600000}"/>
    <cellStyle name="40% - Accent5 2 3 3" xfId="1385" xr:uid="{00000000-0005-0000-0000-000016600000}"/>
    <cellStyle name="40% - Accent5 2 3 3 2" xfId="3761" xr:uid="{00000000-0005-0000-0000-000017600000}"/>
    <cellStyle name="40% - Accent5 2 3 3 2 2" xfId="8552" xr:uid="{00000000-0005-0000-0000-000018600000}"/>
    <cellStyle name="40% - Accent5 2 3 3 2 2 2" xfId="27972" xr:uid="{00000000-0005-0000-0000-000019600000}"/>
    <cellStyle name="40% - Accent5 2 3 3 2 2 3" xfId="54318" xr:uid="{00000000-0005-0000-0000-00001A600000}"/>
    <cellStyle name="40% - Accent5 2 3 3 2 2 4" xfId="18094" xr:uid="{00000000-0005-0000-0000-00001B600000}"/>
    <cellStyle name="40% - Accent5 2 3 3 2 3" xfId="22386" xr:uid="{00000000-0005-0000-0000-00001C600000}"/>
    <cellStyle name="40% - Accent5 2 3 3 2 3 2" xfId="49629" xr:uid="{00000000-0005-0000-0000-00001D600000}"/>
    <cellStyle name="40% - Accent5 2 3 3 2 4" xfId="31869" xr:uid="{00000000-0005-0000-0000-00001E600000}"/>
    <cellStyle name="40% - Accent5 2 3 3 2 5" xfId="37440" xr:uid="{00000000-0005-0000-0000-00001F600000}"/>
    <cellStyle name="40% - Accent5 2 3 3 2 6" xfId="44900" xr:uid="{00000000-0005-0000-0000-000020600000}"/>
    <cellStyle name="40% - Accent5 2 3 3 2 7" xfId="14383" xr:uid="{00000000-0005-0000-0000-000021600000}"/>
    <cellStyle name="40% - Accent5 2 3 3 3" xfId="6599" xr:uid="{00000000-0005-0000-0000-000022600000}"/>
    <cellStyle name="40% - Accent5 2 3 3 3 2" xfId="26162" xr:uid="{00000000-0005-0000-0000-000023600000}"/>
    <cellStyle name="40% - Accent5 2 3 3 3 3" xfId="52365" xr:uid="{00000000-0005-0000-0000-000024600000}"/>
    <cellStyle name="40% - Accent5 2 3 3 3 4" xfId="16252" xr:uid="{00000000-0005-0000-0000-000025600000}"/>
    <cellStyle name="40% - Accent5 2 3 3 4" xfId="20224" xr:uid="{00000000-0005-0000-0000-000026600000}"/>
    <cellStyle name="40% - Accent5 2 3 3 4 2" xfId="47701" xr:uid="{00000000-0005-0000-0000-000027600000}"/>
    <cellStyle name="40% - Accent5 2 3 3 5" xfId="29849" xr:uid="{00000000-0005-0000-0000-000028600000}"/>
    <cellStyle name="40% - Accent5 2 3 3 6" xfId="35295" xr:uid="{00000000-0005-0000-0000-000029600000}"/>
    <cellStyle name="40% - Accent5 2 3 3 7" xfId="42890" xr:uid="{00000000-0005-0000-0000-00002A600000}"/>
    <cellStyle name="40% - Accent5 2 3 3 8" xfId="12919" xr:uid="{00000000-0005-0000-0000-00002B600000}"/>
    <cellStyle name="40% - Accent5 2 3 4" xfId="2188" xr:uid="{00000000-0005-0000-0000-00002C600000}"/>
    <cellStyle name="40% - Accent5 2 3 4 2" xfId="4493" xr:uid="{00000000-0005-0000-0000-00002D600000}"/>
    <cellStyle name="40% - Accent5 2 3 4 2 2" xfId="9274" xr:uid="{00000000-0005-0000-0000-00002E600000}"/>
    <cellStyle name="40% - Accent5 2 3 4 2 2 2" xfId="28667" xr:uid="{00000000-0005-0000-0000-00002F600000}"/>
    <cellStyle name="40% - Accent5 2 3 4 2 2 3" xfId="55040" xr:uid="{00000000-0005-0000-0000-000030600000}"/>
    <cellStyle name="40% - Accent5 2 3 4 2 2 4" xfId="18826" xr:uid="{00000000-0005-0000-0000-000031600000}"/>
    <cellStyle name="40% - Accent5 2 3 4 2 3" xfId="23118" xr:uid="{00000000-0005-0000-0000-000032600000}"/>
    <cellStyle name="40% - Accent5 2 3 4 2 3 2" xfId="50350" xr:uid="{00000000-0005-0000-0000-000033600000}"/>
    <cellStyle name="40% - Accent5 2 3 4 2 4" xfId="32593" xr:uid="{00000000-0005-0000-0000-000034600000}"/>
    <cellStyle name="40% - Accent5 2 3 4 2 5" xfId="38172" xr:uid="{00000000-0005-0000-0000-000035600000}"/>
    <cellStyle name="40% - Accent5 2 3 4 2 6" xfId="45632" xr:uid="{00000000-0005-0000-0000-000036600000}"/>
    <cellStyle name="40% - Accent5 2 3 4 2 7" xfId="15078" xr:uid="{00000000-0005-0000-0000-000037600000}"/>
    <cellStyle name="40% - Accent5 2 3 4 3" xfId="7353" xr:uid="{00000000-0005-0000-0000-000038600000}"/>
    <cellStyle name="40% - Accent5 2 3 4 3 2" xfId="26857" xr:uid="{00000000-0005-0000-0000-000039600000}"/>
    <cellStyle name="40% - Accent5 2 3 4 3 3" xfId="53119" xr:uid="{00000000-0005-0000-0000-00003A600000}"/>
    <cellStyle name="40% - Accent5 2 3 4 3 4" xfId="16947" xr:uid="{00000000-0005-0000-0000-00003B600000}"/>
    <cellStyle name="40% - Accent5 2 3 4 4" xfId="21025" xr:uid="{00000000-0005-0000-0000-00003C600000}"/>
    <cellStyle name="40% - Accent5 2 3 4 4 2" xfId="48455" xr:uid="{00000000-0005-0000-0000-00003D600000}"/>
    <cellStyle name="40% - Accent5 2 3 4 5" xfId="30639" xr:uid="{00000000-0005-0000-0000-00003E600000}"/>
    <cellStyle name="40% - Accent5 2 3 4 6" xfId="36098" xr:uid="{00000000-0005-0000-0000-00003F600000}"/>
    <cellStyle name="40% - Accent5 2 3 4 7" xfId="43691" xr:uid="{00000000-0005-0000-0000-000040600000}"/>
    <cellStyle name="40% - Accent5 2 3 4 8" xfId="12202" xr:uid="{00000000-0005-0000-0000-000041600000}"/>
    <cellStyle name="40% - Accent5 2 3 5" xfId="3069" xr:uid="{00000000-0005-0000-0000-000042600000}"/>
    <cellStyle name="40% - Accent5 2 3 5 2" xfId="7862" xr:uid="{00000000-0005-0000-0000-000043600000}"/>
    <cellStyle name="40% - Accent5 2 3 5 2 2" xfId="27292" xr:uid="{00000000-0005-0000-0000-000044600000}"/>
    <cellStyle name="40% - Accent5 2 3 5 2 3" xfId="53628" xr:uid="{00000000-0005-0000-0000-000045600000}"/>
    <cellStyle name="40% - Accent5 2 3 5 2 4" xfId="17402" xr:uid="{00000000-0005-0000-0000-000046600000}"/>
    <cellStyle name="40% - Accent5 2 3 5 3" xfId="21694" xr:uid="{00000000-0005-0000-0000-000047600000}"/>
    <cellStyle name="40% - Accent5 2 3 5 3 2" xfId="48940" xr:uid="{00000000-0005-0000-0000-000048600000}"/>
    <cellStyle name="40% - Accent5 2 3 5 4" xfId="31181" xr:uid="{00000000-0005-0000-0000-000049600000}"/>
    <cellStyle name="40% - Accent5 2 3 5 5" xfId="36748" xr:uid="{00000000-0005-0000-0000-00004A600000}"/>
    <cellStyle name="40% - Accent5 2 3 5 6" xfId="44208" xr:uid="{00000000-0005-0000-0000-00004B600000}"/>
    <cellStyle name="40% - Accent5 2 3 5 7" xfId="13704" xr:uid="{00000000-0005-0000-0000-00004C600000}"/>
    <cellStyle name="40% - Accent5 2 3 6" xfId="4968" xr:uid="{00000000-0005-0000-0000-00004D600000}"/>
    <cellStyle name="40% - Accent5 2 3 6 2" xfId="9724" xr:uid="{00000000-0005-0000-0000-00004E600000}"/>
    <cellStyle name="40% - Accent5 2 3 6 2 2" xfId="55490" xr:uid="{00000000-0005-0000-0000-00004F600000}"/>
    <cellStyle name="40% - Accent5 2 3 6 2 3" xfId="25483" xr:uid="{00000000-0005-0000-0000-000050600000}"/>
    <cellStyle name="40% - Accent5 2 3 6 3" xfId="33067" xr:uid="{00000000-0005-0000-0000-000051600000}"/>
    <cellStyle name="40% - Accent5 2 3 6 3 2" xfId="50799" xr:uid="{00000000-0005-0000-0000-000052600000}"/>
    <cellStyle name="40% - Accent5 2 3 6 4" xfId="38646" xr:uid="{00000000-0005-0000-0000-000053600000}"/>
    <cellStyle name="40% - Accent5 2 3 6 5" xfId="46099" xr:uid="{00000000-0005-0000-0000-000054600000}"/>
    <cellStyle name="40% - Accent5 2 3 6 6" xfId="15573" xr:uid="{00000000-0005-0000-0000-000055600000}"/>
    <cellStyle name="40% - Accent5 2 3 7" xfId="5453" xr:uid="{00000000-0005-0000-0000-000056600000}"/>
    <cellStyle name="40% - Accent5 2 3 7 2" xfId="10145" xr:uid="{00000000-0005-0000-0000-000057600000}"/>
    <cellStyle name="40% - Accent5 2 3 7 2 2" xfId="55911" xr:uid="{00000000-0005-0000-0000-000058600000}"/>
    <cellStyle name="40% - Accent5 2 3 7 2 3" xfId="33549" xr:uid="{00000000-0005-0000-0000-000059600000}"/>
    <cellStyle name="40% - Accent5 2 3 7 3" xfId="39128" xr:uid="{00000000-0005-0000-0000-00005A600000}"/>
    <cellStyle name="40% - Accent5 2 3 7 3 2" xfId="51219" xr:uid="{00000000-0005-0000-0000-00005B600000}"/>
    <cellStyle name="40% - Accent5 2 3 7 4" xfId="46581" xr:uid="{00000000-0005-0000-0000-00005C600000}"/>
    <cellStyle name="40% - Accent5 2 3 7 5" xfId="19469" xr:uid="{00000000-0005-0000-0000-00005D600000}"/>
    <cellStyle name="40% - Accent5 2 3 8" xfId="5896" xr:uid="{00000000-0005-0000-0000-00005E600000}"/>
    <cellStyle name="40% - Accent5 2 3 8 2" xfId="51662" xr:uid="{00000000-0005-0000-0000-00005F600000}"/>
    <cellStyle name="40% - Accent5 2 3 8 3" xfId="29130" xr:uid="{00000000-0005-0000-0000-000060600000}"/>
    <cellStyle name="40% - Accent5 2 3 9" xfId="10941" xr:uid="{00000000-0005-0000-0000-000061600000}"/>
    <cellStyle name="40% - Accent5 2 3 9 2" xfId="47001" xr:uid="{00000000-0005-0000-0000-000062600000}"/>
    <cellStyle name="40% - Accent5 2 3 9 3" xfId="34538" xr:uid="{00000000-0005-0000-0000-000063600000}"/>
    <cellStyle name="40% - Accent5 2 4" xfId="983" xr:uid="{00000000-0005-0000-0000-000064600000}"/>
    <cellStyle name="40% - Accent5 2 4 10" xfId="11840" xr:uid="{00000000-0005-0000-0000-000065600000}"/>
    <cellStyle name="40% - Accent5 2 4 11" xfId="56768" xr:uid="{00000000-0005-0000-0000-000066600000}"/>
    <cellStyle name="40% - Accent5 2 4 12" xfId="57223" xr:uid="{00000000-0005-0000-0000-000067600000}"/>
    <cellStyle name="40% - Accent5 2 4 2" xfId="1720" xr:uid="{00000000-0005-0000-0000-000068600000}"/>
    <cellStyle name="40% - Accent5 2 4 2 2" xfId="4093" xr:uid="{00000000-0005-0000-0000-000069600000}"/>
    <cellStyle name="40% - Accent5 2 4 2 2 2" xfId="8884" xr:uid="{00000000-0005-0000-0000-00006A600000}"/>
    <cellStyle name="40% - Accent5 2 4 2 2 2 2" xfId="28303" xr:uid="{00000000-0005-0000-0000-00006B600000}"/>
    <cellStyle name="40% - Accent5 2 4 2 2 2 3" xfId="54650" xr:uid="{00000000-0005-0000-0000-00006C600000}"/>
    <cellStyle name="40% - Accent5 2 4 2 2 2 4" xfId="18426" xr:uid="{00000000-0005-0000-0000-00006D600000}"/>
    <cellStyle name="40% - Accent5 2 4 2 2 3" xfId="22718" xr:uid="{00000000-0005-0000-0000-00006E600000}"/>
    <cellStyle name="40% - Accent5 2 4 2 2 3 2" xfId="49961" xr:uid="{00000000-0005-0000-0000-00006F600000}"/>
    <cellStyle name="40% - Accent5 2 4 2 2 4" xfId="32201" xr:uid="{00000000-0005-0000-0000-000070600000}"/>
    <cellStyle name="40% - Accent5 2 4 2 2 5" xfId="37772" xr:uid="{00000000-0005-0000-0000-000071600000}"/>
    <cellStyle name="40% - Accent5 2 4 2 2 6" xfId="45232" xr:uid="{00000000-0005-0000-0000-000072600000}"/>
    <cellStyle name="40% - Accent5 2 4 2 2 7" xfId="14714" xr:uid="{00000000-0005-0000-0000-000073600000}"/>
    <cellStyle name="40% - Accent5 2 4 2 3" xfId="6933" xr:uid="{00000000-0005-0000-0000-000074600000}"/>
    <cellStyle name="40% - Accent5 2 4 2 3 2" xfId="26493" xr:uid="{00000000-0005-0000-0000-000075600000}"/>
    <cellStyle name="40% - Accent5 2 4 2 3 3" xfId="52699" xr:uid="{00000000-0005-0000-0000-000076600000}"/>
    <cellStyle name="40% - Accent5 2 4 2 3 4" xfId="16583" xr:uid="{00000000-0005-0000-0000-000077600000}"/>
    <cellStyle name="40% - Accent5 2 4 2 4" xfId="20559" xr:uid="{00000000-0005-0000-0000-000078600000}"/>
    <cellStyle name="40% - Accent5 2 4 2 4 2" xfId="48035" xr:uid="{00000000-0005-0000-0000-000079600000}"/>
    <cellStyle name="40% - Accent5 2 4 2 5" xfId="30184" xr:uid="{00000000-0005-0000-0000-00007A600000}"/>
    <cellStyle name="40% - Accent5 2 4 2 6" xfId="35630" xr:uid="{00000000-0005-0000-0000-00007B600000}"/>
    <cellStyle name="40% - Accent5 2 4 2 7" xfId="43225" xr:uid="{00000000-0005-0000-0000-00007C600000}"/>
    <cellStyle name="40% - Accent5 2 4 2 8" xfId="13253" xr:uid="{00000000-0005-0000-0000-00007D600000}"/>
    <cellStyle name="40% - Accent5 2 4 3" xfId="2260" xr:uid="{00000000-0005-0000-0000-00007E600000}"/>
    <cellStyle name="40% - Accent5 2 4 3 2" xfId="4565" xr:uid="{00000000-0005-0000-0000-00007F600000}"/>
    <cellStyle name="40% - Accent5 2 4 3 2 2" xfId="9346" xr:uid="{00000000-0005-0000-0000-000080600000}"/>
    <cellStyle name="40% - Accent5 2 4 3 2 2 2" xfId="28739" xr:uid="{00000000-0005-0000-0000-000081600000}"/>
    <cellStyle name="40% - Accent5 2 4 3 2 2 3" xfId="55112" xr:uid="{00000000-0005-0000-0000-000082600000}"/>
    <cellStyle name="40% - Accent5 2 4 3 2 2 4" xfId="18898" xr:uid="{00000000-0005-0000-0000-000083600000}"/>
    <cellStyle name="40% - Accent5 2 4 3 2 3" xfId="23190" xr:uid="{00000000-0005-0000-0000-000084600000}"/>
    <cellStyle name="40% - Accent5 2 4 3 2 3 2" xfId="50422" xr:uid="{00000000-0005-0000-0000-000085600000}"/>
    <cellStyle name="40% - Accent5 2 4 3 2 4" xfId="32665" xr:uid="{00000000-0005-0000-0000-000086600000}"/>
    <cellStyle name="40% - Accent5 2 4 3 2 5" xfId="38244" xr:uid="{00000000-0005-0000-0000-000087600000}"/>
    <cellStyle name="40% - Accent5 2 4 3 2 6" xfId="45704" xr:uid="{00000000-0005-0000-0000-000088600000}"/>
    <cellStyle name="40% - Accent5 2 4 3 2 7" xfId="15150" xr:uid="{00000000-0005-0000-0000-000089600000}"/>
    <cellStyle name="40% - Accent5 2 4 3 3" xfId="7425" xr:uid="{00000000-0005-0000-0000-00008A600000}"/>
    <cellStyle name="40% - Accent5 2 4 3 3 2" xfId="26929" xr:uid="{00000000-0005-0000-0000-00008B600000}"/>
    <cellStyle name="40% - Accent5 2 4 3 3 3" xfId="53191" xr:uid="{00000000-0005-0000-0000-00008C600000}"/>
    <cellStyle name="40% - Accent5 2 4 3 3 4" xfId="17019" xr:uid="{00000000-0005-0000-0000-00008D600000}"/>
    <cellStyle name="40% - Accent5 2 4 3 4" xfId="21097" xr:uid="{00000000-0005-0000-0000-00008E600000}"/>
    <cellStyle name="40% - Accent5 2 4 3 4 2" xfId="48527" xr:uid="{00000000-0005-0000-0000-00008F600000}"/>
    <cellStyle name="40% - Accent5 2 4 3 5" xfId="30711" xr:uid="{00000000-0005-0000-0000-000090600000}"/>
    <cellStyle name="40% - Accent5 2 4 3 6" xfId="36170" xr:uid="{00000000-0005-0000-0000-000091600000}"/>
    <cellStyle name="40% - Accent5 2 4 3 7" xfId="43763" xr:uid="{00000000-0005-0000-0000-000092600000}"/>
    <cellStyle name="40% - Accent5 2 4 3 8" xfId="12533" xr:uid="{00000000-0005-0000-0000-000093600000}"/>
    <cellStyle name="40% - Accent5 2 4 4" xfId="3401" xr:uid="{00000000-0005-0000-0000-000094600000}"/>
    <cellStyle name="40% - Accent5 2 4 4 2" xfId="8193" xr:uid="{00000000-0005-0000-0000-000095600000}"/>
    <cellStyle name="40% - Accent5 2 4 4 2 2" xfId="27623" xr:uid="{00000000-0005-0000-0000-000096600000}"/>
    <cellStyle name="40% - Accent5 2 4 4 2 3" xfId="53959" xr:uid="{00000000-0005-0000-0000-000097600000}"/>
    <cellStyle name="40% - Accent5 2 4 4 2 4" xfId="17734" xr:uid="{00000000-0005-0000-0000-000098600000}"/>
    <cellStyle name="40% - Accent5 2 4 4 3" xfId="22026" xr:uid="{00000000-0005-0000-0000-000099600000}"/>
    <cellStyle name="40% - Accent5 2 4 4 3 2" xfId="49271" xr:uid="{00000000-0005-0000-0000-00009A600000}"/>
    <cellStyle name="40% - Accent5 2 4 4 4" xfId="31513" xr:uid="{00000000-0005-0000-0000-00009B600000}"/>
    <cellStyle name="40% - Accent5 2 4 4 5" xfId="37080" xr:uid="{00000000-0005-0000-0000-00009C600000}"/>
    <cellStyle name="40% - Accent5 2 4 4 6" xfId="44540" xr:uid="{00000000-0005-0000-0000-00009D600000}"/>
    <cellStyle name="40% - Accent5 2 4 4 7" xfId="14035" xr:uid="{00000000-0005-0000-0000-00009E600000}"/>
    <cellStyle name="40% - Accent5 2 4 5" xfId="5040" xr:uid="{00000000-0005-0000-0000-00009F600000}"/>
    <cellStyle name="40% - Accent5 2 4 5 2" xfId="9796" xr:uid="{00000000-0005-0000-0000-0000A0600000}"/>
    <cellStyle name="40% - Accent5 2 4 5 2 2" xfId="55562" xr:uid="{00000000-0005-0000-0000-0000A1600000}"/>
    <cellStyle name="40% - Accent5 2 4 5 2 3" xfId="25814" xr:uid="{00000000-0005-0000-0000-0000A2600000}"/>
    <cellStyle name="40% - Accent5 2 4 5 3" xfId="33139" xr:uid="{00000000-0005-0000-0000-0000A3600000}"/>
    <cellStyle name="40% - Accent5 2 4 5 3 2" xfId="50871" xr:uid="{00000000-0005-0000-0000-0000A4600000}"/>
    <cellStyle name="40% - Accent5 2 4 5 4" xfId="38718" xr:uid="{00000000-0005-0000-0000-0000A5600000}"/>
    <cellStyle name="40% - Accent5 2 4 5 5" xfId="46171" xr:uid="{00000000-0005-0000-0000-0000A6600000}"/>
    <cellStyle name="40% - Accent5 2 4 5 6" xfId="15904" xr:uid="{00000000-0005-0000-0000-0000A7600000}"/>
    <cellStyle name="40% - Accent5 2 4 6" xfId="5525" xr:uid="{00000000-0005-0000-0000-0000A8600000}"/>
    <cellStyle name="40% - Accent5 2 4 6 2" xfId="10217" xr:uid="{00000000-0005-0000-0000-0000A9600000}"/>
    <cellStyle name="40% - Accent5 2 4 6 2 2" xfId="55983" xr:uid="{00000000-0005-0000-0000-0000AA600000}"/>
    <cellStyle name="40% - Accent5 2 4 6 2 3" xfId="33621" xr:uid="{00000000-0005-0000-0000-0000AB600000}"/>
    <cellStyle name="40% - Accent5 2 4 6 3" xfId="39200" xr:uid="{00000000-0005-0000-0000-0000AC600000}"/>
    <cellStyle name="40% - Accent5 2 4 6 3 2" xfId="51291" xr:uid="{00000000-0005-0000-0000-0000AD600000}"/>
    <cellStyle name="40% - Accent5 2 4 6 4" xfId="46653" xr:uid="{00000000-0005-0000-0000-0000AE600000}"/>
    <cellStyle name="40% - Accent5 2 4 6 5" xfId="19828" xr:uid="{00000000-0005-0000-0000-0000AF600000}"/>
    <cellStyle name="40% - Accent5 2 4 7" xfId="6228" xr:uid="{00000000-0005-0000-0000-0000B0600000}"/>
    <cellStyle name="40% - Accent5 2 4 7 2" xfId="51994" xr:uid="{00000000-0005-0000-0000-0000B1600000}"/>
    <cellStyle name="40% - Accent5 2 4 7 3" xfId="29462" xr:uid="{00000000-0005-0000-0000-0000B2600000}"/>
    <cellStyle name="40% - Accent5 2 4 8" xfId="11013" xr:uid="{00000000-0005-0000-0000-0000B3600000}"/>
    <cellStyle name="40% - Accent5 2 4 8 2" xfId="47332" xr:uid="{00000000-0005-0000-0000-0000B4600000}"/>
    <cellStyle name="40% - Accent5 2 4 8 3" xfId="34897" xr:uid="{00000000-0005-0000-0000-0000B5600000}"/>
    <cellStyle name="40% - Accent5 2 4 9" xfId="42496" xr:uid="{00000000-0005-0000-0000-0000B6600000}"/>
    <cellStyle name="40% - Accent5 2 5" xfId="724" xr:uid="{00000000-0005-0000-0000-0000B7600000}"/>
    <cellStyle name="40% - Accent5 2 5 10" xfId="11581" xr:uid="{00000000-0005-0000-0000-0000B8600000}"/>
    <cellStyle name="40% - Accent5 2 5 2" xfId="1484" xr:uid="{00000000-0005-0000-0000-0000B9600000}"/>
    <cellStyle name="40% - Accent5 2 5 2 2" xfId="3860" xr:uid="{00000000-0005-0000-0000-0000BA600000}"/>
    <cellStyle name="40% - Accent5 2 5 2 2 2" xfId="8651" xr:uid="{00000000-0005-0000-0000-0000BB600000}"/>
    <cellStyle name="40% - Accent5 2 5 2 2 2 2" xfId="28071" xr:uid="{00000000-0005-0000-0000-0000BC600000}"/>
    <cellStyle name="40% - Accent5 2 5 2 2 2 3" xfId="54417" xr:uid="{00000000-0005-0000-0000-0000BD600000}"/>
    <cellStyle name="40% - Accent5 2 5 2 2 2 4" xfId="18193" xr:uid="{00000000-0005-0000-0000-0000BE600000}"/>
    <cellStyle name="40% - Accent5 2 5 2 2 3" xfId="22485" xr:uid="{00000000-0005-0000-0000-0000BF600000}"/>
    <cellStyle name="40% - Accent5 2 5 2 2 3 2" xfId="49728" xr:uid="{00000000-0005-0000-0000-0000C0600000}"/>
    <cellStyle name="40% - Accent5 2 5 2 2 4" xfId="31968" xr:uid="{00000000-0005-0000-0000-0000C1600000}"/>
    <cellStyle name="40% - Accent5 2 5 2 2 5" xfId="37539" xr:uid="{00000000-0005-0000-0000-0000C2600000}"/>
    <cellStyle name="40% - Accent5 2 5 2 2 6" xfId="44999" xr:uid="{00000000-0005-0000-0000-0000C3600000}"/>
    <cellStyle name="40% - Accent5 2 5 2 2 7" xfId="14482" xr:uid="{00000000-0005-0000-0000-0000C4600000}"/>
    <cellStyle name="40% - Accent5 2 5 2 3" xfId="6698" xr:uid="{00000000-0005-0000-0000-0000C5600000}"/>
    <cellStyle name="40% - Accent5 2 5 2 3 2" xfId="26261" xr:uid="{00000000-0005-0000-0000-0000C6600000}"/>
    <cellStyle name="40% - Accent5 2 5 2 3 3" xfId="52464" xr:uid="{00000000-0005-0000-0000-0000C7600000}"/>
    <cellStyle name="40% - Accent5 2 5 2 3 4" xfId="16351" xr:uid="{00000000-0005-0000-0000-0000C8600000}"/>
    <cellStyle name="40% - Accent5 2 5 2 4" xfId="20323" xr:uid="{00000000-0005-0000-0000-0000C9600000}"/>
    <cellStyle name="40% - Accent5 2 5 2 4 2" xfId="47800" xr:uid="{00000000-0005-0000-0000-0000CA600000}"/>
    <cellStyle name="40% - Accent5 2 5 2 5" xfId="29948" xr:uid="{00000000-0005-0000-0000-0000CB600000}"/>
    <cellStyle name="40% - Accent5 2 5 2 6" xfId="35394" xr:uid="{00000000-0005-0000-0000-0000CC600000}"/>
    <cellStyle name="40% - Accent5 2 5 2 7" xfId="42989" xr:uid="{00000000-0005-0000-0000-0000CD600000}"/>
    <cellStyle name="40% - Accent5 2 5 2 8" xfId="13018" xr:uid="{00000000-0005-0000-0000-0000CE600000}"/>
    <cellStyle name="40% - Accent5 2 5 3" xfId="3168" xr:uid="{00000000-0005-0000-0000-0000CF600000}"/>
    <cellStyle name="40% - Accent5 2 5 3 2" xfId="7961" xr:uid="{00000000-0005-0000-0000-0000D0600000}"/>
    <cellStyle name="40% - Accent5 2 5 3 2 2" xfId="27391" xr:uid="{00000000-0005-0000-0000-0000D1600000}"/>
    <cellStyle name="40% - Accent5 2 5 3 2 3" xfId="53727" xr:uid="{00000000-0005-0000-0000-0000D2600000}"/>
    <cellStyle name="40% - Accent5 2 5 3 2 4" xfId="17501" xr:uid="{00000000-0005-0000-0000-0000D3600000}"/>
    <cellStyle name="40% - Accent5 2 5 3 3" xfId="21793" xr:uid="{00000000-0005-0000-0000-0000D4600000}"/>
    <cellStyle name="40% - Accent5 2 5 3 3 2" xfId="49039" xr:uid="{00000000-0005-0000-0000-0000D5600000}"/>
    <cellStyle name="40% - Accent5 2 5 3 4" xfId="31280" xr:uid="{00000000-0005-0000-0000-0000D6600000}"/>
    <cellStyle name="40% - Accent5 2 5 3 5" xfId="36847" xr:uid="{00000000-0005-0000-0000-0000D7600000}"/>
    <cellStyle name="40% - Accent5 2 5 3 6" xfId="44307" xr:uid="{00000000-0005-0000-0000-0000D8600000}"/>
    <cellStyle name="40% - Accent5 2 5 3 7" xfId="12301" xr:uid="{00000000-0005-0000-0000-0000D9600000}"/>
    <cellStyle name="40% - Accent5 2 5 4" xfId="5995" xr:uid="{00000000-0005-0000-0000-0000DA600000}"/>
    <cellStyle name="40% - Accent5 2 5 4 2" xfId="23960" xr:uid="{00000000-0005-0000-0000-0000DB600000}"/>
    <cellStyle name="40% - Accent5 2 5 4 3" xfId="51761" xr:uid="{00000000-0005-0000-0000-0000DC600000}"/>
    <cellStyle name="40% - Accent5 2 5 4 4" xfId="13803" xr:uid="{00000000-0005-0000-0000-0000DD600000}"/>
    <cellStyle name="40% - Accent5 2 5 5" xfId="15672" xr:uid="{00000000-0005-0000-0000-0000DE600000}"/>
    <cellStyle name="40% - Accent5 2 5 5 2" xfId="25582" xr:uid="{00000000-0005-0000-0000-0000DF600000}"/>
    <cellStyle name="40% - Accent5 2 5 5 3" xfId="47100" xr:uid="{00000000-0005-0000-0000-0000E0600000}"/>
    <cellStyle name="40% - Accent5 2 5 6" xfId="19569" xr:uid="{00000000-0005-0000-0000-0000E1600000}"/>
    <cellStyle name="40% - Accent5 2 5 7" xfId="29230" xr:uid="{00000000-0005-0000-0000-0000E2600000}"/>
    <cellStyle name="40% - Accent5 2 5 8" xfId="34638" xr:uid="{00000000-0005-0000-0000-0000E3600000}"/>
    <cellStyle name="40% - Accent5 2 5 9" xfId="42237" xr:uid="{00000000-0005-0000-0000-0000E4600000}"/>
    <cellStyle name="40% - Accent5 2 6" xfId="1205" xr:uid="{00000000-0005-0000-0000-0000E5600000}"/>
    <cellStyle name="40% - Accent5 2 6 2" xfId="3587" xr:uid="{00000000-0005-0000-0000-0000E6600000}"/>
    <cellStyle name="40% - Accent5 2 6 2 2" xfId="8378" xr:uid="{00000000-0005-0000-0000-0000E7600000}"/>
    <cellStyle name="40% - Accent5 2 6 2 2 2" xfId="27800" xr:uid="{00000000-0005-0000-0000-0000E8600000}"/>
    <cellStyle name="40% - Accent5 2 6 2 2 3" xfId="54144" xr:uid="{00000000-0005-0000-0000-0000E9600000}"/>
    <cellStyle name="40% - Accent5 2 6 2 2 4" xfId="17920" xr:uid="{00000000-0005-0000-0000-0000EA600000}"/>
    <cellStyle name="40% - Accent5 2 6 2 3" xfId="22212" xr:uid="{00000000-0005-0000-0000-0000EB600000}"/>
    <cellStyle name="40% - Accent5 2 6 2 3 2" xfId="49455" xr:uid="{00000000-0005-0000-0000-0000EC600000}"/>
    <cellStyle name="40% - Accent5 2 6 2 4" xfId="31696" xr:uid="{00000000-0005-0000-0000-0000ED600000}"/>
    <cellStyle name="40% - Accent5 2 6 2 5" xfId="37266" xr:uid="{00000000-0005-0000-0000-0000EE600000}"/>
    <cellStyle name="40% - Accent5 2 6 2 6" xfId="44726" xr:uid="{00000000-0005-0000-0000-0000EF600000}"/>
    <cellStyle name="40% - Accent5 2 6 2 7" xfId="12740" xr:uid="{00000000-0005-0000-0000-0000F0600000}"/>
    <cellStyle name="40% - Accent5 2 6 3" xfId="6423" xr:uid="{00000000-0005-0000-0000-0000F1600000}"/>
    <cellStyle name="40% - Accent5 2 6 3 2" xfId="25058" xr:uid="{00000000-0005-0000-0000-0000F2600000}"/>
    <cellStyle name="40% - Accent5 2 6 3 3" xfId="52189" xr:uid="{00000000-0005-0000-0000-0000F3600000}"/>
    <cellStyle name="40% - Accent5 2 6 3 4" xfId="14211" xr:uid="{00000000-0005-0000-0000-0000F4600000}"/>
    <cellStyle name="40% - Accent5 2 6 4" xfId="16080" xr:uid="{00000000-0005-0000-0000-0000F5600000}"/>
    <cellStyle name="40% - Accent5 2 6 4 2" xfId="25990" xr:uid="{00000000-0005-0000-0000-0000F6600000}"/>
    <cellStyle name="40% - Accent5 2 6 4 3" xfId="47525" xr:uid="{00000000-0005-0000-0000-0000F7600000}"/>
    <cellStyle name="40% - Accent5 2 6 5" xfId="20044" xr:uid="{00000000-0005-0000-0000-0000F8600000}"/>
    <cellStyle name="40% - Accent5 2 6 6" xfId="29671" xr:uid="{00000000-0005-0000-0000-0000F9600000}"/>
    <cellStyle name="40% - Accent5 2 6 7" xfId="35115" xr:uid="{00000000-0005-0000-0000-0000FA600000}"/>
    <cellStyle name="40% - Accent5 2 6 8" xfId="42710" xr:uid="{00000000-0005-0000-0000-0000FB600000}"/>
    <cellStyle name="40% - Accent5 2 6 9" xfId="11302" xr:uid="{00000000-0005-0000-0000-0000FC600000}"/>
    <cellStyle name="40% - Accent5 2 7" xfId="2028" xr:uid="{00000000-0005-0000-0000-0000FD600000}"/>
    <cellStyle name="40% - Accent5 2 7 2" xfId="4333" xr:uid="{00000000-0005-0000-0000-0000FE600000}"/>
    <cellStyle name="40% - Accent5 2 7 2 2" xfId="9114" xr:uid="{00000000-0005-0000-0000-0000FF600000}"/>
    <cellStyle name="40% - Accent5 2 7 2 2 2" xfId="28507" xr:uid="{00000000-0005-0000-0000-000000610000}"/>
    <cellStyle name="40% - Accent5 2 7 2 2 3" xfId="54880" xr:uid="{00000000-0005-0000-0000-000001610000}"/>
    <cellStyle name="40% - Accent5 2 7 2 2 4" xfId="18666" xr:uid="{00000000-0005-0000-0000-000002610000}"/>
    <cellStyle name="40% - Accent5 2 7 2 3" xfId="22958" xr:uid="{00000000-0005-0000-0000-000003610000}"/>
    <cellStyle name="40% - Accent5 2 7 2 3 2" xfId="50190" xr:uid="{00000000-0005-0000-0000-000004610000}"/>
    <cellStyle name="40% - Accent5 2 7 2 4" xfId="32433" xr:uid="{00000000-0005-0000-0000-000005610000}"/>
    <cellStyle name="40% - Accent5 2 7 2 5" xfId="38012" xr:uid="{00000000-0005-0000-0000-000006610000}"/>
    <cellStyle name="40% - Accent5 2 7 2 6" xfId="45472" xr:uid="{00000000-0005-0000-0000-000007610000}"/>
    <cellStyle name="40% - Accent5 2 7 2 7" xfId="14918" xr:uid="{00000000-0005-0000-0000-000008610000}"/>
    <cellStyle name="40% - Accent5 2 7 3" xfId="7193" xr:uid="{00000000-0005-0000-0000-000009610000}"/>
    <cellStyle name="40% - Accent5 2 7 3 2" xfId="26697" xr:uid="{00000000-0005-0000-0000-00000A610000}"/>
    <cellStyle name="40% - Accent5 2 7 3 3" xfId="52959" xr:uid="{00000000-0005-0000-0000-00000B610000}"/>
    <cellStyle name="40% - Accent5 2 7 3 4" xfId="16787" xr:uid="{00000000-0005-0000-0000-00000C610000}"/>
    <cellStyle name="40% - Accent5 2 7 4" xfId="20865" xr:uid="{00000000-0005-0000-0000-00000D610000}"/>
    <cellStyle name="40% - Accent5 2 7 4 2" xfId="48295" xr:uid="{00000000-0005-0000-0000-00000E610000}"/>
    <cellStyle name="40% - Accent5 2 7 5" xfId="30479" xr:uid="{00000000-0005-0000-0000-00000F610000}"/>
    <cellStyle name="40% - Accent5 2 7 6" xfId="35938" xr:uid="{00000000-0005-0000-0000-000010610000}"/>
    <cellStyle name="40% - Accent5 2 7 7" xfId="43531" xr:uid="{00000000-0005-0000-0000-000011610000}"/>
    <cellStyle name="40% - Accent5 2 7 8" xfId="12030" xr:uid="{00000000-0005-0000-0000-000012610000}"/>
    <cellStyle name="40% - Accent5 2 8" xfId="2896" xr:uid="{00000000-0005-0000-0000-000013610000}"/>
    <cellStyle name="40% - Accent5 2 8 2" xfId="7690" xr:uid="{00000000-0005-0000-0000-000014610000}"/>
    <cellStyle name="40% - Accent5 2 8 2 2" xfId="27120" xr:uid="{00000000-0005-0000-0000-000015610000}"/>
    <cellStyle name="40% - Accent5 2 8 2 3" xfId="53456" xr:uid="{00000000-0005-0000-0000-000016610000}"/>
    <cellStyle name="40% - Accent5 2 8 2 4" xfId="17229" xr:uid="{00000000-0005-0000-0000-000017610000}"/>
    <cellStyle name="40% - Accent5 2 8 3" xfId="21521" xr:uid="{00000000-0005-0000-0000-000018610000}"/>
    <cellStyle name="40% - Accent5 2 8 3 2" xfId="48768" xr:uid="{00000000-0005-0000-0000-000019610000}"/>
    <cellStyle name="40% - Accent5 2 8 4" xfId="31008" xr:uid="{00000000-0005-0000-0000-00001A610000}"/>
    <cellStyle name="40% - Accent5 2 8 5" xfId="36575" xr:uid="{00000000-0005-0000-0000-00001B610000}"/>
    <cellStyle name="40% - Accent5 2 8 6" xfId="44035" xr:uid="{00000000-0005-0000-0000-00001C610000}"/>
    <cellStyle name="40% - Accent5 2 8 7" xfId="13532" xr:uid="{00000000-0005-0000-0000-00001D610000}"/>
    <cellStyle name="40% - Accent5 2 9" xfId="4805" xr:uid="{00000000-0005-0000-0000-00001E610000}"/>
    <cellStyle name="40% - Accent5 2 9 2" xfId="9564" xr:uid="{00000000-0005-0000-0000-00001F610000}"/>
    <cellStyle name="40% - Accent5 2 9 2 2" xfId="55330" xr:uid="{00000000-0005-0000-0000-000020610000}"/>
    <cellStyle name="40% - Accent5 2 9 2 3" xfId="25323" xr:uid="{00000000-0005-0000-0000-000021610000}"/>
    <cellStyle name="40% - Accent5 2 9 3" xfId="32904" xr:uid="{00000000-0005-0000-0000-000022610000}"/>
    <cellStyle name="40% - Accent5 2 9 3 2" xfId="50639" xr:uid="{00000000-0005-0000-0000-000023610000}"/>
    <cellStyle name="40% - Accent5 2 9 4" xfId="38483" xr:uid="{00000000-0005-0000-0000-000024610000}"/>
    <cellStyle name="40% - Accent5 2 9 5" xfId="45939" xr:uid="{00000000-0005-0000-0000-000025610000}"/>
    <cellStyle name="40% - Accent5 2 9 6" xfId="15401" xr:uid="{00000000-0005-0000-0000-000026610000}"/>
    <cellStyle name="40% - Accent5 3" xfId="305" xr:uid="{00000000-0005-0000-0000-000027610000}"/>
    <cellStyle name="40% - Accent5 4" xfId="491" xr:uid="{00000000-0005-0000-0000-000028610000}"/>
    <cellStyle name="40% - Accent5 4 10" xfId="10815" xr:uid="{00000000-0005-0000-0000-000029610000}"/>
    <cellStyle name="40% - Accent5 4 10 2" xfId="46875" xr:uid="{00000000-0005-0000-0000-00002A610000}"/>
    <cellStyle name="40% - Accent5 4 10 3" xfId="34407" xr:uid="{00000000-0005-0000-0000-00002B610000}"/>
    <cellStyle name="40% - Accent5 4 11" xfId="42007" xr:uid="{00000000-0005-0000-0000-00002C610000}"/>
    <cellStyle name="40% - Accent5 4 12" xfId="11351" xr:uid="{00000000-0005-0000-0000-00002D610000}"/>
    <cellStyle name="40% - Accent5 4 13" xfId="56570" xr:uid="{00000000-0005-0000-0000-00002E610000}"/>
    <cellStyle name="40% - Accent5 4 14" xfId="57025" xr:uid="{00000000-0005-0000-0000-00002F610000}"/>
    <cellStyle name="40% - Accent5 4 2" xfId="1028" xr:uid="{00000000-0005-0000-0000-000030610000}"/>
    <cellStyle name="40% - Accent5 4 2 10" xfId="11885" xr:uid="{00000000-0005-0000-0000-000031610000}"/>
    <cellStyle name="40% - Accent5 4 2 11" xfId="56813" xr:uid="{00000000-0005-0000-0000-000032610000}"/>
    <cellStyle name="40% - Accent5 4 2 12" xfId="57268" xr:uid="{00000000-0005-0000-0000-000033610000}"/>
    <cellStyle name="40% - Accent5 4 2 2" xfId="1765" xr:uid="{00000000-0005-0000-0000-000034610000}"/>
    <cellStyle name="40% - Accent5 4 2 2 2" xfId="4138" xr:uid="{00000000-0005-0000-0000-000035610000}"/>
    <cellStyle name="40% - Accent5 4 2 2 2 2" xfId="8929" xr:uid="{00000000-0005-0000-0000-000036610000}"/>
    <cellStyle name="40% - Accent5 4 2 2 2 2 2" xfId="28348" xr:uid="{00000000-0005-0000-0000-000037610000}"/>
    <cellStyle name="40% - Accent5 4 2 2 2 2 3" xfId="54695" xr:uid="{00000000-0005-0000-0000-000038610000}"/>
    <cellStyle name="40% - Accent5 4 2 2 2 2 4" xfId="18471" xr:uid="{00000000-0005-0000-0000-000039610000}"/>
    <cellStyle name="40% - Accent5 4 2 2 2 3" xfId="22763" xr:uid="{00000000-0005-0000-0000-00003A610000}"/>
    <cellStyle name="40% - Accent5 4 2 2 2 3 2" xfId="50006" xr:uid="{00000000-0005-0000-0000-00003B610000}"/>
    <cellStyle name="40% - Accent5 4 2 2 2 4" xfId="32246" xr:uid="{00000000-0005-0000-0000-00003C610000}"/>
    <cellStyle name="40% - Accent5 4 2 2 2 5" xfId="37817" xr:uid="{00000000-0005-0000-0000-00003D610000}"/>
    <cellStyle name="40% - Accent5 4 2 2 2 6" xfId="45277" xr:uid="{00000000-0005-0000-0000-00003E610000}"/>
    <cellStyle name="40% - Accent5 4 2 2 2 7" xfId="14759" xr:uid="{00000000-0005-0000-0000-00003F610000}"/>
    <cellStyle name="40% - Accent5 4 2 2 3" xfId="6978" xr:uid="{00000000-0005-0000-0000-000040610000}"/>
    <cellStyle name="40% - Accent5 4 2 2 3 2" xfId="26538" xr:uid="{00000000-0005-0000-0000-000041610000}"/>
    <cellStyle name="40% - Accent5 4 2 2 3 3" xfId="52744" xr:uid="{00000000-0005-0000-0000-000042610000}"/>
    <cellStyle name="40% - Accent5 4 2 2 3 4" xfId="16628" xr:uid="{00000000-0005-0000-0000-000043610000}"/>
    <cellStyle name="40% - Accent5 4 2 2 4" xfId="20604" xr:uid="{00000000-0005-0000-0000-000044610000}"/>
    <cellStyle name="40% - Accent5 4 2 2 4 2" xfId="48080" xr:uid="{00000000-0005-0000-0000-000045610000}"/>
    <cellStyle name="40% - Accent5 4 2 2 5" xfId="30229" xr:uid="{00000000-0005-0000-0000-000046610000}"/>
    <cellStyle name="40% - Accent5 4 2 2 6" xfId="35675" xr:uid="{00000000-0005-0000-0000-000047610000}"/>
    <cellStyle name="40% - Accent5 4 2 2 7" xfId="43270" xr:uid="{00000000-0005-0000-0000-000048610000}"/>
    <cellStyle name="40% - Accent5 4 2 2 8" xfId="13298" xr:uid="{00000000-0005-0000-0000-000049610000}"/>
    <cellStyle name="40% - Accent5 4 2 3" xfId="2305" xr:uid="{00000000-0005-0000-0000-00004A610000}"/>
    <cellStyle name="40% - Accent5 4 2 3 2" xfId="4610" xr:uid="{00000000-0005-0000-0000-00004B610000}"/>
    <cellStyle name="40% - Accent5 4 2 3 2 2" xfId="9391" xr:uid="{00000000-0005-0000-0000-00004C610000}"/>
    <cellStyle name="40% - Accent5 4 2 3 2 2 2" xfId="28784" xr:uid="{00000000-0005-0000-0000-00004D610000}"/>
    <cellStyle name="40% - Accent5 4 2 3 2 2 3" xfId="55157" xr:uid="{00000000-0005-0000-0000-00004E610000}"/>
    <cellStyle name="40% - Accent5 4 2 3 2 2 4" xfId="18943" xr:uid="{00000000-0005-0000-0000-00004F610000}"/>
    <cellStyle name="40% - Accent5 4 2 3 2 3" xfId="23235" xr:uid="{00000000-0005-0000-0000-000050610000}"/>
    <cellStyle name="40% - Accent5 4 2 3 2 3 2" xfId="50467" xr:uid="{00000000-0005-0000-0000-000051610000}"/>
    <cellStyle name="40% - Accent5 4 2 3 2 4" xfId="32710" xr:uid="{00000000-0005-0000-0000-000052610000}"/>
    <cellStyle name="40% - Accent5 4 2 3 2 5" xfId="38289" xr:uid="{00000000-0005-0000-0000-000053610000}"/>
    <cellStyle name="40% - Accent5 4 2 3 2 6" xfId="45749" xr:uid="{00000000-0005-0000-0000-000054610000}"/>
    <cellStyle name="40% - Accent5 4 2 3 2 7" xfId="15195" xr:uid="{00000000-0005-0000-0000-000055610000}"/>
    <cellStyle name="40% - Accent5 4 2 3 3" xfId="7470" xr:uid="{00000000-0005-0000-0000-000056610000}"/>
    <cellStyle name="40% - Accent5 4 2 3 3 2" xfId="26974" xr:uid="{00000000-0005-0000-0000-000057610000}"/>
    <cellStyle name="40% - Accent5 4 2 3 3 3" xfId="53236" xr:uid="{00000000-0005-0000-0000-000058610000}"/>
    <cellStyle name="40% - Accent5 4 2 3 3 4" xfId="17064" xr:uid="{00000000-0005-0000-0000-000059610000}"/>
    <cellStyle name="40% - Accent5 4 2 3 4" xfId="21142" xr:uid="{00000000-0005-0000-0000-00005A610000}"/>
    <cellStyle name="40% - Accent5 4 2 3 4 2" xfId="48572" xr:uid="{00000000-0005-0000-0000-00005B610000}"/>
    <cellStyle name="40% - Accent5 4 2 3 5" xfId="30756" xr:uid="{00000000-0005-0000-0000-00005C610000}"/>
    <cellStyle name="40% - Accent5 4 2 3 6" xfId="36215" xr:uid="{00000000-0005-0000-0000-00005D610000}"/>
    <cellStyle name="40% - Accent5 4 2 3 7" xfId="43808" xr:uid="{00000000-0005-0000-0000-00005E610000}"/>
    <cellStyle name="40% - Accent5 4 2 3 8" xfId="12578" xr:uid="{00000000-0005-0000-0000-00005F610000}"/>
    <cellStyle name="40% - Accent5 4 2 4" xfId="3446" xr:uid="{00000000-0005-0000-0000-000060610000}"/>
    <cellStyle name="40% - Accent5 4 2 4 2" xfId="8238" xr:uid="{00000000-0005-0000-0000-000061610000}"/>
    <cellStyle name="40% - Accent5 4 2 4 2 2" xfId="27668" xr:uid="{00000000-0005-0000-0000-000062610000}"/>
    <cellStyle name="40% - Accent5 4 2 4 2 3" xfId="54004" xr:uid="{00000000-0005-0000-0000-000063610000}"/>
    <cellStyle name="40% - Accent5 4 2 4 2 4" xfId="17779" xr:uid="{00000000-0005-0000-0000-000064610000}"/>
    <cellStyle name="40% - Accent5 4 2 4 3" xfId="22071" xr:uid="{00000000-0005-0000-0000-000065610000}"/>
    <cellStyle name="40% - Accent5 4 2 4 3 2" xfId="49316" xr:uid="{00000000-0005-0000-0000-000066610000}"/>
    <cellStyle name="40% - Accent5 4 2 4 4" xfId="31558" xr:uid="{00000000-0005-0000-0000-000067610000}"/>
    <cellStyle name="40% - Accent5 4 2 4 5" xfId="37125" xr:uid="{00000000-0005-0000-0000-000068610000}"/>
    <cellStyle name="40% - Accent5 4 2 4 6" xfId="44585" xr:uid="{00000000-0005-0000-0000-000069610000}"/>
    <cellStyle name="40% - Accent5 4 2 4 7" xfId="14080" xr:uid="{00000000-0005-0000-0000-00006A610000}"/>
    <cellStyle name="40% - Accent5 4 2 5" xfId="5085" xr:uid="{00000000-0005-0000-0000-00006B610000}"/>
    <cellStyle name="40% - Accent5 4 2 5 2" xfId="9841" xr:uid="{00000000-0005-0000-0000-00006C610000}"/>
    <cellStyle name="40% - Accent5 4 2 5 2 2" xfId="55607" xr:uid="{00000000-0005-0000-0000-00006D610000}"/>
    <cellStyle name="40% - Accent5 4 2 5 2 3" xfId="25859" xr:uid="{00000000-0005-0000-0000-00006E610000}"/>
    <cellStyle name="40% - Accent5 4 2 5 3" xfId="33184" xr:uid="{00000000-0005-0000-0000-00006F610000}"/>
    <cellStyle name="40% - Accent5 4 2 5 3 2" xfId="50916" xr:uid="{00000000-0005-0000-0000-000070610000}"/>
    <cellStyle name="40% - Accent5 4 2 5 4" xfId="38763" xr:uid="{00000000-0005-0000-0000-000071610000}"/>
    <cellStyle name="40% - Accent5 4 2 5 5" xfId="46216" xr:uid="{00000000-0005-0000-0000-000072610000}"/>
    <cellStyle name="40% - Accent5 4 2 5 6" xfId="15949" xr:uid="{00000000-0005-0000-0000-000073610000}"/>
    <cellStyle name="40% - Accent5 4 2 6" xfId="5570" xr:uid="{00000000-0005-0000-0000-000074610000}"/>
    <cellStyle name="40% - Accent5 4 2 6 2" xfId="10262" xr:uid="{00000000-0005-0000-0000-000075610000}"/>
    <cellStyle name="40% - Accent5 4 2 6 2 2" xfId="56028" xr:uid="{00000000-0005-0000-0000-000076610000}"/>
    <cellStyle name="40% - Accent5 4 2 6 2 3" xfId="33666" xr:uid="{00000000-0005-0000-0000-000077610000}"/>
    <cellStyle name="40% - Accent5 4 2 6 3" xfId="39245" xr:uid="{00000000-0005-0000-0000-000078610000}"/>
    <cellStyle name="40% - Accent5 4 2 6 3 2" xfId="51336" xr:uid="{00000000-0005-0000-0000-000079610000}"/>
    <cellStyle name="40% - Accent5 4 2 6 4" xfId="46698" xr:uid="{00000000-0005-0000-0000-00007A610000}"/>
    <cellStyle name="40% - Accent5 4 2 6 5" xfId="19873" xr:uid="{00000000-0005-0000-0000-00007B610000}"/>
    <cellStyle name="40% - Accent5 4 2 7" xfId="6273" xr:uid="{00000000-0005-0000-0000-00007C610000}"/>
    <cellStyle name="40% - Accent5 4 2 7 2" xfId="52039" xr:uid="{00000000-0005-0000-0000-00007D610000}"/>
    <cellStyle name="40% - Accent5 4 2 7 3" xfId="29507" xr:uid="{00000000-0005-0000-0000-00007E610000}"/>
    <cellStyle name="40% - Accent5 4 2 8" xfId="11058" xr:uid="{00000000-0005-0000-0000-00007F610000}"/>
    <cellStyle name="40% - Accent5 4 2 8 2" xfId="47377" xr:uid="{00000000-0005-0000-0000-000080610000}"/>
    <cellStyle name="40% - Accent5 4 2 8 3" xfId="34942" xr:uid="{00000000-0005-0000-0000-000081610000}"/>
    <cellStyle name="40% - Accent5 4 2 9" xfId="42541" xr:uid="{00000000-0005-0000-0000-000082610000}"/>
    <cellStyle name="40% - Accent5 4 3" xfId="780" xr:uid="{00000000-0005-0000-0000-000083610000}"/>
    <cellStyle name="40% - Accent5 4 3 10" xfId="11637" xr:uid="{00000000-0005-0000-0000-000084610000}"/>
    <cellStyle name="40% - Accent5 4 3 2" xfId="1522" xr:uid="{00000000-0005-0000-0000-000085610000}"/>
    <cellStyle name="40% - Accent5 4 3 2 2" xfId="3895" xr:uid="{00000000-0005-0000-0000-000086610000}"/>
    <cellStyle name="40% - Accent5 4 3 2 2 2" xfId="8686" xr:uid="{00000000-0005-0000-0000-000087610000}"/>
    <cellStyle name="40% - Accent5 4 3 2 2 2 2" xfId="28105" xr:uid="{00000000-0005-0000-0000-000088610000}"/>
    <cellStyle name="40% - Accent5 4 3 2 2 2 3" xfId="54452" xr:uid="{00000000-0005-0000-0000-000089610000}"/>
    <cellStyle name="40% - Accent5 4 3 2 2 2 4" xfId="18228" xr:uid="{00000000-0005-0000-0000-00008A610000}"/>
    <cellStyle name="40% - Accent5 4 3 2 2 3" xfId="22520" xr:uid="{00000000-0005-0000-0000-00008B610000}"/>
    <cellStyle name="40% - Accent5 4 3 2 2 3 2" xfId="49763" xr:uid="{00000000-0005-0000-0000-00008C610000}"/>
    <cellStyle name="40% - Accent5 4 3 2 2 4" xfId="32003" xr:uid="{00000000-0005-0000-0000-00008D610000}"/>
    <cellStyle name="40% - Accent5 4 3 2 2 5" xfId="37574" xr:uid="{00000000-0005-0000-0000-00008E610000}"/>
    <cellStyle name="40% - Accent5 4 3 2 2 6" xfId="45034" xr:uid="{00000000-0005-0000-0000-00008F610000}"/>
    <cellStyle name="40% - Accent5 4 3 2 2 7" xfId="14516" xr:uid="{00000000-0005-0000-0000-000090610000}"/>
    <cellStyle name="40% - Accent5 4 3 2 3" xfId="6735" xr:uid="{00000000-0005-0000-0000-000091610000}"/>
    <cellStyle name="40% - Accent5 4 3 2 3 2" xfId="26295" xr:uid="{00000000-0005-0000-0000-000092610000}"/>
    <cellStyle name="40% - Accent5 4 3 2 3 3" xfId="52501" xr:uid="{00000000-0005-0000-0000-000093610000}"/>
    <cellStyle name="40% - Accent5 4 3 2 3 4" xfId="16385" xr:uid="{00000000-0005-0000-0000-000094610000}"/>
    <cellStyle name="40% - Accent5 4 3 2 4" xfId="20361" xr:uid="{00000000-0005-0000-0000-000095610000}"/>
    <cellStyle name="40% - Accent5 4 3 2 4 2" xfId="47837" xr:uid="{00000000-0005-0000-0000-000096610000}"/>
    <cellStyle name="40% - Accent5 4 3 2 5" xfId="29986" xr:uid="{00000000-0005-0000-0000-000097610000}"/>
    <cellStyle name="40% - Accent5 4 3 2 6" xfId="35432" xr:uid="{00000000-0005-0000-0000-000098610000}"/>
    <cellStyle name="40% - Accent5 4 3 2 7" xfId="43027" xr:uid="{00000000-0005-0000-0000-000099610000}"/>
    <cellStyle name="40% - Accent5 4 3 2 8" xfId="13055" xr:uid="{00000000-0005-0000-0000-00009A610000}"/>
    <cellStyle name="40% - Accent5 4 3 3" xfId="3203" xr:uid="{00000000-0005-0000-0000-00009B610000}"/>
    <cellStyle name="40% - Accent5 4 3 3 2" xfId="7995" xr:uid="{00000000-0005-0000-0000-00009C610000}"/>
    <cellStyle name="40% - Accent5 4 3 3 2 2" xfId="27425" xr:uid="{00000000-0005-0000-0000-00009D610000}"/>
    <cellStyle name="40% - Accent5 4 3 3 2 3" xfId="53761" xr:uid="{00000000-0005-0000-0000-00009E610000}"/>
    <cellStyle name="40% - Accent5 4 3 3 2 4" xfId="17536" xr:uid="{00000000-0005-0000-0000-00009F610000}"/>
    <cellStyle name="40% - Accent5 4 3 3 3" xfId="21828" xr:uid="{00000000-0005-0000-0000-0000A0610000}"/>
    <cellStyle name="40% - Accent5 4 3 3 3 2" xfId="49073" xr:uid="{00000000-0005-0000-0000-0000A1610000}"/>
    <cellStyle name="40% - Accent5 4 3 3 4" xfId="31315" xr:uid="{00000000-0005-0000-0000-0000A2610000}"/>
    <cellStyle name="40% - Accent5 4 3 3 5" xfId="36882" xr:uid="{00000000-0005-0000-0000-0000A3610000}"/>
    <cellStyle name="40% - Accent5 4 3 3 6" xfId="44342" xr:uid="{00000000-0005-0000-0000-0000A4610000}"/>
    <cellStyle name="40% - Accent5 4 3 3 7" xfId="12335" xr:uid="{00000000-0005-0000-0000-0000A5610000}"/>
    <cellStyle name="40% - Accent5 4 3 4" xfId="6030" xr:uid="{00000000-0005-0000-0000-0000A6610000}"/>
    <cellStyle name="40% - Accent5 4 3 4 2" xfId="24944" xr:uid="{00000000-0005-0000-0000-0000A7610000}"/>
    <cellStyle name="40% - Accent5 4 3 4 3" xfId="51796" xr:uid="{00000000-0005-0000-0000-0000A8610000}"/>
    <cellStyle name="40% - Accent5 4 3 4 4" xfId="13837" xr:uid="{00000000-0005-0000-0000-0000A9610000}"/>
    <cellStyle name="40% - Accent5 4 3 5" xfId="15706" xr:uid="{00000000-0005-0000-0000-0000AA610000}"/>
    <cellStyle name="40% - Accent5 4 3 5 2" xfId="25616" xr:uid="{00000000-0005-0000-0000-0000AB610000}"/>
    <cellStyle name="40% - Accent5 4 3 5 3" xfId="47134" xr:uid="{00000000-0005-0000-0000-0000AC610000}"/>
    <cellStyle name="40% - Accent5 4 3 6" xfId="19625" xr:uid="{00000000-0005-0000-0000-0000AD610000}"/>
    <cellStyle name="40% - Accent5 4 3 7" xfId="29264" xr:uid="{00000000-0005-0000-0000-0000AE610000}"/>
    <cellStyle name="40% - Accent5 4 3 8" xfId="34694" xr:uid="{00000000-0005-0000-0000-0000AF610000}"/>
    <cellStyle name="40% - Accent5 4 3 9" xfId="42293" xr:uid="{00000000-0005-0000-0000-0000B0610000}"/>
    <cellStyle name="40% - Accent5 4 4" xfId="1259" xr:uid="{00000000-0005-0000-0000-0000B1610000}"/>
    <cellStyle name="40% - Accent5 4 4 2" xfId="3635" xr:uid="{00000000-0005-0000-0000-0000B2610000}"/>
    <cellStyle name="40% - Accent5 4 4 2 2" xfId="8426" xr:uid="{00000000-0005-0000-0000-0000B3610000}"/>
    <cellStyle name="40% - Accent5 4 4 2 2 2" xfId="27846" xr:uid="{00000000-0005-0000-0000-0000B4610000}"/>
    <cellStyle name="40% - Accent5 4 4 2 2 3" xfId="54192" xr:uid="{00000000-0005-0000-0000-0000B5610000}"/>
    <cellStyle name="40% - Accent5 4 4 2 2 4" xfId="17968" xr:uid="{00000000-0005-0000-0000-0000B6610000}"/>
    <cellStyle name="40% - Accent5 4 4 2 3" xfId="22260" xr:uid="{00000000-0005-0000-0000-0000B7610000}"/>
    <cellStyle name="40% - Accent5 4 4 2 3 2" xfId="49503" xr:uid="{00000000-0005-0000-0000-0000B8610000}"/>
    <cellStyle name="40% - Accent5 4 4 2 4" xfId="31743" xr:uid="{00000000-0005-0000-0000-0000B9610000}"/>
    <cellStyle name="40% - Accent5 4 4 2 5" xfId="37314" xr:uid="{00000000-0005-0000-0000-0000BA610000}"/>
    <cellStyle name="40% - Accent5 4 4 2 6" xfId="44774" xr:uid="{00000000-0005-0000-0000-0000BB610000}"/>
    <cellStyle name="40% - Accent5 4 4 2 7" xfId="14257" xr:uid="{00000000-0005-0000-0000-0000BC610000}"/>
    <cellStyle name="40% - Accent5 4 4 3" xfId="6473" xr:uid="{00000000-0005-0000-0000-0000BD610000}"/>
    <cellStyle name="40% - Accent5 4 4 3 2" xfId="26036" xr:uid="{00000000-0005-0000-0000-0000BE610000}"/>
    <cellStyle name="40% - Accent5 4 4 3 3" xfId="52239" xr:uid="{00000000-0005-0000-0000-0000BF610000}"/>
    <cellStyle name="40% - Accent5 4 4 3 4" xfId="16126" xr:uid="{00000000-0005-0000-0000-0000C0610000}"/>
    <cellStyle name="40% - Accent5 4 4 4" xfId="20098" xr:uid="{00000000-0005-0000-0000-0000C1610000}"/>
    <cellStyle name="40% - Accent5 4 4 4 2" xfId="47575" xr:uid="{00000000-0005-0000-0000-0000C2610000}"/>
    <cellStyle name="40% - Accent5 4 4 5" xfId="29723" xr:uid="{00000000-0005-0000-0000-0000C3610000}"/>
    <cellStyle name="40% - Accent5 4 4 6" xfId="35169" xr:uid="{00000000-0005-0000-0000-0000C4610000}"/>
    <cellStyle name="40% - Accent5 4 4 7" xfId="42764" xr:uid="{00000000-0005-0000-0000-0000C5610000}"/>
    <cellStyle name="40% - Accent5 4 4 8" xfId="12793" xr:uid="{00000000-0005-0000-0000-0000C6610000}"/>
    <cellStyle name="40% - Accent5 4 5" xfId="2062" xr:uid="{00000000-0005-0000-0000-0000C7610000}"/>
    <cellStyle name="40% - Accent5 4 5 2" xfId="4367" xr:uid="{00000000-0005-0000-0000-0000C8610000}"/>
    <cellStyle name="40% - Accent5 4 5 2 2" xfId="9148" xr:uid="{00000000-0005-0000-0000-0000C9610000}"/>
    <cellStyle name="40% - Accent5 4 5 2 2 2" xfId="28541" xr:uid="{00000000-0005-0000-0000-0000CA610000}"/>
    <cellStyle name="40% - Accent5 4 5 2 2 3" xfId="54914" xr:uid="{00000000-0005-0000-0000-0000CB610000}"/>
    <cellStyle name="40% - Accent5 4 5 2 2 4" xfId="18700" xr:uid="{00000000-0005-0000-0000-0000CC610000}"/>
    <cellStyle name="40% - Accent5 4 5 2 3" xfId="22992" xr:uid="{00000000-0005-0000-0000-0000CD610000}"/>
    <cellStyle name="40% - Accent5 4 5 2 3 2" xfId="50224" xr:uid="{00000000-0005-0000-0000-0000CE610000}"/>
    <cellStyle name="40% - Accent5 4 5 2 4" xfId="32467" xr:uid="{00000000-0005-0000-0000-0000CF610000}"/>
    <cellStyle name="40% - Accent5 4 5 2 5" xfId="38046" xr:uid="{00000000-0005-0000-0000-0000D0610000}"/>
    <cellStyle name="40% - Accent5 4 5 2 6" xfId="45506" xr:uid="{00000000-0005-0000-0000-0000D1610000}"/>
    <cellStyle name="40% - Accent5 4 5 2 7" xfId="14952" xr:uid="{00000000-0005-0000-0000-0000D2610000}"/>
    <cellStyle name="40% - Accent5 4 5 3" xfId="7227" xr:uid="{00000000-0005-0000-0000-0000D3610000}"/>
    <cellStyle name="40% - Accent5 4 5 3 2" xfId="26731" xr:uid="{00000000-0005-0000-0000-0000D4610000}"/>
    <cellStyle name="40% - Accent5 4 5 3 3" xfId="52993" xr:uid="{00000000-0005-0000-0000-0000D5610000}"/>
    <cellStyle name="40% - Accent5 4 5 3 4" xfId="16821" xr:uid="{00000000-0005-0000-0000-0000D6610000}"/>
    <cellStyle name="40% - Accent5 4 5 4" xfId="20899" xr:uid="{00000000-0005-0000-0000-0000D7610000}"/>
    <cellStyle name="40% - Accent5 4 5 4 2" xfId="48329" xr:uid="{00000000-0005-0000-0000-0000D8610000}"/>
    <cellStyle name="40% - Accent5 4 5 5" xfId="30513" xr:uid="{00000000-0005-0000-0000-0000D9610000}"/>
    <cellStyle name="40% - Accent5 4 5 6" xfId="35972" xr:uid="{00000000-0005-0000-0000-0000DA610000}"/>
    <cellStyle name="40% - Accent5 4 5 7" xfId="43565" xr:uid="{00000000-0005-0000-0000-0000DB610000}"/>
    <cellStyle name="40% - Accent5 4 5 8" xfId="12076" xr:uid="{00000000-0005-0000-0000-0000DC610000}"/>
    <cellStyle name="40% - Accent5 4 6" xfId="2943" xr:uid="{00000000-0005-0000-0000-0000DD610000}"/>
    <cellStyle name="40% - Accent5 4 6 2" xfId="7736" xr:uid="{00000000-0005-0000-0000-0000DE610000}"/>
    <cellStyle name="40% - Accent5 4 6 2 2" xfId="27166" xr:uid="{00000000-0005-0000-0000-0000DF610000}"/>
    <cellStyle name="40% - Accent5 4 6 2 3" xfId="53502" xr:uid="{00000000-0005-0000-0000-0000E0610000}"/>
    <cellStyle name="40% - Accent5 4 6 2 4" xfId="17276" xr:uid="{00000000-0005-0000-0000-0000E1610000}"/>
    <cellStyle name="40% - Accent5 4 6 3" xfId="21568" xr:uid="{00000000-0005-0000-0000-0000E2610000}"/>
    <cellStyle name="40% - Accent5 4 6 3 2" xfId="48814" xr:uid="{00000000-0005-0000-0000-0000E3610000}"/>
    <cellStyle name="40% - Accent5 4 6 4" xfId="31055" xr:uid="{00000000-0005-0000-0000-0000E4610000}"/>
    <cellStyle name="40% - Accent5 4 6 5" xfId="36622" xr:uid="{00000000-0005-0000-0000-0000E5610000}"/>
    <cellStyle name="40% - Accent5 4 6 6" xfId="44082" xr:uid="{00000000-0005-0000-0000-0000E6610000}"/>
    <cellStyle name="40% - Accent5 4 6 7" xfId="13578" xr:uid="{00000000-0005-0000-0000-0000E7610000}"/>
    <cellStyle name="40% - Accent5 4 7" xfId="4842" xr:uid="{00000000-0005-0000-0000-0000E8610000}"/>
    <cellStyle name="40% - Accent5 4 7 2" xfId="9598" xr:uid="{00000000-0005-0000-0000-0000E9610000}"/>
    <cellStyle name="40% - Accent5 4 7 2 2" xfId="55364" xr:uid="{00000000-0005-0000-0000-0000EA610000}"/>
    <cellStyle name="40% - Accent5 4 7 2 3" xfId="25357" xr:uid="{00000000-0005-0000-0000-0000EB610000}"/>
    <cellStyle name="40% - Accent5 4 7 3" xfId="32941" xr:uid="{00000000-0005-0000-0000-0000EC610000}"/>
    <cellStyle name="40% - Accent5 4 7 3 2" xfId="50673" xr:uid="{00000000-0005-0000-0000-0000ED610000}"/>
    <cellStyle name="40% - Accent5 4 7 4" xfId="38520" xr:uid="{00000000-0005-0000-0000-0000EE610000}"/>
    <cellStyle name="40% - Accent5 4 7 5" xfId="45973" xr:uid="{00000000-0005-0000-0000-0000EF610000}"/>
    <cellStyle name="40% - Accent5 4 7 6" xfId="15447" xr:uid="{00000000-0005-0000-0000-0000F0610000}"/>
    <cellStyle name="40% - Accent5 4 8" xfId="5327" xr:uid="{00000000-0005-0000-0000-0000F1610000}"/>
    <cellStyle name="40% - Accent5 4 8 2" xfId="10019" xr:uid="{00000000-0005-0000-0000-0000F2610000}"/>
    <cellStyle name="40% - Accent5 4 8 2 2" xfId="55785" xr:uid="{00000000-0005-0000-0000-0000F3610000}"/>
    <cellStyle name="40% - Accent5 4 8 2 3" xfId="33423" xr:uid="{00000000-0005-0000-0000-0000F4610000}"/>
    <cellStyle name="40% - Accent5 4 8 3" xfId="39002" xr:uid="{00000000-0005-0000-0000-0000F5610000}"/>
    <cellStyle name="40% - Accent5 4 8 3 2" xfId="51093" xr:uid="{00000000-0005-0000-0000-0000F6610000}"/>
    <cellStyle name="40% - Accent5 4 8 4" xfId="46455" xr:uid="{00000000-0005-0000-0000-0000F7610000}"/>
    <cellStyle name="40% - Accent5 4 8 5" xfId="19338" xr:uid="{00000000-0005-0000-0000-0000F8610000}"/>
    <cellStyle name="40% - Accent5 4 9" xfId="5770" xr:uid="{00000000-0005-0000-0000-0000F9610000}"/>
    <cellStyle name="40% - Accent5 4 9 2" xfId="51536" xr:uid="{00000000-0005-0000-0000-0000FA610000}"/>
    <cellStyle name="40% - Accent5 4 9 3" xfId="29004" xr:uid="{00000000-0005-0000-0000-0000FB610000}"/>
    <cellStyle name="40% - Accent5 5" xfId="568" xr:uid="{00000000-0005-0000-0000-0000FC610000}"/>
    <cellStyle name="40% - Accent5 5 10" xfId="42084" xr:uid="{00000000-0005-0000-0000-0000FD610000}"/>
    <cellStyle name="40% - Accent5 5 11" xfId="11428" xr:uid="{00000000-0005-0000-0000-0000FE610000}"/>
    <cellStyle name="40% - Accent5 5 12" xfId="56642" xr:uid="{00000000-0005-0000-0000-0000FF610000}"/>
    <cellStyle name="40% - Accent5 5 13" xfId="57097" xr:uid="{00000000-0005-0000-0000-000000620000}"/>
    <cellStyle name="40% - Accent5 5 2" xfId="852" xr:uid="{00000000-0005-0000-0000-000001620000}"/>
    <cellStyle name="40% - Accent5 5 2 10" xfId="11709" xr:uid="{00000000-0005-0000-0000-000002620000}"/>
    <cellStyle name="40% - Accent5 5 2 2" xfId="1594" xr:uid="{00000000-0005-0000-0000-000003620000}"/>
    <cellStyle name="40% - Accent5 5 2 2 2" xfId="3967" xr:uid="{00000000-0005-0000-0000-000004620000}"/>
    <cellStyle name="40% - Accent5 5 2 2 2 2" xfId="8758" xr:uid="{00000000-0005-0000-0000-000005620000}"/>
    <cellStyle name="40% - Accent5 5 2 2 2 2 2" xfId="28177" xr:uid="{00000000-0005-0000-0000-000006620000}"/>
    <cellStyle name="40% - Accent5 5 2 2 2 2 3" xfId="54524" xr:uid="{00000000-0005-0000-0000-000007620000}"/>
    <cellStyle name="40% - Accent5 5 2 2 2 2 4" xfId="18300" xr:uid="{00000000-0005-0000-0000-000008620000}"/>
    <cellStyle name="40% - Accent5 5 2 2 2 3" xfId="22592" xr:uid="{00000000-0005-0000-0000-000009620000}"/>
    <cellStyle name="40% - Accent5 5 2 2 2 3 2" xfId="49835" xr:uid="{00000000-0005-0000-0000-00000A620000}"/>
    <cellStyle name="40% - Accent5 5 2 2 2 4" xfId="32075" xr:uid="{00000000-0005-0000-0000-00000B620000}"/>
    <cellStyle name="40% - Accent5 5 2 2 2 5" xfId="37646" xr:uid="{00000000-0005-0000-0000-00000C620000}"/>
    <cellStyle name="40% - Accent5 5 2 2 2 6" xfId="45106" xr:uid="{00000000-0005-0000-0000-00000D620000}"/>
    <cellStyle name="40% - Accent5 5 2 2 2 7" xfId="14588" xr:uid="{00000000-0005-0000-0000-00000E620000}"/>
    <cellStyle name="40% - Accent5 5 2 2 3" xfId="6807" xr:uid="{00000000-0005-0000-0000-00000F620000}"/>
    <cellStyle name="40% - Accent5 5 2 2 3 2" xfId="26367" xr:uid="{00000000-0005-0000-0000-000010620000}"/>
    <cellStyle name="40% - Accent5 5 2 2 3 3" xfId="52573" xr:uid="{00000000-0005-0000-0000-000011620000}"/>
    <cellStyle name="40% - Accent5 5 2 2 3 4" xfId="16457" xr:uid="{00000000-0005-0000-0000-000012620000}"/>
    <cellStyle name="40% - Accent5 5 2 2 4" xfId="20433" xr:uid="{00000000-0005-0000-0000-000013620000}"/>
    <cellStyle name="40% - Accent5 5 2 2 4 2" xfId="47909" xr:uid="{00000000-0005-0000-0000-000014620000}"/>
    <cellStyle name="40% - Accent5 5 2 2 5" xfId="30058" xr:uid="{00000000-0005-0000-0000-000015620000}"/>
    <cellStyle name="40% - Accent5 5 2 2 6" xfId="35504" xr:uid="{00000000-0005-0000-0000-000016620000}"/>
    <cellStyle name="40% - Accent5 5 2 2 7" xfId="43099" xr:uid="{00000000-0005-0000-0000-000017620000}"/>
    <cellStyle name="40% - Accent5 5 2 2 8" xfId="13127" xr:uid="{00000000-0005-0000-0000-000018620000}"/>
    <cellStyle name="40% - Accent5 5 2 3" xfId="3275" xr:uid="{00000000-0005-0000-0000-000019620000}"/>
    <cellStyle name="40% - Accent5 5 2 3 2" xfId="8067" xr:uid="{00000000-0005-0000-0000-00001A620000}"/>
    <cellStyle name="40% - Accent5 5 2 3 2 2" xfId="27497" xr:uid="{00000000-0005-0000-0000-00001B620000}"/>
    <cellStyle name="40% - Accent5 5 2 3 2 3" xfId="53833" xr:uid="{00000000-0005-0000-0000-00001C620000}"/>
    <cellStyle name="40% - Accent5 5 2 3 2 4" xfId="17608" xr:uid="{00000000-0005-0000-0000-00001D620000}"/>
    <cellStyle name="40% - Accent5 5 2 3 3" xfId="21900" xr:uid="{00000000-0005-0000-0000-00001E620000}"/>
    <cellStyle name="40% - Accent5 5 2 3 3 2" xfId="49145" xr:uid="{00000000-0005-0000-0000-00001F620000}"/>
    <cellStyle name="40% - Accent5 5 2 3 4" xfId="31387" xr:uid="{00000000-0005-0000-0000-000020620000}"/>
    <cellStyle name="40% - Accent5 5 2 3 5" xfId="36954" xr:uid="{00000000-0005-0000-0000-000021620000}"/>
    <cellStyle name="40% - Accent5 5 2 3 6" xfId="44414" xr:uid="{00000000-0005-0000-0000-000022620000}"/>
    <cellStyle name="40% - Accent5 5 2 3 7" xfId="12407" xr:uid="{00000000-0005-0000-0000-000023620000}"/>
    <cellStyle name="40% - Accent5 5 2 4" xfId="6102" xr:uid="{00000000-0005-0000-0000-000024620000}"/>
    <cellStyle name="40% - Accent5 5 2 4 2" xfId="25238" xr:uid="{00000000-0005-0000-0000-000025620000}"/>
    <cellStyle name="40% - Accent5 5 2 4 3" xfId="51868" xr:uid="{00000000-0005-0000-0000-000026620000}"/>
    <cellStyle name="40% - Accent5 5 2 4 4" xfId="13909" xr:uid="{00000000-0005-0000-0000-000027620000}"/>
    <cellStyle name="40% - Accent5 5 2 5" xfId="15778" xr:uid="{00000000-0005-0000-0000-000028620000}"/>
    <cellStyle name="40% - Accent5 5 2 5 2" xfId="25688" xr:uid="{00000000-0005-0000-0000-000029620000}"/>
    <cellStyle name="40% - Accent5 5 2 5 3" xfId="47206" xr:uid="{00000000-0005-0000-0000-00002A620000}"/>
    <cellStyle name="40% - Accent5 5 2 6" xfId="19697" xr:uid="{00000000-0005-0000-0000-00002B620000}"/>
    <cellStyle name="40% - Accent5 5 2 7" xfId="29336" xr:uid="{00000000-0005-0000-0000-00002C620000}"/>
    <cellStyle name="40% - Accent5 5 2 8" xfId="34766" xr:uid="{00000000-0005-0000-0000-00002D620000}"/>
    <cellStyle name="40% - Accent5 5 2 9" xfId="42365" xr:uid="{00000000-0005-0000-0000-00002E620000}"/>
    <cellStyle name="40% - Accent5 5 3" xfId="1331" xr:uid="{00000000-0005-0000-0000-00002F620000}"/>
    <cellStyle name="40% - Accent5 5 3 2" xfId="3707" xr:uid="{00000000-0005-0000-0000-000030620000}"/>
    <cellStyle name="40% - Accent5 5 3 2 2" xfId="8498" xr:uid="{00000000-0005-0000-0000-000031620000}"/>
    <cellStyle name="40% - Accent5 5 3 2 2 2" xfId="27918" xr:uid="{00000000-0005-0000-0000-000032620000}"/>
    <cellStyle name="40% - Accent5 5 3 2 2 3" xfId="54264" xr:uid="{00000000-0005-0000-0000-000033620000}"/>
    <cellStyle name="40% - Accent5 5 3 2 2 4" xfId="18040" xr:uid="{00000000-0005-0000-0000-000034620000}"/>
    <cellStyle name="40% - Accent5 5 3 2 3" xfId="22332" xr:uid="{00000000-0005-0000-0000-000035620000}"/>
    <cellStyle name="40% - Accent5 5 3 2 3 2" xfId="49575" xr:uid="{00000000-0005-0000-0000-000036620000}"/>
    <cellStyle name="40% - Accent5 5 3 2 4" xfId="31815" xr:uid="{00000000-0005-0000-0000-000037620000}"/>
    <cellStyle name="40% - Accent5 5 3 2 5" xfId="37386" xr:uid="{00000000-0005-0000-0000-000038620000}"/>
    <cellStyle name="40% - Accent5 5 3 2 6" xfId="44846" xr:uid="{00000000-0005-0000-0000-000039620000}"/>
    <cellStyle name="40% - Accent5 5 3 2 7" xfId="14329" xr:uid="{00000000-0005-0000-0000-00003A620000}"/>
    <cellStyle name="40% - Accent5 5 3 3" xfId="6545" xr:uid="{00000000-0005-0000-0000-00003B620000}"/>
    <cellStyle name="40% - Accent5 5 3 3 2" xfId="26108" xr:uid="{00000000-0005-0000-0000-00003C620000}"/>
    <cellStyle name="40% - Accent5 5 3 3 3" xfId="52311" xr:uid="{00000000-0005-0000-0000-00003D620000}"/>
    <cellStyle name="40% - Accent5 5 3 3 4" xfId="16198" xr:uid="{00000000-0005-0000-0000-00003E620000}"/>
    <cellStyle name="40% - Accent5 5 3 4" xfId="20170" xr:uid="{00000000-0005-0000-0000-00003F620000}"/>
    <cellStyle name="40% - Accent5 5 3 4 2" xfId="47647" xr:uid="{00000000-0005-0000-0000-000040620000}"/>
    <cellStyle name="40% - Accent5 5 3 5" xfId="29795" xr:uid="{00000000-0005-0000-0000-000041620000}"/>
    <cellStyle name="40% - Accent5 5 3 6" xfId="35241" xr:uid="{00000000-0005-0000-0000-000042620000}"/>
    <cellStyle name="40% - Accent5 5 3 7" xfId="42836" xr:uid="{00000000-0005-0000-0000-000043620000}"/>
    <cellStyle name="40% - Accent5 5 3 8" xfId="12865" xr:uid="{00000000-0005-0000-0000-000044620000}"/>
    <cellStyle name="40% - Accent5 5 4" xfId="2134" xr:uid="{00000000-0005-0000-0000-000045620000}"/>
    <cellStyle name="40% - Accent5 5 4 2" xfId="4439" xr:uid="{00000000-0005-0000-0000-000046620000}"/>
    <cellStyle name="40% - Accent5 5 4 2 2" xfId="9220" xr:uid="{00000000-0005-0000-0000-000047620000}"/>
    <cellStyle name="40% - Accent5 5 4 2 2 2" xfId="28613" xr:uid="{00000000-0005-0000-0000-000048620000}"/>
    <cellStyle name="40% - Accent5 5 4 2 2 3" xfId="54986" xr:uid="{00000000-0005-0000-0000-000049620000}"/>
    <cellStyle name="40% - Accent5 5 4 2 2 4" xfId="18772" xr:uid="{00000000-0005-0000-0000-00004A620000}"/>
    <cellStyle name="40% - Accent5 5 4 2 3" xfId="23064" xr:uid="{00000000-0005-0000-0000-00004B620000}"/>
    <cellStyle name="40% - Accent5 5 4 2 3 2" xfId="50296" xr:uid="{00000000-0005-0000-0000-00004C620000}"/>
    <cellStyle name="40% - Accent5 5 4 2 4" xfId="32539" xr:uid="{00000000-0005-0000-0000-00004D620000}"/>
    <cellStyle name="40% - Accent5 5 4 2 5" xfId="38118" xr:uid="{00000000-0005-0000-0000-00004E620000}"/>
    <cellStyle name="40% - Accent5 5 4 2 6" xfId="45578" xr:uid="{00000000-0005-0000-0000-00004F620000}"/>
    <cellStyle name="40% - Accent5 5 4 2 7" xfId="15024" xr:uid="{00000000-0005-0000-0000-000050620000}"/>
    <cellStyle name="40% - Accent5 5 4 3" xfId="7299" xr:uid="{00000000-0005-0000-0000-000051620000}"/>
    <cellStyle name="40% - Accent5 5 4 3 2" xfId="26803" xr:uid="{00000000-0005-0000-0000-000052620000}"/>
    <cellStyle name="40% - Accent5 5 4 3 3" xfId="53065" xr:uid="{00000000-0005-0000-0000-000053620000}"/>
    <cellStyle name="40% - Accent5 5 4 3 4" xfId="16893" xr:uid="{00000000-0005-0000-0000-000054620000}"/>
    <cellStyle name="40% - Accent5 5 4 4" xfId="20971" xr:uid="{00000000-0005-0000-0000-000055620000}"/>
    <cellStyle name="40% - Accent5 5 4 4 2" xfId="48401" xr:uid="{00000000-0005-0000-0000-000056620000}"/>
    <cellStyle name="40% - Accent5 5 4 5" xfId="30585" xr:uid="{00000000-0005-0000-0000-000057620000}"/>
    <cellStyle name="40% - Accent5 5 4 6" xfId="36044" xr:uid="{00000000-0005-0000-0000-000058620000}"/>
    <cellStyle name="40% - Accent5 5 4 7" xfId="43637" xr:uid="{00000000-0005-0000-0000-000059620000}"/>
    <cellStyle name="40% - Accent5 5 4 8" xfId="12148" xr:uid="{00000000-0005-0000-0000-00005A620000}"/>
    <cellStyle name="40% - Accent5 5 5" xfId="3015" xr:uid="{00000000-0005-0000-0000-00005B620000}"/>
    <cellStyle name="40% - Accent5 5 5 2" xfId="7808" xr:uid="{00000000-0005-0000-0000-00005C620000}"/>
    <cellStyle name="40% - Accent5 5 5 2 2" xfId="27238" xr:uid="{00000000-0005-0000-0000-00005D620000}"/>
    <cellStyle name="40% - Accent5 5 5 2 3" xfId="53574" xr:uid="{00000000-0005-0000-0000-00005E620000}"/>
    <cellStyle name="40% - Accent5 5 5 2 4" xfId="17348" xr:uid="{00000000-0005-0000-0000-00005F620000}"/>
    <cellStyle name="40% - Accent5 5 5 3" xfId="21640" xr:uid="{00000000-0005-0000-0000-000060620000}"/>
    <cellStyle name="40% - Accent5 5 5 3 2" xfId="48886" xr:uid="{00000000-0005-0000-0000-000061620000}"/>
    <cellStyle name="40% - Accent5 5 5 4" xfId="31127" xr:uid="{00000000-0005-0000-0000-000062620000}"/>
    <cellStyle name="40% - Accent5 5 5 5" xfId="36694" xr:uid="{00000000-0005-0000-0000-000063620000}"/>
    <cellStyle name="40% - Accent5 5 5 6" xfId="44154" xr:uid="{00000000-0005-0000-0000-000064620000}"/>
    <cellStyle name="40% - Accent5 5 5 7" xfId="13650" xr:uid="{00000000-0005-0000-0000-000065620000}"/>
    <cellStyle name="40% - Accent5 5 6" xfId="4914" xr:uid="{00000000-0005-0000-0000-000066620000}"/>
    <cellStyle name="40% - Accent5 5 6 2" xfId="9670" xr:uid="{00000000-0005-0000-0000-000067620000}"/>
    <cellStyle name="40% - Accent5 5 6 2 2" xfId="55436" xr:uid="{00000000-0005-0000-0000-000068620000}"/>
    <cellStyle name="40% - Accent5 5 6 2 3" xfId="25429" xr:uid="{00000000-0005-0000-0000-000069620000}"/>
    <cellStyle name="40% - Accent5 5 6 3" xfId="33013" xr:uid="{00000000-0005-0000-0000-00006A620000}"/>
    <cellStyle name="40% - Accent5 5 6 3 2" xfId="50745" xr:uid="{00000000-0005-0000-0000-00006B620000}"/>
    <cellStyle name="40% - Accent5 5 6 4" xfId="38592" xr:uid="{00000000-0005-0000-0000-00006C620000}"/>
    <cellStyle name="40% - Accent5 5 6 5" xfId="46045" xr:uid="{00000000-0005-0000-0000-00006D620000}"/>
    <cellStyle name="40% - Accent5 5 6 6" xfId="15519" xr:uid="{00000000-0005-0000-0000-00006E620000}"/>
    <cellStyle name="40% - Accent5 5 7" xfId="5399" xr:uid="{00000000-0005-0000-0000-00006F620000}"/>
    <cellStyle name="40% - Accent5 5 7 2" xfId="10091" xr:uid="{00000000-0005-0000-0000-000070620000}"/>
    <cellStyle name="40% - Accent5 5 7 2 2" xfId="55857" xr:uid="{00000000-0005-0000-0000-000071620000}"/>
    <cellStyle name="40% - Accent5 5 7 2 3" xfId="33495" xr:uid="{00000000-0005-0000-0000-000072620000}"/>
    <cellStyle name="40% - Accent5 5 7 3" xfId="39074" xr:uid="{00000000-0005-0000-0000-000073620000}"/>
    <cellStyle name="40% - Accent5 5 7 3 2" xfId="51165" xr:uid="{00000000-0005-0000-0000-000074620000}"/>
    <cellStyle name="40% - Accent5 5 7 4" xfId="46527" xr:uid="{00000000-0005-0000-0000-000075620000}"/>
    <cellStyle name="40% - Accent5 5 7 5" xfId="19415" xr:uid="{00000000-0005-0000-0000-000076620000}"/>
    <cellStyle name="40% - Accent5 5 8" xfId="5842" xr:uid="{00000000-0005-0000-0000-000077620000}"/>
    <cellStyle name="40% - Accent5 5 8 2" xfId="51608" xr:uid="{00000000-0005-0000-0000-000078620000}"/>
    <cellStyle name="40% - Accent5 5 8 3" xfId="29076" xr:uid="{00000000-0005-0000-0000-000079620000}"/>
    <cellStyle name="40% - Accent5 5 9" xfId="10887" xr:uid="{00000000-0005-0000-0000-00007A620000}"/>
    <cellStyle name="40% - Accent5 5 9 2" xfId="46947" xr:uid="{00000000-0005-0000-0000-00007B620000}"/>
    <cellStyle name="40% - Accent5 5 9 3" xfId="34484" xr:uid="{00000000-0005-0000-0000-00007C620000}"/>
    <cellStyle name="40% - Accent5 6" xfId="929" xr:uid="{00000000-0005-0000-0000-00007D620000}"/>
    <cellStyle name="40% - Accent5 6 10" xfId="11786" xr:uid="{00000000-0005-0000-0000-00007E620000}"/>
    <cellStyle name="40% - Accent5 6 11" xfId="56714" xr:uid="{00000000-0005-0000-0000-00007F620000}"/>
    <cellStyle name="40% - Accent5 6 12" xfId="57169" xr:uid="{00000000-0005-0000-0000-000080620000}"/>
    <cellStyle name="40% - Accent5 6 2" xfId="1666" xr:uid="{00000000-0005-0000-0000-000081620000}"/>
    <cellStyle name="40% - Accent5 6 2 2" xfId="4039" xr:uid="{00000000-0005-0000-0000-000082620000}"/>
    <cellStyle name="40% - Accent5 6 2 2 2" xfId="8830" xr:uid="{00000000-0005-0000-0000-000083620000}"/>
    <cellStyle name="40% - Accent5 6 2 2 2 2" xfId="28249" xr:uid="{00000000-0005-0000-0000-000084620000}"/>
    <cellStyle name="40% - Accent5 6 2 2 2 3" xfId="54596" xr:uid="{00000000-0005-0000-0000-000085620000}"/>
    <cellStyle name="40% - Accent5 6 2 2 2 4" xfId="18372" xr:uid="{00000000-0005-0000-0000-000086620000}"/>
    <cellStyle name="40% - Accent5 6 2 2 3" xfId="22664" xr:uid="{00000000-0005-0000-0000-000087620000}"/>
    <cellStyle name="40% - Accent5 6 2 2 3 2" xfId="49907" xr:uid="{00000000-0005-0000-0000-000088620000}"/>
    <cellStyle name="40% - Accent5 6 2 2 4" xfId="32147" xr:uid="{00000000-0005-0000-0000-000089620000}"/>
    <cellStyle name="40% - Accent5 6 2 2 5" xfId="37718" xr:uid="{00000000-0005-0000-0000-00008A620000}"/>
    <cellStyle name="40% - Accent5 6 2 2 6" xfId="45178" xr:uid="{00000000-0005-0000-0000-00008B620000}"/>
    <cellStyle name="40% - Accent5 6 2 2 7" xfId="14660" xr:uid="{00000000-0005-0000-0000-00008C620000}"/>
    <cellStyle name="40% - Accent5 6 2 3" xfId="6879" xr:uid="{00000000-0005-0000-0000-00008D620000}"/>
    <cellStyle name="40% - Accent5 6 2 3 2" xfId="26439" xr:uid="{00000000-0005-0000-0000-00008E620000}"/>
    <cellStyle name="40% - Accent5 6 2 3 3" xfId="52645" xr:uid="{00000000-0005-0000-0000-00008F620000}"/>
    <cellStyle name="40% - Accent5 6 2 3 4" xfId="16529" xr:uid="{00000000-0005-0000-0000-000090620000}"/>
    <cellStyle name="40% - Accent5 6 2 4" xfId="20505" xr:uid="{00000000-0005-0000-0000-000091620000}"/>
    <cellStyle name="40% - Accent5 6 2 4 2" xfId="47981" xr:uid="{00000000-0005-0000-0000-000092620000}"/>
    <cellStyle name="40% - Accent5 6 2 5" xfId="30130" xr:uid="{00000000-0005-0000-0000-000093620000}"/>
    <cellStyle name="40% - Accent5 6 2 6" xfId="35576" xr:uid="{00000000-0005-0000-0000-000094620000}"/>
    <cellStyle name="40% - Accent5 6 2 7" xfId="43171" xr:uid="{00000000-0005-0000-0000-000095620000}"/>
    <cellStyle name="40% - Accent5 6 2 8" xfId="13199" xr:uid="{00000000-0005-0000-0000-000096620000}"/>
    <cellStyle name="40% - Accent5 6 3" xfId="2206" xr:uid="{00000000-0005-0000-0000-000097620000}"/>
    <cellStyle name="40% - Accent5 6 3 2" xfId="4511" xr:uid="{00000000-0005-0000-0000-000098620000}"/>
    <cellStyle name="40% - Accent5 6 3 2 2" xfId="9292" xr:uid="{00000000-0005-0000-0000-000099620000}"/>
    <cellStyle name="40% - Accent5 6 3 2 2 2" xfId="28685" xr:uid="{00000000-0005-0000-0000-00009A620000}"/>
    <cellStyle name="40% - Accent5 6 3 2 2 3" xfId="55058" xr:uid="{00000000-0005-0000-0000-00009B620000}"/>
    <cellStyle name="40% - Accent5 6 3 2 2 4" xfId="18844" xr:uid="{00000000-0005-0000-0000-00009C620000}"/>
    <cellStyle name="40% - Accent5 6 3 2 3" xfId="23136" xr:uid="{00000000-0005-0000-0000-00009D620000}"/>
    <cellStyle name="40% - Accent5 6 3 2 3 2" xfId="50368" xr:uid="{00000000-0005-0000-0000-00009E620000}"/>
    <cellStyle name="40% - Accent5 6 3 2 4" xfId="32611" xr:uid="{00000000-0005-0000-0000-00009F620000}"/>
    <cellStyle name="40% - Accent5 6 3 2 5" xfId="38190" xr:uid="{00000000-0005-0000-0000-0000A0620000}"/>
    <cellStyle name="40% - Accent5 6 3 2 6" xfId="45650" xr:uid="{00000000-0005-0000-0000-0000A1620000}"/>
    <cellStyle name="40% - Accent5 6 3 2 7" xfId="15096" xr:uid="{00000000-0005-0000-0000-0000A2620000}"/>
    <cellStyle name="40% - Accent5 6 3 3" xfId="7371" xr:uid="{00000000-0005-0000-0000-0000A3620000}"/>
    <cellStyle name="40% - Accent5 6 3 3 2" xfId="26875" xr:uid="{00000000-0005-0000-0000-0000A4620000}"/>
    <cellStyle name="40% - Accent5 6 3 3 3" xfId="53137" xr:uid="{00000000-0005-0000-0000-0000A5620000}"/>
    <cellStyle name="40% - Accent5 6 3 3 4" xfId="16965" xr:uid="{00000000-0005-0000-0000-0000A6620000}"/>
    <cellStyle name="40% - Accent5 6 3 4" xfId="21043" xr:uid="{00000000-0005-0000-0000-0000A7620000}"/>
    <cellStyle name="40% - Accent5 6 3 4 2" xfId="48473" xr:uid="{00000000-0005-0000-0000-0000A8620000}"/>
    <cellStyle name="40% - Accent5 6 3 5" xfId="30657" xr:uid="{00000000-0005-0000-0000-0000A9620000}"/>
    <cellStyle name="40% - Accent5 6 3 6" xfId="36116" xr:uid="{00000000-0005-0000-0000-0000AA620000}"/>
    <cellStyle name="40% - Accent5 6 3 7" xfId="43709" xr:uid="{00000000-0005-0000-0000-0000AB620000}"/>
    <cellStyle name="40% - Accent5 6 3 8" xfId="12479" xr:uid="{00000000-0005-0000-0000-0000AC620000}"/>
    <cellStyle name="40% - Accent5 6 4" xfId="3347" xr:uid="{00000000-0005-0000-0000-0000AD620000}"/>
    <cellStyle name="40% - Accent5 6 4 2" xfId="8139" xr:uid="{00000000-0005-0000-0000-0000AE620000}"/>
    <cellStyle name="40% - Accent5 6 4 2 2" xfId="27569" xr:uid="{00000000-0005-0000-0000-0000AF620000}"/>
    <cellStyle name="40% - Accent5 6 4 2 3" xfId="53905" xr:uid="{00000000-0005-0000-0000-0000B0620000}"/>
    <cellStyle name="40% - Accent5 6 4 2 4" xfId="17680" xr:uid="{00000000-0005-0000-0000-0000B1620000}"/>
    <cellStyle name="40% - Accent5 6 4 3" xfId="21972" xr:uid="{00000000-0005-0000-0000-0000B2620000}"/>
    <cellStyle name="40% - Accent5 6 4 3 2" xfId="49217" xr:uid="{00000000-0005-0000-0000-0000B3620000}"/>
    <cellStyle name="40% - Accent5 6 4 4" xfId="31459" xr:uid="{00000000-0005-0000-0000-0000B4620000}"/>
    <cellStyle name="40% - Accent5 6 4 5" xfId="37026" xr:uid="{00000000-0005-0000-0000-0000B5620000}"/>
    <cellStyle name="40% - Accent5 6 4 6" xfId="44486" xr:uid="{00000000-0005-0000-0000-0000B6620000}"/>
    <cellStyle name="40% - Accent5 6 4 7" xfId="13981" xr:uid="{00000000-0005-0000-0000-0000B7620000}"/>
    <cellStyle name="40% - Accent5 6 5" xfId="4986" xr:uid="{00000000-0005-0000-0000-0000B8620000}"/>
    <cellStyle name="40% - Accent5 6 5 2" xfId="9742" xr:uid="{00000000-0005-0000-0000-0000B9620000}"/>
    <cellStyle name="40% - Accent5 6 5 2 2" xfId="55508" xr:uid="{00000000-0005-0000-0000-0000BA620000}"/>
    <cellStyle name="40% - Accent5 6 5 2 3" xfId="25760" xr:uid="{00000000-0005-0000-0000-0000BB620000}"/>
    <cellStyle name="40% - Accent5 6 5 3" xfId="33085" xr:uid="{00000000-0005-0000-0000-0000BC620000}"/>
    <cellStyle name="40% - Accent5 6 5 3 2" xfId="50817" xr:uid="{00000000-0005-0000-0000-0000BD620000}"/>
    <cellStyle name="40% - Accent5 6 5 4" xfId="38664" xr:uid="{00000000-0005-0000-0000-0000BE620000}"/>
    <cellStyle name="40% - Accent5 6 5 5" xfId="46117" xr:uid="{00000000-0005-0000-0000-0000BF620000}"/>
    <cellStyle name="40% - Accent5 6 5 6" xfId="15850" xr:uid="{00000000-0005-0000-0000-0000C0620000}"/>
    <cellStyle name="40% - Accent5 6 6" xfId="5471" xr:uid="{00000000-0005-0000-0000-0000C1620000}"/>
    <cellStyle name="40% - Accent5 6 6 2" xfId="10163" xr:uid="{00000000-0005-0000-0000-0000C2620000}"/>
    <cellStyle name="40% - Accent5 6 6 2 2" xfId="55929" xr:uid="{00000000-0005-0000-0000-0000C3620000}"/>
    <cellStyle name="40% - Accent5 6 6 2 3" xfId="33567" xr:uid="{00000000-0005-0000-0000-0000C4620000}"/>
    <cellStyle name="40% - Accent5 6 6 3" xfId="39146" xr:uid="{00000000-0005-0000-0000-0000C5620000}"/>
    <cellStyle name="40% - Accent5 6 6 3 2" xfId="51237" xr:uid="{00000000-0005-0000-0000-0000C6620000}"/>
    <cellStyle name="40% - Accent5 6 6 4" xfId="46599" xr:uid="{00000000-0005-0000-0000-0000C7620000}"/>
    <cellStyle name="40% - Accent5 6 6 5" xfId="19774" xr:uid="{00000000-0005-0000-0000-0000C8620000}"/>
    <cellStyle name="40% - Accent5 6 7" xfId="6174" xr:uid="{00000000-0005-0000-0000-0000C9620000}"/>
    <cellStyle name="40% - Accent5 6 7 2" xfId="51940" xr:uid="{00000000-0005-0000-0000-0000CA620000}"/>
    <cellStyle name="40% - Accent5 6 7 3" xfId="29408" xr:uid="{00000000-0005-0000-0000-0000CB620000}"/>
    <cellStyle name="40% - Accent5 6 8" xfId="10959" xr:uid="{00000000-0005-0000-0000-0000CC620000}"/>
    <cellStyle name="40% - Accent5 6 8 2" xfId="47278" xr:uid="{00000000-0005-0000-0000-0000CD620000}"/>
    <cellStyle name="40% - Accent5 6 8 3" xfId="34843" xr:uid="{00000000-0005-0000-0000-0000CE620000}"/>
    <cellStyle name="40% - Accent5 6 9" xfId="42442" xr:uid="{00000000-0005-0000-0000-0000CF620000}"/>
    <cellStyle name="40% - Accent5 7" xfId="670" xr:uid="{00000000-0005-0000-0000-0000D0620000}"/>
    <cellStyle name="40% - Accent5 7 10" xfId="11527" xr:uid="{00000000-0005-0000-0000-0000D1620000}"/>
    <cellStyle name="40% - Accent5 7 2" xfId="1430" xr:uid="{00000000-0005-0000-0000-0000D2620000}"/>
    <cellStyle name="40% - Accent5 7 2 2" xfId="3806" xr:uid="{00000000-0005-0000-0000-0000D3620000}"/>
    <cellStyle name="40% - Accent5 7 2 2 2" xfId="8597" xr:uid="{00000000-0005-0000-0000-0000D4620000}"/>
    <cellStyle name="40% - Accent5 7 2 2 2 2" xfId="28017" xr:uid="{00000000-0005-0000-0000-0000D5620000}"/>
    <cellStyle name="40% - Accent5 7 2 2 2 3" xfId="54363" xr:uid="{00000000-0005-0000-0000-0000D6620000}"/>
    <cellStyle name="40% - Accent5 7 2 2 2 4" xfId="18139" xr:uid="{00000000-0005-0000-0000-0000D7620000}"/>
    <cellStyle name="40% - Accent5 7 2 2 3" xfId="22431" xr:uid="{00000000-0005-0000-0000-0000D8620000}"/>
    <cellStyle name="40% - Accent5 7 2 2 3 2" xfId="49674" xr:uid="{00000000-0005-0000-0000-0000D9620000}"/>
    <cellStyle name="40% - Accent5 7 2 2 4" xfId="31914" xr:uid="{00000000-0005-0000-0000-0000DA620000}"/>
    <cellStyle name="40% - Accent5 7 2 2 5" xfId="37485" xr:uid="{00000000-0005-0000-0000-0000DB620000}"/>
    <cellStyle name="40% - Accent5 7 2 2 6" xfId="44945" xr:uid="{00000000-0005-0000-0000-0000DC620000}"/>
    <cellStyle name="40% - Accent5 7 2 2 7" xfId="14428" xr:uid="{00000000-0005-0000-0000-0000DD620000}"/>
    <cellStyle name="40% - Accent5 7 2 3" xfId="6644" xr:uid="{00000000-0005-0000-0000-0000DE620000}"/>
    <cellStyle name="40% - Accent5 7 2 3 2" xfId="26207" xr:uid="{00000000-0005-0000-0000-0000DF620000}"/>
    <cellStyle name="40% - Accent5 7 2 3 3" xfId="52410" xr:uid="{00000000-0005-0000-0000-0000E0620000}"/>
    <cellStyle name="40% - Accent5 7 2 3 4" xfId="16297" xr:uid="{00000000-0005-0000-0000-0000E1620000}"/>
    <cellStyle name="40% - Accent5 7 2 4" xfId="20269" xr:uid="{00000000-0005-0000-0000-0000E2620000}"/>
    <cellStyle name="40% - Accent5 7 2 4 2" xfId="47746" xr:uid="{00000000-0005-0000-0000-0000E3620000}"/>
    <cellStyle name="40% - Accent5 7 2 5" xfId="29894" xr:uid="{00000000-0005-0000-0000-0000E4620000}"/>
    <cellStyle name="40% - Accent5 7 2 6" xfId="35340" xr:uid="{00000000-0005-0000-0000-0000E5620000}"/>
    <cellStyle name="40% - Accent5 7 2 7" xfId="42935" xr:uid="{00000000-0005-0000-0000-0000E6620000}"/>
    <cellStyle name="40% - Accent5 7 2 8" xfId="12964" xr:uid="{00000000-0005-0000-0000-0000E7620000}"/>
    <cellStyle name="40% - Accent5 7 3" xfId="3114" xr:uid="{00000000-0005-0000-0000-0000E8620000}"/>
    <cellStyle name="40% - Accent5 7 3 2" xfId="7907" xr:uid="{00000000-0005-0000-0000-0000E9620000}"/>
    <cellStyle name="40% - Accent5 7 3 2 2" xfId="27337" xr:uid="{00000000-0005-0000-0000-0000EA620000}"/>
    <cellStyle name="40% - Accent5 7 3 2 3" xfId="53673" xr:uid="{00000000-0005-0000-0000-0000EB620000}"/>
    <cellStyle name="40% - Accent5 7 3 2 4" xfId="17447" xr:uid="{00000000-0005-0000-0000-0000EC620000}"/>
    <cellStyle name="40% - Accent5 7 3 3" xfId="21739" xr:uid="{00000000-0005-0000-0000-0000ED620000}"/>
    <cellStyle name="40% - Accent5 7 3 3 2" xfId="48985" xr:uid="{00000000-0005-0000-0000-0000EE620000}"/>
    <cellStyle name="40% - Accent5 7 3 4" xfId="31226" xr:uid="{00000000-0005-0000-0000-0000EF620000}"/>
    <cellStyle name="40% - Accent5 7 3 5" xfId="36793" xr:uid="{00000000-0005-0000-0000-0000F0620000}"/>
    <cellStyle name="40% - Accent5 7 3 6" xfId="44253" xr:uid="{00000000-0005-0000-0000-0000F1620000}"/>
    <cellStyle name="40% - Accent5 7 3 7" xfId="12247" xr:uid="{00000000-0005-0000-0000-0000F2620000}"/>
    <cellStyle name="40% - Accent5 7 4" xfId="5941" xr:uid="{00000000-0005-0000-0000-0000F3620000}"/>
    <cellStyle name="40% - Accent5 7 4 2" xfId="24687" xr:uid="{00000000-0005-0000-0000-0000F4620000}"/>
    <cellStyle name="40% - Accent5 7 4 3" xfId="51707" xr:uid="{00000000-0005-0000-0000-0000F5620000}"/>
    <cellStyle name="40% - Accent5 7 4 4" xfId="13749" xr:uid="{00000000-0005-0000-0000-0000F6620000}"/>
    <cellStyle name="40% - Accent5 7 5" xfId="15618" xr:uid="{00000000-0005-0000-0000-0000F7620000}"/>
    <cellStyle name="40% - Accent5 7 5 2" xfId="25528" xr:uid="{00000000-0005-0000-0000-0000F8620000}"/>
    <cellStyle name="40% - Accent5 7 5 3" xfId="47046" xr:uid="{00000000-0005-0000-0000-0000F9620000}"/>
    <cellStyle name="40% - Accent5 7 6" xfId="19515" xr:uid="{00000000-0005-0000-0000-0000FA620000}"/>
    <cellStyle name="40% - Accent5 7 7" xfId="29176" xr:uid="{00000000-0005-0000-0000-0000FB620000}"/>
    <cellStyle name="40% - Accent5 7 8" xfId="34584" xr:uid="{00000000-0005-0000-0000-0000FC620000}"/>
    <cellStyle name="40% - Accent5 7 9" xfId="42183" xr:uid="{00000000-0005-0000-0000-0000FD620000}"/>
    <cellStyle name="40% - Accent5 8" xfId="1122" xr:uid="{00000000-0005-0000-0000-0000FE620000}"/>
    <cellStyle name="40% - Accent5 8 2" xfId="3527" xr:uid="{00000000-0005-0000-0000-0000FF620000}"/>
    <cellStyle name="40% - Accent5 8 2 2" xfId="8319" xr:uid="{00000000-0005-0000-0000-000000630000}"/>
    <cellStyle name="40% - Accent5 8 2 2 2" xfId="27745" xr:uid="{00000000-0005-0000-0000-000001630000}"/>
    <cellStyle name="40% - Accent5 8 2 2 3" xfId="54085" xr:uid="{00000000-0005-0000-0000-000002630000}"/>
    <cellStyle name="40% - Accent5 8 2 2 4" xfId="17860" xr:uid="{00000000-0005-0000-0000-000003630000}"/>
    <cellStyle name="40% - Accent5 8 2 3" xfId="22152" xr:uid="{00000000-0005-0000-0000-000004630000}"/>
    <cellStyle name="40% - Accent5 8 2 3 2" xfId="49396" xr:uid="{00000000-0005-0000-0000-000005630000}"/>
    <cellStyle name="40% - Accent5 8 2 4" xfId="31637" xr:uid="{00000000-0005-0000-0000-000006630000}"/>
    <cellStyle name="40% - Accent5 8 2 5" xfId="37206" xr:uid="{00000000-0005-0000-0000-000007630000}"/>
    <cellStyle name="40% - Accent5 8 2 6" xfId="44666" xr:uid="{00000000-0005-0000-0000-000008630000}"/>
    <cellStyle name="40% - Accent5 8 2 7" xfId="12663" xr:uid="{00000000-0005-0000-0000-000009630000}"/>
    <cellStyle name="40% - Accent5 8 3" xfId="6355" xr:uid="{00000000-0005-0000-0000-00000A630000}"/>
    <cellStyle name="40% - Accent5 8 3 2" xfId="24274" xr:uid="{00000000-0005-0000-0000-00000B630000}"/>
    <cellStyle name="40% - Accent5 8 3 3" xfId="52121" xr:uid="{00000000-0005-0000-0000-00000C630000}"/>
    <cellStyle name="40% - Accent5 8 3 4" xfId="14157" xr:uid="{00000000-0005-0000-0000-00000D630000}"/>
    <cellStyle name="40% - Accent5 8 4" xfId="16026" xr:uid="{00000000-0005-0000-0000-00000E630000}"/>
    <cellStyle name="40% - Accent5 8 4 2" xfId="25936" xr:uid="{00000000-0005-0000-0000-00000F630000}"/>
    <cellStyle name="40% - Accent5 8 4 3" xfId="47459" xr:uid="{00000000-0005-0000-0000-000010630000}"/>
    <cellStyle name="40% - Accent5 8 5" xfId="19961" xr:uid="{00000000-0005-0000-0000-000011630000}"/>
    <cellStyle name="40% - Accent5 8 6" xfId="29590" xr:uid="{00000000-0005-0000-0000-000012630000}"/>
    <cellStyle name="40% - Accent5 8 7" xfId="35032" xr:uid="{00000000-0005-0000-0000-000013630000}"/>
    <cellStyle name="40% - Accent5 8 8" xfId="42627" xr:uid="{00000000-0005-0000-0000-000014630000}"/>
    <cellStyle name="40% - Accent5 8 9" xfId="11229" xr:uid="{00000000-0005-0000-0000-000015630000}"/>
    <cellStyle name="40% - Accent5 9" xfId="1972" xr:uid="{00000000-0005-0000-0000-000016630000}"/>
    <cellStyle name="40% - Accent5 9 2" xfId="4279" xr:uid="{00000000-0005-0000-0000-000017630000}"/>
    <cellStyle name="40% - Accent5 9 2 2" xfId="9060" xr:uid="{00000000-0005-0000-0000-000018630000}"/>
    <cellStyle name="40% - Accent5 9 2 2 2" xfId="28453" xr:uid="{00000000-0005-0000-0000-000019630000}"/>
    <cellStyle name="40% - Accent5 9 2 2 3" xfId="54826" xr:uid="{00000000-0005-0000-0000-00001A630000}"/>
    <cellStyle name="40% - Accent5 9 2 2 4" xfId="18612" xr:uid="{00000000-0005-0000-0000-00001B630000}"/>
    <cellStyle name="40% - Accent5 9 2 3" xfId="22904" xr:uid="{00000000-0005-0000-0000-00001C630000}"/>
    <cellStyle name="40% - Accent5 9 2 3 2" xfId="50136" xr:uid="{00000000-0005-0000-0000-00001D630000}"/>
    <cellStyle name="40% - Accent5 9 2 4" xfId="32379" xr:uid="{00000000-0005-0000-0000-00001E630000}"/>
    <cellStyle name="40% - Accent5 9 2 5" xfId="37958" xr:uid="{00000000-0005-0000-0000-00001F630000}"/>
    <cellStyle name="40% - Accent5 9 2 6" xfId="45418" xr:uid="{00000000-0005-0000-0000-000020630000}"/>
    <cellStyle name="40% - Accent5 9 2 7" xfId="14864" xr:uid="{00000000-0005-0000-0000-000021630000}"/>
    <cellStyle name="40% - Accent5 9 3" xfId="7139" xr:uid="{00000000-0005-0000-0000-000022630000}"/>
    <cellStyle name="40% - Accent5 9 3 2" xfId="26643" xr:uid="{00000000-0005-0000-0000-000023630000}"/>
    <cellStyle name="40% - Accent5 9 3 3" xfId="52905" xr:uid="{00000000-0005-0000-0000-000024630000}"/>
    <cellStyle name="40% - Accent5 9 3 4" xfId="16733" xr:uid="{00000000-0005-0000-0000-000025630000}"/>
    <cellStyle name="40% - Accent5 9 4" xfId="20811" xr:uid="{00000000-0005-0000-0000-000026630000}"/>
    <cellStyle name="40% - Accent5 9 4 2" xfId="48241" xr:uid="{00000000-0005-0000-0000-000027630000}"/>
    <cellStyle name="40% - Accent5 9 5" xfId="30425" xr:uid="{00000000-0005-0000-0000-000028630000}"/>
    <cellStyle name="40% - Accent5 9 6" xfId="35882" xr:uid="{00000000-0005-0000-0000-000029630000}"/>
    <cellStyle name="40% - Accent5 9 7" xfId="43477" xr:uid="{00000000-0005-0000-0000-00002A630000}"/>
    <cellStyle name="40% - Accent5 9 8" xfId="11976" xr:uid="{00000000-0005-0000-0000-00002B630000}"/>
    <cellStyle name="40% - Accent6" xfId="56927" builtinId="51" customBuiltin="1"/>
    <cellStyle name="40% - Accent6 10" xfId="2824" xr:uid="{00000000-0005-0000-0000-00002D630000}"/>
    <cellStyle name="40% - Accent6 10 2" xfId="7637" xr:uid="{00000000-0005-0000-0000-00002E630000}"/>
    <cellStyle name="40% - Accent6 10 2 2" xfId="27066" xr:uid="{00000000-0005-0000-0000-00002F630000}"/>
    <cellStyle name="40% - Accent6 10 2 3" xfId="53403" xr:uid="{00000000-0005-0000-0000-000030630000}"/>
    <cellStyle name="40% - Accent6 10 2 4" xfId="17157" xr:uid="{00000000-0005-0000-0000-000031630000}"/>
    <cellStyle name="40% - Accent6 10 3" xfId="21449" xr:uid="{00000000-0005-0000-0000-000032630000}"/>
    <cellStyle name="40% - Accent6 10 3 2" xfId="48715" xr:uid="{00000000-0005-0000-0000-000033630000}"/>
    <cellStyle name="40% - Accent6 10 4" xfId="30936" xr:uid="{00000000-0005-0000-0000-000034630000}"/>
    <cellStyle name="40% - Accent6 10 5" xfId="36503" xr:uid="{00000000-0005-0000-0000-000035630000}"/>
    <cellStyle name="40% - Accent6 10 6" xfId="43963" xr:uid="{00000000-0005-0000-0000-000036630000}"/>
    <cellStyle name="40% - Accent6 10 7" xfId="13479" xr:uid="{00000000-0005-0000-0000-000037630000}"/>
    <cellStyle name="40% - Accent6 11" xfId="4749" xr:uid="{00000000-0005-0000-0000-000038630000}"/>
    <cellStyle name="40% - Accent6 11 2" xfId="9511" xr:uid="{00000000-0005-0000-0000-000039630000}"/>
    <cellStyle name="40% - Accent6 11 2 2" xfId="55277" xr:uid="{00000000-0005-0000-0000-00003A630000}"/>
    <cellStyle name="40% - Accent6 11 2 3" xfId="25270" xr:uid="{00000000-0005-0000-0000-00003B630000}"/>
    <cellStyle name="40% - Accent6 11 3" xfId="32848" xr:uid="{00000000-0005-0000-0000-00003C630000}"/>
    <cellStyle name="40% - Accent6 11 3 2" xfId="50586" xr:uid="{00000000-0005-0000-0000-00003D630000}"/>
    <cellStyle name="40% - Accent6 11 4" xfId="38427" xr:uid="{00000000-0005-0000-0000-00003E630000}"/>
    <cellStyle name="40% - Accent6 11 5" xfId="45886" xr:uid="{00000000-0005-0000-0000-00003F630000}"/>
    <cellStyle name="40% - Accent6 11 6" xfId="15348" xr:uid="{00000000-0005-0000-0000-000040630000}"/>
    <cellStyle name="40% - Accent6 12" xfId="5240" xr:uid="{00000000-0005-0000-0000-000041630000}"/>
    <cellStyle name="40% - Accent6 12 2" xfId="9932" xr:uid="{00000000-0005-0000-0000-000042630000}"/>
    <cellStyle name="40% - Accent6 12 2 2" xfId="55698" xr:uid="{00000000-0005-0000-0000-000043630000}"/>
    <cellStyle name="40% - Accent6 12 2 3" xfId="33336" xr:uid="{00000000-0005-0000-0000-000044630000}"/>
    <cellStyle name="40% - Accent6 12 3" xfId="38915" xr:uid="{00000000-0005-0000-0000-000045630000}"/>
    <cellStyle name="40% - Accent6 12 3 2" xfId="51006" xr:uid="{00000000-0005-0000-0000-000046630000}"/>
    <cellStyle name="40% - Accent6 12 4" xfId="46368" xr:uid="{00000000-0005-0000-0000-000047630000}"/>
    <cellStyle name="40% - Accent6 12 5" xfId="19089" xr:uid="{00000000-0005-0000-0000-000048630000}"/>
    <cellStyle name="40% - Accent6 13" xfId="5650" xr:uid="{00000000-0005-0000-0000-000049630000}"/>
    <cellStyle name="40% - Accent6 13 2" xfId="51416" xr:uid="{00000000-0005-0000-0000-00004A630000}"/>
    <cellStyle name="40% - Accent6 13 3" xfId="28885" xr:uid="{00000000-0005-0000-0000-00004B630000}"/>
    <cellStyle name="40% - Accent6 14" xfId="10728" xr:uid="{00000000-0005-0000-0000-00004C630000}"/>
    <cellStyle name="40% - Accent6 14 2" xfId="46776" xr:uid="{00000000-0005-0000-0000-00004D630000}"/>
    <cellStyle name="40% - Accent6 14 3" xfId="34161" xr:uid="{00000000-0005-0000-0000-00004E630000}"/>
    <cellStyle name="40% - Accent6 15" xfId="41886" xr:uid="{00000000-0005-0000-0000-00004F630000}"/>
    <cellStyle name="40% - Accent6 2" xfId="421" xr:uid="{00000000-0005-0000-0000-000050630000}"/>
    <cellStyle name="40% - Accent6 2 10" xfId="5294" xr:uid="{00000000-0005-0000-0000-000051630000}"/>
    <cellStyle name="40% - Accent6 2 10 2" xfId="9986" xr:uid="{00000000-0005-0000-0000-000052630000}"/>
    <cellStyle name="40% - Accent6 2 10 2 2" xfId="55752" xr:uid="{00000000-0005-0000-0000-000053630000}"/>
    <cellStyle name="40% - Accent6 2 10 2 3" xfId="33390" xr:uid="{00000000-0005-0000-0000-000054630000}"/>
    <cellStyle name="40% - Accent6 2 10 3" xfId="38969" xr:uid="{00000000-0005-0000-0000-000055630000}"/>
    <cellStyle name="40% - Accent6 2 10 3 2" xfId="51060" xr:uid="{00000000-0005-0000-0000-000056630000}"/>
    <cellStyle name="40% - Accent6 2 10 4" xfId="46422" xr:uid="{00000000-0005-0000-0000-000057630000}"/>
    <cellStyle name="40% - Accent6 2 10 5" xfId="19265" xr:uid="{00000000-0005-0000-0000-000058630000}"/>
    <cellStyle name="40% - Accent6 2 11" xfId="5723" xr:uid="{00000000-0005-0000-0000-000059630000}"/>
    <cellStyle name="40% - Accent6 2 11 2" xfId="51489" xr:uid="{00000000-0005-0000-0000-00005A630000}"/>
    <cellStyle name="40% - Accent6 2 11 3" xfId="28956" xr:uid="{00000000-0005-0000-0000-00005B630000}"/>
    <cellStyle name="40% - Accent6 2 12" xfId="10782" xr:uid="{00000000-0005-0000-0000-00005C630000}"/>
    <cellStyle name="40% - Accent6 2 12 2" xfId="46830" xr:uid="{00000000-0005-0000-0000-00005D630000}"/>
    <cellStyle name="40% - Accent6 2 12 3" xfId="34333" xr:uid="{00000000-0005-0000-0000-00005E630000}"/>
    <cellStyle name="40% - Accent6 2 13" xfId="41959" xr:uid="{00000000-0005-0000-0000-00005F630000}"/>
    <cellStyle name="40% - Accent6 2 14" xfId="11196" xr:uid="{00000000-0005-0000-0000-000060630000}"/>
    <cellStyle name="40% - Accent6 2 15" xfId="56537" xr:uid="{00000000-0005-0000-0000-000061630000}"/>
    <cellStyle name="40% - Accent6 2 16" xfId="56992" xr:uid="{00000000-0005-0000-0000-000062630000}"/>
    <cellStyle name="40% - Accent6 2 2" xfId="546" xr:uid="{00000000-0005-0000-0000-000063630000}"/>
    <cellStyle name="40% - Accent6 2 2 10" xfId="10870" xr:uid="{00000000-0005-0000-0000-000064630000}"/>
    <cellStyle name="40% - Accent6 2 2 10 2" xfId="46930" xr:uid="{00000000-0005-0000-0000-000065630000}"/>
    <cellStyle name="40% - Accent6 2 2 10 3" xfId="34462" xr:uid="{00000000-0005-0000-0000-000066630000}"/>
    <cellStyle name="40% - Accent6 2 2 11" xfId="42062" xr:uid="{00000000-0005-0000-0000-000067630000}"/>
    <cellStyle name="40% - Accent6 2 2 12" xfId="11406" xr:uid="{00000000-0005-0000-0000-000068630000}"/>
    <cellStyle name="40% - Accent6 2 2 13" xfId="56625" xr:uid="{00000000-0005-0000-0000-000069630000}"/>
    <cellStyle name="40% - Accent6 2 2 14" xfId="57080" xr:uid="{00000000-0005-0000-0000-00006A630000}"/>
    <cellStyle name="40% - Accent6 2 2 2" xfId="1083" xr:uid="{00000000-0005-0000-0000-00006B630000}"/>
    <cellStyle name="40% - Accent6 2 2 2 10" xfId="11940" xr:uid="{00000000-0005-0000-0000-00006C630000}"/>
    <cellStyle name="40% - Accent6 2 2 2 11" xfId="56868" xr:uid="{00000000-0005-0000-0000-00006D630000}"/>
    <cellStyle name="40% - Accent6 2 2 2 12" xfId="57323" xr:uid="{00000000-0005-0000-0000-00006E630000}"/>
    <cellStyle name="40% - Accent6 2 2 2 2" xfId="1820" xr:uid="{00000000-0005-0000-0000-00006F630000}"/>
    <cellStyle name="40% - Accent6 2 2 2 2 2" xfId="4193" xr:uid="{00000000-0005-0000-0000-000070630000}"/>
    <cellStyle name="40% - Accent6 2 2 2 2 2 2" xfId="8984" xr:uid="{00000000-0005-0000-0000-000071630000}"/>
    <cellStyle name="40% - Accent6 2 2 2 2 2 2 2" xfId="28403" xr:uid="{00000000-0005-0000-0000-000072630000}"/>
    <cellStyle name="40% - Accent6 2 2 2 2 2 2 3" xfId="54750" xr:uid="{00000000-0005-0000-0000-000073630000}"/>
    <cellStyle name="40% - Accent6 2 2 2 2 2 2 4" xfId="18526" xr:uid="{00000000-0005-0000-0000-000074630000}"/>
    <cellStyle name="40% - Accent6 2 2 2 2 2 3" xfId="22818" xr:uid="{00000000-0005-0000-0000-000075630000}"/>
    <cellStyle name="40% - Accent6 2 2 2 2 2 3 2" xfId="50061" xr:uid="{00000000-0005-0000-0000-000076630000}"/>
    <cellStyle name="40% - Accent6 2 2 2 2 2 4" xfId="32301" xr:uid="{00000000-0005-0000-0000-000077630000}"/>
    <cellStyle name="40% - Accent6 2 2 2 2 2 5" xfId="37872" xr:uid="{00000000-0005-0000-0000-000078630000}"/>
    <cellStyle name="40% - Accent6 2 2 2 2 2 6" xfId="45332" xr:uid="{00000000-0005-0000-0000-000079630000}"/>
    <cellStyle name="40% - Accent6 2 2 2 2 2 7" xfId="14814" xr:uid="{00000000-0005-0000-0000-00007A630000}"/>
    <cellStyle name="40% - Accent6 2 2 2 2 3" xfId="7033" xr:uid="{00000000-0005-0000-0000-00007B630000}"/>
    <cellStyle name="40% - Accent6 2 2 2 2 3 2" xfId="26593" xr:uid="{00000000-0005-0000-0000-00007C630000}"/>
    <cellStyle name="40% - Accent6 2 2 2 2 3 3" xfId="52799" xr:uid="{00000000-0005-0000-0000-00007D630000}"/>
    <cellStyle name="40% - Accent6 2 2 2 2 3 4" xfId="16683" xr:uid="{00000000-0005-0000-0000-00007E630000}"/>
    <cellStyle name="40% - Accent6 2 2 2 2 4" xfId="20659" xr:uid="{00000000-0005-0000-0000-00007F630000}"/>
    <cellStyle name="40% - Accent6 2 2 2 2 4 2" xfId="48135" xr:uid="{00000000-0005-0000-0000-000080630000}"/>
    <cellStyle name="40% - Accent6 2 2 2 2 5" xfId="30284" xr:uid="{00000000-0005-0000-0000-000081630000}"/>
    <cellStyle name="40% - Accent6 2 2 2 2 6" xfId="35730" xr:uid="{00000000-0005-0000-0000-000082630000}"/>
    <cellStyle name="40% - Accent6 2 2 2 2 7" xfId="43325" xr:uid="{00000000-0005-0000-0000-000083630000}"/>
    <cellStyle name="40% - Accent6 2 2 2 2 8" xfId="13353" xr:uid="{00000000-0005-0000-0000-000084630000}"/>
    <cellStyle name="40% - Accent6 2 2 2 3" xfId="2360" xr:uid="{00000000-0005-0000-0000-000085630000}"/>
    <cellStyle name="40% - Accent6 2 2 2 3 2" xfId="4665" xr:uid="{00000000-0005-0000-0000-000086630000}"/>
    <cellStyle name="40% - Accent6 2 2 2 3 2 2" xfId="9446" xr:uid="{00000000-0005-0000-0000-000087630000}"/>
    <cellStyle name="40% - Accent6 2 2 2 3 2 2 2" xfId="28839" xr:uid="{00000000-0005-0000-0000-000088630000}"/>
    <cellStyle name="40% - Accent6 2 2 2 3 2 2 3" xfId="55212" xr:uid="{00000000-0005-0000-0000-000089630000}"/>
    <cellStyle name="40% - Accent6 2 2 2 3 2 2 4" xfId="18998" xr:uid="{00000000-0005-0000-0000-00008A630000}"/>
    <cellStyle name="40% - Accent6 2 2 2 3 2 3" xfId="23290" xr:uid="{00000000-0005-0000-0000-00008B630000}"/>
    <cellStyle name="40% - Accent6 2 2 2 3 2 3 2" xfId="50522" xr:uid="{00000000-0005-0000-0000-00008C630000}"/>
    <cellStyle name="40% - Accent6 2 2 2 3 2 4" xfId="32765" xr:uid="{00000000-0005-0000-0000-00008D630000}"/>
    <cellStyle name="40% - Accent6 2 2 2 3 2 5" xfId="38344" xr:uid="{00000000-0005-0000-0000-00008E630000}"/>
    <cellStyle name="40% - Accent6 2 2 2 3 2 6" xfId="45804" xr:uid="{00000000-0005-0000-0000-00008F630000}"/>
    <cellStyle name="40% - Accent6 2 2 2 3 2 7" xfId="15250" xr:uid="{00000000-0005-0000-0000-000090630000}"/>
    <cellStyle name="40% - Accent6 2 2 2 3 3" xfId="7525" xr:uid="{00000000-0005-0000-0000-000091630000}"/>
    <cellStyle name="40% - Accent6 2 2 2 3 3 2" xfId="27029" xr:uid="{00000000-0005-0000-0000-000092630000}"/>
    <cellStyle name="40% - Accent6 2 2 2 3 3 3" xfId="53291" xr:uid="{00000000-0005-0000-0000-000093630000}"/>
    <cellStyle name="40% - Accent6 2 2 2 3 3 4" xfId="17119" xr:uid="{00000000-0005-0000-0000-000094630000}"/>
    <cellStyle name="40% - Accent6 2 2 2 3 4" xfId="21197" xr:uid="{00000000-0005-0000-0000-000095630000}"/>
    <cellStyle name="40% - Accent6 2 2 2 3 4 2" xfId="48627" xr:uid="{00000000-0005-0000-0000-000096630000}"/>
    <cellStyle name="40% - Accent6 2 2 2 3 5" xfId="30811" xr:uid="{00000000-0005-0000-0000-000097630000}"/>
    <cellStyle name="40% - Accent6 2 2 2 3 6" xfId="36270" xr:uid="{00000000-0005-0000-0000-000098630000}"/>
    <cellStyle name="40% - Accent6 2 2 2 3 7" xfId="43863" xr:uid="{00000000-0005-0000-0000-000099630000}"/>
    <cellStyle name="40% - Accent6 2 2 2 3 8" xfId="12633" xr:uid="{00000000-0005-0000-0000-00009A630000}"/>
    <cellStyle name="40% - Accent6 2 2 2 4" xfId="3501" xr:uid="{00000000-0005-0000-0000-00009B630000}"/>
    <cellStyle name="40% - Accent6 2 2 2 4 2" xfId="8293" xr:uid="{00000000-0005-0000-0000-00009C630000}"/>
    <cellStyle name="40% - Accent6 2 2 2 4 2 2" xfId="27723" xr:uid="{00000000-0005-0000-0000-00009D630000}"/>
    <cellStyle name="40% - Accent6 2 2 2 4 2 3" xfId="54059" xr:uid="{00000000-0005-0000-0000-00009E630000}"/>
    <cellStyle name="40% - Accent6 2 2 2 4 2 4" xfId="17834" xr:uid="{00000000-0005-0000-0000-00009F630000}"/>
    <cellStyle name="40% - Accent6 2 2 2 4 3" xfId="22126" xr:uid="{00000000-0005-0000-0000-0000A0630000}"/>
    <cellStyle name="40% - Accent6 2 2 2 4 3 2" xfId="49371" xr:uid="{00000000-0005-0000-0000-0000A1630000}"/>
    <cellStyle name="40% - Accent6 2 2 2 4 4" xfId="31613" xr:uid="{00000000-0005-0000-0000-0000A2630000}"/>
    <cellStyle name="40% - Accent6 2 2 2 4 5" xfId="37180" xr:uid="{00000000-0005-0000-0000-0000A3630000}"/>
    <cellStyle name="40% - Accent6 2 2 2 4 6" xfId="44640" xr:uid="{00000000-0005-0000-0000-0000A4630000}"/>
    <cellStyle name="40% - Accent6 2 2 2 4 7" xfId="14135" xr:uid="{00000000-0005-0000-0000-0000A5630000}"/>
    <cellStyle name="40% - Accent6 2 2 2 5" xfId="5140" xr:uid="{00000000-0005-0000-0000-0000A6630000}"/>
    <cellStyle name="40% - Accent6 2 2 2 5 2" xfId="9896" xr:uid="{00000000-0005-0000-0000-0000A7630000}"/>
    <cellStyle name="40% - Accent6 2 2 2 5 2 2" xfId="55662" xr:uid="{00000000-0005-0000-0000-0000A8630000}"/>
    <cellStyle name="40% - Accent6 2 2 2 5 2 3" xfId="25914" xr:uid="{00000000-0005-0000-0000-0000A9630000}"/>
    <cellStyle name="40% - Accent6 2 2 2 5 3" xfId="33239" xr:uid="{00000000-0005-0000-0000-0000AA630000}"/>
    <cellStyle name="40% - Accent6 2 2 2 5 3 2" xfId="50971" xr:uid="{00000000-0005-0000-0000-0000AB630000}"/>
    <cellStyle name="40% - Accent6 2 2 2 5 4" xfId="38818" xr:uid="{00000000-0005-0000-0000-0000AC630000}"/>
    <cellStyle name="40% - Accent6 2 2 2 5 5" xfId="46271" xr:uid="{00000000-0005-0000-0000-0000AD630000}"/>
    <cellStyle name="40% - Accent6 2 2 2 5 6" xfId="16004" xr:uid="{00000000-0005-0000-0000-0000AE630000}"/>
    <cellStyle name="40% - Accent6 2 2 2 6" xfId="5625" xr:uid="{00000000-0005-0000-0000-0000AF630000}"/>
    <cellStyle name="40% - Accent6 2 2 2 6 2" xfId="10317" xr:uid="{00000000-0005-0000-0000-0000B0630000}"/>
    <cellStyle name="40% - Accent6 2 2 2 6 2 2" xfId="56083" xr:uid="{00000000-0005-0000-0000-0000B1630000}"/>
    <cellStyle name="40% - Accent6 2 2 2 6 2 3" xfId="33721" xr:uid="{00000000-0005-0000-0000-0000B2630000}"/>
    <cellStyle name="40% - Accent6 2 2 2 6 3" xfId="39300" xr:uid="{00000000-0005-0000-0000-0000B3630000}"/>
    <cellStyle name="40% - Accent6 2 2 2 6 3 2" xfId="51391" xr:uid="{00000000-0005-0000-0000-0000B4630000}"/>
    <cellStyle name="40% - Accent6 2 2 2 6 4" xfId="46753" xr:uid="{00000000-0005-0000-0000-0000B5630000}"/>
    <cellStyle name="40% - Accent6 2 2 2 6 5" xfId="19928" xr:uid="{00000000-0005-0000-0000-0000B6630000}"/>
    <cellStyle name="40% - Accent6 2 2 2 7" xfId="6328" xr:uid="{00000000-0005-0000-0000-0000B7630000}"/>
    <cellStyle name="40% - Accent6 2 2 2 7 2" xfId="52094" xr:uid="{00000000-0005-0000-0000-0000B8630000}"/>
    <cellStyle name="40% - Accent6 2 2 2 7 3" xfId="29562" xr:uid="{00000000-0005-0000-0000-0000B9630000}"/>
    <cellStyle name="40% - Accent6 2 2 2 8" xfId="11113" xr:uid="{00000000-0005-0000-0000-0000BA630000}"/>
    <cellStyle name="40% - Accent6 2 2 2 8 2" xfId="47432" xr:uid="{00000000-0005-0000-0000-0000BB630000}"/>
    <cellStyle name="40% - Accent6 2 2 2 8 3" xfId="34997" xr:uid="{00000000-0005-0000-0000-0000BC630000}"/>
    <cellStyle name="40% - Accent6 2 2 2 9" xfId="42596" xr:uid="{00000000-0005-0000-0000-0000BD630000}"/>
    <cellStyle name="40% - Accent6 2 2 3" xfId="835" xr:uid="{00000000-0005-0000-0000-0000BE630000}"/>
    <cellStyle name="40% - Accent6 2 2 3 10" xfId="11692" xr:uid="{00000000-0005-0000-0000-0000BF630000}"/>
    <cellStyle name="40% - Accent6 2 2 3 2" xfId="1577" xr:uid="{00000000-0005-0000-0000-0000C0630000}"/>
    <cellStyle name="40% - Accent6 2 2 3 2 2" xfId="3950" xr:uid="{00000000-0005-0000-0000-0000C1630000}"/>
    <cellStyle name="40% - Accent6 2 2 3 2 2 2" xfId="8741" xr:uid="{00000000-0005-0000-0000-0000C2630000}"/>
    <cellStyle name="40% - Accent6 2 2 3 2 2 2 2" xfId="28160" xr:uid="{00000000-0005-0000-0000-0000C3630000}"/>
    <cellStyle name="40% - Accent6 2 2 3 2 2 2 3" xfId="54507" xr:uid="{00000000-0005-0000-0000-0000C4630000}"/>
    <cellStyle name="40% - Accent6 2 2 3 2 2 2 4" xfId="18283" xr:uid="{00000000-0005-0000-0000-0000C5630000}"/>
    <cellStyle name="40% - Accent6 2 2 3 2 2 3" xfId="22575" xr:uid="{00000000-0005-0000-0000-0000C6630000}"/>
    <cellStyle name="40% - Accent6 2 2 3 2 2 3 2" xfId="49818" xr:uid="{00000000-0005-0000-0000-0000C7630000}"/>
    <cellStyle name="40% - Accent6 2 2 3 2 2 4" xfId="32058" xr:uid="{00000000-0005-0000-0000-0000C8630000}"/>
    <cellStyle name="40% - Accent6 2 2 3 2 2 5" xfId="37629" xr:uid="{00000000-0005-0000-0000-0000C9630000}"/>
    <cellStyle name="40% - Accent6 2 2 3 2 2 6" xfId="45089" xr:uid="{00000000-0005-0000-0000-0000CA630000}"/>
    <cellStyle name="40% - Accent6 2 2 3 2 2 7" xfId="14571" xr:uid="{00000000-0005-0000-0000-0000CB630000}"/>
    <cellStyle name="40% - Accent6 2 2 3 2 3" xfId="6790" xr:uid="{00000000-0005-0000-0000-0000CC630000}"/>
    <cellStyle name="40% - Accent6 2 2 3 2 3 2" xfId="26350" xr:uid="{00000000-0005-0000-0000-0000CD630000}"/>
    <cellStyle name="40% - Accent6 2 2 3 2 3 3" xfId="52556" xr:uid="{00000000-0005-0000-0000-0000CE630000}"/>
    <cellStyle name="40% - Accent6 2 2 3 2 3 4" xfId="16440" xr:uid="{00000000-0005-0000-0000-0000CF630000}"/>
    <cellStyle name="40% - Accent6 2 2 3 2 4" xfId="20416" xr:uid="{00000000-0005-0000-0000-0000D0630000}"/>
    <cellStyle name="40% - Accent6 2 2 3 2 4 2" xfId="47892" xr:uid="{00000000-0005-0000-0000-0000D1630000}"/>
    <cellStyle name="40% - Accent6 2 2 3 2 5" xfId="30041" xr:uid="{00000000-0005-0000-0000-0000D2630000}"/>
    <cellStyle name="40% - Accent6 2 2 3 2 6" xfId="35487" xr:uid="{00000000-0005-0000-0000-0000D3630000}"/>
    <cellStyle name="40% - Accent6 2 2 3 2 7" xfId="43082" xr:uid="{00000000-0005-0000-0000-0000D4630000}"/>
    <cellStyle name="40% - Accent6 2 2 3 2 8" xfId="13110" xr:uid="{00000000-0005-0000-0000-0000D5630000}"/>
    <cellStyle name="40% - Accent6 2 2 3 3" xfId="3258" xr:uid="{00000000-0005-0000-0000-0000D6630000}"/>
    <cellStyle name="40% - Accent6 2 2 3 3 2" xfId="8050" xr:uid="{00000000-0005-0000-0000-0000D7630000}"/>
    <cellStyle name="40% - Accent6 2 2 3 3 2 2" xfId="27480" xr:uid="{00000000-0005-0000-0000-0000D8630000}"/>
    <cellStyle name="40% - Accent6 2 2 3 3 2 3" xfId="53816" xr:uid="{00000000-0005-0000-0000-0000D9630000}"/>
    <cellStyle name="40% - Accent6 2 2 3 3 2 4" xfId="17591" xr:uid="{00000000-0005-0000-0000-0000DA630000}"/>
    <cellStyle name="40% - Accent6 2 2 3 3 3" xfId="21883" xr:uid="{00000000-0005-0000-0000-0000DB630000}"/>
    <cellStyle name="40% - Accent6 2 2 3 3 3 2" xfId="49128" xr:uid="{00000000-0005-0000-0000-0000DC630000}"/>
    <cellStyle name="40% - Accent6 2 2 3 3 4" xfId="31370" xr:uid="{00000000-0005-0000-0000-0000DD630000}"/>
    <cellStyle name="40% - Accent6 2 2 3 3 5" xfId="36937" xr:uid="{00000000-0005-0000-0000-0000DE630000}"/>
    <cellStyle name="40% - Accent6 2 2 3 3 6" xfId="44397" xr:uid="{00000000-0005-0000-0000-0000DF630000}"/>
    <cellStyle name="40% - Accent6 2 2 3 3 7" xfId="12390" xr:uid="{00000000-0005-0000-0000-0000E0630000}"/>
    <cellStyle name="40% - Accent6 2 2 3 4" xfId="6085" xr:uid="{00000000-0005-0000-0000-0000E1630000}"/>
    <cellStyle name="40% - Accent6 2 2 3 4 2" xfId="24039" xr:uid="{00000000-0005-0000-0000-0000E2630000}"/>
    <cellStyle name="40% - Accent6 2 2 3 4 3" xfId="51851" xr:uid="{00000000-0005-0000-0000-0000E3630000}"/>
    <cellStyle name="40% - Accent6 2 2 3 4 4" xfId="13892" xr:uid="{00000000-0005-0000-0000-0000E4630000}"/>
    <cellStyle name="40% - Accent6 2 2 3 5" xfId="15761" xr:uid="{00000000-0005-0000-0000-0000E5630000}"/>
    <cellStyle name="40% - Accent6 2 2 3 5 2" xfId="25671" xr:uid="{00000000-0005-0000-0000-0000E6630000}"/>
    <cellStyle name="40% - Accent6 2 2 3 5 3" xfId="47189" xr:uid="{00000000-0005-0000-0000-0000E7630000}"/>
    <cellStyle name="40% - Accent6 2 2 3 6" xfId="19680" xr:uid="{00000000-0005-0000-0000-0000E8630000}"/>
    <cellStyle name="40% - Accent6 2 2 3 7" xfId="29319" xr:uid="{00000000-0005-0000-0000-0000E9630000}"/>
    <cellStyle name="40% - Accent6 2 2 3 8" xfId="34749" xr:uid="{00000000-0005-0000-0000-0000EA630000}"/>
    <cellStyle name="40% - Accent6 2 2 3 9" xfId="42348" xr:uid="{00000000-0005-0000-0000-0000EB630000}"/>
    <cellStyle name="40% - Accent6 2 2 4" xfId="1314" xr:uid="{00000000-0005-0000-0000-0000EC630000}"/>
    <cellStyle name="40% - Accent6 2 2 4 2" xfId="3690" xr:uid="{00000000-0005-0000-0000-0000ED630000}"/>
    <cellStyle name="40% - Accent6 2 2 4 2 2" xfId="8481" xr:uid="{00000000-0005-0000-0000-0000EE630000}"/>
    <cellStyle name="40% - Accent6 2 2 4 2 2 2" xfId="27901" xr:uid="{00000000-0005-0000-0000-0000EF630000}"/>
    <cellStyle name="40% - Accent6 2 2 4 2 2 3" xfId="54247" xr:uid="{00000000-0005-0000-0000-0000F0630000}"/>
    <cellStyle name="40% - Accent6 2 2 4 2 2 4" xfId="18023" xr:uid="{00000000-0005-0000-0000-0000F1630000}"/>
    <cellStyle name="40% - Accent6 2 2 4 2 3" xfId="22315" xr:uid="{00000000-0005-0000-0000-0000F2630000}"/>
    <cellStyle name="40% - Accent6 2 2 4 2 3 2" xfId="49558" xr:uid="{00000000-0005-0000-0000-0000F3630000}"/>
    <cellStyle name="40% - Accent6 2 2 4 2 4" xfId="31798" xr:uid="{00000000-0005-0000-0000-0000F4630000}"/>
    <cellStyle name="40% - Accent6 2 2 4 2 5" xfId="37369" xr:uid="{00000000-0005-0000-0000-0000F5630000}"/>
    <cellStyle name="40% - Accent6 2 2 4 2 6" xfId="44829" xr:uid="{00000000-0005-0000-0000-0000F6630000}"/>
    <cellStyle name="40% - Accent6 2 2 4 2 7" xfId="14312" xr:uid="{00000000-0005-0000-0000-0000F7630000}"/>
    <cellStyle name="40% - Accent6 2 2 4 3" xfId="6528" xr:uid="{00000000-0005-0000-0000-0000F8630000}"/>
    <cellStyle name="40% - Accent6 2 2 4 3 2" xfId="26091" xr:uid="{00000000-0005-0000-0000-0000F9630000}"/>
    <cellStyle name="40% - Accent6 2 2 4 3 3" xfId="52294" xr:uid="{00000000-0005-0000-0000-0000FA630000}"/>
    <cellStyle name="40% - Accent6 2 2 4 3 4" xfId="16181" xr:uid="{00000000-0005-0000-0000-0000FB630000}"/>
    <cellStyle name="40% - Accent6 2 2 4 4" xfId="20153" xr:uid="{00000000-0005-0000-0000-0000FC630000}"/>
    <cellStyle name="40% - Accent6 2 2 4 4 2" xfId="47630" xr:uid="{00000000-0005-0000-0000-0000FD630000}"/>
    <cellStyle name="40% - Accent6 2 2 4 5" xfId="29778" xr:uid="{00000000-0005-0000-0000-0000FE630000}"/>
    <cellStyle name="40% - Accent6 2 2 4 6" xfId="35224" xr:uid="{00000000-0005-0000-0000-0000FF630000}"/>
    <cellStyle name="40% - Accent6 2 2 4 7" xfId="42819" xr:uid="{00000000-0005-0000-0000-000000640000}"/>
    <cellStyle name="40% - Accent6 2 2 4 8" xfId="12848" xr:uid="{00000000-0005-0000-0000-000001640000}"/>
    <cellStyle name="40% - Accent6 2 2 5" xfId="2117" xr:uid="{00000000-0005-0000-0000-000002640000}"/>
    <cellStyle name="40% - Accent6 2 2 5 2" xfId="4422" xr:uid="{00000000-0005-0000-0000-000003640000}"/>
    <cellStyle name="40% - Accent6 2 2 5 2 2" xfId="9203" xr:uid="{00000000-0005-0000-0000-000004640000}"/>
    <cellStyle name="40% - Accent6 2 2 5 2 2 2" xfId="28596" xr:uid="{00000000-0005-0000-0000-000005640000}"/>
    <cellStyle name="40% - Accent6 2 2 5 2 2 3" xfId="54969" xr:uid="{00000000-0005-0000-0000-000006640000}"/>
    <cellStyle name="40% - Accent6 2 2 5 2 2 4" xfId="18755" xr:uid="{00000000-0005-0000-0000-000007640000}"/>
    <cellStyle name="40% - Accent6 2 2 5 2 3" xfId="23047" xr:uid="{00000000-0005-0000-0000-000008640000}"/>
    <cellStyle name="40% - Accent6 2 2 5 2 3 2" xfId="50279" xr:uid="{00000000-0005-0000-0000-000009640000}"/>
    <cellStyle name="40% - Accent6 2 2 5 2 4" xfId="32522" xr:uid="{00000000-0005-0000-0000-00000A640000}"/>
    <cellStyle name="40% - Accent6 2 2 5 2 5" xfId="38101" xr:uid="{00000000-0005-0000-0000-00000B640000}"/>
    <cellStyle name="40% - Accent6 2 2 5 2 6" xfId="45561" xr:uid="{00000000-0005-0000-0000-00000C640000}"/>
    <cellStyle name="40% - Accent6 2 2 5 2 7" xfId="15007" xr:uid="{00000000-0005-0000-0000-00000D640000}"/>
    <cellStyle name="40% - Accent6 2 2 5 3" xfId="7282" xr:uid="{00000000-0005-0000-0000-00000E640000}"/>
    <cellStyle name="40% - Accent6 2 2 5 3 2" xfId="26786" xr:uid="{00000000-0005-0000-0000-00000F640000}"/>
    <cellStyle name="40% - Accent6 2 2 5 3 3" xfId="53048" xr:uid="{00000000-0005-0000-0000-000010640000}"/>
    <cellStyle name="40% - Accent6 2 2 5 3 4" xfId="16876" xr:uid="{00000000-0005-0000-0000-000011640000}"/>
    <cellStyle name="40% - Accent6 2 2 5 4" xfId="20954" xr:uid="{00000000-0005-0000-0000-000012640000}"/>
    <cellStyle name="40% - Accent6 2 2 5 4 2" xfId="48384" xr:uid="{00000000-0005-0000-0000-000013640000}"/>
    <cellStyle name="40% - Accent6 2 2 5 5" xfId="30568" xr:uid="{00000000-0005-0000-0000-000014640000}"/>
    <cellStyle name="40% - Accent6 2 2 5 6" xfId="36027" xr:uid="{00000000-0005-0000-0000-000015640000}"/>
    <cellStyle name="40% - Accent6 2 2 5 7" xfId="43620" xr:uid="{00000000-0005-0000-0000-000016640000}"/>
    <cellStyle name="40% - Accent6 2 2 5 8" xfId="12131" xr:uid="{00000000-0005-0000-0000-000017640000}"/>
    <cellStyle name="40% - Accent6 2 2 6" xfId="2998" xr:uid="{00000000-0005-0000-0000-000018640000}"/>
    <cellStyle name="40% - Accent6 2 2 6 2" xfId="7791" xr:uid="{00000000-0005-0000-0000-000019640000}"/>
    <cellStyle name="40% - Accent6 2 2 6 2 2" xfId="27221" xr:uid="{00000000-0005-0000-0000-00001A640000}"/>
    <cellStyle name="40% - Accent6 2 2 6 2 3" xfId="53557" xr:uid="{00000000-0005-0000-0000-00001B640000}"/>
    <cellStyle name="40% - Accent6 2 2 6 2 4" xfId="17331" xr:uid="{00000000-0005-0000-0000-00001C640000}"/>
    <cellStyle name="40% - Accent6 2 2 6 3" xfId="21623" xr:uid="{00000000-0005-0000-0000-00001D640000}"/>
    <cellStyle name="40% - Accent6 2 2 6 3 2" xfId="48869" xr:uid="{00000000-0005-0000-0000-00001E640000}"/>
    <cellStyle name="40% - Accent6 2 2 6 4" xfId="31110" xr:uid="{00000000-0005-0000-0000-00001F640000}"/>
    <cellStyle name="40% - Accent6 2 2 6 5" xfId="36677" xr:uid="{00000000-0005-0000-0000-000020640000}"/>
    <cellStyle name="40% - Accent6 2 2 6 6" xfId="44137" xr:uid="{00000000-0005-0000-0000-000021640000}"/>
    <cellStyle name="40% - Accent6 2 2 6 7" xfId="13633" xr:uid="{00000000-0005-0000-0000-000022640000}"/>
    <cellStyle name="40% - Accent6 2 2 7" xfId="4897" xr:uid="{00000000-0005-0000-0000-000023640000}"/>
    <cellStyle name="40% - Accent6 2 2 7 2" xfId="9653" xr:uid="{00000000-0005-0000-0000-000024640000}"/>
    <cellStyle name="40% - Accent6 2 2 7 2 2" xfId="55419" xr:uid="{00000000-0005-0000-0000-000025640000}"/>
    <cellStyle name="40% - Accent6 2 2 7 2 3" xfId="25412" xr:uid="{00000000-0005-0000-0000-000026640000}"/>
    <cellStyle name="40% - Accent6 2 2 7 3" xfId="32996" xr:uid="{00000000-0005-0000-0000-000027640000}"/>
    <cellStyle name="40% - Accent6 2 2 7 3 2" xfId="50728" xr:uid="{00000000-0005-0000-0000-000028640000}"/>
    <cellStyle name="40% - Accent6 2 2 7 4" xfId="38575" xr:uid="{00000000-0005-0000-0000-000029640000}"/>
    <cellStyle name="40% - Accent6 2 2 7 5" xfId="46028" xr:uid="{00000000-0005-0000-0000-00002A640000}"/>
    <cellStyle name="40% - Accent6 2 2 7 6" xfId="15502" xr:uid="{00000000-0005-0000-0000-00002B640000}"/>
    <cellStyle name="40% - Accent6 2 2 8" xfId="5382" xr:uid="{00000000-0005-0000-0000-00002C640000}"/>
    <cellStyle name="40% - Accent6 2 2 8 2" xfId="10074" xr:uid="{00000000-0005-0000-0000-00002D640000}"/>
    <cellStyle name="40% - Accent6 2 2 8 2 2" xfId="55840" xr:uid="{00000000-0005-0000-0000-00002E640000}"/>
    <cellStyle name="40% - Accent6 2 2 8 2 3" xfId="33478" xr:uid="{00000000-0005-0000-0000-00002F640000}"/>
    <cellStyle name="40% - Accent6 2 2 8 3" xfId="39057" xr:uid="{00000000-0005-0000-0000-000030640000}"/>
    <cellStyle name="40% - Accent6 2 2 8 3 2" xfId="51148" xr:uid="{00000000-0005-0000-0000-000031640000}"/>
    <cellStyle name="40% - Accent6 2 2 8 4" xfId="46510" xr:uid="{00000000-0005-0000-0000-000032640000}"/>
    <cellStyle name="40% - Accent6 2 2 8 5" xfId="19393" xr:uid="{00000000-0005-0000-0000-000033640000}"/>
    <cellStyle name="40% - Accent6 2 2 9" xfId="5825" xr:uid="{00000000-0005-0000-0000-000034640000}"/>
    <cellStyle name="40% - Accent6 2 2 9 2" xfId="51591" xr:uid="{00000000-0005-0000-0000-000035640000}"/>
    <cellStyle name="40% - Accent6 2 2 9 3" xfId="29059" xr:uid="{00000000-0005-0000-0000-000036640000}"/>
    <cellStyle name="40% - Accent6 2 3" xfId="623" xr:uid="{00000000-0005-0000-0000-000037640000}"/>
    <cellStyle name="40% - Accent6 2 3 10" xfId="42139" xr:uid="{00000000-0005-0000-0000-000038640000}"/>
    <cellStyle name="40% - Accent6 2 3 11" xfId="11483" xr:uid="{00000000-0005-0000-0000-000039640000}"/>
    <cellStyle name="40% - Accent6 2 3 12" xfId="56697" xr:uid="{00000000-0005-0000-0000-00003A640000}"/>
    <cellStyle name="40% - Accent6 2 3 13" xfId="57152" xr:uid="{00000000-0005-0000-0000-00003B640000}"/>
    <cellStyle name="40% - Accent6 2 3 2" xfId="907" xr:uid="{00000000-0005-0000-0000-00003C640000}"/>
    <cellStyle name="40% - Accent6 2 3 2 10" xfId="11764" xr:uid="{00000000-0005-0000-0000-00003D640000}"/>
    <cellStyle name="40% - Accent6 2 3 2 2" xfId="1649" xr:uid="{00000000-0005-0000-0000-00003E640000}"/>
    <cellStyle name="40% - Accent6 2 3 2 2 2" xfId="4022" xr:uid="{00000000-0005-0000-0000-00003F640000}"/>
    <cellStyle name="40% - Accent6 2 3 2 2 2 2" xfId="8813" xr:uid="{00000000-0005-0000-0000-000040640000}"/>
    <cellStyle name="40% - Accent6 2 3 2 2 2 2 2" xfId="28232" xr:uid="{00000000-0005-0000-0000-000041640000}"/>
    <cellStyle name="40% - Accent6 2 3 2 2 2 2 3" xfId="54579" xr:uid="{00000000-0005-0000-0000-000042640000}"/>
    <cellStyle name="40% - Accent6 2 3 2 2 2 2 4" xfId="18355" xr:uid="{00000000-0005-0000-0000-000043640000}"/>
    <cellStyle name="40% - Accent6 2 3 2 2 2 3" xfId="22647" xr:uid="{00000000-0005-0000-0000-000044640000}"/>
    <cellStyle name="40% - Accent6 2 3 2 2 2 3 2" xfId="49890" xr:uid="{00000000-0005-0000-0000-000045640000}"/>
    <cellStyle name="40% - Accent6 2 3 2 2 2 4" xfId="32130" xr:uid="{00000000-0005-0000-0000-000046640000}"/>
    <cellStyle name="40% - Accent6 2 3 2 2 2 5" xfId="37701" xr:uid="{00000000-0005-0000-0000-000047640000}"/>
    <cellStyle name="40% - Accent6 2 3 2 2 2 6" xfId="45161" xr:uid="{00000000-0005-0000-0000-000048640000}"/>
    <cellStyle name="40% - Accent6 2 3 2 2 2 7" xfId="14643" xr:uid="{00000000-0005-0000-0000-000049640000}"/>
    <cellStyle name="40% - Accent6 2 3 2 2 3" xfId="6862" xr:uid="{00000000-0005-0000-0000-00004A640000}"/>
    <cellStyle name="40% - Accent6 2 3 2 2 3 2" xfId="26422" xr:uid="{00000000-0005-0000-0000-00004B640000}"/>
    <cellStyle name="40% - Accent6 2 3 2 2 3 3" xfId="52628" xr:uid="{00000000-0005-0000-0000-00004C640000}"/>
    <cellStyle name="40% - Accent6 2 3 2 2 3 4" xfId="16512" xr:uid="{00000000-0005-0000-0000-00004D640000}"/>
    <cellStyle name="40% - Accent6 2 3 2 2 4" xfId="20488" xr:uid="{00000000-0005-0000-0000-00004E640000}"/>
    <cellStyle name="40% - Accent6 2 3 2 2 4 2" xfId="47964" xr:uid="{00000000-0005-0000-0000-00004F640000}"/>
    <cellStyle name="40% - Accent6 2 3 2 2 5" xfId="30113" xr:uid="{00000000-0005-0000-0000-000050640000}"/>
    <cellStyle name="40% - Accent6 2 3 2 2 6" xfId="35559" xr:uid="{00000000-0005-0000-0000-000051640000}"/>
    <cellStyle name="40% - Accent6 2 3 2 2 7" xfId="43154" xr:uid="{00000000-0005-0000-0000-000052640000}"/>
    <cellStyle name="40% - Accent6 2 3 2 2 8" xfId="13182" xr:uid="{00000000-0005-0000-0000-000053640000}"/>
    <cellStyle name="40% - Accent6 2 3 2 3" xfId="3330" xr:uid="{00000000-0005-0000-0000-000054640000}"/>
    <cellStyle name="40% - Accent6 2 3 2 3 2" xfId="8122" xr:uid="{00000000-0005-0000-0000-000055640000}"/>
    <cellStyle name="40% - Accent6 2 3 2 3 2 2" xfId="27552" xr:uid="{00000000-0005-0000-0000-000056640000}"/>
    <cellStyle name="40% - Accent6 2 3 2 3 2 3" xfId="53888" xr:uid="{00000000-0005-0000-0000-000057640000}"/>
    <cellStyle name="40% - Accent6 2 3 2 3 2 4" xfId="17663" xr:uid="{00000000-0005-0000-0000-000058640000}"/>
    <cellStyle name="40% - Accent6 2 3 2 3 3" xfId="21955" xr:uid="{00000000-0005-0000-0000-000059640000}"/>
    <cellStyle name="40% - Accent6 2 3 2 3 3 2" xfId="49200" xr:uid="{00000000-0005-0000-0000-00005A640000}"/>
    <cellStyle name="40% - Accent6 2 3 2 3 4" xfId="31442" xr:uid="{00000000-0005-0000-0000-00005B640000}"/>
    <cellStyle name="40% - Accent6 2 3 2 3 5" xfId="37009" xr:uid="{00000000-0005-0000-0000-00005C640000}"/>
    <cellStyle name="40% - Accent6 2 3 2 3 6" xfId="44469" xr:uid="{00000000-0005-0000-0000-00005D640000}"/>
    <cellStyle name="40% - Accent6 2 3 2 3 7" xfId="12462" xr:uid="{00000000-0005-0000-0000-00005E640000}"/>
    <cellStyle name="40% - Accent6 2 3 2 4" xfId="6157" xr:uid="{00000000-0005-0000-0000-00005F640000}"/>
    <cellStyle name="40% - Accent6 2 3 2 4 2" xfId="21377" xr:uid="{00000000-0005-0000-0000-000060640000}"/>
    <cellStyle name="40% - Accent6 2 3 2 4 3" xfId="51923" xr:uid="{00000000-0005-0000-0000-000061640000}"/>
    <cellStyle name="40% - Accent6 2 3 2 4 4" xfId="13964" xr:uid="{00000000-0005-0000-0000-000062640000}"/>
    <cellStyle name="40% - Accent6 2 3 2 5" xfId="15833" xr:uid="{00000000-0005-0000-0000-000063640000}"/>
    <cellStyle name="40% - Accent6 2 3 2 5 2" xfId="25743" xr:uid="{00000000-0005-0000-0000-000064640000}"/>
    <cellStyle name="40% - Accent6 2 3 2 5 3" xfId="47261" xr:uid="{00000000-0005-0000-0000-000065640000}"/>
    <cellStyle name="40% - Accent6 2 3 2 6" xfId="19752" xr:uid="{00000000-0005-0000-0000-000066640000}"/>
    <cellStyle name="40% - Accent6 2 3 2 7" xfId="29391" xr:uid="{00000000-0005-0000-0000-000067640000}"/>
    <cellStyle name="40% - Accent6 2 3 2 8" xfId="34821" xr:uid="{00000000-0005-0000-0000-000068640000}"/>
    <cellStyle name="40% - Accent6 2 3 2 9" xfId="42420" xr:uid="{00000000-0005-0000-0000-000069640000}"/>
    <cellStyle name="40% - Accent6 2 3 3" xfId="1386" xr:uid="{00000000-0005-0000-0000-00006A640000}"/>
    <cellStyle name="40% - Accent6 2 3 3 2" xfId="3762" xr:uid="{00000000-0005-0000-0000-00006B640000}"/>
    <cellStyle name="40% - Accent6 2 3 3 2 2" xfId="8553" xr:uid="{00000000-0005-0000-0000-00006C640000}"/>
    <cellStyle name="40% - Accent6 2 3 3 2 2 2" xfId="27973" xr:uid="{00000000-0005-0000-0000-00006D640000}"/>
    <cellStyle name="40% - Accent6 2 3 3 2 2 3" xfId="54319" xr:uid="{00000000-0005-0000-0000-00006E640000}"/>
    <cellStyle name="40% - Accent6 2 3 3 2 2 4" xfId="18095" xr:uid="{00000000-0005-0000-0000-00006F640000}"/>
    <cellStyle name="40% - Accent6 2 3 3 2 3" xfId="22387" xr:uid="{00000000-0005-0000-0000-000070640000}"/>
    <cellStyle name="40% - Accent6 2 3 3 2 3 2" xfId="49630" xr:uid="{00000000-0005-0000-0000-000071640000}"/>
    <cellStyle name="40% - Accent6 2 3 3 2 4" xfId="31870" xr:uid="{00000000-0005-0000-0000-000072640000}"/>
    <cellStyle name="40% - Accent6 2 3 3 2 5" xfId="37441" xr:uid="{00000000-0005-0000-0000-000073640000}"/>
    <cellStyle name="40% - Accent6 2 3 3 2 6" xfId="44901" xr:uid="{00000000-0005-0000-0000-000074640000}"/>
    <cellStyle name="40% - Accent6 2 3 3 2 7" xfId="14384" xr:uid="{00000000-0005-0000-0000-000075640000}"/>
    <cellStyle name="40% - Accent6 2 3 3 3" xfId="6600" xr:uid="{00000000-0005-0000-0000-000076640000}"/>
    <cellStyle name="40% - Accent6 2 3 3 3 2" xfId="26163" xr:uid="{00000000-0005-0000-0000-000077640000}"/>
    <cellStyle name="40% - Accent6 2 3 3 3 3" xfId="52366" xr:uid="{00000000-0005-0000-0000-000078640000}"/>
    <cellStyle name="40% - Accent6 2 3 3 3 4" xfId="16253" xr:uid="{00000000-0005-0000-0000-000079640000}"/>
    <cellStyle name="40% - Accent6 2 3 3 4" xfId="20225" xr:uid="{00000000-0005-0000-0000-00007A640000}"/>
    <cellStyle name="40% - Accent6 2 3 3 4 2" xfId="47702" xr:uid="{00000000-0005-0000-0000-00007B640000}"/>
    <cellStyle name="40% - Accent6 2 3 3 5" xfId="29850" xr:uid="{00000000-0005-0000-0000-00007C640000}"/>
    <cellStyle name="40% - Accent6 2 3 3 6" xfId="35296" xr:uid="{00000000-0005-0000-0000-00007D640000}"/>
    <cellStyle name="40% - Accent6 2 3 3 7" xfId="42891" xr:uid="{00000000-0005-0000-0000-00007E640000}"/>
    <cellStyle name="40% - Accent6 2 3 3 8" xfId="12920" xr:uid="{00000000-0005-0000-0000-00007F640000}"/>
    <cellStyle name="40% - Accent6 2 3 4" xfId="2189" xr:uid="{00000000-0005-0000-0000-000080640000}"/>
    <cellStyle name="40% - Accent6 2 3 4 2" xfId="4494" xr:uid="{00000000-0005-0000-0000-000081640000}"/>
    <cellStyle name="40% - Accent6 2 3 4 2 2" xfId="9275" xr:uid="{00000000-0005-0000-0000-000082640000}"/>
    <cellStyle name="40% - Accent6 2 3 4 2 2 2" xfId="28668" xr:uid="{00000000-0005-0000-0000-000083640000}"/>
    <cellStyle name="40% - Accent6 2 3 4 2 2 3" xfId="55041" xr:uid="{00000000-0005-0000-0000-000084640000}"/>
    <cellStyle name="40% - Accent6 2 3 4 2 2 4" xfId="18827" xr:uid="{00000000-0005-0000-0000-000085640000}"/>
    <cellStyle name="40% - Accent6 2 3 4 2 3" xfId="23119" xr:uid="{00000000-0005-0000-0000-000086640000}"/>
    <cellStyle name="40% - Accent6 2 3 4 2 3 2" xfId="50351" xr:uid="{00000000-0005-0000-0000-000087640000}"/>
    <cellStyle name="40% - Accent6 2 3 4 2 4" xfId="32594" xr:uid="{00000000-0005-0000-0000-000088640000}"/>
    <cellStyle name="40% - Accent6 2 3 4 2 5" xfId="38173" xr:uid="{00000000-0005-0000-0000-000089640000}"/>
    <cellStyle name="40% - Accent6 2 3 4 2 6" xfId="45633" xr:uid="{00000000-0005-0000-0000-00008A640000}"/>
    <cellStyle name="40% - Accent6 2 3 4 2 7" xfId="15079" xr:uid="{00000000-0005-0000-0000-00008B640000}"/>
    <cellStyle name="40% - Accent6 2 3 4 3" xfId="7354" xr:uid="{00000000-0005-0000-0000-00008C640000}"/>
    <cellStyle name="40% - Accent6 2 3 4 3 2" xfId="26858" xr:uid="{00000000-0005-0000-0000-00008D640000}"/>
    <cellStyle name="40% - Accent6 2 3 4 3 3" xfId="53120" xr:uid="{00000000-0005-0000-0000-00008E640000}"/>
    <cellStyle name="40% - Accent6 2 3 4 3 4" xfId="16948" xr:uid="{00000000-0005-0000-0000-00008F640000}"/>
    <cellStyle name="40% - Accent6 2 3 4 4" xfId="21026" xr:uid="{00000000-0005-0000-0000-000090640000}"/>
    <cellStyle name="40% - Accent6 2 3 4 4 2" xfId="48456" xr:uid="{00000000-0005-0000-0000-000091640000}"/>
    <cellStyle name="40% - Accent6 2 3 4 5" xfId="30640" xr:uid="{00000000-0005-0000-0000-000092640000}"/>
    <cellStyle name="40% - Accent6 2 3 4 6" xfId="36099" xr:uid="{00000000-0005-0000-0000-000093640000}"/>
    <cellStyle name="40% - Accent6 2 3 4 7" xfId="43692" xr:uid="{00000000-0005-0000-0000-000094640000}"/>
    <cellStyle name="40% - Accent6 2 3 4 8" xfId="12203" xr:uid="{00000000-0005-0000-0000-000095640000}"/>
    <cellStyle name="40% - Accent6 2 3 5" xfId="3070" xr:uid="{00000000-0005-0000-0000-000096640000}"/>
    <cellStyle name="40% - Accent6 2 3 5 2" xfId="7863" xr:uid="{00000000-0005-0000-0000-000097640000}"/>
    <cellStyle name="40% - Accent6 2 3 5 2 2" xfId="27293" xr:uid="{00000000-0005-0000-0000-000098640000}"/>
    <cellStyle name="40% - Accent6 2 3 5 2 3" xfId="53629" xr:uid="{00000000-0005-0000-0000-000099640000}"/>
    <cellStyle name="40% - Accent6 2 3 5 2 4" xfId="17403" xr:uid="{00000000-0005-0000-0000-00009A640000}"/>
    <cellStyle name="40% - Accent6 2 3 5 3" xfId="21695" xr:uid="{00000000-0005-0000-0000-00009B640000}"/>
    <cellStyle name="40% - Accent6 2 3 5 3 2" xfId="48941" xr:uid="{00000000-0005-0000-0000-00009C640000}"/>
    <cellStyle name="40% - Accent6 2 3 5 4" xfId="31182" xr:uid="{00000000-0005-0000-0000-00009D640000}"/>
    <cellStyle name="40% - Accent6 2 3 5 5" xfId="36749" xr:uid="{00000000-0005-0000-0000-00009E640000}"/>
    <cellStyle name="40% - Accent6 2 3 5 6" xfId="44209" xr:uid="{00000000-0005-0000-0000-00009F640000}"/>
    <cellStyle name="40% - Accent6 2 3 5 7" xfId="13705" xr:uid="{00000000-0005-0000-0000-0000A0640000}"/>
    <cellStyle name="40% - Accent6 2 3 6" xfId="4969" xr:uid="{00000000-0005-0000-0000-0000A1640000}"/>
    <cellStyle name="40% - Accent6 2 3 6 2" xfId="9725" xr:uid="{00000000-0005-0000-0000-0000A2640000}"/>
    <cellStyle name="40% - Accent6 2 3 6 2 2" xfId="55491" xr:uid="{00000000-0005-0000-0000-0000A3640000}"/>
    <cellStyle name="40% - Accent6 2 3 6 2 3" xfId="25484" xr:uid="{00000000-0005-0000-0000-0000A4640000}"/>
    <cellStyle name="40% - Accent6 2 3 6 3" xfId="33068" xr:uid="{00000000-0005-0000-0000-0000A5640000}"/>
    <cellStyle name="40% - Accent6 2 3 6 3 2" xfId="50800" xr:uid="{00000000-0005-0000-0000-0000A6640000}"/>
    <cellStyle name="40% - Accent6 2 3 6 4" xfId="38647" xr:uid="{00000000-0005-0000-0000-0000A7640000}"/>
    <cellStyle name="40% - Accent6 2 3 6 5" xfId="46100" xr:uid="{00000000-0005-0000-0000-0000A8640000}"/>
    <cellStyle name="40% - Accent6 2 3 6 6" xfId="15574" xr:uid="{00000000-0005-0000-0000-0000A9640000}"/>
    <cellStyle name="40% - Accent6 2 3 7" xfId="5454" xr:uid="{00000000-0005-0000-0000-0000AA640000}"/>
    <cellStyle name="40% - Accent6 2 3 7 2" xfId="10146" xr:uid="{00000000-0005-0000-0000-0000AB640000}"/>
    <cellStyle name="40% - Accent6 2 3 7 2 2" xfId="55912" xr:uid="{00000000-0005-0000-0000-0000AC640000}"/>
    <cellStyle name="40% - Accent6 2 3 7 2 3" xfId="33550" xr:uid="{00000000-0005-0000-0000-0000AD640000}"/>
    <cellStyle name="40% - Accent6 2 3 7 3" xfId="39129" xr:uid="{00000000-0005-0000-0000-0000AE640000}"/>
    <cellStyle name="40% - Accent6 2 3 7 3 2" xfId="51220" xr:uid="{00000000-0005-0000-0000-0000AF640000}"/>
    <cellStyle name="40% - Accent6 2 3 7 4" xfId="46582" xr:uid="{00000000-0005-0000-0000-0000B0640000}"/>
    <cellStyle name="40% - Accent6 2 3 7 5" xfId="19470" xr:uid="{00000000-0005-0000-0000-0000B1640000}"/>
    <cellStyle name="40% - Accent6 2 3 8" xfId="5897" xr:uid="{00000000-0005-0000-0000-0000B2640000}"/>
    <cellStyle name="40% - Accent6 2 3 8 2" xfId="51663" xr:uid="{00000000-0005-0000-0000-0000B3640000}"/>
    <cellStyle name="40% - Accent6 2 3 8 3" xfId="29131" xr:uid="{00000000-0005-0000-0000-0000B4640000}"/>
    <cellStyle name="40% - Accent6 2 3 9" xfId="10942" xr:uid="{00000000-0005-0000-0000-0000B5640000}"/>
    <cellStyle name="40% - Accent6 2 3 9 2" xfId="47002" xr:uid="{00000000-0005-0000-0000-0000B6640000}"/>
    <cellStyle name="40% - Accent6 2 3 9 3" xfId="34539" xr:uid="{00000000-0005-0000-0000-0000B7640000}"/>
    <cellStyle name="40% - Accent6 2 4" xfId="984" xr:uid="{00000000-0005-0000-0000-0000B8640000}"/>
    <cellStyle name="40% - Accent6 2 4 10" xfId="11841" xr:uid="{00000000-0005-0000-0000-0000B9640000}"/>
    <cellStyle name="40% - Accent6 2 4 11" xfId="56769" xr:uid="{00000000-0005-0000-0000-0000BA640000}"/>
    <cellStyle name="40% - Accent6 2 4 12" xfId="57224" xr:uid="{00000000-0005-0000-0000-0000BB640000}"/>
    <cellStyle name="40% - Accent6 2 4 2" xfId="1721" xr:uid="{00000000-0005-0000-0000-0000BC640000}"/>
    <cellStyle name="40% - Accent6 2 4 2 2" xfId="4094" xr:uid="{00000000-0005-0000-0000-0000BD640000}"/>
    <cellStyle name="40% - Accent6 2 4 2 2 2" xfId="8885" xr:uid="{00000000-0005-0000-0000-0000BE640000}"/>
    <cellStyle name="40% - Accent6 2 4 2 2 2 2" xfId="28304" xr:uid="{00000000-0005-0000-0000-0000BF640000}"/>
    <cellStyle name="40% - Accent6 2 4 2 2 2 3" xfId="54651" xr:uid="{00000000-0005-0000-0000-0000C0640000}"/>
    <cellStyle name="40% - Accent6 2 4 2 2 2 4" xfId="18427" xr:uid="{00000000-0005-0000-0000-0000C1640000}"/>
    <cellStyle name="40% - Accent6 2 4 2 2 3" xfId="22719" xr:uid="{00000000-0005-0000-0000-0000C2640000}"/>
    <cellStyle name="40% - Accent6 2 4 2 2 3 2" xfId="49962" xr:uid="{00000000-0005-0000-0000-0000C3640000}"/>
    <cellStyle name="40% - Accent6 2 4 2 2 4" xfId="32202" xr:uid="{00000000-0005-0000-0000-0000C4640000}"/>
    <cellStyle name="40% - Accent6 2 4 2 2 5" xfId="37773" xr:uid="{00000000-0005-0000-0000-0000C5640000}"/>
    <cellStyle name="40% - Accent6 2 4 2 2 6" xfId="45233" xr:uid="{00000000-0005-0000-0000-0000C6640000}"/>
    <cellStyle name="40% - Accent6 2 4 2 2 7" xfId="14715" xr:uid="{00000000-0005-0000-0000-0000C7640000}"/>
    <cellStyle name="40% - Accent6 2 4 2 3" xfId="6934" xr:uid="{00000000-0005-0000-0000-0000C8640000}"/>
    <cellStyle name="40% - Accent6 2 4 2 3 2" xfId="26494" xr:uid="{00000000-0005-0000-0000-0000C9640000}"/>
    <cellStyle name="40% - Accent6 2 4 2 3 3" xfId="52700" xr:uid="{00000000-0005-0000-0000-0000CA640000}"/>
    <cellStyle name="40% - Accent6 2 4 2 3 4" xfId="16584" xr:uid="{00000000-0005-0000-0000-0000CB640000}"/>
    <cellStyle name="40% - Accent6 2 4 2 4" xfId="20560" xr:uid="{00000000-0005-0000-0000-0000CC640000}"/>
    <cellStyle name="40% - Accent6 2 4 2 4 2" xfId="48036" xr:uid="{00000000-0005-0000-0000-0000CD640000}"/>
    <cellStyle name="40% - Accent6 2 4 2 5" xfId="30185" xr:uid="{00000000-0005-0000-0000-0000CE640000}"/>
    <cellStyle name="40% - Accent6 2 4 2 6" xfId="35631" xr:uid="{00000000-0005-0000-0000-0000CF640000}"/>
    <cellStyle name="40% - Accent6 2 4 2 7" xfId="43226" xr:uid="{00000000-0005-0000-0000-0000D0640000}"/>
    <cellStyle name="40% - Accent6 2 4 2 8" xfId="13254" xr:uid="{00000000-0005-0000-0000-0000D1640000}"/>
    <cellStyle name="40% - Accent6 2 4 3" xfId="2261" xr:uid="{00000000-0005-0000-0000-0000D2640000}"/>
    <cellStyle name="40% - Accent6 2 4 3 2" xfId="4566" xr:uid="{00000000-0005-0000-0000-0000D3640000}"/>
    <cellStyle name="40% - Accent6 2 4 3 2 2" xfId="9347" xr:uid="{00000000-0005-0000-0000-0000D4640000}"/>
    <cellStyle name="40% - Accent6 2 4 3 2 2 2" xfId="28740" xr:uid="{00000000-0005-0000-0000-0000D5640000}"/>
    <cellStyle name="40% - Accent6 2 4 3 2 2 3" xfId="55113" xr:uid="{00000000-0005-0000-0000-0000D6640000}"/>
    <cellStyle name="40% - Accent6 2 4 3 2 2 4" xfId="18899" xr:uid="{00000000-0005-0000-0000-0000D7640000}"/>
    <cellStyle name="40% - Accent6 2 4 3 2 3" xfId="23191" xr:uid="{00000000-0005-0000-0000-0000D8640000}"/>
    <cellStyle name="40% - Accent6 2 4 3 2 3 2" xfId="50423" xr:uid="{00000000-0005-0000-0000-0000D9640000}"/>
    <cellStyle name="40% - Accent6 2 4 3 2 4" xfId="32666" xr:uid="{00000000-0005-0000-0000-0000DA640000}"/>
    <cellStyle name="40% - Accent6 2 4 3 2 5" xfId="38245" xr:uid="{00000000-0005-0000-0000-0000DB640000}"/>
    <cellStyle name="40% - Accent6 2 4 3 2 6" xfId="45705" xr:uid="{00000000-0005-0000-0000-0000DC640000}"/>
    <cellStyle name="40% - Accent6 2 4 3 2 7" xfId="15151" xr:uid="{00000000-0005-0000-0000-0000DD640000}"/>
    <cellStyle name="40% - Accent6 2 4 3 3" xfId="7426" xr:uid="{00000000-0005-0000-0000-0000DE640000}"/>
    <cellStyle name="40% - Accent6 2 4 3 3 2" xfId="26930" xr:uid="{00000000-0005-0000-0000-0000DF640000}"/>
    <cellStyle name="40% - Accent6 2 4 3 3 3" xfId="53192" xr:uid="{00000000-0005-0000-0000-0000E0640000}"/>
    <cellStyle name="40% - Accent6 2 4 3 3 4" xfId="17020" xr:uid="{00000000-0005-0000-0000-0000E1640000}"/>
    <cellStyle name="40% - Accent6 2 4 3 4" xfId="21098" xr:uid="{00000000-0005-0000-0000-0000E2640000}"/>
    <cellStyle name="40% - Accent6 2 4 3 4 2" xfId="48528" xr:uid="{00000000-0005-0000-0000-0000E3640000}"/>
    <cellStyle name="40% - Accent6 2 4 3 5" xfId="30712" xr:uid="{00000000-0005-0000-0000-0000E4640000}"/>
    <cellStyle name="40% - Accent6 2 4 3 6" xfId="36171" xr:uid="{00000000-0005-0000-0000-0000E5640000}"/>
    <cellStyle name="40% - Accent6 2 4 3 7" xfId="43764" xr:uid="{00000000-0005-0000-0000-0000E6640000}"/>
    <cellStyle name="40% - Accent6 2 4 3 8" xfId="12534" xr:uid="{00000000-0005-0000-0000-0000E7640000}"/>
    <cellStyle name="40% - Accent6 2 4 4" xfId="3402" xr:uid="{00000000-0005-0000-0000-0000E8640000}"/>
    <cellStyle name="40% - Accent6 2 4 4 2" xfId="8194" xr:uid="{00000000-0005-0000-0000-0000E9640000}"/>
    <cellStyle name="40% - Accent6 2 4 4 2 2" xfId="27624" xr:uid="{00000000-0005-0000-0000-0000EA640000}"/>
    <cellStyle name="40% - Accent6 2 4 4 2 3" xfId="53960" xr:uid="{00000000-0005-0000-0000-0000EB640000}"/>
    <cellStyle name="40% - Accent6 2 4 4 2 4" xfId="17735" xr:uid="{00000000-0005-0000-0000-0000EC640000}"/>
    <cellStyle name="40% - Accent6 2 4 4 3" xfId="22027" xr:uid="{00000000-0005-0000-0000-0000ED640000}"/>
    <cellStyle name="40% - Accent6 2 4 4 3 2" xfId="49272" xr:uid="{00000000-0005-0000-0000-0000EE640000}"/>
    <cellStyle name="40% - Accent6 2 4 4 4" xfId="31514" xr:uid="{00000000-0005-0000-0000-0000EF640000}"/>
    <cellStyle name="40% - Accent6 2 4 4 5" xfId="37081" xr:uid="{00000000-0005-0000-0000-0000F0640000}"/>
    <cellStyle name="40% - Accent6 2 4 4 6" xfId="44541" xr:uid="{00000000-0005-0000-0000-0000F1640000}"/>
    <cellStyle name="40% - Accent6 2 4 4 7" xfId="14036" xr:uid="{00000000-0005-0000-0000-0000F2640000}"/>
    <cellStyle name="40% - Accent6 2 4 5" xfId="5041" xr:uid="{00000000-0005-0000-0000-0000F3640000}"/>
    <cellStyle name="40% - Accent6 2 4 5 2" xfId="9797" xr:uid="{00000000-0005-0000-0000-0000F4640000}"/>
    <cellStyle name="40% - Accent6 2 4 5 2 2" xfId="55563" xr:uid="{00000000-0005-0000-0000-0000F5640000}"/>
    <cellStyle name="40% - Accent6 2 4 5 2 3" xfId="25815" xr:uid="{00000000-0005-0000-0000-0000F6640000}"/>
    <cellStyle name="40% - Accent6 2 4 5 3" xfId="33140" xr:uid="{00000000-0005-0000-0000-0000F7640000}"/>
    <cellStyle name="40% - Accent6 2 4 5 3 2" xfId="50872" xr:uid="{00000000-0005-0000-0000-0000F8640000}"/>
    <cellStyle name="40% - Accent6 2 4 5 4" xfId="38719" xr:uid="{00000000-0005-0000-0000-0000F9640000}"/>
    <cellStyle name="40% - Accent6 2 4 5 5" xfId="46172" xr:uid="{00000000-0005-0000-0000-0000FA640000}"/>
    <cellStyle name="40% - Accent6 2 4 5 6" xfId="15905" xr:uid="{00000000-0005-0000-0000-0000FB640000}"/>
    <cellStyle name="40% - Accent6 2 4 6" xfId="5526" xr:uid="{00000000-0005-0000-0000-0000FC640000}"/>
    <cellStyle name="40% - Accent6 2 4 6 2" xfId="10218" xr:uid="{00000000-0005-0000-0000-0000FD640000}"/>
    <cellStyle name="40% - Accent6 2 4 6 2 2" xfId="55984" xr:uid="{00000000-0005-0000-0000-0000FE640000}"/>
    <cellStyle name="40% - Accent6 2 4 6 2 3" xfId="33622" xr:uid="{00000000-0005-0000-0000-0000FF640000}"/>
    <cellStyle name="40% - Accent6 2 4 6 3" xfId="39201" xr:uid="{00000000-0005-0000-0000-000000650000}"/>
    <cellStyle name="40% - Accent6 2 4 6 3 2" xfId="51292" xr:uid="{00000000-0005-0000-0000-000001650000}"/>
    <cellStyle name="40% - Accent6 2 4 6 4" xfId="46654" xr:uid="{00000000-0005-0000-0000-000002650000}"/>
    <cellStyle name="40% - Accent6 2 4 6 5" xfId="19829" xr:uid="{00000000-0005-0000-0000-000003650000}"/>
    <cellStyle name="40% - Accent6 2 4 7" xfId="6229" xr:uid="{00000000-0005-0000-0000-000004650000}"/>
    <cellStyle name="40% - Accent6 2 4 7 2" xfId="51995" xr:uid="{00000000-0005-0000-0000-000005650000}"/>
    <cellStyle name="40% - Accent6 2 4 7 3" xfId="29463" xr:uid="{00000000-0005-0000-0000-000006650000}"/>
    <cellStyle name="40% - Accent6 2 4 8" xfId="11014" xr:uid="{00000000-0005-0000-0000-000007650000}"/>
    <cellStyle name="40% - Accent6 2 4 8 2" xfId="47333" xr:uid="{00000000-0005-0000-0000-000008650000}"/>
    <cellStyle name="40% - Accent6 2 4 8 3" xfId="34898" xr:uid="{00000000-0005-0000-0000-000009650000}"/>
    <cellStyle name="40% - Accent6 2 4 9" xfId="42497" xr:uid="{00000000-0005-0000-0000-00000A650000}"/>
    <cellStyle name="40% - Accent6 2 5" xfId="725" xr:uid="{00000000-0005-0000-0000-00000B650000}"/>
    <cellStyle name="40% - Accent6 2 5 10" xfId="11582" xr:uid="{00000000-0005-0000-0000-00000C650000}"/>
    <cellStyle name="40% - Accent6 2 5 2" xfId="1485" xr:uid="{00000000-0005-0000-0000-00000D650000}"/>
    <cellStyle name="40% - Accent6 2 5 2 2" xfId="3861" xr:uid="{00000000-0005-0000-0000-00000E650000}"/>
    <cellStyle name="40% - Accent6 2 5 2 2 2" xfId="8652" xr:uid="{00000000-0005-0000-0000-00000F650000}"/>
    <cellStyle name="40% - Accent6 2 5 2 2 2 2" xfId="28072" xr:uid="{00000000-0005-0000-0000-000010650000}"/>
    <cellStyle name="40% - Accent6 2 5 2 2 2 3" xfId="54418" xr:uid="{00000000-0005-0000-0000-000011650000}"/>
    <cellStyle name="40% - Accent6 2 5 2 2 2 4" xfId="18194" xr:uid="{00000000-0005-0000-0000-000012650000}"/>
    <cellStyle name="40% - Accent6 2 5 2 2 3" xfId="22486" xr:uid="{00000000-0005-0000-0000-000013650000}"/>
    <cellStyle name="40% - Accent6 2 5 2 2 3 2" xfId="49729" xr:uid="{00000000-0005-0000-0000-000014650000}"/>
    <cellStyle name="40% - Accent6 2 5 2 2 4" xfId="31969" xr:uid="{00000000-0005-0000-0000-000015650000}"/>
    <cellStyle name="40% - Accent6 2 5 2 2 5" xfId="37540" xr:uid="{00000000-0005-0000-0000-000016650000}"/>
    <cellStyle name="40% - Accent6 2 5 2 2 6" xfId="45000" xr:uid="{00000000-0005-0000-0000-000017650000}"/>
    <cellStyle name="40% - Accent6 2 5 2 2 7" xfId="14483" xr:uid="{00000000-0005-0000-0000-000018650000}"/>
    <cellStyle name="40% - Accent6 2 5 2 3" xfId="6699" xr:uid="{00000000-0005-0000-0000-000019650000}"/>
    <cellStyle name="40% - Accent6 2 5 2 3 2" xfId="26262" xr:uid="{00000000-0005-0000-0000-00001A650000}"/>
    <cellStyle name="40% - Accent6 2 5 2 3 3" xfId="52465" xr:uid="{00000000-0005-0000-0000-00001B650000}"/>
    <cellStyle name="40% - Accent6 2 5 2 3 4" xfId="16352" xr:uid="{00000000-0005-0000-0000-00001C650000}"/>
    <cellStyle name="40% - Accent6 2 5 2 4" xfId="20324" xr:uid="{00000000-0005-0000-0000-00001D650000}"/>
    <cellStyle name="40% - Accent6 2 5 2 4 2" xfId="47801" xr:uid="{00000000-0005-0000-0000-00001E650000}"/>
    <cellStyle name="40% - Accent6 2 5 2 5" xfId="29949" xr:uid="{00000000-0005-0000-0000-00001F650000}"/>
    <cellStyle name="40% - Accent6 2 5 2 6" xfId="35395" xr:uid="{00000000-0005-0000-0000-000020650000}"/>
    <cellStyle name="40% - Accent6 2 5 2 7" xfId="42990" xr:uid="{00000000-0005-0000-0000-000021650000}"/>
    <cellStyle name="40% - Accent6 2 5 2 8" xfId="13019" xr:uid="{00000000-0005-0000-0000-000022650000}"/>
    <cellStyle name="40% - Accent6 2 5 3" xfId="3169" xr:uid="{00000000-0005-0000-0000-000023650000}"/>
    <cellStyle name="40% - Accent6 2 5 3 2" xfId="7962" xr:uid="{00000000-0005-0000-0000-000024650000}"/>
    <cellStyle name="40% - Accent6 2 5 3 2 2" xfId="27392" xr:uid="{00000000-0005-0000-0000-000025650000}"/>
    <cellStyle name="40% - Accent6 2 5 3 2 3" xfId="53728" xr:uid="{00000000-0005-0000-0000-000026650000}"/>
    <cellStyle name="40% - Accent6 2 5 3 2 4" xfId="17502" xr:uid="{00000000-0005-0000-0000-000027650000}"/>
    <cellStyle name="40% - Accent6 2 5 3 3" xfId="21794" xr:uid="{00000000-0005-0000-0000-000028650000}"/>
    <cellStyle name="40% - Accent6 2 5 3 3 2" xfId="49040" xr:uid="{00000000-0005-0000-0000-000029650000}"/>
    <cellStyle name="40% - Accent6 2 5 3 4" xfId="31281" xr:uid="{00000000-0005-0000-0000-00002A650000}"/>
    <cellStyle name="40% - Accent6 2 5 3 5" xfId="36848" xr:uid="{00000000-0005-0000-0000-00002B650000}"/>
    <cellStyle name="40% - Accent6 2 5 3 6" xfId="44308" xr:uid="{00000000-0005-0000-0000-00002C650000}"/>
    <cellStyle name="40% - Accent6 2 5 3 7" xfId="12302" xr:uid="{00000000-0005-0000-0000-00002D650000}"/>
    <cellStyle name="40% - Accent6 2 5 4" xfId="5996" xr:uid="{00000000-0005-0000-0000-00002E650000}"/>
    <cellStyle name="40% - Accent6 2 5 4 2" xfId="25183" xr:uid="{00000000-0005-0000-0000-00002F650000}"/>
    <cellStyle name="40% - Accent6 2 5 4 3" xfId="51762" xr:uid="{00000000-0005-0000-0000-000030650000}"/>
    <cellStyle name="40% - Accent6 2 5 4 4" xfId="13804" xr:uid="{00000000-0005-0000-0000-000031650000}"/>
    <cellStyle name="40% - Accent6 2 5 5" xfId="15673" xr:uid="{00000000-0005-0000-0000-000032650000}"/>
    <cellStyle name="40% - Accent6 2 5 5 2" xfId="25583" xr:uid="{00000000-0005-0000-0000-000033650000}"/>
    <cellStyle name="40% - Accent6 2 5 5 3" xfId="47101" xr:uid="{00000000-0005-0000-0000-000034650000}"/>
    <cellStyle name="40% - Accent6 2 5 6" xfId="19570" xr:uid="{00000000-0005-0000-0000-000035650000}"/>
    <cellStyle name="40% - Accent6 2 5 7" xfId="29231" xr:uid="{00000000-0005-0000-0000-000036650000}"/>
    <cellStyle name="40% - Accent6 2 5 8" xfId="34639" xr:uid="{00000000-0005-0000-0000-000037650000}"/>
    <cellStyle name="40% - Accent6 2 5 9" xfId="42238" xr:uid="{00000000-0005-0000-0000-000038650000}"/>
    <cellStyle name="40% - Accent6 2 6" xfId="1206" xr:uid="{00000000-0005-0000-0000-000039650000}"/>
    <cellStyle name="40% - Accent6 2 6 2" xfId="3588" xr:uid="{00000000-0005-0000-0000-00003A650000}"/>
    <cellStyle name="40% - Accent6 2 6 2 2" xfId="8379" xr:uid="{00000000-0005-0000-0000-00003B650000}"/>
    <cellStyle name="40% - Accent6 2 6 2 2 2" xfId="27801" xr:uid="{00000000-0005-0000-0000-00003C650000}"/>
    <cellStyle name="40% - Accent6 2 6 2 2 3" xfId="54145" xr:uid="{00000000-0005-0000-0000-00003D650000}"/>
    <cellStyle name="40% - Accent6 2 6 2 2 4" xfId="17921" xr:uid="{00000000-0005-0000-0000-00003E650000}"/>
    <cellStyle name="40% - Accent6 2 6 2 3" xfId="22213" xr:uid="{00000000-0005-0000-0000-00003F650000}"/>
    <cellStyle name="40% - Accent6 2 6 2 3 2" xfId="49456" xr:uid="{00000000-0005-0000-0000-000040650000}"/>
    <cellStyle name="40% - Accent6 2 6 2 4" xfId="31697" xr:uid="{00000000-0005-0000-0000-000041650000}"/>
    <cellStyle name="40% - Accent6 2 6 2 5" xfId="37267" xr:uid="{00000000-0005-0000-0000-000042650000}"/>
    <cellStyle name="40% - Accent6 2 6 2 6" xfId="44727" xr:uid="{00000000-0005-0000-0000-000043650000}"/>
    <cellStyle name="40% - Accent6 2 6 2 7" xfId="12741" xr:uid="{00000000-0005-0000-0000-000044650000}"/>
    <cellStyle name="40% - Accent6 2 6 3" xfId="6424" xr:uid="{00000000-0005-0000-0000-000045650000}"/>
    <cellStyle name="40% - Accent6 2 6 3 2" xfId="23576" xr:uid="{00000000-0005-0000-0000-000046650000}"/>
    <cellStyle name="40% - Accent6 2 6 3 3" xfId="52190" xr:uid="{00000000-0005-0000-0000-000047650000}"/>
    <cellStyle name="40% - Accent6 2 6 3 4" xfId="14212" xr:uid="{00000000-0005-0000-0000-000048650000}"/>
    <cellStyle name="40% - Accent6 2 6 4" xfId="16081" xr:uid="{00000000-0005-0000-0000-000049650000}"/>
    <cellStyle name="40% - Accent6 2 6 4 2" xfId="25991" xr:uid="{00000000-0005-0000-0000-00004A650000}"/>
    <cellStyle name="40% - Accent6 2 6 4 3" xfId="47526" xr:uid="{00000000-0005-0000-0000-00004B650000}"/>
    <cellStyle name="40% - Accent6 2 6 5" xfId="20045" xr:uid="{00000000-0005-0000-0000-00004C650000}"/>
    <cellStyle name="40% - Accent6 2 6 6" xfId="29672" xr:uid="{00000000-0005-0000-0000-00004D650000}"/>
    <cellStyle name="40% - Accent6 2 6 7" xfId="35116" xr:uid="{00000000-0005-0000-0000-00004E650000}"/>
    <cellStyle name="40% - Accent6 2 6 8" xfId="42711" xr:uid="{00000000-0005-0000-0000-00004F650000}"/>
    <cellStyle name="40% - Accent6 2 6 9" xfId="11303" xr:uid="{00000000-0005-0000-0000-000050650000}"/>
    <cellStyle name="40% - Accent6 2 7" xfId="2029" xr:uid="{00000000-0005-0000-0000-000051650000}"/>
    <cellStyle name="40% - Accent6 2 7 2" xfId="4334" xr:uid="{00000000-0005-0000-0000-000052650000}"/>
    <cellStyle name="40% - Accent6 2 7 2 2" xfId="9115" xr:uid="{00000000-0005-0000-0000-000053650000}"/>
    <cellStyle name="40% - Accent6 2 7 2 2 2" xfId="28508" xr:uid="{00000000-0005-0000-0000-000054650000}"/>
    <cellStyle name="40% - Accent6 2 7 2 2 3" xfId="54881" xr:uid="{00000000-0005-0000-0000-000055650000}"/>
    <cellStyle name="40% - Accent6 2 7 2 2 4" xfId="18667" xr:uid="{00000000-0005-0000-0000-000056650000}"/>
    <cellStyle name="40% - Accent6 2 7 2 3" xfId="22959" xr:uid="{00000000-0005-0000-0000-000057650000}"/>
    <cellStyle name="40% - Accent6 2 7 2 3 2" xfId="50191" xr:uid="{00000000-0005-0000-0000-000058650000}"/>
    <cellStyle name="40% - Accent6 2 7 2 4" xfId="32434" xr:uid="{00000000-0005-0000-0000-000059650000}"/>
    <cellStyle name="40% - Accent6 2 7 2 5" xfId="38013" xr:uid="{00000000-0005-0000-0000-00005A650000}"/>
    <cellStyle name="40% - Accent6 2 7 2 6" xfId="45473" xr:uid="{00000000-0005-0000-0000-00005B650000}"/>
    <cellStyle name="40% - Accent6 2 7 2 7" xfId="14919" xr:uid="{00000000-0005-0000-0000-00005C650000}"/>
    <cellStyle name="40% - Accent6 2 7 3" xfId="7194" xr:uid="{00000000-0005-0000-0000-00005D650000}"/>
    <cellStyle name="40% - Accent6 2 7 3 2" xfId="26698" xr:uid="{00000000-0005-0000-0000-00005E650000}"/>
    <cellStyle name="40% - Accent6 2 7 3 3" xfId="52960" xr:uid="{00000000-0005-0000-0000-00005F650000}"/>
    <cellStyle name="40% - Accent6 2 7 3 4" xfId="16788" xr:uid="{00000000-0005-0000-0000-000060650000}"/>
    <cellStyle name="40% - Accent6 2 7 4" xfId="20866" xr:uid="{00000000-0005-0000-0000-000061650000}"/>
    <cellStyle name="40% - Accent6 2 7 4 2" xfId="48296" xr:uid="{00000000-0005-0000-0000-000062650000}"/>
    <cellStyle name="40% - Accent6 2 7 5" xfId="30480" xr:uid="{00000000-0005-0000-0000-000063650000}"/>
    <cellStyle name="40% - Accent6 2 7 6" xfId="35939" xr:uid="{00000000-0005-0000-0000-000064650000}"/>
    <cellStyle name="40% - Accent6 2 7 7" xfId="43532" xr:uid="{00000000-0005-0000-0000-000065650000}"/>
    <cellStyle name="40% - Accent6 2 7 8" xfId="12031" xr:uid="{00000000-0005-0000-0000-000066650000}"/>
    <cellStyle name="40% - Accent6 2 8" xfId="2897" xr:uid="{00000000-0005-0000-0000-000067650000}"/>
    <cellStyle name="40% - Accent6 2 8 2" xfId="7691" xr:uid="{00000000-0005-0000-0000-000068650000}"/>
    <cellStyle name="40% - Accent6 2 8 2 2" xfId="27121" xr:uid="{00000000-0005-0000-0000-000069650000}"/>
    <cellStyle name="40% - Accent6 2 8 2 3" xfId="53457" xr:uid="{00000000-0005-0000-0000-00006A650000}"/>
    <cellStyle name="40% - Accent6 2 8 2 4" xfId="17230" xr:uid="{00000000-0005-0000-0000-00006B650000}"/>
    <cellStyle name="40% - Accent6 2 8 3" xfId="21522" xr:uid="{00000000-0005-0000-0000-00006C650000}"/>
    <cellStyle name="40% - Accent6 2 8 3 2" xfId="48769" xr:uid="{00000000-0005-0000-0000-00006D650000}"/>
    <cellStyle name="40% - Accent6 2 8 4" xfId="31009" xr:uid="{00000000-0005-0000-0000-00006E650000}"/>
    <cellStyle name="40% - Accent6 2 8 5" xfId="36576" xr:uid="{00000000-0005-0000-0000-00006F650000}"/>
    <cellStyle name="40% - Accent6 2 8 6" xfId="44036" xr:uid="{00000000-0005-0000-0000-000070650000}"/>
    <cellStyle name="40% - Accent6 2 8 7" xfId="13533" xr:uid="{00000000-0005-0000-0000-000071650000}"/>
    <cellStyle name="40% - Accent6 2 9" xfId="4806" xr:uid="{00000000-0005-0000-0000-000072650000}"/>
    <cellStyle name="40% - Accent6 2 9 2" xfId="9565" xr:uid="{00000000-0005-0000-0000-000073650000}"/>
    <cellStyle name="40% - Accent6 2 9 2 2" xfId="55331" xr:uid="{00000000-0005-0000-0000-000074650000}"/>
    <cellStyle name="40% - Accent6 2 9 2 3" xfId="25324" xr:uid="{00000000-0005-0000-0000-000075650000}"/>
    <cellStyle name="40% - Accent6 2 9 3" xfId="32905" xr:uid="{00000000-0005-0000-0000-000076650000}"/>
    <cellStyle name="40% - Accent6 2 9 3 2" xfId="50640" xr:uid="{00000000-0005-0000-0000-000077650000}"/>
    <cellStyle name="40% - Accent6 2 9 4" xfId="38484" xr:uid="{00000000-0005-0000-0000-000078650000}"/>
    <cellStyle name="40% - Accent6 2 9 5" xfId="45940" xr:uid="{00000000-0005-0000-0000-000079650000}"/>
    <cellStyle name="40% - Accent6 2 9 6" xfId="15402" xr:uid="{00000000-0005-0000-0000-00007A650000}"/>
    <cellStyle name="40% - Accent6 3" xfId="306" xr:uid="{00000000-0005-0000-0000-00007B650000}"/>
    <cellStyle name="40% - Accent6 4" xfId="492" xr:uid="{00000000-0005-0000-0000-00007C650000}"/>
    <cellStyle name="40% - Accent6 4 10" xfId="10816" xr:uid="{00000000-0005-0000-0000-00007D650000}"/>
    <cellStyle name="40% - Accent6 4 10 2" xfId="46876" xr:uid="{00000000-0005-0000-0000-00007E650000}"/>
    <cellStyle name="40% - Accent6 4 10 3" xfId="34408" xr:uid="{00000000-0005-0000-0000-00007F650000}"/>
    <cellStyle name="40% - Accent6 4 11" xfId="42008" xr:uid="{00000000-0005-0000-0000-000080650000}"/>
    <cellStyle name="40% - Accent6 4 12" xfId="11352" xr:uid="{00000000-0005-0000-0000-000081650000}"/>
    <cellStyle name="40% - Accent6 4 13" xfId="56571" xr:uid="{00000000-0005-0000-0000-000082650000}"/>
    <cellStyle name="40% - Accent6 4 14" xfId="57026" xr:uid="{00000000-0005-0000-0000-000083650000}"/>
    <cellStyle name="40% - Accent6 4 2" xfId="1029" xr:uid="{00000000-0005-0000-0000-000084650000}"/>
    <cellStyle name="40% - Accent6 4 2 10" xfId="11886" xr:uid="{00000000-0005-0000-0000-000085650000}"/>
    <cellStyle name="40% - Accent6 4 2 11" xfId="56814" xr:uid="{00000000-0005-0000-0000-000086650000}"/>
    <cellStyle name="40% - Accent6 4 2 12" xfId="57269" xr:uid="{00000000-0005-0000-0000-000087650000}"/>
    <cellStyle name="40% - Accent6 4 2 2" xfId="1766" xr:uid="{00000000-0005-0000-0000-000088650000}"/>
    <cellStyle name="40% - Accent6 4 2 2 2" xfId="4139" xr:uid="{00000000-0005-0000-0000-000089650000}"/>
    <cellStyle name="40% - Accent6 4 2 2 2 2" xfId="8930" xr:uid="{00000000-0005-0000-0000-00008A650000}"/>
    <cellStyle name="40% - Accent6 4 2 2 2 2 2" xfId="28349" xr:uid="{00000000-0005-0000-0000-00008B650000}"/>
    <cellStyle name="40% - Accent6 4 2 2 2 2 3" xfId="54696" xr:uid="{00000000-0005-0000-0000-00008C650000}"/>
    <cellStyle name="40% - Accent6 4 2 2 2 2 4" xfId="18472" xr:uid="{00000000-0005-0000-0000-00008D650000}"/>
    <cellStyle name="40% - Accent6 4 2 2 2 3" xfId="22764" xr:uid="{00000000-0005-0000-0000-00008E650000}"/>
    <cellStyle name="40% - Accent6 4 2 2 2 3 2" xfId="50007" xr:uid="{00000000-0005-0000-0000-00008F650000}"/>
    <cellStyle name="40% - Accent6 4 2 2 2 4" xfId="32247" xr:uid="{00000000-0005-0000-0000-000090650000}"/>
    <cellStyle name="40% - Accent6 4 2 2 2 5" xfId="37818" xr:uid="{00000000-0005-0000-0000-000091650000}"/>
    <cellStyle name="40% - Accent6 4 2 2 2 6" xfId="45278" xr:uid="{00000000-0005-0000-0000-000092650000}"/>
    <cellStyle name="40% - Accent6 4 2 2 2 7" xfId="14760" xr:uid="{00000000-0005-0000-0000-000093650000}"/>
    <cellStyle name="40% - Accent6 4 2 2 3" xfId="6979" xr:uid="{00000000-0005-0000-0000-000094650000}"/>
    <cellStyle name="40% - Accent6 4 2 2 3 2" xfId="26539" xr:uid="{00000000-0005-0000-0000-000095650000}"/>
    <cellStyle name="40% - Accent6 4 2 2 3 3" xfId="52745" xr:uid="{00000000-0005-0000-0000-000096650000}"/>
    <cellStyle name="40% - Accent6 4 2 2 3 4" xfId="16629" xr:uid="{00000000-0005-0000-0000-000097650000}"/>
    <cellStyle name="40% - Accent6 4 2 2 4" xfId="20605" xr:uid="{00000000-0005-0000-0000-000098650000}"/>
    <cellStyle name="40% - Accent6 4 2 2 4 2" xfId="48081" xr:uid="{00000000-0005-0000-0000-000099650000}"/>
    <cellStyle name="40% - Accent6 4 2 2 5" xfId="30230" xr:uid="{00000000-0005-0000-0000-00009A650000}"/>
    <cellStyle name="40% - Accent6 4 2 2 6" xfId="35676" xr:uid="{00000000-0005-0000-0000-00009B650000}"/>
    <cellStyle name="40% - Accent6 4 2 2 7" xfId="43271" xr:uid="{00000000-0005-0000-0000-00009C650000}"/>
    <cellStyle name="40% - Accent6 4 2 2 8" xfId="13299" xr:uid="{00000000-0005-0000-0000-00009D650000}"/>
    <cellStyle name="40% - Accent6 4 2 3" xfId="2306" xr:uid="{00000000-0005-0000-0000-00009E650000}"/>
    <cellStyle name="40% - Accent6 4 2 3 2" xfId="4611" xr:uid="{00000000-0005-0000-0000-00009F650000}"/>
    <cellStyle name="40% - Accent6 4 2 3 2 2" xfId="9392" xr:uid="{00000000-0005-0000-0000-0000A0650000}"/>
    <cellStyle name="40% - Accent6 4 2 3 2 2 2" xfId="28785" xr:uid="{00000000-0005-0000-0000-0000A1650000}"/>
    <cellStyle name="40% - Accent6 4 2 3 2 2 3" xfId="55158" xr:uid="{00000000-0005-0000-0000-0000A2650000}"/>
    <cellStyle name="40% - Accent6 4 2 3 2 2 4" xfId="18944" xr:uid="{00000000-0005-0000-0000-0000A3650000}"/>
    <cellStyle name="40% - Accent6 4 2 3 2 3" xfId="23236" xr:uid="{00000000-0005-0000-0000-0000A4650000}"/>
    <cellStyle name="40% - Accent6 4 2 3 2 3 2" xfId="50468" xr:uid="{00000000-0005-0000-0000-0000A5650000}"/>
    <cellStyle name="40% - Accent6 4 2 3 2 4" xfId="32711" xr:uid="{00000000-0005-0000-0000-0000A6650000}"/>
    <cellStyle name="40% - Accent6 4 2 3 2 5" xfId="38290" xr:uid="{00000000-0005-0000-0000-0000A7650000}"/>
    <cellStyle name="40% - Accent6 4 2 3 2 6" xfId="45750" xr:uid="{00000000-0005-0000-0000-0000A8650000}"/>
    <cellStyle name="40% - Accent6 4 2 3 2 7" xfId="15196" xr:uid="{00000000-0005-0000-0000-0000A9650000}"/>
    <cellStyle name="40% - Accent6 4 2 3 3" xfId="7471" xr:uid="{00000000-0005-0000-0000-0000AA650000}"/>
    <cellStyle name="40% - Accent6 4 2 3 3 2" xfId="26975" xr:uid="{00000000-0005-0000-0000-0000AB650000}"/>
    <cellStyle name="40% - Accent6 4 2 3 3 3" xfId="53237" xr:uid="{00000000-0005-0000-0000-0000AC650000}"/>
    <cellStyle name="40% - Accent6 4 2 3 3 4" xfId="17065" xr:uid="{00000000-0005-0000-0000-0000AD650000}"/>
    <cellStyle name="40% - Accent6 4 2 3 4" xfId="21143" xr:uid="{00000000-0005-0000-0000-0000AE650000}"/>
    <cellStyle name="40% - Accent6 4 2 3 4 2" xfId="48573" xr:uid="{00000000-0005-0000-0000-0000AF650000}"/>
    <cellStyle name="40% - Accent6 4 2 3 5" xfId="30757" xr:uid="{00000000-0005-0000-0000-0000B0650000}"/>
    <cellStyle name="40% - Accent6 4 2 3 6" xfId="36216" xr:uid="{00000000-0005-0000-0000-0000B1650000}"/>
    <cellStyle name="40% - Accent6 4 2 3 7" xfId="43809" xr:uid="{00000000-0005-0000-0000-0000B2650000}"/>
    <cellStyle name="40% - Accent6 4 2 3 8" xfId="12579" xr:uid="{00000000-0005-0000-0000-0000B3650000}"/>
    <cellStyle name="40% - Accent6 4 2 4" xfId="3447" xr:uid="{00000000-0005-0000-0000-0000B4650000}"/>
    <cellStyle name="40% - Accent6 4 2 4 2" xfId="8239" xr:uid="{00000000-0005-0000-0000-0000B5650000}"/>
    <cellStyle name="40% - Accent6 4 2 4 2 2" xfId="27669" xr:uid="{00000000-0005-0000-0000-0000B6650000}"/>
    <cellStyle name="40% - Accent6 4 2 4 2 3" xfId="54005" xr:uid="{00000000-0005-0000-0000-0000B7650000}"/>
    <cellStyle name="40% - Accent6 4 2 4 2 4" xfId="17780" xr:uid="{00000000-0005-0000-0000-0000B8650000}"/>
    <cellStyle name="40% - Accent6 4 2 4 3" xfId="22072" xr:uid="{00000000-0005-0000-0000-0000B9650000}"/>
    <cellStyle name="40% - Accent6 4 2 4 3 2" xfId="49317" xr:uid="{00000000-0005-0000-0000-0000BA650000}"/>
    <cellStyle name="40% - Accent6 4 2 4 4" xfId="31559" xr:uid="{00000000-0005-0000-0000-0000BB650000}"/>
    <cellStyle name="40% - Accent6 4 2 4 5" xfId="37126" xr:uid="{00000000-0005-0000-0000-0000BC650000}"/>
    <cellStyle name="40% - Accent6 4 2 4 6" xfId="44586" xr:uid="{00000000-0005-0000-0000-0000BD650000}"/>
    <cellStyle name="40% - Accent6 4 2 4 7" xfId="14081" xr:uid="{00000000-0005-0000-0000-0000BE650000}"/>
    <cellStyle name="40% - Accent6 4 2 5" xfId="5086" xr:uid="{00000000-0005-0000-0000-0000BF650000}"/>
    <cellStyle name="40% - Accent6 4 2 5 2" xfId="9842" xr:uid="{00000000-0005-0000-0000-0000C0650000}"/>
    <cellStyle name="40% - Accent6 4 2 5 2 2" xfId="55608" xr:uid="{00000000-0005-0000-0000-0000C1650000}"/>
    <cellStyle name="40% - Accent6 4 2 5 2 3" xfId="25860" xr:uid="{00000000-0005-0000-0000-0000C2650000}"/>
    <cellStyle name="40% - Accent6 4 2 5 3" xfId="33185" xr:uid="{00000000-0005-0000-0000-0000C3650000}"/>
    <cellStyle name="40% - Accent6 4 2 5 3 2" xfId="50917" xr:uid="{00000000-0005-0000-0000-0000C4650000}"/>
    <cellStyle name="40% - Accent6 4 2 5 4" xfId="38764" xr:uid="{00000000-0005-0000-0000-0000C5650000}"/>
    <cellStyle name="40% - Accent6 4 2 5 5" xfId="46217" xr:uid="{00000000-0005-0000-0000-0000C6650000}"/>
    <cellStyle name="40% - Accent6 4 2 5 6" xfId="15950" xr:uid="{00000000-0005-0000-0000-0000C7650000}"/>
    <cellStyle name="40% - Accent6 4 2 6" xfId="5571" xr:uid="{00000000-0005-0000-0000-0000C8650000}"/>
    <cellStyle name="40% - Accent6 4 2 6 2" xfId="10263" xr:uid="{00000000-0005-0000-0000-0000C9650000}"/>
    <cellStyle name="40% - Accent6 4 2 6 2 2" xfId="56029" xr:uid="{00000000-0005-0000-0000-0000CA650000}"/>
    <cellStyle name="40% - Accent6 4 2 6 2 3" xfId="33667" xr:uid="{00000000-0005-0000-0000-0000CB650000}"/>
    <cellStyle name="40% - Accent6 4 2 6 3" xfId="39246" xr:uid="{00000000-0005-0000-0000-0000CC650000}"/>
    <cellStyle name="40% - Accent6 4 2 6 3 2" xfId="51337" xr:uid="{00000000-0005-0000-0000-0000CD650000}"/>
    <cellStyle name="40% - Accent6 4 2 6 4" xfId="46699" xr:uid="{00000000-0005-0000-0000-0000CE650000}"/>
    <cellStyle name="40% - Accent6 4 2 6 5" xfId="19874" xr:uid="{00000000-0005-0000-0000-0000CF650000}"/>
    <cellStyle name="40% - Accent6 4 2 7" xfId="6274" xr:uid="{00000000-0005-0000-0000-0000D0650000}"/>
    <cellStyle name="40% - Accent6 4 2 7 2" xfId="52040" xr:uid="{00000000-0005-0000-0000-0000D1650000}"/>
    <cellStyle name="40% - Accent6 4 2 7 3" xfId="29508" xr:uid="{00000000-0005-0000-0000-0000D2650000}"/>
    <cellStyle name="40% - Accent6 4 2 8" xfId="11059" xr:uid="{00000000-0005-0000-0000-0000D3650000}"/>
    <cellStyle name="40% - Accent6 4 2 8 2" xfId="47378" xr:uid="{00000000-0005-0000-0000-0000D4650000}"/>
    <cellStyle name="40% - Accent6 4 2 8 3" xfId="34943" xr:uid="{00000000-0005-0000-0000-0000D5650000}"/>
    <cellStyle name="40% - Accent6 4 2 9" xfId="42542" xr:uid="{00000000-0005-0000-0000-0000D6650000}"/>
    <cellStyle name="40% - Accent6 4 3" xfId="781" xr:uid="{00000000-0005-0000-0000-0000D7650000}"/>
    <cellStyle name="40% - Accent6 4 3 10" xfId="11638" xr:uid="{00000000-0005-0000-0000-0000D8650000}"/>
    <cellStyle name="40% - Accent6 4 3 2" xfId="1523" xr:uid="{00000000-0005-0000-0000-0000D9650000}"/>
    <cellStyle name="40% - Accent6 4 3 2 2" xfId="3896" xr:uid="{00000000-0005-0000-0000-0000DA650000}"/>
    <cellStyle name="40% - Accent6 4 3 2 2 2" xfId="8687" xr:uid="{00000000-0005-0000-0000-0000DB650000}"/>
    <cellStyle name="40% - Accent6 4 3 2 2 2 2" xfId="28106" xr:uid="{00000000-0005-0000-0000-0000DC650000}"/>
    <cellStyle name="40% - Accent6 4 3 2 2 2 3" xfId="54453" xr:uid="{00000000-0005-0000-0000-0000DD650000}"/>
    <cellStyle name="40% - Accent6 4 3 2 2 2 4" xfId="18229" xr:uid="{00000000-0005-0000-0000-0000DE650000}"/>
    <cellStyle name="40% - Accent6 4 3 2 2 3" xfId="22521" xr:uid="{00000000-0005-0000-0000-0000DF650000}"/>
    <cellStyle name="40% - Accent6 4 3 2 2 3 2" xfId="49764" xr:uid="{00000000-0005-0000-0000-0000E0650000}"/>
    <cellStyle name="40% - Accent6 4 3 2 2 4" xfId="32004" xr:uid="{00000000-0005-0000-0000-0000E1650000}"/>
    <cellStyle name="40% - Accent6 4 3 2 2 5" xfId="37575" xr:uid="{00000000-0005-0000-0000-0000E2650000}"/>
    <cellStyle name="40% - Accent6 4 3 2 2 6" xfId="45035" xr:uid="{00000000-0005-0000-0000-0000E3650000}"/>
    <cellStyle name="40% - Accent6 4 3 2 2 7" xfId="14517" xr:uid="{00000000-0005-0000-0000-0000E4650000}"/>
    <cellStyle name="40% - Accent6 4 3 2 3" xfId="6736" xr:uid="{00000000-0005-0000-0000-0000E5650000}"/>
    <cellStyle name="40% - Accent6 4 3 2 3 2" xfId="26296" xr:uid="{00000000-0005-0000-0000-0000E6650000}"/>
    <cellStyle name="40% - Accent6 4 3 2 3 3" xfId="52502" xr:uid="{00000000-0005-0000-0000-0000E7650000}"/>
    <cellStyle name="40% - Accent6 4 3 2 3 4" xfId="16386" xr:uid="{00000000-0005-0000-0000-0000E8650000}"/>
    <cellStyle name="40% - Accent6 4 3 2 4" xfId="20362" xr:uid="{00000000-0005-0000-0000-0000E9650000}"/>
    <cellStyle name="40% - Accent6 4 3 2 4 2" xfId="47838" xr:uid="{00000000-0005-0000-0000-0000EA650000}"/>
    <cellStyle name="40% - Accent6 4 3 2 5" xfId="29987" xr:uid="{00000000-0005-0000-0000-0000EB650000}"/>
    <cellStyle name="40% - Accent6 4 3 2 6" xfId="35433" xr:uid="{00000000-0005-0000-0000-0000EC650000}"/>
    <cellStyle name="40% - Accent6 4 3 2 7" xfId="43028" xr:uid="{00000000-0005-0000-0000-0000ED650000}"/>
    <cellStyle name="40% - Accent6 4 3 2 8" xfId="13056" xr:uid="{00000000-0005-0000-0000-0000EE650000}"/>
    <cellStyle name="40% - Accent6 4 3 3" xfId="3204" xr:uid="{00000000-0005-0000-0000-0000EF650000}"/>
    <cellStyle name="40% - Accent6 4 3 3 2" xfId="7996" xr:uid="{00000000-0005-0000-0000-0000F0650000}"/>
    <cellStyle name="40% - Accent6 4 3 3 2 2" xfId="27426" xr:uid="{00000000-0005-0000-0000-0000F1650000}"/>
    <cellStyle name="40% - Accent6 4 3 3 2 3" xfId="53762" xr:uid="{00000000-0005-0000-0000-0000F2650000}"/>
    <cellStyle name="40% - Accent6 4 3 3 2 4" xfId="17537" xr:uid="{00000000-0005-0000-0000-0000F3650000}"/>
    <cellStyle name="40% - Accent6 4 3 3 3" xfId="21829" xr:uid="{00000000-0005-0000-0000-0000F4650000}"/>
    <cellStyle name="40% - Accent6 4 3 3 3 2" xfId="49074" xr:uid="{00000000-0005-0000-0000-0000F5650000}"/>
    <cellStyle name="40% - Accent6 4 3 3 4" xfId="31316" xr:uid="{00000000-0005-0000-0000-0000F6650000}"/>
    <cellStyle name="40% - Accent6 4 3 3 5" xfId="36883" xr:uid="{00000000-0005-0000-0000-0000F7650000}"/>
    <cellStyle name="40% - Accent6 4 3 3 6" xfId="44343" xr:uid="{00000000-0005-0000-0000-0000F8650000}"/>
    <cellStyle name="40% - Accent6 4 3 3 7" xfId="12336" xr:uid="{00000000-0005-0000-0000-0000F9650000}"/>
    <cellStyle name="40% - Accent6 4 3 4" xfId="6031" xr:uid="{00000000-0005-0000-0000-0000FA650000}"/>
    <cellStyle name="40% - Accent6 4 3 4 2" xfId="19156" xr:uid="{00000000-0005-0000-0000-0000FB650000}"/>
    <cellStyle name="40% - Accent6 4 3 4 3" xfId="51797" xr:uid="{00000000-0005-0000-0000-0000FC650000}"/>
    <cellStyle name="40% - Accent6 4 3 4 4" xfId="13838" xr:uid="{00000000-0005-0000-0000-0000FD650000}"/>
    <cellStyle name="40% - Accent6 4 3 5" xfId="15707" xr:uid="{00000000-0005-0000-0000-0000FE650000}"/>
    <cellStyle name="40% - Accent6 4 3 5 2" xfId="25617" xr:uid="{00000000-0005-0000-0000-0000FF650000}"/>
    <cellStyle name="40% - Accent6 4 3 5 3" xfId="47135" xr:uid="{00000000-0005-0000-0000-000000660000}"/>
    <cellStyle name="40% - Accent6 4 3 6" xfId="19626" xr:uid="{00000000-0005-0000-0000-000001660000}"/>
    <cellStyle name="40% - Accent6 4 3 7" xfId="29265" xr:uid="{00000000-0005-0000-0000-000002660000}"/>
    <cellStyle name="40% - Accent6 4 3 8" xfId="34695" xr:uid="{00000000-0005-0000-0000-000003660000}"/>
    <cellStyle name="40% - Accent6 4 3 9" xfId="42294" xr:uid="{00000000-0005-0000-0000-000004660000}"/>
    <cellStyle name="40% - Accent6 4 4" xfId="1260" xr:uid="{00000000-0005-0000-0000-000005660000}"/>
    <cellStyle name="40% - Accent6 4 4 2" xfId="3636" xr:uid="{00000000-0005-0000-0000-000006660000}"/>
    <cellStyle name="40% - Accent6 4 4 2 2" xfId="8427" xr:uid="{00000000-0005-0000-0000-000007660000}"/>
    <cellStyle name="40% - Accent6 4 4 2 2 2" xfId="27847" xr:uid="{00000000-0005-0000-0000-000008660000}"/>
    <cellStyle name="40% - Accent6 4 4 2 2 3" xfId="54193" xr:uid="{00000000-0005-0000-0000-000009660000}"/>
    <cellStyle name="40% - Accent6 4 4 2 2 4" xfId="17969" xr:uid="{00000000-0005-0000-0000-00000A660000}"/>
    <cellStyle name="40% - Accent6 4 4 2 3" xfId="22261" xr:uid="{00000000-0005-0000-0000-00000B660000}"/>
    <cellStyle name="40% - Accent6 4 4 2 3 2" xfId="49504" xr:uid="{00000000-0005-0000-0000-00000C660000}"/>
    <cellStyle name="40% - Accent6 4 4 2 4" xfId="31744" xr:uid="{00000000-0005-0000-0000-00000D660000}"/>
    <cellStyle name="40% - Accent6 4 4 2 5" xfId="37315" xr:uid="{00000000-0005-0000-0000-00000E660000}"/>
    <cellStyle name="40% - Accent6 4 4 2 6" xfId="44775" xr:uid="{00000000-0005-0000-0000-00000F660000}"/>
    <cellStyle name="40% - Accent6 4 4 2 7" xfId="14258" xr:uid="{00000000-0005-0000-0000-000010660000}"/>
    <cellStyle name="40% - Accent6 4 4 3" xfId="6474" xr:uid="{00000000-0005-0000-0000-000011660000}"/>
    <cellStyle name="40% - Accent6 4 4 3 2" xfId="26037" xr:uid="{00000000-0005-0000-0000-000012660000}"/>
    <cellStyle name="40% - Accent6 4 4 3 3" xfId="52240" xr:uid="{00000000-0005-0000-0000-000013660000}"/>
    <cellStyle name="40% - Accent6 4 4 3 4" xfId="16127" xr:uid="{00000000-0005-0000-0000-000014660000}"/>
    <cellStyle name="40% - Accent6 4 4 4" xfId="20099" xr:uid="{00000000-0005-0000-0000-000015660000}"/>
    <cellStyle name="40% - Accent6 4 4 4 2" xfId="47576" xr:uid="{00000000-0005-0000-0000-000016660000}"/>
    <cellStyle name="40% - Accent6 4 4 5" xfId="29724" xr:uid="{00000000-0005-0000-0000-000017660000}"/>
    <cellStyle name="40% - Accent6 4 4 6" xfId="35170" xr:uid="{00000000-0005-0000-0000-000018660000}"/>
    <cellStyle name="40% - Accent6 4 4 7" xfId="42765" xr:uid="{00000000-0005-0000-0000-000019660000}"/>
    <cellStyle name="40% - Accent6 4 4 8" xfId="12794" xr:uid="{00000000-0005-0000-0000-00001A660000}"/>
    <cellStyle name="40% - Accent6 4 5" xfId="2063" xr:uid="{00000000-0005-0000-0000-00001B660000}"/>
    <cellStyle name="40% - Accent6 4 5 2" xfId="4368" xr:uid="{00000000-0005-0000-0000-00001C660000}"/>
    <cellStyle name="40% - Accent6 4 5 2 2" xfId="9149" xr:uid="{00000000-0005-0000-0000-00001D660000}"/>
    <cellStyle name="40% - Accent6 4 5 2 2 2" xfId="28542" xr:uid="{00000000-0005-0000-0000-00001E660000}"/>
    <cellStyle name="40% - Accent6 4 5 2 2 3" xfId="54915" xr:uid="{00000000-0005-0000-0000-00001F660000}"/>
    <cellStyle name="40% - Accent6 4 5 2 2 4" xfId="18701" xr:uid="{00000000-0005-0000-0000-000020660000}"/>
    <cellStyle name="40% - Accent6 4 5 2 3" xfId="22993" xr:uid="{00000000-0005-0000-0000-000021660000}"/>
    <cellStyle name="40% - Accent6 4 5 2 3 2" xfId="50225" xr:uid="{00000000-0005-0000-0000-000022660000}"/>
    <cellStyle name="40% - Accent6 4 5 2 4" xfId="32468" xr:uid="{00000000-0005-0000-0000-000023660000}"/>
    <cellStyle name="40% - Accent6 4 5 2 5" xfId="38047" xr:uid="{00000000-0005-0000-0000-000024660000}"/>
    <cellStyle name="40% - Accent6 4 5 2 6" xfId="45507" xr:uid="{00000000-0005-0000-0000-000025660000}"/>
    <cellStyle name="40% - Accent6 4 5 2 7" xfId="14953" xr:uid="{00000000-0005-0000-0000-000026660000}"/>
    <cellStyle name="40% - Accent6 4 5 3" xfId="7228" xr:uid="{00000000-0005-0000-0000-000027660000}"/>
    <cellStyle name="40% - Accent6 4 5 3 2" xfId="26732" xr:uid="{00000000-0005-0000-0000-000028660000}"/>
    <cellStyle name="40% - Accent6 4 5 3 3" xfId="52994" xr:uid="{00000000-0005-0000-0000-000029660000}"/>
    <cellStyle name="40% - Accent6 4 5 3 4" xfId="16822" xr:uid="{00000000-0005-0000-0000-00002A660000}"/>
    <cellStyle name="40% - Accent6 4 5 4" xfId="20900" xr:uid="{00000000-0005-0000-0000-00002B660000}"/>
    <cellStyle name="40% - Accent6 4 5 4 2" xfId="48330" xr:uid="{00000000-0005-0000-0000-00002C660000}"/>
    <cellStyle name="40% - Accent6 4 5 5" xfId="30514" xr:uid="{00000000-0005-0000-0000-00002D660000}"/>
    <cellStyle name="40% - Accent6 4 5 6" xfId="35973" xr:uid="{00000000-0005-0000-0000-00002E660000}"/>
    <cellStyle name="40% - Accent6 4 5 7" xfId="43566" xr:uid="{00000000-0005-0000-0000-00002F660000}"/>
    <cellStyle name="40% - Accent6 4 5 8" xfId="12077" xr:uid="{00000000-0005-0000-0000-000030660000}"/>
    <cellStyle name="40% - Accent6 4 6" xfId="2944" xr:uid="{00000000-0005-0000-0000-000031660000}"/>
    <cellStyle name="40% - Accent6 4 6 2" xfId="7737" xr:uid="{00000000-0005-0000-0000-000032660000}"/>
    <cellStyle name="40% - Accent6 4 6 2 2" xfId="27167" xr:uid="{00000000-0005-0000-0000-000033660000}"/>
    <cellStyle name="40% - Accent6 4 6 2 3" xfId="53503" xr:uid="{00000000-0005-0000-0000-000034660000}"/>
    <cellStyle name="40% - Accent6 4 6 2 4" xfId="17277" xr:uid="{00000000-0005-0000-0000-000035660000}"/>
    <cellStyle name="40% - Accent6 4 6 3" xfId="21569" xr:uid="{00000000-0005-0000-0000-000036660000}"/>
    <cellStyle name="40% - Accent6 4 6 3 2" xfId="48815" xr:uid="{00000000-0005-0000-0000-000037660000}"/>
    <cellStyle name="40% - Accent6 4 6 4" xfId="31056" xr:uid="{00000000-0005-0000-0000-000038660000}"/>
    <cellStyle name="40% - Accent6 4 6 5" xfId="36623" xr:uid="{00000000-0005-0000-0000-000039660000}"/>
    <cellStyle name="40% - Accent6 4 6 6" xfId="44083" xr:uid="{00000000-0005-0000-0000-00003A660000}"/>
    <cellStyle name="40% - Accent6 4 6 7" xfId="13579" xr:uid="{00000000-0005-0000-0000-00003B660000}"/>
    <cellStyle name="40% - Accent6 4 7" xfId="4843" xr:uid="{00000000-0005-0000-0000-00003C660000}"/>
    <cellStyle name="40% - Accent6 4 7 2" xfId="9599" xr:uid="{00000000-0005-0000-0000-00003D660000}"/>
    <cellStyle name="40% - Accent6 4 7 2 2" xfId="55365" xr:uid="{00000000-0005-0000-0000-00003E660000}"/>
    <cellStyle name="40% - Accent6 4 7 2 3" xfId="25358" xr:uid="{00000000-0005-0000-0000-00003F660000}"/>
    <cellStyle name="40% - Accent6 4 7 3" xfId="32942" xr:uid="{00000000-0005-0000-0000-000040660000}"/>
    <cellStyle name="40% - Accent6 4 7 3 2" xfId="50674" xr:uid="{00000000-0005-0000-0000-000041660000}"/>
    <cellStyle name="40% - Accent6 4 7 4" xfId="38521" xr:uid="{00000000-0005-0000-0000-000042660000}"/>
    <cellStyle name="40% - Accent6 4 7 5" xfId="45974" xr:uid="{00000000-0005-0000-0000-000043660000}"/>
    <cellStyle name="40% - Accent6 4 7 6" xfId="15448" xr:uid="{00000000-0005-0000-0000-000044660000}"/>
    <cellStyle name="40% - Accent6 4 8" xfId="5328" xr:uid="{00000000-0005-0000-0000-000045660000}"/>
    <cellStyle name="40% - Accent6 4 8 2" xfId="10020" xr:uid="{00000000-0005-0000-0000-000046660000}"/>
    <cellStyle name="40% - Accent6 4 8 2 2" xfId="55786" xr:uid="{00000000-0005-0000-0000-000047660000}"/>
    <cellStyle name="40% - Accent6 4 8 2 3" xfId="33424" xr:uid="{00000000-0005-0000-0000-000048660000}"/>
    <cellStyle name="40% - Accent6 4 8 3" xfId="39003" xr:uid="{00000000-0005-0000-0000-000049660000}"/>
    <cellStyle name="40% - Accent6 4 8 3 2" xfId="51094" xr:uid="{00000000-0005-0000-0000-00004A660000}"/>
    <cellStyle name="40% - Accent6 4 8 4" xfId="46456" xr:uid="{00000000-0005-0000-0000-00004B660000}"/>
    <cellStyle name="40% - Accent6 4 8 5" xfId="19339" xr:uid="{00000000-0005-0000-0000-00004C660000}"/>
    <cellStyle name="40% - Accent6 4 9" xfId="5771" xr:uid="{00000000-0005-0000-0000-00004D660000}"/>
    <cellStyle name="40% - Accent6 4 9 2" xfId="51537" xr:uid="{00000000-0005-0000-0000-00004E660000}"/>
    <cellStyle name="40% - Accent6 4 9 3" xfId="29005" xr:uid="{00000000-0005-0000-0000-00004F660000}"/>
    <cellStyle name="40% - Accent6 5" xfId="569" xr:uid="{00000000-0005-0000-0000-000050660000}"/>
    <cellStyle name="40% - Accent6 5 10" xfId="42085" xr:uid="{00000000-0005-0000-0000-000051660000}"/>
    <cellStyle name="40% - Accent6 5 11" xfId="11429" xr:uid="{00000000-0005-0000-0000-000052660000}"/>
    <cellStyle name="40% - Accent6 5 12" xfId="56643" xr:uid="{00000000-0005-0000-0000-000053660000}"/>
    <cellStyle name="40% - Accent6 5 13" xfId="57098" xr:uid="{00000000-0005-0000-0000-000054660000}"/>
    <cellStyle name="40% - Accent6 5 2" xfId="853" xr:uid="{00000000-0005-0000-0000-000055660000}"/>
    <cellStyle name="40% - Accent6 5 2 10" xfId="11710" xr:uid="{00000000-0005-0000-0000-000056660000}"/>
    <cellStyle name="40% - Accent6 5 2 2" xfId="1595" xr:uid="{00000000-0005-0000-0000-000057660000}"/>
    <cellStyle name="40% - Accent6 5 2 2 2" xfId="3968" xr:uid="{00000000-0005-0000-0000-000058660000}"/>
    <cellStyle name="40% - Accent6 5 2 2 2 2" xfId="8759" xr:uid="{00000000-0005-0000-0000-000059660000}"/>
    <cellStyle name="40% - Accent6 5 2 2 2 2 2" xfId="28178" xr:uid="{00000000-0005-0000-0000-00005A660000}"/>
    <cellStyle name="40% - Accent6 5 2 2 2 2 3" xfId="54525" xr:uid="{00000000-0005-0000-0000-00005B660000}"/>
    <cellStyle name="40% - Accent6 5 2 2 2 2 4" xfId="18301" xr:uid="{00000000-0005-0000-0000-00005C660000}"/>
    <cellStyle name="40% - Accent6 5 2 2 2 3" xfId="22593" xr:uid="{00000000-0005-0000-0000-00005D660000}"/>
    <cellStyle name="40% - Accent6 5 2 2 2 3 2" xfId="49836" xr:uid="{00000000-0005-0000-0000-00005E660000}"/>
    <cellStyle name="40% - Accent6 5 2 2 2 4" xfId="32076" xr:uid="{00000000-0005-0000-0000-00005F660000}"/>
    <cellStyle name="40% - Accent6 5 2 2 2 5" xfId="37647" xr:uid="{00000000-0005-0000-0000-000060660000}"/>
    <cellStyle name="40% - Accent6 5 2 2 2 6" xfId="45107" xr:uid="{00000000-0005-0000-0000-000061660000}"/>
    <cellStyle name="40% - Accent6 5 2 2 2 7" xfId="14589" xr:uid="{00000000-0005-0000-0000-000062660000}"/>
    <cellStyle name="40% - Accent6 5 2 2 3" xfId="6808" xr:uid="{00000000-0005-0000-0000-000063660000}"/>
    <cellStyle name="40% - Accent6 5 2 2 3 2" xfId="26368" xr:uid="{00000000-0005-0000-0000-000064660000}"/>
    <cellStyle name="40% - Accent6 5 2 2 3 3" xfId="52574" xr:uid="{00000000-0005-0000-0000-000065660000}"/>
    <cellStyle name="40% - Accent6 5 2 2 3 4" xfId="16458" xr:uid="{00000000-0005-0000-0000-000066660000}"/>
    <cellStyle name="40% - Accent6 5 2 2 4" xfId="20434" xr:uid="{00000000-0005-0000-0000-000067660000}"/>
    <cellStyle name="40% - Accent6 5 2 2 4 2" xfId="47910" xr:uid="{00000000-0005-0000-0000-000068660000}"/>
    <cellStyle name="40% - Accent6 5 2 2 5" xfId="30059" xr:uid="{00000000-0005-0000-0000-000069660000}"/>
    <cellStyle name="40% - Accent6 5 2 2 6" xfId="35505" xr:uid="{00000000-0005-0000-0000-00006A660000}"/>
    <cellStyle name="40% - Accent6 5 2 2 7" xfId="43100" xr:uid="{00000000-0005-0000-0000-00006B660000}"/>
    <cellStyle name="40% - Accent6 5 2 2 8" xfId="13128" xr:uid="{00000000-0005-0000-0000-00006C660000}"/>
    <cellStyle name="40% - Accent6 5 2 3" xfId="3276" xr:uid="{00000000-0005-0000-0000-00006D660000}"/>
    <cellStyle name="40% - Accent6 5 2 3 2" xfId="8068" xr:uid="{00000000-0005-0000-0000-00006E660000}"/>
    <cellStyle name="40% - Accent6 5 2 3 2 2" xfId="27498" xr:uid="{00000000-0005-0000-0000-00006F660000}"/>
    <cellStyle name="40% - Accent6 5 2 3 2 3" xfId="53834" xr:uid="{00000000-0005-0000-0000-000070660000}"/>
    <cellStyle name="40% - Accent6 5 2 3 2 4" xfId="17609" xr:uid="{00000000-0005-0000-0000-000071660000}"/>
    <cellStyle name="40% - Accent6 5 2 3 3" xfId="21901" xr:uid="{00000000-0005-0000-0000-000072660000}"/>
    <cellStyle name="40% - Accent6 5 2 3 3 2" xfId="49146" xr:uid="{00000000-0005-0000-0000-000073660000}"/>
    <cellStyle name="40% - Accent6 5 2 3 4" xfId="31388" xr:uid="{00000000-0005-0000-0000-000074660000}"/>
    <cellStyle name="40% - Accent6 5 2 3 5" xfId="36955" xr:uid="{00000000-0005-0000-0000-000075660000}"/>
    <cellStyle name="40% - Accent6 5 2 3 6" xfId="44415" xr:uid="{00000000-0005-0000-0000-000076660000}"/>
    <cellStyle name="40% - Accent6 5 2 3 7" xfId="12408" xr:uid="{00000000-0005-0000-0000-000077660000}"/>
    <cellStyle name="40% - Accent6 5 2 4" xfId="6103" xr:uid="{00000000-0005-0000-0000-000078660000}"/>
    <cellStyle name="40% - Accent6 5 2 4 2" xfId="24787" xr:uid="{00000000-0005-0000-0000-000079660000}"/>
    <cellStyle name="40% - Accent6 5 2 4 3" xfId="51869" xr:uid="{00000000-0005-0000-0000-00007A660000}"/>
    <cellStyle name="40% - Accent6 5 2 4 4" xfId="13910" xr:uid="{00000000-0005-0000-0000-00007B660000}"/>
    <cellStyle name="40% - Accent6 5 2 5" xfId="15779" xr:uid="{00000000-0005-0000-0000-00007C660000}"/>
    <cellStyle name="40% - Accent6 5 2 5 2" xfId="25689" xr:uid="{00000000-0005-0000-0000-00007D660000}"/>
    <cellStyle name="40% - Accent6 5 2 5 3" xfId="47207" xr:uid="{00000000-0005-0000-0000-00007E660000}"/>
    <cellStyle name="40% - Accent6 5 2 6" xfId="19698" xr:uid="{00000000-0005-0000-0000-00007F660000}"/>
    <cellStyle name="40% - Accent6 5 2 7" xfId="29337" xr:uid="{00000000-0005-0000-0000-000080660000}"/>
    <cellStyle name="40% - Accent6 5 2 8" xfId="34767" xr:uid="{00000000-0005-0000-0000-000081660000}"/>
    <cellStyle name="40% - Accent6 5 2 9" xfId="42366" xr:uid="{00000000-0005-0000-0000-000082660000}"/>
    <cellStyle name="40% - Accent6 5 3" xfId="1332" xr:uid="{00000000-0005-0000-0000-000083660000}"/>
    <cellStyle name="40% - Accent6 5 3 2" xfId="3708" xr:uid="{00000000-0005-0000-0000-000084660000}"/>
    <cellStyle name="40% - Accent6 5 3 2 2" xfId="8499" xr:uid="{00000000-0005-0000-0000-000085660000}"/>
    <cellStyle name="40% - Accent6 5 3 2 2 2" xfId="27919" xr:uid="{00000000-0005-0000-0000-000086660000}"/>
    <cellStyle name="40% - Accent6 5 3 2 2 3" xfId="54265" xr:uid="{00000000-0005-0000-0000-000087660000}"/>
    <cellStyle name="40% - Accent6 5 3 2 2 4" xfId="18041" xr:uid="{00000000-0005-0000-0000-000088660000}"/>
    <cellStyle name="40% - Accent6 5 3 2 3" xfId="22333" xr:uid="{00000000-0005-0000-0000-000089660000}"/>
    <cellStyle name="40% - Accent6 5 3 2 3 2" xfId="49576" xr:uid="{00000000-0005-0000-0000-00008A660000}"/>
    <cellStyle name="40% - Accent6 5 3 2 4" xfId="31816" xr:uid="{00000000-0005-0000-0000-00008B660000}"/>
    <cellStyle name="40% - Accent6 5 3 2 5" xfId="37387" xr:uid="{00000000-0005-0000-0000-00008C660000}"/>
    <cellStyle name="40% - Accent6 5 3 2 6" xfId="44847" xr:uid="{00000000-0005-0000-0000-00008D660000}"/>
    <cellStyle name="40% - Accent6 5 3 2 7" xfId="14330" xr:uid="{00000000-0005-0000-0000-00008E660000}"/>
    <cellStyle name="40% - Accent6 5 3 3" xfId="6546" xr:uid="{00000000-0005-0000-0000-00008F660000}"/>
    <cellStyle name="40% - Accent6 5 3 3 2" xfId="26109" xr:uid="{00000000-0005-0000-0000-000090660000}"/>
    <cellStyle name="40% - Accent6 5 3 3 3" xfId="52312" xr:uid="{00000000-0005-0000-0000-000091660000}"/>
    <cellStyle name="40% - Accent6 5 3 3 4" xfId="16199" xr:uid="{00000000-0005-0000-0000-000092660000}"/>
    <cellStyle name="40% - Accent6 5 3 4" xfId="20171" xr:uid="{00000000-0005-0000-0000-000093660000}"/>
    <cellStyle name="40% - Accent6 5 3 4 2" xfId="47648" xr:uid="{00000000-0005-0000-0000-000094660000}"/>
    <cellStyle name="40% - Accent6 5 3 5" xfId="29796" xr:uid="{00000000-0005-0000-0000-000095660000}"/>
    <cellStyle name="40% - Accent6 5 3 6" xfId="35242" xr:uid="{00000000-0005-0000-0000-000096660000}"/>
    <cellStyle name="40% - Accent6 5 3 7" xfId="42837" xr:uid="{00000000-0005-0000-0000-000097660000}"/>
    <cellStyle name="40% - Accent6 5 3 8" xfId="12866" xr:uid="{00000000-0005-0000-0000-000098660000}"/>
    <cellStyle name="40% - Accent6 5 4" xfId="2135" xr:uid="{00000000-0005-0000-0000-000099660000}"/>
    <cellStyle name="40% - Accent6 5 4 2" xfId="4440" xr:uid="{00000000-0005-0000-0000-00009A660000}"/>
    <cellStyle name="40% - Accent6 5 4 2 2" xfId="9221" xr:uid="{00000000-0005-0000-0000-00009B660000}"/>
    <cellStyle name="40% - Accent6 5 4 2 2 2" xfId="28614" xr:uid="{00000000-0005-0000-0000-00009C660000}"/>
    <cellStyle name="40% - Accent6 5 4 2 2 3" xfId="54987" xr:uid="{00000000-0005-0000-0000-00009D660000}"/>
    <cellStyle name="40% - Accent6 5 4 2 2 4" xfId="18773" xr:uid="{00000000-0005-0000-0000-00009E660000}"/>
    <cellStyle name="40% - Accent6 5 4 2 3" xfId="23065" xr:uid="{00000000-0005-0000-0000-00009F660000}"/>
    <cellStyle name="40% - Accent6 5 4 2 3 2" xfId="50297" xr:uid="{00000000-0005-0000-0000-0000A0660000}"/>
    <cellStyle name="40% - Accent6 5 4 2 4" xfId="32540" xr:uid="{00000000-0005-0000-0000-0000A1660000}"/>
    <cellStyle name="40% - Accent6 5 4 2 5" xfId="38119" xr:uid="{00000000-0005-0000-0000-0000A2660000}"/>
    <cellStyle name="40% - Accent6 5 4 2 6" xfId="45579" xr:uid="{00000000-0005-0000-0000-0000A3660000}"/>
    <cellStyle name="40% - Accent6 5 4 2 7" xfId="15025" xr:uid="{00000000-0005-0000-0000-0000A4660000}"/>
    <cellStyle name="40% - Accent6 5 4 3" xfId="7300" xr:uid="{00000000-0005-0000-0000-0000A5660000}"/>
    <cellStyle name="40% - Accent6 5 4 3 2" xfId="26804" xr:uid="{00000000-0005-0000-0000-0000A6660000}"/>
    <cellStyle name="40% - Accent6 5 4 3 3" xfId="53066" xr:uid="{00000000-0005-0000-0000-0000A7660000}"/>
    <cellStyle name="40% - Accent6 5 4 3 4" xfId="16894" xr:uid="{00000000-0005-0000-0000-0000A8660000}"/>
    <cellStyle name="40% - Accent6 5 4 4" xfId="20972" xr:uid="{00000000-0005-0000-0000-0000A9660000}"/>
    <cellStyle name="40% - Accent6 5 4 4 2" xfId="48402" xr:uid="{00000000-0005-0000-0000-0000AA660000}"/>
    <cellStyle name="40% - Accent6 5 4 5" xfId="30586" xr:uid="{00000000-0005-0000-0000-0000AB660000}"/>
    <cellStyle name="40% - Accent6 5 4 6" xfId="36045" xr:uid="{00000000-0005-0000-0000-0000AC660000}"/>
    <cellStyle name="40% - Accent6 5 4 7" xfId="43638" xr:uid="{00000000-0005-0000-0000-0000AD660000}"/>
    <cellStyle name="40% - Accent6 5 4 8" xfId="12149" xr:uid="{00000000-0005-0000-0000-0000AE660000}"/>
    <cellStyle name="40% - Accent6 5 5" xfId="3016" xr:uid="{00000000-0005-0000-0000-0000AF660000}"/>
    <cellStyle name="40% - Accent6 5 5 2" xfId="7809" xr:uid="{00000000-0005-0000-0000-0000B0660000}"/>
    <cellStyle name="40% - Accent6 5 5 2 2" xfId="27239" xr:uid="{00000000-0005-0000-0000-0000B1660000}"/>
    <cellStyle name="40% - Accent6 5 5 2 3" xfId="53575" xr:uid="{00000000-0005-0000-0000-0000B2660000}"/>
    <cellStyle name="40% - Accent6 5 5 2 4" xfId="17349" xr:uid="{00000000-0005-0000-0000-0000B3660000}"/>
    <cellStyle name="40% - Accent6 5 5 3" xfId="21641" xr:uid="{00000000-0005-0000-0000-0000B4660000}"/>
    <cellStyle name="40% - Accent6 5 5 3 2" xfId="48887" xr:uid="{00000000-0005-0000-0000-0000B5660000}"/>
    <cellStyle name="40% - Accent6 5 5 4" xfId="31128" xr:uid="{00000000-0005-0000-0000-0000B6660000}"/>
    <cellStyle name="40% - Accent6 5 5 5" xfId="36695" xr:uid="{00000000-0005-0000-0000-0000B7660000}"/>
    <cellStyle name="40% - Accent6 5 5 6" xfId="44155" xr:uid="{00000000-0005-0000-0000-0000B8660000}"/>
    <cellStyle name="40% - Accent6 5 5 7" xfId="13651" xr:uid="{00000000-0005-0000-0000-0000B9660000}"/>
    <cellStyle name="40% - Accent6 5 6" xfId="4915" xr:uid="{00000000-0005-0000-0000-0000BA660000}"/>
    <cellStyle name="40% - Accent6 5 6 2" xfId="9671" xr:uid="{00000000-0005-0000-0000-0000BB660000}"/>
    <cellStyle name="40% - Accent6 5 6 2 2" xfId="55437" xr:uid="{00000000-0005-0000-0000-0000BC660000}"/>
    <cellStyle name="40% - Accent6 5 6 2 3" xfId="25430" xr:uid="{00000000-0005-0000-0000-0000BD660000}"/>
    <cellStyle name="40% - Accent6 5 6 3" xfId="33014" xr:uid="{00000000-0005-0000-0000-0000BE660000}"/>
    <cellStyle name="40% - Accent6 5 6 3 2" xfId="50746" xr:uid="{00000000-0005-0000-0000-0000BF660000}"/>
    <cellStyle name="40% - Accent6 5 6 4" xfId="38593" xr:uid="{00000000-0005-0000-0000-0000C0660000}"/>
    <cellStyle name="40% - Accent6 5 6 5" xfId="46046" xr:uid="{00000000-0005-0000-0000-0000C1660000}"/>
    <cellStyle name="40% - Accent6 5 6 6" xfId="15520" xr:uid="{00000000-0005-0000-0000-0000C2660000}"/>
    <cellStyle name="40% - Accent6 5 7" xfId="5400" xr:uid="{00000000-0005-0000-0000-0000C3660000}"/>
    <cellStyle name="40% - Accent6 5 7 2" xfId="10092" xr:uid="{00000000-0005-0000-0000-0000C4660000}"/>
    <cellStyle name="40% - Accent6 5 7 2 2" xfId="55858" xr:uid="{00000000-0005-0000-0000-0000C5660000}"/>
    <cellStyle name="40% - Accent6 5 7 2 3" xfId="33496" xr:uid="{00000000-0005-0000-0000-0000C6660000}"/>
    <cellStyle name="40% - Accent6 5 7 3" xfId="39075" xr:uid="{00000000-0005-0000-0000-0000C7660000}"/>
    <cellStyle name="40% - Accent6 5 7 3 2" xfId="51166" xr:uid="{00000000-0005-0000-0000-0000C8660000}"/>
    <cellStyle name="40% - Accent6 5 7 4" xfId="46528" xr:uid="{00000000-0005-0000-0000-0000C9660000}"/>
    <cellStyle name="40% - Accent6 5 7 5" xfId="19416" xr:uid="{00000000-0005-0000-0000-0000CA660000}"/>
    <cellStyle name="40% - Accent6 5 8" xfId="5843" xr:uid="{00000000-0005-0000-0000-0000CB660000}"/>
    <cellStyle name="40% - Accent6 5 8 2" xfId="51609" xr:uid="{00000000-0005-0000-0000-0000CC660000}"/>
    <cellStyle name="40% - Accent6 5 8 3" xfId="29077" xr:uid="{00000000-0005-0000-0000-0000CD660000}"/>
    <cellStyle name="40% - Accent6 5 9" xfId="10888" xr:uid="{00000000-0005-0000-0000-0000CE660000}"/>
    <cellStyle name="40% - Accent6 5 9 2" xfId="46948" xr:uid="{00000000-0005-0000-0000-0000CF660000}"/>
    <cellStyle name="40% - Accent6 5 9 3" xfId="34485" xr:uid="{00000000-0005-0000-0000-0000D0660000}"/>
    <cellStyle name="40% - Accent6 6" xfId="930" xr:uid="{00000000-0005-0000-0000-0000D1660000}"/>
    <cellStyle name="40% - Accent6 6 10" xfId="11787" xr:uid="{00000000-0005-0000-0000-0000D2660000}"/>
    <cellStyle name="40% - Accent6 6 11" xfId="56715" xr:uid="{00000000-0005-0000-0000-0000D3660000}"/>
    <cellStyle name="40% - Accent6 6 12" xfId="57170" xr:uid="{00000000-0005-0000-0000-0000D4660000}"/>
    <cellStyle name="40% - Accent6 6 2" xfId="1667" xr:uid="{00000000-0005-0000-0000-0000D5660000}"/>
    <cellStyle name="40% - Accent6 6 2 2" xfId="4040" xr:uid="{00000000-0005-0000-0000-0000D6660000}"/>
    <cellStyle name="40% - Accent6 6 2 2 2" xfId="8831" xr:uid="{00000000-0005-0000-0000-0000D7660000}"/>
    <cellStyle name="40% - Accent6 6 2 2 2 2" xfId="28250" xr:uid="{00000000-0005-0000-0000-0000D8660000}"/>
    <cellStyle name="40% - Accent6 6 2 2 2 3" xfId="54597" xr:uid="{00000000-0005-0000-0000-0000D9660000}"/>
    <cellStyle name="40% - Accent6 6 2 2 2 4" xfId="18373" xr:uid="{00000000-0005-0000-0000-0000DA660000}"/>
    <cellStyle name="40% - Accent6 6 2 2 3" xfId="22665" xr:uid="{00000000-0005-0000-0000-0000DB660000}"/>
    <cellStyle name="40% - Accent6 6 2 2 3 2" xfId="49908" xr:uid="{00000000-0005-0000-0000-0000DC660000}"/>
    <cellStyle name="40% - Accent6 6 2 2 4" xfId="32148" xr:uid="{00000000-0005-0000-0000-0000DD660000}"/>
    <cellStyle name="40% - Accent6 6 2 2 5" xfId="37719" xr:uid="{00000000-0005-0000-0000-0000DE660000}"/>
    <cellStyle name="40% - Accent6 6 2 2 6" xfId="45179" xr:uid="{00000000-0005-0000-0000-0000DF660000}"/>
    <cellStyle name="40% - Accent6 6 2 2 7" xfId="14661" xr:uid="{00000000-0005-0000-0000-0000E0660000}"/>
    <cellStyle name="40% - Accent6 6 2 3" xfId="6880" xr:uid="{00000000-0005-0000-0000-0000E1660000}"/>
    <cellStyle name="40% - Accent6 6 2 3 2" xfId="26440" xr:uid="{00000000-0005-0000-0000-0000E2660000}"/>
    <cellStyle name="40% - Accent6 6 2 3 3" xfId="52646" xr:uid="{00000000-0005-0000-0000-0000E3660000}"/>
    <cellStyle name="40% - Accent6 6 2 3 4" xfId="16530" xr:uid="{00000000-0005-0000-0000-0000E4660000}"/>
    <cellStyle name="40% - Accent6 6 2 4" xfId="20506" xr:uid="{00000000-0005-0000-0000-0000E5660000}"/>
    <cellStyle name="40% - Accent6 6 2 4 2" xfId="47982" xr:uid="{00000000-0005-0000-0000-0000E6660000}"/>
    <cellStyle name="40% - Accent6 6 2 5" xfId="30131" xr:uid="{00000000-0005-0000-0000-0000E7660000}"/>
    <cellStyle name="40% - Accent6 6 2 6" xfId="35577" xr:uid="{00000000-0005-0000-0000-0000E8660000}"/>
    <cellStyle name="40% - Accent6 6 2 7" xfId="43172" xr:uid="{00000000-0005-0000-0000-0000E9660000}"/>
    <cellStyle name="40% - Accent6 6 2 8" xfId="13200" xr:uid="{00000000-0005-0000-0000-0000EA660000}"/>
    <cellStyle name="40% - Accent6 6 3" xfId="2207" xr:uid="{00000000-0005-0000-0000-0000EB660000}"/>
    <cellStyle name="40% - Accent6 6 3 2" xfId="4512" xr:uid="{00000000-0005-0000-0000-0000EC660000}"/>
    <cellStyle name="40% - Accent6 6 3 2 2" xfId="9293" xr:uid="{00000000-0005-0000-0000-0000ED660000}"/>
    <cellStyle name="40% - Accent6 6 3 2 2 2" xfId="28686" xr:uid="{00000000-0005-0000-0000-0000EE660000}"/>
    <cellStyle name="40% - Accent6 6 3 2 2 3" xfId="55059" xr:uid="{00000000-0005-0000-0000-0000EF660000}"/>
    <cellStyle name="40% - Accent6 6 3 2 2 4" xfId="18845" xr:uid="{00000000-0005-0000-0000-0000F0660000}"/>
    <cellStyle name="40% - Accent6 6 3 2 3" xfId="23137" xr:uid="{00000000-0005-0000-0000-0000F1660000}"/>
    <cellStyle name="40% - Accent6 6 3 2 3 2" xfId="50369" xr:uid="{00000000-0005-0000-0000-0000F2660000}"/>
    <cellStyle name="40% - Accent6 6 3 2 4" xfId="32612" xr:uid="{00000000-0005-0000-0000-0000F3660000}"/>
    <cellStyle name="40% - Accent6 6 3 2 5" xfId="38191" xr:uid="{00000000-0005-0000-0000-0000F4660000}"/>
    <cellStyle name="40% - Accent6 6 3 2 6" xfId="45651" xr:uid="{00000000-0005-0000-0000-0000F5660000}"/>
    <cellStyle name="40% - Accent6 6 3 2 7" xfId="15097" xr:uid="{00000000-0005-0000-0000-0000F6660000}"/>
    <cellStyle name="40% - Accent6 6 3 3" xfId="7372" xr:uid="{00000000-0005-0000-0000-0000F7660000}"/>
    <cellStyle name="40% - Accent6 6 3 3 2" xfId="26876" xr:uid="{00000000-0005-0000-0000-0000F8660000}"/>
    <cellStyle name="40% - Accent6 6 3 3 3" xfId="53138" xr:uid="{00000000-0005-0000-0000-0000F9660000}"/>
    <cellStyle name="40% - Accent6 6 3 3 4" xfId="16966" xr:uid="{00000000-0005-0000-0000-0000FA660000}"/>
    <cellStyle name="40% - Accent6 6 3 4" xfId="21044" xr:uid="{00000000-0005-0000-0000-0000FB660000}"/>
    <cellStyle name="40% - Accent6 6 3 4 2" xfId="48474" xr:uid="{00000000-0005-0000-0000-0000FC660000}"/>
    <cellStyle name="40% - Accent6 6 3 5" xfId="30658" xr:uid="{00000000-0005-0000-0000-0000FD660000}"/>
    <cellStyle name="40% - Accent6 6 3 6" xfId="36117" xr:uid="{00000000-0005-0000-0000-0000FE660000}"/>
    <cellStyle name="40% - Accent6 6 3 7" xfId="43710" xr:uid="{00000000-0005-0000-0000-0000FF660000}"/>
    <cellStyle name="40% - Accent6 6 3 8" xfId="12480" xr:uid="{00000000-0005-0000-0000-000000670000}"/>
    <cellStyle name="40% - Accent6 6 4" xfId="3348" xr:uid="{00000000-0005-0000-0000-000001670000}"/>
    <cellStyle name="40% - Accent6 6 4 2" xfId="8140" xr:uid="{00000000-0005-0000-0000-000002670000}"/>
    <cellStyle name="40% - Accent6 6 4 2 2" xfId="27570" xr:uid="{00000000-0005-0000-0000-000003670000}"/>
    <cellStyle name="40% - Accent6 6 4 2 3" xfId="53906" xr:uid="{00000000-0005-0000-0000-000004670000}"/>
    <cellStyle name="40% - Accent6 6 4 2 4" xfId="17681" xr:uid="{00000000-0005-0000-0000-000005670000}"/>
    <cellStyle name="40% - Accent6 6 4 3" xfId="21973" xr:uid="{00000000-0005-0000-0000-000006670000}"/>
    <cellStyle name="40% - Accent6 6 4 3 2" xfId="49218" xr:uid="{00000000-0005-0000-0000-000007670000}"/>
    <cellStyle name="40% - Accent6 6 4 4" xfId="31460" xr:uid="{00000000-0005-0000-0000-000008670000}"/>
    <cellStyle name="40% - Accent6 6 4 5" xfId="37027" xr:uid="{00000000-0005-0000-0000-000009670000}"/>
    <cellStyle name="40% - Accent6 6 4 6" xfId="44487" xr:uid="{00000000-0005-0000-0000-00000A670000}"/>
    <cellStyle name="40% - Accent6 6 4 7" xfId="13982" xr:uid="{00000000-0005-0000-0000-00000B670000}"/>
    <cellStyle name="40% - Accent6 6 5" xfId="4987" xr:uid="{00000000-0005-0000-0000-00000C670000}"/>
    <cellStyle name="40% - Accent6 6 5 2" xfId="9743" xr:uid="{00000000-0005-0000-0000-00000D670000}"/>
    <cellStyle name="40% - Accent6 6 5 2 2" xfId="55509" xr:uid="{00000000-0005-0000-0000-00000E670000}"/>
    <cellStyle name="40% - Accent6 6 5 2 3" xfId="25761" xr:uid="{00000000-0005-0000-0000-00000F670000}"/>
    <cellStyle name="40% - Accent6 6 5 3" xfId="33086" xr:uid="{00000000-0005-0000-0000-000010670000}"/>
    <cellStyle name="40% - Accent6 6 5 3 2" xfId="50818" xr:uid="{00000000-0005-0000-0000-000011670000}"/>
    <cellStyle name="40% - Accent6 6 5 4" xfId="38665" xr:uid="{00000000-0005-0000-0000-000012670000}"/>
    <cellStyle name="40% - Accent6 6 5 5" xfId="46118" xr:uid="{00000000-0005-0000-0000-000013670000}"/>
    <cellStyle name="40% - Accent6 6 5 6" xfId="15851" xr:uid="{00000000-0005-0000-0000-000014670000}"/>
    <cellStyle name="40% - Accent6 6 6" xfId="5472" xr:uid="{00000000-0005-0000-0000-000015670000}"/>
    <cellStyle name="40% - Accent6 6 6 2" xfId="10164" xr:uid="{00000000-0005-0000-0000-000016670000}"/>
    <cellStyle name="40% - Accent6 6 6 2 2" xfId="55930" xr:uid="{00000000-0005-0000-0000-000017670000}"/>
    <cellStyle name="40% - Accent6 6 6 2 3" xfId="33568" xr:uid="{00000000-0005-0000-0000-000018670000}"/>
    <cellStyle name="40% - Accent6 6 6 3" xfId="39147" xr:uid="{00000000-0005-0000-0000-000019670000}"/>
    <cellStyle name="40% - Accent6 6 6 3 2" xfId="51238" xr:uid="{00000000-0005-0000-0000-00001A670000}"/>
    <cellStyle name="40% - Accent6 6 6 4" xfId="46600" xr:uid="{00000000-0005-0000-0000-00001B670000}"/>
    <cellStyle name="40% - Accent6 6 6 5" xfId="19775" xr:uid="{00000000-0005-0000-0000-00001C670000}"/>
    <cellStyle name="40% - Accent6 6 7" xfId="6175" xr:uid="{00000000-0005-0000-0000-00001D670000}"/>
    <cellStyle name="40% - Accent6 6 7 2" xfId="51941" xr:uid="{00000000-0005-0000-0000-00001E670000}"/>
    <cellStyle name="40% - Accent6 6 7 3" xfId="29409" xr:uid="{00000000-0005-0000-0000-00001F670000}"/>
    <cellStyle name="40% - Accent6 6 8" xfId="10960" xr:uid="{00000000-0005-0000-0000-000020670000}"/>
    <cellStyle name="40% - Accent6 6 8 2" xfId="47279" xr:uid="{00000000-0005-0000-0000-000021670000}"/>
    <cellStyle name="40% - Accent6 6 8 3" xfId="34844" xr:uid="{00000000-0005-0000-0000-000022670000}"/>
    <cellStyle name="40% - Accent6 6 9" xfId="42443" xr:uid="{00000000-0005-0000-0000-000023670000}"/>
    <cellStyle name="40% - Accent6 7" xfId="671" xr:uid="{00000000-0005-0000-0000-000024670000}"/>
    <cellStyle name="40% - Accent6 7 10" xfId="11528" xr:uid="{00000000-0005-0000-0000-000025670000}"/>
    <cellStyle name="40% - Accent6 7 2" xfId="1431" xr:uid="{00000000-0005-0000-0000-000026670000}"/>
    <cellStyle name="40% - Accent6 7 2 2" xfId="3807" xr:uid="{00000000-0005-0000-0000-000027670000}"/>
    <cellStyle name="40% - Accent6 7 2 2 2" xfId="8598" xr:uid="{00000000-0005-0000-0000-000028670000}"/>
    <cellStyle name="40% - Accent6 7 2 2 2 2" xfId="28018" xr:uid="{00000000-0005-0000-0000-000029670000}"/>
    <cellStyle name="40% - Accent6 7 2 2 2 3" xfId="54364" xr:uid="{00000000-0005-0000-0000-00002A670000}"/>
    <cellStyle name="40% - Accent6 7 2 2 2 4" xfId="18140" xr:uid="{00000000-0005-0000-0000-00002B670000}"/>
    <cellStyle name="40% - Accent6 7 2 2 3" xfId="22432" xr:uid="{00000000-0005-0000-0000-00002C670000}"/>
    <cellStyle name="40% - Accent6 7 2 2 3 2" xfId="49675" xr:uid="{00000000-0005-0000-0000-00002D670000}"/>
    <cellStyle name="40% - Accent6 7 2 2 4" xfId="31915" xr:uid="{00000000-0005-0000-0000-00002E670000}"/>
    <cellStyle name="40% - Accent6 7 2 2 5" xfId="37486" xr:uid="{00000000-0005-0000-0000-00002F670000}"/>
    <cellStyle name="40% - Accent6 7 2 2 6" xfId="44946" xr:uid="{00000000-0005-0000-0000-000030670000}"/>
    <cellStyle name="40% - Accent6 7 2 2 7" xfId="14429" xr:uid="{00000000-0005-0000-0000-000031670000}"/>
    <cellStyle name="40% - Accent6 7 2 3" xfId="6645" xr:uid="{00000000-0005-0000-0000-000032670000}"/>
    <cellStyle name="40% - Accent6 7 2 3 2" xfId="26208" xr:uid="{00000000-0005-0000-0000-000033670000}"/>
    <cellStyle name="40% - Accent6 7 2 3 3" xfId="52411" xr:uid="{00000000-0005-0000-0000-000034670000}"/>
    <cellStyle name="40% - Accent6 7 2 3 4" xfId="16298" xr:uid="{00000000-0005-0000-0000-000035670000}"/>
    <cellStyle name="40% - Accent6 7 2 4" xfId="20270" xr:uid="{00000000-0005-0000-0000-000036670000}"/>
    <cellStyle name="40% - Accent6 7 2 4 2" xfId="47747" xr:uid="{00000000-0005-0000-0000-000037670000}"/>
    <cellStyle name="40% - Accent6 7 2 5" xfId="29895" xr:uid="{00000000-0005-0000-0000-000038670000}"/>
    <cellStyle name="40% - Accent6 7 2 6" xfId="35341" xr:uid="{00000000-0005-0000-0000-000039670000}"/>
    <cellStyle name="40% - Accent6 7 2 7" xfId="42936" xr:uid="{00000000-0005-0000-0000-00003A670000}"/>
    <cellStyle name="40% - Accent6 7 2 8" xfId="12965" xr:uid="{00000000-0005-0000-0000-00003B670000}"/>
    <cellStyle name="40% - Accent6 7 3" xfId="3115" xr:uid="{00000000-0005-0000-0000-00003C670000}"/>
    <cellStyle name="40% - Accent6 7 3 2" xfId="7908" xr:uid="{00000000-0005-0000-0000-00003D670000}"/>
    <cellStyle name="40% - Accent6 7 3 2 2" xfId="27338" xr:uid="{00000000-0005-0000-0000-00003E670000}"/>
    <cellStyle name="40% - Accent6 7 3 2 3" xfId="53674" xr:uid="{00000000-0005-0000-0000-00003F670000}"/>
    <cellStyle name="40% - Accent6 7 3 2 4" xfId="17448" xr:uid="{00000000-0005-0000-0000-000040670000}"/>
    <cellStyle name="40% - Accent6 7 3 3" xfId="21740" xr:uid="{00000000-0005-0000-0000-000041670000}"/>
    <cellStyle name="40% - Accent6 7 3 3 2" xfId="48986" xr:uid="{00000000-0005-0000-0000-000042670000}"/>
    <cellStyle name="40% - Accent6 7 3 4" xfId="31227" xr:uid="{00000000-0005-0000-0000-000043670000}"/>
    <cellStyle name="40% - Accent6 7 3 5" xfId="36794" xr:uid="{00000000-0005-0000-0000-000044670000}"/>
    <cellStyle name="40% - Accent6 7 3 6" xfId="44254" xr:uid="{00000000-0005-0000-0000-000045670000}"/>
    <cellStyle name="40% - Accent6 7 3 7" xfId="12248" xr:uid="{00000000-0005-0000-0000-000046670000}"/>
    <cellStyle name="40% - Accent6 7 4" xfId="5942" xr:uid="{00000000-0005-0000-0000-000047670000}"/>
    <cellStyle name="40% - Accent6 7 4 2" xfId="24391" xr:uid="{00000000-0005-0000-0000-000048670000}"/>
    <cellStyle name="40% - Accent6 7 4 3" xfId="51708" xr:uid="{00000000-0005-0000-0000-000049670000}"/>
    <cellStyle name="40% - Accent6 7 4 4" xfId="13750" xr:uid="{00000000-0005-0000-0000-00004A670000}"/>
    <cellStyle name="40% - Accent6 7 5" xfId="15619" xr:uid="{00000000-0005-0000-0000-00004B670000}"/>
    <cellStyle name="40% - Accent6 7 5 2" xfId="25529" xr:uid="{00000000-0005-0000-0000-00004C670000}"/>
    <cellStyle name="40% - Accent6 7 5 3" xfId="47047" xr:uid="{00000000-0005-0000-0000-00004D670000}"/>
    <cellStyle name="40% - Accent6 7 6" xfId="19516" xr:uid="{00000000-0005-0000-0000-00004E670000}"/>
    <cellStyle name="40% - Accent6 7 7" xfId="29177" xr:uid="{00000000-0005-0000-0000-00004F670000}"/>
    <cellStyle name="40% - Accent6 7 8" xfId="34585" xr:uid="{00000000-0005-0000-0000-000050670000}"/>
    <cellStyle name="40% - Accent6 7 9" xfId="42184" xr:uid="{00000000-0005-0000-0000-000051670000}"/>
    <cellStyle name="40% - Accent6 8" xfId="1123" xr:uid="{00000000-0005-0000-0000-000052670000}"/>
    <cellStyle name="40% - Accent6 8 2" xfId="3528" xr:uid="{00000000-0005-0000-0000-000053670000}"/>
    <cellStyle name="40% - Accent6 8 2 2" xfId="8320" xr:uid="{00000000-0005-0000-0000-000054670000}"/>
    <cellStyle name="40% - Accent6 8 2 2 2" xfId="27746" xr:uid="{00000000-0005-0000-0000-000055670000}"/>
    <cellStyle name="40% - Accent6 8 2 2 3" xfId="54086" xr:uid="{00000000-0005-0000-0000-000056670000}"/>
    <cellStyle name="40% - Accent6 8 2 2 4" xfId="17861" xr:uid="{00000000-0005-0000-0000-000057670000}"/>
    <cellStyle name="40% - Accent6 8 2 3" xfId="22153" xr:uid="{00000000-0005-0000-0000-000058670000}"/>
    <cellStyle name="40% - Accent6 8 2 3 2" xfId="49397" xr:uid="{00000000-0005-0000-0000-000059670000}"/>
    <cellStyle name="40% - Accent6 8 2 4" xfId="31638" xr:uid="{00000000-0005-0000-0000-00005A670000}"/>
    <cellStyle name="40% - Accent6 8 2 5" xfId="37207" xr:uid="{00000000-0005-0000-0000-00005B670000}"/>
    <cellStyle name="40% - Accent6 8 2 6" xfId="44667" xr:uid="{00000000-0005-0000-0000-00005C670000}"/>
    <cellStyle name="40% - Accent6 8 2 7" xfId="12664" xr:uid="{00000000-0005-0000-0000-00005D670000}"/>
    <cellStyle name="40% - Accent6 8 3" xfId="6356" xr:uid="{00000000-0005-0000-0000-00005E670000}"/>
    <cellStyle name="40% - Accent6 8 3 2" xfId="23699" xr:uid="{00000000-0005-0000-0000-00005F670000}"/>
    <cellStyle name="40% - Accent6 8 3 3" xfId="52122" xr:uid="{00000000-0005-0000-0000-000060670000}"/>
    <cellStyle name="40% - Accent6 8 3 4" xfId="14158" xr:uid="{00000000-0005-0000-0000-000061670000}"/>
    <cellStyle name="40% - Accent6 8 4" xfId="16027" xr:uid="{00000000-0005-0000-0000-000062670000}"/>
    <cellStyle name="40% - Accent6 8 4 2" xfId="25937" xr:uid="{00000000-0005-0000-0000-000063670000}"/>
    <cellStyle name="40% - Accent6 8 4 3" xfId="47460" xr:uid="{00000000-0005-0000-0000-000064670000}"/>
    <cellStyle name="40% - Accent6 8 5" xfId="19962" xr:uid="{00000000-0005-0000-0000-000065670000}"/>
    <cellStyle name="40% - Accent6 8 6" xfId="29591" xr:uid="{00000000-0005-0000-0000-000066670000}"/>
    <cellStyle name="40% - Accent6 8 7" xfId="35033" xr:uid="{00000000-0005-0000-0000-000067670000}"/>
    <cellStyle name="40% - Accent6 8 8" xfId="42628" xr:uid="{00000000-0005-0000-0000-000068670000}"/>
    <cellStyle name="40% - Accent6 8 9" xfId="11230" xr:uid="{00000000-0005-0000-0000-000069670000}"/>
    <cellStyle name="40% - Accent6 9" xfId="1973" xr:uid="{00000000-0005-0000-0000-00006A670000}"/>
    <cellStyle name="40% - Accent6 9 2" xfId="4280" xr:uid="{00000000-0005-0000-0000-00006B670000}"/>
    <cellStyle name="40% - Accent6 9 2 2" xfId="9061" xr:uid="{00000000-0005-0000-0000-00006C670000}"/>
    <cellStyle name="40% - Accent6 9 2 2 2" xfId="28454" xr:uid="{00000000-0005-0000-0000-00006D670000}"/>
    <cellStyle name="40% - Accent6 9 2 2 3" xfId="54827" xr:uid="{00000000-0005-0000-0000-00006E670000}"/>
    <cellStyle name="40% - Accent6 9 2 2 4" xfId="18613" xr:uid="{00000000-0005-0000-0000-00006F670000}"/>
    <cellStyle name="40% - Accent6 9 2 3" xfId="22905" xr:uid="{00000000-0005-0000-0000-000070670000}"/>
    <cellStyle name="40% - Accent6 9 2 3 2" xfId="50137" xr:uid="{00000000-0005-0000-0000-000071670000}"/>
    <cellStyle name="40% - Accent6 9 2 4" xfId="32380" xr:uid="{00000000-0005-0000-0000-000072670000}"/>
    <cellStyle name="40% - Accent6 9 2 5" xfId="37959" xr:uid="{00000000-0005-0000-0000-000073670000}"/>
    <cellStyle name="40% - Accent6 9 2 6" xfId="45419" xr:uid="{00000000-0005-0000-0000-000074670000}"/>
    <cellStyle name="40% - Accent6 9 2 7" xfId="14865" xr:uid="{00000000-0005-0000-0000-000075670000}"/>
    <cellStyle name="40% - Accent6 9 3" xfId="7140" xr:uid="{00000000-0005-0000-0000-000076670000}"/>
    <cellStyle name="40% - Accent6 9 3 2" xfId="26644" xr:uid="{00000000-0005-0000-0000-000077670000}"/>
    <cellStyle name="40% - Accent6 9 3 3" xfId="52906" xr:uid="{00000000-0005-0000-0000-000078670000}"/>
    <cellStyle name="40% - Accent6 9 3 4" xfId="16734" xr:uid="{00000000-0005-0000-0000-000079670000}"/>
    <cellStyle name="40% - Accent6 9 4" xfId="20812" xr:uid="{00000000-0005-0000-0000-00007A670000}"/>
    <cellStyle name="40% - Accent6 9 4 2" xfId="48242" xr:uid="{00000000-0005-0000-0000-00007B670000}"/>
    <cellStyle name="40% - Accent6 9 5" xfId="30426" xr:uid="{00000000-0005-0000-0000-00007C670000}"/>
    <cellStyle name="40% - Accent6 9 6" xfId="35883" xr:uid="{00000000-0005-0000-0000-00007D670000}"/>
    <cellStyle name="40% - Accent6 9 7" xfId="43478" xr:uid="{00000000-0005-0000-0000-00007E670000}"/>
    <cellStyle name="40% - Accent6 9 8" xfId="11977" xr:uid="{00000000-0005-0000-0000-00007F670000}"/>
    <cellStyle name="40% - Akzent1" xfId="191" xr:uid="{00000000-0005-0000-0000-000080670000}"/>
    <cellStyle name="40% - Akzent2" xfId="192" xr:uid="{00000000-0005-0000-0000-000081670000}"/>
    <cellStyle name="40% - Akzent3" xfId="193" xr:uid="{00000000-0005-0000-0000-000082670000}"/>
    <cellStyle name="40% - Akzent4" xfId="194" xr:uid="{00000000-0005-0000-0000-000083670000}"/>
    <cellStyle name="40% - Akzent5" xfId="195" xr:uid="{00000000-0005-0000-0000-000084670000}"/>
    <cellStyle name="40% - Akzent6" xfId="196" xr:uid="{00000000-0005-0000-0000-000085670000}"/>
    <cellStyle name="40% - Ênfase1" xfId="20" xr:uid="{00000000-0005-0000-0000-000086670000}"/>
    <cellStyle name="40% - Ênfase1 2" xfId="152" xr:uid="{00000000-0005-0000-0000-000087670000}"/>
    <cellStyle name="40% - Ênfase1 2 2" xfId="2694" xr:uid="{00000000-0005-0000-0000-000088670000}"/>
    <cellStyle name="40% - Ênfase1 2 3" xfId="2483" xr:uid="{00000000-0005-0000-0000-000089670000}"/>
    <cellStyle name="40% - Ênfase1 3" xfId="2600" xr:uid="{00000000-0005-0000-0000-00008A670000}"/>
    <cellStyle name="40% - Ênfase1 4" xfId="2389" xr:uid="{00000000-0005-0000-0000-00008B670000}"/>
    <cellStyle name="40% - Ênfase1_Bham" xfId="362" xr:uid="{00000000-0005-0000-0000-00008C670000}"/>
    <cellStyle name="40% - Ênfase2" xfId="21" xr:uid="{00000000-0005-0000-0000-00008D670000}"/>
    <cellStyle name="40% - Ênfase2 2" xfId="153" xr:uid="{00000000-0005-0000-0000-00008E670000}"/>
    <cellStyle name="40% - Ênfase2 2 2" xfId="2695" xr:uid="{00000000-0005-0000-0000-00008F670000}"/>
    <cellStyle name="40% - Ênfase2 2 3" xfId="2484" xr:uid="{00000000-0005-0000-0000-000090670000}"/>
    <cellStyle name="40% - Ênfase2 3" xfId="2601" xr:uid="{00000000-0005-0000-0000-000091670000}"/>
    <cellStyle name="40% - Ênfase2 4" xfId="2390" xr:uid="{00000000-0005-0000-0000-000092670000}"/>
    <cellStyle name="40% - Ênfase2_Bham" xfId="363" xr:uid="{00000000-0005-0000-0000-000093670000}"/>
    <cellStyle name="40% - Ênfase3" xfId="22" xr:uid="{00000000-0005-0000-0000-000094670000}"/>
    <cellStyle name="40% - Ênfase3 2" xfId="154" xr:uid="{00000000-0005-0000-0000-000095670000}"/>
    <cellStyle name="40% - Ênfase3 2 2" xfId="2696" xr:uid="{00000000-0005-0000-0000-000096670000}"/>
    <cellStyle name="40% - Ênfase3 2 3" xfId="2485" xr:uid="{00000000-0005-0000-0000-000097670000}"/>
    <cellStyle name="40% - Ênfase3 3" xfId="2602" xr:uid="{00000000-0005-0000-0000-000098670000}"/>
    <cellStyle name="40% - Ênfase3 4" xfId="2391" xr:uid="{00000000-0005-0000-0000-000099670000}"/>
    <cellStyle name="40% - Ênfase3_Bham" xfId="364" xr:uid="{00000000-0005-0000-0000-00009A670000}"/>
    <cellStyle name="40% - Ênfase4" xfId="23" xr:uid="{00000000-0005-0000-0000-00009B670000}"/>
    <cellStyle name="40% - Ênfase4 2" xfId="155" xr:uid="{00000000-0005-0000-0000-00009C670000}"/>
    <cellStyle name="40% - Ênfase4 2 2" xfId="2697" xr:uid="{00000000-0005-0000-0000-00009D670000}"/>
    <cellStyle name="40% - Ênfase4 2 3" xfId="2486" xr:uid="{00000000-0005-0000-0000-00009E670000}"/>
    <cellStyle name="40% - Ênfase4 3" xfId="2603" xr:uid="{00000000-0005-0000-0000-00009F670000}"/>
    <cellStyle name="40% - Ênfase4 4" xfId="2392" xr:uid="{00000000-0005-0000-0000-0000A0670000}"/>
    <cellStyle name="40% - Ênfase4_Bham" xfId="365" xr:uid="{00000000-0005-0000-0000-0000A1670000}"/>
    <cellStyle name="40% - Ênfase5" xfId="24" xr:uid="{00000000-0005-0000-0000-0000A2670000}"/>
    <cellStyle name="40% - Ênfase5 2" xfId="156" xr:uid="{00000000-0005-0000-0000-0000A3670000}"/>
    <cellStyle name="40% - Ênfase5 2 2" xfId="2698" xr:uid="{00000000-0005-0000-0000-0000A4670000}"/>
    <cellStyle name="40% - Ênfase5 2 3" xfId="2487" xr:uid="{00000000-0005-0000-0000-0000A5670000}"/>
    <cellStyle name="40% - Ênfase5 3" xfId="2604" xr:uid="{00000000-0005-0000-0000-0000A6670000}"/>
    <cellStyle name="40% - Ênfase5 4" xfId="2393" xr:uid="{00000000-0005-0000-0000-0000A7670000}"/>
    <cellStyle name="40% - Ênfase5_Bham" xfId="366" xr:uid="{00000000-0005-0000-0000-0000A8670000}"/>
    <cellStyle name="40% - Ênfase6" xfId="25" xr:uid="{00000000-0005-0000-0000-0000A9670000}"/>
    <cellStyle name="40% - Ênfase6 2" xfId="157" xr:uid="{00000000-0005-0000-0000-0000AA670000}"/>
    <cellStyle name="40% - Ênfase6 2 2" xfId="2699" xr:uid="{00000000-0005-0000-0000-0000AB670000}"/>
    <cellStyle name="40% - Ênfase6 2 3" xfId="2488" xr:uid="{00000000-0005-0000-0000-0000AC670000}"/>
    <cellStyle name="40% - Ênfase6 3" xfId="2605" xr:uid="{00000000-0005-0000-0000-0000AD670000}"/>
    <cellStyle name="40% - Ênfase6 4" xfId="2394" xr:uid="{00000000-0005-0000-0000-0000AE670000}"/>
    <cellStyle name="40% - Ênfase6_Bham" xfId="367" xr:uid="{00000000-0005-0000-0000-0000AF670000}"/>
    <cellStyle name="40% - Énfasis1" xfId="237" xr:uid="{00000000-0005-0000-0000-0000B0670000}"/>
    <cellStyle name="40% - Énfasis1 10" xfId="4768" xr:uid="{00000000-0005-0000-0000-0000B1670000}"/>
    <cellStyle name="40% - Énfasis1 10 2" xfId="9528" xr:uid="{00000000-0005-0000-0000-0000B2670000}"/>
    <cellStyle name="40% - Énfasis1 10 2 2" xfId="55294" xr:uid="{00000000-0005-0000-0000-0000B3670000}"/>
    <cellStyle name="40% - Énfasis1 10 2 3" xfId="25287" xr:uid="{00000000-0005-0000-0000-0000B4670000}"/>
    <cellStyle name="40% - Énfasis1 10 3" xfId="32867" xr:uid="{00000000-0005-0000-0000-0000B5670000}"/>
    <cellStyle name="40% - Énfasis1 10 3 2" xfId="50603" xr:uid="{00000000-0005-0000-0000-0000B6670000}"/>
    <cellStyle name="40% - Énfasis1 10 4" xfId="38446" xr:uid="{00000000-0005-0000-0000-0000B7670000}"/>
    <cellStyle name="40% - Énfasis1 10 5" xfId="45903" xr:uid="{00000000-0005-0000-0000-0000B8670000}"/>
    <cellStyle name="40% - Énfasis1 10 6" xfId="15365" xr:uid="{00000000-0005-0000-0000-0000B9670000}"/>
    <cellStyle name="40% - Énfasis1 11" xfId="5257" xr:uid="{00000000-0005-0000-0000-0000BA670000}"/>
    <cellStyle name="40% - Énfasis1 11 2" xfId="9949" xr:uid="{00000000-0005-0000-0000-0000BB670000}"/>
    <cellStyle name="40% - Énfasis1 11 2 2" xfId="55715" xr:uid="{00000000-0005-0000-0000-0000BC670000}"/>
    <cellStyle name="40% - Énfasis1 11 2 3" xfId="33353" xr:uid="{00000000-0005-0000-0000-0000BD670000}"/>
    <cellStyle name="40% - Énfasis1 11 3" xfId="38932" xr:uid="{00000000-0005-0000-0000-0000BE670000}"/>
    <cellStyle name="40% - Énfasis1 11 3 2" xfId="51023" xr:uid="{00000000-0005-0000-0000-0000BF670000}"/>
    <cellStyle name="40% - Énfasis1 11 4" xfId="46385" xr:uid="{00000000-0005-0000-0000-0000C0670000}"/>
    <cellStyle name="40% - Énfasis1 11 5" xfId="19174" xr:uid="{00000000-0005-0000-0000-0000C1670000}"/>
    <cellStyle name="40% - Énfasis1 12" xfId="5674" xr:uid="{00000000-0005-0000-0000-0000C2670000}"/>
    <cellStyle name="40% - Énfasis1 12 2" xfId="51440" xr:uid="{00000000-0005-0000-0000-0000C3670000}"/>
    <cellStyle name="40% - Énfasis1 12 3" xfId="28915" xr:uid="{00000000-0005-0000-0000-0000C4670000}"/>
    <cellStyle name="40% - Énfasis1 13" xfId="10745" xr:uid="{00000000-0005-0000-0000-0000C5670000}"/>
    <cellStyle name="40% - Énfasis1 13 2" xfId="46793" xr:uid="{00000000-0005-0000-0000-0000C6670000}"/>
    <cellStyle name="40% - Énfasis1 13 3" xfId="34241" xr:uid="{00000000-0005-0000-0000-0000C7670000}"/>
    <cellStyle name="40% - Énfasis1 14" xfId="41918" xr:uid="{00000000-0005-0000-0000-0000C8670000}"/>
    <cellStyle name="40% - Énfasis1 15" xfId="11159" xr:uid="{00000000-0005-0000-0000-0000C9670000}"/>
    <cellStyle name="40% - Énfasis1 16" xfId="56500" xr:uid="{00000000-0005-0000-0000-0000CA670000}"/>
    <cellStyle name="40% - Énfasis1 17" xfId="56955" xr:uid="{00000000-0005-0000-0000-0000CB670000}"/>
    <cellStyle name="40% - Énfasis1 2" xfId="289" xr:uid="{00000000-0005-0000-0000-0000CC670000}"/>
    <cellStyle name="40% - Énfasis1 2 10" xfId="5273" xr:uid="{00000000-0005-0000-0000-0000CD670000}"/>
    <cellStyle name="40% - Énfasis1 2 10 2" xfId="9965" xr:uid="{00000000-0005-0000-0000-0000CE670000}"/>
    <cellStyle name="40% - Énfasis1 2 10 2 2" xfId="55731" xr:uid="{00000000-0005-0000-0000-0000CF670000}"/>
    <cellStyle name="40% - Énfasis1 2 10 2 3" xfId="33369" xr:uid="{00000000-0005-0000-0000-0000D0670000}"/>
    <cellStyle name="40% - Énfasis1 2 10 3" xfId="38948" xr:uid="{00000000-0005-0000-0000-0000D1670000}"/>
    <cellStyle name="40% - Énfasis1 2 10 3 2" xfId="51039" xr:uid="{00000000-0005-0000-0000-0000D2670000}"/>
    <cellStyle name="40% - Énfasis1 2 10 4" xfId="46401" xr:uid="{00000000-0005-0000-0000-0000D3670000}"/>
    <cellStyle name="40% - Énfasis1 2 10 5" xfId="19202" xr:uid="{00000000-0005-0000-0000-0000D4670000}"/>
    <cellStyle name="40% - Énfasis1 2 11" xfId="5692" xr:uid="{00000000-0005-0000-0000-0000D5670000}"/>
    <cellStyle name="40% - Énfasis1 2 11 2" xfId="51458" xr:uid="{00000000-0005-0000-0000-0000D6670000}"/>
    <cellStyle name="40% - Énfasis1 2 11 3" xfId="28931" xr:uid="{00000000-0005-0000-0000-0000D7670000}"/>
    <cellStyle name="40% - Énfasis1 2 12" xfId="10761" xr:uid="{00000000-0005-0000-0000-0000D8670000}"/>
    <cellStyle name="40% - Énfasis1 2 12 2" xfId="46809" xr:uid="{00000000-0005-0000-0000-0000D9670000}"/>
    <cellStyle name="40% - Énfasis1 2 12 3" xfId="34268" xr:uid="{00000000-0005-0000-0000-0000DA670000}"/>
    <cellStyle name="40% - Énfasis1 2 13" xfId="41934" xr:uid="{00000000-0005-0000-0000-0000DB670000}"/>
    <cellStyle name="40% - Énfasis1 2 14" xfId="11175" xr:uid="{00000000-0005-0000-0000-0000DC670000}"/>
    <cellStyle name="40% - Énfasis1 2 15" xfId="56516" xr:uid="{00000000-0005-0000-0000-0000DD670000}"/>
    <cellStyle name="40% - Énfasis1 2 16" xfId="56971" xr:uid="{00000000-0005-0000-0000-0000DE670000}"/>
    <cellStyle name="40% - Énfasis1 2 2" xfId="525" xr:uid="{00000000-0005-0000-0000-0000DF670000}"/>
    <cellStyle name="40% - Énfasis1 2 2 10" xfId="10849" xr:uid="{00000000-0005-0000-0000-0000E0670000}"/>
    <cellStyle name="40% - Énfasis1 2 2 10 2" xfId="46909" xr:uid="{00000000-0005-0000-0000-0000E1670000}"/>
    <cellStyle name="40% - Énfasis1 2 2 10 3" xfId="34441" xr:uid="{00000000-0005-0000-0000-0000E2670000}"/>
    <cellStyle name="40% - Énfasis1 2 2 11" xfId="42041" xr:uid="{00000000-0005-0000-0000-0000E3670000}"/>
    <cellStyle name="40% - Énfasis1 2 2 12" xfId="11385" xr:uid="{00000000-0005-0000-0000-0000E4670000}"/>
    <cellStyle name="40% - Énfasis1 2 2 13" xfId="56604" xr:uid="{00000000-0005-0000-0000-0000E5670000}"/>
    <cellStyle name="40% - Énfasis1 2 2 14" xfId="57059" xr:uid="{00000000-0005-0000-0000-0000E6670000}"/>
    <cellStyle name="40% - Énfasis1 2 2 2" xfId="1062" xr:uid="{00000000-0005-0000-0000-0000E7670000}"/>
    <cellStyle name="40% - Énfasis1 2 2 2 10" xfId="11919" xr:uid="{00000000-0005-0000-0000-0000E8670000}"/>
    <cellStyle name="40% - Énfasis1 2 2 2 11" xfId="56847" xr:uid="{00000000-0005-0000-0000-0000E9670000}"/>
    <cellStyle name="40% - Énfasis1 2 2 2 12" xfId="57302" xr:uid="{00000000-0005-0000-0000-0000EA670000}"/>
    <cellStyle name="40% - Énfasis1 2 2 2 2" xfId="1799" xr:uid="{00000000-0005-0000-0000-0000EB670000}"/>
    <cellStyle name="40% - Énfasis1 2 2 2 2 2" xfId="4172" xr:uid="{00000000-0005-0000-0000-0000EC670000}"/>
    <cellStyle name="40% - Énfasis1 2 2 2 2 2 2" xfId="8963" xr:uid="{00000000-0005-0000-0000-0000ED670000}"/>
    <cellStyle name="40% - Énfasis1 2 2 2 2 2 2 2" xfId="28382" xr:uid="{00000000-0005-0000-0000-0000EE670000}"/>
    <cellStyle name="40% - Énfasis1 2 2 2 2 2 2 3" xfId="54729" xr:uid="{00000000-0005-0000-0000-0000EF670000}"/>
    <cellStyle name="40% - Énfasis1 2 2 2 2 2 2 4" xfId="18505" xr:uid="{00000000-0005-0000-0000-0000F0670000}"/>
    <cellStyle name="40% - Énfasis1 2 2 2 2 2 3" xfId="22797" xr:uid="{00000000-0005-0000-0000-0000F1670000}"/>
    <cellStyle name="40% - Énfasis1 2 2 2 2 2 3 2" xfId="50040" xr:uid="{00000000-0005-0000-0000-0000F2670000}"/>
    <cellStyle name="40% - Énfasis1 2 2 2 2 2 4" xfId="32280" xr:uid="{00000000-0005-0000-0000-0000F3670000}"/>
    <cellStyle name="40% - Énfasis1 2 2 2 2 2 5" xfId="37851" xr:uid="{00000000-0005-0000-0000-0000F4670000}"/>
    <cellStyle name="40% - Énfasis1 2 2 2 2 2 6" xfId="45311" xr:uid="{00000000-0005-0000-0000-0000F5670000}"/>
    <cellStyle name="40% - Énfasis1 2 2 2 2 2 7" xfId="14793" xr:uid="{00000000-0005-0000-0000-0000F6670000}"/>
    <cellStyle name="40% - Énfasis1 2 2 2 2 3" xfId="7012" xr:uid="{00000000-0005-0000-0000-0000F7670000}"/>
    <cellStyle name="40% - Énfasis1 2 2 2 2 3 2" xfId="26572" xr:uid="{00000000-0005-0000-0000-0000F8670000}"/>
    <cellStyle name="40% - Énfasis1 2 2 2 2 3 3" xfId="52778" xr:uid="{00000000-0005-0000-0000-0000F9670000}"/>
    <cellStyle name="40% - Énfasis1 2 2 2 2 3 4" xfId="16662" xr:uid="{00000000-0005-0000-0000-0000FA670000}"/>
    <cellStyle name="40% - Énfasis1 2 2 2 2 4" xfId="20638" xr:uid="{00000000-0005-0000-0000-0000FB670000}"/>
    <cellStyle name="40% - Énfasis1 2 2 2 2 4 2" xfId="48114" xr:uid="{00000000-0005-0000-0000-0000FC670000}"/>
    <cellStyle name="40% - Énfasis1 2 2 2 2 5" xfId="30263" xr:uid="{00000000-0005-0000-0000-0000FD670000}"/>
    <cellStyle name="40% - Énfasis1 2 2 2 2 6" xfId="35709" xr:uid="{00000000-0005-0000-0000-0000FE670000}"/>
    <cellStyle name="40% - Énfasis1 2 2 2 2 7" xfId="43304" xr:uid="{00000000-0005-0000-0000-0000FF670000}"/>
    <cellStyle name="40% - Énfasis1 2 2 2 2 8" xfId="13332" xr:uid="{00000000-0005-0000-0000-000000680000}"/>
    <cellStyle name="40% - Énfasis1 2 2 2 3" xfId="2339" xr:uid="{00000000-0005-0000-0000-000001680000}"/>
    <cellStyle name="40% - Énfasis1 2 2 2 3 2" xfId="4644" xr:uid="{00000000-0005-0000-0000-000002680000}"/>
    <cellStyle name="40% - Énfasis1 2 2 2 3 2 2" xfId="9425" xr:uid="{00000000-0005-0000-0000-000003680000}"/>
    <cellStyle name="40% - Énfasis1 2 2 2 3 2 2 2" xfId="28818" xr:uid="{00000000-0005-0000-0000-000004680000}"/>
    <cellStyle name="40% - Énfasis1 2 2 2 3 2 2 3" xfId="55191" xr:uid="{00000000-0005-0000-0000-000005680000}"/>
    <cellStyle name="40% - Énfasis1 2 2 2 3 2 2 4" xfId="18977" xr:uid="{00000000-0005-0000-0000-000006680000}"/>
    <cellStyle name="40% - Énfasis1 2 2 2 3 2 3" xfId="23269" xr:uid="{00000000-0005-0000-0000-000007680000}"/>
    <cellStyle name="40% - Énfasis1 2 2 2 3 2 3 2" xfId="50501" xr:uid="{00000000-0005-0000-0000-000008680000}"/>
    <cellStyle name="40% - Énfasis1 2 2 2 3 2 4" xfId="32744" xr:uid="{00000000-0005-0000-0000-000009680000}"/>
    <cellStyle name="40% - Énfasis1 2 2 2 3 2 5" xfId="38323" xr:uid="{00000000-0005-0000-0000-00000A680000}"/>
    <cellStyle name="40% - Énfasis1 2 2 2 3 2 6" xfId="45783" xr:uid="{00000000-0005-0000-0000-00000B680000}"/>
    <cellStyle name="40% - Énfasis1 2 2 2 3 2 7" xfId="15229" xr:uid="{00000000-0005-0000-0000-00000C680000}"/>
    <cellStyle name="40% - Énfasis1 2 2 2 3 3" xfId="7504" xr:uid="{00000000-0005-0000-0000-00000D680000}"/>
    <cellStyle name="40% - Énfasis1 2 2 2 3 3 2" xfId="27008" xr:uid="{00000000-0005-0000-0000-00000E680000}"/>
    <cellStyle name="40% - Énfasis1 2 2 2 3 3 3" xfId="53270" xr:uid="{00000000-0005-0000-0000-00000F680000}"/>
    <cellStyle name="40% - Énfasis1 2 2 2 3 3 4" xfId="17098" xr:uid="{00000000-0005-0000-0000-000010680000}"/>
    <cellStyle name="40% - Énfasis1 2 2 2 3 4" xfId="21176" xr:uid="{00000000-0005-0000-0000-000011680000}"/>
    <cellStyle name="40% - Énfasis1 2 2 2 3 4 2" xfId="48606" xr:uid="{00000000-0005-0000-0000-000012680000}"/>
    <cellStyle name="40% - Énfasis1 2 2 2 3 5" xfId="30790" xr:uid="{00000000-0005-0000-0000-000013680000}"/>
    <cellStyle name="40% - Énfasis1 2 2 2 3 6" xfId="36249" xr:uid="{00000000-0005-0000-0000-000014680000}"/>
    <cellStyle name="40% - Énfasis1 2 2 2 3 7" xfId="43842" xr:uid="{00000000-0005-0000-0000-000015680000}"/>
    <cellStyle name="40% - Énfasis1 2 2 2 3 8" xfId="12612" xr:uid="{00000000-0005-0000-0000-000016680000}"/>
    <cellStyle name="40% - Énfasis1 2 2 2 4" xfId="3480" xr:uid="{00000000-0005-0000-0000-000017680000}"/>
    <cellStyle name="40% - Énfasis1 2 2 2 4 2" xfId="8272" xr:uid="{00000000-0005-0000-0000-000018680000}"/>
    <cellStyle name="40% - Énfasis1 2 2 2 4 2 2" xfId="27702" xr:uid="{00000000-0005-0000-0000-000019680000}"/>
    <cellStyle name="40% - Énfasis1 2 2 2 4 2 3" xfId="54038" xr:uid="{00000000-0005-0000-0000-00001A680000}"/>
    <cellStyle name="40% - Énfasis1 2 2 2 4 2 4" xfId="17813" xr:uid="{00000000-0005-0000-0000-00001B680000}"/>
    <cellStyle name="40% - Énfasis1 2 2 2 4 3" xfId="22105" xr:uid="{00000000-0005-0000-0000-00001C680000}"/>
    <cellStyle name="40% - Énfasis1 2 2 2 4 3 2" xfId="49350" xr:uid="{00000000-0005-0000-0000-00001D680000}"/>
    <cellStyle name="40% - Énfasis1 2 2 2 4 4" xfId="31592" xr:uid="{00000000-0005-0000-0000-00001E680000}"/>
    <cellStyle name="40% - Énfasis1 2 2 2 4 5" xfId="37159" xr:uid="{00000000-0005-0000-0000-00001F680000}"/>
    <cellStyle name="40% - Énfasis1 2 2 2 4 6" xfId="44619" xr:uid="{00000000-0005-0000-0000-000020680000}"/>
    <cellStyle name="40% - Énfasis1 2 2 2 4 7" xfId="14114" xr:uid="{00000000-0005-0000-0000-000021680000}"/>
    <cellStyle name="40% - Énfasis1 2 2 2 5" xfId="5119" xr:uid="{00000000-0005-0000-0000-000022680000}"/>
    <cellStyle name="40% - Énfasis1 2 2 2 5 2" xfId="9875" xr:uid="{00000000-0005-0000-0000-000023680000}"/>
    <cellStyle name="40% - Énfasis1 2 2 2 5 2 2" xfId="55641" xr:uid="{00000000-0005-0000-0000-000024680000}"/>
    <cellStyle name="40% - Énfasis1 2 2 2 5 2 3" xfId="25893" xr:uid="{00000000-0005-0000-0000-000025680000}"/>
    <cellStyle name="40% - Énfasis1 2 2 2 5 3" xfId="33218" xr:uid="{00000000-0005-0000-0000-000026680000}"/>
    <cellStyle name="40% - Énfasis1 2 2 2 5 3 2" xfId="50950" xr:uid="{00000000-0005-0000-0000-000027680000}"/>
    <cellStyle name="40% - Énfasis1 2 2 2 5 4" xfId="38797" xr:uid="{00000000-0005-0000-0000-000028680000}"/>
    <cellStyle name="40% - Énfasis1 2 2 2 5 5" xfId="46250" xr:uid="{00000000-0005-0000-0000-000029680000}"/>
    <cellStyle name="40% - Énfasis1 2 2 2 5 6" xfId="15983" xr:uid="{00000000-0005-0000-0000-00002A680000}"/>
    <cellStyle name="40% - Énfasis1 2 2 2 6" xfId="5604" xr:uid="{00000000-0005-0000-0000-00002B680000}"/>
    <cellStyle name="40% - Énfasis1 2 2 2 6 2" xfId="10296" xr:uid="{00000000-0005-0000-0000-00002C680000}"/>
    <cellStyle name="40% - Énfasis1 2 2 2 6 2 2" xfId="56062" xr:uid="{00000000-0005-0000-0000-00002D680000}"/>
    <cellStyle name="40% - Énfasis1 2 2 2 6 2 3" xfId="33700" xr:uid="{00000000-0005-0000-0000-00002E680000}"/>
    <cellStyle name="40% - Énfasis1 2 2 2 6 3" xfId="39279" xr:uid="{00000000-0005-0000-0000-00002F680000}"/>
    <cellStyle name="40% - Énfasis1 2 2 2 6 3 2" xfId="51370" xr:uid="{00000000-0005-0000-0000-000030680000}"/>
    <cellStyle name="40% - Énfasis1 2 2 2 6 4" xfId="46732" xr:uid="{00000000-0005-0000-0000-000031680000}"/>
    <cellStyle name="40% - Énfasis1 2 2 2 6 5" xfId="19907" xr:uid="{00000000-0005-0000-0000-000032680000}"/>
    <cellStyle name="40% - Énfasis1 2 2 2 7" xfId="6307" xr:uid="{00000000-0005-0000-0000-000033680000}"/>
    <cellStyle name="40% - Énfasis1 2 2 2 7 2" xfId="52073" xr:uid="{00000000-0005-0000-0000-000034680000}"/>
    <cellStyle name="40% - Énfasis1 2 2 2 7 3" xfId="29541" xr:uid="{00000000-0005-0000-0000-000035680000}"/>
    <cellStyle name="40% - Énfasis1 2 2 2 8" xfId="11092" xr:uid="{00000000-0005-0000-0000-000036680000}"/>
    <cellStyle name="40% - Énfasis1 2 2 2 8 2" xfId="47411" xr:uid="{00000000-0005-0000-0000-000037680000}"/>
    <cellStyle name="40% - Énfasis1 2 2 2 8 3" xfId="34976" xr:uid="{00000000-0005-0000-0000-000038680000}"/>
    <cellStyle name="40% - Énfasis1 2 2 2 9" xfId="42575" xr:uid="{00000000-0005-0000-0000-000039680000}"/>
    <cellStyle name="40% - Énfasis1 2 2 3" xfId="814" xr:uid="{00000000-0005-0000-0000-00003A680000}"/>
    <cellStyle name="40% - Énfasis1 2 2 3 10" xfId="11671" xr:uid="{00000000-0005-0000-0000-00003B680000}"/>
    <cellStyle name="40% - Énfasis1 2 2 3 2" xfId="1556" xr:uid="{00000000-0005-0000-0000-00003C680000}"/>
    <cellStyle name="40% - Énfasis1 2 2 3 2 2" xfId="3929" xr:uid="{00000000-0005-0000-0000-00003D680000}"/>
    <cellStyle name="40% - Énfasis1 2 2 3 2 2 2" xfId="8720" xr:uid="{00000000-0005-0000-0000-00003E680000}"/>
    <cellStyle name="40% - Énfasis1 2 2 3 2 2 2 2" xfId="28139" xr:uid="{00000000-0005-0000-0000-00003F680000}"/>
    <cellStyle name="40% - Énfasis1 2 2 3 2 2 2 3" xfId="54486" xr:uid="{00000000-0005-0000-0000-000040680000}"/>
    <cellStyle name="40% - Énfasis1 2 2 3 2 2 2 4" xfId="18262" xr:uid="{00000000-0005-0000-0000-000041680000}"/>
    <cellStyle name="40% - Énfasis1 2 2 3 2 2 3" xfId="22554" xr:uid="{00000000-0005-0000-0000-000042680000}"/>
    <cellStyle name="40% - Énfasis1 2 2 3 2 2 3 2" xfId="49797" xr:uid="{00000000-0005-0000-0000-000043680000}"/>
    <cellStyle name="40% - Énfasis1 2 2 3 2 2 4" xfId="32037" xr:uid="{00000000-0005-0000-0000-000044680000}"/>
    <cellStyle name="40% - Énfasis1 2 2 3 2 2 5" xfId="37608" xr:uid="{00000000-0005-0000-0000-000045680000}"/>
    <cellStyle name="40% - Énfasis1 2 2 3 2 2 6" xfId="45068" xr:uid="{00000000-0005-0000-0000-000046680000}"/>
    <cellStyle name="40% - Énfasis1 2 2 3 2 2 7" xfId="14550" xr:uid="{00000000-0005-0000-0000-000047680000}"/>
    <cellStyle name="40% - Énfasis1 2 2 3 2 3" xfId="6769" xr:uid="{00000000-0005-0000-0000-000048680000}"/>
    <cellStyle name="40% - Énfasis1 2 2 3 2 3 2" xfId="26329" xr:uid="{00000000-0005-0000-0000-000049680000}"/>
    <cellStyle name="40% - Énfasis1 2 2 3 2 3 3" xfId="52535" xr:uid="{00000000-0005-0000-0000-00004A680000}"/>
    <cellStyle name="40% - Énfasis1 2 2 3 2 3 4" xfId="16419" xr:uid="{00000000-0005-0000-0000-00004B680000}"/>
    <cellStyle name="40% - Énfasis1 2 2 3 2 4" xfId="20395" xr:uid="{00000000-0005-0000-0000-00004C680000}"/>
    <cellStyle name="40% - Énfasis1 2 2 3 2 4 2" xfId="47871" xr:uid="{00000000-0005-0000-0000-00004D680000}"/>
    <cellStyle name="40% - Énfasis1 2 2 3 2 5" xfId="30020" xr:uid="{00000000-0005-0000-0000-00004E680000}"/>
    <cellStyle name="40% - Énfasis1 2 2 3 2 6" xfId="35466" xr:uid="{00000000-0005-0000-0000-00004F680000}"/>
    <cellStyle name="40% - Énfasis1 2 2 3 2 7" xfId="43061" xr:uid="{00000000-0005-0000-0000-000050680000}"/>
    <cellStyle name="40% - Énfasis1 2 2 3 2 8" xfId="13089" xr:uid="{00000000-0005-0000-0000-000051680000}"/>
    <cellStyle name="40% - Énfasis1 2 2 3 3" xfId="3237" xr:uid="{00000000-0005-0000-0000-000052680000}"/>
    <cellStyle name="40% - Énfasis1 2 2 3 3 2" xfId="8029" xr:uid="{00000000-0005-0000-0000-000053680000}"/>
    <cellStyle name="40% - Énfasis1 2 2 3 3 2 2" xfId="27459" xr:uid="{00000000-0005-0000-0000-000054680000}"/>
    <cellStyle name="40% - Énfasis1 2 2 3 3 2 3" xfId="53795" xr:uid="{00000000-0005-0000-0000-000055680000}"/>
    <cellStyle name="40% - Énfasis1 2 2 3 3 2 4" xfId="17570" xr:uid="{00000000-0005-0000-0000-000056680000}"/>
    <cellStyle name="40% - Énfasis1 2 2 3 3 3" xfId="21862" xr:uid="{00000000-0005-0000-0000-000057680000}"/>
    <cellStyle name="40% - Énfasis1 2 2 3 3 3 2" xfId="49107" xr:uid="{00000000-0005-0000-0000-000058680000}"/>
    <cellStyle name="40% - Énfasis1 2 2 3 3 4" xfId="31349" xr:uid="{00000000-0005-0000-0000-000059680000}"/>
    <cellStyle name="40% - Énfasis1 2 2 3 3 5" xfId="36916" xr:uid="{00000000-0005-0000-0000-00005A680000}"/>
    <cellStyle name="40% - Énfasis1 2 2 3 3 6" xfId="44376" xr:uid="{00000000-0005-0000-0000-00005B680000}"/>
    <cellStyle name="40% - Énfasis1 2 2 3 3 7" xfId="12369" xr:uid="{00000000-0005-0000-0000-00005C680000}"/>
    <cellStyle name="40% - Énfasis1 2 2 3 4" xfId="6064" xr:uid="{00000000-0005-0000-0000-00005D680000}"/>
    <cellStyle name="40% - Énfasis1 2 2 3 4 2" xfId="24670" xr:uid="{00000000-0005-0000-0000-00005E680000}"/>
    <cellStyle name="40% - Énfasis1 2 2 3 4 3" xfId="51830" xr:uid="{00000000-0005-0000-0000-00005F680000}"/>
    <cellStyle name="40% - Énfasis1 2 2 3 4 4" xfId="13871" xr:uid="{00000000-0005-0000-0000-000060680000}"/>
    <cellStyle name="40% - Énfasis1 2 2 3 5" xfId="15740" xr:uid="{00000000-0005-0000-0000-000061680000}"/>
    <cellStyle name="40% - Énfasis1 2 2 3 5 2" xfId="25650" xr:uid="{00000000-0005-0000-0000-000062680000}"/>
    <cellStyle name="40% - Énfasis1 2 2 3 5 3" xfId="47168" xr:uid="{00000000-0005-0000-0000-000063680000}"/>
    <cellStyle name="40% - Énfasis1 2 2 3 6" xfId="19659" xr:uid="{00000000-0005-0000-0000-000064680000}"/>
    <cellStyle name="40% - Énfasis1 2 2 3 7" xfId="29298" xr:uid="{00000000-0005-0000-0000-000065680000}"/>
    <cellStyle name="40% - Énfasis1 2 2 3 8" xfId="34728" xr:uid="{00000000-0005-0000-0000-000066680000}"/>
    <cellStyle name="40% - Énfasis1 2 2 3 9" xfId="42327" xr:uid="{00000000-0005-0000-0000-000067680000}"/>
    <cellStyle name="40% - Énfasis1 2 2 4" xfId="1293" xr:uid="{00000000-0005-0000-0000-000068680000}"/>
    <cellStyle name="40% - Énfasis1 2 2 4 2" xfId="3669" xr:uid="{00000000-0005-0000-0000-000069680000}"/>
    <cellStyle name="40% - Énfasis1 2 2 4 2 2" xfId="8460" xr:uid="{00000000-0005-0000-0000-00006A680000}"/>
    <cellStyle name="40% - Énfasis1 2 2 4 2 2 2" xfId="27880" xr:uid="{00000000-0005-0000-0000-00006B680000}"/>
    <cellStyle name="40% - Énfasis1 2 2 4 2 2 3" xfId="54226" xr:uid="{00000000-0005-0000-0000-00006C680000}"/>
    <cellStyle name="40% - Énfasis1 2 2 4 2 2 4" xfId="18002" xr:uid="{00000000-0005-0000-0000-00006D680000}"/>
    <cellStyle name="40% - Énfasis1 2 2 4 2 3" xfId="22294" xr:uid="{00000000-0005-0000-0000-00006E680000}"/>
    <cellStyle name="40% - Énfasis1 2 2 4 2 3 2" xfId="49537" xr:uid="{00000000-0005-0000-0000-00006F680000}"/>
    <cellStyle name="40% - Énfasis1 2 2 4 2 4" xfId="31777" xr:uid="{00000000-0005-0000-0000-000070680000}"/>
    <cellStyle name="40% - Énfasis1 2 2 4 2 5" xfId="37348" xr:uid="{00000000-0005-0000-0000-000071680000}"/>
    <cellStyle name="40% - Énfasis1 2 2 4 2 6" xfId="44808" xr:uid="{00000000-0005-0000-0000-000072680000}"/>
    <cellStyle name="40% - Énfasis1 2 2 4 2 7" xfId="14291" xr:uid="{00000000-0005-0000-0000-000073680000}"/>
    <cellStyle name="40% - Énfasis1 2 2 4 3" xfId="6507" xr:uid="{00000000-0005-0000-0000-000074680000}"/>
    <cellStyle name="40% - Énfasis1 2 2 4 3 2" xfId="26070" xr:uid="{00000000-0005-0000-0000-000075680000}"/>
    <cellStyle name="40% - Énfasis1 2 2 4 3 3" xfId="52273" xr:uid="{00000000-0005-0000-0000-000076680000}"/>
    <cellStyle name="40% - Énfasis1 2 2 4 3 4" xfId="16160" xr:uid="{00000000-0005-0000-0000-000077680000}"/>
    <cellStyle name="40% - Énfasis1 2 2 4 4" xfId="20132" xr:uid="{00000000-0005-0000-0000-000078680000}"/>
    <cellStyle name="40% - Énfasis1 2 2 4 4 2" xfId="47609" xr:uid="{00000000-0005-0000-0000-000079680000}"/>
    <cellStyle name="40% - Énfasis1 2 2 4 5" xfId="29757" xr:uid="{00000000-0005-0000-0000-00007A680000}"/>
    <cellStyle name="40% - Énfasis1 2 2 4 6" xfId="35203" xr:uid="{00000000-0005-0000-0000-00007B680000}"/>
    <cellStyle name="40% - Énfasis1 2 2 4 7" xfId="42798" xr:uid="{00000000-0005-0000-0000-00007C680000}"/>
    <cellStyle name="40% - Énfasis1 2 2 4 8" xfId="12827" xr:uid="{00000000-0005-0000-0000-00007D680000}"/>
    <cellStyle name="40% - Énfasis1 2 2 5" xfId="2096" xr:uid="{00000000-0005-0000-0000-00007E680000}"/>
    <cellStyle name="40% - Énfasis1 2 2 5 2" xfId="4401" xr:uid="{00000000-0005-0000-0000-00007F680000}"/>
    <cellStyle name="40% - Énfasis1 2 2 5 2 2" xfId="9182" xr:uid="{00000000-0005-0000-0000-000080680000}"/>
    <cellStyle name="40% - Énfasis1 2 2 5 2 2 2" xfId="28575" xr:uid="{00000000-0005-0000-0000-000081680000}"/>
    <cellStyle name="40% - Énfasis1 2 2 5 2 2 3" xfId="54948" xr:uid="{00000000-0005-0000-0000-000082680000}"/>
    <cellStyle name="40% - Énfasis1 2 2 5 2 2 4" xfId="18734" xr:uid="{00000000-0005-0000-0000-000083680000}"/>
    <cellStyle name="40% - Énfasis1 2 2 5 2 3" xfId="23026" xr:uid="{00000000-0005-0000-0000-000084680000}"/>
    <cellStyle name="40% - Énfasis1 2 2 5 2 3 2" xfId="50258" xr:uid="{00000000-0005-0000-0000-000085680000}"/>
    <cellStyle name="40% - Énfasis1 2 2 5 2 4" xfId="32501" xr:uid="{00000000-0005-0000-0000-000086680000}"/>
    <cellStyle name="40% - Énfasis1 2 2 5 2 5" xfId="38080" xr:uid="{00000000-0005-0000-0000-000087680000}"/>
    <cellStyle name="40% - Énfasis1 2 2 5 2 6" xfId="45540" xr:uid="{00000000-0005-0000-0000-000088680000}"/>
    <cellStyle name="40% - Énfasis1 2 2 5 2 7" xfId="14986" xr:uid="{00000000-0005-0000-0000-000089680000}"/>
    <cellStyle name="40% - Énfasis1 2 2 5 3" xfId="7261" xr:uid="{00000000-0005-0000-0000-00008A680000}"/>
    <cellStyle name="40% - Énfasis1 2 2 5 3 2" xfId="26765" xr:uid="{00000000-0005-0000-0000-00008B680000}"/>
    <cellStyle name="40% - Énfasis1 2 2 5 3 3" xfId="53027" xr:uid="{00000000-0005-0000-0000-00008C680000}"/>
    <cellStyle name="40% - Énfasis1 2 2 5 3 4" xfId="16855" xr:uid="{00000000-0005-0000-0000-00008D680000}"/>
    <cellStyle name="40% - Énfasis1 2 2 5 4" xfId="20933" xr:uid="{00000000-0005-0000-0000-00008E680000}"/>
    <cellStyle name="40% - Énfasis1 2 2 5 4 2" xfId="48363" xr:uid="{00000000-0005-0000-0000-00008F680000}"/>
    <cellStyle name="40% - Énfasis1 2 2 5 5" xfId="30547" xr:uid="{00000000-0005-0000-0000-000090680000}"/>
    <cellStyle name="40% - Énfasis1 2 2 5 6" xfId="36006" xr:uid="{00000000-0005-0000-0000-000091680000}"/>
    <cellStyle name="40% - Énfasis1 2 2 5 7" xfId="43599" xr:uid="{00000000-0005-0000-0000-000092680000}"/>
    <cellStyle name="40% - Énfasis1 2 2 5 8" xfId="12110" xr:uid="{00000000-0005-0000-0000-000093680000}"/>
    <cellStyle name="40% - Énfasis1 2 2 6" xfId="2977" xr:uid="{00000000-0005-0000-0000-000094680000}"/>
    <cellStyle name="40% - Énfasis1 2 2 6 2" xfId="7770" xr:uid="{00000000-0005-0000-0000-000095680000}"/>
    <cellStyle name="40% - Énfasis1 2 2 6 2 2" xfId="27200" xr:uid="{00000000-0005-0000-0000-000096680000}"/>
    <cellStyle name="40% - Énfasis1 2 2 6 2 3" xfId="53536" xr:uid="{00000000-0005-0000-0000-000097680000}"/>
    <cellStyle name="40% - Énfasis1 2 2 6 2 4" xfId="17310" xr:uid="{00000000-0005-0000-0000-000098680000}"/>
    <cellStyle name="40% - Énfasis1 2 2 6 3" xfId="21602" xr:uid="{00000000-0005-0000-0000-000099680000}"/>
    <cellStyle name="40% - Énfasis1 2 2 6 3 2" xfId="48848" xr:uid="{00000000-0005-0000-0000-00009A680000}"/>
    <cellStyle name="40% - Énfasis1 2 2 6 4" xfId="31089" xr:uid="{00000000-0005-0000-0000-00009B680000}"/>
    <cellStyle name="40% - Énfasis1 2 2 6 5" xfId="36656" xr:uid="{00000000-0005-0000-0000-00009C680000}"/>
    <cellStyle name="40% - Énfasis1 2 2 6 6" xfId="44116" xr:uid="{00000000-0005-0000-0000-00009D680000}"/>
    <cellStyle name="40% - Énfasis1 2 2 6 7" xfId="13612" xr:uid="{00000000-0005-0000-0000-00009E680000}"/>
    <cellStyle name="40% - Énfasis1 2 2 7" xfId="4876" xr:uid="{00000000-0005-0000-0000-00009F680000}"/>
    <cellStyle name="40% - Énfasis1 2 2 7 2" xfId="9632" xr:uid="{00000000-0005-0000-0000-0000A0680000}"/>
    <cellStyle name="40% - Énfasis1 2 2 7 2 2" xfId="55398" xr:uid="{00000000-0005-0000-0000-0000A1680000}"/>
    <cellStyle name="40% - Énfasis1 2 2 7 2 3" xfId="25391" xr:uid="{00000000-0005-0000-0000-0000A2680000}"/>
    <cellStyle name="40% - Énfasis1 2 2 7 3" xfId="32975" xr:uid="{00000000-0005-0000-0000-0000A3680000}"/>
    <cellStyle name="40% - Énfasis1 2 2 7 3 2" xfId="50707" xr:uid="{00000000-0005-0000-0000-0000A4680000}"/>
    <cellStyle name="40% - Énfasis1 2 2 7 4" xfId="38554" xr:uid="{00000000-0005-0000-0000-0000A5680000}"/>
    <cellStyle name="40% - Énfasis1 2 2 7 5" xfId="46007" xr:uid="{00000000-0005-0000-0000-0000A6680000}"/>
    <cellStyle name="40% - Énfasis1 2 2 7 6" xfId="15481" xr:uid="{00000000-0005-0000-0000-0000A7680000}"/>
    <cellStyle name="40% - Énfasis1 2 2 8" xfId="5361" xr:uid="{00000000-0005-0000-0000-0000A8680000}"/>
    <cellStyle name="40% - Énfasis1 2 2 8 2" xfId="10053" xr:uid="{00000000-0005-0000-0000-0000A9680000}"/>
    <cellStyle name="40% - Énfasis1 2 2 8 2 2" xfId="55819" xr:uid="{00000000-0005-0000-0000-0000AA680000}"/>
    <cellStyle name="40% - Énfasis1 2 2 8 2 3" xfId="33457" xr:uid="{00000000-0005-0000-0000-0000AB680000}"/>
    <cellStyle name="40% - Énfasis1 2 2 8 3" xfId="39036" xr:uid="{00000000-0005-0000-0000-0000AC680000}"/>
    <cellStyle name="40% - Énfasis1 2 2 8 3 2" xfId="51127" xr:uid="{00000000-0005-0000-0000-0000AD680000}"/>
    <cellStyle name="40% - Énfasis1 2 2 8 4" xfId="46489" xr:uid="{00000000-0005-0000-0000-0000AE680000}"/>
    <cellStyle name="40% - Énfasis1 2 2 8 5" xfId="19372" xr:uid="{00000000-0005-0000-0000-0000AF680000}"/>
    <cellStyle name="40% - Énfasis1 2 2 9" xfId="5804" xr:uid="{00000000-0005-0000-0000-0000B0680000}"/>
    <cellStyle name="40% - Énfasis1 2 2 9 2" xfId="51570" xr:uid="{00000000-0005-0000-0000-0000B1680000}"/>
    <cellStyle name="40% - Énfasis1 2 2 9 3" xfId="29038" xr:uid="{00000000-0005-0000-0000-0000B2680000}"/>
    <cellStyle name="40% - Énfasis1 2 3" xfId="602" xr:uid="{00000000-0005-0000-0000-0000B3680000}"/>
    <cellStyle name="40% - Énfasis1 2 3 10" xfId="42118" xr:uid="{00000000-0005-0000-0000-0000B4680000}"/>
    <cellStyle name="40% - Énfasis1 2 3 11" xfId="11462" xr:uid="{00000000-0005-0000-0000-0000B5680000}"/>
    <cellStyle name="40% - Énfasis1 2 3 12" xfId="56676" xr:uid="{00000000-0005-0000-0000-0000B6680000}"/>
    <cellStyle name="40% - Énfasis1 2 3 13" xfId="57131" xr:uid="{00000000-0005-0000-0000-0000B7680000}"/>
    <cellStyle name="40% - Énfasis1 2 3 2" xfId="886" xr:uid="{00000000-0005-0000-0000-0000B8680000}"/>
    <cellStyle name="40% - Énfasis1 2 3 2 10" xfId="11743" xr:uid="{00000000-0005-0000-0000-0000B9680000}"/>
    <cellStyle name="40% - Énfasis1 2 3 2 2" xfId="1628" xr:uid="{00000000-0005-0000-0000-0000BA680000}"/>
    <cellStyle name="40% - Énfasis1 2 3 2 2 2" xfId="4001" xr:uid="{00000000-0005-0000-0000-0000BB680000}"/>
    <cellStyle name="40% - Énfasis1 2 3 2 2 2 2" xfId="8792" xr:uid="{00000000-0005-0000-0000-0000BC680000}"/>
    <cellStyle name="40% - Énfasis1 2 3 2 2 2 2 2" xfId="28211" xr:uid="{00000000-0005-0000-0000-0000BD680000}"/>
    <cellStyle name="40% - Énfasis1 2 3 2 2 2 2 3" xfId="54558" xr:uid="{00000000-0005-0000-0000-0000BE680000}"/>
    <cellStyle name="40% - Énfasis1 2 3 2 2 2 2 4" xfId="18334" xr:uid="{00000000-0005-0000-0000-0000BF680000}"/>
    <cellStyle name="40% - Énfasis1 2 3 2 2 2 3" xfId="22626" xr:uid="{00000000-0005-0000-0000-0000C0680000}"/>
    <cellStyle name="40% - Énfasis1 2 3 2 2 2 3 2" xfId="49869" xr:uid="{00000000-0005-0000-0000-0000C1680000}"/>
    <cellStyle name="40% - Énfasis1 2 3 2 2 2 4" xfId="32109" xr:uid="{00000000-0005-0000-0000-0000C2680000}"/>
    <cellStyle name="40% - Énfasis1 2 3 2 2 2 5" xfId="37680" xr:uid="{00000000-0005-0000-0000-0000C3680000}"/>
    <cellStyle name="40% - Énfasis1 2 3 2 2 2 6" xfId="45140" xr:uid="{00000000-0005-0000-0000-0000C4680000}"/>
    <cellStyle name="40% - Énfasis1 2 3 2 2 2 7" xfId="14622" xr:uid="{00000000-0005-0000-0000-0000C5680000}"/>
    <cellStyle name="40% - Énfasis1 2 3 2 2 3" xfId="6841" xr:uid="{00000000-0005-0000-0000-0000C6680000}"/>
    <cellStyle name="40% - Énfasis1 2 3 2 2 3 2" xfId="26401" xr:uid="{00000000-0005-0000-0000-0000C7680000}"/>
    <cellStyle name="40% - Énfasis1 2 3 2 2 3 3" xfId="52607" xr:uid="{00000000-0005-0000-0000-0000C8680000}"/>
    <cellStyle name="40% - Énfasis1 2 3 2 2 3 4" xfId="16491" xr:uid="{00000000-0005-0000-0000-0000C9680000}"/>
    <cellStyle name="40% - Énfasis1 2 3 2 2 4" xfId="20467" xr:uid="{00000000-0005-0000-0000-0000CA680000}"/>
    <cellStyle name="40% - Énfasis1 2 3 2 2 4 2" xfId="47943" xr:uid="{00000000-0005-0000-0000-0000CB680000}"/>
    <cellStyle name="40% - Énfasis1 2 3 2 2 5" xfId="30092" xr:uid="{00000000-0005-0000-0000-0000CC680000}"/>
    <cellStyle name="40% - Énfasis1 2 3 2 2 6" xfId="35538" xr:uid="{00000000-0005-0000-0000-0000CD680000}"/>
    <cellStyle name="40% - Énfasis1 2 3 2 2 7" xfId="43133" xr:uid="{00000000-0005-0000-0000-0000CE680000}"/>
    <cellStyle name="40% - Énfasis1 2 3 2 2 8" xfId="13161" xr:uid="{00000000-0005-0000-0000-0000CF680000}"/>
    <cellStyle name="40% - Énfasis1 2 3 2 3" xfId="3309" xr:uid="{00000000-0005-0000-0000-0000D0680000}"/>
    <cellStyle name="40% - Énfasis1 2 3 2 3 2" xfId="8101" xr:uid="{00000000-0005-0000-0000-0000D1680000}"/>
    <cellStyle name="40% - Énfasis1 2 3 2 3 2 2" xfId="27531" xr:uid="{00000000-0005-0000-0000-0000D2680000}"/>
    <cellStyle name="40% - Énfasis1 2 3 2 3 2 3" xfId="53867" xr:uid="{00000000-0005-0000-0000-0000D3680000}"/>
    <cellStyle name="40% - Énfasis1 2 3 2 3 2 4" xfId="17642" xr:uid="{00000000-0005-0000-0000-0000D4680000}"/>
    <cellStyle name="40% - Énfasis1 2 3 2 3 3" xfId="21934" xr:uid="{00000000-0005-0000-0000-0000D5680000}"/>
    <cellStyle name="40% - Énfasis1 2 3 2 3 3 2" xfId="49179" xr:uid="{00000000-0005-0000-0000-0000D6680000}"/>
    <cellStyle name="40% - Énfasis1 2 3 2 3 4" xfId="31421" xr:uid="{00000000-0005-0000-0000-0000D7680000}"/>
    <cellStyle name="40% - Énfasis1 2 3 2 3 5" xfId="36988" xr:uid="{00000000-0005-0000-0000-0000D8680000}"/>
    <cellStyle name="40% - Énfasis1 2 3 2 3 6" xfId="44448" xr:uid="{00000000-0005-0000-0000-0000D9680000}"/>
    <cellStyle name="40% - Énfasis1 2 3 2 3 7" xfId="12441" xr:uid="{00000000-0005-0000-0000-0000DA680000}"/>
    <cellStyle name="40% - Énfasis1 2 3 2 4" xfId="6136" xr:uid="{00000000-0005-0000-0000-0000DB680000}"/>
    <cellStyle name="40% - Énfasis1 2 3 2 4 2" xfId="24746" xr:uid="{00000000-0005-0000-0000-0000DC680000}"/>
    <cellStyle name="40% - Énfasis1 2 3 2 4 3" xfId="51902" xr:uid="{00000000-0005-0000-0000-0000DD680000}"/>
    <cellStyle name="40% - Énfasis1 2 3 2 4 4" xfId="13943" xr:uid="{00000000-0005-0000-0000-0000DE680000}"/>
    <cellStyle name="40% - Énfasis1 2 3 2 5" xfId="15812" xr:uid="{00000000-0005-0000-0000-0000DF680000}"/>
    <cellStyle name="40% - Énfasis1 2 3 2 5 2" xfId="25722" xr:uid="{00000000-0005-0000-0000-0000E0680000}"/>
    <cellStyle name="40% - Énfasis1 2 3 2 5 3" xfId="47240" xr:uid="{00000000-0005-0000-0000-0000E1680000}"/>
    <cellStyle name="40% - Énfasis1 2 3 2 6" xfId="19731" xr:uid="{00000000-0005-0000-0000-0000E2680000}"/>
    <cellStyle name="40% - Énfasis1 2 3 2 7" xfId="29370" xr:uid="{00000000-0005-0000-0000-0000E3680000}"/>
    <cellStyle name="40% - Énfasis1 2 3 2 8" xfId="34800" xr:uid="{00000000-0005-0000-0000-0000E4680000}"/>
    <cellStyle name="40% - Énfasis1 2 3 2 9" xfId="42399" xr:uid="{00000000-0005-0000-0000-0000E5680000}"/>
    <cellStyle name="40% - Énfasis1 2 3 3" xfId="1365" xr:uid="{00000000-0005-0000-0000-0000E6680000}"/>
    <cellStyle name="40% - Énfasis1 2 3 3 2" xfId="3741" xr:uid="{00000000-0005-0000-0000-0000E7680000}"/>
    <cellStyle name="40% - Énfasis1 2 3 3 2 2" xfId="8532" xr:uid="{00000000-0005-0000-0000-0000E8680000}"/>
    <cellStyle name="40% - Énfasis1 2 3 3 2 2 2" xfId="27952" xr:uid="{00000000-0005-0000-0000-0000E9680000}"/>
    <cellStyle name="40% - Énfasis1 2 3 3 2 2 3" xfId="54298" xr:uid="{00000000-0005-0000-0000-0000EA680000}"/>
    <cellStyle name="40% - Énfasis1 2 3 3 2 2 4" xfId="18074" xr:uid="{00000000-0005-0000-0000-0000EB680000}"/>
    <cellStyle name="40% - Énfasis1 2 3 3 2 3" xfId="22366" xr:uid="{00000000-0005-0000-0000-0000EC680000}"/>
    <cellStyle name="40% - Énfasis1 2 3 3 2 3 2" xfId="49609" xr:uid="{00000000-0005-0000-0000-0000ED680000}"/>
    <cellStyle name="40% - Énfasis1 2 3 3 2 4" xfId="31849" xr:uid="{00000000-0005-0000-0000-0000EE680000}"/>
    <cellStyle name="40% - Énfasis1 2 3 3 2 5" xfId="37420" xr:uid="{00000000-0005-0000-0000-0000EF680000}"/>
    <cellStyle name="40% - Énfasis1 2 3 3 2 6" xfId="44880" xr:uid="{00000000-0005-0000-0000-0000F0680000}"/>
    <cellStyle name="40% - Énfasis1 2 3 3 2 7" xfId="14363" xr:uid="{00000000-0005-0000-0000-0000F1680000}"/>
    <cellStyle name="40% - Énfasis1 2 3 3 3" xfId="6579" xr:uid="{00000000-0005-0000-0000-0000F2680000}"/>
    <cellStyle name="40% - Énfasis1 2 3 3 3 2" xfId="26142" xr:uid="{00000000-0005-0000-0000-0000F3680000}"/>
    <cellStyle name="40% - Énfasis1 2 3 3 3 3" xfId="52345" xr:uid="{00000000-0005-0000-0000-0000F4680000}"/>
    <cellStyle name="40% - Énfasis1 2 3 3 3 4" xfId="16232" xr:uid="{00000000-0005-0000-0000-0000F5680000}"/>
    <cellStyle name="40% - Énfasis1 2 3 3 4" xfId="20204" xr:uid="{00000000-0005-0000-0000-0000F6680000}"/>
    <cellStyle name="40% - Énfasis1 2 3 3 4 2" xfId="47681" xr:uid="{00000000-0005-0000-0000-0000F7680000}"/>
    <cellStyle name="40% - Énfasis1 2 3 3 5" xfId="29829" xr:uid="{00000000-0005-0000-0000-0000F8680000}"/>
    <cellStyle name="40% - Énfasis1 2 3 3 6" xfId="35275" xr:uid="{00000000-0005-0000-0000-0000F9680000}"/>
    <cellStyle name="40% - Énfasis1 2 3 3 7" xfId="42870" xr:uid="{00000000-0005-0000-0000-0000FA680000}"/>
    <cellStyle name="40% - Énfasis1 2 3 3 8" xfId="12899" xr:uid="{00000000-0005-0000-0000-0000FB680000}"/>
    <cellStyle name="40% - Énfasis1 2 3 4" xfId="2168" xr:uid="{00000000-0005-0000-0000-0000FC680000}"/>
    <cellStyle name="40% - Énfasis1 2 3 4 2" xfId="4473" xr:uid="{00000000-0005-0000-0000-0000FD680000}"/>
    <cellStyle name="40% - Énfasis1 2 3 4 2 2" xfId="9254" xr:uid="{00000000-0005-0000-0000-0000FE680000}"/>
    <cellStyle name="40% - Énfasis1 2 3 4 2 2 2" xfId="28647" xr:uid="{00000000-0005-0000-0000-0000FF680000}"/>
    <cellStyle name="40% - Énfasis1 2 3 4 2 2 3" xfId="55020" xr:uid="{00000000-0005-0000-0000-000000690000}"/>
    <cellStyle name="40% - Énfasis1 2 3 4 2 2 4" xfId="18806" xr:uid="{00000000-0005-0000-0000-000001690000}"/>
    <cellStyle name="40% - Énfasis1 2 3 4 2 3" xfId="23098" xr:uid="{00000000-0005-0000-0000-000002690000}"/>
    <cellStyle name="40% - Énfasis1 2 3 4 2 3 2" xfId="50330" xr:uid="{00000000-0005-0000-0000-000003690000}"/>
    <cellStyle name="40% - Énfasis1 2 3 4 2 4" xfId="32573" xr:uid="{00000000-0005-0000-0000-000004690000}"/>
    <cellStyle name="40% - Énfasis1 2 3 4 2 5" xfId="38152" xr:uid="{00000000-0005-0000-0000-000005690000}"/>
    <cellStyle name="40% - Énfasis1 2 3 4 2 6" xfId="45612" xr:uid="{00000000-0005-0000-0000-000006690000}"/>
    <cellStyle name="40% - Énfasis1 2 3 4 2 7" xfId="15058" xr:uid="{00000000-0005-0000-0000-000007690000}"/>
    <cellStyle name="40% - Énfasis1 2 3 4 3" xfId="7333" xr:uid="{00000000-0005-0000-0000-000008690000}"/>
    <cellStyle name="40% - Énfasis1 2 3 4 3 2" xfId="26837" xr:uid="{00000000-0005-0000-0000-000009690000}"/>
    <cellStyle name="40% - Énfasis1 2 3 4 3 3" xfId="53099" xr:uid="{00000000-0005-0000-0000-00000A690000}"/>
    <cellStyle name="40% - Énfasis1 2 3 4 3 4" xfId="16927" xr:uid="{00000000-0005-0000-0000-00000B690000}"/>
    <cellStyle name="40% - Énfasis1 2 3 4 4" xfId="21005" xr:uid="{00000000-0005-0000-0000-00000C690000}"/>
    <cellStyle name="40% - Énfasis1 2 3 4 4 2" xfId="48435" xr:uid="{00000000-0005-0000-0000-00000D690000}"/>
    <cellStyle name="40% - Énfasis1 2 3 4 5" xfId="30619" xr:uid="{00000000-0005-0000-0000-00000E690000}"/>
    <cellStyle name="40% - Énfasis1 2 3 4 6" xfId="36078" xr:uid="{00000000-0005-0000-0000-00000F690000}"/>
    <cellStyle name="40% - Énfasis1 2 3 4 7" xfId="43671" xr:uid="{00000000-0005-0000-0000-000010690000}"/>
    <cellStyle name="40% - Énfasis1 2 3 4 8" xfId="12182" xr:uid="{00000000-0005-0000-0000-000011690000}"/>
    <cellStyle name="40% - Énfasis1 2 3 5" xfId="3049" xr:uid="{00000000-0005-0000-0000-000012690000}"/>
    <cellStyle name="40% - Énfasis1 2 3 5 2" xfId="7842" xr:uid="{00000000-0005-0000-0000-000013690000}"/>
    <cellStyle name="40% - Énfasis1 2 3 5 2 2" xfId="27272" xr:uid="{00000000-0005-0000-0000-000014690000}"/>
    <cellStyle name="40% - Énfasis1 2 3 5 2 3" xfId="53608" xr:uid="{00000000-0005-0000-0000-000015690000}"/>
    <cellStyle name="40% - Énfasis1 2 3 5 2 4" xfId="17382" xr:uid="{00000000-0005-0000-0000-000016690000}"/>
    <cellStyle name="40% - Énfasis1 2 3 5 3" xfId="21674" xr:uid="{00000000-0005-0000-0000-000017690000}"/>
    <cellStyle name="40% - Énfasis1 2 3 5 3 2" xfId="48920" xr:uid="{00000000-0005-0000-0000-000018690000}"/>
    <cellStyle name="40% - Énfasis1 2 3 5 4" xfId="31161" xr:uid="{00000000-0005-0000-0000-000019690000}"/>
    <cellStyle name="40% - Énfasis1 2 3 5 5" xfId="36728" xr:uid="{00000000-0005-0000-0000-00001A690000}"/>
    <cellStyle name="40% - Énfasis1 2 3 5 6" xfId="44188" xr:uid="{00000000-0005-0000-0000-00001B690000}"/>
    <cellStyle name="40% - Énfasis1 2 3 5 7" xfId="13684" xr:uid="{00000000-0005-0000-0000-00001C690000}"/>
    <cellStyle name="40% - Énfasis1 2 3 6" xfId="4948" xr:uid="{00000000-0005-0000-0000-00001D690000}"/>
    <cellStyle name="40% - Énfasis1 2 3 6 2" xfId="9704" xr:uid="{00000000-0005-0000-0000-00001E690000}"/>
    <cellStyle name="40% - Énfasis1 2 3 6 2 2" xfId="55470" xr:uid="{00000000-0005-0000-0000-00001F690000}"/>
    <cellStyle name="40% - Énfasis1 2 3 6 2 3" xfId="25463" xr:uid="{00000000-0005-0000-0000-000020690000}"/>
    <cellStyle name="40% - Énfasis1 2 3 6 3" xfId="33047" xr:uid="{00000000-0005-0000-0000-000021690000}"/>
    <cellStyle name="40% - Énfasis1 2 3 6 3 2" xfId="50779" xr:uid="{00000000-0005-0000-0000-000022690000}"/>
    <cellStyle name="40% - Énfasis1 2 3 6 4" xfId="38626" xr:uid="{00000000-0005-0000-0000-000023690000}"/>
    <cellStyle name="40% - Énfasis1 2 3 6 5" xfId="46079" xr:uid="{00000000-0005-0000-0000-000024690000}"/>
    <cellStyle name="40% - Énfasis1 2 3 6 6" xfId="15553" xr:uid="{00000000-0005-0000-0000-000025690000}"/>
    <cellStyle name="40% - Énfasis1 2 3 7" xfId="5433" xr:uid="{00000000-0005-0000-0000-000026690000}"/>
    <cellStyle name="40% - Énfasis1 2 3 7 2" xfId="10125" xr:uid="{00000000-0005-0000-0000-000027690000}"/>
    <cellStyle name="40% - Énfasis1 2 3 7 2 2" xfId="55891" xr:uid="{00000000-0005-0000-0000-000028690000}"/>
    <cellStyle name="40% - Énfasis1 2 3 7 2 3" xfId="33529" xr:uid="{00000000-0005-0000-0000-000029690000}"/>
    <cellStyle name="40% - Énfasis1 2 3 7 3" xfId="39108" xr:uid="{00000000-0005-0000-0000-00002A690000}"/>
    <cellStyle name="40% - Énfasis1 2 3 7 3 2" xfId="51199" xr:uid="{00000000-0005-0000-0000-00002B690000}"/>
    <cellStyle name="40% - Énfasis1 2 3 7 4" xfId="46561" xr:uid="{00000000-0005-0000-0000-00002C690000}"/>
    <cellStyle name="40% - Énfasis1 2 3 7 5" xfId="19449" xr:uid="{00000000-0005-0000-0000-00002D690000}"/>
    <cellStyle name="40% - Énfasis1 2 3 8" xfId="5876" xr:uid="{00000000-0005-0000-0000-00002E690000}"/>
    <cellStyle name="40% - Énfasis1 2 3 8 2" xfId="51642" xr:uid="{00000000-0005-0000-0000-00002F690000}"/>
    <cellStyle name="40% - Énfasis1 2 3 8 3" xfId="29110" xr:uid="{00000000-0005-0000-0000-000030690000}"/>
    <cellStyle name="40% - Énfasis1 2 3 9" xfId="10921" xr:uid="{00000000-0005-0000-0000-000031690000}"/>
    <cellStyle name="40% - Énfasis1 2 3 9 2" xfId="46981" xr:uid="{00000000-0005-0000-0000-000032690000}"/>
    <cellStyle name="40% - Énfasis1 2 3 9 3" xfId="34518" xr:uid="{00000000-0005-0000-0000-000033690000}"/>
    <cellStyle name="40% - Énfasis1 2 4" xfId="963" xr:uid="{00000000-0005-0000-0000-000034690000}"/>
    <cellStyle name="40% - Énfasis1 2 4 10" xfId="11820" xr:uid="{00000000-0005-0000-0000-000035690000}"/>
    <cellStyle name="40% - Énfasis1 2 4 11" xfId="56748" xr:uid="{00000000-0005-0000-0000-000036690000}"/>
    <cellStyle name="40% - Énfasis1 2 4 12" xfId="57203" xr:uid="{00000000-0005-0000-0000-000037690000}"/>
    <cellStyle name="40% - Énfasis1 2 4 2" xfId="1700" xr:uid="{00000000-0005-0000-0000-000038690000}"/>
    <cellStyle name="40% - Énfasis1 2 4 2 2" xfId="4073" xr:uid="{00000000-0005-0000-0000-000039690000}"/>
    <cellStyle name="40% - Énfasis1 2 4 2 2 2" xfId="8864" xr:uid="{00000000-0005-0000-0000-00003A690000}"/>
    <cellStyle name="40% - Énfasis1 2 4 2 2 2 2" xfId="28283" xr:uid="{00000000-0005-0000-0000-00003B690000}"/>
    <cellStyle name="40% - Énfasis1 2 4 2 2 2 3" xfId="54630" xr:uid="{00000000-0005-0000-0000-00003C690000}"/>
    <cellStyle name="40% - Énfasis1 2 4 2 2 2 4" xfId="18406" xr:uid="{00000000-0005-0000-0000-00003D690000}"/>
    <cellStyle name="40% - Énfasis1 2 4 2 2 3" xfId="22698" xr:uid="{00000000-0005-0000-0000-00003E690000}"/>
    <cellStyle name="40% - Énfasis1 2 4 2 2 3 2" xfId="49941" xr:uid="{00000000-0005-0000-0000-00003F690000}"/>
    <cellStyle name="40% - Énfasis1 2 4 2 2 4" xfId="32181" xr:uid="{00000000-0005-0000-0000-000040690000}"/>
    <cellStyle name="40% - Énfasis1 2 4 2 2 5" xfId="37752" xr:uid="{00000000-0005-0000-0000-000041690000}"/>
    <cellStyle name="40% - Énfasis1 2 4 2 2 6" xfId="45212" xr:uid="{00000000-0005-0000-0000-000042690000}"/>
    <cellStyle name="40% - Énfasis1 2 4 2 2 7" xfId="14694" xr:uid="{00000000-0005-0000-0000-000043690000}"/>
    <cellStyle name="40% - Énfasis1 2 4 2 3" xfId="6913" xr:uid="{00000000-0005-0000-0000-000044690000}"/>
    <cellStyle name="40% - Énfasis1 2 4 2 3 2" xfId="26473" xr:uid="{00000000-0005-0000-0000-000045690000}"/>
    <cellStyle name="40% - Énfasis1 2 4 2 3 3" xfId="52679" xr:uid="{00000000-0005-0000-0000-000046690000}"/>
    <cellStyle name="40% - Énfasis1 2 4 2 3 4" xfId="16563" xr:uid="{00000000-0005-0000-0000-000047690000}"/>
    <cellStyle name="40% - Énfasis1 2 4 2 4" xfId="20539" xr:uid="{00000000-0005-0000-0000-000048690000}"/>
    <cellStyle name="40% - Énfasis1 2 4 2 4 2" xfId="48015" xr:uid="{00000000-0005-0000-0000-000049690000}"/>
    <cellStyle name="40% - Énfasis1 2 4 2 5" xfId="30164" xr:uid="{00000000-0005-0000-0000-00004A690000}"/>
    <cellStyle name="40% - Énfasis1 2 4 2 6" xfId="35610" xr:uid="{00000000-0005-0000-0000-00004B690000}"/>
    <cellStyle name="40% - Énfasis1 2 4 2 7" xfId="43205" xr:uid="{00000000-0005-0000-0000-00004C690000}"/>
    <cellStyle name="40% - Énfasis1 2 4 2 8" xfId="13233" xr:uid="{00000000-0005-0000-0000-00004D690000}"/>
    <cellStyle name="40% - Énfasis1 2 4 3" xfId="2240" xr:uid="{00000000-0005-0000-0000-00004E690000}"/>
    <cellStyle name="40% - Énfasis1 2 4 3 2" xfId="4545" xr:uid="{00000000-0005-0000-0000-00004F690000}"/>
    <cellStyle name="40% - Énfasis1 2 4 3 2 2" xfId="9326" xr:uid="{00000000-0005-0000-0000-000050690000}"/>
    <cellStyle name="40% - Énfasis1 2 4 3 2 2 2" xfId="28719" xr:uid="{00000000-0005-0000-0000-000051690000}"/>
    <cellStyle name="40% - Énfasis1 2 4 3 2 2 3" xfId="55092" xr:uid="{00000000-0005-0000-0000-000052690000}"/>
    <cellStyle name="40% - Énfasis1 2 4 3 2 2 4" xfId="18878" xr:uid="{00000000-0005-0000-0000-000053690000}"/>
    <cellStyle name="40% - Énfasis1 2 4 3 2 3" xfId="23170" xr:uid="{00000000-0005-0000-0000-000054690000}"/>
    <cellStyle name="40% - Énfasis1 2 4 3 2 3 2" xfId="50402" xr:uid="{00000000-0005-0000-0000-000055690000}"/>
    <cellStyle name="40% - Énfasis1 2 4 3 2 4" xfId="32645" xr:uid="{00000000-0005-0000-0000-000056690000}"/>
    <cellStyle name="40% - Énfasis1 2 4 3 2 5" xfId="38224" xr:uid="{00000000-0005-0000-0000-000057690000}"/>
    <cellStyle name="40% - Énfasis1 2 4 3 2 6" xfId="45684" xr:uid="{00000000-0005-0000-0000-000058690000}"/>
    <cellStyle name="40% - Énfasis1 2 4 3 2 7" xfId="15130" xr:uid="{00000000-0005-0000-0000-000059690000}"/>
    <cellStyle name="40% - Énfasis1 2 4 3 3" xfId="7405" xr:uid="{00000000-0005-0000-0000-00005A690000}"/>
    <cellStyle name="40% - Énfasis1 2 4 3 3 2" xfId="26909" xr:uid="{00000000-0005-0000-0000-00005B690000}"/>
    <cellStyle name="40% - Énfasis1 2 4 3 3 3" xfId="53171" xr:uid="{00000000-0005-0000-0000-00005C690000}"/>
    <cellStyle name="40% - Énfasis1 2 4 3 3 4" xfId="16999" xr:uid="{00000000-0005-0000-0000-00005D690000}"/>
    <cellStyle name="40% - Énfasis1 2 4 3 4" xfId="21077" xr:uid="{00000000-0005-0000-0000-00005E690000}"/>
    <cellStyle name="40% - Énfasis1 2 4 3 4 2" xfId="48507" xr:uid="{00000000-0005-0000-0000-00005F690000}"/>
    <cellStyle name="40% - Énfasis1 2 4 3 5" xfId="30691" xr:uid="{00000000-0005-0000-0000-000060690000}"/>
    <cellStyle name="40% - Énfasis1 2 4 3 6" xfId="36150" xr:uid="{00000000-0005-0000-0000-000061690000}"/>
    <cellStyle name="40% - Énfasis1 2 4 3 7" xfId="43743" xr:uid="{00000000-0005-0000-0000-000062690000}"/>
    <cellStyle name="40% - Énfasis1 2 4 3 8" xfId="12513" xr:uid="{00000000-0005-0000-0000-000063690000}"/>
    <cellStyle name="40% - Énfasis1 2 4 4" xfId="3381" xr:uid="{00000000-0005-0000-0000-000064690000}"/>
    <cellStyle name="40% - Énfasis1 2 4 4 2" xfId="8173" xr:uid="{00000000-0005-0000-0000-000065690000}"/>
    <cellStyle name="40% - Énfasis1 2 4 4 2 2" xfId="27603" xr:uid="{00000000-0005-0000-0000-000066690000}"/>
    <cellStyle name="40% - Énfasis1 2 4 4 2 3" xfId="53939" xr:uid="{00000000-0005-0000-0000-000067690000}"/>
    <cellStyle name="40% - Énfasis1 2 4 4 2 4" xfId="17714" xr:uid="{00000000-0005-0000-0000-000068690000}"/>
    <cellStyle name="40% - Énfasis1 2 4 4 3" xfId="22006" xr:uid="{00000000-0005-0000-0000-000069690000}"/>
    <cellStyle name="40% - Énfasis1 2 4 4 3 2" xfId="49251" xr:uid="{00000000-0005-0000-0000-00006A690000}"/>
    <cellStyle name="40% - Énfasis1 2 4 4 4" xfId="31493" xr:uid="{00000000-0005-0000-0000-00006B690000}"/>
    <cellStyle name="40% - Énfasis1 2 4 4 5" xfId="37060" xr:uid="{00000000-0005-0000-0000-00006C690000}"/>
    <cellStyle name="40% - Énfasis1 2 4 4 6" xfId="44520" xr:uid="{00000000-0005-0000-0000-00006D690000}"/>
    <cellStyle name="40% - Énfasis1 2 4 4 7" xfId="14015" xr:uid="{00000000-0005-0000-0000-00006E690000}"/>
    <cellStyle name="40% - Énfasis1 2 4 5" xfId="5020" xr:uid="{00000000-0005-0000-0000-00006F690000}"/>
    <cellStyle name="40% - Énfasis1 2 4 5 2" xfId="9776" xr:uid="{00000000-0005-0000-0000-000070690000}"/>
    <cellStyle name="40% - Énfasis1 2 4 5 2 2" xfId="55542" xr:uid="{00000000-0005-0000-0000-000071690000}"/>
    <cellStyle name="40% - Énfasis1 2 4 5 2 3" xfId="25794" xr:uid="{00000000-0005-0000-0000-000072690000}"/>
    <cellStyle name="40% - Énfasis1 2 4 5 3" xfId="33119" xr:uid="{00000000-0005-0000-0000-000073690000}"/>
    <cellStyle name="40% - Énfasis1 2 4 5 3 2" xfId="50851" xr:uid="{00000000-0005-0000-0000-000074690000}"/>
    <cellStyle name="40% - Énfasis1 2 4 5 4" xfId="38698" xr:uid="{00000000-0005-0000-0000-000075690000}"/>
    <cellStyle name="40% - Énfasis1 2 4 5 5" xfId="46151" xr:uid="{00000000-0005-0000-0000-000076690000}"/>
    <cellStyle name="40% - Énfasis1 2 4 5 6" xfId="15884" xr:uid="{00000000-0005-0000-0000-000077690000}"/>
    <cellStyle name="40% - Énfasis1 2 4 6" xfId="5505" xr:uid="{00000000-0005-0000-0000-000078690000}"/>
    <cellStyle name="40% - Énfasis1 2 4 6 2" xfId="10197" xr:uid="{00000000-0005-0000-0000-000079690000}"/>
    <cellStyle name="40% - Énfasis1 2 4 6 2 2" xfId="55963" xr:uid="{00000000-0005-0000-0000-00007A690000}"/>
    <cellStyle name="40% - Énfasis1 2 4 6 2 3" xfId="33601" xr:uid="{00000000-0005-0000-0000-00007B690000}"/>
    <cellStyle name="40% - Énfasis1 2 4 6 3" xfId="39180" xr:uid="{00000000-0005-0000-0000-00007C690000}"/>
    <cellStyle name="40% - Énfasis1 2 4 6 3 2" xfId="51271" xr:uid="{00000000-0005-0000-0000-00007D690000}"/>
    <cellStyle name="40% - Énfasis1 2 4 6 4" xfId="46633" xr:uid="{00000000-0005-0000-0000-00007E690000}"/>
    <cellStyle name="40% - Énfasis1 2 4 6 5" xfId="19808" xr:uid="{00000000-0005-0000-0000-00007F690000}"/>
    <cellStyle name="40% - Énfasis1 2 4 7" xfId="6208" xr:uid="{00000000-0005-0000-0000-000080690000}"/>
    <cellStyle name="40% - Énfasis1 2 4 7 2" xfId="51974" xr:uid="{00000000-0005-0000-0000-000081690000}"/>
    <cellStyle name="40% - Énfasis1 2 4 7 3" xfId="29442" xr:uid="{00000000-0005-0000-0000-000082690000}"/>
    <cellStyle name="40% - Énfasis1 2 4 8" xfId="10993" xr:uid="{00000000-0005-0000-0000-000083690000}"/>
    <cellStyle name="40% - Énfasis1 2 4 8 2" xfId="47312" xr:uid="{00000000-0005-0000-0000-000084690000}"/>
    <cellStyle name="40% - Énfasis1 2 4 8 3" xfId="34877" xr:uid="{00000000-0005-0000-0000-000085690000}"/>
    <cellStyle name="40% - Énfasis1 2 4 9" xfId="42476" xr:uid="{00000000-0005-0000-0000-000086690000}"/>
    <cellStyle name="40% - Énfasis1 2 5" xfId="704" xr:uid="{00000000-0005-0000-0000-000087690000}"/>
    <cellStyle name="40% - Énfasis1 2 5 10" xfId="11561" xr:uid="{00000000-0005-0000-0000-000088690000}"/>
    <cellStyle name="40% - Énfasis1 2 5 2" xfId="1464" xr:uid="{00000000-0005-0000-0000-000089690000}"/>
    <cellStyle name="40% - Énfasis1 2 5 2 2" xfId="3840" xr:uid="{00000000-0005-0000-0000-00008A690000}"/>
    <cellStyle name="40% - Énfasis1 2 5 2 2 2" xfId="8631" xr:uid="{00000000-0005-0000-0000-00008B690000}"/>
    <cellStyle name="40% - Énfasis1 2 5 2 2 2 2" xfId="28051" xr:uid="{00000000-0005-0000-0000-00008C690000}"/>
    <cellStyle name="40% - Énfasis1 2 5 2 2 2 3" xfId="54397" xr:uid="{00000000-0005-0000-0000-00008D690000}"/>
    <cellStyle name="40% - Énfasis1 2 5 2 2 2 4" xfId="18173" xr:uid="{00000000-0005-0000-0000-00008E690000}"/>
    <cellStyle name="40% - Énfasis1 2 5 2 2 3" xfId="22465" xr:uid="{00000000-0005-0000-0000-00008F690000}"/>
    <cellStyle name="40% - Énfasis1 2 5 2 2 3 2" xfId="49708" xr:uid="{00000000-0005-0000-0000-000090690000}"/>
    <cellStyle name="40% - Énfasis1 2 5 2 2 4" xfId="31948" xr:uid="{00000000-0005-0000-0000-000091690000}"/>
    <cellStyle name="40% - Énfasis1 2 5 2 2 5" xfId="37519" xr:uid="{00000000-0005-0000-0000-000092690000}"/>
    <cellStyle name="40% - Énfasis1 2 5 2 2 6" xfId="44979" xr:uid="{00000000-0005-0000-0000-000093690000}"/>
    <cellStyle name="40% - Énfasis1 2 5 2 2 7" xfId="14462" xr:uid="{00000000-0005-0000-0000-000094690000}"/>
    <cellStyle name="40% - Énfasis1 2 5 2 3" xfId="6678" xr:uid="{00000000-0005-0000-0000-000095690000}"/>
    <cellStyle name="40% - Énfasis1 2 5 2 3 2" xfId="26241" xr:uid="{00000000-0005-0000-0000-000096690000}"/>
    <cellStyle name="40% - Énfasis1 2 5 2 3 3" xfId="52444" xr:uid="{00000000-0005-0000-0000-000097690000}"/>
    <cellStyle name="40% - Énfasis1 2 5 2 3 4" xfId="16331" xr:uid="{00000000-0005-0000-0000-000098690000}"/>
    <cellStyle name="40% - Énfasis1 2 5 2 4" xfId="20303" xr:uid="{00000000-0005-0000-0000-000099690000}"/>
    <cellStyle name="40% - Énfasis1 2 5 2 4 2" xfId="47780" xr:uid="{00000000-0005-0000-0000-00009A690000}"/>
    <cellStyle name="40% - Énfasis1 2 5 2 5" xfId="29928" xr:uid="{00000000-0005-0000-0000-00009B690000}"/>
    <cellStyle name="40% - Énfasis1 2 5 2 6" xfId="35374" xr:uid="{00000000-0005-0000-0000-00009C690000}"/>
    <cellStyle name="40% - Énfasis1 2 5 2 7" xfId="42969" xr:uid="{00000000-0005-0000-0000-00009D690000}"/>
    <cellStyle name="40% - Énfasis1 2 5 2 8" xfId="12998" xr:uid="{00000000-0005-0000-0000-00009E690000}"/>
    <cellStyle name="40% - Énfasis1 2 5 3" xfId="3148" xr:uid="{00000000-0005-0000-0000-00009F690000}"/>
    <cellStyle name="40% - Énfasis1 2 5 3 2" xfId="7941" xr:uid="{00000000-0005-0000-0000-0000A0690000}"/>
    <cellStyle name="40% - Énfasis1 2 5 3 2 2" xfId="27371" xr:uid="{00000000-0005-0000-0000-0000A1690000}"/>
    <cellStyle name="40% - Énfasis1 2 5 3 2 3" xfId="53707" xr:uid="{00000000-0005-0000-0000-0000A2690000}"/>
    <cellStyle name="40% - Énfasis1 2 5 3 2 4" xfId="17481" xr:uid="{00000000-0005-0000-0000-0000A3690000}"/>
    <cellStyle name="40% - Énfasis1 2 5 3 3" xfId="21773" xr:uid="{00000000-0005-0000-0000-0000A4690000}"/>
    <cellStyle name="40% - Énfasis1 2 5 3 3 2" xfId="49019" xr:uid="{00000000-0005-0000-0000-0000A5690000}"/>
    <cellStyle name="40% - Énfasis1 2 5 3 4" xfId="31260" xr:uid="{00000000-0005-0000-0000-0000A6690000}"/>
    <cellStyle name="40% - Énfasis1 2 5 3 5" xfId="36827" xr:uid="{00000000-0005-0000-0000-0000A7690000}"/>
    <cellStyle name="40% - Énfasis1 2 5 3 6" xfId="44287" xr:uid="{00000000-0005-0000-0000-0000A8690000}"/>
    <cellStyle name="40% - Énfasis1 2 5 3 7" xfId="12281" xr:uid="{00000000-0005-0000-0000-0000A9690000}"/>
    <cellStyle name="40% - Énfasis1 2 5 4" xfId="5975" xr:uid="{00000000-0005-0000-0000-0000AA690000}"/>
    <cellStyle name="40% - Énfasis1 2 5 4 2" xfId="25248" xr:uid="{00000000-0005-0000-0000-0000AB690000}"/>
    <cellStyle name="40% - Énfasis1 2 5 4 3" xfId="51741" xr:uid="{00000000-0005-0000-0000-0000AC690000}"/>
    <cellStyle name="40% - Énfasis1 2 5 4 4" xfId="13783" xr:uid="{00000000-0005-0000-0000-0000AD690000}"/>
    <cellStyle name="40% - Énfasis1 2 5 5" xfId="15652" xr:uid="{00000000-0005-0000-0000-0000AE690000}"/>
    <cellStyle name="40% - Énfasis1 2 5 5 2" xfId="25562" xr:uid="{00000000-0005-0000-0000-0000AF690000}"/>
    <cellStyle name="40% - Énfasis1 2 5 5 3" xfId="47080" xr:uid="{00000000-0005-0000-0000-0000B0690000}"/>
    <cellStyle name="40% - Énfasis1 2 5 6" xfId="19549" xr:uid="{00000000-0005-0000-0000-0000B1690000}"/>
    <cellStyle name="40% - Énfasis1 2 5 7" xfId="29210" xr:uid="{00000000-0005-0000-0000-0000B2690000}"/>
    <cellStyle name="40% - Énfasis1 2 5 8" xfId="34618" xr:uid="{00000000-0005-0000-0000-0000B3690000}"/>
    <cellStyle name="40% - Énfasis1 2 5 9" xfId="42217" xr:uid="{00000000-0005-0000-0000-0000B4690000}"/>
    <cellStyle name="40% - Énfasis1 2 6" xfId="1178" xr:uid="{00000000-0005-0000-0000-0000B5690000}"/>
    <cellStyle name="40% - Énfasis1 2 6 2" xfId="3566" xr:uid="{00000000-0005-0000-0000-0000B6690000}"/>
    <cellStyle name="40% - Énfasis1 2 6 2 2" xfId="8357" xr:uid="{00000000-0005-0000-0000-0000B7690000}"/>
    <cellStyle name="40% - Énfasis1 2 6 2 2 2" xfId="27780" xr:uid="{00000000-0005-0000-0000-0000B8690000}"/>
    <cellStyle name="40% - Énfasis1 2 6 2 2 3" xfId="54123" xr:uid="{00000000-0005-0000-0000-0000B9690000}"/>
    <cellStyle name="40% - Énfasis1 2 6 2 2 4" xfId="17899" xr:uid="{00000000-0005-0000-0000-0000BA690000}"/>
    <cellStyle name="40% - Énfasis1 2 6 2 3" xfId="22191" xr:uid="{00000000-0005-0000-0000-0000BB690000}"/>
    <cellStyle name="40% - Énfasis1 2 6 2 3 2" xfId="49434" xr:uid="{00000000-0005-0000-0000-0000BC690000}"/>
    <cellStyle name="40% - Énfasis1 2 6 2 4" xfId="31675" xr:uid="{00000000-0005-0000-0000-0000BD690000}"/>
    <cellStyle name="40% - Énfasis1 2 6 2 5" xfId="37245" xr:uid="{00000000-0005-0000-0000-0000BE690000}"/>
    <cellStyle name="40% - Énfasis1 2 6 2 6" xfId="44705" xr:uid="{00000000-0005-0000-0000-0000BF690000}"/>
    <cellStyle name="40% - Énfasis1 2 6 2 7" xfId="12713" xr:uid="{00000000-0005-0000-0000-0000C0690000}"/>
    <cellStyle name="40% - Énfasis1 2 6 3" xfId="6400" xr:uid="{00000000-0005-0000-0000-0000C1690000}"/>
    <cellStyle name="40% - Énfasis1 2 6 3 2" xfId="19055" xr:uid="{00000000-0005-0000-0000-0000C2690000}"/>
    <cellStyle name="40% - Énfasis1 2 6 3 3" xfId="52166" xr:uid="{00000000-0005-0000-0000-0000C3690000}"/>
    <cellStyle name="40% - Énfasis1 2 6 3 4" xfId="14191" xr:uid="{00000000-0005-0000-0000-0000C4690000}"/>
    <cellStyle name="40% - Énfasis1 2 6 4" xfId="16060" xr:uid="{00000000-0005-0000-0000-0000C5690000}"/>
    <cellStyle name="40% - Énfasis1 2 6 4 2" xfId="25970" xr:uid="{00000000-0005-0000-0000-0000C6690000}"/>
    <cellStyle name="40% - Énfasis1 2 6 4 3" xfId="47502" xr:uid="{00000000-0005-0000-0000-0000C7690000}"/>
    <cellStyle name="40% - Énfasis1 2 6 5" xfId="20017" xr:uid="{00000000-0005-0000-0000-0000C8690000}"/>
    <cellStyle name="40% - Énfasis1 2 6 6" xfId="29645" xr:uid="{00000000-0005-0000-0000-0000C9690000}"/>
    <cellStyle name="40% - Énfasis1 2 6 7" xfId="35088" xr:uid="{00000000-0005-0000-0000-0000CA690000}"/>
    <cellStyle name="40% - Énfasis1 2 6 8" xfId="42683" xr:uid="{00000000-0005-0000-0000-0000CB690000}"/>
    <cellStyle name="40% - Énfasis1 2 6 9" xfId="11278" xr:uid="{00000000-0005-0000-0000-0000CC690000}"/>
    <cellStyle name="40% - Énfasis1 2 7" xfId="2008" xr:uid="{00000000-0005-0000-0000-0000CD690000}"/>
    <cellStyle name="40% - Énfasis1 2 7 2" xfId="4313" xr:uid="{00000000-0005-0000-0000-0000CE690000}"/>
    <cellStyle name="40% - Énfasis1 2 7 2 2" xfId="9094" xr:uid="{00000000-0005-0000-0000-0000CF690000}"/>
    <cellStyle name="40% - Énfasis1 2 7 2 2 2" xfId="28487" xr:uid="{00000000-0005-0000-0000-0000D0690000}"/>
    <cellStyle name="40% - Énfasis1 2 7 2 2 3" xfId="54860" xr:uid="{00000000-0005-0000-0000-0000D1690000}"/>
    <cellStyle name="40% - Énfasis1 2 7 2 2 4" xfId="18646" xr:uid="{00000000-0005-0000-0000-0000D2690000}"/>
    <cellStyle name="40% - Énfasis1 2 7 2 3" xfId="22938" xr:uid="{00000000-0005-0000-0000-0000D3690000}"/>
    <cellStyle name="40% - Énfasis1 2 7 2 3 2" xfId="50170" xr:uid="{00000000-0005-0000-0000-0000D4690000}"/>
    <cellStyle name="40% - Énfasis1 2 7 2 4" xfId="32413" xr:uid="{00000000-0005-0000-0000-0000D5690000}"/>
    <cellStyle name="40% - Énfasis1 2 7 2 5" xfId="37992" xr:uid="{00000000-0005-0000-0000-0000D6690000}"/>
    <cellStyle name="40% - Énfasis1 2 7 2 6" xfId="45452" xr:uid="{00000000-0005-0000-0000-0000D7690000}"/>
    <cellStyle name="40% - Énfasis1 2 7 2 7" xfId="14898" xr:uid="{00000000-0005-0000-0000-0000D8690000}"/>
    <cellStyle name="40% - Énfasis1 2 7 3" xfId="7173" xr:uid="{00000000-0005-0000-0000-0000D9690000}"/>
    <cellStyle name="40% - Énfasis1 2 7 3 2" xfId="26677" xr:uid="{00000000-0005-0000-0000-0000DA690000}"/>
    <cellStyle name="40% - Énfasis1 2 7 3 3" xfId="52939" xr:uid="{00000000-0005-0000-0000-0000DB690000}"/>
    <cellStyle name="40% - Énfasis1 2 7 3 4" xfId="16767" xr:uid="{00000000-0005-0000-0000-0000DC690000}"/>
    <cellStyle name="40% - Énfasis1 2 7 4" xfId="20845" xr:uid="{00000000-0005-0000-0000-0000DD690000}"/>
    <cellStyle name="40% - Énfasis1 2 7 4 2" xfId="48275" xr:uid="{00000000-0005-0000-0000-0000DE690000}"/>
    <cellStyle name="40% - Énfasis1 2 7 5" xfId="30459" xr:uid="{00000000-0005-0000-0000-0000DF690000}"/>
    <cellStyle name="40% - Énfasis1 2 7 6" xfId="35918" xr:uid="{00000000-0005-0000-0000-0000E0690000}"/>
    <cellStyle name="40% - Énfasis1 2 7 7" xfId="43511" xr:uid="{00000000-0005-0000-0000-0000E1690000}"/>
    <cellStyle name="40% - Énfasis1 2 7 8" xfId="12010" xr:uid="{00000000-0005-0000-0000-0000E2690000}"/>
    <cellStyle name="40% - Énfasis1 2 8" xfId="2869" xr:uid="{00000000-0005-0000-0000-0000E3690000}"/>
    <cellStyle name="40% - Énfasis1 2 8 2" xfId="7670" xr:uid="{00000000-0005-0000-0000-0000E4690000}"/>
    <cellStyle name="40% - Énfasis1 2 8 2 2" xfId="27099" xr:uid="{00000000-0005-0000-0000-0000E5690000}"/>
    <cellStyle name="40% - Énfasis1 2 8 2 3" xfId="53436" xr:uid="{00000000-0005-0000-0000-0000E6690000}"/>
    <cellStyle name="40% - Énfasis1 2 8 2 4" xfId="17202" xr:uid="{00000000-0005-0000-0000-0000E7690000}"/>
    <cellStyle name="40% - Énfasis1 2 8 3" xfId="21494" xr:uid="{00000000-0005-0000-0000-0000E8690000}"/>
    <cellStyle name="40% - Énfasis1 2 8 3 2" xfId="48748" xr:uid="{00000000-0005-0000-0000-0000E9690000}"/>
    <cellStyle name="40% - Énfasis1 2 8 4" xfId="30981" xr:uid="{00000000-0005-0000-0000-0000EA690000}"/>
    <cellStyle name="40% - Énfasis1 2 8 5" xfId="36548" xr:uid="{00000000-0005-0000-0000-0000EB690000}"/>
    <cellStyle name="40% - Énfasis1 2 8 6" xfId="44008" xr:uid="{00000000-0005-0000-0000-0000EC690000}"/>
    <cellStyle name="40% - Énfasis1 2 8 7" xfId="13512" xr:uid="{00000000-0005-0000-0000-0000ED690000}"/>
    <cellStyle name="40% - Énfasis1 2 9" xfId="4784" xr:uid="{00000000-0005-0000-0000-0000EE690000}"/>
    <cellStyle name="40% - Énfasis1 2 9 2" xfId="9544" xr:uid="{00000000-0005-0000-0000-0000EF690000}"/>
    <cellStyle name="40% - Énfasis1 2 9 2 2" xfId="55310" xr:uid="{00000000-0005-0000-0000-0000F0690000}"/>
    <cellStyle name="40% - Énfasis1 2 9 2 3" xfId="25303" xr:uid="{00000000-0005-0000-0000-0000F1690000}"/>
    <cellStyle name="40% - Énfasis1 2 9 3" xfId="32883" xr:uid="{00000000-0005-0000-0000-0000F2690000}"/>
    <cellStyle name="40% - Énfasis1 2 9 3 2" xfId="50619" xr:uid="{00000000-0005-0000-0000-0000F3690000}"/>
    <cellStyle name="40% - Énfasis1 2 9 4" xfId="38462" xr:uid="{00000000-0005-0000-0000-0000F4690000}"/>
    <cellStyle name="40% - Énfasis1 2 9 5" xfId="45919" xr:uid="{00000000-0005-0000-0000-0000F5690000}"/>
    <cellStyle name="40% - Énfasis1 2 9 6" xfId="15381" xr:uid="{00000000-0005-0000-0000-0000F6690000}"/>
    <cellStyle name="40% - Énfasis1 3" xfId="509" xr:uid="{00000000-0005-0000-0000-0000F7690000}"/>
    <cellStyle name="40% - Énfasis1 3 10" xfId="10833" xr:uid="{00000000-0005-0000-0000-0000F8690000}"/>
    <cellStyle name="40% - Énfasis1 3 10 2" xfId="46893" xr:uid="{00000000-0005-0000-0000-0000F9690000}"/>
    <cellStyle name="40% - Énfasis1 3 10 3" xfId="34425" xr:uid="{00000000-0005-0000-0000-0000FA690000}"/>
    <cellStyle name="40% - Énfasis1 3 11" xfId="42025" xr:uid="{00000000-0005-0000-0000-0000FB690000}"/>
    <cellStyle name="40% - Énfasis1 3 12" xfId="11369" xr:uid="{00000000-0005-0000-0000-0000FC690000}"/>
    <cellStyle name="40% - Énfasis1 3 13" xfId="56588" xr:uid="{00000000-0005-0000-0000-0000FD690000}"/>
    <cellStyle name="40% - Énfasis1 3 14" xfId="57043" xr:uid="{00000000-0005-0000-0000-0000FE690000}"/>
    <cellStyle name="40% - Énfasis1 3 2" xfId="1046" xr:uid="{00000000-0005-0000-0000-0000FF690000}"/>
    <cellStyle name="40% - Énfasis1 3 2 10" xfId="11903" xr:uid="{00000000-0005-0000-0000-0000006A0000}"/>
    <cellStyle name="40% - Énfasis1 3 2 11" xfId="56831" xr:uid="{00000000-0005-0000-0000-0000016A0000}"/>
    <cellStyle name="40% - Énfasis1 3 2 12" xfId="57286" xr:uid="{00000000-0005-0000-0000-0000026A0000}"/>
    <cellStyle name="40% - Énfasis1 3 2 2" xfId="1783" xr:uid="{00000000-0005-0000-0000-0000036A0000}"/>
    <cellStyle name="40% - Énfasis1 3 2 2 2" xfId="4156" xr:uid="{00000000-0005-0000-0000-0000046A0000}"/>
    <cellStyle name="40% - Énfasis1 3 2 2 2 2" xfId="8947" xr:uid="{00000000-0005-0000-0000-0000056A0000}"/>
    <cellStyle name="40% - Énfasis1 3 2 2 2 2 2" xfId="28366" xr:uid="{00000000-0005-0000-0000-0000066A0000}"/>
    <cellStyle name="40% - Énfasis1 3 2 2 2 2 3" xfId="54713" xr:uid="{00000000-0005-0000-0000-0000076A0000}"/>
    <cellStyle name="40% - Énfasis1 3 2 2 2 2 4" xfId="18489" xr:uid="{00000000-0005-0000-0000-0000086A0000}"/>
    <cellStyle name="40% - Énfasis1 3 2 2 2 3" xfId="22781" xr:uid="{00000000-0005-0000-0000-0000096A0000}"/>
    <cellStyle name="40% - Énfasis1 3 2 2 2 3 2" xfId="50024" xr:uid="{00000000-0005-0000-0000-00000A6A0000}"/>
    <cellStyle name="40% - Énfasis1 3 2 2 2 4" xfId="32264" xr:uid="{00000000-0005-0000-0000-00000B6A0000}"/>
    <cellStyle name="40% - Énfasis1 3 2 2 2 5" xfId="37835" xr:uid="{00000000-0005-0000-0000-00000C6A0000}"/>
    <cellStyle name="40% - Énfasis1 3 2 2 2 6" xfId="45295" xr:uid="{00000000-0005-0000-0000-00000D6A0000}"/>
    <cellStyle name="40% - Énfasis1 3 2 2 2 7" xfId="14777" xr:uid="{00000000-0005-0000-0000-00000E6A0000}"/>
    <cellStyle name="40% - Énfasis1 3 2 2 3" xfId="6996" xr:uid="{00000000-0005-0000-0000-00000F6A0000}"/>
    <cellStyle name="40% - Énfasis1 3 2 2 3 2" xfId="26556" xr:uid="{00000000-0005-0000-0000-0000106A0000}"/>
    <cellStyle name="40% - Énfasis1 3 2 2 3 3" xfId="52762" xr:uid="{00000000-0005-0000-0000-0000116A0000}"/>
    <cellStyle name="40% - Énfasis1 3 2 2 3 4" xfId="16646" xr:uid="{00000000-0005-0000-0000-0000126A0000}"/>
    <cellStyle name="40% - Énfasis1 3 2 2 4" xfId="20622" xr:uid="{00000000-0005-0000-0000-0000136A0000}"/>
    <cellStyle name="40% - Énfasis1 3 2 2 4 2" xfId="48098" xr:uid="{00000000-0005-0000-0000-0000146A0000}"/>
    <cellStyle name="40% - Énfasis1 3 2 2 5" xfId="30247" xr:uid="{00000000-0005-0000-0000-0000156A0000}"/>
    <cellStyle name="40% - Énfasis1 3 2 2 6" xfId="35693" xr:uid="{00000000-0005-0000-0000-0000166A0000}"/>
    <cellStyle name="40% - Énfasis1 3 2 2 7" xfId="43288" xr:uid="{00000000-0005-0000-0000-0000176A0000}"/>
    <cellStyle name="40% - Énfasis1 3 2 2 8" xfId="13316" xr:uid="{00000000-0005-0000-0000-0000186A0000}"/>
    <cellStyle name="40% - Énfasis1 3 2 3" xfId="2323" xr:uid="{00000000-0005-0000-0000-0000196A0000}"/>
    <cellStyle name="40% - Énfasis1 3 2 3 2" xfId="4628" xr:uid="{00000000-0005-0000-0000-00001A6A0000}"/>
    <cellStyle name="40% - Énfasis1 3 2 3 2 2" xfId="9409" xr:uid="{00000000-0005-0000-0000-00001B6A0000}"/>
    <cellStyle name="40% - Énfasis1 3 2 3 2 2 2" xfId="28802" xr:uid="{00000000-0005-0000-0000-00001C6A0000}"/>
    <cellStyle name="40% - Énfasis1 3 2 3 2 2 3" xfId="55175" xr:uid="{00000000-0005-0000-0000-00001D6A0000}"/>
    <cellStyle name="40% - Énfasis1 3 2 3 2 2 4" xfId="18961" xr:uid="{00000000-0005-0000-0000-00001E6A0000}"/>
    <cellStyle name="40% - Énfasis1 3 2 3 2 3" xfId="23253" xr:uid="{00000000-0005-0000-0000-00001F6A0000}"/>
    <cellStyle name="40% - Énfasis1 3 2 3 2 3 2" xfId="50485" xr:uid="{00000000-0005-0000-0000-0000206A0000}"/>
    <cellStyle name="40% - Énfasis1 3 2 3 2 4" xfId="32728" xr:uid="{00000000-0005-0000-0000-0000216A0000}"/>
    <cellStyle name="40% - Énfasis1 3 2 3 2 5" xfId="38307" xr:uid="{00000000-0005-0000-0000-0000226A0000}"/>
    <cellStyle name="40% - Énfasis1 3 2 3 2 6" xfId="45767" xr:uid="{00000000-0005-0000-0000-0000236A0000}"/>
    <cellStyle name="40% - Énfasis1 3 2 3 2 7" xfId="15213" xr:uid="{00000000-0005-0000-0000-0000246A0000}"/>
    <cellStyle name="40% - Énfasis1 3 2 3 3" xfId="7488" xr:uid="{00000000-0005-0000-0000-0000256A0000}"/>
    <cellStyle name="40% - Énfasis1 3 2 3 3 2" xfId="26992" xr:uid="{00000000-0005-0000-0000-0000266A0000}"/>
    <cellStyle name="40% - Énfasis1 3 2 3 3 3" xfId="53254" xr:uid="{00000000-0005-0000-0000-0000276A0000}"/>
    <cellStyle name="40% - Énfasis1 3 2 3 3 4" xfId="17082" xr:uid="{00000000-0005-0000-0000-0000286A0000}"/>
    <cellStyle name="40% - Énfasis1 3 2 3 4" xfId="21160" xr:uid="{00000000-0005-0000-0000-0000296A0000}"/>
    <cellStyle name="40% - Énfasis1 3 2 3 4 2" xfId="48590" xr:uid="{00000000-0005-0000-0000-00002A6A0000}"/>
    <cellStyle name="40% - Énfasis1 3 2 3 5" xfId="30774" xr:uid="{00000000-0005-0000-0000-00002B6A0000}"/>
    <cellStyle name="40% - Énfasis1 3 2 3 6" xfId="36233" xr:uid="{00000000-0005-0000-0000-00002C6A0000}"/>
    <cellStyle name="40% - Énfasis1 3 2 3 7" xfId="43826" xr:uid="{00000000-0005-0000-0000-00002D6A0000}"/>
    <cellStyle name="40% - Énfasis1 3 2 3 8" xfId="12596" xr:uid="{00000000-0005-0000-0000-00002E6A0000}"/>
    <cellStyle name="40% - Énfasis1 3 2 4" xfId="3464" xr:uid="{00000000-0005-0000-0000-00002F6A0000}"/>
    <cellStyle name="40% - Énfasis1 3 2 4 2" xfId="8256" xr:uid="{00000000-0005-0000-0000-0000306A0000}"/>
    <cellStyle name="40% - Énfasis1 3 2 4 2 2" xfId="27686" xr:uid="{00000000-0005-0000-0000-0000316A0000}"/>
    <cellStyle name="40% - Énfasis1 3 2 4 2 3" xfId="54022" xr:uid="{00000000-0005-0000-0000-0000326A0000}"/>
    <cellStyle name="40% - Énfasis1 3 2 4 2 4" xfId="17797" xr:uid="{00000000-0005-0000-0000-0000336A0000}"/>
    <cellStyle name="40% - Énfasis1 3 2 4 3" xfId="22089" xr:uid="{00000000-0005-0000-0000-0000346A0000}"/>
    <cellStyle name="40% - Énfasis1 3 2 4 3 2" xfId="49334" xr:uid="{00000000-0005-0000-0000-0000356A0000}"/>
    <cellStyle name="40% - Énfasis1 3 2 4 4" xfId="31576" xr:uid="{00000000-0005-0000-0000-0000366A0000}"/>
    <cellStyle name="40% - Énfasis1 3 2 4 5" xfId="37143" xr:uid="{00000000-0005-0000-0000-0000376A0000}"/>
    <cellStyle name="40% - Énfasis1 3 2 4 6" xfId="44603" xr:uid="{00000000-0005-0000-0000-0000386A0000}"/>
    <cellStyle name="40% - Énfasis1 3 2 4 7" xfId="14098" xr:uid="{00000000-0005-0000-0000-0000396A0000}"/>
    <cellStyle name="40% - Énfasis1 3 2 5" xfId="5103" xr:uid="{00000000-0005-0000-0000-00003A6A0000}"/>
    <cellStyle name="40% - Énfasis1 3 2 5 2" xfId="9859" xr:uid="{00000000-0005-0000-0000-00003B6A0000}"/>
    <cellStyle name="40% - Énfasis1 3 2 5 2 2" xfId="55625" xr:uid="{00000000-0005-0000-0000-00003C6A0000}"/>
    <cellStyle name="40% - Énfasis1 3 2 5 2 3" xfId="25877" xr:uid="{00000000-0005-0000-0000-00003D6A0000}"/>
    <cellStyle name="40% - Énfasis1 3 2 5 3" xfId="33202" xr:uid="{00000000-0005-0000-0000-00003E6A0000}"/>
    <cellStyle name="40% - Énfasis1 3 2 5 3 2" xfId="50934" xr:uid="{00000000-0005-0000-0000-00003F6A0000}"/>
    <cellStyle name="40% - Énfasis1 3 2 5 4" xfId="38781" xr:uid="{00000000-0005-0000-0000-0000406A0000}"/>
    <cellStyle name="40% - Énfasis1 3 2 5 5" xfId="46234" xr:uid="{00000000-0005-0000-0000-0000416A0000}"/>
    <cellStyle name="40% - Énfasis1 3 2 5 6" xfId="15967" xr:uid="{00000000-0005-0000-0000-0000426A0000}"/>
    <cellStyle name="40% - Énfasis1 3 2 6" xfId="5588" xr:uid="{00000000-0005-0000-0000-0000436A0000}"/>
    <cellStyle name="40% - Énfasis1 3 2 6 2" xfId="10280" xr:uid="{00000000-0005-0000-0000-0000446A0000}"/>
    <cellStyle name="40% - Énfasis1 3 2 6 2 2" xfId="56046" xr:uid="{00000000-0005-0000-0000-0000456A0000}"/>
    <cellStyle name="40% - Énfasis1 3 2 6 2 3" xfId="33684" xr:uid="{00000000-0005-0000-0000-0000466A0000}"/>
    <cellStyle name="40% - Énfasis1 3 2 6 3" xfId="39263" xr:uid="{00000000-0005-0000-0000-0000476A0000}"/>
    <cellStyle name="40% - Énfasis1 3 2 6 3 2" xfId="51354" xr:uid="{00000000-0005-0000-0000-0000486A0000}"/>
    <cellStyle name="40% - Énfasis1 3 2 6 4" xfId="46716" xr:uid="{00000000-0005-0000-0000-0000496A0000}"/>
    <cellStyle name="40% - Énfasis1 3 2 6 5" xfId="19891" xr:uid="{00000000-0005-0000-0000-00004A6A0000}"/>
    <cellStyle name="40% - Énfasis1 3 2 7" xfId="6291" xr:uid="{00000000-0005-0000-0000-00004B6A0000}"/>
    <cellStyle name="40% - Énfasis1 3 2 7 2" xfId="52057" xr:uid="{00000000-0005-0000-0000-00004C6A0000}"/>
    <cellStyle name="40% - Énfasis1 3 2 7 3" xfId="29525" xr:uid="{00000000-0005-0000-0000-00004D6A0000}"/>
    <cellStyle name="40% - Énfasis1 3 2 8" xfId="11076" xr:uid="{00000000-0005-0000-0000-00004E6A0000}"/>
    <cellStyle name="40% - Énfasis1 3 2 8 2" xfId="47395" xr:uid="{00000000-0005-0000-0000-00004F6A0000}"/>
    <cellStyle name="40% - Énfasis1 3 2 8 3" xfId="34960" xr:uid="{00000000-0005-0000-0000-0000506A0000}"/>
    <cellStyle name="40% - Énfasis1 3 2 9" xfId="42559" xr:uid="{00000000-0005-0000-0000-0000516A0000}"/>
    <cellStyle name="40% - Énfasis1 3 3" xfId="798" xr:uid="{00000000-0005-0000-0000-0000526A0000}"/>
    <cellStyle name="40% - Énfasis1 3 3 10" xfId="11655" xr:uid="{00000000-0005-0000-0000-0000536A0000}"/>
    <cellStyle name="40% - Énfasis1 3 3 2" xfId="1540" xr:uid="{00000000-0005-0000-0000-0000546A0000}"/>
    <cellStyle name="40% - Énfasis1 3 3 2 2" xfId="3913" xr:uid="{00000000-0005-0000-0000-0000556A0000}"/>
    <cellStyle name="40% - Énfasis1 3 3 2 2 2" xfId="8704" xr:uid="{00000000-0005-0000-0000-0000566A0000}"/>
    <cellStyle name="40% - Énfasis1 3 3 2 2 2 2" xfId="28123" xr:uid="{00000000-0005-0000-0000-0000576A0000}"/>
    <cellStyle name="40% - Énfasis1 3 3 2 2 2 3" xfId="54470" xr:uid="{00000000-0005-0000-0000-0000586A0000}"/>
    <cellStyle name="40% - Énfasis1 3 3 2 2 2 4" xfId="18246" xr:uid="{00000000-0005-0000-0000-0000596A0000}"/>
    <cellStyle name="40% - Énfasis1 3 3 2 2 3" xfId="22538" xr:uid="{00000000-0005-0000-0000-00005A6A0000}"/>
    <cellStyle name="40% - Énfasis1 3 3 2 2 3 2" xfId="49781" xr:uid="{00000000-0005-0000-0000-00005B6A0000}"/>
    <cellStyle name="40% - Énfasis1 3 3 2 2 4" xfId="32021" xr:uid="{00000000-0005-0000-0000-00005C6A0000}"/>
    <cellStyle name="40% - Énfasis1 3 3 2 2 5" xfId="37592" xr:uid="{00000000-0005-0000-0000-00005D6A0000}"/>
    <cellStyle name="40% - Énfasis1 3 3 2 2 6" xfId="45052" xr:uid="{00000000-0005-0000-0000-00005E6A0000}"/>
    <cellStyle name="40% - Énfasis1 3 3 2 2 7" xfId="14534" xr:uid="{00000000-0005-0000-0000-00005F6A0000}"/>
    <cellStyle name="40% - Énfasis1 3 3 2 3" xfId="6753" xr:uid="{00000000-0005-0000-0000-0000606A0000}"/>
    <cellStyle name="40% - Énfasis1 3 3 2 3 2" xfId="26313" xr:uid="{00000000-0005-0000-0000-0000616A0000}"/>
    <cellStyle name="40% - Énfasis1 3 3 2 3 3" xfId="52519" xr:uid="{00000000-0005-0000-0000-0000626A0000}"/>
    <cellStyle name="40% - Énfasis1 3 3 2 3 4" xfId="16403" xr:uid="{00000000-0005-0000-0000-0000636A0000}"/>
    <cellStyle name="40% - Énfasis1 3 3 2 4" xfId="20379" xr:uid="{00000000-0005-0000-0000-0000646A0000}"/>
    <cellStyle name="40% - Énfasis1 3 3 2 4 2" xfId="47855" xr:uid="{00000000-0005-0000-0000-0000656A0000}"/>
    <cellStyle name="40% - Énfasis1 3 3 2 5" xfId="30004" xr:uid="{00000000-0005-0000-0000-0000666A0000}"/>
    <cellStyle name="40% - Énfasis1 3 3 2 6" xfId="35450" xr:uid="{00000000-0005-0000-0000-0000676A0000}"/>
    <cellStyle name="40% - Énfasis1 3 3 2 7" xfId="43045" xr:uid="{00000000-0005-0000-0000-0000686A0000}"/>
    <cellStyle name="40% - Énfasis1 3 3 2 8" xfId="13073" xr:uid="{00000000-0005-0000-0000-0000696A0000}"/>
    <cellStyle name="40% - Énfasis1 3 3 3" xfId="3221" xr:uid="{00000000-0005-0000-0000-00006A6A0000}"/>
    <cellStyle name="40% - Énfasis1 3 3 3 2" xfId="8013" xr:uid="{00000000-0005-0000-0000-00006B6A0000}"/>
    <cellStyle name="40% - Énfasis1 3 3 3 2 2" xfId="27443" xr:uid="{00000000-0005-0000-0000-00006C6A0000}"/>
    <cellStyle name="40% - Énfasis1 3 3 3 2 3" xfId="53779" xr:uid="{00000000-0005-0000-0000-00006D6A0000}"/>
    <cellStyle name="40% - Énfasis1 3 3 3 2 4" xfId="17554" xr:uid="{00000000-0005-0000-0000-00006E6A0000}"/>
    <cellStyle name="40% - Énfasis1 3 3 3 3" xfId="21846" xr:uid="{00000000-0005-0000-0000-00006F6A0000}"/>
    <cellStyle name="40% - Énfasis1 3 3 3 3 2" xfId="49091" xr:uid="{00000000-0005-0000-0000-0000706A0000}"/>
    <cellStyle name="40% - Énfasis1 3 3 3 4" xfId="31333" xr:uid="{00000000-0005-0000-0000-0000716A0000}"/>
    <cellStyle name="40% - Énfasis1 3 3 3 5" xfId="36900" xr:uid="{00000000-0005-0000-0000-0000726A0000}"/>
    <cellStyle name="40% - Énfasis1 3 3 3 6" xfId="44360" xr:uid="{00000000-0005-0000-0000-0000736A0000}"/>
    <cellStyle name="40% - Énfasis1 3 3 3 7" xfId="12353" xr:uid="{00000000-0005-0000-0000-0000746A0000}"/>
    <cellStyle name="40% - Énfasis1 3 3 4" xfId="6048" xr:uid="{00000000-0005-0000-0000-0000756A0000}"/>
    <cellStyle name="40% - Énfasis1 3 3 4 2" xfId="24788" xr:uid="{00000000-0005-0000-0000-0000766A0000}"/>
    <cellStyle name="40% - Énfasis1 3 3 4 3" xfId="51814" xr:uid="{00000000-0005-0000-0000-0000776A0000}"/>
    <cellStyle name="40% - Énfasis1 3 3 4 4" xfId="13855" xr:uid="{00000000-0005-0000-0000-0000786A0000}"/>
    <cellStyle name="40% - Énfasis1 3 3 5" xfId="15724" xr:uid="{00000000-0005-0000-0000-0000796A0000}"/>
    <cellStyle name="40% - Énfasis1 3 3 5 2" xfId="25634" xr:uid="{00000000-0005-0000-0000-00007A6A0000}"/>
    <cellStyle name="40% - Énfasis1 3 3 5 3" xfId="47152" xr:uid="{00000000-0005-0000-0000-00007B6A0000}"/>
    <cellStyle name="40% - Énfasis1 3 3 6" xfId="19643" xr:uid="{00000000-0005-0000-0000-00007C6A0000}"/>
    <cellStyle name="40% - Énfasis1 3 3 7" xfId="29282" xr:uid="{00000000-0005-0000-0000-00007D6A0000}"/>
    <cellStyle name="40% - Énfasis1 3 3 8" xfId="34712" xr:uid="{00000000-0005-0000-0000-00007E6A0000}"/>
    <cellStyle name="40% - Énfasis1 3 3 9" xfId="42311" xr:uid="{00000000-0005-0000-0000-00007F6A0000}"/>
    <cellStyle name="40% - Énfasis1 3 4" xfId="1277" xr:uid="{00000000-0005-0000-0000-0000806A0000}"/>
    <cellStyle name="40% - Énfasis1 3 4 2" xfId="3653" xr:uid="{00000000-0005-0000-0000-0000816A0000}"/>
    <cellStyle name="40% - Énfasis1 3 4 2 2" xfId="8444" xr:uid="{00000000-0005-0000-0000-0000826A0000}"/>
    <cellStyle name="40% - Énfasis1 3 4 2 2 2" xfId="27864" xr:uid="{00000000-0005-0000-0000-0000836A0000}"/>
    <cellStyle name="40% - Énfasis1 3 4 2 2 3" xfId="54210" xr:uid="{00000000-0005-0000-0000-0000846A0000}"/>
    <cellStyle name="40% - Énfasis1 3 4 2 2 4" xfId="17986" xr:uid="{00000000-0005-0000-0000-0000856A0000}"/>
    <cellStyle name="40% - Énfasis1 3 4 2 3" xfId="22278" xr:uid="{00000000-0005-0000-0000-0000866A0000}"/>
    <cellStyle name="40% - Énfasis1 3 4 2 3 2" xfId="49521" xr:uid="{00000000-0005-0000-0000-0000876A0000}"/>
    <cellStyle name="40% - Énfasis1 3 4 2 4" xfId="31761" xr:uid="{00000000-0005-0000-0000-0000886A0000}"/>
    <cellStyle name="40% - Énfasis1 3 4 2 5" xfId="37332" xr:uid="{00000000-0005-0000-0000-0000896A0000}"/>
    <cellStyle name="40% - Énfasis1 3 4 2 6" xfId="44792" xr:uid="{00000000-0005-0000-0000-00008A6A0000}"/>
    <cellStyle name="40% - Énfasis1 3 4 2 7" xfId="14275" xr:uid="{00000000-0005-0000-0000-00008B6A0000}"/>
    <cellStyle name="40% - Énfasis1 3 4 3" xfId="6491" xr:uid="{00000000-0005-0000-0000-00008C6A0000}"/>
    <cellStyle name="40% - Énfasis1 3 4 3 2" xfId="26054" xr:uid="{00000000-0005-0000-0000-00008D6A0000}"/>
    <cellStyle name="40% - Énfasis1 3 4 3 3" xfId="52257" xr:uid="{00000000-0005-0000-0000-00008E6A0000}"/>
    <cellStyle name="40% - Énfasis1 3 4 3 4" xfId="16144" xr:uid="{00000000-0005-0000-0000-00008F6A0000}"/>
    <cellStyle name="40% - Énfasis1 3 4 4" xfId="20116" xr:uid="{00000000-0005-0000-0000-0000906A0000}"/>
    <cellStyle name="40% - Énfasis1 3 4 4 2" xfId="47593" xr:uid="{00000000-0005-0000-0000-0000916A0000}"/>
    <cellStyle name="40% - Énfasis1 3 4 5" xfId="29741" xr:uid="{00000000-0005-0000-0000-0000926A0000}"/>
    <cellStyle name="40% - Énfasis1 3 4 6" xfId="35187" xr:uid="{00000000-0005-0000-0000-0000936A0000}"/>
    <cellStyle name="40% - Énfasis1 3 4 7" xfId="42782" xr:uid="{00000000-0005-0000-0000-0000946A0000}"/>
    <cellStyle name="40% - Énfasis1 3 4 8" xfId="12811" xr:uid="{00000000-0005-0000-0000-0000956A0000}"/>
    <cellStyle name="40% - Énfasis1 3 5" xfId="2080" xr:uid="{00000000-0005-0000-0000-0000966A0000}"/>
    <cellStyle name="40% - Énfasis1 3 5 2" xfId="4385" xr:uid="{00000000-0005-0000-0000-0000976A0000}"/>
    <cellStyle name="40% - Énfasis1 3 5 2 2" xfId="9166" xr:uid="{00000000-0005-0000-0000-0000986A0000}"/>
    <cellStyle name="40% - Énfasis1 3 5 2 2 2" xfId="28559" xr:uid="{00000000-0005-0000-0000-0000996A0000}"/>
    <cellStyle name="40% - Énfasis1 3 5 2 2 3" xfId="54932" xr:uid="{00000000-0005-0000-0000-00009A6A0000}"/>
    <cellStyle name="40% - Énfasis1 3 5 2 2 4" xfId="18718" xr:uid="{00000000-0005-0000-0000-00009B6A0000}"/>
    <cellStyle name="40% - Énfasis1 3 5 2 3" xfId="23010" xr:uid="{00000000-0005-0000-0000-00009C6A0000}"/>
    <cellStyle name="40% - Énfasis1 3 5 2 3 2" xfId="50242" xr:uid="{00000000-0005-0000-0000-00009D6A0000}"/>
    <cellStyle name="40% - Énfasis1 3 5 2 4" xfId="32485" xr:uid="{00000000-0005-0000-0000-00009E6A0000}"/>
    <cellStyle name="40% - Énfasis1 3 5 2 5" xfId="38064" xr:uid="{00000000-0005-0000-0000-00009F6A0000}"/>
    <cellStyle name="40% - Énfasis1 3 5 2 6" xfId="45524" xr:uid="{00000000-0005-0000-0000-0000A06A0000}"/>
    <cellStyle name="40% - Énfasis1 3 5 2 7" xfId="14970" xr:uid="{00000000-0005-0000-0000-0000A16A0000}"/>
    <cellStyle name="40% - Énfasis1 3 5 3" xfId="7245" xr:uid="{00000000-0005-0000-0000-0000A26A0000}"/>
    <cellStyle name="40% - Énfasis1 3 5 3 2" xfId="26749" xr:uid="{00000000-0005-0000-0000-0000A36A0000}"/>
    <cellStyle name="40% - Énfasis1 3 5 3 3" xfId="53011" xr:uid="{00000000-0005-0000-0000-0000A46A0000}"/>
    <cellStyle name="40% - Énfasis1 3 5 3 4" xfId="16839" xr:uid="{00000000-0005-0000-0000-0000A56A0000}"/>
    <cellStyle name="40% - Énfasis1 3 5 4" xfId="20917" xr:uid="{00000000-0005-0000-0000-0000A66A0000}"/>
    <cellStyle name="40% - Énfasis1 3 5 4 2" xfId="48347" xr:uid="{00000000-0005-0000-0000-0000A76A0000}"/>
    <cellStyle name="40% - Énfasis1 3 5 5" xfId="30531" xr:uid="{00000000-0005-0000-0000-0000A86A0000}"/>
    <cellStyle name="40% - Énfasis1 3 5 6" xfId="35990" xr:uid="{00000000-0005-0000-0000-0000A96A0000}"/>
    <cellStyle name="40% - Énfasis1 3 5 7" xfId="43583" xr:uid="{00000000-0005-0000-0000-0000AA6A0000}"/>
    <cellStyle name="40% - Énfasis1 3 5 8" xfId="12094" xr:uid="{00000000-0005-0000-0000-0000AB6A0000}"/>
    <cellStyle name="40% - Énfasis1 3 6" xfId="2961" xr:uid="{00000000-0005-0000-0000-0000AC6A0000}"/>
    <cellStyle name="40% - Énfasis1 3 6 2" xfId="7754" xr:uid="{00000000-0005-0000-0000-0000AD6A0000}"/>
    <cellStyle name="40% - Énfasis1 3 6 2 2" xfId="27184" xr:uid="{00000000-0005-0000-0000-0000AE6A0000}"/>
    <cellStyle name="40% - Énfasis1 3 6 2 3" xfId="53520" xr:uid="{00000000-0005-0000-0000-0000AF6A0000}"/>
    <cellStyle name="40% - Énfasis1 3 6 2 4" xfId="17294" xr:uid="{00000000-0005-0000-0000-0000B06A0000}"/>
    <cellStyle name="40% - Énfasis1 3 6 3" xfId="21586" xr:uid="{00000000-0005-0000-0000-0000B16A0000}"/>
    <cellStyle name="40% - Énfasis1 3 6 3 2" xfId="48832" xr:uid="{00000000-0005-0000-0000-0000B26A0000}"/>
    <cellStyle name="40% - Énfasis1 3 6 4" xfId="31073" xr:uid="{00000000-0005-0000-0000-0000B36A0000}"/>
    <cellStyle name="40% - Énfasis1 3 6 5" xfId="36640" xr:uid="{00000000-0005-0000-0000-0000B46A0000}"/>
    <cellStyle name="40% - Énfasis1 3 6 6" xfId="44100" xr:uid="{00000000-0005-0000-0000-0000B56A0000}"/>
    <cellStyle name="40% - Énfasis1 3 6 7" xfId="13596" xr:uid="{00000000-0005-0000-0000-0000B66A0000}"/>
    <cellStyle name="40% - Énfasis1 3 7" xfId="4860" xr:uid="{00000000-0005-0000-0000-0000B76A0000}"/>
    <cellStyle name="40% - Énfasis1 3 7 2" xfId="9616" xr:uid="{00000000-0005-0000-0000-0000B86A0000}"/>
    <cellStyle name="40% - Énfasis1 3 7 2 2" xfId="55382" xr:uid="{00000000-0005-0000-0000-0000B96A0000}"/>
    <cellStyle name="40% - Énfasis1 3 7 2 3" xfId="25375" xr:uid="{00000000-0005-0000-0000-0000BA6A0000}"/>
    <cellStyle name="40% - Énfasis1 3 7 3" xfId="32959" xr:uid="{00000000-0005-0000-0000-0000BB6A0000}"/>
    <cellStyle name="40% - Énfasis1 3 7 3 2" xfId="50691" xr:uid="{00000000-0005-0000-0000-0000BC6A0000}"/>
    <cellStyle name="40% - Énfasis1 3 7 4" xfId="38538" xr:uid="{00000000-0005-0000-0000-0000BD6A0000}"/>
    <cellStyle name="40% - Énfasis1 3 7 5" xfId="45991" xr:uid="{00000000-0005-0000-0000-0000BE6A0000}"/>
    <cellStyle name="40% - Énfasis1 3 7 6" xfId="15465" xr:uid="{00000000-0005-0000-0000-0000BF6A0000}"/>
    <cellStyle name="40% - Énfasis1 3 8" xfId="5345" xr:uid="{00000000-0005-0000-0000-0000C06A0000}"/>
    <cellStyle name="40% - Énfasis1 3 8 2" xfId="10037" xr:uid="{00000000-0005-0000-0000-0000C16A0000}"/>
    <cellStyle name="40% - Énfasis1 3 8 2 2" xfId="55803" xr:uid="{00000000-0005-0000-0000-0000C26A0000}"/>
    <cellStyle name="40% - Énfasis1 3 8 2 3" xfId="33441" xr:uid="{00000000-0005-0000-0000-0000C36A0000}"/>
    <cellStyle name="40% - Énfasis1 3 8 3" xfId="39020" xr:uid="{00000000-0005-0000-0000-0000C46A0000}"/>
    <cellStyle name="40% - Énfasis1 3 8 3 2" xfId="51111" xr:uid="{00000000-0005-0000-0000-0000C56A0000}"/>
    <cellStyle name="40% - Énfasis1 3 8 4" xfId="46473" xr:uid="{00000000-0005-0000-0000-0000C66A0000}"/>
    <cellStyle name="40% - Énfasis1 3 8 5" xfId="19356" xr:uid="{00000000-0005-0000-0000-0000C76A0000}"/>
    <cellStyle name="40% - Énfasis1 3 9" xfId="5788" xr:uid="{00000000-0005-0000-0000-0000C86A0000}"/>
    <cellStyle name="40% - Énfasis1 3 9 2" xfId="51554" xr:uid="{00000000-0005-0000-0000-0000C96A0000}"/>
    <cellStyle name="40% - Énfasis1 3 9 3" xfId="29022" xr:uid="{00000000-0005-0000-0000-0000CA6A0000}"/>
    <cellStyle name="40% - Énfasis1 4" xfId="586" xr:uid="{00000000-0005-0000-0000-0000CB6A0000}"/>
    <cellStyle name="40% - Énfasis1 4 10" xfId="42102" xr:uid="{00000000-0005-0000-0000-0000CC6A0000}"/>
    <cellStyle name="40% - Énfasis1 4 11" xfId="11446" xr:uid="{00000000-0005-0000-0000-0000CD6A0000}"/>
    <cellStyle name="40% - Énfasis1 4 12" xfId="56660" xr:uid="{00000000-0005-0000-0000-0000CE6A0000}"/>
    <cellStyle name="40% - Énfasis1 4 13" xfId="57115" xr:uid="{00000000-0005-0000-0000-0000CF6A0000}"/>
    <cellStyle name="40% - Énfasis1 4 2" xfId="870" xr:uid="{00000000-0005-0000-0000-0000D06A0000}"/>
    <cellStyle name="40% - Énfasis1 4 2 10" xfId="11727" xr:uid="{00000000-0005-0000-0000-0000D16A0000}"/>
    <cellStyle name="40% - Énfasis1 4 2 2" xfId="1612" xr:uid="{00000000-0005-0000-0000-0000D26A0000}"/>
    <cellStyle name="40% - Énfasis1 4 2 2 2" xfId="3985" xr:uid="{00000000-0005-0000-0000-0000D36A0000}"/>
    <cellStyle name="40% - Énfasis1 4 2 2 2 2" xfId="8776" xr:uid="{00000000-0005-0000-0000-0000D46A0000}"/>
    <cellStyle name="40% - Énfasis1 4 2 2 2 2 2" xfId="28195" xr:uid="{00000000-0005-0000-0000-0000D56A0000}"/>
    <cellStyle name="40% - Énfasis1 4 2 2 2 2 3" xfId="54542" xr:uid="{00000000-0005-0000-0000-0000D66A0000}"/>
    <cellStyle name="40% - Énfasis1 4 2 2 2 2 4" xfId="18318" xr:uid="{00000000-0005-0000-0000-0000D76A0000}"/>
    <cellStyle name="40% - Énfasis1 4 2 2 2 3" xfId="22610" xr:uid="{00000000-0005-0000-0000-0000D86A0000}"/>
    <cellStyle name="40% - Énfasis1 4 2 2 2 3 2" xfId="49853" xr:uid="{00000000-0005-0000-0000-0000D96A0000}"/>
    <cellStyle name="40% - Énfasis1 4 2 2 2 4" xfId="32093" xr:uid="{00000000-0005-0000-0000-0000DA6A0000}"/>
    <cellStyle name="40% - Énfasis1 4 2 2 2 5" xfId="37664" xr:uid="{00000000-0005-0000-0000-0000DB6A0000}"/>
    <cellStyle name="40% - Énfasis1 4 2 2 2 6" xfId="45124" xr:uid="{00000000-0005-0000-0000-0000DC6A0000}"/>
    <cellStyle name="40% - Énfasis1 4 2 2 2 7" xfId="14606" xr:uid="{00000000-0005-0000-0000-0000DD6A0000}"/>
    <cellStyle name="40% - Énfasis1 4 2 2 3" xfId="6825" xr:uid="{00000000-0005-0000-0000-0000DE6A0000}"/>
    <cellStyle name="40% - Énfasis1 4 2 2 3 2" xfId="26385" xr:uid="{00000000-0005-0000-0000-0000DF6A0000}"/>
    <cellStyle name="40% - Énfasis1 4 2 2 3 3" xfId="52591" xr:uid="{00000000-0005-0000-0000-0000E06A0000}"/>
    <cellStyle name="40% - Énfasis1 4 2 2 3 4" xfId="16475" xr:uid="{00000000-0005-0000-0000-0000E16A0000}"/>
    <cellStyle name="40% - Énfasis1 4 2 2 4" xfId="20451" xr:uid="{00000000-0005-0000-0000-0000E26A0000}"/>
    <cellStyle name="40% - Énfasis1 4 2 2 4 2" xfId="47927" xr:uid="{00000000-0005-0000-0000-0000E36A0000}"/>
    <cellStyle name="40% - Énfasis1 4 2 2 5" xfId="30076" xr:uid="{00000000-0005-0000-0000-0000E46A0000}"/>
    <cellStyle name="40% - Énfasis1 4 2 2 6" xfId="35522" xr:uid="{00000000-0005-0000-0000-0000E56A0000}"/>
    <cellStyle name="40% - Énfasis1 4 2 2 7" xfId="43117" xr:uid="{00000000-0005-0000-0000-0000E66A0000}"/>
    <cellStyle name="40% - Énfasis1 4 2 2 8" xfId="13145" xr:uid="{00000000-0005-0000-0000-0000E76A0000}"/>
    <cellStyle name="40% - Énfasis1 4 2 3" xfId="3293" xr:uid="{00000000-0005-0000-0000-0000E86A0000}"/>
    <cellStyle name="40% - Énfasis1 4 2 3 2" xfId="8085" xr:uid="{00000000-0005-0000-0000-0000E96A0000}"/>
    <cellStyle name="40% - Énfasis1 4 2 3 2 2" xfId="27515" xr:uid="{00000000-0005-0000-0000-0000EA6A0000}"/>
    <cellStyle name="40% - Énfasis1 4 2 3 2 3" xfId="53851" xr:uid="{00000000-0005-0000-0000-0000EB6A0000}"/>
    <cellStyle name="40% - Énfasis1 4 2 3 2 4" xfId="17626" xr:uid="{00000000-0005-0000-0000-0000EC6A0000}"/>
    <cellStyle name="40% - Énfasis1 4 2 3 3" xfId="21918" xr:uid="{00000000-0005-0000-0000-0000ED6A0000}"/>
    <cellStyle name="40% - Énfasis1 4 2 3 3 2" xfId="49163" xr:uid="{00000000-0005-0000-0000-0000EE6A0000}"/>
    <cellStyle name="40% - Énfasis1 4 2 3 4" xfId="31405" xr:uid="{00000000-0005-0000-0000-0000EF6A0000}"/>
    <cellStyle name="40% - Énfasis1 4 2 3 5" xfId="36972" xr:uid="{00000000-0005-0000-0000-0000F06A0000}"/>
    <cellStyle name="40% - Énfasis1 4 2 3 6" xfId="44432" xr:uid="{00000000-0005-0000-0000-0000F16A0000}"/>
    <cellStyle name="40% - Énfasis1 4 2 3 7" xfId="12425" xr:uid="{00000000-0005-0000-0000-0000F26A0000}"/>
    <cellStyle name="40% - Énfasis1 4 2 4" xfId="6120" xr:uid="{00000000-0005-0000-0000-0000F36A0000}"/>
    <cellStyle name="40% - Énfasis1 4 2 4 2" xfId="24134" xr:uid="{00000000-0005-0000-0000-0000F46A0000}"/>
    <cellStyle name="40% - Énfasis1 4 2 4 3" xfId="51886" xr:uid="{00000000-0005-0000-0000-0000F56A0000}"/>
    <cellStyle name="40% - Énfasis1 4 2 4 4" xfId="13927" xr:uid="{00000000-0005-0000-0000-0000F66A0000}"/>
    <cellStyle name="40% - Énfasis1 4 2 5" xfId="15796" xr:uid="{00000000-0005-0000-0000-0000F76A0000}"/>
    <cellStyle name="40% - Énfasis1 4 2 5 2" xfId="25706" xr:uid="{00000000-0005-0000-0000-0000F86A0000}"/>
    <cellStyle name="40% - Énfasis1 4 2 5 3" xfId="47224" xr:uid="{00000000-0005-0000-0000-0000F96A0000}"/>
    <cellStyle name="40% - Énfasis1 4 2 6" xfId="19715" xr:uid="{00000000-0005-0000-0000-0000FA6A0000}"/>
    <cellStyle name="40% - Énfasis1 4 2 7" xfId="29354" xr:uid="{00000000-0005-0000-0000-0000FB6A0000}"/>
    <cellStyle name="40% - Énfasis1 4 2 8" xfId="34784" xr:uid="{00000000-0005-0000-0000-0000FC6A0000}"/>
    <cellStyle name="40% - Énfasis1 4 2 9" xfId="42383" xr:uid="{00000000-0005-0000-0000-0000FD6A0000}"/>
    <cellStyle name="40% - Énfasis1 4 3" xfId="1349" xr:uid="{00000000-0005-0000-0000-0000FE6A0000}"/>
    <cellStyle name="40% - Énfasis1 4 3 2" xfId="3725" xr:uid="{00000000-0005-0000-0000-0000FF6A0000}"/>
    <cellStyle name="40% - Énfasis1 4 3 2 2" xfId="8516" xr:uid="{00000000-0005-0000-0000-0000006B0000}"/>
    <cellStyle name="40% - Énfasis1 4 3 2 2 2" xfId="27936" xr:uid="{00000000-0005-0000-0000-0000016B0000}"/>
    <cellStyle name="40% - Énfasis1 4 3 2 2 3" xfId="54282" xr:uid="{00000000-0005-0000-0000-0000026B0000}"/>
    <cellStyle name="40% - Énfasis1 4 3 2 2 4" xfId="18058" xr:uid="{00000000-0005-0000-0000-0000036B0000}"/>
    <cellStyle name="40% - Énfasis1 4 3 2 3" xfId="22350" xr:uid="{00000000-0005-0000-0000-0000046B0000}"/>
    <cellStyle name="40% - Énfasis1 4 3 2 3 2" xfId="49593" xr:uid="{00000000-0005-0000-0000-0000056B0000}"/>
    <cellStyle name="40% - Énfasis1 4 3 2 4" xfId="31833" xr:uid="{00000000-0005-0000-0000-0000066B0000}"/>
    <cellStyle name="40% - Énfasis1 4 3 2 5" xfId="37404" xr:uid="{00000000-0005-0000-0000-0000076B0000}"/>
    <cellStyle name="40% - Énfasis1 4 3 2 6" xfId="44864" xr:uid="{00000000-0005-0000-0000-0000086B0000}"/>
    <cellStyle name="40% - Énfasis1 4 3 2 7" xfId="14347" xr:uid="{00000000-0005-0000-0000-0000096B0000}"/>
    <cellStyle name="40% - Énfasis1 4 3 3" xfId="6563" xr:uid="{00000000-0005-0000-0000-00000A6B0000}"/>
    <cellStyle name="40% - Énfasis1 4 3 3 2" xfId="26126" xr:uid="{00000000-0005-0000-0000-00000B6B0000}"/>
    <cellStyle name="40% - Énfasis1 4 3 3 3" xfId="52329" xr:uid="{00000000-0005-0000-0000-00000C6B0000}"/>
    <cellStyle name="40% - Énfasis1 4 3 3 4" xfId="16216" xr:uid="{00000000-0005-0000-0000-00000D6B0000}"/>
    <cellStyle name="40% - Énfasis1 4 3 4" xfId="20188" xr:uid="{00000000-0005-0000-0000-00000E6B0000}"/>
    <cellStyle name="40% - Énfasis1 4 3 4 2" xfId="47665" xr:uid="{00000000-0005-0000-0000-00000F6B0000}"/>
    <cellStyle name="40% - Énfasis1 4 3 5" xfId="29813" xr:uid="{00000000-0005-0000-0000-0000106B0000}"/>
    <cellStyle name="40% - Énfasis1 4 3 6" xfId="35259" xr:uid="{00000000-0005-0000-0000-0000116B0000}"/>
    <cellStyle name="40% - Énfasis1 4 3 7" xfId="42854" xr:uid="{00000000-0005-0000-0000-0000126B0000}"/>
    <cellStyle name="40% - Énfasis1 4 3 8" xfId="12883" xr:uid="{00000000-0005-0000-0000-0000136B0000}"/>
    <cellStyle name="40% - Énfasis1 4 4" xfId="2152" xr:uid="{00000000-0005-0000-0000-0000146B0000}"/>
    <cellStyle name="40% - Énfasis1 4 4 2" xfId="4457" xr:uid="{00000000-0005-0000-0000-0000156B0000}"/>
    <cellStyle name="40% - Énfasis1 4 4 2 2" xfId="9238" xr:uid="{00000000-0005-0000-0000-0000166B0000}"/>
    <cellStyle name="40% - Énfasis1 4 4 2 2 2" xfId="28631" xr:uid="{00000000-0005-0000-0000-0000176B0000}"/>
    <cellStyle name="40% - Énfasis1 4 4 2 2 3" xfId="55004" xr:uid="{00000000-0005-0000-0000-0000186B0000}"/>
    <cellStyle name="40% - Énfasis1 4 4 2 2 4" xfId="18790" xr:uid="{00000000-0005-0000-0000-0000196B0000}"/>
    <cellStyle name="40% - Énfasis1 4 4 2 3" xfId="23082" xr:uid="{00000000-0005-0000-0000-00001A6B0000}"/>
    <cellStyle name="40% - Énfasis1 4 4 2 3 2" xfId="50314" xr:uid="{00000000-0005-0000-0000-00001B6B0000}"/>
    <cellStyle name="40% - Énfasis1 4 4 2 4" xfId="32557" xr:uid="{00000000-0005-0000-0000-00001C6B0000}"/>
    <cellStyle name="40% - Énfasis1 4 4 2 5" xfId="38136" xr:uid="{00000000-0005-0000-0000-00001D6B0000}"/>
    <cellStyle name="40% - Énfasis1 4 4 2 6" xfId="45596" xr:uid="{00000000-0005-0000-0000-00001E6B0000}"/>
    <cellStyle name="40% - Énfasis1 4 4 2 7" xfId="15042" xr:uid="{00000000-0005-0000-0000-00001F6B0000}"/>
    <cellStyle name="40% - Énfasis1 4 4 3" xfId="7317" xr:uid="{00000000-0005-0000-0000-0000206B0000}"/>
    <cellStyle name="40% - Énfasis1 4 4 3 2" xfId="26821" xr:uid="{00000000-0005-0000-0000-0000216B0000}"/>
    <cellStyle name="40% - Énfasis1 4 4 3 3" xfId="53083" xr:uid="{00000000-0005-0000-0000-0000226B0000}"/>
    <cellStyle name="40% - Énfasis1 4 4 3 4" xfId="16911" xr:uid="{00000000-0005-0000-0000-0000236B0000}"/>
    <cellStyle name="40% - Énfasis1 4 4 4" xfId="20989" xr:uid="{00000000-0005-0000-0000-0000246B0000}"/>
    <cellStyle name="40% - Énfasis1 4 4 4 2" xfId="48419" xr:uid="{00000000-0005-0000-0000-0000256B0000}"/>
    <cellStyle name="40% - Énfasis1 4 4 5" xfId="30603" xr:uid="{00000000-0005-0000-0000-0000266B0000}"/>
    <cellStyle name="40% - Énfasis1 4 4 6" xfId="36062" xr:uid="{00000000-0005-0000-0000-0000276B0000}"/>
    <cellStyle name="40% - Énfasis1 4 4 7" xfId="43655" xr:uid="{00000000-0005-0000-0000-0000286B0000}"/>
    <cellStyle name="40% - Énfasis1 4 4 8" xfId="12166" xr:uid="{00000000-0005-0000-0000-0000296B0000}"/>
    <cellStyle name="40% - Énfasis1 4 5" xfId="3033" xr:uid="{00000000-0005-0000-0000-00002A6B0000}"/>
    <cellStyle name="40% - Énfasis1 4 5 2" xfId="7826" xr:uid="{00000000-0005-0000-0000-00002B6B0000}"/>
    <cellStyle name="40% - Énfasis1 4 5 2 2" xfId="27256" xr:uid="{00000000-0005-0000-0000-00002C6B0000}"/>
    <cellStyle name="40% - Énfasis1 4 5 2 3" xfId="53592" xr:uid="{00000000-0005-0000-0000-00002D6B0000}"/>
    <cellStyle name="40% - Énfasis1 4 5 2 4" xfId="17366" xr:uid="{00000000-0005-0000-0000-00002E6B0000}"/>
    <cellStyle name="40% - Énfasis1 4 5 3" xfId="21658" xr:uid="{00000000-0005-0000-0000-00002F6B0000}"/>
    <cellStyle name="40% - Énfasis1 4 5 3 2" xfId="48904" xr:uid="{00000000-0005-0000-0000-0000306B0000}"/>
    <cellStyle name="40% - Énfasis1 4 5 4" xfId="31145" xr:uid="{00000000-0005-0000-0000-0000316B0000}"/>
    <cellStyle name="40% - Énfasis1 4 5 5" xfId="36712" xr:uid="{00000000-0005-0000-0000-0000326B0000}"/>
    <cellStyle name="40% - Énfasis1 4 5 6" xfId="44172" xr:uid="{00000000-0005-0000-0000-0000336B0000}"/>
    <cellStyle name="40% - Énfasis1 4 5 7" xfId="13668" xr:uid="{00000000-0005-0000-0000-0000346B0000}"/>
    <cellStyle name="40% - Énfasis1 4 6" xfId="4932" xr:uid="{00000000-0005-0000-0000-0000356B0000}"/>
    <cellStyle name="40% - Énfasis1 4 6 2" xfId="9688" xr:uid="{00000000-0005-0000-0000-0000366B0000}"/>
    <cellStyle name="40% - Énfasis1 4 6 2 2" xfId="55454" xr:uid="{00000000-0005-0000-0000-0000376B0000}"/>
    <cellStyle name="40% - Énfasis1 4 6 2 3" xfId="25447" xr:uid="{00000000-0005-0000-0000-0000386B0000}"/>
    <cellStyle name="40% - Énfasis1 4 6 3" xfId="33031" xr:uid="{00000000-0005-0000-0000-0000396B0000}"/>
    <cellStyle name="40% - Énfasis1 4 6 3 2" xfId="50763" xr:uid="{00000000-0005-0000-0000-00003A6B0000}"/>
    <cellStyle name="40% - Énfasis1 4 6 4" xfId="38610" xr:uid="{00000000-0005-0000-0000-00003B6B0000}"/>
    <cellStyle name="40% - Énfasis1 4 6 5" xfId="46063" xr:uid="{00000000-0005-0000-0000-00003C6B0000}"/>
    <cellStyle name="40% - Énfasis1 4 6 6" xfId="15537" xr:uid="{00000000-0005-0000-0000-00003D6B0000}"/>
    <cellStyle name="40% - Énfasis1 4 7" xfId="5417" xr:uid="{00000000-0005-0000-0000-00003E6B0000}"/>
    <cellStyle name="40% - Énfasis1 4 7 2" xfId="10109" xr:uid="{00000000-0005-0000-0000-00003F6B0000}"/>
    <cellStyle name="40% - Énfasis1 4 7 2 2" xfId="55875" xr:uid="{00000000-0005-0000-0000-0000406B0000}"/>
    <cellStyle name="40% - Énfasis1 4 7 2 3" xfId="33513" xr:uid="{00000000-0005-0000-0000-0000416B0000}"/>
    <cellStyle name="40% - Énfasis1 4 7 3" xfId="39092" xr:uid="{00000000-0005-0000-0000-0000426B0000}"/>
    <cellStyle name="40% - Énfasis1 4 7 3 2" xfId="51183" xr:uid="{00000000-0005-0000-0000-0000436B0000}"/>
    <cellStyle name="40% - Énfasis1 4 7 4" xfId="46545" xr:uid="{00000000-0005-0000-0000-0000446B0000}"/>
    <cellStyle name="40% - Énfasis1 4 7 5" xfId="19433" xr:uid="{00000000-0005-0000-0000-0000456B0000}"/>
    <cellStyle name="40% - Énfasis1 4 8" xfId="5860" xr:uid="{00000000-0005-0000-0000-0000466B0000}"/>
    <cellStyle name="40% - Énfasis1 4 8 2" xfId="51626" xr:uid="{00000000-0005-0000-0000-0000476B0000}"/>
    <cellStyle name="40% - Énfasis1 4 8 3" xfId="29094" xr:uid="{00000000-0005-0000-0000-0000486B0000}"/>
    <cellStyle name="40% - Énfasis1 4 9" xfId="10905" xr:uid="{00000000-0005-0000-0000-0000496B0000}"/>
    <cellStyle name="40% - Énfasis1 4 9 2" xfId="46965" xr:uid="{00000000-0005-0000-0000-00004A6B0000}"/>
    <cellStyle name="40% - Énfasis1 4 9 3" xfId="34502" xr:uid="{00000000-0005-0000-0000-00004B6B0000}"/>
    <cellStyle name="40% - Énfasis1 5" xfId="947" xr:uid="{00000000-0005-0000-0000-00004C6B0000}"/>
    <cellStyle name="40% - Énfasis1 5 10" xfId="11804" xr:uid="{00000000-0005-0000-0000-00004D6B0000}"/>
    <cellStyle name="40% - Énfasis1 5 11" xfId="56732" xr:uid="{00000000-0005-0000-0000-00004E6B0000}"/>
    <cellStyle name="40% - Énfasis1 5 12" xfId="57187" xr:uid="{00000000-0005-0000-0000-00004F6B0000}"/>
    <cellStyle name="40% - Énfasis1 5 2" xfId="1684" xr:uid="{00000000-0005-0000-0000-0000506B0000}"/>
    <cellStyle name="40% - Énfasis1 5 2 2" xfId="4057" xr:uid="{00000000-0005-0000-0000-0000516B0000}"/>
    <cellStyle name="40% - Énfasis1 5 2 2 2" xfId="8848" xr:uid="{00000000-0005-0000-0000-0000526B0000}"/>
    <cellStyle name="40% - Énfasis1 5 2 2 2 2" xfId="28267" xr:uid="{00000000-0005-0000-0000-0000536B0000}"/>
    <cellStyle name="40% - Énfasis1 5 2 2 2 3" xfId="54614" xr:uid="{00000000-0005-0000-0000-0000546B0000}"/>
    <cellStyle name="40% - Énfasis1 5 2 2 2 4" xfId="18390" xr:uid="{00000000-0005-0000-0000-0000556B0000}"/>
    <cellStyle name="40% - Énfasis1 5 2 2 3" xfId="22682" xr:uid="{00000000-0005-0000-0000-0000566B0000}"/>
    <cellStyle name="40% - Énfasis1 5 2 2 3 2" xfId="49925" xr:uid="{00000000-0005-0000-0000-0000576B0000}"/>
    <cellStyle name="40% - Énfasis1 5 2 2 4" xfId="32165" xr:uid="{00000000-0005-0000-0000-0000586B0000}"/>
    <cellStyle name="40% - Énfasis1 5 2 2 5" xfId="37736" xr:uid="{00000000-0005-0000-0000-0000596B0000}"/>
    <cellStyle name="40% - Énfasis1 5 2 2 6" xfId="45196" xr:uid="{00000000-0005-0000-0000-00005A6B0000}"/>
    <cellStyle name="40% - Énfasis1 5 2 2 7" xfId="14678" xr:uid="{00000000-0005-0000-0000-00005B6B0000}"/>
    <cellStyle name="40% - Énfasis1 5 2 3" xfId="6897" xr:uid="{00000000-0005-0000-0000-00005C6B0000}"/>
    <cellStyle name="40% - Énfasis1 5 2 3 2" xfId="26457" xr:uid="{00000000-0005-0000-0000-00005D6B0000}"/>
    <cellStyle name="40% - Énfasis1 5 2 3 3" xfId="52663" xr:uid="{00000000-0005-0000-0000-00005E6B0000}"/>
    <cellStyle name="40% - Énfasis1 5 2 3 4" xfId="16547" xr:uid="{00000000-0005-0000-0000-00005F6B0000}"/>
    <cellStyle name="40% - Énfasis1 5 2 4" xfId="20523" xr:uid="{00000000-0005-0000-0000-0000606B0000}"/>
    <cellStyle name="40% - Énfasis1 5 2 4 2" xfId="47999" xr:uid="{00000000-0005-0000-0000-0000616B0000}"/>
    <cellStyle name="40% - Énfasis1 5 2 5" xfId="30148" xr:uid="{00000000-0005-0000-0000-0000626B0000}"/>
    <cellStyle name="40% - Énfasis1 5 2 6" xfId="35594" xr:uid="{00000000-0005-0000-0000-0000636B0000}"/>
    <cellStyle name="40% - Énfasis1 5 2 7" xfId="43189" xr:uid="{00000000-0005-0000-0000-0000646B0000}"/>
    <cellStyle name="40% - Énfasis1 5 2 8" xfId="13217" xr:uid="{00000000-0005-0000-0000-0000656B0000}"/>
    <cellStyle name="40% - Énfasis1 5 3" xfId="2224" xr:uid="{00000000-0005-0000-0000-0000666B0000}"/>
    <cellStyle name="40% - Énfasis1 5 3 2" xfId="4529" xr:uid="{00000000-0005-0000-0000-0000676B0000}"/>
    <cellStyle name="40% - Énfasis1 5 3 2 2" xfId="9310" xr:uid="{00000000-0005-0000-0000-0000686B0000}"/>
    <cellStyle name="40% - Énfasis1 5 3 2 2 2" xfId="28703" xr:uid="{00000000-0005-0000-0000-0000696B0000}"/>
    <cellStyle name="40% - Énfasis1 5 3 2 2 3" xfId="55076" xr:uid="{00000000-0005-0000-0000-00006A6B0000}"/>
    <cellStyle name="40% - Énfasis1 5 3 2 2 4" xfId="18862" xr:uid="{00000000-0005-0000-0000-00006B6B0000}"/>
    <cellStyle name="40% - Énfasis1 5 3 2 3" xfId="23154" xr:uid="{00000000-0005-0000-0000-00006C6B0000}"/>
    <cellStyle name="40% - Énfasis1 5 3 2 3 2" xfId="50386" xr:uid="{00000000-0005-0000-0000-00006D6B0000}"/>
    <cellStyle name="40% - Énfasis1 5 3 2 4" xfId="32629" xr:uid="{00000000-0005-0000-0000-00006E6B0000}"/>
    <cellStyle name="40% - Énfasis1 5 3 2 5" xfId="38208" xr:uid="{00000000-0005-0000-0000-00006F6B0000}"/>
    <cellStyle name="40% - Énfasis1 5 3 2 6" xfId="45668" xr:uid="{00000000-0005-0000-0000-0000706B0000}"/>
    <cellStyle name="40% - Énfasis1 5 3 2 7" xfId="15114" xr:uid="{00000000-0005-0000-0000-0000716B0000}"/>
    <cellStyle name="40% - Énfasis1 5 3 3" xfId="7389" xr:uid="{00000000-0005-0000-0000-0000726B0000}"/>
    <cellStyle name="40% - Énfasis1 5 3 3 2" xfId="26893" xr:uid="{00000000-0005-0000-0000-0000736B0000}"/>
    <cellStyle name="40% - Énfasis1 5 3 3 3" xfId="53155" xr:uid="{00000000-0005-0000-0000-0000746B0000}"/>
    <cellStyle name="40% - Énfasis1 5 3 3 4" xfId="16983" xr:uid="{00000000-0005-0000-0000-0000756B0000}"/>
    <cellStyle name="40% - Énfasis1 5 3 4" xfId="21061" xr:uid="{00000000-0005-0000-0000-0000766B0000}"/>
    <cellStyle name="40% - Énfasis1 5 3 4 2" xfId="48491" xr:uid="{00000000-0005-0000-0000-0000776B0000}"/>
    <cellStyle name="40% - Énfasis1 5 3 5" xfId="30675" xr:uid="{00000000-0005-0000-0000-0000786B0000}"/>
    <cellStyle name="40% - Énfasis1 5 3 6" xfId="36134" xr:uid="{00000000-0005-0000-0000-0000796B0000}"/>
    <cellStyle name="40% - Énfasis1 5 3 7" xfId="43727" xr:uid="{00000000-0005-0000-0000-00007A6B0000}"/>
    <cellStyle name="40% - Énfasis1 5 3 8" xfId="12497" xr:uid="{00000000-0005-0000-0000-00007B6B0000}"/>
    <cellStyle name="40% - Énfasis1 5 4" xfId="3365" xr:uid="{00000000-0005-0000-0000-00007C6B0000}"/>
    <cellStyle name="40% - Énfasis1 5 4 2" xfId="8157" xr:uid="{00000000-0005-0000-0000-00007D6B0000}"/>
    <cellStyle name="40% - Énfasis1 5 4 2 2" xfId="27587" xr:uid="{00000000-0005-0000-0000-00007E6B0000}"/>
    <cellStyle name="40% - Énfasis1 5 4 2 3" xfId="53923" xr:uid="{00000000-0005-0000-0000-00007F6B0000}"/>
    <cellStyle name="40% - Énfasis1 5 4 2 4" xfId="17698" xr:uid="{00000000-0005-0000-0000-0000806B0000}"/>
    <cellStyle name="40% - Énfasis1 5 4 3" xfId="21990" xr:uid="{00000000-0005-0000-0000-0000816B0000}"/>
    <cellStyle name="40% - Énfasis1 5 4 3 2" xfId="49235" xr:uid="{00000000-0005-0000-0000-0000826B0000}"/>
    <cellStyle name="40% - Énfasis1 5 4 4" xfId="31477" xr:uid="{00000000-0005-0000-0000-0000836B0000}"/>
    <cellStyle name="40% - Énfasis1 5 4 5" xfId="37044" xr:uid="{00000000-0005-0000-0000-0000846B0000}"/>
    <cellStyle name="40% - Énfasis1 5 4 6" xfId="44504" xr:uid="{00000000-0005-0000-0000-0000856B0000}"/>
    <cellStyle name="40% - Énfasis1 5 4 7" xfId="13999" xr:uid="{00000000-0005-0000-0000-0000866B0000}"/>
    <cellStyle name="40% - Énfasis1 5 5" xfId="5004" xr:uid="{00000000-0005-0000-0000-0000876B0000}"/>
    <cellStyle name="40% - Énfasis1 5 5 2" xfId="9760" xr:uid="{00000000-0005-0000-0000-0000886B0000}"/>
    <cellStyle name="40% - Énfasis1 5 5 2 2" xfId="55526" xr:uid="{00000000-0005-0000-0000-0000896B0000}"/>
    <cellStyle name="40% - Énfasis1 5 5 2 3" xfId="25778" xr:uid="{00000000-0005-0000-0000-00008A6B0000}"/>
    <cellStyle name="40% - Énfasis1 5 5 3" xfId="33103" xr:uid="{00000000-0005-0000-0000-00008B6B0000}"/>
    <cellStyle name="40% - Énfasis1 5 5 3 2" xfId="50835" xr:uid="{00000000-0005-0000-0000-00008C6B0000}"/>
    <cellStyle name="40% - Énfasis1 5 5 4" xfId="38682" xr:uid="{00000000-0005-0000-0000-00008D6B0000}"/>
    <cellStyle name="40% - Énfasis1 5 5 5" xfId="46135" xr:uid="{00000000-0005-0000-0000-00008E6B0000}"/>
    <cellStyle name="40% - Énfasis1 5 5 6" xfId="15868" xr:uid="{00000000-0005-0000-0000-00008F6B0000}"/>
    <cellStyle name="40% - Énfasis1 5 6" xfId="5489" xr:uid="{00000000-0005-0000-0000-0000906B0000}"/>
    <cellStyle name="40% - Énfasis1 5 6 2" xfId="10181" xr:uid="{00000000-0005-0000-0000-0000916B0000}"/>
    <cellStyle name="40% - Énfasis1 5 6 2 2" xfId="55947" xr:uid="{00000000-0005-0000-0000-0000926B0000}"/>
    <cellStyle name="40% - Énfasis1 5 6 2 3" xfId="33585" xr:uid="{00000000-0005-0000-0000-0000936B0000}"/>
    <cellStyle name="40% - Énfasis1 5 6 3" xfId="39164" xr:uid="{00000000-0005-0000-0000-0000946B0000}"/>
    <cellStyle name="40% - Énfasis1 5 6 3 2" xfId="51255" xr:uid="{00000000-0005-0000-0000-0000956B0000}"/>
    <cellStyle name="40% - Énfasis1 5 6 4" xfId="46617" xr:uid="{00000000-0005-0000-0000-0000966B0000}"/>
    <cellStyle name="40% - Énfasis1 5 6 5" xfId="19792" xr:uid="{00000000-0005-0000-0000-0000976B0000}"/>
    <cellStyle name="40% - Énfasis1 5 7" xfId="6192" xr:uid="{00000000-0005-0000-0000-0000986B0000}"/>
    <cellStyle name="40% - Énfasis1 5 7 2" xfId="51958" xr:uid="{00000000-0005-0000-0000-0000996B0000}"/>
    <cellStyle name="40% - Énfasis1 5 7 3" xfId="29426" xr:uid="{00000000-0005-0000-0000-00009A6B0000}"/>
    <cellStyle name="40% - Énfasis1 5 8" xfId="10977" xr:uid="{00000000-0005-0000-0000-00009B6B0000}"/>
    <cellStyle name="40% - Énfasis1 5 8 2" xfId="47296" xr:uid="{00000000-0005-0000-0000-00009C6B0000}"/>
    <cellStyle name="40% - Énfasis1 5 8 3" xfId="34861" xr:uid="{00000000-0005-0000-0000-00009D6B0000}"/>
    <cellStyle name="40% - Énfasis1 5 9" xfId="42460" xr:uid="{00000000-0005-0000-0000-00009E6B0000}"/>
    <cellStyle name="40% - Énfasis1 6" xfId="688" xr:uid="{00000000-0005-0000-0000-00009F6B0000}"/>
    <cellStyle name="40% - Énfasis1 6 10" xfId="11545" xr:uid="{00000000-0005-0000-0000-0000A06B0000}"/>
    <cellStyle name="40% - Énfasis1 6 2" xfId="1448" xr:uid="{00000000-0005-0000-0000-0000A16B0000}"/>
    <cellStyle name="40% - Énfasis1 6 2 2" xfId="3824" xr:uid="{00000000-0005-0000-0000-0000A26B0000}"/>
    <cellStyle name="40% - Énfasis1 6 2 2 2" xfId="8615" xr:uid="{00000000-0005-0000-0000-0000A36B0000}"/>
    <cellStyle name="40% - Énfasis1 6 2 2 2 2" xfId="28035" xr:uid="{00000000-0005-0000-0000-0000A46B0000}"/>
    <cellStyle name="40% - Énfasis1 6 2 2 2 3" xfId="54381" xr:uid="{00000000-0005-0000-0000-0000A56B0000}"/>
    <cellStyle name="40% - Énfasis1 6 2 2 2 4" xfId="18157" xr:uid="{00000000-0005-0000-0000-0000A66B0000}"/>
    <cellStyle name="40% - Énfasis1 6 2 2 3" xfId="22449" xr:uid="{00000000-0005-0000-0000-0000A76B0000}"/>
    <cellStyle name="40% - Énfasis1 6 2 2 3 2" xfId="49692" xr:uid="{00000000-0005-0000-0000-0000A86B0000}"/>
    <cellStyle name="40% - Énfasis1 6 2 2 4" xfId="31932" xr:uid="{00000000-0005-0000-0000-0000A96B0000}"/>
    <cellStyle name="40% - Énfasis1 6 2 2 5" xfId="37503" xr:uid="{00000000-0005-0000-0000-0000AA6B0000}"/>
    <cellStyle name="40% - Énfasis1 6 2 2 6" xfId="44963" xr:uid="{00000000-0005-0000-0000-0000AB6B0000}"/>
    <cellStyle name="40% - Énfasis1 6 2 2 7" xfId="14446" xr:uid="{00000000-0005-0000-0000-0000AC6B0000}"/>
    <cellStyle name="40% - Énfasis1 6 2 3" xfId="6662" xr:uid="{00000000-0005-0000-0000-0000AD6B0000}"/>
    <cellStyle name="40% - Énfasis1 6 2 3 2" xfId="26225" xr:uid="{00000000-0005-0000-0000-0000AE6B0000}"/>
    <cellStyle name="40% - Énfasis1 6 2 3 3" xfId="52428" xr:uid="{00000000-0005-0000-0000-0000AF6B0000}"/>
    <cellStyle name="40% - Énfasis1 6 2 3 4" xfId="16315" xr:uid="{00000000-0005-0000-0000-0000B06B0000}"/>
    <cellStyle name="40% - Énfasis1 6 2 4" xfId="20287" xr:uid="{00000000-0005-0000-0000-0000B16B0000}"/>
    <cellStyle name="40% - Énfasis1 6 2 4 2" xfId="47764" xr:uid="{00000000-0005-0000-0000-0000B26B0000}"/>
    <cellStyle name="40% - Énfasis1 6 2 5" xfId="29912" xr:uid="{00000000-0005-0000-0000-0000B36B0000}"/>
    <cellStyle name="40% - Énfasis1 6 2 6" xfId="35358" xr:uid="{00000000-0005-0000-0000-0000B46B0000}"/>
    <cellStyle name="40% - Énfasis1 6 2 7" xfId="42953" xr:uid="{00000000-0005-0000-0000-0000B56B0000}"/>
    <cellStyle name="40% - Énfasis1 6 2 8" xfId="12982" xr:uid="{00000000-0005-0000-0000-0000B66B0000}"/>
    <cellStyle name="40% - Énfasis1 6 3" xfId="3132" xr:uid="{00000000-0005-0000-0000-0000B76B0000}"/>
    <cellStyle name="40% - Énfasis1 6 3 2" xfId="7925" xr:uid="{00000000-0005-0000-0000-0000B86B0000}"/>
    <cellStyle name="40% - Énfasis1 6 3 2 2" xfId="27355" xr:uid="{00000000-0005-0000-0000-0000B96B0000}"/>
    <cellStyle name="40% - Énfasis1 6 3 2 3" xfId="53691" xr:uid="{00000000-0005-0000-0000-0000BA6B0000}"/>
    <cellStyle name="40% - Énfasis1 6 3 2 4" xfId="17465" xr:uid="{00000000-0005-0000-0000-0000BB6B0000}"/>
    <cellStyle name="40% - Énfasis1 6 3 3" xfId="21757" xr:uid="{00000000-0005-0000-0000-0000BC6B0000}"/>
    <cellStyle name="40% - Énfasis1 6 3 3 2" xfId="49003" xr:uid="{00000000-0005-0000-0000-0000BD6B0000}"/>
    <cellStyle name="40% - Énfasis1 6 3 4" xfId="31244" xr:uid="{00000000-0005-0000-0000-0000BE6B0000}"/>
    <cellStyle name="40% - Énfasis1 6 3 5" xfId="36811" xr:uid="{00000000-0005-0000-0000-0000BF6B0000}"/>
    <cellStyle name="40% - Énfasis1 6 3 6" xfId="44271" xr:uid="{00000000-0005-0000-0000-0000C06B0000}"/>
    <cellStyle name="40% - Énfasis1 6 3 7" xfId="12265" xr:uid="{00000000-0005-0000-0000-0000C16B0000}"/>
    <cellStyle name="40% - Énfasis1 6 4" xfId="5959" xr:uid="{00000000-0005-0000-0000-0000C26B0000}"/>
    <cellStyle name="40% - Énfasis1 6 4 2" xfId="25140" xr:uid="{00000000-0005-0000-0000-0000C36B0000}"/>
    <cellStyle name="40% - Énfasis1 6 4 3" xfId="51725" xr:uid="{00000000-0005-0000-0000-0000C46B0000}"/>
    <cellStyle name="40% - Énfasis1 6 4 4" xfId="13767" xr:uid="{00000000-0005-0000-0000-0000C56B0000}"/>
    <cellStyle name="40% - Énfasis1 6 5" xfId="15636" xr:uid="{00000000-0005-0000-0000-0000C66B0000}"/>
    <cellStyle name="40% - Énfasis1 6 5 2" xfId="25546" xr:uid="{00000000-0005-0000-0000-0000C76B0000}"/>
    <cellStyle name="40% - Énfasis1 6 5 3" xfId="47064" xr:uid="{00000000-0005-0000-0000-0000C86B0000}"/>
    <cellStyle name="40% - Énfasis1 6 6" xfId="19533" xr:uid="{00000000-0005-0000-0000-0000C96B0000}"/>
    <cellStyle name="40% - Énfasis1 6 7" xfId="29194" xr:uid="{00000000-0005-0000-0000-0000CA6B0000}"/>
    <cellStyle name="40% - Énfasis1 6 8" xfId="34602" xr:uid="{00000000-0005-0000-0000-0000CB6B0000}"/>
    <cellStyle name="40% - Énfasis1 6 9" xfId="42201" xr:uid="{00000000-0005-0000-0000-0000CC6B0000}"/>
    <cellStyle name="40% - Énfasis1 7" xfId="1160" xr:uid="{00000000-0005-0000-0000-0000CD6B0000}"/>
    <cellStyle name="40% - Énfasis1 7 2" xfId="3549" xr:uid="{00000000-0005-0000-0000-0000CE6B0000}"/>
    <cellStyle name="40% - Énfasis1 7 2 2" xfId="8340" xr:uid="{00000000-0005-0000-0000-0000CF6B0000}"/>
    <cellStyle name="40% - Énfasis1 7 2 2 2" xfId="27763" xr:uid="{00000000-0005-0000-0000-0000D06B0000}"/>
    <cellStyle name="40% - Énfasis1 7 2 2 3" xfId="54106" xr:uid="{00000000-0005-0000-0000-0000D16B0000}"/>
    <cellStyle name="40% - Énfasis1 7 2 2 4" xfId="17882" xr:uid="{00000000-0005-0000-0000-0000D26B0000}"/>
    <cellStyle name="40% - Énfasis1 7 2 3" xfId="22174" xr:uid="{00000000-0005-0000-0000-0000D36B0000}"/>
    <cellStyle name="40% - Énfasis1 7 2 3 2" xfId="49417" xr:uid="{00000000-0005-0000-0000-0000D46B0000}"/>
    <cellStyle name="40% - Énfasis1 7 2 4" xfId="31658" xr:uid="{00000000-0005-0000-0000-0000D56B0000}"/>
    <cellStyle name="40% - Énfasis1 7 2 5" xfId="37228" xr:uid="{00000000-0005-0000-0000-0000D66B0000}"/>
    <cellStyle name="40% - Énfasis1 7 2 6" xfId="44688" xr:uid="{00000000-0005-0000-0000-0000D76B0000}"/>
    <cellStyle name="40% - Énfasis1 7 2 7" xfId="12695" xr:uid="{00000000-0005-0000-0000-0000D86B0000}"/>
    <cellStyle name="40% - Énfasis1 7 3" xfId="6383" xr:uid="{00000000-0005-0000-0000-0000D96B0000}"/>
    <cellStyle name="40% - Énfasis1 7 3 2" xfId="24040" xr:uid="{00000000-0005-0000-0000-0000DA6B0000}"/>
    <cellStyle name="40% - Énfasis1 7 3 3" xfId="52149" xr:uid="{00000000-0005-0000-0000-0000DB6B0000}"/>
    <cellStyle name="40% - Énfasis1 7 3 4" xfId="14175" xr:uid="{00000000-0005-0000-0000-0000DC6B0000}"/>
    <cellStyle name="40% - Énfasis1 7 4" xfId="16044" xr:uid="{00000000-0005-0000-0000-0000DD6B0000}"/>
    <cellStyle name="40% - Énfasis1 7 4 2" xfId="25954" xr:uid="{00000000-0005-0000-0000-0000DE6B0000}"/>
    <cellStyle name="40% - Énfasis1 7 4 3" xfId="47485" xr:uid="{00000000-0005-0000-0000-0000DF6B0000}"/>
    <cellStyle name="40% - Énfasis1 7 5" xfId="19999" xr:uid="{00000000-0005-0000-0000-0000E06B0000}"/>
    <cellStyle name="40% - Énfasis1 7 6" xfId="29627" xr:uid="{00000000-0005-0000-0000-0000E16B0000}"/>
    <cellStyle name="40% - Énfasis1 7 7" xfId="35070" xr:uid="{00000000-0005-0000-0000-0000E26B0000}"/>
    <cellStyle name="40% - Énfasis1 7 8" xfId="42665" xr:uid="{00000000-0005-0000-0000-0000E36B0000}"/>
    <cellStyle name="40% - Énfasis1 7 9" xfId="11262" xr:uid="{00000000-0005-0000-0000-0000E46B0000}"/>
    <cellStyle name="40% - Énfasis1 8" xfId="1992" xr:uid="{00000000-0005-0000-0000-0000E56B0000}"/>
    <cellStyle name="40% - Énfasis1 8 2" xfId="4297" xr:uid="{00000000-0005-0000-0000-0000E66B0000}"/>
    <cellStyle name="40% - Énfasis1 8 2 2" xfId="9078" xr:uid="{00000000-0005-0000-0000-0000E76B0000}"/>
    <cellStyle name="40% - Énfasis1 8 2 2 2" xfId="28471" xr:uid="{00000000-0005-0000-0000-0000E86B0000}"/>
    <cellStyle name="40% - Énfasis1 8 2 2 3" xfId="54844" xr:uid="{00000000-0005-0000-0000-0000E96B0000}"/>
    <cellStyle name="40% - Énfasis1 8 2 2 4" xfId="18630" xr:uid="{00000000-0005-0000-0000-0000EA6B0000}"/>
    <cellStyle name="40% - Énfasis1 8 2 3" xfId="22922" xr:uid="{00000000-0005-0000-0000-0000EB6B0000}"/>
    <cellStyle name="40% - Énfasis1 8 2 3 2" xfId="50154" xr:uid="{00000000-0005-0000-0000-0000EC6B0000}"/>
    <cellStyle name="40% - Énfasis1 8 2 4" xfId="32397" xr:uid="{00000000-0005-0000-0000-0000ED6B0000}"/>
    <cellStyle name="40% - Énfasis1 8 2 5" xfId="37976" xr:uid="{00000000-0005-0000-0000-0000EE6B0000}"/>
    <cellStyle name="40% - Énfasis1 8 2 6" xfId="45436" xr:uid="{00000000-0005-0000-0000-0000EF6B0000}"/>
    <cellStyle name="40% - Énfasis1 8 2 7" xfId="14882" xr:uid="{00000000-0005-0000-0000-0000F06B0000}"/>
    <cellStyle name="40% - Énfasis1 8 3" xfId="7157" xr:uid="{00000000-0005-0000-0000-0000F16B0000}"/>
    <cellStyle name="40% - Énfasis1 8 3 2" xfId="26661" xr:uid="{00000000-0005-0000-0000-0000F26B0000}"/>
    <cellStyle name="40% - Énfasis1 8 3 3" xfId="52923" xr:uid="{00000000-0005-0000-0000-0000F36B0000}"/>
    <cellStyle name="40% - Énfasis1 8 3 4" xfId="16751" xr:uid="{00000000-0005-0000-0000-0000F46B0000}"/>
    <cellStyle name="40% - Énfasis1 8 4" xfId="20829" xr:uid="{00000000-0005-0000-0000-0000F56B0000}"/>
    <cellStyle name="40% - Énfasis1 8 4 2" xfId="48259" xr:uid="{00000000-0005-0000-0000-0000F66B0000}"/>
    <cellStyle name="40% - Énfasis1 8 5" xfId="30443" xr:uid="{00000000-0005-0000-0000-0000F76B0000}"/>
    <cellStyle name="40% - Énfasis1 8 6" xfId="35902" xr:uid="{00000000-0005-0000-0000-0000F86B0000}"/>
    <cellStyle name="40% - Énfasis1 8 7" xfId="43495" xr:uid="{00000000-0005-0000-0000-0000F96B0000}"/>
    <cellStyle name="40% - Énfasis1 8 8" xfId="11994" xr:uid="{00000000-0005-0000-0000-0000FA6B0000}"/>
    <cellStyle name="40% - Énfasis1 9" xfId="2851" xr:uid="{00000000-0005-0000-0000-0000FB6B0000}"/>
    <cellStyle name="40% - Énfasis1 9 2" xfId="7654" xr:uid="{00000000-0005-0000-0000-0000FC6B0000}"/>
    <cellStyle name="40% - Énfasis1 9 2 2" xfId="27083" xr:uid="{00000000-0005-0000-0000-0000FD6B0000}"/>
    <cellStyle name="40% - Énfasis1 9 2 3" xfId="53420" xr:uid="{00000000-0005-0000-0000-0000FE6B0000}"/>
    <cellStyle name="40% - Énfasis1 9 2 4" xfId="17184" xr:uid="{00000000-0005-0000-0000-0000FF6B0000}"/>
    <cellStyle name="40% - Énfasis1 9 3" xfId="21476" xr:uid="{00000000-0005-0000-0000-0000006C0000}"/>
    <cellStyle name="40% - Énfasis1 9 3 2" xfId="48732" xr:uid="{00000000-0005-0000-0000-0000016C0000}"/>
    <cellStyle name="40% - Énfasis1 9 4" xfId="30963" xr:uid="{00000000-0005-0000-0000-0000026C0000}"/>
    <cellStyle name="40% - Énfasis1 9 5" xfId="36530" xr:uid="{00000000-0005-0000-0000-0000036C0000}"/>
    <cellStyle name="40% - Énfasis1 9 6" xfId="43990" xr:uid="{00000000-0005-0000-0000-0000046C0000}"/>
    <cellStyle name="40% - Énfasis1 9 7" xfId="13496" xr:uid="{00000000-0005-0000-0000-0000056C0000}"/>
    <cellStyle name="40% - Énfasis1_Bham" xfId="368" xr:uid="{00000000-0005-0000-0000-0000066C0000}"/>
    <cellStyle name="40% - Énfasis2" xfId="238" xr:uid="{00000000-0005-0000-0000-0000076C0000}"/>
    <cellStyle name="40% - Énfasis2 10" xfId="4769" xr:uid="{00000000-0005-0000-0000-0000086C0000}"/>
    <cellStyle name="40% - Énfasis2 10 2" xfId="9529" xr:uid="{00000000-0005-0000-0000-0000096C0000}"/>
    <cellStyle name="40% - Énfasis2 10 2 2" xfId="55295" xr:uid="{00000000-0005-0000-0000-00000A6C0000}"/>
    <cellStyle name="40% - Énfasis2 10 2 3" xfId="25288" xr:uid="{00000000-0005-0000-0000-00000B6C0000}"/>
    <cellStyle name="40% - Énfasis2 10 3" xfId="32868" xr:uid="{00000000-0005-0000-0000-00000C6C0000}"/>
    <cellStyle name="40% - Énfasis2 10 3 2" xfId="50604" xr:uid="{00000000-0005-0000-0000-00000D6C0000}"/>
    <cellStyle name="40% - Énfasis2 10 4" xfId="38447" xr:uid="{00000000-0005-0000-0000-00000E6C0000}"/>
    <cellStyle name="40% - Énfasis2 10 5" xfId="45904" xr:uid="{00000000-0005-0000-0000-00000F6C0000}"/>
    <cellStyle name="40% - Énfasis2 10 6" xfId="15366" xr:uid="{00000000-0005-0000-0000-0000106C0000}"/>
    <cellStyle name="40% - Énfasis2 11" xfId="5258" xr:uid="{00000000-0005-0000-0000-0000116C0000}"/>
    <cellStyle name="40% - Énfasis2 11 2" xfId="9950" xr:uid="{00000000-0005-0000-0000-0000126C0000}"/>
    <cellStyle name="40% - Énfasis2 11 2 2" xfId="55716" xr:uid="{00000000-0005-0000-0000-0000136C0000}"/>
    <cellStyle name="40% - Énfasis2 11 2 3" xfId="33354" xr:uid="{00000000-0005-0000-0000-0000146C0000}"/>
    <cellStyle name="40% - Énfasis2 11 3" xfId="38933" xr:uid="{00000000-0005-0000-0000-0000156C0000}"/>
    <cellStyle name="40% - Énfasis2 11 3 2" xfId="51024" xr:uid="{00000000-0005-0000-0000-0000166C0000}"/>
    <cellStyle name="40% - Énfasis2 11 4" xfId="46386" xr:uid="{00000000-0005-0000-0000-0000176C0000}"/>
    <cellStyle name="40% - Énfasis2 11 5" xfId="19175" xr:uid="{00000000-0005-0000-0000-0000186C0000}"/>
    <cellStyle name="40% - Énfasis2 12" xfId="5675" xr:uid="{00000000-0005-0000-0000-0000196C0000}"/>
    <cellStyle name="40% - Énfasis2 12 2" xfId="51441" xr:uid="{00000000-0005-0000-0000-00001A6C0000}"/>
    <cellStyle name="40% - Énfasis2 12 3" xfId="28916" xr:uid="{00000000-0005-0000-0000-00001B6C0000}"/>
    <cellStyle name="40% - Énfasis2 13" xfId="10746" xr:uid="{00000000-0005-0000-0000-00001C6C0000}"/>
    <cellStyle name="40% - Énfasis2 13 2" xfId="46794" xr:uid="{00000000-0005-0000-0000-00001D6C0000}"/>
    <cellStyle name="40% - Énfasis2 13 3" xfId="34242" xr:uid="{00000000-0005-0000-0000-00001E6C0000}"/>
    <cellStyle name="40% - Énfasis2 14" xfId="41919" xr:uid="{00000000-0005-0000-0000-00001F6C0000}"/>
    <cellStyle name="40% - Énfasis2 15" xfId="11160" xr:uid="{00000000-0005-0000-0000-0000206C0000}"/>
    <cellStyle name="40% - Énfasis2 16" xfId="56501" xr:uid="{00000000-0005-0000-0000-0000216C0000}"/>
    <cellStyle name="40% - Énfasis2 17" xfId="56956" xr:uid="{00000000-0005-0000-0000-0000226C0000}"/>
    <cellStyle name="40% - Énfasis2 2" xfId="290" xr:uid="{00000000-0005-0000-0000-0000236C0000}"/>
    <cellStyle name="40% - Énfasis2 2 10" xfId="5274" xr:uid="{00000000-0005-0000-0000-0000246C0000}"/>
    <cellStyle name="40% - Énfasis2 2 10 2" xfId="9966" xr:uid="{00000000-0005-0000-0000-0000256C0000}"/>
    <cellStyle name="40% - Énfasis2 2 10 2 2" xfId="55732" xr:uid="{00000000-0005-0000-0000-0000266C0000}"/>
    <cellStyle name="40% - Énfasis2 2 10 2 3" xfId="33370" xr:uid="{00000000-0005-0000-0000-0000276C0000}"/>
    <cellStyle name="40% - Énfasis2 2 10 3" xfId="38949" xr:uid="{00000000-0005-0000-0000-0000286C0000}"/>
    <cellStyle name="40% - Énfasis2 2 10 3 2" xfId="51040" xr:uid="{00000000-0005-0000-0000-0000296C0000}"/>
    <cellStyle name="40% - Énfasis2 2 10 4" xfId="46402" xr:uid="{00000000-0005-0000-0000-00002A6C0000}"/>
    <cellStyle name="40% - Énfasis2 2 10 5" xfId="19203" xr:uid="{00000000-0005-0000-0000-00002B6C0000}"/>
    <cellStyle name="40% - Énfasis2 2 11" xfId="5693" xr:uid="{00000000-0005-0000-0000-00002C6C0000}"/>
    <cellStyle name="40% - Énfasis2 2 11 2" xfId="51459" xr:uid="{00000000-0005-0000-0000-00002D6C0000}"/>
    <cellStyle name="40% - Énfasis2 2 11 3" xfId="28932" xr:uid="{00000000-0005-0000-0000-00002E6C0000}"/>
    <cellStyle name="40% - Énfasis2 2 12" xfId="10762" xr:uid="{00000000-0005-0000-0000-00002F6C0000}"/>
    <cellStyle name="40% - Énfasis2 2 12 2" xfId="46810" xr:uid="{00000000-0005-0000-0000-0000306C0000}"/>
    <cellStyle name="40% - Énfasis2 2 12 3" xfId="34269" xr:uid="{00000000-0005-0000-0000-0000316C0000}"/>
    <cellStyle name="40% - Énfasis2 2 13" xfId="41935" xr:uid="{00000000-0005-0000-0000-0000326C0000}"/>
    <cellStyle name="40% - Énfasis2 2 14" xfId="11176" xr:uid="{00000000-0005-0000-0000-0000336C0000}"/>
    <cellStyle name="40% - Énfasis2 2 15" xfId="56517" xr:uid="{00000000-0005-0000-0000-0000346C0000}"/>
    <cellStyle name="40% - Énfasis2 2 16" xfId="56972" xr:uid="{00000000-0005-0000-0000-0000356C0000}"/>
    <cellStyle name="40% - Énfasis2 2 2" xfId="526" xr:uid="{00000000-0005-0000-0000-0000366C0000}"/>
    <cellStyle name="40% - Énfasis2 2 2 10" xfId="10850" xr:uid="{00000000-0005-0000-0000-0000376C0000}"/>
    <cellStyle name="40% - Énfasis2 2 2 10 2" xfId="46910" xr:uid="{00000000-0005-0000-0000-0000386C0000}"/>
    <cellStyle name="40% - Énfasis2 2 2 10 3" xfId="34442" xr:uid="{00000000-0005-0000-0000-0000396C0000}"/>
    <cellStyle name="40% - Énfasis2 2 2 11" xfId="42042" xr:uid="{00000000-0005-0000-0000-00003A6C0000}"/>
    <cellStyle name="40% - Énfasis2 2 2 12" xfId="11386" xr:uid="{00000000-0005-0000-0000-00003B6C0000}"/>
    <cellStyle name="40% - Énfasis2 2 2 13" xfId="56605" xr:uid="{00000000-0005-0000-0000-00003C6C0000}"/>
    <cellStyle name="40% - Énfasis2 2 2 14" xfId="57060" xr:uid="{00000000-0005-0000-0000-00003D6C0000}"/>
    <cellStyle name="40% - Énfasis2 2 2 2" xfId="1063" xr:uid="{00000000-0005-0000-0000-00003E6C0000}"/>
    <cellStyle name="40% - Énfasis2 2 2 2 10" xfId="11920" xr:uid="{00000000-0005-0000-0000-00003F6C0000}"/>
    <cellStyle name="40% - Énfasis2 2 2 2 11" xfId="56848" xr:uid="{00000000-0005-0000-0000-0000406C0000}"/>
    <cellStyle name="40% - Énfasis2 2 2 2 12" xfId="57303" xr:uid="{00000000-0005-0000-0000-0000416C0000}"/>
    <cellStyle name="40% - Énfasis2 2 2 2 2" xfId="1800" xr:uid="{00000000-0005-0000-0000-0000426C0000}"/>
    <cellStyle name="40% - Énfasis2 2 2 2 2 2" xfId="4173" xr:uid="{00000000-0005-0000-0000-0000436C0000}"/>
    <cellStyle name="40% - Énfasis2 2 2 2 2 2 2" xfId="8964" xr:uid="{00000000-0005-0000-0000-0000446C0000}"/>
    <cellStyle name="40% - Énfasis2 2 2 2 2 2 2 2" xfId="28383" xr:uid="{00000000-0005-0000-0000-0000456C0000}"/>
    <cellStyle name="40% - Énfasis2 2 2 2 2 2 2 3" xfId="54730" xr:uid="{00000000-0005-0000-0000-0000466C0000}"/>
    <cellStyle name="40% - Énfasis2 2 2 2 2 2 2 4" xfId="18506" xr:uid="{00000000-0005-0000-0000-0000476C0000}"/>
    <cellStyle name="40% - Énfasis2 2 2 2 2 2 3" xfId="22798" xr:uid="{00000000-0005-0000-0000-0000486C0000}"/>
    <cellStyle name="40% - Énfasis2 2 2 2 2 2 3 2" xfId="50041" xr:uid="{00000000-0005-0000-0000-0000496C0000}"/>
    <cellStyle name="40% - Énfasis2 2 2 2 2 2 4" xfId="32281" xr:uid="{00000000-0005-0000-0000-00004A6C0000}"/>
    <cellStyle name="40% - Énfasis2 2 2 2 2 2 5" xfId="37852" xr:uid="{00000000-0005-0000-0000-00004B6C0000}"/>
    <cellStyle name="40% - Énfasis2 2 2 2 2 2 6" xfId="45312" xr:uid="{00000000-0005-0000-0000-00004C6C0000}"/>
    <cellStyle name="40% - Énfasis2 2 2 2 2 2 7" xfId="14794" xr:uid="{00000000-0005-0000-0000-00004D6C0000}"/>
    <cellStyle name="40% - Énfasis2 2 2 2 2 3" xfId="7013" xr:uid="{00000000-0005-0000-0000-00004E6C0000}"/>
    <cellStyle name="40% - Énfasis2 2 2 2 2 3 2" xfId="26573" xr:uid="{00000000-0005-0000-0000-00004F6C0000}"/>
    <cellStyle name="40% - Énfasis2 2 2 2 2 3 3" xfId="52779" xr:uid="{00000000-0005-0000-0000-0000506C0000}"/>
    <cellStyle name="40% - Énfasis2 2 2 2 2 3 4" xfId="16663" xr:uid="{00000000-0005-0000-0000-0000516C0000}"/>
    <cellStyle name="40% - Énfasis2 2 2 2 2 4" xfId="20639" xr:uid="{00000000-0005-0000-0000-0000526C0000}"/>
    <cellStyle name="40% - Énfasis2 2 2 2 2 4 2" xfId="48115" xr:uid="{00000000-0005-0000-0000-0000536C0000}"/>
    <cellStyle name="40% - Énfasis2 2 2 2 2 5" xfId="30264" xr:uid="{00000000-0005-0000-0000-0000546C0000}"/>
    <cellStyle name="40% - Énfasis2 2 2 2 2 6" xfId="35710" xr:uid="{00000000-0005-0000-0000-0000556C0000}"/>
    <cellStyle name="40% - Énfasis2 2 2 2 2 7" xfId="43305" xr:uid="{00000000-0005-0000-0000-0000566C0000}"/>
    <cellStyle name="40% - Énfasis2 2 2 2 2 8" xfId="13333" xr:uid="{00000000-0005-0000-0000-0000576C0000}"/>
    <cellStyle name="40% - Énfasis2 2 2 2 3" xfId="2340" xr:uid="{00000000-0005-0000-0000-0000586C0000}"/>
    <cellStyle name="40% - Énfasis2 2 2 2 3 2" xfId="4645" xr:uid="{00000000-0005-0000-0000-0000596C0000}"/>
    <cellStyle name="40% - Énfasis2 2 2 2 3 2 2" xfId="9426" xr:uid="{00000000-0005-0000-0000-00005A6C0000}"/>
    <cellStyle name="40% - Énfasis2 2 2 2 3 2 2 2" xfId="28819" xr:uid="{00000000-0005-0000-0000-00005B6C0000}"/>
    <cellStyle name="40% - Énfasis2 2 2 2 3 2 2 3" xfId="55192" xr:uid="{00000000-0005-0000-0000-00005C6C0000}"/>
    <cellStyle name="40% - Énfasis2 2 2 2 3 2 2 4" xfId="18978" xr:uid="{00000000-0005-0000-0000-00005D6C0000}"/>
    <cellStyle name="40% - Énfasis2 2 2 2 3 2 3" xfId="23270" xr:uid="{00000000-0005-0000-0000-00005E6C0000}"/>
    <cellStyle name="40% - Énfasis2 2 2 2 3 2 3 2" xfId="50502" xr:uid="{00000000-0005-0000-0000-00005F6C0000}"/>
    <cellStyle name="40% - Énfasis2 2 2 2 3 2 4" xfId="32745" xr:uid="{00000000-0005-0000-0000-0000606C0000}"/>
    <cellStyle name="40% - Énfasis2 2 2 2 3 2 5" xfId="38324" xr:uid="{00000000-0005-0000-0000-0000616C0000}"/>
    <cellStyle name="40% - Énfasis2 2 2 2 3 2 6" xfId="45784" xr:uid="{00000000-0005-0000-0000-0000626C0000}"/>
    <cellStyle name="40% - Énfasis2 2 2 2 3 2 7" xfId="15230" xr:uid="{00000000-0005-0000-0000-0000636C0000}"/>
    <cellStyle name="40% - Énfasis2 2 2 2 3 3" xfId="7505" xr:uid="{00000000-0005-0000-0000-0000646C0000}"/>
    <cellStyle name="40% - Énfasis2 2 2 2 3 3 2" xfId="27009" xr:uid="{00000000-0005-0000-0000-0000656C0000}"/>
    <cellStyle name="40% - Énfasis2 2 2 2 3 3 3" xfId="53271" xr:uid="{00000000-0005-0000-0000-0000666C0000}"/>
    <cellStyle name="40% - Énfasis2 2 2 2 3 3 4" xfId="17099" xr:uid="{00000000-0005-0000-0000-0000676C0000}"/>
    <cellStyle name="40% - Énfasis2 2 2 2 3 4" xfId="21177" xr:uid="{00000000-0005-0000-0000-0000686C0000}"/>
    <cellStyle name="40% - Énfasis2 2 2 2 3 4 2" xfId="48607" xr:uid="{00000000-0005-0000-0000-0000696C0000}"/>
    <cellStyle name="40% - Énfasis2 2 2 2 3 5" xfId="30791" xr:uid="{00000000-0005-0000-0000-00006A6C0000}"/>
    <cellStyle name="40% - Énfasis2 2 2 2 3 6" xfId="36250" xr:uid="{00000000-0005-0000-0000-00006B6C0000}"/>
    <cellStyle name="40% - Énfasis2 2 2 2 3 7" xfId="43843" xr:uid="{00000000-0005-0000-0000-00006C6C0000}"/>
    <cellStyle name="40% - Énfasis2 2 2 2 3 8" xfId="12613" xr:uid="{00000000-0005-0000-0000-00006D6C0000}"/>
    <cellStyle name="40% - Énfasis2 2 2 2 4" xfId="3481" xr:uid="{00000000-0005-0000-0000-00006E6C0000}"/>
    <cellStyle name="40% - Énfasis2 2 2 2 4 2" xfId="8273" xr:uid="{00000000-0005-0000-0000-00006F6C0000}"/>
    <cellStyle name="40% - Énfasis2 2 2 2 4 2 2" xfId="27703" xr:uid="{00000000-0005-0000-0000-0000706C0000}"/>
    <cellStyle name="40% - Énfasis2 2 2 2 4 2 3" xfId="54039" xr:uid="{00000000-0005-0000-0000-0000716C0000}"/>
    <cellStyle name="40% - Énfasis2 2 2 2 4 2 4" xfId="17814" xr:uid="{00000000-0005-0000-0000-0000726C0000}"/>
    <cellStyle name="40% - Énfasis2 2 2 2 4 3" xfId="22106" xr:uid="{00000000-0005-0000-0000-0000736C0000}"/>
    <cellStyle name="40% - Énfasis2 2 2 2 4 3 2" xfId="49351" xr:uid="{00000000-0005-0000-0000-0000746C0000}"/>
    <cellStyle name="40% - Énfasis2 2 2 2 4 4" xfId="31593" xr:uid="{00000000-0005-0000-0000-0000756C0000}"/>
    <cellStyle name="40% - Énfasis2 2 2 2 4 5" xfId="37160" xr:uid="{00000000-0005-0000-0000-0000766C0000}"/>
    <cellStyle name="40% - Énfasis2 2 2 2 4 6" xfId="44620" xr:uid="{00000000-0005-0000-0000-0000776C0000}"/>
    <cellStyle name="40% - Énfasis2 2 2 2 4 7" xfId="14115" xr:uid="{00000000-0005-0000-0000-0000786C0000}"/>
    <cellStyle name="40% - Énfasis2 2 2 2 5" xfId="5120" xr:uid="{00000000-0005-0000-0000-0000796C0000}"/>
    <cellStyle name="40% - Énfasis2 2 2 2 5 2" xfId="9876" xr:uid="{00000000-0005-0000-0000-00007A6C0000}"/>
    <cellStyle name="40% - Énfasis2 2 2 2 5 2 2" xfId="55642" xr:uid="{00000000-0005-0000-0000-00007B6C0000}"/>
    <cellStyle name="40% - Énfasis2 2 2 2 5 2 3" xfId="25894" xr:uid="{00000000-0005-0000-0000-00007C6C0000}"/>
    <cellStyle name="40% - Énfasis2 2 2 2 5 3" xfId="33219" xr:uid="{00000000-0005-0000-0000-00007D6C0000}"/>
    <cellStyle name="40% - Énfasis2 2 2 2 5 3 2" xfId="50951" xr:uid="{00000000-0005-0000-0000-00007E6C0000}"/>
    <cellStyle name="40% - Énfasis2 2 2 2 5 4" xfId="38798" xr:uid="{00000000-0005-0000-0000-00007F6C0000}"/>
    <cellStyle name="40% - Énfasis2 2 2 2 5 5" xfId="46251" xr:uid="{00000000-0005-0000-0000-0000806C0000}"/>
    <cellStyle name="40% - Énfasis2 2 2 2 5 6" xfId="15984" xr:uid="{00000000-0005-0000-0000-0000816C0000}"/>
    <cellStyle name="40% - Énfasis2 2 2 2 6" xfId="5605" xr:uid="{00000000-0005-0000-0000-0000826C0000}"/>
    <cellStyle name="40% - Énfasis2 2 2 2 6 2" xfId="10297" xr:uid="{00000000-0005-0000-0000-0000836C0000}"/>
    <cellStyle name="40% - Énfasis2 2 2 2 6 2 2" xfId="56063" xr:uid="{00000000-0005-0000-0000-0000846C0000}"/>
    <cellStyle name="40% - Énfasis2 2 2 2 6 2 3" xfId="33701" xr:uid="{00000000-0005-0000-0000-0000856C0000}"/>
    <cellStyle name="40% - Énfasis2 2 2 2 6 3" xfId="39280" xr:uid="{00000000-0005-0000-0000-0000866C0000}"/>
    <cellStyle name="40% - Énfasis2 2 2 2 6 3 2" xfId="51371" xr:uid="{00000000-0005-0000-0000-0000876C0000}"/>
    <cellStyle name="40% - Énfasis2 2 2 2 6 4" xfId="46733" xr:uid="{00000000-0005-0000-0000-0000886C0000}"/>
    <cellStyle name="40% - Énfasis2 2 2 2 6 5" xfId="19908" xr:uid="{00000000-0005-0000-0000-0000896C0000}"/>
    <cellStyle name="40% - Énfasis2 2 2 2 7" xfId="6308" xr:uid="{00000000-0005-0000-0000-00008A6C0000}"/>
    <cellStyle name="40% - Énfasis2 2 2 2 7 2" xfId="52074" xr:uid="{00000000-0005-0000-0000-00008B6C0000}"/>
    <cellStyle name="40% - Énfasis2 2 2 2 7 3" xfId="29542" xr:uid="{00000000-0005-0000-0000-00008C6C0000}"/>
    <cellStyle name="40% - Énfasis2 2 2 2 8" xfId="11093" xr:uid="{00000000-0005-0000-0000-00008D6C0000}"/>
    <cellStyle name="40% - Énfasis2 2 2 2 8 2" xfId="47412" xr:uid="{00000000-0005-0000-0000-00008E6C0000}"/>
    <cellStyle name="40% - Énfasis2 2 2 2 8 3" xfId="34977" xr:uid="{00000000-0005-0000-0000-00008F6C0000}"/>
    <cellStyle name="40% - Énfasis2 2 2 2 9" xfId="42576" xr:uid="{00000000-0005-0000-0000-0000906C0000}"/>
    <cellStyle name="40% - Énfasis2 2 2 3" xfId="815" xr:uid="{00000000-0005-0000-0000-0000916C0000}"/>
    <cellStyle name="40% - Énfasis2 2 2 3 10" xfId="11672" xr:uid="{00000000-0005-0000-0000-0000926C0000}"/>
    <cellStyle name="40% - Énfasis2 2 2 3 2" xfId="1557" xr:uid="{00000000-0005-0000-0000-0000936C0000}"/>
    <cellStyle name="40% - Énfasis2 2 2 3 2 2" xfId="3930" xr:uid="{00000000-0005-0000-0000-0000946C0000}"/>
    <cellStyle name="40% - Énfasis2 2 2 3 2 2 2" xfId="8721" xr:uid="{00000000-0005-0000-0000-0000956C0000}"/>
    <cellStyle name="40% - Énfasis2 2 2 3 2 2 2 2" xfId="28140" xr:uid="{00000000-0005-0000-0000-0000966C0000}"/>
    <cellStyle name="40% - Énfasis2 2 2 3 2 2 2 3" xfId="54487" xr:uid="{00000000-0005-0000-0000-0000976C0000}"/>
    <cellStyle name="40% - Énfasis2 2 2 3 2 2 2 4" xfId="18263" xr:uid="{00000000-0005-0000-0000-0000986C0000}"/>
    <cellStyle name="40% - Énfasis2 2 2 3 2 2 3" xfId="22555" xr:uid="{00000000-0005-0000-0000-0000996C0000}"/>
    <cellStyle name="40% - Énfasis2 2 2 3 2 2 3 2" xfId="49798" xr:uid="{00000000-0005-0000-0000-00009A6C0000}"/>
    <cellStyle name="40% - Énfasis2 2 2 3 2 2 4" xfId="32038" xr:uid="{00000000-0005-0000-0000-00009B6C0000}"/>
    <cellStyle name="40% - Énfasis2 2 2 3 2 2 5" xfId="37609" xr:uid="{00000000-0005-0000-0000-00009C6C0000}"/>
    <cellStyle name="40% - Énfasis2 2 2 3 2 2 6" xfId="45069" xr:uid="{00000000-0005-0000-0000-00009D6C0000}"/>
    <cellStyle name="40% - Énfasis2 2 2 3 2 2 7" xfId="14551" xr:uid="{00000000-0005-0000-0000-00009E6C0000}"/>
    <cellStyle name="40% - Énfasis2 2 2 3 2 3" xfId="6770" xr:uid="{00000000-0005-0000-0000-00009F6C0000}"/>
    <cellStyle name="40% - Énfasis2 2 2 3 2 3 2" xfId="26330" xr:uid="{00000000-0005-0000-0000-0000A06C0000}"/>
    <cellStyle name="40% - Énfasis2 2 2 3 2 3 3" xfId="52536" xr:uid="{00000000-0005-0000-0000-0000A16C0000}"/>
    <cellStyle name="40% - Énfasis2 2 2 3 2 3 4" xfId="16420" xr:uid="{00000000-0005-0000-0000-0000A26C0000}"/>
    <cellStyle name="40% - Énfasis2 2 2 3 2 4" xfId="20396" xr:uid="{00000000-0005-0000-0000-0000A36C0000}"/>
    <cellStyle name="40% - Énfasis2 2 2 3 2 4 2" xfId="47872" xr:uid="{00000000-0005-0000-0000-0000A46C0000}"/>
    <cellStyle name="40% - Énfasis2 2 2 3 2 5" xfId="30021" xr:uid="{00000000-0005-0000-0000-0000A56C0000}"/>
    <cellStyle name="40% - Énfasis2 2 2 3 2 6" xfId="35467" xr:uid="{00000000-0005-0000-0000-0000A66C0000}"/>
    <cellStyle name="40% - Énfasis2 2 2 3 2 7" xfId="43062" xr:uid="{00000000-0005-0000-0000-0000A76C0000}"/>
    <cellStyle name="40% - Énfasis2 2 2 3 2 8" xfId="13090" xr:uid="{00000000-0005-0000-0000-0000A86C0000}"/>
    <cellStyle name="40% - Énfasis2 2 2 3 3" xfId="3238" xr:uid="{00000000-0005-0000-0000-0000A96C0000}"/>
    <cellStyle name="40% - Énfasis2 2 2 3 3 2" xfId="8030" xr:uid="{00000000-0005-0000-0000-0000AA6C0000}"/>
    <cellStyle name="40% - Énfasis2 2 2 3 3 2 2" xfId="27460" xr:uid="{00000000-0005-0000-0000-0000AB6C0000}"/>
    <cellStyle name="40% - Énfasis2 2 2 3 3 2 3" xfId="53796" xr:uid="{00000000-0005-0000-0000-0000AC6C0000}"/>
    <cellStyle name="40% - Énfasis2 2 2 3 3 2 4" xfId="17571" xr:uid="{00000000-0005-0000-0000-0000AD6C0000}"/>
    <cellStyle name="40% - Énfasis2 2 2 3 3 3" xfId="21863" xr:uid="{00000000-0005-0000-0000-0000AE6C0000}"/>
    <cellStyle name="40% - Énfasis2 2 2 3 3 3 2" xfId="49108" xr:uid="{00000000-0005-0000-0000-0000AF6C0000}"/>
    <cellStyle name="40% - Énfasis2 2 2 3 3 4" xfId="31350" xr:uid="{00000000-0005-0000-0000-0000B06C0000}"/>
    <cellStyle name="40% - Énfasis2 2 2 3 3 5" xfId="36917" xr:uid="{00000000-0005-0000-0000-0000B16C0000}"/>
    <cellStyle name="40% - Énfasis2 2 2 3 3 6" xfId="44377" xr:uid="{00000000-0005-0000-0000-0000B26C0000}"/>
    <cellStyle name="40% - Énfasis2 2 2 3 3 7" xfId="12370" xr:uid="{00000000-0005-0000-0000-0000B36C0000}"/>
    <cellStyle name="40% - Énfasis2 2 2 3 4" xfId="6065" xr:uid="{00000000-0005-0000-0000-0000B46C0000}"/>
    <cellStyle name="40% - Énfasis2 2 2 3 4 2" xfId="25007" xr:uid="{00000000-0005-0000-0000-0000B56C0000}"/>
    <cellStyle name="40% - Énfasis2 2 2 3 4 3" xfId="51831" xr:uid="{00000000-0005-0000-0000-0000B66C0000}"/>
    <cellStyle name="40% - Énfasis2 2 2 3 4 4" xfId="13872" xr:uid="{00000000-0005-0000-0000-0000B76C0000}"/>
    <cellStyle name="40% - Énfasis2 2 2 3 5" xfId="15741" xr:uid="{00000000-0005-0000-0000-0000B86C0000}"/>
    <cellStyle name="40% - Énfasis2 2 2 3 5 2" xfId="25651" xr:uid="{00000000-0005-0000-0000-0000B96C0000}"/>
    <cellStyle name="40% - Énfasis2 2 2 3 5 3" xfId="47169" xr:uid="{00000000-0005-0000-0000-0000BA6C0000}"/>
    <cellStyle name="40% - Énfasis2 2 2 3 6" xfId="19660" xr:uid="{00000000-0005-0000-0000-0000BB6C0000}"/>
    <cellStyle name="40% - Énfasis2 2 2 3 7" xfId="29299" xr:uid="{00000000-0005-0000-0000-0000BC6C0000}"/>
    <cellStyle name="40% - Énfasis2 2 2 3 8" xfId="34729" xr:uid="{00000000-0005-0000-0000-0000BD6C0000}"/>
    <cellStyle name="40% - Énfasis2 2 2 3 9" xfId="42328" xr:uid="{00000000-0005-0000-0000-0000BE6C0000}"/>
    <cellStyle name="40% - Énfasis2 2 2 4" xfId="1294" xr:uid="{00000000-0005-0000-0000-0000BF6C0000}"/>
    <cellStyle name="40% - Énfasis2 2 2 4 2" xfId="3670" xr:uid="{00000000-0005-0000-0000-0000C06C0000}"/>
    <cellStyle name="40% - Énfasis2 2 2 4 2 2" xfId="8461" xr:uid="{00000000-0005-0000-0000-0000C16C0000}"/>
    <cellStyle name="40% - Énfasis2 2 2 4 2 2 2" xfId="27881" xr:uid="{00000000-0005-0000-0000-0000C26C0000}"/>
    <cellStyle name="40% - Énfasis2 2 2 4 2 2 3" xfId="54227" xr:uid="{00000000-0005-0000-0000-0000C36C0000}"/>
    <cellStyle name="40% - Énfasis2 2 2 4 2 2 4" xfId="18003" xr:uid="{00000000-0005-0000-0000-0000C46C0000}"/>
    <cellStyle name="40% - Énfasis2 2 2 4 2 3" xfId="22295" xr:uid="{00000000-0005-0000-0000-0000C56C0000}"/>
    <cellStyle name="40% - Énfasis2 2 2 4 2 3 2" xfId="49538" xr:uid="{00000000-0005-0000-0000-0000C66C0000}"/>
    <cellStyle name="40% - Énfasis2 2 2 4 2 4" xfId="31778" xr:uid="{00000000-0005-0000-0000-0000C76C0000}"/>
    <cellStyle name="40% - Énfasis2 2 2 4 2 5" xfId="37349" xr:uid="{00000000-0005-0000-0000-0000C86C0000}"/>
    <cellStyle name="40% - Énfasis2 2 2 4 2 6" xfId="44809" xr:uid="{00000000-0005-0000-0000-0000C96C0000}"/>
    <cellStyle name="40% - Énfasis2 2 2 4 2 7" xfId="14292" xr:uid="{00000000-0005-0000-0000-0000CA6C0000}"/>
    <cellStyle name="40% - Énfasis2 2 2 4 3" xfId="6508" xr:uid="{00000000-0005-0000-0000-0000CB6C0000}"/>
    <cellStyle name="40% - Énfasis2 2 2 4 3 2" xfId="26071" xr:uid="{00000000-0005-0000-0000-0000CC6C0000}"/>
    <cellStyle name="40% - Énfasis2 2 2 4 3 3" xfId="52274" xr:uid="{00000000-0005-0000-0000-0000CD6C0000}"/>
    <cellStyle name="40% - Énfasis2 2 2 4 3 4" xfId="16161" xr:uid="{00000000-0005-0000-0000-0000CE6C0000}"/>
    <cellStyle name="40% - Énfasis2 2 2 4 4" xfId="20133" xr:uid="{00000000-0005-0000-0000-0000CF6C0000}"/>
    <cellStyle name="40% - Énfasis2 2 2 4 4 2" xfId="47610" xr:uid="{00000000-0005-0000-0000-0000D06C0000}"/>
    <cellStyle name="40% - Énfasis2 2 2 4 5" xfId="29758" xr:uid="{00000000-0005-0000-0000-0000D16C0000}"/>
    <cellStyle name="40% - Énfasis2 2 2 4 6" xfId="35204" xr:uid="{00000000-0005-0000-0000-0000D26C0000}"/>
    <cellStyle name="40% - Énfasis2 2 2 4 7" xfId="42799" xr:uid="{00000000-0005-0000-0000-0000D36C0000}"/>
    <cellStyle name="40% - Énfasis2 2 2 4 8" xfId="12828" xr:uid="{00000000-0005-0000-0000-0000D46C0000}"/>
    <cellStyle name="40% - Énfasis2 2 2 5" xfId="2097" xr:uid="{00000000-0005-0000-0000-0000D56C0000}"/>
    <cellStyle name="40% - Énfasis2 2 2 5 2" xfId="4402" xr:uid="{00000000-0005-0000-0000-0000D66C0000}"/>
    <cellStyle name="40% - Énfasis2 2 2 5 2 2" xfId="9183" xr:uid="{00000000-0005-0000-0000-0000D76C0000}"/>
    <cellStyle name="40% - Énfasis2 2 2 5 2 2 2" xfId="28576" xr:uid="{00000000-0005-0000-0000-0000D86C0000}"/>
    <cellStyle name="40% - Énfasis2 2 2 5 2 2 3" xfId="54949" xr:uid="{00000000-0005-0000-0000-0000D96C0000}"/>
    <cellStyle name="40% - Énfasis2 2 2 5 2 2 4" xfId="18735" xr:uid="{00000000-0005-0000-0000-0000DA6C0000}"/>
    <cellStyle name="40% - Énfasis2 2 2 5 2 3" xfId="23027" xr:uid="{00000000-0005-0000-0000-0000DB6C0000}"/>
    <cellStyle name="40% - Énfasis2 2 2 5 2 3 2" xfId="50259" xr:uid="{00000000-0005-0000-0000-0000DC6C0000}"/>
    <cellStyle name="40% - Énfasis2 2 2 5 2 4" xfId="32502" xr:uid="{00000000-0005-0000-0000-0000DD6C0000}"/>
    <cellStyle name="40% - Énfasis2 2 2 5 2 5" xfId="38081" xr:uid="{00000000-0005-0000-0000-0000DE6C0000}"/>
    <cellStyle name="40% - Énfasis2 2 2 5 2 6" xfId="45541" xr:uid="{00000000-0005-0000-0000-0000DF6C0000}"/>
    <cellStyle name="40% - Énfasis2 2 2 5 2 7" xfId="14987" xr:uid="{00000000-0005-0000-0000-0000E06C0000}"/>
    <cellStyle name="40% - Énfasis2 2 2 5 3" xfId="7262" xr:uid="{00000000-0005-0000-0000-0000E16C0000}"/>
    <cellStyle name="40% - Énfasis2 2 2 5 3 2" xfId="26766" xr:uid="{00000000-0005-0000-0000-0000E26C0000}"/>
    <cellStyle name="40% - Énfasis2 2 2 5 3 3" xfId="53028" xr:uid="{00000000-0005-0000-0000-0000E36C0000}"/>
    <cellStyle name="40% - Énfasis2 2 2 5 3 4" xfId="16856" xr:uid="{00000000-0005-0000-0000-0000E46C0000}"/>
    <cellStyle name="40% - Énfasis2 2 2 5 4" xfId="20934" xr:uid="{00000000-0005-0000-0000-0000E56C0000}"/>
    <cellStyle name="40% - Énfasis2 2 2 5 4 2" xfId="48364" xr:uid="{00000000-0005-0000-0000-0000E66C0000}"/>
    <cellStyle name="40% - Énfasis2 2 2 5 5" xfId="30548" xr:uid="{00000000-0005-0000-0000-0000E76C0000}"/>
    <cellStyle name="40% - Énfasis2 2 2 5 6" xfId="36007" xr:uid="{00000000-0005-0000-0000-0000E86C0000}"/>
    <cellStyle name="40% - Énfasis2 2 2 5 7" xfId="43600" xr:uid="{00000000-0005-0000-0000-0000E96C0000}"/>
    <cellStyle name="40% - Énfasis2 2 2 5 8" xfId="12111" xr:uid="{00000000-0005-0000-0000-0000EA6C0000}"/>
    <cellStyle name="40% - Énfasis2 2 2 6" xfId="2978" xr:uid="{00000000-0005-0000-0000-0000EB6C0000}"/>
    <cellStyle name="40% - Énfasis2 2 2 6 2" xfId="7771" xr:uid="{00000000-0005-0000-0000-0000EC6C0000}"/>
    <cellStyle name="40% - Énfasis2 2 2 6 2 2" xfId="27201" xr:uid="{00000000-0005-0000-0000-0000ED6C0000}"/>
    <cellStyle name="40% - Énfasis2 2 2 6 2 3" xfId="53537" xr:uid="{00000000-0005-0000-0000-0000EE6C0000}"/>
    <cellStyle name="40% - Énfasis2 2 2 6 2 4" xfId="17311" xr:uid="{00000000-0005-0000-0000-0000EF6C0000}"/>
    <cellStyle name="40% - Énfasis2 2 2 6 3" xfId="21603" xr:uid="{00000000-0005-0000-0000-0000F06C0000}"/>
    <cellStyle name="40% - Énfasis2 2 2 6 3 2" xfId="48849" xr:uid="{00000000-0005-0000-0000-0000F16C0000}"/>
    <cellStyle name="40% - Énfasis2 2 2 6 4" xfId="31090" xr:uid="{00000000-0005-0000-0000-0000F26C0000}"/>
    <cellStyle name="40% - Énfasis2 2 2 6 5" xfId="36657" xr:uid="{00000000-0005-0000-0000-0000F36C0000}"/>
    <cellStyle name="40% - Énfasis2 2 2 6 6" xfId="44117" xr:uid="{00000000-0005-0000-0000-0000F46C0000}"/>
    <cellStyle name="40% - Énfasis2 2 2 6 7" xfId="13613" xr:uid="{00000000-0005-0000-0000-0000F56C0000}"/>
    <cellStyle name="40% - Énfasis2 2 2 7" xfId="4877" xr:uid="{00000000-0005-0000-0000-0000F66C0000}"/>
    <cellStyle name="40% - Énfasis2 2 2 7 2" xfId="9633" xr:uid="{00000000-0005-0000-0000-0000F76C0000}"/>
    <cellStyle name="40% - Énfasis2 2 2 7 2 2" xfId="55399" xr:uid="{00000000-0005-0000-0000-0000F86C0000}"/>
    <cellStyle name="40% - Énfasis2 2 2 7 2 3" xfId="25392" xr:uid="{00000000-0005-0000-0000-0000F96C0000}"/>
    <cellStyle name="40% - Énfasis2 2 2 7 3" xfId="32976" xr:uid="{00000000-0005-0000-0000-0000FA6C0000}"/>
    <cellStyle name="40% - Énfasis2 2 2 7 3 2" xfId="50708" xr:uid="{00000000-0005-0000-0000-0000FB6C0000}"/>
    <cellStyle name="40% - Énfasis2 2 2 7 4" xfId="38555" xr:uid="{00000000-0005-0000-0000-0000FC6C0000}"/>
    <cellStyle name="40% - Énfasis2 2 2 7 5" xfId="46008" xr:uid="{00000000-0005-0000-0000-0000FD6C0000}"/>
    <cellStyle name="40% - Énfasis2 2 2 7 6" xfId="15482" xr:uid="{00000000-0005-0000-0000-0000FE6C0000}"/>
    <cellStyle name="40% - Énfasis2 2 2 8" xfId="5362" xr:uid="{00000000-0005-0000-0000-0000FF6C0000}"/>
    <cellStyle name="40% - Énfasis2 2 2 8 2" xfId="10054" xr:uid="{00000000-0005-0000-0000-0000006D0000}"/>
    <cellStyle name="40% - Énfasis2 2 2 8 2 2" xfId="55820" xr:uid="{00000000-0005-0000-0000-0000016D0000}"/>
    <cellStyle name="40% - Énfasis2 2 2 8 2 3" xfId="33458" xr:uid="{00000000-0005-0000-0000-0000026D0000}"/>
    <cellStyle name="40% - Énfasis2 2 2 8 3" xfId="39037" xr:uid="{00000000-0005-0000-0000-0000036D0000}"/>
    <cellStyle name="40% - Énfasis2 2 2 8 3 2" xfId="51128" xr:uid="{00000000-0005-0000-0000-0000046D0000}"/>
    <cellStyle name="40% - Énfasis2 2 2 8 4" xfId="46490" xr:uid="{00000000-0005-0000-0000-0000056D0000}"/>
    <cellStyle name="40% - Énfasis2 2 2 8 5" xfId="19373" xr:uid="{00000000-0005-0000-0000-0000066D0000}"/>
    <cellStyle name="40% - Énfasis2 2 2 9" xfId="5805" xr:uid="{00000000-0005-0000-0000-0000076D0000}"/>
    <cellStyle name="40% - Énfasis2 2 2 9 2" xfId="51571" xr:uid="{00000000-0005-0000-0000-0000086D0000}"/>
    <cellStyle name="40% - Énfasis2 2 2 9 3" xfId="29039" xr:uid="{00000000-0005-0000-0000-0000096D0000}"/>
    <cellStyle name="40% - Énfasis2 2 3" xfId="603" xr:uid="{00000000-0005-0000-0000-00000A6D0000}"/>
    <cellStyle name="40% - Énfasis2 2 3 10" xfId="42119" xr:uid="{00000000-0005-0000-0000-00000B6D0000}"/>
    <cellStyle name="40% - Énfasis2 2 3 11" xfId="11463" xr:uid="{00000000-0005-0000-0000-00000C6D0000}"/>
    <cellStyle name="40% - Énfasis2 2 3 12" xfId="56677" xr:uid="{00000000-0005-0000-0000-00000D6D0000}"/>
    <cellStyle name="40% - Énfasis2 2 3 13" xfId="57132" xr:uid="{00000000-0005-0000-0000-00000E6D0000}"/>
    <cellStyle name="40% - Énfasis2 2 3 2" xfId="887" xr:uid="{00000000-0005-0000-0000-00000F6D0000}"/>
    <cellStyle name="40% - Énfasis2 2 3 2 10" xfId="11744" xr:uid="{00000000-0005-0000-0000-0000106D0000}"/>
    <cellStyle name="40% - Énfasis2 2 3 2 2" xfId="1629" xr:uid="{00000000-0005-0000-0000-0000116D0000}"/>
    <cellStyle name="40% - Énfasis2 2 3 2 2 2" xfId="4002" xr:uid="{00000000-0005-0000-0000-0000126D0000}"/>
    <cellStyle name="40% - Énfasis2 2 3 2 2 2 2" xfId="8793" xr:uid="{00000000-0005-0000-0000-0000136D0000}"/>
    <cellStyle name="40% - Énfasis2 2 3 2 2 2 2 2" xfId="28212" xr:uid="{00000000-0005-0000-0000-0000146D0000}"/>
    <cellStyle name="40% - Énfasis2 2 3 2 2 2 2 3" xfId="54559" xr:uid="{00000000-0005-0000-0000-0000156D0000}"/>
    <cellStyle name="40% - Énfasis2 2 3 2 2 2 2 4" xfId="18335" xr:uid="{00000000-0005-0000-0000-0000166D0000}"/>
    <cellStyle name="40% - Énfasis2 2 3 2 2 2 3" xfId="22627" xr:uid="{00000000-0005-0000-0000-0000176D0000}"/>
    <cellStyle name="40% - Énfasis2 2 3 2 2 2 3 2" xfId="49870" xr:uid="{00000000-0005-0000-0000-0000186D0000}"/>
    <cellStyle name="40% - Énfasis2 2 3 2 2 2 4" xfId="32110" xr:uid="{00000000-0005-0000-0000-0000196D0000}"/>
    <cellStyle name="40% - Énfasis2 2 3 2 2 2 5" xfId="37681" xr:uid="{00000000-0005-0000-0000-00001A6D0000}"/>
    <cellStyle name="40% - Énfasis2 2 3 2 2 2 6" xfId="45141" xr:uid="{00000000-0005-0000-0000-00001B6D0000}"/>
    <cellStyle name="40% - Énfasis2 2 3 2 2 2 7" xfId="14623" xr:uid="{00000000-0005-0000-0000-00001C6D0000}"/>
    <cellStyle name="40% - Énfasis2 2 3 2 2 3" xfId="6842" xr:uid="{00000000-0005-0000-0000-00001D6D0000}"/>
    <cellStyle name="40% - Énfasis2 2 3 2 2 3 2" xfId="26402" xr:uid="{00000000-0005-0000-0000-00001E6D0000}"/>
    <cellStyle name="40% - Énfasis2 2 3 2 2 3 3" xfId="52608" xr:uid="{00000000-0005-0000-0000-00001F6D0000}"/>
    <cellStyle name="40% - Énfasis2 2 3 2 2 3 4" xfId="16492" xr:uid="{00000000-0005-0000-0000-0000206D0000}"/>
    <cellStyle name="40% - Énfasis2 2 3 2 2 4" xfId="20468" xr:uid="{00000000-0005-0000-0000-0000216D0000}"/>
    <cellStyle name="40% - Énfasis2 2 3 2 2 4 2" xfId="47944" xr:uid="{00000000-0005-0000-0000-0000226D0000}"/>
    <cellStyle name="40% - Énfasis2 2 3 2 2 5" xfId="30093" xr:uid="{00000000-0005-0000-0000-0000236D0000}"/>
    <cellStyle name="40% - Énfasis2 2 3 2 2 6" xfId="35539" xr:uid="{00000000-0005-0000-0000-0000246D0000}"/>
    <cellStyle name="40% - Énfasis2 2 3 2 2 7" xfId="43134" xr:uid="{00000000-0005-0000-0000-0000256D0000}"/>
    <cellStyle name="40% - Énfasis2 2 3 2 2 8" xfId="13162" xr:uid="{00000000-0005-0000-0000-0000266D0000}"/>
    <cellStyle name="40% - Énfasis2 2 3 2 3" xfId="3310" xr:uid="{00000000-0005-0000-0000-0000276D0000}"/>
    <cellStyle name="40% - Énfasis2 2 3 2 3 2" xfId="8102" xr:uid="{00000000-0005-0000-0000-0000286D0000}"/>
    <cellStyle name="40% - Énfasis2 2 3 2 3 2 2" xfId="27532" xr:uid="{00000000-0005-0000-0000-0000296D0000}"/>
    <cellStyle name="40% - Énfasis2 2 3 2 3 2 3" xfId="53868" xr:uid="{00000000-0005-0000-0000-00002A6D0000}"/>
    <cellStyle name="40% - Énfasis2 2 3 2 3 2 4" xfId="17643" xr:uid="{00000000-0005-0000-0000-00002B6D0000}"/>
    <cellStyle name="40% - Énfasis2 2 3 2 3 3" xfId="21935" xr:uid="{00000000-0005-0000-0000-00002C6D0000}"/>
    <cellStyle name="40% - Énfasis2 2 3 2 3 3 2" xfId="49180" xr:uid="{00000000-0005-0000-0000-00002D6D0000}"/>
    <cellStyle name="40% - Énfasis2 2 3 2 3 4" xfId="31422" xr:uid="{00000000-0005-0000-0000-00002E6D0000}"/>
    <cellStyle name="40% - Énfasis2 2 3 2 3 5" xfId="36989" xr:uid="{00000000-0005-0000-0000-00002F6D0000}"/>
    <cellStyle name="40% - Énfasis2 2 3 2 3 6" xfId="44449" xr:uid="{00000000-0005-0000-0000-0000306D0000}"/>
    <cellStyle name="40% - Énfasis2 2 3 2 3 7" xfId="12442" xr:uid="{00000000-0005-0000-0000-0000316D0000}"/>
    <cellStyle name="40% - Énfasis2 2 3 2 4" xfId="6137" xr:uid="{00000000-0005-0000-0000-0000326D0000}"/>
    <cellStyle name="40% - Énfasis2 2 3 2 4 2" xfId="23666" xr:uid="{00000000-0005-0000-0000-0000336D0000}"/>
    <cellStyle name="40% - Énfasis2 2 3 2 4 3" xfId="51903" xr:uid="{00000000-0005-0000-0000-0000346D0000}"/>
    <cellStyle name="40% - Énfasis2 2 3 2 4 4" xfId="13944" xr:uid="{00000000-0005-0000-0000-0000356D0000}"/>
    <cellStyle name="40% - Énfasis2 2 3 2 5" xfId="15813" xr:uid="{00000000-0005-0000-0000-0000366D0000}"/>
    <cellStyle name="40% - Énfasis2 2 3 2 5 2" xfId="25723" xr:uid="{00000000-0005-0000-0000-0000376D0000}"/>
    <cellStyle name="40% - Énfasis2 2 3 2 5 3" xfId="47241" xr:uid="{00000000-0005-0000-0000-0000386D0000}"/>
    <cellStyle name="40% - Énfasis2 2 3 2 6" xfId="19732" xr:uid="{00000000-0005-0000-0000-0000396D0000}"/>
    <cellStyle name="40% - Énfasis2 2 3 2 7" xfId="29371" xr:uid="{00000000-0005-0000-0000-00003A6D0000}"/>
    <cellStyle name="40% - Énfasis2 2 3 2 8" xfId="34801" xr:uid="{00000000-0005-0000-0000-00003B6D0000}"/>
    <cellStyle name="40% - Énfasis2 2 3 2 9" xfId="42400" xr:uid="{00000000-0005-0000-0000-00003C6D0000}"/>
    <cellStyle name="40% - Énfasis2 2 3 3" xfId="1366" xr:uid="{00000000-0005-0000-0000-00003D6D0000}"/>
    <cellStyle name="40% - Énfasis2 2 3 3 2" xfId="3742" xr:uid="{00000000-0005-0000-0000-00003E6D0000}"/>
    <cellStyle name="40% - Énfasis2 2 3 3 2 2" xfId="8533" xr:uid="{00000000-0005-0000-0000-00003F6D0000}"/>
    <cellStyle name="40% - Énfasis2 2 3 3 2 2 2" xfId="27953" xr:uid="{00000000-0005-0000-0000-0000406D0000}"/>
    <cellStyle name="40% - Énfasis2 2 3 3 2 2 3" xfId="54299" xr:uid="{00000000-0005-0000-0000-0000416D0000}"/>
    <cellStyle name="40% - Énfasis2 2 3 3 2 2 4" xfId="18075" xr:uid="{00000000-0005-0000-0000-0000426D0000}"/>
    <cellStyle name="40% - Énfasis2 2 3 3 2 3" xfId="22367" xr:uid="{00000000-0005-0000-0000-0000436D0000}"/>
    <cellStyle name="40% - Énfasis2 2 3 3 2 3 2" xfId="49610" xr:uid="{00000000-0005-0000-0000-0000446D0000}"/>
    <cellStyle name="40% - Énfasis2 2 3 3 2 4" xfId="31850" xr:uid="{00000000-0005-0000-0000-0000456D0000}"/>
    <cellStyle name="40% - Énfasis2 2 3 3 2 5" xfId="37421" xr:uid="{00000000-0005-0000-0000-0000466D0000}"/>
    <cellStyle name="40% - Énfasis2 2 3 3 2 6" xfId="44881" xr:uid="{00000000-0005-0000-0000-0000476D0000}"/>
    <cellStyle name="40% - Énfasis2 2 3 3 2 7" xfId="14364" xr:uid="{00000000-0005-0000-0000-0000486D0000}"/>
    <cellStyle name="40% - Énfasis2 2 3 3 3" xfId="6580" xr:uid="{00000000-0005-0000-0000-0000496D0000}"/>
    <cellStyle name="40% - Énfasis2 2 3 3 3 2" xfId="26143" xr:uid="{00000000-0005-0000-0000-00004A6D0000}"/>
    <cellStyle name="40% - Énfasis2 2 3 3 3 3" xfId="52346" xr:uid="{00000000-0005-0000-0000-00004B6D0000}"/>
    <cellStyle name="40% - Énfasis2 2 3 3 3 4" xfId="16233" xr:uid="{00000000-0005-0000-0000-00004C6D0000}"/>
    <cellStyle name="40% - Énfasis2 2 3 3 4" xfId="20205" xr:uid="{00000000-0005-0000-0000-00004D6D0000}"/>
    <cellStyle name="40% - Énfasis2 2 3 3 4 2" xfId="47682" xr:uid="{00000000-0005-0000-0000-00004E6D0000}"/>
    <cellStyle name="40% - Énfasis2 2 3 3 5" xfId="29830" xr:uid="{00000000-0005-0000-0000-00004F6D0000}"/>
    <cellStyle name="40% - Énfasis2 2 3 3 6" xfId="35276" xr:uid="{00000000-0005-0000-0000-0000506D0000}"/>
    <cellStyle name="40% - Énfasis2 2 3 3 7" xfId="42871" xr:uid="{00000000-0005-0000-0000-0000516D0000}"/>
    <cellStyle name="40% - Énfasis2 2 3 3 8" xfId="12900" xr:uid="{00000000-0005-0000-0000-0000526D0000}"/>
    <cellStyle name="40% - Énfasis2 2 3 4" xfId="2169" xr:uid="{00000000-0005-0000-0000-0000536D0000}"/>
    <cellStyle name="40% - Énfasis2 2 3 4 2" xfId="4474" xr:uid="{00000000-0005-0000-0000-0000546D0000}"/>
    <cellStyle name="40% - Énfasis2 2 3 4 2 2" xfId="9255" xr:uid="{00000000-0005-0000-0000-0000556D0000}"/>
    <cellStyle name="40% - Énfasis2 2 3 4 2 2 2" xfId="28648" xr:uid="{00000000-0005-0000-0000-0000566D0000}"/>
    <cellStyle name="40% - Énfasis2 2 3 4 2 2 3" xfId="55021" xr:uid="{00000000-0005-0000-0000-0000576D0000}"/>
    <cellStyle name="40% - Énfasis2 2 3 4 2 2 4" xfId="18807" xr:uid="{00000000-0005-0000-0000-0000586D0000}"/>
    <cellStyle name="40% - Énfasis2 2 3 4 2 3" xfId="23099" xr:uid="{00000000-0005-0000-0000-0000596D0000}"/>
    <cellStyle name="40% - Énfasis2 2 3 4 2 3 2" xfId="50331" xr:uid="{00000000-0005-0000-0000-00005A6D0000}"/>
    <cellStyle name="40% - Énfasis2 2 3 4 2 4" xfId="32574" xr:uid="{00000000-0005-0000-0000-00005B6D0000}"/>
    <cellStyle name="40% - Énfasis2 2 3 4 2 5" xfId="38153" xr:uid="{00000000-0005-0000-0000-00005C6D0000}"/>
    <cellStyle name="40% - Énfasis2 2 3 4 2 6" xfId="45613" xr:uid="{00000000-0005-0000-0000-00005D6D0000}"/>
    <cellStyle name="40% - Énfasis2 2 3 4 2 7" xfId="15059" xr:uid="{00000000-0005-0000-0000-00005E6D0000}"/>
    <cellStyle name="40% - Énfasis2 2 3 4 3" xfId="7334" xr:uid="{00000000-0005-0000-0000-00005F6D0000}"/>
    <cellStyle name="40% - Énfasis2 2 3 4 3 2" xfId="26838" xr:uid="{00000000-0005-0000-0000-0000606D0000}"/>
    <cellStyle name="40% - Énfasis2 2 3 4 3 3" xfId="53100" xr:uid="{00000000-0005-0000-0000-0000616D0000}"/>
    <cellStyle name="40% - Énfasis2 2 3 4 3 4" xfId="16928" xr:uid="{00000000-0005-0000-0000-0000626D0000}"/>
    <cellStyle name="40% - Énfasis2 2 3 4 4" xfId="21006" xr:uid="{00000000-0005-0000-0000-0000636D0000}"/>
    <cellStyle name="40% - Énfasis2 2 3 4 4 2" xfId="48436" xr:uid="{00000000-0005-0000-0000-0000646D0000}"/>
    <cellStyle name="40% - Énfasis2 2 3 4 5" xfId="30620" xr:uid="{00000000-0005-0000-0000-0000656D0000}"/>
    <cellStyle name="40% - Énfasis2 2 3 4 6" xfId="36079" xr:uid="{00000000-0005-0000-0000-0000666D0000}"/>
    <cellStyle name="40% - Énfasis2 2 3 4 7" xfId="43672" xr:uid="{00000000-0005-0000-0000-0000676D0000}"/>
    <cellStyle name="40% - Énfasis2 2 3 4 8" xfId="12183" xr:uid="{00000000-0005-0000-0000-0000686D0000}"/>
    <cellStyle name="40% - Énfasis2 2 3 5" xfId="3050" xr:uid="{00000000-0005-0000-0000-0000696D0000}"/>
    <cellStyle name="40% - Énfasis2 2 3 5 2" xfId="7843" xr:uid="{00000000-0005-0000-0000-00006A6D0000}"/>
    <cellStyle name="40% - Énfasis2 2 3 5 2 2" xfId="27273" xr:uid="{00000000-0005-0000-0000-00006B6D0000}"/>
    <cellStyle name="40% - Énfasis2 2 3 5 2 3" xfId="53609" xr:uid="{00000000-0005-0000-0000-00006C6D0000}"/>
    <cellStyle name="40% - Énfasis2 2 3 5 2 4" xfId="17383" xr:uid="{00000000-0005-0000-0000-00006D6D0000}"/>
    <cellStyle name="40% - Énfasis2 2 3 5 3" xfId="21675" xr:uid="{00000000-0005-0000-0000-00006E6D0000}"/>
    <cellStyle name="40% - Énfasis2 2 3 5 3 2" xfId="48921" xr:uid="{00000000-0005-0000-0000-00006F6D0000}"/>
    <cellStyle name="40% - Énfasis2 2 3 5 4" xfId="31162" xr:uid="{00000000-0005-0000-0000-0000706D0000}"/>
    <cellStyle name="40% - Énfasis2 2 3 5 5" xfId="36729" xr:uid="{00000000-0005-0000-0000-0000716D0000}"/>
    <cellStyle name="40% - Énfasis2 2 3 5 6" xfId="44189" xr:uid="{00000000-0005-0000-0000-0000726D0000}"/>
    <cellStyle name="40% - Énfasis2 2 3 5 7" xfId="13685" xr:uid="{00000000-0005-0000-0000-0000736D0000}"/>
    <cellStyle name="40% - Énfasis2 2 3 6" xfId="4949" xr:uid="{00000000-0005-0000-0000-0000746D0000}"/>
    <cellStyle name="40% - Énfasis2 2 3 6 2" xfId="9705" xr:uid="{00000000-0005-0000-0000-0000756D0000}"/>
    <cellStyle name="40% - Énfasis2 2 3 6 2 2" xfId="55471" xr:uid="{00000000-0005-0000-0000-0000766D0000}"/>
    <cellStyle name="40% - Énfasis2 2 3 6 2 3" xfId="25464" xr:uid="{00000000-0005-0000-0000-0000776D0000}"/>
    <cellStyle name="40% - Énfasis2 2 3 6 3" xfId="33048" xr:uid="{00000000-0005-0000-0000-0000786D0000}"/>
    <cellStyle name="40% - Énfasis2 2 3 6 3 2" xfId="50780" xr:uid="{00000000-0005-0000-0000-0000796D0000}"/>
    <cellStyle name="40% - Énfasis2 2 3 6 4" xfId="38627" xr:uid="{00000000-0005-0000-0000-00007A6D0000}"/>
    <cellStyle name="40% - Énfasis2 2 3 6 5" xfId="46080" xr:uid="{00000000-0005-0000-0000-00007B6D0000}"/>
    <cellStyle name="40% - Énfasis2 2 3 6 6" xfId="15554" xr:uid="{00000000-0005-0000-0000-00007C6D0000}"/>
    <cellStyle name="40% - Énfasis2 2 3 7" xfId="5434" xr:uid="{00000000-0005-0000-0000-00007D6D0000}"/>
    <cellStyle name="40% - Énfasis2 2 3 7 2" xfId="10126" xr:uid="{00000000-0005-0000-0000-00007E6D0000}"/>
    <cellStyle name="40% - Énfasis2 2 3 7 2 2" xfId="55892" xr:uid="{00000000-0005-0000-0000-00007F6D0000}"/>
    <cellStyle name="40% - Énfasis2 2 3 7 2 3" xfId="33530" xr:uid="{00000000-0005-0000-0000-0000806D0000}"/>
    <cellStyle name="40% - Énfasis2 2 3 7 3" xfId="39109" xr:uid="{00000000-0005-0000-0000-0000816D0000}"/>
    <cellStyle name="40% - Énfasis2 2 3 7 3 2" xfId="51200" xr:uid="{00000000-0005-0000-0000-0000826D0000}"/>
    <cellStyle name="40% - Énfasis2 2 3 7 4" xfId="46562" xr:uid="{00000000-0005-0000-0000-0000836D0000}"/>
    <cellStyle name="40% - Énfasis2 2 3 7 5" xfId="19450" xr:uid="{00000000-0005-0000-0000-0000846D0000}"/>
    <cellStyle name="40% - Énfasis2 2 3 8" xfId="5877" xr:uid="{00000000-0005-0000-0000-0000856D0000}"/>
    <cellStyle name="40% - Énfasis2 2 3 8 2" xfId="51643" xr:uid="{00000000-0005-0000-0000-0000866D0000}"/>
    <cellStyle name="40% - Énfasis2 2 3 8 3" xfId="29111" xr:uid="{00000000-0005-0000-0000-0000876D0000}"/>
    <cellStyle name="40% - Énfasis2 2 3 9" xfId="10922" xr:uid="{00000000-0005-0000-0000-0000886D0000}"/>
    <cellStyle name="40% - Énfasis2 2 3 9 2" xfId="46982" xr:uid="{00000000-0005-0000-0000-0000896D0000}"/>
    <cellStyle name="40% - Énfasis2 2 3 9 3" xfId="34519" xr:uid="{00000000-0005-0000-0000-00008A6D0000}"/>
    <cellStyle name="40% - Énfasis2 2 4" xfId="964" xr:uid="{00000000-0005-0000-0000-00008B6D0000}"/>
    <cellStyle name="40% - Énfasis2 2 4 10" xfId="11821" xr:uid="{00000000-0005-0000-0000-00008C6D0000}"/>
    <cellStyle name="40% - Énfasis2 2 4 11" xfId="56749" xr:uid="{00000000-0005-0000-0000-00008D6D0000}"/>
    <cellStyle name="40% - Énfasis2 2 4 12" xfId="57204" xr:uid="{00000000-0005-0000-0000-00008E6D0000}"/>
    <cellStyle name="40% - Énfasis2 2 4 2" xfId="1701" xr:uid="{00000000-0005-0000-0000-00008F6D0000}"/>
    <cellStyle name="40% - Énfasis2 2 4 2 2" xfId="4074" xr:uid="{00000000-0005-0000-0000-0000906D0000}"/>
    <cellStyle name="40% - Énfasis2 2 4 2 2 2" xfId="8865" xr:uid="{00000000-0005-0000-0000-0000916D0000}"/>
    <cellStyle name="40% - Énfasis2 2 4 2 2 2 2" xfId="28284" xr:uid="{00000000-0005-0000-0000-0000926D0000}"/>
    <cellStyle name="40% - Énfasis2 2 4 2 2 2 3" xfId="54631" xr:uid="{00000000-0005-0000-0000-0000936D0000}"/>
    <cellStyle name="40% - Énfasis2 2 4 2 2 2 4" xfId="18407" xr:uid="{00000000-0005-0000-0000-0000946D0000}"/>
    <cellStyle name="40% - Énfasis2 2 4 2 2 3" xfId="22699" xr:uid="{00000000-0005-0000-0000-0000956D0000}"/>
    <cellStyle name="40% - Énfasis2 2 4 2 2 3 2" xfId="49942" xr:uid="{00000000-0005-0000-0000-0000966D0000}"/>
    <cellStyle name="40% - Énfasis2 2 4 2 2 4" xfId="32182" xr:uid="{00000000-0005-0000-0000-0000976D0000}"/>
    <cellStyle name="40% - Énfasis2 2 4 2 2 5" xfId="37753" xr:uid="{00000000-0005-0000-0000-0000986D0000}"/>
    <cellStyle name="40% - Énfasis2 2 4 2 2 6" xfId="45213" xr:uid="{00000000-0005-0000-0000-0000996D0000}"/>
    <cellStyle name="40% - Énfasis2 2 4 2 2 7" xfId="14695" xr:uid="{00000000-0005-0000-0000-00009A6D0000}"/>
    <cellStyle name="40% - Énfasis2 2 4 2 3" xfId="6914" xr:uid="{00000000-0005-0000-0000-00009B6D0000}"/>
    <cellStyle name="40% - Énfasis2 2 4 2 3 2" xfId="26474" xr:uid="{00000000-0005-0000-0000-00009C6D0000}"/>
    <cellStyle name="40% - Énfasis2 2 4 2 3 3" xfId="52680" xr:uid="{00000000-0005-0000-0000-00009D6D0000}"/>
    <cellStyle name="40% - Énfasis2 2 4 2 3 4" xfId="16564" xr:uid="{00000000-0005-0000-0000-00009E6D0000}"/>
    <cellStyle name="40% - Énfasis2 2 4 2 4" xfId="20540" xr:uid="{00000000-0005-0000-0000-00009F6D0000}"/>
    <cellStyle name="40% - Énfasis2 2 4 2 4 2" xfId="48016" xr:uid="{00000000-0005-0000-0000-0000A06D0000}"/>
    <cellStyle name="40% - Énfasis2 2 4 2 5" xfId="30165" xr:uid="{00000000-0005-0000-0000-0000A16D0000}"/>
    <cellStyle name="40% - Énfasis2 2 4 2 6" xfId="35611" xr:uid="{00000000-0005-0000-0000-0000A26D0000}"/>
    <cellStyle name="40% - Énfasis2 2 4 2 7" xfId="43206" xr:uid="{00000000-0005-0000-0000-0000A36D0000}"/>
    <cellStyle name="40% - Énfasis2 2 4 2 8" xfId="13234" xr:uid="{00000000-0005-0000-0000-0000A46D0000}"/>
    <cellStyle name="40% - Énfasis2 2 4 3" xfId="2241" xr:uid="{00000000-0005-0000-0000-0000A56D0000}"/>
    <cellStyle name="40% - Énfasis2 2 4 3 2" xfId="4546" xr:uid="{00000000-0005-0000-0000-0000A66D0000}"/>
    <cellStyle name="40% - Énfasis2 2 4 3 2 2" xfId="9327" xr:uid="{00000000-0005-0000-0000-0000A76D0000}"/>
    <cellStyle name="40% - Énfasis2 2 4 3 2 2 2" xfId="28720" xr:uid="{00000000-0005-0000-0000-0000A86D0000}"/>
    <cellStyle name="40% - Énfasis2 2 4 3 2 2 3" xfId="55093" xr:uid="{00000000-0005-0000-0000-0000A96D0000}"/>
    <cellStyle name="40% - Énfasis2 2 4 3 2 2 4" xfId="18879" xr:uid="{00000000-0005-0000-0000-0000AA6D0000}"/>
    <cellStyle name="40% - Énfasis2 2 4 3 2 3" xfId="23171" xr:uid="{00000000-0005-0000-0000-0000AB6D0000}"/>
    <cellStyle name="40% - Énfasis2 2 4 3 2 3 2" xfId="50403" xr:uid="{00000000-0005-0000-0000-0000AC6D0000}"/>
    <cellStyle name="40% - Énfasis2 2 4 3 2 4" xfId="32646" xr:uid="{00000000-0005-0000-0000-0000AD6D0000}"/>
    <cellStyle name="40% - Énfasis2 2 4 3 2 5" xfId="38225" xr:uid="{00000000-0005-0000-0000-0000AE6D0000}"/>
    <cellStyle name="40% - Énfasis2 2 4 3 2 6" xfId="45685" xr:uid="{00000000-0005-0000-0000-0000AF6D0000}"/>
    <cellStyle name="40% - Énfasis2 2 4 3 2 7" xfId="15131" xr:uid="{00000000-0005-0000-0000-0000B06D0000}"/>
    <cellStyle name="40% - Énfasis2 2 4 3 3" xfId="7406" xr:uid="{00000000-0005-0000-0000-0000B16D0000}"/>
    <cellStyle name="40% - Énfasis2 2 4 3 3 2" xfId="26910" xr:uid="{00000000-0005-0000-0000-0000B26D0000}"/>
    <cellStyle name="40% - Énfasis2 2 4 3 3 3" xfId="53172" xr:uid="{00000000-0005-0000-0000-0000B36D0000}"/>
    <cellStyle name="40% - Énfasis2 2 4 3 3 4" xfId="17000" xr:uid="{00000000-0005-0000-0000-0000B46D0000}"/>
    <cellStyle name="40% - Énfasis2 2 4 3 4" xfId="21078" xr:uid="{00000000-0005-0000-0000-0000B56D0000}"/>
    <cellStyle name="40% - Énfasis2 2 4 3 4 2" xfId="48508" xr:uid="{00000000-0005-0000-0000-0000B66D0000}"/>
    <cellStyle name="40% - Énfasis2 2 4 3 5" xfId="30692" xr:uid="{00000000-0005-0000-0000-0000B76D0000}"/>
    <cellStyle name="40% - Énfasis2 2 4 3 6" xfId="36151" xr:uid="{00000000-0005-0000-0000-0000B86D0000}"/>
    <cellStyle name="40% - Énfasis2 2 4 3 7" xfId="43744" xr:uid="{00000000-0005-0000-0000-0000B96D0000}"/>
    <cellStyle name="40% - Énfasis2 2 4 3 8" xfId="12514" xr:uid="{00000000-0005-0000-0000-0000BA6D0000}"/>
    <cellStyle name="40% - Énfasis2 2 4 4" xfId="3382" xr:uid="{00000000-0005-0000-0000-0000BB6D0000}"/>
    <cellStyle name="40% - Énfasis2 2 4 4 2" xfId="8174" xr:uid="{00000000-0005-0000-0000-0000BC6D0000}"/>
    <cellStyle name="40% - Énfasis2 2 4 4 2 2" xfId="27604" xr:uid="{00000000-0005-0000-0000-0000BD6D0000}"/>
    <cellStyle name="40% - Énfasis2 2 4 4 2 3" xfId="53940" xr:uid="{00000000-0005-0000-0000-0000BE6D0000}"/>
    <cellStyle name="40% - Énfasis2 2 4 4 2 4" xfId="17715" xr:uid="{00000000-0005-0000-0000-0000BF6D0000}"/>
    <cellStyle name="40% - Énfasis2 2 4 4 3" xfId="22007" xr:uid="{00000000-0005-0000-0000-0000C06D0000}"/>
    <cellStyle name="40% - Énfasis2 2 4 4 3 2" xfId="49252" xr:uid="{00000000-0005-0000-0000-0000C16D0000}"/>
    <cellStyle name="40% - Énfasis2 2 4 4 4" xfId="31494" xr:uid="{00000000-0005-0000-0000-0000C26D0000}"/>
    <cellStyle name="40% - Énfasis2 2 4 4 5" xfId="37061" xr:uid="{00000000-0005-0000-0000-0000C36D0000}"/>
    <cellStyle name="40% - Énfasis2 2 4 4 6" xfId="44521" xr:uid="{00000000-0005-0000-0000-0000C46D0000}"/>
    <cellStyle name="40% - Énfasis2 2 4 4 7" xfId="14016" xr:uid="{00000000-0005-0000-0000-0000C56D0000}"/>
    <cellStyle name="40% - Énfasis2 2 4 5" xfId="5021" xr:uid="{00000000-0005-0000-0000-0000C66D0000}"/>
    <cellStyle name="40% - Énfasis2 2 4 5 2" xfId="9777" xr:uid="{00000000-0005-0000-0000-0000C76D0000}"/>
    <cellStyle name="40% - Énfasis2 2 4 5 2 2" xfId="55543" xr:uid="{00000000-0005-0000-0000-0000C86D0000}"/>
    <cellStyle name="40% - Énfasis2 2 4 5 2 3" xfId="25795" xr:uid="{00000000-0005-0000-0000-0000C96D0000}"/>
    <cellStyle name="40% - Énfasis2 2 4 5 3" xfId="33120" xr:uid="{00000000-0005-0000-0000-0000CA6D0000}"/>
    <cellStyle name="40% - Énfasis2 2 4 5 3 2" xfId="50852" xr:uid="{00000000-0005-0000-0000-0000CB6D0000}"/>
    <cellStyle name="40% - Énfasis2 2 4 5 4" xfId="38699" xr:uid="{00000000-0005-0000-0000-0000CC6D0000}"/>
    <cellStyle name="40% - Énfasis2 2 4 5 5" xfId="46152" xr:uid="{00000000-0005-0000-0000-0000CD6D0000}"/>
    <cellStyle name="40% - Énfasis2 2 4 5 6" xfId="15885" xr:uid="{00000000-0005-0000-0000-0000CE6D0000}"/>
    <cellStyle name="40% - Énfasis2 2 4 6" xfId="5506" xr:uid="{00000000-0005-0000-0000-0000CF6D0000}"/>
    <cellStyle name="40% - Énfasis2 2 4 6 2" xfId="10198" xr:uid="{00000000-0005-0000-0000-0000D06D0000}"/>
    <cellStyle name="40% - Énfasis2 2 4 6 2 2" xfId="55964" xr:uid="{00000000-0005-0000-0000-0000D16D0000}"/>
    <cellStyle name="40% - Énfasis2 2 4 6 2 3" xfId="33602" xr:uid="{00000000-0005-0000-0000-0000D26D0000}"/>
    <cellStyle name="40% - Énfasis2 2 4 6 3" xfId="39181" xr:uid="{00000000-0005-0000-0000-0000D36D0000}"/>
    <cellStyle name="40% - Énfasis2 2 4 6 3 2" xfId="51272" xr:uid="{00000000-0005-0000-0000-0000D46D0000}"/>
    <cellStyle name="40% - Énfasis2 2 4 6 4" xfId="46634" xr:uid="{00000000-0005-0000-0000-0000D56D0000}"/>
    <cellStyle name="40% - Énfasis2 2 4 6 5" xfId="19809" xr:uid="{00000000-0005-0000-0000-0000D66D0000}"/>
    <cellStyle name="40% - Énfasis2 2 4 7" xfId="6209" xr:uid="{00000000-0005-0000-0000-0000D76D0000}"/>
    <cellStyle name="40% - Énfasis2 2 4 7 2" xfId="51975" xr:uid="{00000000-0005-0000-0000-0000D86D0000}"/>
    <cellStyle name="40% - Énfasis2 2 4 7 3" xfId="29443" xr:uid="{00000000-0005-0000-0000-0000D96D0000}"/>
    <cellStyle name="40% - Énfasis2 2 4 8" xfId="10994" xr:uid="{00000000-0005-0000-0000-0000DA6D0000}"/>
    <cellStyle name="40% - Énfasis2 2 4 8 2" xfId="47313" xr:uid="{00000000-0005-0000-0000-0000DB6D0000}"/>
    <cellStyle name="40% - Énfasis2 2 4 8 3" xfId="34878" xr:uid="{00000000-0005-0000-0000-0000DC6D0000}"/>
    <cellStyle name="40% - Énfasis2 2 4 9" xfId="42477" xr:uid="{00000000-0005-0000-0000-0000DD6D0000}"/>
    <cellStyle name="40% - Énfasis2 2 5" xfId="705" xr:uid="{00000000-0005-0000-0000-0000DE6D0000}"/>
    <cellStyle name="40% - Énfasis2 2 5 10" xfId="11562" xr:uid="{00000000-0005-0000-0000-0000DF6D0000}"/>
    <cellStyle name="40% - Énfasis2 2 5 2" xfId="1465" xr:uid="{00000000-0005-0000-0000-0000E06D0000}"/>
    <cellStyle name="40% - Énfasis2 2 5 2 2" xfId="3841" xr:uid="{00000000-0005-0000-0000-0000E16D0000}"/>
    <cellStyle name="40% - Énfasis2 2 5 2 2 2" xfId="8632" xr:uid="{00000000-0005-0000-0000-0000E26D0000}"/>
    <cellStyle name="40% - Énfasis2 2 5 2 2 2 2" xfId="28052" xr:uid="{00000000-0005-0000-0000-0000E36D0000}"/>
    <cellStyle name="40% - Énfasis2 2 5 2 2 2 3" xfId="54398" xr:uid="{00000000-0005-0000-0000-0000E46D0000}"/>
    <cellStyle name="40% - Énfasis2 2 5 2 2 2 4" xfId="18174" xr:uid="{00000000-0005-0000-0000-0000E56D0000}"/>
    <cellStyle name="40% - Énfasis2 2 5 2 2 3" xfId="22466" xr:uid="{00000000-0005-0000-0000-0000E66D0000}"/>
    <cellStyle name="40% - Énfasis2 2 5 2 2 3 2" xfId="49709" xr:uid="{00000000-0005-0000-0000-0000E76D0000}"/>
    <cellStyle name="40% - Énfasis2 2 5 2 2 4" xfId="31949" xr:uid="{00000000-0005-0000-0000-0000E86D0000}"/>
    <cellStyle name="40% - Énfasis2 2 5 2 2 5" xfId="37520" xr:uid="{00000000-0005-0000-0000-0000E96D0000}"/>
    <cellStyle name="40% - Énfasis2 2 5 2 2 6" xfId="44980" xr:uid="{00000000-0005-0000-0000-0000EA6D0000}"/>
    <cellStyle name="40% - Énfasis2 2 5 2 2 7" xfId="14463" xr:uid="{00000000-0005-0000-0000-0000EB6D0000}"/>
    <cellStyle name="40% - Énfasis2 2 5 2 3" xfId="6679" xr:uid="{00000000-0005-0000-0000-0000EC6D0000}"/>
    <cellStyle name="40% - Énfasis2 2 5 2 3 2" xfId="26242" xr:uid="{00000000-0005-0000-0000-0000ED6D0000}"/>
    <cellStyle name="40% - Énfasis2 2 5 2 3 3" xfId="52445" xr:uid="{00000000-0005-0000-0000-0000EE6D0000}"/>
    <cellStyle name="40% - Énfasis2 2 5 2 3 4" xfId="16332" xr:uid="{00000000-0005-0000-0000-0000EF6D0000}"/>
    <cellStyle name="40% - Énfasis2 2 5 2 4" xfId="20304" xr:uid="{00000000-0005-0000-0000-0000F06D0000}"/>
    <cellStyle name="40% - Énfasis2 2 5 2 4 2" xfId="47781" xr:uid="{00000000-0005-0000-0000-0000F16D0000}"/>
    <cellStyle name="40% - Énfasis2 2 5 2 5" xfId="29929" xr:uid="{00000000-0005-0000-0000-0000F26D0000}"/>
    <cellStyle name="40% - Énfasis2 2 5 2 6" xfId="35375" xr:uid="{00000000-0005-0000-0000-0000F36D0000}"/>
    <cellStyle name="40% - Énfasis2 2 5 2 7" xfId="42970" xr:uid="{00000000-0005-0000-0000-0000F46D0000}"/>
    <cellStyle name="40% - Énfasis2 2 5 2 8" xfId="12999" xr:uid="{00000000-0005-0000-0000-0000F56D0000}"/>
    <cellStyle name="40% - Énfasis2 2 5 3" xfId="3149" xr:uid="{00000000-0005-0000-0000-0000F66D0000}"/>
    <cellStyle name="40% - Énfasis2 2 5 3 2" xfId="7942" xr:uid="{00000000-0005-0000-0000-0000F76D0000}"/>
    <cellStyle name="40% - Énfasis2 2 5 3 2 2" xfId="27372" xr:uid="{00000000-0005-0000-0000-0000F86D0000}"/>
    <cellStyle name="40% - Énfasis2 2 5 3 2 3" xfId="53708" xr:uid="{00000000-0005-0000-0000-0000F96D0000}"/>
    <cellStyle name="40% - Énfasis2 2 5 3 2 4" xfId="17482" xr:uid="{00000000-0005-0000-0000-0000FA6D0000}"/>
    <cellStyle name="40% - Énfasis2 2 5 3 3" xfId="21774" xr:uid="{00000000-0005-0000-0000-0000FB6D0000}"/>
    <cellStyle name="40% - Énfasis2 2 5 3 3 2" xfId="49020" xr:uid="{00000000-0005-0000-0000-0000FC6D0000}"/>
    <cellStyle name="40% - Énfasis2 2 5 3 4" xfId="31261" xr:uid="{00000000-0005-0000-0000-0000FD6D0000}"/>
    <cellStyle name="40% - Énfasis2 2 5 3 5" xfId="36828" xr:uid="{00000000-0005-0000-0000-0000FE6D0000}"/>
    <cellStyle name="40% - Énfasis2 2 5 3 6" xfId="44288" xr:uid="{00000000-0005-0000-0000-0000FF6D0000}"/>
    <cellStyle name="40% - Énfasis2 2 5 3 7" xfId="12282" xr:uid="{00000000-0005-0000-0000-0000006E0000}"/>
    <cellStyle name="40% - Énfasis2 2 5 4" xfId="5976" xr:uid="{00000000-0005-0000-0000-0000016E0000}"/>
    <cellStyle name="40% - Énfasis2 2 5 4 2" xfId="24719" xr:uid="{00000000-0005-0000-0000-0000026E0000}"/>
    <cellStyle name="40% - Énfasis2 2 5 4 3" xfId="51742" xr:uid="{00000000-0005-0000-0000-0000036E0000}"/>
    <cellStyle name="40% - Énfasis2 2 5 4 4" xfId="13784" xr:uid="{00000000-0005-0000-0000-0000046E0000}"/>
    <cellStyle name="40% - Énfasis2 2 5 5" xfId="15653" xr:uid="{00000000-0005-0000-0000-0000056E0000}"/>
    <cellStyle name="40% - Énfasis2 2 5 5 2" xfId="25563" xr:uid="{00000000-0005-0000-0000-0000066E0000}"/>
    <cellStyle name="40% - Énfasis2 2 5 5 3" xfId="47081" xr:uid="{00000000-0005-0000-0000-0000076E0000}"/>
    <cellStyle name="40% - Énfasis2 2 5 6" xfId="19550" xr:uid="{00000000-0005-0000-0000-0000086E0000}"/>
    <cellStyle name="40% - Énfasis2 2 5 7" xfId="29211" xr:uid="{00000000-0005-0000-0000-0000096E0000}"/>
    <cellStyle name="40% - Énfasis2 2 5 8" xfId="34619" xr:uid="{00000000-0005-0000-0000-00000A6E0000}"/>
    <cellStyle name="40% - Énfasis2 2 5 9" xfId="42218" xr:uid="{00000000-0005-0000-0000-00000B6E0000}"/>
    <cellStyle name="40% - Énfasis2 2 6" xfId="1179" xr:uid="{00000000-0005-0000-0000-00000C6E0000}"/>
    <cellStyle name="40% - Énfasis2 2 6 2" xfId="3567" xr:uid="{00000000-0005-0000-0000-00000D6E0000}"/>
    <cellStyle name="40% - Énfasis2 2 6 2 2" xfId="8358" xr:uid="{00000000-0005-0000-0000-00000E6E0000}"/>
    <cellStyle name="40% - Énfasis2 2 6 2 2 2" xfId="27781" xr:uid="{00000000-0005-0000-0000-00000F6E0000}"/>
    <cellStyle name="40% - Énfasis2 2 6 2 2 3" xfId="54124" xr:uid="{00000000-0005-0000-0000-0000106E0000}"/>
    <cellStyle name="40% - Énfasis2 2 6 2 2 4" xfId="17900" xr:uid="{00000000-0005-0000-0000-0000116E0000}"/>
    <cellStyle name="40% - Énfasis2 2 6 2 3" xfId="22192" xr:uid="{00000000-0005-0000-0000-0000126E0000}"/>
    <cellStyle name="40% - Énfasis2 2 6 2 3 2" xfId="49435" xr:uid="{00000000-0005-0000-0000-0000136E0000}"/>
    <cellStyle name="40% - Énfasis2 2 6 2 4" xfId="31676" xr:uid="{00000000-0005-0000-0000-0000146E0000}"/>
    <cellStyle name="40% - Énfasis2 2 6 2 5" xfId="37246" xr:uid="{00000000-0005-0000-0000-0000156E0000}"/>
    <cellStyle name="40% - Énfasis2 2 6 2 6" xfId="44706" xr:uid="{00000000-0005-0000-0000-0000166E0000}"/>
    <cellStyle name="40% - Énfasis2 2 6 2 7" xfId="12714" xr:uid="{00000000-0005-0000-0000-0000176E0000}"/>
    <cellStyle name="40% - Énfasis2 2 6 3" xfId="6401" xr:uid="{00000000-0005-0000-0000-0000186E0000}"/>
    <cellStyle name="40% - Énfasis2 2 6 3 2" xfId="19272" xr:uid="{00000000-0005-0000-0000-0000196E0000}"/>
    <cellStyle name="40% - Énfasis2 2 6 3 3" xfId="52167" xr:uid="{00000000-0005-0000-0000-00001A6E0000}"/>
    <cellStyle name="40% - Énfasis2 2 6 3 4" xfId="14192" xr:uid="{00000000-0005-0000-0000-00001B6E0000}"/>
    <cellStyle name="40% - Énfasis2 2 6 4" xfId="16061" xr:uid="{00000000-0005-0000-0000-00001C6E0000}"/>
    <cellStyle name="40% - Énfasis2 2 6 4 2" xfId="25971" xr:uid="{00000000-0005-0000-0000-00001D6E0000}"/>
    <cellStyle name="40% - Énfasis2 2 6 4 3" xfId="47503" xr:uid="{00000000-0005-0000-0000-00001E6E0000}"/>
    <cellStyle name="40% - Énfasis2 2 6 5" xfId="20018" xr:uid="{00000000-0005-0000-0000-00001F6E0000}"/>
    <cellStyle name="40% - Énfasis2 2 6 6" xfId="29646" xr:uid="{00000000-0005-0000-0000-0000206E0000}"/>
    <cellStyle name="40% - Énfasis2 2 6 7" xfId="35089" xr:uid="{00000000-0005-0000-0000-0000216E0000}"/>
    <cellStyle name="40% - Énfasis2 2 6 8" xfId="42684" xr:uid="{00000000-0005-0000-0000-0000226E0000}"/>
    <cellStyle name="40% - Énfasis2 2 6 9" xfId="11279" xr:uid="{00000000-0005-0000-0000-0000236E0000}"/>
    <cellStyle name="40% - Énfasis2 2 7" xfId="2009" xr:uid="{00000000-0005-0000-0000-0000246E0000}"/>
    <cellStyle name="40% - Énfasis2 2 7 2" xfId="4314" xr:uid="{00000000-0005-0000-0000-0000256E0000}"/>
    <cellStyle name="40% - Énfasis2 2 7 2 2" xfId="9095" xr:uid="{00000000-0005-0000-0000-0000266E0000}"/>
    <cellStyle name="40% - Énfasis2 2 7 2 2 2" xfId="28488" xr:uid="{00000000-0005-0000-0000-0000276E0000}"/>
    <cellStyle name="40% - Énfasis2 2 7 2 2 3" xfId="54861" xr:uid="{00000000-0005-0000-0000-0000286E0000}"/>
    <cellStyle name="40% - Énfasis2 2 7 2 2 4" xfId="18647" xr:uid="{00000000-0005-0000-0000-0000296E0000}"/>
    <cellStyle name="40% - Énfasis2 2 7 2 3" xfId="22939" xr:uid="{00000000-0005-0000-0000-00002A6E0000}"/>
    <cellStyle name="40% - Énfasis2 2 7 2 3 2" xfId="50171" xr:uid="{00000000-0005-0000-0000-00002B6E0000}"/>
    <cellStyle name="40% - Énfasis2 2 7 2 4" xfId="32414" xr:uid="{00000000-0005-0000-0000-00002C6E0000}"/>
    <cellStyle name="40% - Énfasis2 2 7 2 5" xfId="37993" xr:uid="{00000000-0005-0000-0000-00002D6E0000}"/>
    <cellStyle name="40% - Énfasis2 2 7 2 6" xfId="45453" xr:uid="{00000000-0005-0000-0000-00002E6E0000}"/>
    <cellStyle name="40% - Énfasis2 2 7 2 7" xfId="14899" xr:uid="{00000000-0005-0000-0000-00002F6E0000}"/>
    <cellStyle name="40% - Énfasis2 2 7 3" xfId="7174" xr:uid="{00000000-0005-0000-0000-0000306E0000}"/>
    <cellStyle name="40% - Énfasis2 2 7 3 2" xfId="26678" xr:uid="{00000000-0005-0000-0000-0000316E0000}"/>
    <cellStyle name="40% - Énfasis2 2 7 3 3" xfId="52940" xr:uid="{00000000-0005-0000-0000-0000326E0000}"/>
    <cellStyle name="40% - Énfasis2 2 7 3 4" xfId="16768" xr:uid="{00000000-0005-0000-0000-0000336E0000}"/>
    <cellStyle name="40% - Énfasis2 2 7 4" xfId="20846" xr:uid="{00000000-0005-0000-0000-0000346E0000}"/>
    <cellStyle name="40% - Énfasis2 2 7 4 2" xfId="48276" xr:uid="{00000000-0005-0000-0000-0000356E0000}"/>
    <cellStyle name="40% - Énfasis2 2 7 5" xfId="30460" xr:uid="{00000000-0005-0000-0000-0000366E0000}"/>
    <cellStyle name="40% - Énfasis2 2 7 6" xfId="35919" xr:uid="{00000000-0005-0000-0000-0000376E0000}"/>
    <cellStyle name="40% - Énfasis2 2 7 7" xfId="43512" xr:uid="{00000000-0005-0000-0000-0000386E0000}"/>
    <cellStyle name="40% - Énfasis2 2 7 8" xfId="12011" xr:uid="{00000000-0005-0000-0000-0000396E0000}"/>
    <cellStyle name="40% - Énfasis2 2 8" xfId="2870" xr:uid="{00000000-0005-0000-0000-00003A6E0000}"/>
    <cellStyle name="40% - Énfasis2 2 8 2" xfId="7671" xr:uid="{00000000-0005-0000-0000-00003B6E0000}"/>
    <cellStyle name="40% - Énfasis2 2 8 2 2" xfId="27100" xr:uid="{00000000-0005-0000-0000-00003C6E0000}"/>
    <cellStyle name="40% - Énfasis2 2 8 2 3" xfId="53437" xr:uid="{00000000-0005-0000-0000-00003D6E0000}"/>
    <cellStyle name="40% - Énfasis2 2 8 2 4" xfId="17203" xr:uid="{00000000-0005-0000-0000-00003E6E0000}"/>
    <cellStyle name="40% - Énfasis2 2 8 3" xfId="21495" xr:uid="{00000000-0005-0000-0000-00003F6E0000}"/>
    <cellStyle name="40% - Énfasis2 2 8 3 2" xfId="48749" xr:uid="{00000000-0005-0000-0000-0000406E0000}"/>
    <cellStyle name="40% - Énfasis2 2 8 4" xfId="30982" xr:uid="{00000000-0005-0000-0000-0000416E0000}"/>
    <cellStyle name="40% - Énfasis2 2 8 5" xfId="36549" xr:uid="{00000000-0005-0000-0000-0000426E0000}"/>
    <cellStyle name="40% - Énfasis2 2 8 6" xfId="44009" xr:uid="{00000000-0005-0000-0000-0000436E0000}"/>
    <cellStyle name="40% - Énfasis2 2 8 7" xfId="13513" xr:uid="{00000000-0005-0000-0000-0000446E0000}"/>
    <cellStyle name="40% - Énfasis2 2 9" xfId="4785" xr:uid="{00000000-0005-0000-0000-0000456E0000}"/>
    <cellStyle name="40% - Énfasis2 2 9 2" xfId="9545" xr:uid="{00000000-0005-0000-0000-0000466E0000}"/>
    <cellStyle name="40% - Énfasis2 2 9 2 2" xfId="55311" xr:uid="{00000000-0005-0000-0000-0000476E0000}"/>
    <cellStyle name="40% - Énfasis2 2 9 2 3" xfId="25304" xr:uid="{00000000-0005-0000-0000-0000486E0000}"/>
    <cellStyle name="40% - Énfasis2 2 9 3" xfId="32884" xr:uid="{00000000-0005-0000-0000-0000496E0000}"/>
    <cellStyle name="40% - Énfasis2 2 9 3 2" xfId="50620" xr:uid="{00000000-0005-0000-0000-00004A6E0000}"/>
    <cellStyle name="40% - Énfasis2 2 9 4" xfId="38463" xr:uid="{00000000-0005-0000-0000-00004B6E0000}"/>
    <cellStyle name="40% - Énfasis2 2 9 5" xfId="45920" xr:uid="{00000000-0005-0000-0000-00004C6E0000}"/>
    <cellStyle name="40% - Énfasis2 2 9 6" xfId="15382" xr:uid="{00000000-0005-0000-0000-00004D6E0000}"/>
    <cellStyle name="40% - Énfasis2 3" xfId="510" xr:uid="{00000000-0005-0000-0000-00004E6E0000}"/>
    <cellStyle name="40% - Énfasis2 3 10" xfId="10834" xr:uid="{00000000-0005-0000-0000-00004F6E0000}"/>
    <cellStyle name="40% - Énfasis2 3 10 2" xfId="46894" xr:uid="{00000000-0005-0000-0000-0000506E0000}"/>
    <cellStyle name="40% - Énfasis2 3 10 3" xfId="34426" xr:uid="{00000000-0005-0000-0000-0000516E0000}"/>
    <cellStyle name="40% - Énfasis2 3 11" xfId="42026" xr:uid="{00000000-0005-0000-0000-0000526E0000}"/>
    <cellStyle name="40% - Énfasis2 3 12" xfId="11370" xr:uid="{00000000-0005-0000-0000-0000536E0000}"/>
    <cellStyle name="40% - Énfasis2 3 13" xfId="56589" xr:uid="{00000000-0005-0000-0000-0000546E0000}"/>
    <cellStyle name="40% - Énfasis2 3 14" xfId="57044" xr:uid="{00000000-0005-0000-0000-0000556E0000}"/>
    <cellStyle name="40% - Énfasis2 3 2" xfId="1047" xr:uid="{00000000-0005-0000-0000-0000566E0000}"/>
    <cellStyle name="40% - Énfasis2 3 2 10" xfId="11904" xr:uid="{00000000-0005-0000-0000-0000576E0000}"/>
    <cellStyle name="40% - Énfasis2 3 2 11" xfId="56832" xr:uid="{00000000-0005-0000-0000-0000586E0000}"/>
    <cellStyle name="40% - Énfasis2 3 2 12" xfId="57287" xr:uid="{00000000-0005-0000-0000-0000596E0000}"/>
    <cellStyle name="40% - Énfasis2 3 2 2" xfId="1784" xr:uid="{00000000-0005-0000-0000-00005A6E0000}"/>
    <cellStyle name="40% - Énfasis2 3 2 2 2" xfId="4157" xr:uid="{00000000-0005-0000-0000-00005B6E0000}"/>
    <cellStyle name="40% - Énfasis2 3 2 2 2 2" xfId="8948" xr:uid="{00000000-0005-0000-0000-00005C6E0000}"/>
    <cellStyle name="40% - Énfasis2 3 2 2 2 2 2" xfId="28367" xr:uid="{00000000-0005-0000-0000-00005D6E0000}"/>
    <cellStyle name="40% - Énfasis2 3 2 2 2 2 3" xfId="54714" xr:uid="{00000000-0005-0000-0000-00005E6E0000}"/>
    <cellStyle name="40% - Énfasis2 3 2 2 2 2 4" xfId="18490" xr:uid="{00000000-0005-0000-0000-00005F6E0000}"/>
    <cellStyle name="40% - Énfasis2 3 2 2 2 3" xfId="22782" xr:uid="{00000000-0005-0000-0000-0000606E0000}"/>
    <cellStyle name="40% - Énfasis2 3 2 2 2 3 2" xfId="50025" xr:uid="{00000000-0005-0000-0000-0000616E0000}"/>
    <cellStyle name="40% - Énfasis2 3 2 2 2 4" xfId="32265" xr:uid="{00000000-0005-0000-0000-0000626E0000}"/>
    <cellStyle name="40% - Énfasis2 3 2 2 2 5" xfId="37836" xr:uid="{00000000-0005-0000-0000-0000636E0000}"/>
    <cellStyle name="40% - Énfasis2 3 2 2 2 6" xfId="45296" xr:uid="{00000000-0005-0000-0000-0000646E0000}"/>
    <cellStyle name="40% - Énfasis2 3 2 2 2 7" xfId="14778" xr:uid="{00000000-0005-0000-0000-0000656E0000}"/>
    <cellStyle name="40% - Énfasis2 3 2 2 3" xfId="6997" xr:uid="{00000000-0005-0000-0000-0000666E0000}"/>
    <cellStyle name="40% - Énfasis2 3 2 2 3 2" xfId="26557" xr:uid="{00000000-0005-0000-0000-0000676E0000}"/>
    <cellStyle name="40% - Énfasis2 3 2 2 3 3" xfId="52763" xr:uid="{00000000-0005-0000-0000-0000686E0000}"/>
    <cellStyle name="40% - Énfasis2 3 2 2 3 4" xfId="16647" xr:uid="{00000000-0005-0000-0000-0000696E0000}"/>
    <cellStyle name="40% - Énfasis2 3 2 2 4" xfId="20623" xr:uid="{00000000-0005-0000-0000-00006A6E0000}"/>
    <cellStyle name="40% - Énfasis2 3 2 2 4 2" xfId="48099" xr:uid="{00000000-0005-0000-0000-00006B6E0000}"/>
    <cellStyle name="40% - Énfasis2 3 2 2 5" xfId="30248" xr:uid="{00000000-0005-0000-0000-00006C6E0000}"/>
    <cellStyle name="40% - Énfasis2 3 2 2 6" xfId="35694" xr:uid="{00000000-0005-0000-0000-00006D6E0000}"/>
    <cellStyle name="40% - Énfasis2 3 2 2 7" xfId="43289" xr:uid="{00000000-0005-0000-0000-00006E6E0000}"/>
    <cellStyle name="40% - Énfasis2 3 2 2 8" xfId="13317" xr:uid="{00000000-0005-0000-0000-00006F6E0000}"/>
    <cellStyle name="40% - Énfasis2 3 2 3" xfId="2324" xr:uid="{00000000-0005-0000-0000-0000706E0000}"/>
    <cellStyle name="40% - Énfasis2 3 2 3 2" xfId="4629" xr:uid="{00000000-0005-0000-0000-0000716E0000}"/>
    <cellStyle name="40% - Énfasis2 3 2 3 2 2" xfId="9410" xr:uid="{00000000-0005-0000-0000-0000726E0000}"/>
    <cellStyle name="40% - Énfasis2 3 2 3 2 2 2" xfId="28803" xr:uid="{00000000-0005-0000-0000-0000736E0000}"/>
    <cellStyle name="40% - Énfasis2 3 2 3 2 2 3" xfId="55176" xr:uid="{00000000-0005-0000-0000-0000746E0000}"/>
    <cellStyle name="40% - Énfasis2 3 2 3 2 2 4" xfId="18962" xr:uid="{00000000-0005-0000-0000-0000756E0000}"/>
    <cellStyle name="40% - Énfasis2 3 2 3 2 3" xfId="23254" xr:uid="{00000000-0005-0000-0000-0000766E0000}"/>
    <cellStyle name="40% - Énfasis2 3 2 3 2 3 2" xfId="50486" xr:uid="{00000000-0005-0000-0000-0000776E0000}"/>
    <cellStyle name="40% - Énfasis2 3 2 3 2 4" xfId="32729" xr:uid="{00000000-0005-0000-0000-0000786E0000}"/>
    <cellStyle name="40% - Énfasis2 3 2 3 2 5" xfId="38308" xr:uid="{00000000-0005-0000-0000-0000796E0000}"/>
    <cellStyle name="40% - Énfasis2 3 2 3 2 6" xfId="45768" xr:uid="{00000000-0005-0000-0000-00007A6E0000}"/>
    <cellStyle name="40% - Énfasis2 3 2 3 2 7" xfId="15214" xr:uid="{00000000-0005-0000-0000-00007B6E0000}"/>
    <cellStyle name="40% - Énfasis2 3 2 3 3" xfId="7489" xr:uid="{00000000-0005-0000-0000-00007C6E0000}"/>
    <cellStyle name="40% - Énfasis2 3 2 3 3 2" xfId="26993" xr:uid="{00000000-0005-0000-0000-00007D6E0000}"/>
    <cellStyle name="40% - Énfasis2 3 2 3 3 3" xfId="53255" xr:uid="{00000000-0005-0000-0000-00007E6E0000}"/>
    <cellStyle name="40% - Énfasis2 3 2 3 3 4" xfId="17083" xr:uid="{00000000-0005-0000-0000-00007F6E0000}"/>
    <cellStyle name="40% - Énfasis2 3 2 3 4" xfId="21161" xr:uid="{00000000-0005-0000-0000-0000806E0000}"/>
    <cellStyle name="40% - Énfasis2 3 2 3 4 2" xfId="48591" xr:uid="{00000000-0005-0000-0000-0000816E0000}"/>
    <cellStyle name="40% - Énfasis2 3 2 3 5" xfId="30775" xr:uid="{00000000-0005-0000-0000-0000826E0000}"/>
    <cellStyle name="40% - Énfasis2 3 2 3 6" xfId="36234" xr:uid="{00000000-0005-0000-0000-0000836E0000}"/>
    <cellStyle name="40% - Énfasis2 3 2 3 7" xfId="43827" xr:uid="{00000000-0005-0000-0000-0000846E0000}"/>
    <cellStyle name="40% - Énfasis2 3 2 3 8" xfId="12597" xr:uid="{00000000-0005-0000-0000-0000856E0000}"/>
    <cellStyle name="40% - Énfasis2 3 2 4" xfId="3465" xr:uid="{00000000-0005-0000-0000-0000866E0000}"/>
    <cellStyle name="40% - Énfasis2 3 2 4 2" xfId="8257" xr:uid="{00000000-0005-0000-0000-0000876E0000}"/>
    <cellStyle name="40% - Énfasis2 3 2 4 2 2" xfId="27687" xr:uid="{00000000-0005-0000-0000-0000886E0000}"/>
    <cellStyle name="40% - Énfasis2 3 2 4 2 3" xfId="54023" xr:uid="{00000000-0005-0000-0000-0000896E0000}"/>
    <cellStyle name="40% - Énfasis2 3 2 4 2 4" xfId="17798" xr:uid="{00000000-0005-0000-0000-00008A6E0000}"/>
    <cellStyle name="40% - Énfasis2 3 2 4 3" xfId="22090" xr:uid="{00000000-0005-0000-0000-00008B6E0000}"/>
    <cellStyle name="40% - Énfasis2 3 2 4 3 2" xfId="49335" xr:uid="{00000000-0005-0000-0000-00008C6E0000}"/>
    <cellStyle name="40% - Énfasis2 3 2 4 4" xfId="31577" xr:uid="{00000000-0005-0000-0000-00008D6E0000}"/>
    <cellStyle name="40% - Énfasis2 3 2 4 5" xfId="37144" xr:uid="{00000000-0005-0000-0000-00008E6E0000}"/>
    <cellStyle name="40% - Énfasis2 3 2 4 6" xfId="44604" xr:uid="{00000000-0005-0000-0000-00008F6E0000}"/>
    <cellStyle name="40% - Énfasis2 3 2 4 7" xfId="14099" xr:uid="{00000000-0005-0000-0000-0000906E0000}"/>
    <cellStyle name="40% - Énfasis2 3 2 5" xfId="5104" xr:uid="{00000000-0005-0000-0000-0000916E0000}"/>
    <cellStyle name="40% - Énfasis2 3 2 5 2" xfId="9860" xr:uid="{00000000-0005-0000-0000-0000926E0000}"/>
    <cellStyle name="40% - Énfasis2 3 2 5 2 2" xfId="55626" xr:uid="{00000000-0005-0000-0000-0000936E0000}"/>
    <cellStyle name="40% - Énfasis2 3 2 5 2 3" xfId="25878" xr:uid="{00000000-0005-0000-0000-0000946E0000}"/>
    <cellStyle name="40% - Énfasis2 3 2 5 3" xfId="33203" xr:uid="{00000000-0005-0000-0000-0000956E0000}"/>
    <cellStyle name="40% - Énfasis2 3 2 5 3 2" xfId="50935" xr:uid="{00000000-0005-0000-0000-0000966E0000}"/>
    <cellStyle name="40% - Énfasis2 3 2 5 4" xfId="38782" xr:uid="{00000000-0005-0000-0000-0000976E0000}"/>
    <cellStyle name="40% - Énfasis2 3 2 5 5" xfId="46235" xr:uid="{00000000-0005-0000-0000-0000986E0000}"/>
    <cellStyle name="40% - Énfasis2 3 2 5 6" xfId="15968" xr:uid="{00000000-0005-0000-0000-0000996E0000}"/>
    <cellStyle name="40% - Énfasis2 3 2 6" xfId="5589" xr:uid="{00000000-0005-0000-0000-00009A6E0000}"/>
    <cellStyle name="40% - Énfasis2 3 2 6 2" xfId="10281" xr:uid="{00000000-0005-0000-0000-00009B6E0000}"/>
    <cellStyle name="40% - Énfasis2 3 2 6 2 2" xfId="56047" xr:uid="{00000000-0005-0000-0000-00009C6E0000}"/>
    <cellStyle name="40% - Énfasis2 3 2 6 2 3" xfId="33685" xr:uid="{00000000-0005-0000-0000-00009D6E0000}"/>
    <cellStyle name="40% - Énfasis2 3 2 6 3" xfId="39264" xr:uid="{00000000-0005-0000-0000-00009E6E0000}"/>
    <cellStyle name="40% - Énfasis2 3 2 6 3 2" xfId="51355" xr:uid="{00000000-0005-0000-0000-00009F6E0000}"/>
    <cellStyle name="40% - Énfasis2 3 2 6 4" xfId="46717" xr:uid="{00000000-0005-0000-0000-0000A06E0000}"/>
    <cellStyle name="40% - Énfasis2 3 2 6 5" xfId="19892" xr:uid="{00000000-0005-0000-0000-0000A16E0000}"/>
    <cellStyle name="40% - Énfasis2 3 2 7" xfId="6292" xr:uid="{00000000-0005-0000-0000-0000A26E0000}"/>
    <cellStyle name="40% - Énfasis2 3 2 7 2" xfId="52058" xr:uid="{00000000-0005-0000-0000-0000A36E0000}"/>
    <cellStyle name="40% - Énfasis2 3 2 7 3" xfId="29526" xr:uid="{00000000-0005-0000-0000-0000A46E0000}"/>
    <cellStyle name="40% - Énfasis2 3 2 8" xfId="11077" xr:uid="{00000000-0005-0000-0000-0000A56E0000}"/>
    <cellStyle name="40% - Énfasis2 3 2 8 2" xfId="47396" xr:uid="{00000000-0005-0000-0000-0000A66E0000}"/>
    <cellStyle name="40% - Énfasis2 3 2 8 3" xfId="34961" xr:uid="{00000000-0005-0000-0000-0000A76E0000}"/>
    <cellStyle name="40% - Énfasis2 3 2 9" xfId="42560" xr:uid="{00000000-0005-0000-0000-0000A86E0000}"/>
    <cellStyle name="40% - Énfasis2 3 3" xfId="799" xr:uid="{00000000-0005-0000-0000-0000A96E0000}"/>
    <cellStyle name="40% - Énfasis2 3 3 10" xfId="11656" xr:uid="{00000000-0005-0000-0000-0000AA6E0000}"/>
    <cellStyle name="40% - Énfasis2 3 3 2" xfId="1541" xr:uid="{00000000-0005-0000-0000-0000AB6E0000}"/>
    <cellStyle name="40% - Énfasis2 3 3 2 2" xfId="3914" xr:uid="{00000000-0005-0000-0000-0000AC6E0000}"/>
    <cellStyle name="40% - Énfasis2 3 3 2 2 2" xfId="8705" xr:uid="{00000000-0005-0000-0000-0000AD6E0000}"/>
    <cellStyle name="40% - Énfasis2 3 3 2 2 2 2" xfId="28124" xr:uid="{00000000-0005-0000-0000-0000AE6E0000}"/>
    <cellStyle name="40% - Énfasis2 3 3 2 2 2 3" xfId="54471" xr:uid="{00000000-0005-0000-0000-0000AF6E0000}"/>
    <cellStyle name="40% - Énfasis2 3 3 2 2 2 4" xfId="18247" xr:uid="{00000000-0005-0000-0000-0000B06E0000}"/>
    <cellStyle name="40% - Énfasis2 3 3 2 2 3" xfId="22539" xr:uid="{00000000-0005-0000-0000-0000B16E0000}"/>
    <cellStyle name="40% - Énfasis2 3 3 2 2 3 2" xfId="49782" xr:uid="{00000000-0005-0000-0000-0000B26E0000}"/>
    <cellStyle name="40% - Énfasis2 3 3 2 2 4" xfId="32022" xr:uid="{00000000-0005-0000-0000-0000B36E0000}"/>
    <cellStyle name="40% - Énfasis2 3 3 2 2 5" xfId="37593" xr:uid="{00000000-0005-0000-0000-0000B46E0000}"/>
    <cellStyle name="40% - Énfasis2 3 3 2 2 6" xfId="45053" xr:uid="{00000000-0005-0000-0000-0000B56E0000}"/>
    <cellStyle name="40% - Énfasis2 3 3 2 2 7" xfId="14535" xr:uid="{00000000-0005-0000-0000-0000B66E0000}"/>
    <cellStyle name="40% - Énfasis2 3 3 2 3" xfId="6754" xr:uid="{00000000-0005-0000-0000-0000B76E0000}"/>
    <cellStyle name="40% - Énfasis2 3 3 2 3 2" xfId="26314" xr:uid="{00000000-0005-0000-0000-0000B86E0000}"/>
    <cellStyle name="40% - Énfasis2 3 3 2 3 3" xfId="52520" xr:uid="{00000000-0005-0000-0000-0000B96E0000}"/>
    <cellStyle name="40% - Énfasis2 3 3 2 3 4" xfId="16404" xr:uid="{00000000-0005-0000-0000-0000BA6E0000}"/>
    <cellStyle name="40% - Énfasis2 3 3 2 4" xfId="20380" xr:uid="{00000000-0005-0000-0000-0000BB6E0000}"/>
    <cellStyle name="40% - Énfasis2 3 3 2 4 2" xfId="47856" xr:uid="{00000000-0005-0000-0000-0000BC6E0000}"/>
    <cellStyle name="40% - Énfasis2 3 3 2 5" xfId="30005" xr:uid="{00000000-0005-0000-0000-0000BD6E0000}"/>
    <cellStyle name="40% - Énfasis2 3 3 2 6" xfId="35451" xr:uid="{00000000-0005-0000-0000-0000BE6E0000}"/>
    <cellStyle name="40% - Énfasis2 3 3 2 7" xfId="43046" xr:uid="{00000000-0005-0000-0000-0000BF6E0000}"/>
    <cellStyle name="40% - Énfasis2 3 3 2 8" xfId="13074" xr:uid="{00000000-0005-0000-0000-0000C06E0000}"/>
    <cellStyle name="40% - Énfasis2 3 3 3" xfId="3222" xr:uid="{00000000-0005-0000-0000-0000C16E0000}"/>
    <cellStyle name="40% - Énfasis2 3 3 3 2" xfId="8014" xr:uid="{00000000-0005-0000-0000-0000C26E0000}"/>
    <cellStyle name="40% - Énfasis2 3 3 3 2 2" xfId="27444" xr:uid="{00000000-0005-0000-0000-0000C36E0000}"/>
    <cellStyle name="40% - Énfasis2 3 3 3 2 3" xfId="53780" xr:uid="{00000000-0005-0000-0000-0000C46E0000}"/>
    <cellStyle name="40% - Énfasis2 3 3 3 2 4" xfId="17555" xr:uid="{00000000-0005-0000-0000-0000C56E0000}"/>
    <cellStyle name="40% - Énfasis2 3 3 3 3" xfId="21847" xr:uid="{00000000-0005-0000-0000-0000C66E0000}"/>
    <cellStyle name="40% - Énfasis2 3 3 3 3 2" xfId="49092" xr:uid="{00000000-0005-0000-0000-0000C76E0000}"/>
    <cellStyle name="40% - Énfasis2 3 3 3 4" xfId="31334" xr:uid="{00000000-0005-0000-0000-0000C86E0000}"/>
    <cellStyle name="40% - Énfasis2 3 3 3 5" xfId="36901" xr:uid="{00000000-0005-0000-0000-0000C96E0000}"/>
    <cellStyle name="40% - Énfasis2 3 3 3 6" xfId="44361" xr:uid="{00000000-0005-0000-0000-0000CA6E0000}"/>
    <cellStyle name="40% - Énfasis2 3 3 3 7" xfId="12354" xr:uid="{00000000-0005-0000-0000-0000CB6E0000}"/>
    <cellStyle name="40% - Énfasis2 3 3 4" xfId="6049" xr:uid="{00000000-0005-0000-0000-0000CC6E0000}"/>
    <cellStyle name="40% - Énfasis2 3 3 4 2" xfId="25015" xr:uid="{00000000-0005-0000-0000-0000CD6E0000}"/>
    <cellStyle name="40% - Énfasis2 3 3 4 3" xfId="51815" xr:uid="{00000000-0005-0000-0000-0000CE6E0000}"/>
    <cellStyle name="40% - Énfasis2 3 3 4 4" xfId="13856" xr:uid="{00000000-0005-0000-0000-0000CF6E0000}"/>
    <cellStyle name="40% - Énfasis2 3 3 5" xfId="15725" xr:uid="{00000000-0005-0000-0000-0000D06E0000}"/>
    <cellStyle name="40% - Énfasis2 3 3 5 2" xfId="25635" xr:uid="{00000000-0005-0000-0000-0000D16E0000}"/>
    <cellStyle name="40% - Énfasis2 3 3 5 3" xfId="47153" xr:uid="{00000000-0005-0000-0000-0000D26E0000}"/>
    <cellStyle name="40% - Énfasis2 3 3 6" xfId="19644" xr:uid="{00000000-0005-0000-0000-0000D36E0000}"/>
    <cellStyle name="40% - Énfasis2 3 3 7" xfId="29283" xr:uid="{00000000-0005-0000-0000-0000D46E0000}"/>
    <cellStyle name="40% - Énfasis2 3 3 8" xfId="34713" xr:uid="{00000000-0005-0000-0000-0000D56E0000}"/>
    <cellStyle name="40% - Énfasis2 3 3 9" xfId="42312" xr:uid="{00000000-0005-0000-0000-0000D66E0000}"/>
    <cellStyle name="40% - Énfasis2 3 4" xfId="1278" xr:uid="{00000000-0005-0000-0000-0000D76E0000}"/>
    <cellStyle name="40% - Énfasis2 3 4 2" xfId="3654" xr:uid="{00000000-0005-0000-0000-0000D86E0000}"/>
    <cellStyle name="40% - Énfasis2 3 4 2 2" xfId="8445" xr:uid="{00000000-0005-0000-0000-0000D96E0000}"/>
    <cellStyle name="40% - Énfasis2 3 4 2 2 2" xfId="27865" xr:uid="{00000000-0005-0000-0000-0000DA6E0000}"/>
    <cellStyle name="40% - Énfasis2 3 4 2 2 3" xfId="54211" xr:uid="{00000000-0005-0000-0000-0000DB6E0000}"/>
    <cellStyle name="40% - Énfasis2 3 4 2 2 4" xfId="17987" xr:uid="{00000000-0005-0000-0000-0000DC6E0000}"/>
    <cellStyle name="40% - Énfasis2 3 4 2 3" xfId="22279" xr:uid="{00000000-0005-0000-0000-0000DD6E0000}"/>
    <cellStyle name="40% - Énfasis2 3 4 2 3 2" xfId="49522" xr:uid="{00000000-0005-0000-0000-0000DE6E0000}"/>
    <cellStyle name="40% - Énfasis2 3 4 2 4" xfId="31762" xr:uid="{00000000-0005-0000-0000-0000DF6E0000}"/>
    <cellStyle name="40% - Énfasis2 3 4 2 5" xfId="37333" xr:uid="{00000000-0005-0000-0000-0000E06E0000}"/>
    <cellStyle name="40% - Énfasis2 3 4 2 6" xfId="44793" xr:uid="{00000000-0005-0000-0000-0000E16E0000}"/>
    <cellStyle name="40% - Énfasis2 3 4 2 7" xfId="14276" xr:uid="{00000000-0005-0000-0000-0000E26E0000}"/>
    <cellStyle name="40% - Énfasis2 3 4 3" xfId="6492" xr:uid="{00000000-0005-0000-0000-0000E36E0000}"/>
    <cellStyle name="40% - Énfasis2 3 4 3 2" xfId="26055" xr:uid="{00000000-0005-0000-0000-0000E46E0000}"/>
    <cellStyle name="40% - Énfasis2 3 4 3 3" xfId="52258" xr:uid="{00000000-0005-0000-0000-0000E56E0000}"/>
    <cellStyle name="40% - Énfasis2 3 4 3 4" xfId="16145" xr:uid="{00000000-0005-0000-0000-0000E66E0000}"/>
    <cellStyle name="40% - Énfasis2 3 4 4" xfId="20117" xr:uid="{00000000-0005-0000-0000-0000E76E0000}"/>
    <cellStyle name="40% - Énfasis2 3 4 4 2" xfId="47594" xr:uid="{00000000-0005-0000-0000-0000E86E0000}"/>
    <cellStyle name="40% - Énfasis2 3 4 5" xfId="29742" xr:uid="{00000000-0005-0000-0000-0000E96E0000}"/>
    <cellStyle name="40% - Énfasis2 3 4 6" xfId="35188" xr:uid="{00000000-0005-0000-0000-0000EA6E0000}"/>
    <cellStyle name="40% - Énfasis2 3 4 7" xfId="42783" xr:uid="{00000000-0005-0000-0000-0000EB6E0000}"/>
    <cellStyle name="40% - Énfasis2 3 4 8" xfId="12812" xr:uid="{00000000-0005-0000-0000-0000EC6E0000}"/>
    <cellStyle name="40% - Énfasis2 3 5" xfId="2081" xr:uid="{00000000-0005-0000-0000-0000ED6E0000}"/>
    <cellStyle name="40% - Énfasis2 3 5 2" xfId="4386" xr:uid="{00000000-0005-0000-0000-0000EE6E0000}"/>
    <cellStyle name="40% - Énfasis2 3 5 2 2" xfId="9167" xr:uid="{00000000-0005-0000-0000-0000EF6E0000}"/>
    <cellStyle name="40% - Énfasis2 3 5 2 2 2" xfId="28560" xr:uid="{00000000-0005-0000-0000-0000F06E0000}"/>
    <cellStyle name="40% - Énfasis2 3 5 2 2 3" xfId="54933" xr:uid="{00000000-0005-0000-0000-0000F16E0000}"/>
    <cellStyle name="40% - Énfasis2 3 5 2 2 4" xfId="18719" xr:uid="{00000000-0005-0000-0000-0000F26E0000}"/>
    <cellStyle name="40% - Énfasis2 3 5 2 3" xfId="23011" xr:uid="{00000000-0005-0000-0000-0000F36E0000}"/>
    <cellStyle name="40% - Énfasis2 3 5 2 3 2" xfId="50243" xr:uid="{00000000-0005-0000-0000-0000F46E0000}"/>
    <cellStyle name="40% - Énfasis2 3 5 2 4" xfId="32486" xr:uid="{00000000-0005-0000-0000-0000F56E0000}"/>
    <cellStyle name="40% - Énfasis2 3 5 2 5" xfId="38065" xr:uid="{00000000-0005-0000-0000-0000F66E0000}"/>
    <cellStyle name="40% - Énfasis2 3 5 2 6" xfId="45525" xr:uid="{00000000-0005-0000-0000-0000F76E0000}"/>
    <cellStyle name="40% - Énfasis2 3 5 2 7" xfId="14971" xr:uid="{00000000-0005-0000-0000-0000F86E0000}"/>
    <cellStyle name="40% - Énfasis2 3 5 3" xfId="7246" xr:uid="{00000000-0005-0000-0000-0000F96E0000}"/>
    <cellStyle name="40% - Énfasis2 3 5 3 2" xfId="26750" xr:uid="{00000000-0005-0000-0000-0000FA6E0000}"/>
    <cellStyle name="40% - Énfasis2 3 5 3 3" xfId="53012" xr:uid="{00000000-0005-0000-0000-0000FB6E0000}"/>
    <cellStyle name="40% - Énfasis2 3 5 3 4" xfId="16840" xr:uid="{00000000-0005-0000-0000-0000FC6E0000}"/>
    <cellStyle name="40% - Énfasis2 3 5 4" xfId="20918" xr:uid="{00000000-0005-0000-0000-0000FD6E0000}"/>
    <cellStyle name="40% - Énfasis2 3 5 4 2" xfId="48348" xr:uid="{00000000-0005-0000-0000-0000FE6E0000}"/>
    <cellStyle name="40% - Énfasis2 3 5 5" xfId="30532" xr:uid="{00000000-0005-0000-0000-0000FF6E0000}"/>
    <cellStyle name="40% - Énfasis2 3 5 6" xfId="35991" xr:uid="{00000000-0005-0000-0000-0000006F0000}"/>
    <cellStyle name="40% - Énfasis2 3 5 7" xfId="43584" xr:uid="{00000000-0005-0000-0000-0000016F0000}"/>
    <cellStyle name="40% - Énfasis2 3 5 8" xfId="12095" xr:uid="{00000000-0005-0000-0000-0000026F0000}"/>
    <cellStyle name="40% - Énfasis2 3 6" xfId="2962" xr:uid="{00000000-0005-0000-0000-0000036F0000}"/>
    <cellStyle name="40% - Énfasis2 3 6 2" xfId="7755" xr:uid="{00000000-0005-0000-0000-0000046F0000}"/>
    <cellStyle name="40% - Énfasis2 3 6 2 2" xfId="27185" xr:uid="{00000000-0005-0000-0000-0000056F0000}"/>
    <cellStyle name="40% - Énfasis2 3 6 2 3" xfId="53521" xr:uid="{00000000-0005-0000-0000-0000066F0000}"/>
    <cellStyle name="40% - Énfasis2 3 6 2 4" xfId="17295" xr:uid="{00000000-0005-0000-0000-0000076F0000}"/>
    <cellStyle name="40% - Énfasis2 3 6 3" xfId="21587" xr:uid="{00000000-0005-0000-0000-0000086F0000}"/>
    <cellStyle name="40% - Énfasis2 3 6 3 2" xfId="48833" xr:uid="{00000000-0005-0000-0000-0000096F0000}"/>
    <cellStyle name="40% - Énfasis2 3 6 4" xfId="31074" xr:uid="{00000000-0005-0000-0000-00000A6F0000}"/>
    <cellStyle name="40% - Énfasis2 3 6 5" xfId="36641" xr:uid="{00000000-0005-0000-0000-00000B6F0000}"/>
    <cellStyle name="40% - Énfasis2 3 6 6" xfId="44101" xr:uid="{00000000-0005-0000-0000-00000C6F0000}"/>
    <cellStyle name="40% - Énfasis2 3 6 7" xfId="13597" xr:uid="{00000000-0005-0000-0000-00000D6F0000}"/>
    <cellStyle name="40% - Énfasis2 3 7" xfId="4861" xr:uid="{00000000-0005-0000-0000-00000E6F0000}"/>
    <cellStyle name="40% - Énfasis2 3 7 2" xfId="9617" xr:uid="{00000000-0005-0000-0000-00000F6F0000}"/>
    <cellStyle name="40% - Énfasis2 3 7 2 2" xfId="55383" xr:uid="{00000000-0005-0000-0000-0000106F0000}"/>
    <cellStyle name="40% - Énfasis2 3 7 2 3" xfId="25376" xr:uid="{00000000-0005-0000-0000-0000116F0000}"/>
    <cellStyle name="40% - Énfasis2 3 7 3" xfId="32960" xr:uid="{00000000-0005-0000-0000-0000126F0000}"/>
    <cellStyle name="40% - Énfasis2 3 7 3 2" xfId="50692" xr:uid="{00000000-0005-0000-0000-0000136F0000}"/>
    <cellStyle name="40% - Énfasis2 3 7 4" xfId="38539" xr:uid="{00000000-0005-0000-0000-0000146F0000}"/>
    <cellStyle name="40% - Énfasis2 3 7 5" xfId="45992" xr:uid="{00000000-0005-0000-0000-0000156F0000}"/>
    <cellStyle name="40% - Énfasis2 3 7 6" xfId="15466" xr:uid="{00000000-0005-0000-0000-0000166F0000}"/>
    <cellStyle name="40% - Énfasis2 3 8" xfId="5346" xr:uid="{00000000-0005-0000-0000-0000176F0000}"/>
    <cellStyle name="40% - Énfasis2 3 8 2" xfId="10038" xr:uid="{00000000-0005-0000-0000-0000186F0000}"/>
    <cellStyle name="40% - Énfasis2 3 8 2 2" xfId="55804" xr:uid="{00000000-0005-0000-0000-0000196F0000}"/>
    <cellStyle name="40% - Énfasis2 3 8 2 3" xfId="33442" xr:uid="{00000000-0005-0000-0000-00001A6F0000}"/>
    <cellStyle name="40% - Énfasis2 3 8 3" xfId="39021" xr:uid="{00000000-0005-0000-0000-00001B6F0000}"/>
    <cellStyle name="40% - Énfasis2 3 8 3 2" xfId="51112" xr:uid="{00000000-0005-0000-0000-00001C6F0000}"/>
    <cellStyle name="40% - Énfasis2 3 8 4" xfId="46474" xr:uid="{00000000-0005-0000-0000-00001D6F0000}"/>
    <cellStyle name="40% - Énfasis2 3 8 5" xfId="19357" xr:uid="{00000000-0005-0000-0000-00001E6F0000}"/>
    <cellStyle name="40% - Énfasis2 3 9" xfId="5789" xr:uid="{00000000-0005-0000-0000-00001F6F0000}"/>
    <cellStyle name="40% - Énfasis2 3 9 2" xfId="51555" xr:uid="{00000000-0005-0000-0000-0000206F0000}"/>
    <cellStyle name="40% - Énfasis2 3 9 3" xfId="29023" xr:uid="{00000000-0005-0000-0000-0000216F0000}"/>
    <cellStyle name="40% - Énfasis2 4" xfId="587" xr:uid="{00000000-0005-0000-0000-0000226F0000}"/>
    <cellStyle name="40% - Énfasis2 4 10" xfId="42103" xr:uid="{00000000-0005-0000-0000-0000236F0000}"/>
    <cellStyle name="40% - Énfasis2 4 11" xfId="11447" xr:uid="{00000000-0005-0000-0000-0000246F0000}"/>
    <cellStyle name="40% - Énfasis2 4 12" xfId="56661" xr:uid="{00000000-0005-0000-0000-0000256F0000}"/>
    <cellStyle name="40% - Énfasis2 4 13" xfId="57116" xr:uid="{00000000-0005-0000-0000-0000266F0000}"/>
    <cellStyle name="40% - Énfasis2 4 2" xfId="871" xr:uid="{00000000-0005-0000-0000-0000276F0000}"/>
    <cellStyle name="40% - Énfasis2 4 2 10" xfId="11728" xr:uid="{00000000-0005-0000-0000-0000286F0000}"/>
    <cellStyle name="40% - Énfasis2 4 2 2" xfId="1613" xr:uid="{00000000-0005-0000-0000-0000296F0000}"/>
    <cellStyle name="40% - Énfasis2 4 2 2 2" xfId="3986" xr:uid="{00000000-0005-0000-0000-00002A6F0000}"/>
    <cellStyle name="40% - Énfasis2 4 2 2 2 2" xfId="8777" xr:uid="{00000000-0005-0000-0000-00002B6F0000}"/>
    <cellStyle name="40% - Énfasis2 4 2 2 2 2 2" xfId="28196" xr:uid="{00000000-0005-0000-0000-00002C6F0000}"/>
    <cellStyle name="40% - Énfasis2 4 2 2 2 2 3" xfId="54543" xr:uid="{00000000-0005-0000-0000-00002D6F0000}"/>
    <cellStyle name="40% - Énfasis2 4 2 2 2 2 4" xfId="18319" xr:uid="{00000000-0005-0000-0000-00002E6F0000}"/>
    <cellStyle name="40% - Énfasis2 4 2 2 2 3" xfId="22611" xr:uid="{00000000-0005-0000-0000-00002F6F0000}"/>
    <cellStyle name="40% - Énfasis2 4 2 2 2 3 2" xfId="49854" xr:uid="{00000000-0005-0000-0000-0000306F0000}"/>
    <cellStyle name="40% - Énfasis2 4 2 2 2 4" xfId="32094" xr:uid="{00000000-0005-0000-0000-0000316F0000}"/>
    <cellStyle name="40% - Énfasis2 4 2 2 2 5" xfId="37665" xr:uid="{00000000-0005-0000-0000-0000326F0000}"/>
    <cellStyle name="40% - Énfasis2 4 2 2 2 6" xfId="45125" xr:uid="{00000000-0005-0000-0000-0000336F0000}"/>
    <cellStyle name="40% - Énfasis2 4 2 2 2 7" xfId="14607" xr:uid="{00000000-0005-0000-0000-0000346F0000}"/>
    <cellStyle name="40% - Énfasis2 4 2 2 3" xfId="6826" xr:uid="{00000000-0005-0000-0000-0000356F0000}"/>
    <cellStyle name="40% - Énfasis2 4 2 2 3 2" xfId="26386" xr:uid="{00000000-0005-0000-0000-0000366F0000}"/>
    <cellStyle name="40% - Énfasis2 4 2 2 3 3" xfId="52592" xr:uid="{00000000-0005-0000-0000-0000376F0000}"/>
    <cellStyle name="40% - Énfasis2 4 2 2 3 4" xfId="16476" xr:uid="{00000000-0005-0000-0000-0000386F0000}"/>
    <cellStyle name="40% - Énfasis2 4 2 2 4" xfId="20452" xr:uid="{00000000-0005-0000-0000-0000396F0000}"/>
    <cellStyle name="40% - Énfasis2 4 2 2 4 2" xfId="47928" xr:uid="{00000000-0005-0000-0000-00003A6F0000}"/>
    <cellStyle name="40% - Énfasis2 4 2 2 5" xfId="30077" xr:uid="{00000000-0005-0000-0000-00003B6F0000}"/>
    <cellStyle name="40% - Énfasis2 4 2 2 6" xfId="35523" xr:uid="{00000000-0005-0000-0000-00003C6F0000}"/>
    <cellStyle name="40% - Énfasis2 4 2 2 7" xfId="43118" xr:uid="{00000000-0005-0000-0000-00003D6F0000}"/>
    <cellStyle name="40% - Énfasis2 4 2 2 8" xfId="13146" xr:uid="{00000000-0005-0000-0000-00003E6F0000}"/>
    <cellStyle name="40% - Énfasis2 4 2 3" xfId="3294" xr:uid="{00000000-0005-0000-0000-00003F6F0000}"/>
    <cellStyle name="40% - Énfasis2 4 2 3 2" xfId="8086" xr:uid="{00000000-0005-0000-0000-0000406F0000}"/>
    <cellStyle name="40% - Énfasis2 4 2 3 2 2" xfId="27516" xr:uid="{00000000-0005-0000-0000-0000416F0000}"/>
    <cellStyle name="40% - Énfasis2 4 2 3 2 3" xfId="53852" xr:uid="{00000000-0005-0000-0000-0000426F0000}"/>
    <cellStyle name="40% - Énfasis2 4 2 3 2 4" xfId="17627" xr:uid="{00000000-0005-0000-0000-0000436F0000}"/>
    <cellStyle name="40% - Énfasis2 4 2 3 3" xfId="21919" xr:uid="{00000000-0005-0000-0000-0000446F0000}"/>
    <cellStyle name="40% - Énfasis2 4 2 3 3 2" xfId="49164" xr:uid="{00000000-0005-0000-0000-0000456F0000}"/>
    <cellStyle name="40% - Énfasis2 4 2 3 4" xfId="31406" xr:uid="{00000000-0005-0000-0000-0000466F0000}"/>
    <cellStyle name="40% - Énfasis2 4 2 3 5" xfId="36973" xr:uid="{00000000-0005-0000-0000-0000476F0000}"/>
    <cellStyle name="40% - Énfasis2 4 2 3 6" xfId="44433" xr:uid="{00000000-0005-0000-0000-0000486F0000}"/>
    <cellStyle name="40% - Énfasis2 4 2 3 7" xfId="12426" xr:uid="{00000000-0005-0000-0000-0000496F0000}"/>
    <cellStyle name="40% - Énfasis2 4 2 4" xfId="6121" xr:uid="{00000000-0005-0000-0000-00004A6F0000}"/>
    <cellStyle name="40% - Énfasis2 4 2 4 2" xfId="19294" xr:uid="{00000000-0005-0000-0000-00004B6F0000}"/>
    <cellStyle name="40% - Énfasis2 4 2 4 3" xfId="51887" xr:uid="{00000000-0005-0000-0000-00004C6F0000}"/>
    <cellStyle name="40% - Énfasis2 4 2 4 4" xfId="13928" xr:uid="{00000000-0005-0000-0000-00004D6F0000}"/>
    <cellStyle name="40% - Énfasis2 4 2 5" xfId="15797" xr:uid="{00000000-0005-0000-0000-00004E6F0000}"/>
    <cellStyle name="40% - Énfasis2 4 2 5 2" xfId="25707" xr:uid="{00000000-0005-0000-0000-00004F6F0000}"/>
    <cellStyle name="40% - Énfasis2 4 2 5 3" xfId="47225" xr:uid="{00000000-0005-0000-0000-0000506F0000}"/>
    <cellStyle name="40% - Énfasis2 4 2 6" xfId="19716" xr:uid="{00000000-0005-0000-0000-0000516F0000}"/>
    <cellStyle name="40% - Énfasis2 4 2 7" xfId="29355" xr:uid="{00000000-0005-0000-0000-0000526F0000}"/>
    <cellStyle name="40% - Énfasis2 4 2 8" xfId="34785" xr:uid="{00000000-0005-0000-0000-0000536F0000}"/>
    <cellStyle name="40% - Énfasis2 4 2 9" xfId="42384" xr:uid="{00000000-0005-0000-0000-0000546F0000}"/>
    <cellStyle name="40% - Énfasis2 4 3" xfId="1350" xr:uid="{00000000-0005-0000-0000-0000556F0000}"/>
    <cellStyle name="40% - Énfasis2 4 3 2" xfId="3726" xr:uid="{00000000-0005-0000-0000-0000566F0000}"/>
    <cellStyle name="40% - Énfasis2 4 3 2 2" xfId="8517" xr:uid="{00000000-0005-0000-0000-0000576F0000}"/>
    <cellStyle name="40% - Énfasis2 4 3 2 2 2" xfId="27937" xr:uid="{00000000-0005-0000-0000-0000586F0000}"/>
    <cellStyle name="40% - Énfasis2 4 3 2 2 3" xfId="54283" xr:uid="{00000000-0005-0000-0000-0000596F0000}"/>
    <cellStyle name="40% - Énfasis2 4 3 2 2 4" xfId="18059" xr:uid="{00000000-0005-0000-0000-00005A6F0000}"/>
    <cellStyle name="40% - Énfasis2 4 3 2 3" xfId="22351" xr:uid="{00000000-0005-0000-0000-00005B6F0000}"/>
    <cellStyle name="40% - Énfasis2 4 3 2 3 2" xfId="49594" xr:uid="{00000000-0005-0000-0000-00005C6F0000}"/>
    <cellStyle name="40% - Énfasis2 4 3 2 4" xfId="31834" xr:uid="{00000000-0005-0000-0000-00005D6F0000}"/>
    <cellStyle name="40% - Énfasis2 4 3 2 5" xfId="37405" xr:uid="{00000000-0005-0000-0000-00005E6F0000}"/>
    <cellStyle name="40% - Énfasis2 4 3 2 6" xfId="44865" xr:uid="{00000000-0005-0000-0000-00005F6F0000}"/>
    <cellStyle name="40% - Énfasis2 4 3 2 7" xfId="14348" xr:uid="{00000000-0005-0000-0000-0000606F0000}"/>
    <cellStyle name="40% - Énfasis2 4 3 3" xfId="6564" xr:uid="{00000000-0005-0000-0000-0000616F0000}"/>
    <cellStyle name="40% - Énfasis2 4 3 3 2" xfId="26127" xr:uid="{00000000-0005-0000-0000-0000626F0000}"/>
    <cellStyle name="40% - Énfasis2 4 3 3 3" xfId="52330" xr:uid="{00000000-0005-0000-0000-0000636F0000}"/>
    <cellStyle name="40% - Énfasis2 4 3 3 4" xfId="16217" xr:uid="{00000000-0005-0000-0000-0000646F0000}"/>
    <cellStyle name="40% - Énfasis2 4 3 4" xfId="20189" xr:uid="{00000000-0005-0000-0000-0000656F0000}"/>
    <cellStyle name="40% - Énfasis2 4 3 4 2" xfId="47666" xr:uid="{00000000-0005-0000-0000-0000666F0000}"/>
    <cellStyle name="40% - Énfasis2 4 3 5" xfId="29814" xr:uid="{00000000-0005-0000-0000-0000676F0000}"/>
    <cellStyle name="40% - Énfasis2 4 3 6" xfId="35260" xr:uid="{00000000-0005-0000-0000-0000686F0000}"/>
    <cellStyle name="40% - Énfasis2 4 3 7" xfId="42855" xr:uid="{00000000-0005-0000-0000-0000696F0000}"/>
    <cellStyle name="40% - Énfasis2 4 3 8" xfId="12884" xr:uid="{00000000-0005-0000-0000-00006A6F0000}"/>
    <cellStyle name="40% - Énfasis2 4 4" xfId="2153" xr:uid="{00000000-0005-0000-0000-00006B6F0000}"/>
    <cellStyle name="40% - Énfasis2 4 4 2" xfId="4458" xr:uid="{00000000-0005-0000-0000-00006C6F0000}"/>
    <cellStyle name="40% - Énfasis2 4 4 2 2" xfId="9239" xr:uid="{00000000-0005-0000-0000-00006D6F0000}"/>
    <cellStyle name="40% - Énfasis2 4 4 2 2 2" xfId="28632" xr:uid="{00000000-0005-0000-0000-00006E6F0000}"/>
    <cellStyle name="40% - Énfasis2 4 4 2 2 3" xfId="55005" xr:uid="{00000000-0005-0000-0000-00006F6F0000}"/>
    <cellStyle name="40% - Énfasis2 4 4 2 2 4" xfId="18791" xr:uid="{00000000-0005-0000-0000-0000706F0000}"/>
    <cellStyle name="40% - Énfasis2 4 4 2 3" xfId="23083" xr:uid="{00000000-0005-0000-0000-0000716F0000}"/>
    <cellStyle name="40% - Énfasis2 4 4 2 3 2" xfId="50315" xr:uid="{00000000-0005-0000-0000-0000726F0000}"/>
    <cellStyle name="40% - Énfasis2 4 4 2 4" xfId="32558" xr:uid="{00000000-0005-0000-0000-0000736F0000}"/>
    <cellStyle name="40% - Énfasis2 4 4 2 5" xfId="38137" xr:uid="{00000000-0005-0000-0000-0000746F0000}"/>
    <cellStyle name="40% - Énfasis2 4 4 2 6" xfId="45597" xr:uid="{00000000-0005-0000-0000-0000756F0000}"/>
    <cellStyle name="40% - Énfasis2 4 4 2 7" xfId="15043" xr:uid="{00000000-0005-0000-0000-0000766F0000}"/>
    <cellStyle name="40% - Énfasis2 4 4 3" xfId="7318" xr:uid="{00000000-0005-0000-0000-0000776F0000}"/>
    <cellStyle name="40% - Énfasis2 4 4 3 2" xfId="26822" xr:uid="{00000000-0005-0000-0000-0000786F0000}"/>
    <cellStyle name="40% - Énfasis2 4 4 3 3" xfId="53084" xr:uid="{00000000-0005-0000-0000-0000796F0000}"/>
    <cellStyle name="40% - Énfasis2 4 4 3 4" xfId="16912" xr:uid="{00000000-0005-0000-0000-00007A6F0000}"/>
    <cellStyle name="40% - Énfasis2 4 4 4" xfId="20990" xr:uid="{00000000-0005-0000-0000-00007B6F0000}"/>
    <cellStyle name="40% - Énfasis2 4 4 4 2" xfId="48420" xr:uid="{00000000-0005-0000-0000-00007C6F0000}"/>
    <cellStyle name="40% - Énfasis2 4 4 5" xfId="30604" xr:uid="{00000000-0005-0000-0000-00007D6F0000}"/>
    <cellStyle name="40% - Énfasis2 4 4 6" xfId="36063" xr:uid="{00000000-0005-0000-0000-00007E6F0000}"/>
    <cellStyle name="40% - Énfasis2 4 4 7" xfId="43656" xr:uid="{00000000-0005-0000-0000-00007F6F0000}"/>
    <cellStyle name="40% - Énfasis2 4 4 8" xfId="12167" xr:uid="{00000000-0005-0000-0000-0000806F0000}"/>
    <cellStyle name="40% - Énfasis2 4 5" xfId="3034" xr:uid="{00000000-0005-0000-0000-0000816F0000}"/>
    <cellStyle name="40% - Énfasis2 4 5 2" xfId="7827" xr:uid="{00000000-0005-0000-0000-0000826F0000}"/>
    <cellStyle name="40% - Énfasis2 4 5 2 2" xfId="27257" xr:uid="{00000000-0005-0000-0000-0000836F0000}"/>
    <cellStyle name="40% - Énfasis2 4 5 2 3" xfId="53593" xr:uid="{00000000-0005-0000-0000-0000846F0000}"/>
    <cellStyle name="40% - Énfasis2 4 5 2 4" xfId="17367" xr:uid="{00000000-0005-0000-0000-0000856F0000}"/>
    <cellStyle name="40% - Énfasis2 4 5 3" xfId="21659" xr:uid="{00000000-0005-0000-0000-0000866F0000}"/>
    <cellStyle name="40% - Énfasis2 4 5 3 2" xfId="48905" xr:uid="{00000000-0005-0000-0000-0000876F0000}"/>
    <cellStyle name="40% - Énfasis2 4 5 4" xfId="31146" xr:uid="{00000000-0005-0000-0000-0000886F0000}"/>
    <cellStyle name="40% - Énfasis2 4 5 5" xfId="36713" xr:uid="{00000000-0005-0000-0000-0000896F0000}"/>
    <cellStyle name="40% - Énfasis2 4 5 6" xfId="44173" xr:uid="{00000000-0005-0000-0000-00008A6F0000}"/>
    <cellStyle name="40% - Énfasis2 4 5 7" xfId="13669" xr:uid="{00000000-0005-0000-0000-00008B6F0000}"/>
    <cellStyle name="40% - Énfasis2 4 6" xfId="4933" xr:uid="{00000000-0005-0000-0000-00008C6F0000}"/>
    <cellStyle name="40% - Énfasis2 4 6 2" xfId="9689" xr:uid="{00000000-0005-0000-0000-00008D6F0000}"/>
    <cellStyle name="40% - Énfasis2 4 6 2 2" xfId="55455" xr:uid="{00000000-0005-0000-0000-00008E6F0000}"/>
    <cellStyle name="40% - Énfasis2 4 6 2 3" xfId="25448" xr:uid="{00000000-0005-0000-0000-00008F6F0000}"/>
    <cellStyle name="40% - Énfasis2 4 6 3" xfId="33032" xr:uid="{00000000-0005-0000-0000-0000906F0000}"/>
    <cellStyle name="40% - Énfasis2 4 6 3 2" xfId="50764" xr:uid="{00000000-0005-0000-0000-0000916F0000}"/>
    <cellStyle name="40% - Énfasis2 4 6 4" xfId="38611" xr:uid="{00000000-0005-0000-0000-0000926F0000}"/>
    <cellStyle name="40% - Énfasis2 4 6 5" xfId="46064" xr:uid="{00000000-0005-0000-0000-0000936F0000}"/>
    <cellStyle name="40% - Énfasis2 4 6 6" xfId="15538" xr:uid="{00000000-0005-0000-0000-0000946F0000}"/>
    <cellStyle name="40% - Énfasis2 4 7" xfId="5418" xr:uid="{00000000-0005-0000-0000-0000956F0000}"/>
    <cellStyle name="40% - Énfasis2 4 7 2" xfId="10110" xr:uid="{00000000-0005-0000-0000-0000966F0000}"/>
    <cellStyle name="40% - Énfasis2 4 7 2 2" xfId="55876" xr:uid="{00000000-0005-0000-0000-0000976F0000}"/>
    <cellStyle name="40% - Énfasis2 4 7 2 3" xfId="33514" xr:uid="{00000000-0005-0000-0000-0000986F0000}"/>
    <cellStyle name="40% - Énfasis2 4 7 3" xfId="39093" xr:uid="{00000000-0005-0000-0000-0000996F0000}"/>
    <cellStyle name="40% - Énfasis2 4 7 3 2" xfId="51184" xr:uid="{00000000-0005-0000-0000-00009A6F0000}"/>
    <cellStyle name="40% - Énfasis2 4 7 4" xfId="46546" xr:uid="{00000000-0005-0000-0000-00009B6F0000}"/>
    <cellStyle name="40% - Énfasis2 4 7 5" xfId="19434" xr:uid="{00000000-0005-0000-0000-00009C6F0000}"/>
    <cellStyle name="40% - Énfasis2 4 8" xfId="5861" xr:uid="{00000000-0005-0000-0000-00009D6F0000}"/>
    <cellStyle name="40% - Énfasis2 4 8 2" xfId="51627" xr:uid="{00000000-0005-0000-0000-00009E6F0000}"/>
    <cellStyle name="40% - Énfasis2 4 8 3" xfId="29095" xr:uid="{00000000-0005-0000-0000-00009F6F0000}"/>
    <cellStyle name="40% - Énfasis2 4 9" xfId="10906" xr:uid="{00000000-0005-0000-0000-0000A06F0000}"/>
    <cellStyle name="40% - Énfasis2 4 9 2" xfId="46966" xr:uid="{00000000-0005-0000-0000-0000A16F0000}"/>
    <cellStyle name="40% - Énfasis2 4 9 3" xfId="34503" xr:uid="{00000000-0005-0000-0000-0000A26F0000}"/>
    <cellStyle name="40% - Énfasis2 5" xfId="948" xr:uid="{00000000-0005-0000-0000-0000A36F0000}"/>
    <cellStyle name="40% - Énfasis2 5 10" xfId="11805" xr:uid="{00000000-0005-0000-0000-0000A46F0000}"/>
    <cellStyle name="40% - Énfasis2 5 11" xfId="56733" xr:uid="{00000000-0005-0000-0000-0000A56F0000}"/>
    <cellStyle name="40% - Énfasis2 5 12" xfId="57188" xr:uid="{00000000-0005-0000-0000-0000A66F0000}"/>
    <cellStyle name="40% - Énfasis2 5 2" xfId="1685" xr:uid="{00000000-0005-0000-0000-0000A76F0000}"/>
    <cellStyle name="40% - Énfasis2 5 2 2" xfId="4058" xr:uid="{00000000-0005-0000-0000-0000A86F0000}"/>
    <cellStyle name="40% - Énfasis2 5 2 2 2" xfId="8849" xr:uid="{00000000-0005-0000-0000-0000A96F0000}"/>
    <cellStyle name="40% - Énfasis2 5 2 2 2 2" xfId="28268" xr:uid="{00000000-0005-0000-0000-0000AA6F0000}"/>
    <cellStyle name="40% - Énfasis2 5 2 2 2 3" xfId="54615" xr:uid="{00000000-0005-0000-0000-0000AB6F0000}"/>
    <cellStyle name="40% - Énfasis2 5 2 2 2 4" xfId="18391" xr:uid="{00000000-0005-0000-0000-0000AC6F0000}"/>
    <cellStyle name="40% - Énfasis2 5 2 2 3" xfId="22683" xr:uid="{00000000-0005-0000-0000-0000AD6F0000}"/>
    <cellStyle name="40% - Énfasis2 5 2 2 3 2" xfId="49926" xr:uid="{00000000-0005-0000-0000-0000AE6F0000}"/>
    <cellStyle name="40% - Énfasis2 5 2 2 4" xfId="32166" xr:uid="{00000000-0005-0000-0000-0000AF6F0000}"/>
    <cellStyle name="40% - Énfasis2 5 2 2 5" xfId="37737" xr:uid="{00000000-0005-0000-0000-0000B06F0000}"/>
    <cellStyle name="40% - Énfasis2 5 2 2 6" xfId="45197" xr:uid="{00000000-0005-0000-0000-0000B16F0000}"/>
    <cellStyle name="40% - Énfasis2 5 2 2 7" xfId="14679" xr:uid="{00000000-0005-0000-0000-0000B26F0000}"/>
    <cellStyle name="40% - Énfasis2 5 2 3" xfId="6898" xr:uid="{00000000-0005-0000-0000-0000B36F0000}"/>
    <cellStyle name="40% - Énfasis2 5 2 3 2" xfId="26458" xr:uid="{00000000-0005-0000-0000-0000B46F0000}"/>
    <cellStyle name="40% - Énfasis2 5 2 3 3" xfId="52664" xr:uid="{00000000-0005-0000-0000-0000B56F0000}"/>
    <cellStyle name="40% - Énfasis2 5 2 3 4" xfId="16548" xr:uid="{00000000-0005-0000-0000-0000B66F0000}"/>
    <cellStyle name="40% - Énfasis2 5 2 4" xfId="20524" xr:uid="{00000000-0005-0000-0000-0000B76F0000}"/>
    <cellStyle name="40% - Énfasis2 5 2 4 2" xfId="48000" xr:uid="{00000000-0005-0000-0000-0000B86F0000}"/>
    <cellStyle name="40% - Énfasis2 5 2 5" xfId="30149" xr:uid="{00000000-0005-0000-0000-0000B96F0000}"/>
    <cellStyle name="40% - Énfasis2 5 2 6" xfId="35595" xr:uid="{00000000-0005-0000-0000-0000BA6F0000}"/>
    <cellStyle name="40% - Énfasis2 5 2 7" xfId="43190" xr:uid="{00000000-0005-0000-0000-0000BB6F0000}"/>
    <cellStyle name="40% - Énfasis2 5 2 8" xfId="13218" xr:uid="{00000000-0005-0000-0000-0000BC6F0000}"/>
    <cellStyle name="40% - Énfasis2 5 3" xfId="2225" xr:uid="{00000000-0005-0000-0000-0000BD6F0000}"/>
    <cellStyle name="40% - Énfasis2 5 3 2" xfId="4530" xr:uid="{00000000-0005-0000-0000-0000BE6F0000}"/>
    <cellStyle name="40% - Énfasis2 5 3 2 2" xfId="9311" xr:uid="{00000000-0005-0000-0000-0000BF6F0000}"/>
    <cellStyle name="40% - Énfasis2 5 3 2 2 2" xfId="28704" xr:uid="{00000000-0005-0000-0000-0000C06F0000}"/>
    <cellStyle name="40% - Énfasis2 5 3 2 2 3" xfId="55077" xr:uid="{00000000-0005-0000-0000-0000C16F0000}"/>
    <cellStyle name="40% - Énfasis2 5 3 2 2 4" xfId="18863" xr:uid="{00000000-0005-0000-0000-0000C26F0000}"/>
    <cellStyle name="40% - Énfasis2 5 3 2 3" xfId="23155" xr:uid="{00000000-0005-0000-0000-0000C36F0000}"/>
    <cellStyle name="40% - Énfasis2 5 3 2 3 2" xfId="50387" xr:uid="{00000000-0005-0000-0000-0000C46F0000}"/>
    <cellStyle name="40% - Énfasis2 5 3 2 4" xfId="32630" xr:uid="{00000000-0005-0000-0000-0000C56F0000}"/>
    <cellStyle name="40% - Énfasis2 5 3 2 5" xfId="38209" xr:uid="{00000000-0005-0000-0000-0000C66F0000}"/>
    <cellStyle name="40% - Énfasis2 5 3 2 6" xfId="45669" xr:uid="{00000000-0005-0000-0000-0000C76F0000}"/>
    <cellStyle name="40% - Énfasis2 5 3 2 7" xfId="15115" xr:uid="{00000000-0005-0000-0000-0000C86F0000}"/>
    <cellStyle name="40% - Énfasis2 5 3 3" xfId="7390" xr:uid="{00000000-0005-0000-0000-0000C96F0000}"/>
    <cellStyle name="40% - Énfasis2 5 3 3 2" xfId="26894" xr:uid="{00000000-0005-0000-0000-0000CA6F0000}"/>
    <cellStyle name="40% - Énfasis2 5 3 3 3" xfId="53156" xr:uid="{00000000-0005-0000-0000-0000CB6F0000}"/>
    <cellStyle name="40% - Énfasis2 5 3 3 4" xfId="16984" xr:uid="{00000000-0005-0000-0000-0000CC6F0000}"/>
    <cellStyle name="40% - Énfasis2 5 3 4" xfId="21062" xr:uid="{00000000-0005-0000-0000-0000CD6F0000}"/>
    <cellStyle name="40% - Énfasis2 5 3 4 2" xfId="48492" xr:uid="{00000000-0005-0000-0000-0000CE6F0000}"/>
    <cellStyle name="40% - Énfasis2 5 3 5" xfId="30676" xr:uid="{00000000-0005-0000-0000-0000CF6F0000}"/>
    <cellStyle name="40% - Énfasis2 5 3 6" xfId="36135" xr:uid="{00000000-0005-0000-0000-0000D06F0000}"/>
    <cellStyle name="40% - Énfasis2 5 3 7" xfId="43728" xr:uid="{00000000-0005-0000-0000-0000D16F0000}"/>
    <cellStyle name="40% - Énfasis2 5 3 8" xfId="12498" xr:uid="{00000000-0005-0000-0000-0000D26F0000}"/>
    <cellStyle name="40% - Énfasis2 5 4" xfId="3366" xr:uid="{00000000-0005-0000-0000-0000D36F0000}"/>
    <cellStyle name="40% - Énfasis2 5 4 2" xfId="8158" xr:uid="{00000000-0005-0000-0000-0000D46F0000}"/>
    <cellStyle name="40% - Énfasis2 5 4 2 2" xfId="27588" xr:uid="{00000000-0005-0000-0000-0000D56F0000}"/>
    <cellStyle name="40% - Énfasis2 5 4 2 3" xfId="53924" xr:uid="{00000000-0005-0000-0000-0000D66F0000}"/>
    <cellStyle name="40% - Énfasis2 5 4 2 4" xfId="17699" xr:uid="{00000000-0005-0000-0000-0000D76F0000}"/>
    <cellStyle name="40% - Énfasis2 5 4 3" xfId="21991" xr:uid="{00000000-0005-0000-0000-0000D86F0000}"/>
    <cellStyle name="40% - Énfasis2 5 4 3 2" xfId="49236" xr:uid="{00000000-0005-0000-0000-0000D96F0000}"/>
    <cellStyle name="40% - Énfasis2 5 4 4" xfId="31478" xr:uid="{00000000-0005-0000-0000-0000DA6F0000}"/>
    <cellStyle name="40% - Énfasis2 5 4 5" xfId="37045" xr:uid="{00000000-0005-0000-0000-0000DB6F0000}"/>
    <cellStyle name="40% - Énfasis2 5 4 6" xfId="44505" xr:uid="{00000000-0005-0000-0000-0000DC6F0000}"/>
    <cellStyle name="40% - Énfasis2 5 4 7" xfId="14000" xr:uid="{00000000-0005-0000-0000-0000DD6F0000}"/>
    <cellStyle name="40% - Énfasis2 5 5" xfId="5005" xr:uid="{00000000-0005-0000-0000-0000DE6F0000}"/>
    <cellStyle name="40% - Énfasis2 5 5 2" xfId="9761" xr:uid="{00000000-0005-0000-0000-0000DF6F0000}"/>
    <cellStyle name="40% - Énfasis2 5 5 2 2" xfId="55527" xr:uid="{00000000-0005-0000-0000-0000E06F0000}"/>
    <cellStyle name="40% - Énfasis2 5 5 2 3" xfId="25779" xr:uid="{00000000-0005-0000-0000-0000E16F0000}"/>
    <cellStyle name="40% - Énfasis2 5 5 3" xfId="33104" xr:uid="{00000000-0005-0000-0000-0000E26F0000}"/>
    <cellStyle name="40% - Énfasis2 5 5 3 2" xfId="50836" xr:uid="{00000000-0005-0000-0000-0000E36F0000}"/>
    <cellStyle name="40% - Énfasis2 5 5 4" xfId="38683" xr:uid="{00000000-0005-0000-0000-0000E46F0000}"/>
    <cellStyle name="40% - Énfasis2 5 5 5" xfId="46136" xr:uid="{00000000-0005-0000-0000-0000E56F0000}"/>
    <cellStyle name="40% - Énfasis2 5 5 6" xfId="15869" xr:uid="{00000000-0005-0000-0000-0000E66F0000}"/>
    <cellStyle name="40% - Énfasis2 5 6" xfId="5490" xr:uid="{00000000-0005-0000-0000-0000E76F0000}"/>
    <cellStyle name="40% - Énfasis2 5 6 2" xfId="10182" xr:uid="{00000000-0005-0000-0000-0000E86F0000}"/>
    <cellStyle name="40% - Énfasis2 5 6 2 2" xfId="55948" xr:uid="{00000000-0005-0000-0000-0000E96F0000}"/>
    <cellStyle name="40% - Énfasis2 5 6 2 3" xfId="33586" xr:uid="{00000000-0005-0000-0000-0000EA6F0000}"/>
    <cellStyle name="40% - Énfasis2 5 6 3" xfId="39165" xr:uid="{00000000-0005-0000-0000-0000EB6F0000}"/>
    <cellStyle name="40% - Énfasis2 5 6 3 2" xfId="51256" xr:uid="{00000000-0005-0000-0000-0000EC6F0000}"/>
    <cellStyle name="40% - Énfasis2 5 6 4" xfId="46618" xr:uid="{00000000-0005-0000-0000-0000ED6F0000}"/>
    <cellStyle name="40% - Énfasis2 5 6 5" xfId="19793" xr:uid="{00000000-0005-0000-0000-0000EE6F0000}"/>
    <cellStyle name="40% - Énfasis2 5 7" xfId="6193" xr:uid="{00000000-0005-0000-0000-0000EF6F0000}"/>
    <cellStyle name="40% - Énfasis2 5 7 2" xfId="51959" xr:uid="{00000000-0005-0000-0000-0000F06F0000}"/>
    <cellStyle name="40% - Énfasis2 5 7 3" xfId="29427" xr:uid="{00000000-0005-0000-0000-0000F16F0000}"/>
    <cellStyle name="40% - Énfasis2 5 8" xfId="10978" xr:uid="{00000000-0005-0000-0000-0000F26F0000}"/>
    <cellStyle name="40% - Énfasis2 5 8 2" xfId="47297" xr:uid="{00000000-0005-0000-0000-0000F36F0000}"/>
    <cellStyle name="40% - Énfasis2 5 8 3" xfId="34862" xr:uid="{00000000-0005-0000-0000-0000F46F0000}"/>
    <cellStyle name="40% - Énfasis2 5 9" xfId="42461" xr:uid="{00000000-0005-0000-0000-0000F56F0000}"/>
    <cellStyle name="40% - Énfasis2 6" xfId="689" xr:uid="{00000000-0005-0000-0000-0000F66F0000}"/>
    <cellStyle name="40% - Énfasis2 6 10" xfId="11546" xr:uid="{00000000-0005-0000-0000-0000F76F0000}"/>
    <cellStyle name="40% - Énfasis2 6 2" xfId="1449" xr:uid="{00000000-0005-0000-0000-0000F86F0000}"/>
    <cellStyle name="40% - Énfasis2 6 2 2" xfId="3825" xr:uid="{00000000-0005-0000-0000-0000F96F0000}"/>
    <cellStyle name="40% - Énfasis2 6 2 2 2" xfId="8616" xr:uid="{00000000-0005-0000-0000-0000FA6F0000}"/>
    <cellStyle name="40% - Énfasis2 6 2 2 2 2" xfId="28036" xr:uid="{00000000-0005-0000-0000-0000FB6F0000}"/>
    <cellStyle name="40% - Énfasis2 6 2 2 2 3" xfId="54382" xr:uid="{00000000-0005-0000-0000-0000FC6F0000}"/>
    <cellStyle name="40% - Énfasis2 6 2 2 2 4" xfId="18158" xr:uid="{00000000-0005-0000-0000-0000FD6F0000}"/>
    <cellStyle name="40% - Énfasis2 6 2 2 3" xfId="22450" xr:uid="{00000000-0005-0000-0000-0000FE6F0000}"/>
    <cellStyle name="40% - Énfasis2 6 2 2 3 2" xfId="49693" xr:uid="{00000000-0005-0000-0000-0000FF6F0000}"/>
    <cellStyle name="40% - Énfasis2 6 2 2 4" xfId="31933" xr:uid="{00000000-0005-0000-0000-000000700000}"/>
    <cellStyle name="40% - Énfasis2 6 2 2 5" xfId="37504" xr:uid="{00000000-0005-0000-0000-000001700000}"/>
    <cellStyle name="40% - Énfasis2 6 2 2 6" xfId="44964" xr:uid="{00000000-0005-0000-0000-000002700000}"/>
    <cellStyle name="40% - Énfasis2 6 2 2 7" xfId="14447" xr:uid="{00000000-0005-0000-0000-000003700000}"/>
    <cellStyle name="40% - Énfasis2 6 2 3" xfId="6663" xr:uid="{00000000-0005-0000-0000-000004700000}"/>
    <cellStyle name="40% - Énfasis2 6 2 3 2" xfId="26226" xr:uid="{00000000-0005-0000-0000-000005700000}"/>
    <cellStyle name="40% - Énfasis2 6 2 3 3" xfId="52429" xr:uid="{00000000-0005-0000-0000-000006700000}"/>
    <cellStyle name="40% - Énfasis2 6 2 3 4" xfId="16316" xr:uid="{00000000-0005-0000-0000-000007700000}"/>
    <cellStyle name="40% - Énfasis2 6 2 4" xfId="20288" xr:uid="{00000000-0005-0000-0000-000008700000}"/>
    <cellStyle name="40% - Énfasis2 6 2 4 2" xfId="47765" xr:uid="{00000000-0005-0000-0000-000009700000}"/>
    <cellStyle name="40% - Énfasis2 6 2 5" xfId="29913" xr:uid="{00000000-0005-0000-0000-00000A700000}"/>
    <cellStyle name="40% - Énfasis2 6 2 6" xfId="35359" xr:uid="{00000000-0005-0000-0000-00000B700000}"/>
    <cellStyle name="40% - Énfasis2 6 2 7" xfId="42954" xr:uid="{00000000-0005-0000-0000-00000C700000}"/>
    <cellStyle name="40% - Énfasis2 6 2 8" xfId="12983" xr:uid="{00000000-0005-0000-0000-00000D700000}"/>
    <cellStyle name="40% - Énfasis2 6 3" xfId="3133" xr:uid="{00000000-0005-0000-0000-00000E700000}"/>
    <cellStyle name="40% - Énfasis2 6 3 2" xfId="7926" xr:uid="{00000000-0005-0000-0000-00000F700000}"/>
    <cellStyle name="40% - Énfasis2 6 3 2 2" xfId="27356" xr:uid="{00000000-0005-0000-0000-000010700000}"/>
    <cellStyle name="40% - Énfasis2 6 3 2 3" xfId="53692" xr:uid="{00000000-0005-0000-0000-000011700000}"/>
    <cellStyle name="40% - Énfasis2 6 3 2 4" xfId="17466" xr:uid="{00000000-0005-0000-0000-000012700000}"/>
    <cellStyle name="40% - Énfasis2 6 3 3" xfId="21758" xr:uid="{00000000-0005-0000-0000-000013700000}"/>
    <cellStyle name="40% - Énfasis2 6 3 3 2" xfId="49004" xr:uid="{00000000-0005-0000-0000-000014700000}"/>
    <cellStyle name="40% - Énfasis2 6 3 4" xfId="31245" xr:uid="{00000000-0005-0000-0000-000015700000}"/>
    <cellStyle name="40% - Énfasis2 6 3 5" xfId="36812" xr:uid="{00000000-0005-0000-0000-000016700000}"/>
    <cellStyle name="40% - Énfasis2 6 3 6" xfId="44272" xr:uid="{00000000-0005-0000-0000-000017700000}"/>
    <cellStyle name="40% - Énfasis2 6 3 7" xfId="12266" xr:uid="{00000000-0005-0000-0000-000018700000}"/>
    <cellStyle name="40% - Énfasis2 6 4" xfId="5960" xr:uid="{00000000-0005-0000-0000-000019700000}"/>
    <cellStyle name="40% - Énfasis2 6 4 2" xfId="25189" xr:uid="{00000000-0005-0000-0000-00001A700000}"/>
    <cellStyle name="40% - Énfasis2 6 4 3" xfId="51726" xr:uid="{00000000-0005-0000-0000-00001B700000}"/>
    <cellStyle name="40% - Énfasis2 6 4 4" xfId="13768" xr:uid="{00000000-0005-0000-0000-00001C700000}"/>
    <cellStyle name="40% - Énfasis2 6 5" xfId="15637" xr:uid="{00000000-0005-0000-0000-00001D700000}"/>
    <cellStyle name="40% - Énfasis2 6 5 2" xfId="25547" xr:uid="{00000000-0005-0000-0000-00001E700000}"/>
    <cellStyle name="40% - Énfasis2 6 5 3" xfId="47065" xr:uid="{00000000-0005-0000-0000-00001F700000}"/>
    <cellStyle name="40% - Énfasis2 6 6" xfId="19534" xr:uid="{00000000-0005-0000-0000-000020700000}"/>
    <cellStyle name="40% - Énfasis2 6 7" xfId="29195" xr:uid="{00000000-0005-0000-0000-000021700000}"/>
    <cellStyle name="40% - Énfasis2 6 8" xfId="34603" xr:uid="{00000000-0005-0000-0000-000022700000}"/>
    <cellStyle name="40% - Énfasis2 6 9" xfId="42202" xr:uid="{00000000-0005-0000-0000-000023700000}"/>
    <cellStyle name="40% - Énfasis2 7" xfId="1161" xr:uid="{00000000-0005-0000-0000-000024700000}"/>
    <cellStyle name="40% - Énfasis2 7 2" xfId="3550" xr:uid="{00000000-0005-0000-0000-000025700000}"/>
    <cellStyle name="40% - Énfasis2 7 2 2" xfId="8341" xr:uid="{00000000-0005-0000-0000-000026700000}"/>
    <cellStyle name="40% - Énfasis2 7 2 2 2" xfId="27764" xr:uid="{00000000-0005-0000-0000-000027700000}"/>
    <cellStyle name="40% - Énfasis2 7 2 2 3" xfId="54107" xr:uid="{00000000-0005-0000-0000-000028700000}"/>
    <cellStyle name="40% - Énfasis2 7 2 2 4" xfId="17883" xr:uid="{00000000-0005-0000-0000-000029700000}"/>
    <cellStyle name="40% - Énfasis2 7 2 3" xfId="22175" xr:uid="{00000000-0005-0000-0000-00002A700000}"/>
    <cellStyle name="40% - Énfasis2 7 2 3 2" xfId="49418" xr:uid="{00000000-0005-0000-0000-00002B700000}"/>
    <cellStyle name="40% - Énfasis2 7 2 4" xfId="31659" xr:uid="{00000000-0005-0000-0000-00002C700000}"/>
    <cellStyle name="40% - Énfasis2 7 2 5" xfId="37229" xr:uid="{00000000-0005-0000-0000-00002D700000}"/>
    <cellStyle name="40% - Énfasis2 7 2 6" xfId="44689" xr:uid="{00000000-0005-0000-0000-00002E700000}"/>
    <cellStyle name="40% - Énfasis2 7 2 7" xfId="12696" xr:uid="{00000000-0005-0000-0000-00002F700000}"/>
    <cellStyle name="40% - Énfasis2 7 3" xfId="6384" xr:uid="{00000000-0005-0000-0000-000030700000}"/>
    <cellStyle name="40% - Énfasis2 7 3 2" xfId="24543" xr:uid="{00000000-0005-0000-0000-000031700000}"/>
    <cellStyle name="40% - Énfasis2 7 3 3" xfId="52150" xr:uid="{00000000-0005-0000-0000-000032700000}"/>
    <cellStyle name="40% - Énfasis2 7 3 4" xfId="14176" xr:uid="{00000000-0005-0000-0000-000033700000}"/>
    <cellStyle name="40% - Énfasis2 7 4" xfId="16045" xr:uid="{00000000-0005-0000-0000-000034700000}"/>
    <cellStyle name="40% - Énfasis2 7 4 2" xfId="25955" xr:uid="{00000000-0005-0000-0000-000035700000}"/>
    <cellStyle name="40% - Énfasis2 7 4 3" xfId="47486" xr:uid="{00000000-0005-0000-0000-000036700000}"/>
    <cellStyle name="40% - Énfasis2 7 5" xfId="20000" xr:uid="{00000000-0005-0000-0000-000037700000}"/>
    <cellStyle name="40% - Énfasis2 7 6" xfId="29628" xr:uid="{00000000-0005-0000-0000-000038700000}"/>
    <cellStyle name="40% - Énfasis2 7 7" xfId="35071" xr:uid="{00000000-0005-0000-0000-000039700000}"/>
    <cellStyle name="40% - Énfasis2 7 8" xfId="42666" xr:uid="{00000000-0005-0000-0000-00003A700000}"/>
    <cellStyle name="40% - Énfasis2 7 9" xfId="11263" xr:uid="{00000000-0005-0000-0000-00003B700000}"/>
    <cellStyle name="40% - Énfasis2 8" xfId="1993" xr:uid="{00000000-0005-0000-0000-00003C700000}"/>
    <cellStyle name="40% - Énfasis2 8 2" xfId="4298" xr:uid="{00000000-0005-0000-0000-00003D700000}"/>
    <cellStyle name="40% - Énfasis2 8 2 2" xfId="9079" xr:uid="{00000000-0005-0000-0000-00003E700000}"/>
    <cellStyle name="40% - Énfasis2 8 2 2 2" xfId="28472" xr:uid="{00000000-0005-0000-0000-00003F700000}"/>
    <cellStyle name="40% - Énfasis2 8 2 2 3" xfId="54845" xr:uid="{00000000-0005-0000-0000-000040700000}"/>
    <cellStyle name="40% - Énfasis2 8 2 2 4" xfId="18631" xr:uid="{00000000-0005-0000-0000-000041700000}"/>
    <cellStyle name="40% - Énfasis2 8 2 3" xfId="22923" xr:uid="{00000000-0005-0000-0000-000042700000}"/>
    <cellStyle name="40% - Énfasis2 8 2 3 2" xfId="50155" xr:uid="{00000000-0005-0000-0000-000043700000}"/>
    <cellStyle name="40% - Énfasis2 8 2 4" xfId="32398" xr:uid="{00000000-0005-0000-0000-000044700000}"/>
    <cellStyle name="40% - Énfasis2 8 2 5" xfId="37977" xr:uid="{00000000-0005-0000-0000-000045700000}"/>
    <cellStyle name="40% - Énfasis2 8 2 6" xfId="45437" xr:uid="{00000000-0005-0000-0000-000046700000}"/>
    <cellStyle name="40% - Énfasis2 8 2 7" xfId="14883" xr:uid="{00000000-0005-0000-0000-000047700000}"/>
    <cellStyle name="40% - Énfasis2 8 3" xfId="7158" xr:uid="{00000000-0005-0000-0000-000048700000}"/>
    <cellStyle name="40% - Énfasis2 8 3 2" xfId="26662" xr:uid="{00000000-0005-0000-0000-000049700000}"/>
    <cellStyle name="40% - Énfasis2 8 3 3" xfId="52924" xr:uid="{00000000-0005-0000-0000-00004A700000}"/>
    <cellStyle name="40% - Énfasis2 8 3 4" xfId="16752" xr:uid="{00000000-0005-0000-0000-00004B700000}"/>
    <cellStyle name="40% - Énfasis2 8 4" xfId="20830" xr:uid="{00000000-0005-0000-0000-00004C700000}"/>
    <cellStyle name="40% - Énfasis2 8 4 2" xfId="48260" xr:uid="{00000000-0005-0000-0000-00004D700000}"/>
    <cellStyle name="40% - Énfasis2 8 5" xfId="30444" xr:uid="{00000000-0005-0000-0000-00004E700000}"/>
    <cellStyle name="40% - Énfasis2 8 6" xfId="35903" xr:uid="{00000000-0005-0000-0000-00004F700000}"/>
    <cellStyle name="40% - Énfasis2 8 7" xfId="43496" xr:uid="{00000000-0005-0000-0000-000050700000}"/>
    <cellStyle name="40% - Énfasis2 8 8" xfId="11995" xr:uid="{00000000-0005-0000-0000-000051700000}"/>
    <cellStyle name="40% - Énfasis2 9" xfId="2852" xr:uid="{00000000-0005-0000-0000-000052700000}"/>
    <cellStyle name="40% - Énfasis2 9 2" xfId="7655" xr:uid="{00000000-0005-0000-0000-000053700000}"/>
    <cellStyle name="40% - Énfasis2 9 2 2" xfId="27084" xr:uid="{00000000-0005-0000-0000-000054700000}"/>
    <cellStyle name="40% - Énfasis2 9 2 3" xfId="53421" xr:uid="{00000000-0005-0000-0000-000055700000}"/>
    <cellStyle name="40% - Énfasis2 9 2 4" xfId="17185" xr:uid="{00000000-0005-0000-0000-000056700000}"/>
    <cellStyle name="40% - Énfasis2 9 3" xfId="21477" xr:uid="{00000000-0005-0000-0000-000057700000}"/>
    <cellStyle name="40% - Énfasis2 9 3 2" xfId="48733" xr:uid="{00000000-0005-0000-0000-000058700000}"/>
    <cellStyle name="40% - Énfasis2 9 4" xfId="30964" xr:uid="{00000000-0005-0000-0000-000059700000}"/>
    <cellStyle name="40% - Énfasis2 9 5" xfId="36531" xr:uid="{00000000-0005-0000-0000-00005A700000}"/>
    <cellStyle name="40% - Énfasis2 9 6" xfId="43991" xr:uid="{00000000-0005-0000-0000-00005B700000}"/>
    <cellStyle name="40% - Énfasis2 9 7" xfId="13497" xr:uid="{00000000-0005-0000-0000-00005C700000}"/>
    <cellStyle name="40% - Énfasis2_Bham" xfId="369" xr:uid="{00000000-0005-0000-0000-00005D700000}"/>
    <cellStyle name="40% - Énfasis3" xfId="239" xr:uid="{00000000-0005-0000-0000-00005E700000}"/>
    <cellStyle name="40% - Énfasis3 10" xfId="4770" xr:uid="{00000000-0005-0000-0000-00005F700000}"/>
    <cellStyle name="40% - Énfasis3 10 2" xfId="9530" xr:uid="{00000000-0005-0000-0000-000060700000}"/>
    <cellStyle name="40% - Énfasis3 10 2 2" xfId="55296" xr:uid="{00000000-0005-0000-0000-000061700000}"/>
    <cellStyle name="40% - Énfasis3 10 2 3" xfId="25289" xr:uid="{00000000-0005-0000-0000-000062700000}"/>
    <cellStyle name="40% - Énfasis3 10 3" xfId="32869" xr:uid="{00000000-0005-0000-0000-000063700000}"/>
    <cellStyle name="40% - Énfasis3 10 3 2" xfId="50605" xr:uid="{00000000-0005-0000-0000-000064700000}"/>
    <cellStyle name="40% - Énfasis3 10 4" xfId="38448" xr:uid="{00000000-0005-0000-0000-000065700000}"/>
    <cellStyle name="40% - Énfasis3 10 5" xfId="45905" xr:uid="{00000000-0005-0000-0000-000066700000}"/>
    <cellStyle name="40% - Énfasis3 10 6" xfId="15367" xr:uid="{00000000-0005-0000-0000-000067700000}"/>
    <cellStyle name="40% - Énfasis3 11" xfId="5259" xr:uid="{00000000-0005-0000-0000-000068700000}"/>
    <cellStyle name="40% - Énfasis3 11 2" xfId="9951" xr:uid="{00000000-0005-0000-0000-000069700000}"/>
    <cellStyle name="40% - Énfasis3 11 2 2" xfId="55717" xr:uid="{00000000-0005-0000-0000-00006A700000}"/>
    <cellStyle name="40% - Énfasis3 11 2 3" xfId="33355" xr:uid="{00000000-0005-0000-0000-00006B700000}"/>
    <cellStyle name="40% - Énfasis3 11 3" xfId="38934" xr:uid="{00000000-0005-0000-0000-00006C700000}"/>
    <cellStyle name="40% - Énfasis3 11 3 2" xfId="51025" xr:uid="{00000000-0005-0000-0000-00006D700000}"/>
    <cellStyle name="40% - Énfasis3 11 4" xfId="46387" xr:uid="{00000000-0005-0000-0000-00006E700000}"/>
    <cellStyle name="40% - Énfasis3 11 5" xfId="19176" xr:uid="{00000000-0005-0000-0000-00006F700000}"/>
    <cellStyle name="40% - Énfasis3 12" xfId="5676" xr:uid="{00000000-0005-0000-0000-000070700000}"/>
    <cellStyle name="40% - Énfasis3 12 2" xfId="51442" xr:uid="{00000000-0005-0000-0000-000071700000}"/>
    <cellStyle name="40% - Énfasis3 12 3" xfId="28917" xr:uid="{00000000-0005-0000-0000-000072700000}"/>
    <cellStyle name="40% - Énfasis3 13" xfId="10747" xr:uid="{00000000-0005-0000-0000-000073700000}"/>
    <cellStyle name="40% - Énfasis3 13 2" xfId="46795" xr:uid="{00000000-0005-0000-0000-000074700000}"/>
    <cellStyle name="40% - Énfasis3 13 3" xfId="34243" xr:uid="{00000000-0005-0000-0000-000075700000}"/>
    <cellStyle name="40% - Énfasis3 14" xfId="41920" xr:uid="{00000000-0005-0000-0000-000076700000}"/>
    <cellStyle name="40% - Énfasis3 15" xfId="11161" xr:uid="{00000000-0005-0000-0000-000077700000}"/>
    <cellStyle name="40% - Énfasis3 16" xfId="56502" xr:uid="{00000000-0005-0000-0000-000078700000}"/>
    <cellStyle name="40% - Énfasis3 17" xfId="56957" xr:uid="{00000000-0005-0000-0000-000079700000}"/>
    <cellStyle name="40% - Énfasis3 2" xfId="291" xr:uid="{00000000-0005-0000-0000-00007A700000}"/>
    <cellStyle name="40% - Énfasis3 2 10" xfId="5275" xr:uid="{00000000-0005-0000-0000-00007B700000}"/>
    <cellStyle name="40% - Énfasis3 2 10 2" xfId="9967" xr:uid="{00000000-0005-0000-0000-00007C700000}"/>
    <cellStyle name="40% - Énfasis3 2 10 2 2" xfId="55733" xr:uid="{00000000-0005-0000-0000-00007D700000}"/>
    <cellStyle name="40% - Énfasis3 2 10 2 3" xfId="33371" xr:uid="{00000000-0005-0000-0000-00007E700000}"/>
    <cellStyle name="40% - Énfasis3 2 10 3" xfId="38950" xr:uid="{00000000-0005-0000-0000-00007F700000}"/>
    <cellStyle name="40% - Énfasis3 2 10 3 2" xfId="51041" xr:uid="{00000000-0005-0000-0000-000080700000}"/>
    <cellStyle name="40% - Énfasis3 2 10 4" xfId="46403" xr:uid="{00000000-0005-0000-0000-000081700000}"/>
    <cellStyle name="40% - Énfasis3 2 10 5" xfId="19204" xr:uid="{00000000-0005-0000-0000-000082700000}"/>
    <cellStyle name="40% - Énfasis3 2 11" xfId="5694" xr:uid="{00000000-0005-0000-0000-000083700000}"/>
    <cellStyle name="40% - Énfasis3 2 11 2" xfId="51460" xr:uid="{00000000-0005-0000-0000-000084700000}"/>
    <cellStyle name="40% - Énfasis3 2 11 3" xfId="28933" xr:uid="{00000000-0005-0000-0000-000085700000}"/>
    <cellStyle name="40% - Énfasis3 2 12" xfId="10763" xr:uid="{00000000-0005-0000-0000-000086700000}"/>
    <cellStyle name="40% - Énfasis3 2 12 2" xfId="46811" xr:uid="{00000000-0005-0000-0000-000087700000}"/>
    <cellStyle name="40% - Énfasis3 2 12 3" xfId="34270" xr:uid="{00000000-0005-0000-0000-000088700000}"/>
    <cellStyle name="40% - Énfasis3 2 13" xfId="41936" xr:uid="{00000000-0005-0000-0000-000089700000}"/>
    <cellStyle name="40% - Énfasis3 2 14" xfId="11177" xr:uid="{00000000-0005-0000-0000-00008A700000}"/>
    <cellStyle name="40% - Énfasis3 2 15" xfId="56518" xr:uid="{00000000-0005-0000-0000-00008B700000}"/>
    <cellStyle name="40% - Énfasis3 2 16" xfId="56973" xr:uid="{00000000-0005-0000-0000-00008C700000}"/>
    <cellStyle name="40% - Énfasis3 2 2" xfId="527" xr:uid="{00000000-0005-0000-0000-00008D700000}"/>
    <cellStyle name="40% - Énfasis3 2 2 10" xfId="10851" xr:uid="{00000000-0005-0000-0000-00008E700000}"/>
    <cellStyle name="40% - Énfasis3 2 2 10 2" xfId="46911" xr:uid="{00000000-0005-0000-0000-00008F700000}"/>
    <cellStyle name="40% - Énfasis3 2 2 10 3" xfId="34443" xr:uid="{00000000-0005-0000-0000-000090700000}"/>
    <cellStyle name="40% - Énfasis3 2 2 11" xfId="42043" xr:uid="{00000000-0005-0000-0000-000091700000}"/>
    <cellStyle name="40% - Énfasis3 2 2 12" xfId="11387" xr:uid="{00000000-0005-0000-0000-000092700000}"/>
    <cellStyle name="40% - Énfasis3 2 2 13" xfId="56606" xr:uid="{00000000-0005-0000-0000-000093700000}"/>
    <cellStyle name="40% - Énfasis3 2 2 14" xfId="57061" xr:uid="{00000000-0005-0000-0000-000094700000}"/>
    <cellStyle name="40% - Énfasis3 2 2 2" xfId="1064" xr:uid="{00000000-0005-0000-0000-000095700000}"/>
    <cellStyle name="40% - Énfasis3 2 2 2 10" xfId="11921" xr:uid="{00000000-0005-0000-0000-000096700000}"/>
    <cellStyle name="40% - Énfasis3 2 2 2 11" xfId="56849" xr:uid="{00000000-0005-0000-0000-000097700000}"/>
    <cellStyle name="40% - Énfasis3 2 2 2 12" xfId="57304" xr:uid="{00000000-0005-0000-0000-000098700000}"/>
    <cellStyle name="40% - Énfasis3 2 2 2 2" xfId="1801" xr:uid="{00000000-0005-0000-0000-000099700000}"/>
    <cellStyle name="40% - Énfasis3 2 2 2 2 2" xfId="4174" xr:uid="{00000000-0005-0000-0000-00009A700000}"/>
    <cellStyle name="40% - Énfasis3 2 2 2 2 2 2" xfId="8965" xr:uid="{00000000-0005-0000-0000-00009B700000}"/>
    <cellStyle name="40% - Énfasis3 2 2 2 2 2 2 2" xfId="28384" xr:uid="{00000000-0005-0000-0000-00009C700000}"/>
    <cellStyle name="40% - Énfasis3 2 2 2 2 2 2 3" xfId="54731" xr:uid="{00000000-0005-0000-0000-00009D700000}"/>
    <cellStyle name="40% - Énfasis3 2 2 2 2 2 2 4" xfId="18507" xr:uid="{00000000-0005-0000-0000-00009E700000}"/>
    <cellStyle name="40% - Énfasis3 2 2 2 2 2 3" xfId="22799" xr:uid="{00000000-0005-0000-0000-00009F700000}"/>
    <cellStyle name="40% - Énfasis3 2 2 2 2 2 3 2" xfId="50042" xr:uid="{00000000-0005-0000-0000-0000A0700000}"/>
    <cellStyle name="40% - Énfasis3 2 2 2 2 2 4" xfId="32282" xr:uid="{00000000-0005-0000-0000-0000A1700000}"/>
    <cellStyle name="40% - Énfasis3 2 2 2 2 2 5" xfId="37853" xr:uid="{00000000-0005-0000-0000-0000A2700000}"/>
    <cellStyle name="40% - Énfasis3 2 2 2 2 2 6" xfId="45313" xr:uid="{00000000-0005-0000-0000-0000A3700000}"/>
    <cellStyle name="40% - Énfasis3 2 2 2 2 2 7" xfId="14795" xr:uid="{00000000-0005-0000-0000-0000A4700000}"/>
    <cellStyle name="40% - Énfasis3 2 2 2 2 3" xfId="7014" xr:uid="{00000000-0005-0000-0000-0000A5700000}"/>
    <cellStyle name="40% - Énfasis3 2 2 2 2 3 2" xfId="26574" xr:uid="{00000000-0005-0000-0000-0000A6700000}"/>
    <cellStyle name="40% - Énfasis3 2 2 2 2 3 3" xfId="52780" xr:uid="{00000000-0005-0000-0000-0000A7700000}"/>
    <cellStyle name="40% - Énfasis3 2 2 2 2 3 4" xfId="16664" xr:uid="{00000000-0005-0000-0000-0000A8700000}"/>
    <cellStyle name="40% - Énfasis3 2 2 2 2 4" xfId="20640" xr:uid="{00000000-0005-0000-0000-0000A9700000}"/>
    <cellStyle name="40% - Énfasis3 2 2 2 2 4 2" xfId="48116" xr:uid="{00000000-0005-0000-0000-0000AA700000}"/>
    <cellStyle name="40% - Énfasis3 2 2 2 2 5" xfId="30265" xr:uid="{00000000-0005-0000-0000-0000AB700000}"/>
    <cellStyle name="40% - Énfasis3 2 2 2 2 6" xfId="35711" xr:uid="{00000000-0005-0000-0000-0000AC700000}"/>
    <cellStyle name="40% - Énfasis3 2 2 2 2 7" xfId="43306" xr:uid="{00000000-0005-0000-0000-0000AD700000}"/>
    <cellStyle name="40% - Énfasis3 2 2 2 2 8" xfId="13334" xr:uid="{00000000-0005-0000-0000-0000AE700000}"/>
    <cellStyle name="40% - Énfasis3 2 2 2 3" xfId="2341" xr:uid="{00000000-0005-0000-0000-0000AF700000}"/>
    <cellStyle name="40% - Énfasis3 2 2 2 3 2" xfId="4646" xr:uid="{00000000-0005-0000-0000-0000B0700000}"/>
    <cellStyle name="40% - Énfasis3 2 2 2 3 2 2" xfId="9427" xr:uid="{00000000-0005-0000-0000-0000B1700000}"/>
    <cellStyle name="40% - Énfasis3 2 2 2 3 2 2 2" xfId="28820" xr:uid="{00000000-0005-0000-0000-0000B2700000}"/>
    <cellStyle name="40% - Énfasis3 2 2 2 3 2 2 3" xfId="55193" xr:uid="{00000000-0005-0000-0000-0000B3700000}"/>
    <cellStyle name="40% - Énfasis3 2 2 2 3 2 2 4" xfId="18979" xr:uid="{00000000-0005-0000-0000-0000B4700000}"/>
    <cellStyle name="40% - Énfasis3 2 2 2 3 2 3" xfId="23271" xr:uid="{00000000-0005-0000-0000-0000B5700000}"/>
    <cellStyle name="40% - Énfasis3 2 2 2 3 2 3 2" xfId="50503" xr:uid="{00000000-0005-0000-0000-0000B6700000}"/>
    <cellStyle name="40% - Énfasis3 2 2 2 3 2 4" xfId="32746" xr:uid="{00000000-0005-0000-0000-0000B7700000}"/>
    <cellStyle name="40% - Énfasis3 2 2 2 3 2 5" xfId="38325" xr:uid="{00000000-0005-0000-0000-0000B8700000}"/>
    <cellStyle name="40% - Énfasis3 2 2 2 3 2 6" xfId="45785" xr:uid="{00000000-0005-0000-0000-0000B9700000}"/>
    <cellStyle name="40% - Énfasis3 2 2 2 3 2 7" xfId="15231" xr:uid="{00000000-0005-0000-0000-0000BA700000}"/>
    <cellStyle name="40% - Énfasis3 2 2 2 3 3" xfId="7506" xr:uid="{00000000-0005-0000-0000-0000BB700000}"/>
    <cellStyle name="40% - Énfasis3 2 2 2 3 3 2" xfId="27010" xr:uid="{00000000-0005-0000-0000-0000BC700000}"/>
    <cellStyle name="40% - Énfasis3 2 2 2 3 3 3" xfId="53272" xr:uid="{00000000-0005-0000-0000-0000BD700000}"/>
    <cellStyle name="40% - Énfasis3 2 2 2 3 3 4" xfId="17100" xr:uid="{00000000-0005-0000-0000-0000BE700000}"/>
    <cellStyle name="40% - Énfasis3 2 2 2 3 4" xfId="21178" xr:uid="{00000000-0005-0000-0000-0000BF700000}"/>
    <cellStyle name="40% - Énfasis3 2 2 2 3 4 2" xfId="48608" xr:uid="{00000000-0005-0000-0000-0000C0700000}"/>
    <cellStyle name="40% - Énfasis3 2 2 2 3 5" xfId="30792" xr:uid="{00000000-0005-0000-0000-0000C1700000}"/>
    <cellStyle name="40% - Énfasis3 2 2 2 3 6" xfId="36251" xr:uid="{00000000-0005-0000-0000-0000C2700000}"/>
    <cellStyle name="40% - Énfasis3 2 2 2 3 7" xfId="43844" xr:uid="{00000000-0005-0000-0000-0000C3700000}"/>
    <cellStyle name="40% - Énfasis3 2 2 2 3 8" xfId="12614" xr:uid="{00000000-0005-0000-0000-0000C4700000}"/>
    <cellStyle name="40% - Énfasis3 2 2 2 4" xfId="3482" xr:uid="{00000000-0005-0000-0000-0000C5700000}"/>
    <cellStyle name="40% - Énfasis3 2 2 2 4 2" xfId="8274" xr:uid="{00000000-0005-0000-0000-0000C6700000}"/>
    <cellStyle name="40% - Énfasis3 2 2 2 4 2 2" xfId="27704" xr:uid="{00000000-0005-0000-0000-0000C7700000}"/>
    <cellStyle name="40% - Énfasis3 2 2 2 4 2 3" xfId="54040" xr:uid="{00000000-0005-0000-0000-0000C8700000}"/>
    <cellStyle name="40% - Énfasis3 2 2 2 4 2 4" xfId="17815" xr:uid="{00000000-0005-0000-0000-0000C9700000}"/>
    <cellStyle name="40% - Énfasis3 2 2 2 4 3" xfId="22107" xr:uid="{00000000-0005-0000-0000-0000CA700000}"/>
    <cellStyle name="40% - Énfasis3 2 2 2 4 3 2" xfId="49352" xr:uid="{00000000-0005-0000-0000-0000CB700000}"/>
    <cellStyle name="40% - Énfasis3 2 2 2 4 4" xfId="31594" xr:uid="{00000000-0005-0000-0000-0000CC700000}"/>
    <cellStyle name="40% - Énfasis3 2 2 2 4 5" xfId="37161" xr:uid="{00000000-0005-0000-0000-0000CD700000}"/>
    <cellStyle name="40% - Énfasis3 2 2 2 4 6" xfId="44621" xr:uid="{00000000-0005-0000-0000-0000CE700000}"/>
    <cellStyle name="40% - Énfasis3 2 2 2 4 7" xfId="14116" xr:uid="{00000000-0005-0000-0000-0000CF700000}"/>
    <cellStyle name="40% - Énfasis3 2 2 2 5" xfId="5121" xr:uid="{00000000-0005-0000-0000-0000D0700000}"/>
    <cellStyle name="40% - Énfasis3 2 2 2 5 2" xfId="9877" xr:uid="{00000000-0005-0000-0000-0000D1700000}"/>
    <cellStyle name="40% - Énfasis3 2 2 2 5 2 2" xfId="55643" xr:uid="{00000000-0005-0000-0000-0000D2700000}"/>
    <cellStyle name="40% - Énfasis3 2 2 2 5 2 3" xfId="25895" xr:uid="{00000000-0005-0000-0000-0000D3700000}"/>
    <cellStyle name="40% - Énfasis3 2 2 2 5 3" xfId="33220" xr:uid="{00000000-0005-0000-0000-0000D4700000}"/>
    <cellStyle name="40% - Énfasis3 2 2 2 5 3 2" xfId="50952" xr:uid="{00000000-0005-0000-0000-0000D5700000}"/>
    <cellStyle name="40% - Énfasis3 2 2 2 5 4" xfId="38799" xr:uid="{00000000-0005-0000-0000-0000D6700000}"/>
    <cellStyle name="40% - Énfasis3 2 2 2 5 5" xfId="46252" xr:uid="{00000000-0005-0000-0000-0000D7700000}"/>
    <cellStyle name="40% - Énfasis3 2 2 2 5 6" xfId="15985" xr:uid="{00000000-0005-0000-0000-0000D8700000}"/>
    <cellStyle name="40% - Énfasis3 2 2 2 6" xfId="5606" xr:uid="{00000000-0005-0000-0000-0000D9700000}"/>
    <cellStyle name="40% - Énfasis3 2 2 2 6 2" xfId="10298" xr:uid="{00000000-0005-0000-0000-0000DA700000}"/>
    <cellStyle name="40% - Énfasis3 2 2 2 6 2 2" xfId="56064" xr:uid="{00000000-0005-0000-0000-0000DB700000}"/>
    <cellStyle name="40% - Énfasis3 2 2 2 6 2 3" xfId="33702" xr:uid="{00000000-0005-0000-0000-0000DC700000}"/>
    <cellStyle name="40% - Énfasis3 2 2 2 6 3" xfId="39281" xr:uid="{00000000-0005-0000-0000-0000DD700000}"/>
    <cellStyle name="40% - Énfasis3 2 2 2 6 3 2" xfId="51372" xr:uid="{00000000-0005-0000-0000-0000DE700000}"/>
    <cellStyle name="40% - Énfasis3 2 2 2 6 4" xfId="46734" xr:uid="{00000000-0005-0000-0000-0000DF700000}"/>
    <cellStyle name="40% - Énfasis3 2 2 2 6 5" xfId="19909" xr:uid="{00000000-0005-0000-0000-0000E0700000}"/>
    <cellStyle name="40% - Énfasis3 2 2 2 7" xfId="6309" xr:uid="{00000000-0005-0000-0000-0000E1700000}"/>
    <cellStyle name="40% - Énfasis3 2 2 2 7 2" xfId="52075" xr:uid="{00000000-0005-0000-0000-0000E2700000}"/>
    <cellStyle name="40% - Énfasis3 2 2 2 7 3" xfId="29543" xr:uid="{00000000-0005-0000-0000-0000E3700000}"/>
    <cellStyle name="40% - Énfasis3 2 2 2 8" xfId="11094" xr:uid="{00000000-0005-0000-0000-0000E4700000}"/>
    <cellStyle name="40% - Énfasis3 2 2 2 8 2" xfId="47413" xr:uid="{00000000-0005-0000-0000-0000E5700000}"/>
    <cellStyle name="40% - Énfasis3 2 2 2 8 3" xfId="34978" xr:uid="{00000000-0005-0000-0000-0000E6700000}"/>
    <cellStyle name="40% - Énfasis3 2 2 2 9" xfId="42577" xr:uid="{00000000-0005-0000-0000-0000E7700000}"/>
    <cellStyle name="40% - Énfasis3 2 2 3" xfId="816" xr:uid="{00000000-0005-0000-0000-0000E8700000}"/>
    <cellStyle name="40% - Énfasis3 2 2 3 10" xfId="11673" xr:uid="{00000000-0005-0000-0000-0000E9700000}"/>
    <cellStyle name="40% - Énfasis3 2 2 3 2" xfId="1558" xr:uid="{00000000-0005-0000-0000-0000EA700000}"/>
    <cellStyle name="40% - Énfasis3 2 2 3 2 2" xfId="3931" xr:uid="{00000000-0005-0000-0000-0000EB700000}"/>
    <cellStyle name="40% - Énfasis3 2 2 3 2 2 2" xfId="8722" xr:uid="{00000000-0005-0000-0000-0000EC700000}"/>
    <cellStyle name="40% - Énfasis3 2 2 3 2 2 2 2" xfId="28141" xr:uid="{00000000-0005-0000-0000-0000ED700000}"/>
    <cellStyle name="40% - Énfasis3 2 2 3 2 2 2 3" xfId="54488" xr:uid="{00000000-0005-0000-0000-0000EE700000}"/>
    <cellStyle name="40% - Énfasis3 2 2 3 2 2 2 4" xfId="18264" xr:uid="{00000000-0005-0000-0000-0000EF700000}"/>
    <cellStyle name="40% - Énfasis3 2 2 3 2 2 3" xfId="22556" xr:uid="{00000000-0005-0000-0000-0000F0700000}"/>
    <cellStyle name="40% - Énfasis3 2 2 3 2 2 3 2" xfId="49799" xr:uid="{00000000-0005-0000-0000-0000F1700000}"/>
    <cellStyle name="40% - Énfasis3 2 2 3 2 2 4" xfId="32039" xr:uid="{00000000-0005-0000-0000-0000F2700000}"/>
    <cellStyle name="40% - Énfasis3 2 2 3 2 2 5" xfId="37610" xr:uid="{00000000-0005-0000-0000-0000F3700000}"/>
    <cellStyle name="40% - Énfasis3 2 2 3 2 2 6" xfId="45070" xr:uid="{00000000-0005-0000-0000-0000F4700000}"/>
    <cellStyle name="40% - Énfasis3 2 2 3 2 2 7" xfId="14552" xr:uid="{00000000-0005-0000-0000-0000F5700000}"/>
    <cellStyle name="40% - Énfasis3 2 2 3 2 3" xfId="6771" xr:uid="{00000000-0005-0000-0000-0000F6700000}"/>
    <cellStyle name="40% - Énfasis3 2 2 3 2 3 2" xfId="26331" xr:uid="{00000000-0005-0000-0000-0000F7700000}"/>
    <cellStyle name="40% - Énfasis3 2 2 3 2 3 3" xfId="52537" xr:uid="{00000000-0005-0000-0000-0000F8700000}"/>
    <cellStyle name="40% - Énfasis3 2 2 3 2 3 4" xfId="16421" xr:uid="{00000000-0005-0000-0000-0000F9700000}"/>
    <cellStyle name="40% - Énfasis3 2 2 3 2 4" xfId="20397" xr:uid="{00000000-0005-0000-0000-0000FA700000}"/>
    <cellStyle name="40% - Énfasis3 2 2 3 2 4 2" xfId="47873" xr:uid="{00000000-0005-0000-0000-0000FB700000}"/>
    <cellStyle name="40% - Énfasis3 2 2 3 2 5" xfId="30022" xr:uid="{00000000-0005-0000-0000-0000FC700000}"/>
    <cellStyle name="40% - Énfasis3 2 2 3 2 6" xfId="35468" xr:uid="{00000000-0005-0000-0000-0000FD700000}"/>
    <cellStyle name="40% - Énfasis3 2 2 3 2 7" xfId="43063" xr:uid="{00000000-0005-0000-0000-0000FE700000}"/>
    <cellStyle name="40% - Énfasis3 2 2 3 2 8" xfId="13091" xr:uid="{00000000-0005-0000-0000-0000FF700000}"/>
    <cellStyle name="40% - Énfasis3 2 2 3 3" xfId="3239" xr:uid="{00000000-0005-0000-0000-000000710000}"/>
    <cellStyle name="40% - Énfasis3 2 2 3 3 2" xfId="8031" xr:uid="{00000000-0005-0000-0000-000001710000}"/>
    <cellStyle name="40% - Énfasis3 2 2 3 3 2 2" xfId="27461" xr:uid="{00000000-0005-0000-0000-000002710000}"/>
    <cellStyle name="40% - Énfasis3 2 2 3 3 2 3" xfId="53797" xr:uid="{00000000-0005-0000-0000-000003710000}"/>
    <cellStyle name="40% - Énfasis3 2 2 3 3 2 4" xfId="17572" xr:uid="{00000000-0005-0000-0000-000004710000}"/>
    <cellStyle name="40% - Énfasis3 2 2 3 3 3" xfId="21864" xr:uid="{00000000-0005-0000-0000-000005710000}"/>
    <cellStyle name="40% - Énfasis3 2 2 3 3 3 2" xfId="49109" xr:uid="{00000000-0005-0000-0000-000006710000}"/>
    <cellStyle name="40% - Énfasis3 2 2 3 3 4" xfId="31351" xr:uid="{00000000-0005-0000-0000-000007710000}"/>
    <cellStyle name="40% - Énfasis3 2 2 3 3 5" xfId="36918" xr:uid="{00000000-0005-0000-0000-000008710000}"/>
    <cellStyle name="40% - Énfasis3 2 2 3 3 6" xfId="44378" xr:uid="{00000000-0005-0000-0000-000009710000}"/>
    <cellStyle name="40% - Énfasis3 2 2 3 3 7" xfId="12371" xr:uid="{00000000-0005-0000-0000-00000A710000}"/>
    <cellStyle name="40% - Énfasis3 2 2 3 4" xfId="6066" xr:uid="{00000000-0005-0000-0000-00000B710000}"/>
    <cellStyle name="40% - Énfasis3 2 2 3 4 2" xfId="23497" xr:uid="{00000000-0005-0000-0000-00000C710000}"/>
    <cellStyle name="40% - Énfasis3 2 2 3 4 3" xfId="51832" xr:uid="{00000000-0005-0000-0000-00000D710000}"/>
    <cellStyle name="40% - Énfasis3 2 2 3 4 4" xfId="13873" xr:uid="{00000000-0005-0000-0000-00000E710000}"/>
    <cellStyle name="40% - Énfasis3 2 2 3 5" xfId="15742" xr:uid="{00000000-0005-0000-0000-00000F710000}"/>
    <cellStyle name="40% - Énfasis3 2 2 3 5 2" xfId="25652" xr:uid="{00000000-0005-0000-0000-000010710000}"/>
    <cellStyle name="40% - Énfasis3 2 2 3 5 3" xfId="47170" xr:uid="{00000000-0005-0000-0000-000011710000}"/>
    <cellStyle name="40% - Énfasis3 2 2 3 6" xfId="19661" xr:uid="{00000000-0005-0000-0000-000012710000}"/>
    <cellStyle name="40% - Énfasis3 2 2 3 7" xfId="29300" xr:uid="{00000000-0005-0000-0000-000013710000}"/>
    <cellStyle name="40% - Énfasis3 2 2 3 8" xfId="34730" xr:uid="{00000000-0005-0000-0000-000014710000}"/>
    <cellStyle name="40% - Énfasis3 2 2 3 9" xfId="42329" xr:uid="{00000000-0005-0000-0000-000015710000}"/>
    <cellStyle name="40% - Énfasis3 2 2 4" xfId="1295" xr:uid="{00000000-0005-0000-0000-000016710000}"/>
    <cellStyle name="40% - Énfasis3 2 2 4 2" xfId="3671" xr:uid="{00000000-0005-0000-0000-000017710000}"/>
    <cellStyle name="40% - Énfasis3 2 2 4 2 2" xfId="8462" xr:uid="{00000000-0005-0000-0000-000018710000}"/>
    <cellStyle name="40% - Énfasis3 2 2 4 2 2 2" xfId="27882" xr:uid="{00000000-0005-0000-0000-000019710000}"/>
    <cellStyle name="40% - Énfasis3 2 2 4 2 2 3" xfId="54228" xr:uid="{00000000-0005-0000-0000-00001A710000}"/>
    <cellStyle name="40% - Énfasis3 2 2 4 2 2 4" xfId="18004" xr:uid="{00000000-0005-0000-0000-00001B710000}"/>
    <cellStyle name="40% - Énfasis3 2 2 4 2 3" xfId="22296" xr:uid="{00000000-0005-0000-0000-00001C710000}"/>
    <cellStyle name="40% - Énfasis3 2 2 4 2 3 2" xfId="49539" xr:uid="{00000000-0005-0000-0000-00001D710000}"/>
    <cellStyle name="40% - Énfasis3 2 2 4 2 4" xfId="31779" xr:uid="{00000000-0005-0000-0000-00001E710000}"/>
    <cellStyle name="40% - Énfasis3 2 2 4 2 5" xfId="37350" xr:uid="{00000000-0005-0000-0000-00001F710000}"/>
    <cellStyle name="40% - Énfasis3 2 2 4 2 6" xfId="44810" xr:uid="{00000000-0005-0000-0000-000020710000}"/>
    <cellStyle name="40% - Énfasis3 2 2 4 2 7" xfId="14293" xr:uid="{00000000-0005-0000-0000-000021710000}"/>
    <cellStyle name="40% - Énfasis3 2 2 4 3" xfId="6509" xr:uid="{00000000-0005-0000-0000-000022710000}"/>
    <cellStyle name="40% - Énfasis3 2 2 4 3 2" xfId="26072" xr:uid="{00000000-0005-0000-0000-000023710000}"/>
    <cellStyle name="40% - Énfasis3 2 2 4 3 3" xfId="52275" xr:uid="{00000000-0005-0000-0000-000024710000}"/>
    <cellStyle name="40% - Énfasis3 2 2 4 3 4" xfId="16162" xr:uid="{00000000-0005-0000-0000-000025710000}"/>
    <cellStyle name="40% - Énfasis3 2 2 4 4" xfId="20134" xr:uid="{00000000-0005-0000-0000-000026710000}"/>
    <cellStyle name="40% - Énfasis3 2 2 4 4 2" xfId="47611" xr:uid="{00000000-0005-0000-0000-000027710000}"/>
    <cellStyle name="40% - Énfasis3 2 2 4 5" xfId="29759" xr:uid="{00000000-0005-0000-0000-000028710000}"/>
    <cellStyle name="40% - Énfasis3 2 2 4 6" xfId="35205" xr:uid="{00000000-0005-0000-0000-000029710000}"/>
    <cellStyle name="40% - Énfasis3 2 2 4 7" xfId="42800" xr:uid="{00000000-0005-0000-0000-00002A710000}"/>
    <cellStyle name="40% - Énfasis3 2 2 4 8" xfId="12829" xr:uid="{00000000-0005-0000-0000-00002B710000}"/>
    <cellStyle name="40% - Énfasis3 2 2 5" xfId="2098" xr:uid="{00000000-0005-0000-0000-00002C710000}"/>
    <cellStyle name="40% - Énfasis3 2 2 5 2" xfId="4403" xr:uid="{00000000-0005-0000-0000-00002D710000}"/>
    <cellStyle name="40% - Énfasis3 2 2 5 2 2" xfId="9184" xr:uid="{00000000-0005-0000-0000-00002E710000}"/>
    <cellStyle name="40% - Énfasis3 2 2 5 2 2 2" xfId="28577" xr:uid="{00000000-0005-0000-0000-00002F710000}"/>
    <cellStyle name="40% - Énfasis3 2 2 5 2 2 3" xfId="54950" xr:uid="{00000000-0005-0000-0000-000030710000}"/>
    <cellStyle name="40% - Énfasis3 2 2 5 2 2 4" xfId="18736" xr:uid="{00000000-0005-0000-0000-000031710000}"/>
    <cellStyle name="40% - Énfasis3 2 2 5 2 3" xfId="23028" xr:uid="{00000000-0005-0000-0000-000032710000}"/>
    <cellStyle name="40% - Énfasis3 2 2 5 2 3 2" xfId="50260" xr:uid="{00000000-0005-0000-0000-000033710000}"/>
    <cellStyle name="40% - Énfasis3 2 2 5 2 4" xfId="32503" xr:uid="{00000000-0005-0000-0000-000034710000}"/>
    <cellStyle name="40% - Énfasis3 2 2 5 2 5" xfId="38082" xr:uid="{00000000-0005-0000-0000-000035710000}"/>
    <cellStyle name="40% - Énfasis3 2 2 5 2 6" xfId="45542" xr:uid="{00000000-0005-0000-0000-000036710000}"/>
    <cellStyle name="40% - Énfasis3 2 2 5 2 7" xfId="14988" xr:uid="{00000000-0005-0000-0000-000037710000}"/>
    <cellStyle name="40% - Énfasis3 2 2 5 3" xfId="7263" xr:uid="{00000000-0005-0000-0000-000038710000}"/>
    <cellStyle name="40% - Énfasis3 2 2 5 3 2" xfId="26767" xr:uid="{00000000-0005-0000-0000-000039710000}"/>
    <cellStyle name="40% - Énfasis3 2 2 5 3 3" xfId="53029" xr:uid="{00000000-0005-0000-0000-00003A710000}"/>
    <cellStyle name="40% - Énfasis3 2 2 5 3 4" xfId="16857" xr:uid="{00000000-0005-0000-0000-00003B710000}"/>
    <cellStyle name="40% - Énfasis3 2 2 5 4" xfId="20935" xr:uid="{00000000-0005-0000-0000-00003C710000}"/>
    <cellStyle name="40% - Énfasis3 2 2 5 4 2" xfId="48365" xr:uid="{00000000-0005-0000-0000-00003D710000}"/>
    <cellStyle name="40% - Énfasis3 2 2 5 5" xfId="30549" xr:uid="{00000000-0005-0000-0000-00003E710000}"/>
    <cellStyle name="40% - Énfasis3 2 2 5 6" xfId="36008" xr:uid="{00000000-0005-0000-0000-00003F710000}"/>
    <cellStyle name="40% - Énfasis3 2 2 5 7" xfId="43601" xr:uid="{00000000-0005-0000-0000-000040710000}"/>
    <cellStyle name="40% - Énfasis3 2 2 5 8" xfId="12112" xr:uid="{00000000-0005-0000-0000-000041710000}"/>
    <cellStyle name="40% - Énfasis3 2 2 6" xfId="2979" xr:uid="{00000000-0005-0000-0000-000042710000}"/>
    <cellStyle name="40% - Énfasis3 2 2 6 2" xfId="7772" xr:uid="{00000000-0005-0000-0000-000043710000}"/>
    <cellStyle name="40% - Énfasis3 2 2 6 2 2" xfId="27202" xr:uid="{00000000-0005-0000-0000-000044710000}"/>
    <cellStyle name="40% - Énfasis3 2 2 6 2 3" xfId="53538" xr:uid="{00000000-0005-0000-0000-000045710000}"/>
    <cellStyle name="40% - Énfasis3 2 2 6 2 4" xfId="17312" xr:uid="{00000000-0005-0000-0000-000046710000}"/>
    <cellStyle name="40% - Énfasis3 2 2 6 3" xfId="21604" xr:uid="{00000000-0005-0000-0000-000047710000}"/>
    <cellStyle name="40% - Énfasis3 2 2 6 3 2" xfId="48850" xr:uid="{00000000-0005-0000-0000-000048710000}"/>
    <cellStyle name="40% - Énfasis3 2 2 6 4" xfId="31091" xr:uid="{00000000-0005-0000-0000-000049710000}"/>
    <cellStyle name="40% - Énfasis3 2 2 6 5" xfId="36658" xr:uid="{00000000-0005-0000-0000-00004A710000}"/>
    <cellStyle name="40% - Énfasis3 2 2 6 6" xfId="44118" xr:uid="{00000000-0005-0000-0000-00004B710000}"/>
    <cellStyle name="40% - Énfasis3 2 2 6 7" xfId="13614" xr:uid="{00000000-0005-0000-0000-00004C710000}"/>
    <cellStyle name="40% - Énfasis3 2 2 7" xfId="4878" xr:uid="{00000000-0005-0000-0000-00004D710000}"/>
    <cellStyle name="40% - Énfasis3 2 2 7 2" xfId="9634" xr:uid="{00000000-0005-0000-0000-00004E710000}"/>
    <cellStyle name="40% - Énfasis3 2 2 7 2 2" xfId="55400" xr:uid="{00000000-0005-0000-0000-00004F710000}"/>
    <cellStyle name="40% - Énfasis3 2 2 7 2 3" xfId="25393" xr:uid="{00000000-0005-0000-0000-000050710000}"/>
    <cellStyle name="40% - Énfasis3 2 2 7 3" xfId="32977" xr:uid="{00000000-0005-0000-0000-000051710000}"/>
    <cellStyle name="40% - Énfasis3 2 2 7 3 2" xfId="50709" xr:uid="{00000000-0005-0000-0000-000052710000}"/>
    <cellStyle name="40% - Énfasis3 2 2 7 4" xfId="38556" xr:uid="{00000000-0005-0000-0000-000053710000}"/>
    <cellStyle name="40% - Énfasis3 2 2 7 5" xfId="46009" xr:uid="{00000000-0005-0000-0000-000054710000}"/>
    <cellStyle name="40% - Énfasis3 2 2 7 6" xfId="15483" xr:uid="{00000000-0005-0000-0000-000055710000}"/>
    <cellStyle name="40% - Énfasis3 2 2 8" xfId="5363" xr:uid="{00000000-0005-0000-0000-000056710000}"/>
    <cellStyle name="40% - Énfasis3 2 2 8 2" xfId="10055" xr:uid="{00000000-0005-0000-0000-000057710000}"/>
    <cellStyle name="40% - Énfasis3 2 2 8 2 2" xfId="55821" xr:uid="{00000000-0005-0000-0000-000058710000}"/>
    <cellStyle name="40% - Énfasis3 2 2 8 2 3" xfId="33459" xr:uid="{00000000-0005-0000-0000-000059710000}"/>
    <cellStyle name="40% - Énfasis3 2 2 8 3" xfId="39038" xr:uid="{00000000-0005-0000-0000-00005A710000}"/>
    <cellStyle name="40% - Énfasis3 2 2 8 3 2" xfId="51129" xr:uid="{00000000-0005-0000-0000-00005B710000}"/>
    <cellStyle name="40% - Énfasis3 2 2 8 4" xfId="46491" xr:uid="{00000000-0005-0000-0000-00005C710000}"/>
    <cellStyle name="40% - Énfasis3 2 2 8 5" xfId="19374" xr:uid="{00000000-0005-0000-0000-00005D710000}"/>
    <cellStyle name="40% - Énfasis3 2 2 9" xfId="5806" xr:uid="{00000000-0005-0000-0000-00005E710000}"/>
    <cellStyle name="40% - Énfasis3 2 2 9 2" xfId="51572" xr:uid="{00000000-0005-0000-0000-00005F710000}"/>
    <cellStyle name="40% - Énfasis3 2 2 9 3" xfId="29040" xr:uid="{00000000-0005-0000-0000-000060710000}"/>
    <cellStyle name="40% - Énfasis3 2 3" xfId="604" xr:uid="{00000000-0005-0000-0000-000061710000}"/>
    <cellStyle name="40% - Énfasis3 2 3 10" xfId="42120" xr:uid="{00000000-0005-0000-0000-000062710000}"/>
    <cellStyle name="40% - Énfasis3 2 3 11" xfId="11464" xr:uid="{00000000-0005-0000-0000-000063710000}"/>
    <cellStyle name="40% - Énfasis3 2 3 12" xfId="56678" xr:uid="{00000000-0005-0000-0000-000064710000}"/>
    <cellStyle name="40% - Énfasis3 2 3 13" xfId="57133" xr:uid="{00000000-0005-0000-0000-000065710000}"/>
    <cellStyle name="40% - Énfasis3 2 3 2" xfId="888" xr:uid="{00000000-0005-0000-0000-000066710000}"/>
    <cellStyle name="40% - Énfasis3 2 3 2 10" xfId="11745" xr:uid="{00000000-0005-0000-0000-000067710000}"/>
    <cellStyle name="40% - Énfasis3 2 3 2 2" xfId="1630" xr:uid="{00000000-0005-0000-0000-000068710000}"/>
    <cellStyle name="40% - Énfasis3 2 3 2 2 2" xfId="4003" xr:uid="{00000000-0005-0000-0000-000069710000}"/>
    <cellStyle name="40% - Énfasis3 2 3 2 2 2 2" xfId="8794" xr:uid="{00000000-0005-0000-0000-00006A710000}"/>
    <cellStyle name="40% - Énfasis3 2 3 2 2 2 2 2" xfId="28213" xr:uid="{00000000-0005-0000-0000-00006B710000}"/>
    <cellStyle name="40% - Énfasis3 2 3 2 2 2 2 3" xfId="54560" xr:uid="{00000000-0005-0000-0000-00006C710000}"/>
    <cellStyle name="40% - Énfasis3 2 3 2 2 2 2 4" xfId="18336" xr:uid="{00000000-0005-0000-0000-00006D710000}"/>
    <cellStyle name="40% - Énfasis3 2 3 2 2 2 3" xfId="22628" xr:uid="{00000000-0005-0000-0000-00006E710000}"/>
    <cellStyle name="40% - Énfasis3 2 3 2 2 2 3 2" xfId="49871" xr:uid="{00000000-0005-0000-0000-00006F710000}"/>
    <cellStyle name="40% - Énfasis3 2 3 2 2 2 4" xfId="32111" xr:uid="{00000000-0005-0000-0000-000070710000}"/>
    <cellStyle name="40% - Énfasis3 2 3 2 2 2 5" xfId="37682" xr:uid="{00000000-0005-0000-0000-000071710000}"/>
    <cellStyle name="40% - Énfasis3 2 3 2 2 2 6" xfId="45142" xr:uid="{00000000-0005-0000-0000-000072710000}"/>
    <cellStyle name="40% - Énfasis3 2 3 2 2 2 7" xfId="14624" xr:uid="{00000000-0005-0000-0000-000073710000}"/>
    <cellStyle name="40% - Énfasis3 2 3 2 2 3" xfId="6843" xr:uid="{00000000-0005-0000-0000-000074710000}"/>
    <cellStyle name="40% - Énfasis3 2 3 2 2 3 2" xfId="26403" xr:uid="{00000000-0005-0000-0000-000075710000}"/>
    <cellStyle name="40% - Énfasis3 2 3 2 2 3 3" xfId="52609" xr:uid="{00000000-0005-0000-0000-000076710000}"/>
    <cellStyle name="40% - Énfasis3 2 3 2 2 3 4" xfId="16493" xr:uid="{00000000-0005-0000-0000-000077710000}"/>
    <cellStyle name="40% - Énfasis3 2 3 2 2 4" xfId="20469" xr:uid="{00000000-0005-0000-0000-000078710000}"/>
    <cellStyle name="40% - Énfasis3 2 3 2 2 4 2" xfId="47945" xr:uid="{00000000-0005-0000-0000-000079710000}"/>
    <cellStyle name="40% - Énfasis3 2 3 2 2 5" xfId="30094" xr:uid="{00000000-0005-0000-0000-00007A710000}"/>
    <cellStyle name="40% - Énfasis3 2 3 2 2 6" xfId="35540" xr:uid="{00000000-0005-0000-0000-00007B710000}"/>
    <cellStyle name="40% - Énfasis3 2 3 2 2 7" xfId="43135" xr:uid="{00000000-0005-0000-0000-00007C710000}"/>
    <cellStyle name="40% - Énfasis3 2 3 2 2 8" xfId="13163" xr:uid="{00000000-0005-0000-0000-00007D710000}"/>
    <cellStyle name="40% - Énfasis3 2 3 2 3" xfId="3311" xr:uid="{00000000-0005-0000-0000-00007E710000}"/>
    <cellStyle name="40% - Énfasis3 2 3 2 3 2" xfId="8103" xr:uid="{00000000-0005-0000-0000-00007F710000}"/>
    <cellStyle name="40% - Énfasis3 2 3 2 3 2 2" xfId="27533" xr:uid="{00000000-0005-0000-0000-000080710000}"/>
    <cellStyle name="40% - Énfasis3 2 3 2 3 2 3" xfId="53869" xr:uid="{00000000-0005-0000-0000-000081710000}"/>
    <cellStyle name="40% - Énfasis3 2 3 2 3 2 4" xfId="17644" xr:uid="{00000000-0005-0000-0000-000082710000}"/>
    <cellStyle name="40% - Énfasis3 2 3 2 3 3" xfId="21936" xr:uid="{00000000-0005-0000-0000-000083710000}"/>
    <cellStyle name="40% - Énfasis3 2 3 2 3 3 2" xfId="49181" xr:uid="{00000000-0005-0000-0000-000084710000}"/>
    <cellStyle name="40% - Énfasis3 2 3 2 3 4" xfId="31423" xr:uid="{00000000-0005-0000-0000-000085710000}"/>
    <cellStyle name="40% - Énfasis3 2 3 2 3 5" xfId="36990" xr:uid="{00000000-0005-0000-0000-000086710000}"/>
    <cellStyle name="40% - Énfasis3 2 3 2 3 6" xfId="44450" xr:uid="{00000000-0005-0000-0000-000087710000}"/>
    <cellStyle name="40% - Énfasis3 2 3 2 3 7" xfId="12443" xr:uid="{00000000-0005-0000-0000-000088710000}"/>
    <cellStyle name="40% - Énfasis3 2 3 2 4" xfId="6138" xr:uid="{00000000-0005-0000-0000-000089710000}"/>
    <cellStyle name="40% - Énfasis3 2 3 2 4 2" xfId="24267" xr:uid="{00000000-0005-0000-0000-00008A710000}"/>
    <cellStyle name="40% - Énfasis3 2 3 2 4 3" xfId="51904" xr:uid="{00000000-0005-0000-0000-00008B710000}"/>
    <cellStyle name="40% - Énfasis3 2 3 2 4 4" xfId="13945" xr:uid="{00000000-0005-0000-0000-00008C710000}"/>
    <cellStyle name="40% - Énfasis3 2 3 2 5" xfId="15814" xr:uid="{00000000-0005-0000-0000-00008D710000}"/>
    <cellStyle name="40% - Énfasis3 2 3 2 5 2" xfId="25724" xr:uid="{00000000-0005-0000-0000-00008E710000}"/>
    <cellStyle name="40% - Énfasis3 2 3 2 5 3" xfId="47242" xr:uid="{00000000-0005-0000-0000-00008F710000}"/>
    <cellStyle name="40% - Énfasis3 2 3 2 6" xfId="19733" xr:uid="{00000000-0005-0000-0000-000090710000}"/>
    <cellStyle name="40% - Énfasis3 2 3 2 7" xfId="29372" xr:uid="{00000000-0005-0000-0000-000091710000}"/>
    <cellStyle name="40% - Énfasis3 2 3 2 8" xfId="34802" xr:uid="{00000000-0005-0000-0000-000092710000}"/>
    <cellStyle name="40% - Énfasis3 2 3 2 9" xfId="42401" xr:uid="{00000000-0005-0000-0000-000093710000}"/>
    <cellStyle name="40% - Énfasis3 2 3 3" xfId="1367" xr:uid="{00000000-0005-0000-0000-000094710000}"/>
    <cellStyle name="40% - Énfasis3 2 3 3 2" xfId="3743" xr:uid="{00000000-0005-0000-0000-000095710000}"/>
    <cellStyle name="40% - Énfasis3 2 3 3 2 2" xfId="8534" xr:uid="{00000000-0005-0000-0000-000096710000}"/>
    <cellStyle name="40% - Énfasis3 2 3 3 2 2 2" xfId="27954" xr:uid="{00000000-0005-0000-0000-000097710000}"/>
    <cellStyle name="40% - Énfasis3 2 3 3 2 2 3" xfId="54300" xr:uid="{00000000-0005-0000-0000-000098710000}"/>
    <cellStyle name="40% - Énfasis3 2 3 3 2 2 4" xfId="18076" xr:uid="{00000000-0005-0000-0000-000099710000}"/>
    <cellStyle name="40% - Énfasis3 2 3 3 2 3" xfId="22368" xr:uid="{00000000-0005-0000-0000-00009A710000}"/>
    <cellStyle name="40% - Énfasis3 2 3 3 2 3 2" xfId="49611" xr:uid="{00000000-0005-0000-0000-00009B710000}"/>
    <cellStyle name="40% - Énfasis3 2 3 3 2 4" xfId="31851" xr:uid="{00000000-0005-0000-0000-00009C710000}"/>
    <cellStyle name="40% - Énfasis3 2 3 3 2 5" xfId="37422" xr:uid="{00000000-0005-0000-0000-00009D710000}"/>
    <cellStyle name="40% - Énfasis3 2 3 3 2 6" xfId="44882" xr:uid="{00000000-0005-0000-0000-00009E710000}"/>
    <cellStyle name="40% - Énfasis3 2 3 3 2 7" xfId="14365" xr:uid="{00000000-0005-0000-0000-00009F710000}"/>
    <cellStyle name="40% - Énfasis3 2 3 3 3" xfId="6581" xr:uid="{00000000-0005-0000-0000-0000A0710000}"/>
    <cellStyle name="40% - Énfasis3 2 3 3 3 2" xfId="26144" xr:uid="{00000000-0005-0000-0000-0000A1710000}"/>
    <cellStyle name="40% - Énfasis3 2 3 3 3 3" xfId="52347" xr:uid="{00000000-0005-0000-0000-0000A2710000}"/>
    <cellStyle name="40% - Énfasis3 2 3 3 3 4" xfId="16234" xr:uid="{00000000-0005-0000-0000-0000A3710000}"/>
    <cellStyle name="40% - Énfasis3 2 3 3 4" xfId="20206" xr:uid="{00000000-0005-0000-0000-0000A4710000}"/>
    <cellStyle name="40% - Énfasis3 2 3 3 4 2" xfId="47683" xr:uid="{00000000-0005-0000-0000-0000A5710000}"/>
    <cellStyle name="40% - Énfasis3 2 3 3 5" xfId="29831" xr:uid="{00000000-0005-0000-0000-0000A6710000}"/>
    <cellStyle name="40% - Énfasis3 2 3 3 6" xfId="35277" xr:uid="{00000000-0005-0000-0000-0000A7710000}"/>
    <cellStyle name="40% - Énfasis3 2 3 3 7" xfId="42872" xr:uid="{00000000-0005-0000-0000-0000A8710000}"/>
    <cellStyle name="40% - Énfasis3 2 3 3 8" xfId="12901" xr:uid="{00000000-0005-0000-0000-0000A9710000}"/>
    <cellStyle name="40% - Énfasis3 2 3 4" xfId="2170" xr:uid="{00000000-0005-0000-0000-0000AA710000}"/>
    <cellStyle name="40% - Énfasis3 2 3 4 2" xfId="4475" xr:uid="{00000000-0005-0000-0000-0000AB710000}"/>
    <cellStyle name="40% - Énfasis3 2 3 4 2 2" xfId="9256" xr:uid="{00000000-0005-0000-0000-0000AC710000}"/>
    <cellStyle name="40% - Énfasis3 2 3 4 2 2 2" xfId="28649" xr:uid="{00000000-0005-0000-0000-0000AD710000}"/>
    <cellStyle name="40% - Énfasis3 2 3 4 2 2 3" xfId="55022" xr:uid="{00000000-0005-0000-0000-0000AE710000}"/>
    <cellStyle name="40% - Énfasis3 2 3 4 2 2 4" xfId="18808" xr:uid="{00000000-0005-0000-0000-0000AF710000}"/>
    <cellStyle name="40% - Énfasis3 2 3 4 2 3" xfId="23100" xr:uid="{00000000-0005-0000-0000-0000B0710000}"/>
    <cellStyle name="40% - Énfasis3 2 3 4 2 3 2" xfId="50332" xr:uid="{00000000-0005-0000-0000-0000B1710000}"/>
    <cellStyle name="40% - Énfasis3 2 3 4 2 4" xfId="32575" xr:uid="{00000000-0005-0000-0000-0000B2710000}"/>
    <cellStyle name="40% - Énfasis3 2 3 4 2 5" xfId="38154" xr:uid="{00000000-0005-0000-0000-0000B3710000}"/>
    <cellStyle name="40% - Énfasis3 2 3 4 2 6" xfId="45614" xr:uid="{00000000-0005-0000-0000-0000B4710000}"/>
    <cellStyle name="40% - Énfasis3 2 3 4 2 7" xfId="15060" xr:uid="{00000000-0005-0000-0000-0000B5710000}"/>
    <cellStyle name="40% - Énfasis3 2 3 4 3" xfId="7335" xr:uid="{00000000-0005-0000-0000-0000B6710000}"/>
    <cellStyle name="40% - Énfasis3 2 3 4 3 2" xfId="26839" xr:uid="{00000000-0005-0000-0000-0000B7710000}"/>
    <cellStyle name="40% - Énfasis3 2 3 4 3 3" xfId="53101" xr:uid="{00000000-0005-0000-0000-0000B8710000}"/>
    <cellStyle name="40% - Énfasis3 2 3 4 3 4" xfId="16929" xr:uid="{00000000-0005-0000-0000-0000B9710000}"/>
    <cellStyle name="40% - Énfasis3 2 3 4 4" xfId="21007" xr:uid="{00000000-0005-0000-0000-0000BA710000}"/>
    <cellStyle name="40% - Énfasis3 2 3 4 4 2" xfId="48437" xr:uid="{00000000-0005-0000-0000-0000BB710000}"/>
    <cellStyle name="40% - Énfasis3 2 3 4 5" xfId="30621" xr:uid="{00000000-0005-0000-0000-0000BC710000}"/>
    <cellStyle name="40% - Énfasis3 2 3 4 6" xfId="36080" xr:uid="{00000000-0005-0000-0000-0000BD710000}"/>
    <cellStyle name="40% - Énfasis3 2 3 4 7" xfId="43673" xr:uid="{00000000-0005-0000-0000-0000BE710000}"/>
    <cellStyle name="40% - Énfasis3 2 3 4 8" xfId="12184" xr:uid="{00000000-0005-0000-0000-0000BF710000}"/>
    <cellStyle name="40% - Énfasis3 2 3 5" xfId="3051" xr:uid="{00000000-0005-0000-0000-0000C0710000}"/>
    <cellStyle name="40% - Énfasis3 2 3 5 2" xfId="7844" xr:uid="{00000000-0005-0000-0000-0000C1710000}"/>
    <cellStyle name="40% - Énfasis3 2 3 5 2 2" xfId="27274" xr:uid="{00000000-0005-0000-0000-0000C2710000}"/>
    <cellStyle name="40% - Énfasis3 2 3 5 2 3" xfId="53610" xr:uid="{00000000-0005-0000-0000-0000C3710000}"/>
    <cellStyle name="40% - Énfasis3 2 3 5 2 4" xfId="17384" xr:uid="{00000000-0005-0000-0000-0000C4710000}"/>
    <cellStyle name="40% - Énfasis3 2 3 5 3" xfId="21676" xr:uid="{00000000-0005-0000-0000-0000C5710000}"/>
    <cellStyle name="40% - Énfasis3 2 3 5 3 2" xfId="48922" xr:uid="{00000000-0005-0000-0000-0000C6710000}"/>
    <cellStyle name="40% - Énfasis3 2 3 5 4" xfId="31163" xr:uid="{00000000-0005-0000-0000-0000C7710000}"/>
    <cellStyle name="40% - Énfasis3 2 3 5 5" xfId="36730" xr:uid="{00000000-0005-0000-0000-0000C8710000}"/>
    <cellStyle name="40% - Énfasis3 2 3 5 6" xfId="44190" xr:uid="{00000000-0005-0000-0000-0000C9710000}"/>
    <cellStyle name="40% - Énfasis3 2 3 5 7" xfId="13686" xr:uid="{00000000-0005-0000-0000-0000CA710000}"/>
    <cellStyle name="40% - Énfasis3 2 3 6" xfId="4950" xr:uid="{00000000-0005-0000-0000-0000CB710000}"/>
    <cellStyle name="40% - Énfasis3 2 3 6 2" xfId="9706" xr:uid="{00000000-0005-0000-0000-0000CC710000}"/>
    <cellStyle name="40% - Énfasis3 2 3 6 2 2" xfId="55472" xr:uid="{00000000-0005-0000-0000-0000CD710000}"/>
    <cellStyle name="40% - Énfasis3 2 3 6 2 3" xfId="25465" xr:uid="{00000000-0005-0000-0000-0000CE710000}"/>
    <cellStyle name="40% - Énfasis3 2 3 6 3" xfId="33049" xr:uid="{00000000-0005-0000-0000-0000CF710000}"/>
    <cellStyle name="40% - Énfasis3 2 3 6 3 2" xfId="50781" xr:uid="{00000000-0005-0000-0000-0000D0710000}"/>
    <cellStyle name="40% - Énfasis3 2 3 6 4" xfId="38628" xr:uid="{00000000-0005-0000-0000-0000D1710000}"/>
    <cellStyle name="40% - Énfasis3 2 3 6 5" xfId="46081" xr:uid="{00000000-0005-0000-0000-0000D2710000}"/>
    <cellStyle name="40% - Énfasis3 2 3 6 6" xfId="15555" xr:uid="{00000000-0005-0000-0000-0000D3710000}"/>
    <cellStyle name="40% - Énfasis3 2 3 7" xfId="5435" xr:uid="{00000000-0005-0000-0000-0000D4710000}"/>
    <cellStyle name="40% - Énfasis3 2 3 7 2" xfId="10127" xr:uid="{00000000-0005-0000-0000-0000D5710000}"/>
    <cellStyle name="40% - Énfasis3 2 3 7 2 2" xfId="55893" xr:uid="{00000000-0005-0000-0000-0000D6710000}"/>
    <cellStyle name="40% - Énfasis3 2 3 7 2 3" xfId="33531" xr:uid="{00000000-0005-0000-0000-0000D7710000}"/>
    <cellStyle name="40% - Énfasis3 2 3 7 3" xfId="39110" xr:uid="{00000000-0005-0000-0000-0000D8710000}"/>
    <cellStyle name="40% - Énfasis3 2 3 7 3 2" xfId="51201" xr:uid="{00000000-0005-0000-0000-0000D9710000}"/>
    <cellStyle name="40% - Énfasis3 2 3 7 4" xfId="46563" xr:uid="{00000000-0005-0000-0000-0000DA710000}"/>
    <cellStyle name="40% - Énfasis3 2 3 7 5" xfId="19451" xr:uid="{00000000-0005-0000-0000-0000DB710000}"/>
    <cellStyle name="40% - Énfasis3 2 3 8" xfId="5878" xr:uid="{00000000-0005-0000-0000-0000DC710000}"/>
    <cellStyle name="40% - Énfasis3 2 3 8 2" xfId="51644" xr:uid="{00000000-0005-0000-0000-0000DD710000}"/>
    <cellStyle name="40% - Énfasis3 2 3 8 3" xfId="29112" xr:uid="{00000000-0005-0000-0000-0000DE710000}"/>
    <cellStyle name="40% - Énfasis3 2 3 9" xfId="10923" xr:uid="{00000000-0005-0000-0000-0000DF710000}"/>
    <cellStyle name="40% - Énfasis3 2 3 9 2" xfId="46983" xr:uid="{00000000-0005-0000-0000-0000E0710000}"/>
    <cellStyle name="40% - Énfasis3 2 3 9 3" xfId="34520" xr:uid="{00000000-0005-0000-0000-0000E1710000}"/>
    <cellStyle name="40% - Énfasis3 2 4" xfId="965" xr:uid="{00000000-0005-0000-0000-0000E2710000}"/>
    <cellStyle name="40% - Énfasis3 2 4 10" xfId="11822" xr:uid="{00000000-0005-0000-0000-0000E3710000}"/>
    <cellStyle name="40% - Énfasis3 2 4 11" xfId="56750" xr:uid="{00000000-0005-0000-0000-0000E4710000}"/>
    <cellStyle name="40% - Énfasis3 2 4 12" xfId="57205" xr:uid="{00000000-0005-0000-0000-0000E5710000}"/>
    <cellStyle name="40% - Énfasis3 2 4 2" xfId="1702" xr:uid="{00000000-0005-0000-0000-0000E6710000}"/>
    <cellStyle name="40% - Énfasis3 2 4 2 2" xfId="4075" xr:uid="{00000000-0005-0000-0000-0000E7710000}"/>
    <cellStyle name="40% - Énfasis3 2 4 2 2 2" xfId="8866" xr:uid="{00000000-0005-0000-0000-0000E8710000}"/>
    <cellStyle name="40% - Énfasis3 2 4 2 2 2 2" xfId="28285" xr:uid="{00000000-0005-0000-0000-0000E9710000}"/>
    <cellStyle name="40% - Énfasis3 2 4 2 2 2 3" xfId="54632" xr:uid="{00000000-0005-0000-0000-0000EA710000}"/>
    <cellStyle name="40% - Énfasis3 2 4 2 2 2 4" xfId="18408" xr:uid="{00000000-0005-0000-0000-0000EB710000}"/>
    <cellStyle name="40% - Énfasis3 2 4 2 2 3" xfId="22700" xr:uid="{00000000-0005-0000-0000-0000EC710000}"/>
    <cellStyle name="40% - Énfasis3 2 4 2 2 3 2" xfId="49943" xr:uid="{00000000-0005-0000-0000-0000ED710000}"/>
    <cellStyle name="40% - Énfasis3 2 4 2 2 4" xfId="32183" xr:uid="{00000000-0005-0000-0000-0000EE710000}"/>
    <cellStyle name="40% - Énfasis3 2 4 2 2 5" xfId="37754" xr:uid="{00000000-0005-0000-0000-0000EF710000}"/>
    <cellStyle name="40% - Énfasis3 2 4 2 2 6" xfId="45214" xr:uid="{00000000-0005-0000-0000-0000F0710000}"/>
    <cellStyle name="40% - Énfasis3 2 4 2 2 7" xfId="14696" xr:uid="{00000000-0005-0000-0000-0000F1710000}"/>
    <cellStyle name="40% - Énfasis3 2 4 2 3" xfId="6915" xr:uid="{00000000-0005-0000-0000-0000F2710000}"/>
    <cellStyle name="40% - Énfasis3 2 4 2 3 2" xfId="26475" xr:uid="{00000000-0005-0000-0000-0000F3710000}"/>
    <cellStyle name="40% - Énfasis3 2 4 2 3 3" xfId="52681" xr:uid="{00000000-0005-0000-0000-0000F4710000}"/>
    <cellStyle name="40% - Énfasis3 2 4 2 3 4" xfId="16565" xr:uid="{00000000-0005-0000-0000-0000F5710000}"/>
    <cellStyle name="40% - Énfasis3 2 4 2 4" xfId="20541" xr:uid="{00000000-0005-0000-0000-0000F6710000}"/>
    <cellStyle name="40% - Énfasis3 2 4 2 4 2" xfId="48017" xr:uid="{00000000-0005-0000-0000-0000F7710000}"/>
    <cellStyle name="40% - Énfasis3 2 4 2 5" xfId="30166" xr:uid="{00000000-0005-0000-0000-0000F8710000}"/>
    <cellStyle name="40% - Énfasis3 2 4 2 6" xfId="35612" xr:uid="{00000000-0005-0000-0000-0000F9710000}"/>
    <cellStyle name="40% - Énfasis3 2 4 2 7" xfId="43207" xr:uid="{00000000-0005-0000-0000-0000FA710000}"/>
    <cellStyle name="40% - Énfasis3 2 4 2 8" xfId="13235" xr:uid="{00000000-0005-0000-0000-0000FB710000}"/>
    <cellStyle name="40% - Énfasis3 2 4 3" xfId="2242" xr:uid="{00000000-0005-0000-0000-0000FC710000}"/>
    <cellStyle name="40% - Énfasis3 2 4 3 2" xfId="4547" xr:uid="{00000000-0005-0000-0000-0000FD710000}"/>
    <cellStyle name="40% - Énfasis3 2 4 3 2 2" xfId="9328" xr:uid="{00000000-0005-0000-0000-0000FE710000}"/>
    <cellStyle name="40% - Énfasis3 2 4 3 2 2 2" xfId="28721" xr:uid="{00000000-0005-0000-0000-0000FF710000}"/>
    <cellStyle name="40% - Énfasis3 2 4 3 2 2 3" xfId="55094" xr:uid="{00000000-0005-0000-0000-000000720000}"/>
    <cellStyle name="40% - Énfasis3 2 4 3 2 2 4" xfId="18880" xr:uid="{00000000-0005-0000-0000-000001720000}"/>
    <cellStyle name="40% - Énfasis3 2 4 3 2 3" xfId="23172" xr:uid="{00000000-0005-0000-0000-000002720000}"/>
    <cellStyle name="40% - Énfasis3 2 4 3 2 3 2" xfId="50404" xr:uid="{00000000-0005-0000-0000-000003720000}"/>
    <cellStyle name="40% - Énfasis3 2 4 3 2 4" xfId="32647" xr:uid="{00000000-0005-0000-0000-000004720000}"/>
    <cellStyle name="40% - Énfasis3 2 4 3 2 5" xfId="38226" xr:uid="{00000000-0005-0000-0000-000005720000}"/>
    <cellStyle name="40% - Énfasis3 2 4 3 2 6" xfId="45686" xr:uid="{00000000-0005-0000-0000-000006720000}"/>
    <cellStyle name="40% - Énfasis3 2 4 3 2 7" xfId="15132" xr:uid="{00000000-0005-0000-0000-000007720000}"/>
    <cellStyle name="40% - Énfasis3 2 4 3 3" xfId="7407" xr:uid="{00000000-0005-0000-0000-000008720000}"/>
    <cellStyle name="40% - Énfasis3 2 4 3 3 2" xfId="26911" xr:uid="{00000000-0005-0000-0000-000009720000}"/>
    <cellStyle name="40% - Énfasis3 2 4 3 3 3" xfId="53173" xr:uid="{00000000-0005-0000-0000-00000A720000}"/>
    <cellStyle name="40% - Énfasis3 2 4 3 3 4" xfId="17001" xr:uid="{00000000-0005-0000-0000-00000B720000}"/>
    <cellStyle name="40% - Énfasis3 2 4 3 4" xfId="21079" xr:uid="{00000000-0005-0000-0000-00000C720000}"/>
    <cellStyle name="40% - Énfasis3 2 4 3 4 2" xfId="48509" xr:uid="{00000000-0005-0000-0000-00000D720000}"/>
    <cellStyle name="40% - Énfasis3 2 4 3 5" xfId="30693" xr:uid="{00000000-0005-0000-0000-00000E720000}"/>
    <cellStyle name="40% - Énfasis3 2 4 3 6" xfId="36152" xr:uid="{00000000-0005-0000-0000-00000F720000}"/>
    <cellStyle name="40% - Énfasis3 2 4 3 7" xfId="43745" xr:uid="{00000000-0005-0000-0000-000010720000}"/>
    <cellStyle name="40% - Énfasis3 2 4 3 8" xfId="12515" xr:uid="{00000000-0005-0000-0000-000011720000}"/>
    <cellStyle name="40% - Énfasis3 2 4 4" xfId="3383" xr:uid="{00000000-0005-0000-0000-000012720000}"/>
    <cellStyle name="40% - Énfasis3 2 4 4 2" xfId="8175" xr:uid="{00000000-0005-0000-0000-000013720000}"/>
    <cellStyle name="40% - Énfasis3 2 4 4 2 2" xfId="27605" xr:uid="{00000000-0005-0000-0000-000014720000}"/>
    <cellStyle name="40% - Énfasis3 2 4 4 2 3" xfId="53941" xr:uid="{00000000-0005-0000-0000-000015720000}"/>
    <cellStyle name="40% - Énfasis3 2 4 4 2 4" xfId="17716" xr:uid="{00000000-0005-0000-0000-000016720000}"/>
    <cellStyle name="40% - Énfasis3 2 4 4 3" xfId="22008" xr:uid="{00000000-0005-0000-0000-000017720000}"/>
    <cellStyle name="40% - Énfasis3 2 4 4 3 2" xfId="49253" xr:uid="{00000000-0005-0000-0000-000018720000}"/>
    <cellStyle name="40% - Énfasis3 2 4 4 4" xfId="31495" xr:uid="{00000000-0005-0000-0000-000019720000}"/>
    <cellStyle name="40% - Énfasis3 2 4 4 5" xfId="37062" xr:uid="{00000000-0005-0000-0000-00001A720000}"/>
    <cellStyle name="40% - Énfasis3 2 4 4 6" xfId="44522" xr:uid="{00000000-0005-0000-0000-00001B720000}"/>
    <cellStyle name="40% - Énfasis3 2 4 4 7" xfId="14017" xr:uid="{00000000-0005-0000-0000-00001C720000}"/>
    <cellStyle name="40% - Énfasis3 2 4 5" xfId="5022" xr:uid="{00000000-0005-0000-0000-00001D720000}"/>
    <cellStyle name="40% - Énfasis3 2 4 5 2" xfId="9778" xr:uid="{00000000-0005-0000-0000-00001E720000}"/>
    <cellStyle name="40% - Énfasis3 2 4 5 2 2" xfId="55544" xr:uid="{00000000-0005-0000-0000-00001F720000}"/>
    <cellStyle name="40% - Énfasis3 2 4 5 2 3" xfId="25796" xr:uid="{00000000-0005-0000-0000-000020720000}"/>
    <cellStyle name="40% - Énfasis3 2 4 5 3" xfId="33121" xr:uid="{00000000-0005-0000-0000-000021720000}"/>
    <cellStyle name="40% - Énfasis3 2 4 5 3 2" xfId="50853" xr:uid="{00000000-0005-0000-0000-000022720000}"/>
    <cellStyle name="40% - Énfasis3 2 4 5 4" xfId="38700" xr:uid="{00000000-0005-0000-0000-000023720000}"/>
    <cellStyle name="40% - Énfasis3 2 4 5 5" xfId="46153" xr:uid="{00000000-0005-0000-0000-000024720000}"/>
    <cellStyle name="40% - Énfasis3 2 4 5 6" xfId="15886" xr:uid="{00000000-0005-0000-0000-000025720000}"/>
    <cellStyle name="40% - Énfasis3 2 4 6" xfId="5507" xr:uid="{00000000-0005-0000-0000-000026720000}"/>
    <cellStyle name="40% - Énfasis3 2 4 6 2" xfId="10199" xr:uid="{00000000-0005-0000-0000-000027720000}"/>
    <cellStyle name="40% - Énfasis3 2 4 6 2 2" xfId="55965" xr:uid="{00000000-0005-0000-0000-000028720000}"/>
    <cellStyle name="40% - Énfasis3 2 4 6 2 3" xfId="33603" xr:uid="{00000000-0005-0000-0000-000029720000}"/>
    <cellStyle name="40% - Énfasis3 2 4 6 3" xfId="39182" xr:uid="{00000000-0005-0000-0000-00002A720000}"/>
    <cellStyle name="40% - Énfasis3 2 4 6 3 2" xfId="51273" xr:uid="{00000000-0005-0000-0000-00002B720000}"/>
    <cellStyle name="40% - Énfasis3 2 4 6 4" xfId="46635" xr:uid="{00000000-0005-0000-0000-00002C720000}"/>
    <cellStyle name="40% - Énfasis3 2 4 6 5" xfId="19810" xr:uid="{00000000-0005-0000-0000-00002D720000}"/>
    <cellStyle name="40% - Énfasis3 2 4 7" xfId="6210" xr:uid="{00000000-0005-0000-0000-00002E720000}"/>
    <cellStyle name="40% - Énfasis3 2 4 7 2" xfId="51976" xr:uid="{00000000-0005-0000-0000-00002F720000}"/>
    <cellStyle name="40% - Énfasis3 2 4 7 3" xfId="29444" xr:uid="{00000000-0005-0000-0000-000030720000}"/>
    <cellStyle name="40% - Énfasis3 2 4 8" xfId="10995" xr:uid="{00000000-0005-0000-0000-000031720000}"/>
    <cellStyle name="40% - Énfasis3 2 4 8 2" xfId="47314" xr:uid="{00000000-0005-0000-0000-000032720000}"/>
    <cellStyle name="40% - Énfasis3 2 4 8 3" xfId="34879" xr:uid="{00000000-0005-0000-0000-000033720000}"/>
    <cellStyle name="40% - Énfasis3 2 4 9" xfId="42478" xr:uid="{00000000-0005-0000-0000-000034720000}"/>
    <cellStyle name="40% - Énfasis3 2 5" xfId="706" xr:uid="{00000000-0005-0000-0000-000035720000}"/>
    <cellStyle name="40% - Énfasis3 2 5 10" xfId="11563" xr:uid="{00000000-0005-0000-0000-000036720000}"/>
    <cellStyle name="40% - Énfasis3 2 5 2" xfId="1466" xr:uid="{00000000-0005-0000-0000-000037720000}"/>
    <cellStyle name="40% - Énfasis3 2 5 2 2" xfId="3842" xr:uid="{00000000-0005-0000-0000-000038720000}"/>
    <cellStyle name="40% - Énfasis3 2 5 2 2 2" xfId="8633" xr:uid="{00000000-0005-0000-0000-000039720000}"/>
    <cellStyle name="40% - Énfasis3 2 5 2 2 2 2" xfId="28053" xr:uid="{00000000-0005-0000-0000-00003A720000}"/>
    <cellStyle name="40% - Énfasis3 2 5 2 2 2 3" xfId="54399" xr:uid="{00000000-0005-0000-0000-00003B720000}"/>
    <cellStyle name="40% - Énfasis3 2 5 2 2 2 4" xfId="18175" xr:uid="{00000000-0005-0000-0000-00003C720000}"/>
    <cellStyle name="40% - Énfasis3 2 5 2 2 3" xfId="22467" xr:uid="{00000000-0005-0000-0000-00003D720000}"/>
    <cellStyle name="40% - Énfasis3 2 5 2 2 3 2" xfId="49710" xr:uid="{00000000-0005-0000-0000-00003E720000}"/>
    <cellStyle name="40% - Énfasis3 2 5 2 2 4" xfId="31950" xr:uid="{00000000-0005-0000-0000-00003F720000}"/>
    <cellStyle name="40% - Énfasis3 2 5 2 2 5" xfId="37521" xr:uid="{00000000-0005-0000-0000-000040720000}"/>
    <cellStyle name="40% - Énfasis3 2 5 2 2 6" xfId="44981" xr:uid="{00000000-0005-0000-0000-000041720000}"/>
    <cellStyle name="40% - Énfasis3 2 5 2 2 7" xfId="14464" xr:uid="{00000000-0005-0000-0000-000042720000}"/>
    <cellStyle name="40% - Énfasis3 2 5 2 3" xfId="6680" xr:uid="{00000000-0005-0000-0000-000043720000}"/>
    <cellStyle name="40% - Énfasis3 2 5 2 3 2" xfId="26243" xr:uid="{00000000-0005-0000-0000-000044720000}"/>
    <cellStyle name="40% - Énfasis3 2 5 2 3 3" xfId="52446" xr:uid="{00000000-0005-0000-0000-000045720000}"/>
    <cellStyle name="40% - Énfasis3 2 5 2 3 4" xfId="16333" xr:uid="{00000000-0005-0000-0000-000046720000}"/>
    <cellStyle name="40% - Énfasis3 2 5 2 4" xfId="20305" xr:uid="{00000000-0005-0000-0000-000047720000}"/>
    <cellStyle name="40% - Énfasis3 2 5 2 4 2" xfId="47782" xr:uid="{00000000-0005-0000-0000-000048720000}"/>
    <cellStyle name="40% - Énfasis3 2 5 2 5" xfId="29930" xr:uid="{00000000-0005-0000-0000-000049720000}"/>
    <cellStyle name="40% - Énfasis3 2 5 2 6" xfId="35376" xr:uid="{00000000-0005-0000-0000-00004A720000}"/>
    <cellStyle name="40% - Énfasis3 2 5 2 7" xfId="42971" xr:uid="{00000000-0005-0000-0000-00004B720000}"/>
    <cellStyle name="40% - Énfasis3 2 5 2 8" xfId="13000" xr:uid="{00000000-0005-0000-0000-00004C720000}"/>
    <cellStyle name="40% - Énfasis3 2 5 3" xfId="3150" xr:uid="{00000000-0005-0000-0000-00004D720000}"/>
    <cellStyle name="40% - Énfasis3 2 5 3 2" xfId="7943" xr:uid="{00000000-0005-0000-0000-00004E720000}"/>
    <cellStyle name="40% - Énfasis3 2 5 3 2 2" xfId="27373" xr:uid="{00000000-0005-0000-0000-00004F720000}"/>
    <cellStyle name="40% - Énfasis3 2 5 3 2 3" xfId="53709" xr:uid="{00000000-0005-0000-0000-000050720000}"/>
    <cellStyle name="40% - Énfasis3 2 5 3 2 4" xfId="17483" xr:uid="{00000000-0005-0000-0000-000051720000}"/>
    <cellStyle name="40% - Énfasis3 2 5 3 3" xfId="21775" xr:uid="{00000000-0005-0000-0000-000052720000}"/>
    <cellStyle name="40% - Énfasis3 2 5 3 3 2" xfId="49021" xr:uid="{00000000-0005-0000-0000-000053720000}"/>
    <cellStyle name="40% - Énfasis3 2 5 3 4" xfId="31262" xr:uid="{00000000-0005-0000-0000-000054720000}"/>
    <cellStyle name="40% - Énfasis3 2 5 3 5" xfId="36829" xr:uid="{00000000-0005-0000-0000-000055720000}"/>
    <cellStyle name="40% - Énfasis3 2 5 3 6" xfId="44289" xr:uid="{00000000-0005-0000-0000-000056720000}"/>
    <cellStyle name="40% - Énfasis3 2 5 3 7" xfId="12283" xr:uid="{00000000-0005-0000-0000-000057720000}"/>
    <cellStyle name="40% - Énfasis3 2 5 4" xfId="5977" xr:uid="{00000000-0005-0000-0000-000058720000}"/>
    <cellStyle name="40% - Énfasis3 2 5 4 2" xfId="23577" xr:uid="{00000000-0005-0000-0000-000059720000}"/>
    <cellStyle name="40% - Énfasis3 2 5 4 3" xfId="51743" xr:uid="{00000000-0005-0000-0000-00005A720000}"/>
    <cellStyle name="40% - Énfasis3 2 5 4 4" xfId="13785" xr:uid="{00000000-0005-0000-0000-00005B720000}"/>
    <cellStyle name="40% - Énfasis3 2 5 5" xfId="15654" xr:uid="{00000000-0005-0000-0000-00005C720000}"/>
    <cellStyle name="40% - Énfasis3 2 5 5 2" xfId="25564" xr:uid="{00000000-0005-0000-0000-00005D720000}"/>
    <cellStyle name="40% - Énfasis3 2 5 5 3" xfId="47082" xr:uid="{00000000-0005-0000-0000-00005E720000}"/>
    <cellStyle name="40% - Énfasis3 2 5 6" xfId="19551" xr:uid="{00000000-0005-0000-0000-00005F720000}"/>
    <cellStyle name="40% - Énfasis3 2 5 7" xfId="29212" xr:uid="{00000000-0005-0000-0000-000060720000}"/>
    <cellStyle name="40% - Énfasis3 2 5 8" xfId="34620" xr:uid="{00000000-0005-0000-0000-000061720000}"/>
    <cellStyle name="40% - Énfasis3 2 5 9" xfId="42219" xr:uid="{00000000-0005-0000-0000-000062720000}"/>
    <cellStyle name="40% - Énfasis3 2 6" xfId="1180" xr:uid="{00000000-0005-0000-0000-000063720000}"/>
    <cellStyle name="40% - Énfasis3 2 6 2" xfId="3568" xr:uid="{00000000-0005-0000-0000-000064720000}"/>
    <cellStyle name="40% - Énfasis3 2 6 2 2" xfId="8359" xr:uid="{00000000-0005-0000-0000-000065720000}"/>
    <cellStyle name="40% - Énfasis3 2 6 2 2 2" xfId="27782" xr:uid="{00000000-0005-0000-0000-000066720000}"/>
    <cellStyle name="40% - Énfasis3 2 6 2 2 3" xfId="54125" xr:uid="{00000000-0005-0000-0000-000067720000}"/>
    <cellStyle name="40% - Énfasis3 2 6 2 2 4" xfId="17901" xr:uid="{00000000-0005-0000-0000-000068720000}"/>
    <cellStyle name="40% - Énfasis3 2 6 2 3" xfId="22193" xr:uid="{00000000-0005-0000-0000-000069720000}"/>
    <cellStyle name="40% - Énfasis3 2 6 2 3 2" xfId="49436" xr:uid="{00000000-0005-0000-0000-00006A720000}"/>
    <cellStyle name="40% - Énfasis3 2 6 2 4" xfId="31677" xr:uid="{00000000-0005-0000-0000-00006B720000}"/>
    <cellStyle name="40% - Énfasis3 2 6 2 5" xfId="37247" xr:uid="{00000000-0005-0000-0000-00006C720000}"/>
    <cellStyle name="40% - Énfasis3 2 6 2 6" xfId="44707" xr:uid="{00000000-0005-0000-0000-00006D720000}"/>
    <cellStyle name="40% - Énfasis3 2 6 2 7" xfId="12715" xr:uid="{00000000-0005-0000-0000-00006E720000}"/>
    <cellStyle name="40% - Énfasis3 2 6 3" xfId="6402" xr:uid="{00000000-0005-0000-0000-00006F720000}"/>
    <cellStyle name="40% - Énfasis3 2 6 3 2" xfId="21398" xr:uid="{00000000-0005-0000-0000-000070720000}"/>
    <cellStyle name="40% - Énfasis3 2 6 3 3" xfId="52168" xr:uid="{00000000-0005-0000-0000-000071720000}"/>
    <cellStyle name="40% - Énfasis3 2 6 3 4" xfId="14193" xr:uid="{00000000-0005-0000-0000-000072720000}"/>
    <cellStyle name="40% - Énfasis3 2 6 4" xfId="16062" xr:uid="{00000000-0005-0000-0000-000073720000}"/>
    <cellStyle name="40% - Énfasis3 2 6 4 2" xfId="25972" xr:uid="{00000000-0005-0000-0000-000074720000}"/>
    <cellStyle name="40% - Énfasis3 2 6 4 3" xfId="47504" xr:uid="{00000000-0005-0000-0000-000075720000}"/>
    <cellStyle name="40% - Énfasis3 2 6 5" xfId="20019" xr:uid="{00000000-0005-0000-0000-000076720000}"/>
    <cellStyle name="40% - Énfasis3 2 6 6" xfId="29647" xr:uid="{00000000-0005-0000-0000-000077720000}"/>
    <cellStyle name="40% - Énfasis3 2 6 7" xfId="35090" xr:uid="{00000000-0005-0000-0000-000078720000}"/>
    <cellStyle name="40% - Énfasis3 2 6 8" xfId="42685" xr:uid="{00000000-0005-0000-0000-000079720000}"/>
    <cellStyle name="40% - Énfasis3 2 6 9" xfId="11280" xr:uid="{00000000-0005-0000-0000-00007A720000}"/>
    <cellStyle name="40% - Énfasis3 2 7" xfId="2010" xr:uid="{00000000-0005-0000-0000-00007B720000}"/>
    <cellStyle name="40% - Énfasis3 2 7 2" xfId="4315" xr:uid="{00000000-0005-0000-0000-00007C720000}"/>
    <cellStyle name="40% - Énfasis3 2 7 2 2" xfId="9096" xr:uid="{00000000-0005-0000-0000-00007D720000}"/>
    <cellStyle name="40% - Énfasis3 2 7 2 2 2" xfId="28489" xr:uid="{00000000-0005-0000-0000-00007E720000}"/>
    <cellStyle name="40% - Énfasis3 2 7 2 2 3" xfId="54862" xr:uid="{00000000-0005-0000-0000-00007F720000}"/>
    <cellStyle name="40% - Énfasis3 2 7 2 2 4" xfId="18648" xr:uid="{00000000-0005-0000-0000-000080720000}"/>
    <cellStyle name="40% - Énfasis3 2 7 2 3" xfId="22940" xr:uid="{00000000-0005-0000-0000-000081720000}"/>
    <cellStyle name="40% - Énfasis3 2 7 2 3 2" xfId="50172" xr:uid="{00000000-0005-0000-0000-000082720000}"/>
    <cellStyle name="40% - Énfasis3 2 7 2 4" xfId="32415" xr:uid="{00000000-0005-0000-0000-000083720000}"/>
    <cellStyle name="40% - Énfasis3 2 7 2 5" xfId="37994" xr:uid="{00000000-0005-0000-0000-000084720000}"/>
    <cellStyle name="40% - Énfasis3 2 7 2 6" xfId="45454" xr:uid="{00000000-0005-0000-0000-000085720000}"/>
    <cellStyle name="40% - Énfasis3 2 7 2 7" xfId="14900" xr:uid="{00000000-0005-0000-0000-000086720000}"/>
    <cellStyle name="40% - Énfasis3 2 7 3" xfId="7175" xr:uid="{00000000-0005-0000-0000-000087720000}"/>
    <cellStyle name="40% - Énfasis3 2 7 3 2" xfId="26679" xr:uid="{00000000-0005-0000-0000-000088720000}"/>
    <cellStyle name="40% - Énfasis3 2 7 3 3" xfId="52941" xr:uid="{00000000-0005-0000-0000-000089720000}"/>
    <cellStyle name="40% - Énfasis3 2 7 3 4" xfId="16769" xr:uid="{00000000-0005-0000-0000-00008A720000}"/>
    <cellStyle name="40% - Énfasis3 2 7 4" xfId="20847" xr:uid="{00000000-0005-0000-0000-00008B720000}"/>
    <cellStyle name="40% - Énfasis3 2 7 4 2" xfId="48277" xr:uid="{00000000-0005-0000-0000-00008C720000}"/>
    <cellStyle name="40% - Énfasis3 2 7 5" xfId="30461" xr:uid="{00000000-0005-0000-0000-00008D720000}"/>
    <cellStyle name="40% - Énfasis3 2 7 6" xfId="35920" xr:uid="{00000000-0005-0000-0000-00008E720000}"/>
    <cellStyle name="40% - Énfasis3 2 7 7" xfId="43513" xr:uid="{00000000-0005-0000-0000-00008F720000}"/>
    <cellStyle name="40% - Énfasis3 2 7 8" xfId="12012" xr:uid="{00000000-0005-0000-0000-000090720000}"/>
    <cellStyle name="40% - Énfasis3 2 8" xfId="2871" xr:uid="{00000000-0005-0000-0000-000091720000}"/>
    <cellStyle name="40% - Énfasis3 2 8 2" xfId="7672" xr:uid="{00000000-0005-0000-0000-000092720000}"/>
    <cellStyle name="40% - Énfasis3 2 8 2 2" xfId="27101" xr:uid="{00000000-0005-0000-0000-000093720000}"/>
    <cellStyle name="40% - Énfasis3 2 8 2 3" xfId="53438" xr:uid="{00000000-0005-0000-0000-000094720000}"/>
    <cellStyle name="40% - Énfasis3 2 8 2 4" xfId="17204" xr:uid="{00000000-0005-0000-0000-000095720000}"/>
    <cellStyle name="40% - Énfasis3 2 8 3" xfId="21496" xr:uid="{00000000-0005-0000-0000-000096720000}"/>
    <cellStyle name="40% - Énfasis3 2 8 3 2" xfId="48750" xr:uid="{00000000-0005-0000-0000-000097720000}"/>
    <cellStyle name="40% - Énfasis3 2 8 4" xfId="30983" xr:uid="{00000000-0005-0000-0000-000098720000}"/>
    <cellStyle name="40% - Énfasis3 2 8 5" xfId="36550" xr:uid="{00000000-0005-0000-0000-000099720000}"/>
    <cellStyle name="40% - Énfasis3 2 8 6" xfId="44010" xr:uid="{00000000-0005-0000-0000-00009A720000}"/>
    <cellStyle name="40% - Énfasis3 2 8 7" xfId="13514" xr:uid="{00000000-0005-0000-0000-00009B720000}"/>
    <cellStyle name="40% - Énfasis3 2 9" xfId="4786" xr:uid="{00000000-0005-0000-0000-00009C720000}"/>
    <cellStyle name="40% - Énfasis3 2 9 2" xfId="9546" xr:uid="{00000000-0005-0000-0000-00009D720000}"/>
    <cellStyle name="40% - Énfasis3 2 9 2 2" xfId="55312" xr:uid="{00000000-0005-0000-0000-00009E720000}"/>
    <cellStyle name="40% - Énfasis3 2 9 2 3" xfId="25305" xr:uid="{00000000-0005-0000-0000-00009F720000}"/>
    <cellStyle name="40% - Énfasis3 2 9 3" xfId="32885" xr:uid="{00000000-0005-0000-0000-0000A0720000}"/>
    <cellStyle name="40% - Énfasis3 2 9 3 2" xfId="50621" xr:uid="{00000000-0005-0000-0000-0000A1720000}"/>
    <cellStyle name="40% - Énfasis3 2 9 4" xfId="38464" xr:uid="{00000000-0005-0000-0000-0000A2720000}"/>
    <cellStyle name="40% - Énfasis3 2 9 5" xfId="45921" xr:uid="{00000000-0005-0000-0000-0000A3720000}"/>
    <cellStyle name="40% - Énfasis3 2 9 6" xfId="15383" xr:uid="{00000000-0005-0000-0000-0000A4720000}"/>
    <cellStyle name="40% - Énfasis3 3" xfId="511" xr:uid="{00000000-0005-0000-0000-0000A5720000}"/>
    <cellStyle name="40% - Énfasis3 3 10" xfId="10835" xr:uid="{00000000-0005-0000-0000-0000A6720000}"/>
    <cellStyle name="40% - Énfasis3 3 10 2" xfId="46895" xr:uid="{00000000-0005-0000-0000-0000A7720000}"/>
    <cellStyle name="40% - Énfasis3 3 10 3" xfId="34427" xr:uid="{00000000-0005-0000-0000-0000A8720000}"/>
    <cellStyle name="40% - Énfasis3 3 11" xfId="42027" xr:uid="{00000000-0005-0000-0000-0000A9720000}"/>
    <cellStyle name="40% - Énfasis3 3 12" xfId="11371" xr:uid="{00000000-0005-0000-0000-0000AA720000}"/>
    <cellStyle name="40% - Énfasis3 3 13" xfId="56590" xr:uid="{00000000-0005-0000-0000-0000AB720000}"/>
    <cellStyle name="40% - Énfasis3 3 14" xfId="57045" xr:uid="{00000000-0005-0000-0000-0000AC720000}"/>
    <cellStyle name="40% - Énfasis3 3 2" xfId="1048" xr:uid="{00000000-0005-0000-0000-0000AD720000}"/>
    <cellStyle name="40% - Énfasis3 3 2 10" xfId="11905" xr:uid="{00000000-0005-0000-0000-0000AE720000}"/>
    <cellStyle name="40% - Énfasis3 3 2 11" xfId="56833" xr:uid="{00000000-0005-0000-0000-0000AF720000}"/>
    <cellStyle name="40% - Énfasis3 3 2 12" xfId="57288" xr:uid="{00000000-0005-0000-0000-0000B0720000}"/>
    <cellStyle name="40% - Énfasis3 3 2 2" xfId="1785" xr:uid="{00000000-0005-0000-0000-0000B1720000}"/>
    <cellStyle name="40% - Énfasis3 3 2 2 2" xfId="4158" xr:uid="{00000000-0005-0000-0000-0000B2720000}"/>
    <cellStyle name="40% - Énfasis3 3 2 2 2 2" xfId="8949" xr:uid="{00000000-0005-0000-0000-0000B3720000}"/>
    <cellStyle name="40% - Énfasis3 3 2 2 2 2 2" xfId="28368" xr:uid="{00000000-0005-0000-0000-0000B4720000}"/>
    <cellStyle name="40% - Énfasis3 3 2 2 2 2 3" xfId="54715" xr:uid="{00000000-0005-0000-0000-0000B5720000}"/>
    <cellStyle name="40% - Énfasis3 3 2 2 2 2 4" xfId="18491" xr:uid="{00000000-0005-0000-0000-0000B6720000}"/>
    <cellStyle name="40% - Énfasis3 3 2 2 2 3" xfId="22783" xr:uid="{00000000-0005-0000-0000-0000B7720000}"/>
    <cellStyle name="40% - Énfasis3 3 2 2 2 3 2" xfId="50026" xr:uid="{00000000-0005-0000-0000-0000B8720000}"/>
    <cellStyle name="40% - Énfasis3 3 2 2 2 4" xfId="32266" xr:uid="{00000000-0005-0000-0000-0000B9720000}"/>
    <cellStyle name="40% - Énfasis3 3 2 2 2 5" xfId="37837" xr:uid="{00000000-0005-0000-0000-0000BA720000}"/>
    <cellStyle name="40% - Énfasis3 3 2 2 2 6" xfId="45297" xr:uid="{00000000-0005-0000-0000-0000BB720000}"/>
    <cellStyle name="40% - Énfasis3 3 2 2 2 7" xfId="14779" xr:uid="{00000000-0005-0000-0000-0000BC720000}"/>
    <cellStyle name="40% - Énfasis3 3 2 2 3" xfId="6998" xr:uid="{00000000-0005-0000-0000-0000BD720000}"/>
    <cellStyle name="40% - Énfasis3 3 2 2 3 2" xfId="26558" xr:uid="{00000000-0005-0000-0000-0000BE720000}"/>
    <cellStyle name="40% - Énfasis3 3 2 2 3 3" xfId="52764" xr:uid="{00000000-0005-0000-0000-0000BF720000}"/>
    <cellStyle name="40% - Énfasis3 3 2 2 3 4" xfId="16648" xr:uid="{00000000-0005-0000-0000-0000C0720000}"/>
    <cellStyle name="40% - Énfasis3 3 2 2 4" xfId="20624" xr:uid="{00000000-0005-0000-0000-0000C1720000}"/>
    <cellStyle name="40% - Énfasis3 3 2 2 4 2" xfId="48100" xr:uid="{00000000-0005-0000-0000-0000C2720000}"/>
    <cellStyle name="40% - Énfasis3 3 2 2 5" xfId="30249" xr:uid="{00000000-0005-0000-0000-0000C3720000}"/>
    <cellStyle name="40% - Énfasis3 3 2 2 6" xfId="35695" xr:uid="{00000000-0005-0000-0000-0000C4720000}"/>
    <cellStyle name="40% - Énfasis3 3 2 2 7" xfId="43290" xr:uid="{00000000-0005-0000-0000-0000C5720000}"/>
    <cellStyle name="40% - Énfasis3 3 2 2 8" xfId="13318" xr:uid="{00000000-0005-0000-0000-0000C6720000}"/>
    <cellStyle name="40% - Énfasis3 3 2 3" xfId="2325" xr:uid="{00000000-0005-0000-0000-0000C7720000}"/>
    <cellStyle name="40% - Énfasis3 3 2 3 2" xfId="4630" xr:uid="{00000000-0005-0000-0000-0000C8720000}"/>
    <cellStyle name="40% - Énfasis3 3 2 3 2 2" xfId="9411" xr:uid="{00000000-0005-0000-0000-0000C9720000}"/>
    <cellStyle name="40% - Énfasis3 3 2 3 2 2 2" xfId="28804" xr:uid="{00000000-0005-0000-0000-0000CA720000}"/>
    <cellStyle name="40% - Énfasis3 3 2 3 2 2 3" xfId="55177" xr:uid="{00000000-0005-0000-0000-0000CB720000}"/>
    <cellStyle name="40% - Énfasis3 3 2 3 2 2 4" xfId="18963" xr:uid="{00000000-0005-0000-0000-0000CC720000}"/>
    <cellStyle name="40% - Énfasis3 3 2 3 2 3" xfId="23255" xr:uid="{00000000-0005-0000-0000-0000CD720000}"/>
    <cellStyle name="40% - Énfasis3 3 2 3 2 3 2" xfId="50487" xr:uid="{00000000-0005-0000-0000-0000CE720000}"/>
    <cellStyle name="40% - Énfasis3 3 2 3 2 4" xfId="32730" xr:uid="{00000000-0005-0000-0000-0000CF720000}"/>
    <cellStyle name="40% - Énfasis3 3 2 3 2 5" xfId="38309" xr:uid="{00000000-0005-0000-0000-0000D0720000}"/>
    <cellStyle name="40% - Énfasis3 3 2 3 2 6" xfId="45769" xr:uid="{00000000-0005-0000-0000-0000D1720000}"/>
    <cellStyle name="40% - Énfasis3 3 2 3 2 7" xfId="15215" xr:uid="{00000000-0005-0000-0000-0000D2720000}"/>
    <cellStyle name="40% - Énfasis3 3 2 3 3" xfId="7490" xr:uid="{00000000-0005-0000-0000-0000D3720000}"/>
    <cellStyle name="40% - Énfasis3 3 2 3 3 2" xfId="26994" xr:uid="{00000000-0005-0000-0000-0000D4720000}"/>
    <cellStyle name="40% - Énfasis3 3 2 3 3 3" xfId="53256" xr:uid="{00000000-0005-0000-0000-0000D5720000}"/>
    <cellStyle name="40% - Énfasis3 3 2 3 3 4" xfId="17084" xr:uid="{00000000-0005-0000-0000-0000D6720000}"/>
    <cellStyle name="40% - Énfasis3 3 2 3 4" xfId="21162" xr:uid="{00000000-0005-0000-0000-0000D7720000}"/>
    <cellStyle name="40% - Énfasis3 3 2 3 4 2" xfId="48592" xr:uid="{00000000-0005-0000-0000-0000D8720000}"/>
    <cellStyle name="40% - Énfasis3 3 2 3 5" xfId="30776" xr:uid="{00000000-0005-0000-0000-0000D9720000}"/>
    <cellStyle name="40% - Énfasis3 3 2 3 6" xfId="36235" xr:uid="{00000000-0005-0000-0000-0000DA720000}"/>
    <cellStyle name="40% - Énfasis3 3 2 3 7" xfId="43828" xr:uid="{00000000-0005-0000-0000-0000DB720000}"/>
    <cellStyle name="40% - Énfasis3 3 2 3 8" xfId="12598" xr:uid="{00000000-0005-0000-0000-0000DC720000}"/>
    <cellStyle name="40% - Énfasis3 3 2 4" xfId="3466" xr:uid="{00000000-0005-0000-0000-0000DD720000}"/>
    <cellStyle name="40% - Énfasis3 3 2 4 2" xfId="8258" xr:uid="{00000000-0005-0000-0000-0000DE720000}"/>
    <cellStyle name="40% - Énfasis3 3 2 4 2 2" xfId="27688" xr:uid="{00000000-0005-0000-0000-0000DF720000}"/>
    <cellStyle name="40% - Énfasis3 3 2 4 2 3" xfId="54024" xr:uid="{00000000-0005-0000-0000-0000E0720000}"/>
    <cellStyle name="40% - Énfasis3 3 2 4 2 4" xfId="17799" xr:uid="{00000000-0005-0000-0000-0000E1720000}"/>
    <cellStyle name="40% - Énfasis3 3 2 4 3" xfId="22091" xr:uid="{00000000-0005-0000-0000-0000E2720000}"/>
    <cellStyle name="40% - Énfasis3 3 2 4 3 2" xfId="49336" xr:uid="{00000000-0005-0000-0000-0000E3720000}"/>
    <cellStyle name="40% - Énfasis3 3 2 4 4" xfId="31578" xr:uid="{00000000-0005-0000-0000-0000E4720000}"/>
    <cellStyle name="40% - Énfasis3 3 2 4 5" xfId="37145" xr:uid="{00000000-0005-0000-0000-0000E5720000}"/>
    <cellStyle name="40% - Énfasis3 3 2 4 6" xfId="44605" xr:uid="{00000000-0005-0000-0000-0000E6720000}"/>
    <cellStyle name="40% - Énfasis3 3 2 4 7" xfId="14100" xr:uid="{00000000-0005-0000-0000-0000E7720000}"/>
    <cellStyle name="40% - Énfasis3 3 2 5" xfId="5105" xr:uid="{00000000-0005-0000-0000-0000E8720000}"/>
    <cellStyle name="40% - Énfasis3 3 2 5 2" xfId="9861" xr:uid="{00000000-0005-0000-0000-0000E9720000}"/>
    <cellStyle name="40% - Énfasis3 3 2 5 2 2" xfId="55627" xr:uid="{00000000-0005-0000-0000-0000EA720000}"/>
    <cellStyle name="40% - Énfasis3 3 2 5 2 3" xfId="25879" xr:uid="{00000000-0005-0000-0000-0000EB720000}"/>
    <cellStyle name="40% - Énfasis3 3 2 5 3" xfId="33204" xr:uid="{00000000-0005-0000-0000-0000EC720000}"/>
    <cellStyle name="40% - Énfasis3 3 2 5 3 2" xfId="50936" xr:uid="{00000000-0005-0000-0000-0000ED720000}"/>
    <cellStyle name="40% - Énfasis3 3 2 5 4" xfId="38783" xr:uid="{00000000-0005-0000-0000-0000EE720000}"/>
    <cellStyle name="40% - Énfasis3 3 2 5 5" xfId="46236" xr:uid="{00000000-0005-0000-0000-0000EF720000}"/>
    <cellStyle name="40% - Énfasis3 3 2 5 6" xfId="15969" xr:uid="{00000000-0005-0000-0000-0000F0720000}"/>
    <cellStyle name="40% - Énfasis3 3 2 6" xfId="5590" xr:uid="{00000000-0005-0000-0000-0000F1720000}"/>
    <cellStyle name="40% - Énfasis3 3 2 6 2" xfId="10282" xr:uid="{00000000-0005-0000-0000-0000F2720000}"/>
    <cellStyle name="40% - Énfasis3 3 2 6 2 2" xfId="56048" xr:uid="{00000000-0005-0000-0000-0000F3720000}"/>
    <cellStyle name="40% - Énfasis3 3 2 6 2 3" xfId="33686" xr:uid="{00000000-0005-0000-0000-0000F4720000}"/>
    <cellStyle name="40% - Énfasis3 3 2 6 3" xfId="39265" xr:uid="{00000000-0005-0000-0000-0000F5720000}"/>
    <cellStyle name="40% - Énfasis3 3 2 6 3 2" xfId="51356" xr:uid="{00000000-0005-0000-0000-0000F6720000}"/>
    <cellStyle name="40% - Énfasis3 3 2 6 4" xfId="46718" xr:uid="{00000000-0005-0000-0000-0000F7720000}"/>
    <cellStyle name="40% - Énfasis3 3 2 6 5" xfId="19893" xr:uid="{00000000-0005-0000-0000-0000F8720000}"/>
    <cellStyle name="40% - Énfasis3 3 2 7" xfId="6293" xr:uid="{00000000-0005-0000-0000-0000F9720000}"/>
    <cellStyle name="40% - Énfasis3 3 2 7 2" xfId="52059" xr:uid="{00000000-0005-0000-0000-0000FA720000}"/>
    <cellStyle name="40% - Énfasis3 3 2 7 3" xfId="29527" xr:uid="{00000000-0005-0000-0000-0000FB720000}"/>
    <cellStyle name="40% - Énfasis3 3 2 8" xfId="11078" xr:uid="{00000000-0005-0000-0000-0000FC720000}"/>
    <cellStyle name="40% - Énfasis3 3 2 8 2" xfId="47397" xr:uid="{00000000-0005-0000-0000-0000FD720000}"/>
    <cellStyle name="40% - Énfasis3 3 2 8 3" xfId="34962" xr:uid="{00000000-0005-0000-0000-0000FE720000}"/>
    <cellStyle name="40% - Énfasis3 3 2 9" xfId="42561" xr:uid="{00000000-0005-0000-0000-0000FF720000}"/>
    <cellStyle name="40% - Énfasis3 3 3" xfId="800" xr:uid="{00000000-0005-0000-0000-000000730000}"/>
    <cellStyle name="40% - Énfasis3 3 3 10" xfId="11657" xr:uid="{00000000-0005-0000-0000-000001730000}"/>
    <cellStyle name="40% - Énfasis3 3 3 2" xfId="1542" xr:uid="{00000000-0005-0000-0000-000002730000}"/>
    <cellStyle name="40% - Énfasis3 3 3 2 2" xfId="3915" xr:uid="{00000000-0005-0000-0000-000003730000}"/>
    <cellStyle name="40% - Énfasis3 3 3 2 2 2" xfId="8706" xr:uid="{00000000-0005-0000-0000-000004730000}"/>
    <cellStyle name="40% - Énfasis3 3 3 2 2 2 2" xfId="28125" xr:uid="{00000000-0005-0000-0000-000005730000}"/>
    <cellStyle name="40% - Énfasis3 3 3 2 2 2 3" xfId="54472" xr:uid="{00000000-0005-0000-0000-000006730000}"/>
    <cellStyle name="40% - Énfasis3 3 3 2 2 2 4" xfId="18248" xr:uid="{00000000-0005-0000-0000-000007730000}"/>
    <cellStyle name="40% - Énfasis3 3 3 2 2 3" xfId="22540" xr:uid="{00000000-0005-0000-0000-000008730000}"/>
    <cellStyle name="40% - Énfasis3 3 3 2 2 3 2" xfId="49783" xr:uid="{00000000-0005-0000-0000-000009730000}"/>
    <cellStyle name="40% - Énfasis3 3 3 2 2 4" xfId="32023" xr:uid="{00000000-0005-0000-0000-00000A730000}"/>
    <cellStyle name="40% - Énfasis3 3 3 2 2 5" xfId="37594" xr:uid="{00000000-0005-0000-0000-00000B730000}"/>
    <cellStyle name="40% - Énfasis3 3 3 2 2 6" xfId="45054" xr:uid="{00000000-0005-0000-0000-00000C730000}"/>
    <cellStyle name="40% - Énfasis3 3 3 2 2 7" xfId="14536" xr:uid="{00000000-0005-0000-0000-00000D730000}"/>
    <cellStyle name="40% - Énfasis3 3 3 2 3" xfId="6755" xr:uid="{00000000-0005-0000-0000-00000E730000}"/>
    <cellStyle name="40% - Énfasis3 3 3 2 3 2" xfId="26315" xr:uid="{00000000-0005-0000-0000-00000F730000}"/>
    <cellStyle name="40% - Énfasis3 3 3 2 3 3" xfId="52521" xr:uid="{00000000-0005-0000-0000-000010730000}"/>
    <cellStyle name="40% - Énfasis3 3 3 2 3 4" xfId="16405" xr:uid="{00000000-0005-0000-0000-000011730000}"/>
    <cellStyle name="40% - Énfasis3 3 3 2 4" xfId="20381" xr:uid="{00000000-0005-0000-0000-000012730000}"/>
    <cellStyle name="40% - Énfasis3 3 3 2 4 2" xfId="47857" xr:uid="{00000000-0005-0000-0000-000013730000}"/>
    <cellStyle name="40% - Énfasis3 3 3 2 5" xfId="30006" xr:uid="{00000000-0005-0000-0000-000014730000}"/>
    <cellStyle name="40% - Énfasis3 3 3 2 6" xfId="35452" xr:uid="{00000000-0005-0000-0000-000015730000}"/>
    <cellStyle name="40% - Énfasis3 3 3 2 7" xfId="43047" xr:uid="{00000000-0005-0000-0000-000016730000}"/>
    <cellStyle name="40% - Énfasis3 3 3 2 8" xfId="13075" xr:uid="{00000000-0005-0000-0000-000017730000}"/>
    <cellStyle name="40% - Énfasis3 3 3 3" xfId="3223" xr:uid="{00000000-0005-0000-0000-000018730000}"/>
    <cellStyle name="40% - Énfasis3 3 3 3 2" xfId="8015" xr:uid="{00000000-0005-0000-0000-000019730000}"/>
    <cellStyle name="40% - Énfasis3 3 3 3 2 2" xfId="27445" xr:uid="{00000000-0005-0000-0000-00001A730000}"/>
    <cellStyle name="40% - Énfasis3 3 3 3 2 3" xfId="53781" xr:uid="{00000000-0005-0000-0000-00001B730000}"/>
    <cellStyle name="40% - Énfasis3 3 3 3 2 4" xfId="17556" xr:uid="{00000000-0005-0000-0000-00001C730000}"/>
    <cellStyle name="40% - Énfasis3 3 3 3 3" xfId="21848" xr:uid="{00000000-0005-0000-0000-00001D730000}"/>
    <cellStyle name="40% - Énfasis3 3 3 3 3 2" xfId="49093" xr:uid="{00000000-0005-0000-0000-00001E730000}"/>
    <cellStyle name="40% - Énfasis3 3 3 3 4" xfId="31335" xr:uid="{00000000-0005-0000-0000-00001F730000}"/>
    <cellStyle name="40% - Énfasis3 3 3 3 5" xfId="36902" xr:uid="{00000000-0005-0000-0000-000020730000}"/>
    <cellStyle name="40% - Énfasis3 3 3 3 6" xfId="44362" xr:uid="{00000000-0005-0000-0000-000021730000}"/>
    <cellStyle name="40% - Énfasis3 3 3 3 7" xfId="12355" xr:uid="{00000000-0005-0000-0000-000022730000}"/>
    <cellStyle name="40% - Énfasis3 3 3 4" xfId="6050" xr:uid="{00000000-0005-0000-0000-000023730000}"/>
    <cellStyle name="40% - Énfasis3 3 3 4 2" xfId="23953" xr:uid="{00000000-0005-0000-0000-000024730000}"/>
    <cellStyle name="40% - Énfasis3 3 3 4 3" xfId="51816" xr:uid="{00000000-0005-0000-0000-000025730000}"/>
    <cellStyle name="40% - Énfasis3 3 3 4 4" xfId="13857" xr:uid="{00000000-0005-0000-0000-000026730000}"/>
    <cellStyle name="40% - Énfasis3 3 3 5" xfId="15726" xr:uid="{00000000-0005-0000-0000-000027730000}"/>
    <cellStyle name="40% - Énfasis3 3 3 5 2" xfId="25636" xr:uid="{00000000-0005-0000-0000-000028730000}"/>
    <cellStyle name="40% - Énfasis3 3 3 5 3" xfId="47154" xr:uid="{00000000-0005-0000-0000-000029730000}"/>
    <cellStyle name="40% - Énfasis3 3 3 6" xfId="19645" xr:uid="{00000000-0005-0000-0000-00002A730000}"/>
    <cellStyle name="40% - Énfasis3 3 3 7" xfId="29284" xr:uid="{00000000-0005-0000-0000-00002B730000}"/>
    <cellStyle name="40% - Énfasis3 3 3 8" xfId="34714" xr:uid="{00000000-0005-0000-0000-00002C730000}"/>
    <cellStyle name="40% - Énfasis3 3 3 9" xfId="42313" xr:uid="{00000000-0005-0000-0000-00002D730000}"/>
    <cellStyle name="40% - Énfasis3 3 4" xfId="1279" xr:uid="{00000000-0005-0000-0000-00002E730000}"/>
    <cellStyle name="40% - Énfasis3 3 4 2" xfId="3655" xr:uid="{00000000-0005-0000-0000-00002F730000}"/>
    <cellStyle name="40% - Énfasis3 3 4 2 2" xfId="8446" xr:uid="{00000000-0005-0000-0000-000030730000}"/>
    <cellStyle name="40% - Énfasis3 3 4 2 2 2" xfId="27866" xr:uid="{00000000-0005-0000-0000-000031730000}"/>
    <cellStyle name="40% - Énfasis3 3 4 2 2 3" xfId="54212" xr:uid="{00000000-0005-0000-0000-000032730000}"/>
    <cellStyle name="40% - Énfasis3 3 4 2 2 4" xfId="17988" xr:uid="{00000000-0005-0000-0000-000033730000}"/>
    <cellStyle name="40% - Énfasis3 3 4 2 3" xfId="22280" xr:uid="{00000000-0005-0000-0000-000034730000}"/>
    <cellStyle name="40% - Énfasis3 3 4 2 3 2" xfId="49523" xr:uid="{00000000-0005-0000-0000-000035730000}"/>
    <cellStyle name="40% - Énfasis3 3 4 2 4" xfId="31763" xr:uid="{00000000-0005-0000-0000-000036730000}"/>
    <cellStyle name="40% - Énfasis3 3 4 2 5" xfId="37334" xr:uid="{00000000-0005-0000-0000-000037730000}"/>
    <cellStyle name="40% - Énfasis3 3 4 2 6" xfId="44794" xr:uid="{00000000-0005-0000-0000-000038730000}"/>
    <cellStyle name="40% - Énfasis3 3 4 2 7" xfId="14277" xr:uid="{00000000-0005-0000-0000-000039730000}"/>
    <cellStyle name="40% - Énfasis3 3 4 3" xfId="6493" xr:uid="{00000000-0005-0000-0000-00003A730000}"/>
    <cellStyle name="40% - Énfasis3 3 4 3 2" xfId="26056" xr:uid="{00000000-0005-0000-0000-00003B730000}"/>
    <cellStyle name="40% - Énfasis3 3 4 3 3" xfId="52259" xr:uid="{00000000-0005-0000-0000-00003C730000}"/>
    <cellStyle name="40% - Énfasis3 3 4 3 4" xfId="16146" xr:uid="{00000000-0005-0000-0000-00003D730000}"/>
    <cellStyle name="40% - Énfasis3 3 4 4" xfId="20118" xr:uid="{00000000-0005-0000-0000-00003E730000}"/>
    <cellStyle name="40% - Énfasis3 3 4 4 2" xfId="47595" xr:uid="{00000000-0005-0000-0000-00003F730000}"/>
    <cellStyle name="40% - Énfasis3 3 4 5" xfId="29743" xr:uid="{00000000-0005-0000-0000-000040730000}"/>
    <cellStyle name="40% - Énfasis3 3 4 6" xfId="35189" xr:uid="{00000000-0005-0000-0000-000041730000}"/>
    <cellStyle name="40% - Énfasis3 3 4 7" xfId="42784" xr:uid="{00000000-0005-0000-0000-000042730000}"/>
    <cellStyle name="40% - Énfasis3 3 4 8" xfId="12813" xr:uid="{00000000-0005-0000-0000-000043730000}"/>
    <cellStyle name="40% - Énfasis3 3 5" xfId="2082" xr:uid="{00000000-0005-0000-0000-000044730000}"/>
    <cellStyle name="40% - Énfasis3 3 5 2" xfId="4387" xr:uid="{00000000-0005-0000-0000-000045730000}"/>
    <cellStyle name="40% - Énfasis3 3 5 2 2" xfId="9168" xr:uid="{00000000-0005-0000-0000-000046730000}"/>
    <cellStyle name="40% - Énfasis3 3 5 2 2 2" xfId="28561" xr:uid="{00000000-0005-0000-0000-000047730000}"/>
    <cellStyle name="40% - Énfasis3 3 5 2 2 3" xfId="54934" xr:uid="{00000000-0005-0000-0000-000048730000}"/>
    <cellStyle name="40% - Énfasis3 3 5 2 2 4" xfId="18720" xr:uid="{00000000-0005-0000-0000-000049730000}"/>
    <cellStyle name="40% - Énfasis3 3 5 2 3" xfId="23012" xr:uid="{00000000-0005-0000-0000-00004A730000}"/>
    <cellStyle name="40% - Énfasis3 3 5 2 3 2" xfId="50244" xr:uid="{00000000-0005-0000-0000-00004B730000}"/>
    <cellStyle name="40% - Énfasis3 3 5 2 4" xfId="32487" xr:uid="{00000000-0005-0000-0000-00004C730000}"/>
    <cellStyle name="40% - Énfasis3 3 5 2 5" xfId="38066" xr:uid="{00000000-0005-0000-0000-00004D730000}"/>
    <cellStyle name="40% - Énfasis3 3 5 2 6" xfId="45526" xr:uid="{00000000-0005-0000-0000-00004E730000}"/>
    <cellStyle name="40% - Énfasis3 3 5 2 7" xfId="14972" xr:uid="{00000000-0005-0000-0000-00004F730000}"/>
    <cellStyle name="40% - Énfasis3 3 5 3" xfId="7247" xr:uid="{00000000-0005-0000-0000-000050730000}"/>
    <cellStyle name="40% - Énfasis3 3 5 3 2" xfId="26751" xr:uid="{00000000-0005-0000-0000-000051730000}"/>
    <cellStyle name="40% - Énfasis3 3 5 3 3" xfId="53013" xr:uid="{00000000-0005-0000-0000-000052730000}"/>
    <cellStyle name="40% - Énfasis3 3 5 3 4" xfId="16841" xr:uid="{00000000-0005-0000-0000-000053730000}"/>
    <cellStyle name="40% - Énfasis3 3 5 4" xfId="20919" xr:uid="{00000000-0005-0000-0000-000054730000}"/>
    <cellStyle name="40% - Énfasis3 3 5 4 2" xfId="48349" xr:uid="{00000000-0005-0000-0000-000055730000}"/>
    <cellStyle name="40% - Énfasis3 3 5 5" xfId="30533" xr:uid="{00000000-0005-0000-0000-000056730000}"/>
    <cellStyle name="40% - Énfasis3 3 5 6" xfId="35992" xr:uid="{00000000-0005-0000-0000-000057730000}"/>
    <cellStyle name="40% - Énfasis3 3 5 7" xfId="43585" xr:uid="{00000000-0005-0000-0000-000058730000}"/>
    <cellStyle name="40% - Énfasis3 3 5 8" xfId="12096" xr:uid="{00000000-0005-0000-0000-000059730000}"/>
    <cellStyle name="40% - Énfasis3 3 6" xfId="2963" xr:uid="{00000000-0005-0000-0000-00005A730000}"/>
    <cellStyle name="40% - Énfasis3 3 6 2" xfId="7756" xr:uid="{00000000-0005-0000-0000-00005B730000}"/>
    <cellStyle name="40% - Énfasis3 3 6 2 2" xfId="27186" xr:uid="{00000000-0005-0000-0000-00005C730000}"/>
    <cellStyle name="40% - Énfasis3 3 6 2 3" xfId="53522" xr:uid="{00000000-0005-0000-0000-00005D730000}"/>
    <cellStyle name="40% - Énfasis3 3 6 2 4" xfId="17296" xr:uid="{00000000-0005-0000-0000-00005E730000}"/>
    <cellStyle name="40% - Énfasis3 3 6 3" xfId="21588" xr:uid="{00000000-0005-0000-0000-00005F730000}"/>
    <cellStyle name="40% - Énfasis3 3 6 3 2" xfId="48834" xr:uid="{00000000-0005-0000-0000-000060730000}"/>
    <cellStyle name="40% - Énfasis3 3 6 4" xfId="31075" xr:uid="{00000000-0005-0000-0000-000061730000}"/>
    <cellStyle name="40% - Énfasis3 3 6 5" xfId="36642" xr:uid="{00000000-0005-0000-0000-000062730000}"/>
    <cellStyle name="40% - Énfasis3 3 6 6" xfId="44102" xr:uid="{00000000-0005-0000-0000-000063730000}"/>
    <cellStyle name="40% - Énfasis3 3 6 7" xfId="13598" xr:uid="{00000000-0005-0000-0000-000064730000}"/>
    <cellStyle name="40% - Énfasis3 3 7" xfId="4862" xr:uid="{00000000-0005-0000-0000-000065730000}"/>
    <cellStyle name="40% - Énfasis3 3 7 2" xfId="9618" xr:uid="{00000000-0005-0000-0000-000066730000}"/>
    <cellStyle name="40% - Énfasis3 3 7 2 2" xfId="55384" xr:uid="{00000000-0005-0000-0000-000067730000}"/>
    <cellStyle name="40% - Énfasis3 3 7 2 3" xfId="25377" xr:uid="{00000000-0005-0000-0000-000068730000}"/>
    <cellStyle name="40% - Énfasis3 3 7 3" xfId="32961" xr:uid="{00000000-0005-0000-0000-000069730000}"/>
    <cellStyle name="40% - Énfasis3 3 7 3 2" xfId="50693" xr:uid="{00000000-0005-0000-0000-00006A730000}"/>
    <cellStyle name="40% - Énfasis3 3 7 4" xfId="38540" xr:uid="{00000000-0005-0000-0000-00006B730000}"/>
    <cellStyle name="40% - Énfasis3 3 7 5" xfId="45993" xr:uid="{00000000-0005-0000-0000-00006C730000}"/>
    <cellStyle name="40% - Énfasis3 3 7 6" xfId="15467" xr:uid="{00000000-0005-0000-0000-00006D730000}"/>
    <cellStyle name="40% - Énfasis3 3 8" xfId="5347" xr:uid="{00000000-0005-0000-0000-00006E730000}"/>
    <cellStyle name="40% - Énfasis3 3 8 2" xfId="10039" xr:uid="{00000000-0005-0000-0000-00006F730000}"/>
    <cellStyle name="40% - Énfasis3 3 8 2 2" xfId="55805" xr:uid="{00000000-0005-0000-0000-000070730000}"/>
    <cellStyle name="40% - Énfasis3 3 8 2 3" xfId="33443" xr:uid="{00000000-0005-0000-0000-000071730000}"/>
    <cellStyle name="40% - Énfasis3 3 8 3" xfId="39022" xr:uid="{00000000-0005-0000-0000-000072730000}"/>
    <cellStyle name="40% - Énfasis3 3 8 3 2" xfId="51113" xr:uid="{00000000-0005-0000-0000-000073730000}"/>
    <cellStyle name="40% - Énfasis3 3 8 4" xfId="46475" xr:uid="{00000000-0005-0000-0000-000074730000}"/>
    <cellStyle name="40% - Énfasis3 3 8 5" xfId="19358" xr:uid="{00000000-0005-0000-0000-000075730000}"/>
    <cellStyle name="40% - Énfasis3 3 9" xfId="5790" xr:uid="{00000000-0005-0000-0000-000076730000}"/>
    <cellStyle name="40% - Énfasis3 3 9 2" xfId="51556" xr:uid="{00000000-0005-0000-0000-000077730000}"/>
    <cellStyle name="40% - Énfasis3 3 9 3" xfId="29024" xr:uid="{00000000-0005-0000-0000-000078730000}"/>
    <cellStyle name="40% - Énfasis3 4" xfId="588" xr:uid="{00000000-0005-0000-0000-000079730000}"/>
    <cellStyle name="40% - Énfasis3 4 10" xfId="42104" xr:uid="{00000000-0005-0000-0000-00007A730000}"/>
    <cellStyle name="40% - Énfasis3 4 11" xfId="11448" xr:uid="{00000000-0005-0000-0000-00007B730000}"/>
    <cellStyle name="40% - Énfasis3 4 12" xfId="56662" xr:uid="{00000000-0005-0000-0000-00007C730000}"/>
    <cellStyle name="40% - Énfasis3 4 13" xfId="57117" xr:uid="{00000000-0005-0000-0000-00007D730000}"/>
    <cellStyle name="40% - Énfasis3 4 2" xfId="872" xr:uid="{00000000-0005-0000-0000-00007E730000}"/>
    <cellStyle name="40% - Énfasis3 4 2 10" xfId="11729" xr:uid="{00000000-0005-0000-0000-00007F730000}"/>
    <cellStyle name="40% - Énfasis3 4 2 2" xfId="1614" xr:uid="{00000000-0005-0000-0000-000080730000}"/>
    <cellStyle name="40% - Énfasis3 4 2 2 2" xfId="3987" xr:uid="{00000000-0005-0000-0000-000081730000}"/>
    <cellStyle name="40% - Énfasis3 4 2 2 2 2" xfId="8778" xr:uid="{00000000-0005-0000-0000-000082730000}"/>
    <cellStyle name="40% - Énfasis3 4 2 2 2 2 2" xfId="28197" xr:uid="{00000000-0005-0000-0000-000083730000}"/>
    <cellStyle name="40% - Énfasis3 4 2 2 2 2 3" xfId="54544" xr:uid="{00000000-0005-0000-0000-000084730000}"/>
    <cellStyle name="40% - Énfasis3 4 2 2 2 2 4" xfId="18320" xr:uid="{00000000-0005-0000-0000-000085730000}"/>
    <cellStyle name="40% - Énfasis3 4 2 2 2 3" xfId="22612" xr:uid="{00000000-0005-0000-0000-000086730000}"/>
    <cellStyle name="40% - Énfasis3 4 2 2 2 3 2" xfId="49855" xr:uid="{00000000-0005-0000-0000-000087730000}"/>
    <cellStyle name="40% - Énfasis3 4 2 2 2 4" xfId="32095" xr:uid="{00000000-0005-0000-0000-000088730000}"/>
    <cellStyle name="40% - Énfasis3 4 2 2 2 5" xfId="37666" xr:uid="{00000000-0005-0000-0000-000089730000}"/>
    <cellStyle name="40% - Énfasis3 4 2 2 2 6" xfId="45126" xr:uid="{00000000-0005-0000-0000-00008A730000}"/>
    <cellStyle name="40% - Énfasis3 4 2 2 2 7" xfId="14608" xr:uid="{00000000-0005-0000-0000-00008B730000}"/>
    <cellStyle name="40% - Énfasis3 4 2 2 3" xfId="6827" xr:uid="{00000000-0005-0000-0000-00008C730000}"/>
    <cellStyle name="40% - Énfasis3 4 2 2 3 2" xfId="26387" xr:uid="{00000000-0005-0000-0000-00008D730000}"/>
    <cellStyle name="40% - Énfasis3 4 2 2 3 3" xfId="52593" xr:uid="{00000000-0005-0000-0000-00008E730000}"/>
    <cellStyle name="40% - Énfasis3 4 2 2 3 4" xfId="16477" xr:uid="{00000000-0005-0000-0000-00008F730000}"/>
    <cellStyle name="40% - Énfasis3 4 2 2 4" xfId="20453" xr:uid="{00000000-0005-0000-0000-000090730000}"/>
    <cellStyle name="40% - Énfasis3 4 2 2 4 2" xfId="47929" xr:uid="{00000000-0005-0000-0000-000091730000}"/>
    <cellStyle name="40% - Énfasis3 4 2 2 5" xfId="30078" xr:uid="{00000000-0005-0000-0000-000092730000}"/>
    <cellStyle name="40% - Énfasis3 4 2 2 6" xfId="35524" xr:uid="{00000000-0005-0000-0000-000093730000}"/>
    <cellStyle name="40% - Énfasis3 4 2 2 7" xfId="43119" xr:uid="{00000000-0005-0000-0000-000094730000}"/>
    <cellStyle name="40% - Énfasis3 4 2 2 8" xfId="13147" xr:uid="{00000000-0005-0000-0000-000095730000}"/>
    <cellStyle name="40% - Énfasis3 4 2 3" xfId="3295" xr:uid="{00000000-0005-0000-0000-000096730000}"/>
    <cellStyle name="40% - Énfasis3 4 2 3 2" xfId="8087" xr:uid="{00000000-0005-0000-0000-000097730000}"/>
    <cellStyle name="40% - Énfasis3 4 2 3 2 2" xfId="27517" xr:uid="{00000000-0005-0000-0000-000098730000}"/>
    <cellStyle name="40% - Énfasis3 4 2 3 2 3" xfId="53853" xr:uid="{00000000-0005-0000-0000-000099730000}"/>
    <cellStyle name="40% - Énfasis3 4 2 3 2 4" xfId="17628" xr:uid="{00000000-0005-0000-0000-00009A730000}"/>
    <cellStyle name="40% - Énfasis3 4 2 3 3" xfId="21920" xr:uid="{00000000-0005-0000-0000-00009B730000}"/>
    <cellStyle name="40% - Énfasis3 4 2 3 3 2" xfId="49165" xr:uid="{00000000-0005-0000-0000-00009C730000}"/>
    <cellStyle name="40% - Énfasis3 4 2 3 4" xfId="31407" xr:uid="{00000000-0005-0000-0000-00009D730000}"/>
    <cellStyle name="40% - Énfasis3 4 2 3 5" xfId="36974" xr:uid="{00000000-0005-0000-0000-00009E730000}"/>
    <cellStyle name="40% - Énfasis3 4 2 3 6" xfId="44434" xr:uid="{00000000-0005-0000-0000-00009F730000}"/>
    <cellStyle name="40% - Énfasis3 4 2 3 7" xfId="12427" xr:uid="{00000000-0005-0000-0000-0000A0730000}"/>
    <cellStyle name="40% - Énfasis3 4 2 4" xfId="6122" xr:uid="{00000000-0005-0000-0000-0000A1730000}"/>
    <cellStyle name="40% - Énfasis3 4 2 4 2" xfId="23803" xr:uid="{00000000-0005-0000-0000-0000A2730000}"/>
    <cellStyle name="40% - Énfasis3 4 2 4 3" xfId="51888" xr:uid="{00000000-0005-0000-0000-0000A3730000}"/>
    <cellStyle name="40% - Énfasis3 4 2 4 4" xfId="13929" xr:uid="{00000000-0005-0000-0000-0000A4730000}"/>
    <cellStyle name="40% - Énfasis3 4 2 5" xfId="15798" xr:uid="{00000000-0005-0000-0000-0000A5730000}"/>
    <cellStyle name="40% - Énfasis3 4 2 5 2" xfId="25708" xr:uid="{00000000-0005-0000-0000-0000A6730000}"/>
    <cellStyle name="40% - Énfasis3 4 2 5 3" xfId="47226" xr:uid="{00000000-0005-0000-0000-0000A7730000}"/>
    <cellStyle name="40% - Énfasis3 4 2 6" xfId="19717" xr:uid="{00000000-0005-0000-0000-0000A8730000}"/>
    <cellStyle name="40% - Énfasis3 4 2 7" xfId="29356" xr:uid="{00000000-0005-0000-0000-0000A9730000}"/>
    <cellStyle name="40% - Énfasis3 4 2 8" xfId="34786" xr:uid="{00000000-0005-0000-0000-0000AA730000}"/>
    <cellStyle name="40% - Énfasis3 4 2 9" xfId="42385" xr:uid="{00000000-0005-0000-0000-0000AB730000}"/>
    <cellStyle name="40% - Énfasis3 4 3" xfId="1351" xr:uid="{00000000-0005-0000-0000-0000AC730000}"/>
    <cellStyle name="40% - Énfasis3 4 3 2" xfId="3727" xr:uid="{00000000-0005-0000-0000-0000AD730000}"/>
    <cellStyle name="40% - Énfasis3 4 3 2 2" xfId="8518" xr:uid="{00000000-0005-0000-0000-0000AE730000}"/>
    <cellStyle name="40% - Énfasis3 4 3 2 2 2" xfId="27938" xr:uid="{00000000-0005-0000-0000-0000AF730000}"/>
    <cellStyle name="40% - Énfasis3 4 3 2 2 3" xfId="54284" xr:uid="{00000000-0005-0000-0000-0000B0730000}"/>
    <cellStyle name="40% - Énfasis3 4 3 2 2 4" xfId="18060" xr:uid="{00000000-0005-0000-0000-0000B1730000}"/>
    <cellStyle name="40% - Énfasis3 4 3 2 3" xfId="22352" xr:uid="{00000000-0005-0000-0000-0000B2730000}"/>
    <cellStyle name="40% - Énfasis3 4 3 2 3 2" xfId="49595" xr:uid="{00000000-0005-0000-0000-0000B3730000}"/>
    <cellStyle name="40% - Énfasis3 4 3 2 4" xfId="31835" xr:uid="{00000000-0005-0000-0000-0000B4730000}"/>
    <cellStyle name="40% - Énfasis3 4 3 2 5" xfId="37406" xr:uid="{00000000-0005-0000-0000-0000B5730000}"/>
    <cellStyle name="40% - Énfasis3 4 3 2 6" xfId="44866" xr:uid="{00000000-0005-0000-0000-0000B6730000}"/>
    <cellStyle name="40% - Énfasis3 4 3 2 7" xfId="14349" xr:uid="{00000000-0005-0000-0000-0000B7730000}"/>
    <cellStyle name="40% - Énfasis3 4 3 3" xfId="6565" xr:uid="{00000000-0005-0000-0000-0000B8730000}"/>
    <cellStyle name="40% - Énfasis3 4 3 3 2" xfId="26128" xr:uid="{00000000-0005-0000-0000-0000B9730000}"/>
    <cellStyle name="40% - Énfasis3 4 3 3 3" xfId="52331" xr:uid="{00000000-0005-0000-0000-0000BA730000}"/>
    <cellStyle name="40% - Énfasis3 4 3 3 4" xfId="16218" xr:uid="{00000000-0005-0000-0000-0000BB730000}"/>
    <cellStyle name="40% - Énfasis3 4 3 4" xfId="20190" xr:uid="{00000000-0005-0000-0000-0000BC730000}"/>
    <cellStyle name="40% - Énfasis3 4 3 4 2" xfId="47667" xr:uid="{00000000-0005-0000-0000-0000BD730000}"/>
    <cellStyle name="40% - Énfasis3 4 3 5" xfId="29815" xr:uid="{00000000-0005-0000-0000-0000BE730000}"/>
    <cellStyle name="40% - Énfasis3 4 3 6" xfId="35261" xr:uid="{00000000-0005-0000-0000-0000BF730000}"/>
    <cellStyle name="40% - Énfasis3 4 3 7" xfId="42856" xr:uid="{00000000-0005-0000-0000-0000C0730000}"/>
    <cellStyle name="40% - Énfasis3 4 3 8" xfId="12885" xr:uid="{00000000-0005-0000-0000-0000C1730000}"/>
    <cellStyle name="40% - Énfasis3 4 4" xfId="2154" xr:uid="{00000000-0005-0000-0000-0000C2730000}"/>
    <cellStyle name="40% - Énfasis3 4 4 2" xfId="4459" xr:uid="{00000000-0005-0000-0000-0000C3730000}"/>
    <cellStyle name="40% - Énfasis3 4 4 2 2" xfId="9240" xr:uid="{00000000-0005-0000-0000-0000C4730000}"/>
    <cellStyle name="40% - Énfasis3 4 4 2 2 2" xfId="28633" xr:uid="{00000000-0005-0000-0000-0000C5730000}"/>
    <cellStyle name="40% - Énfasis3 4 4 2 2 3" xfId="55006" xr:uid="{00000000-0005-0000-0000-0000C6730000}"/>
    <cellStyle name="40% - Énfasis3 4 4 2 2 4" xfId="18792" xr:uid="{00000000-0005-0000-0000-0000C7730000}"/>
    <cellStyle name="40% - Énfasis3 4 4 2 3" xfId="23084" xr:uid="{00000000-0005-0000-0000-0000C8730000}"/>
    <cellStyle name="40% - Énfasis3 4 4 2 3 2" xfId="50316" xr:uid="{00000000-0005-0000-0000-0000C9730000}"/>
    <cellStyle name="40% - Énfasis3 4 4 2 4" xfId="32559" xr:uid="{00000000-0005-0000-0000-0000CA730000}"/>
    <cellStyle name="40% - Énfasis3 4 4 2 5" xfId="38138" xr:uid="{00000000-0005-0000-0000-0000CB730000}"/>
    <cellStyle name="40% - Énfasis3 4 4 2 6" xfId="45598" xr:uid="{00000000-0005-0000-0000-0000CC730000}"/>
    <cellStyle name="40% - Énfasis3 4 4 2 7" xfId="15044" xr:uid="{00000000-0005-0000-0000-0000CD730000}"/>
    <cellStyle name="40% - Énfasis3 4 4 3" xfId="7319" xr:uid="{00000000-0005-0000-0000-0000CE730000}"/>
    <cellStyle name="40% - Énfasis3 4 4 3 2" xfId="26823" xr:uid="{00000000-0005-0000-0000-0000CF730000}"/>
    <cellStyle name="40% - Énfasis3 4 4 3 3" xfId="53085" xr:uid="{00000000-0005-0000-0000-0000D0730000}"/>
    <cellStyle name="40% - Énfasis3 4 4 3 4" xfId="16913" xr:uid="{00000000-0005-0000-0000-0000D1730000}"/>
    <cellStyle name="40% - Énfasis3 4 4 4" xfId="20991" xr:uid="{00000000-0005-0000-0000-0000D2730000}"/>
    <cellStyle name="40% - Énfasis3 4 4 4 2" xfId="48421" xr:uid="{00000000-0005-0000-0000-0000D3730000}"/>
    <cellStyle name="40% - Énfasis3 4 4 5" xfId="30605" xr:uid="{00000000-0005-0000-0000-0000D4730000}"/>
    <cellStyle name="40% - Énfasis3 4 4 6" xfId="36064" xr:uid="{00000000-0005-0000-0000-0000D5730000}"/>
    <cellStyle name="40% - Énfasis3 4 4 7" xfId="43657" xr:uid="{00000000-0005-0000-0000-0000D6730000}"/>
    <cellStyle name="40% - Énfasis3 4 4 8" xfId="12168" xr:uid="{00000000-0005-0000-0000-0000D7730000}"/>
    <cellStyle name="40% - Énfasis3 4 5" xfId="3035" xr:uid="{00000000-0005-0000-0000-0000D8730000}"/>
    <cellStyle name="40% - Énfasis3 4 5 2" xfId="7828" xr:uid="{00000000-0005-0000-0000-0000D9730000}"/>
    <cellStyle name="40% - Énfasis3 4 5 2 2" xfId="27258" xr:uid="{00000000-0005-0000-0000-0000DA730000}"/>
    <cellStyle name="40% - Énfasis3 4 5 2 3" xfId="53594" xr:uid="{00000000-0005-0000-0000-0000DB730000}"/>
    <cellStyle name="40% - Énfasis3 4 5 2 4" xfId="17368" xr:uid="{00000000-0005-0000-0000-0000DC730000}"/>
    <cellStyle name="40% - Énfasis3 4 5 3" xfId="21660" xr:uid="{00000000-0005-0000-0000-0000DD730000}"/>
    <cellStyle name="40% - Énfasis3 4 5 3 2" xfId="48906" xr:uid="{00000000-0005-0000-0000-0000DE730000}"/>
    <cellStyle name="40% - Énfasis3 4 5 4" xfId="31147" xr:uid="{00000000-0005-0000-0000-0000DF730000}"/>
    <cellStyle name="40% - Énfasis3 4 5 5" xfId="36714" xr:uid="{00000000-0005-0000-0000-0000E0730000}"/>
    <cellStyle name="40% - Énfasis3 4 5 6" xfId="44174" xr:uid="{00000000-0005-0000-0000-0000E1730000}"/>
    <cellStyle name="40% - Énfasis3 4 5 7" xfId="13670" xr:uid="{00000000-0005-0000-0000-0000E2730000}"/>
    <cellStyle name="40% - Énfasis3 4 6" xfId="4934" xr:uid="{00000000-0005-0000-0000-0000E3730000}"/>
    <cellStyle name="40% - Énfasis3 4 6 2" xfId="9690" xr:uid="{00000000-0005-0000-0000-0000E4730000}"/>
    <cellStyle name="40% - Énfasis3 4 6 2 2" xfId="55456" xr:uid="{00000000-0005-0000-0000-0000E5730000}"/>
    <cellStyle name="40% - Énfasis3 4 6 2 3" xfId="25449" xr:uid="{00000000-0005-0000-0000-0000E6730000}"/>
    <cellStyle name="40% - Énfasis3 4 6 3" xfId="33033" xr:uid="{00000000-0005-0000-0000-0000E7730000}"/>
    <cellStyle name="40% - Énfasis3 4 6 3 2" xfId="50765" xr:uid="{00000000-0005-0000-0000-0000E8730000}"/>
    <cellStyle name="40% - Énfasis3 4 6 4" xfId="38612" xr:uid="{00000000-0005-0000-0000-0000E9730000}"/>
    <cellStyle name="40% - Énfasis3 4 6 5" xfId="46065" xr:uid="{00000000-0005-0000-0000-0000EA730000}"/>
    <cellStyle name="40% - Énfasis3 4 6 6" xfId="15539" xr:uid="{00000000-0005-0000-0000-0000EB730000}"/>
    <cellStyle name="40% - Énfasis3 4 7" xfId="5419" xr:uid="{00000000-0005-0000-0000-0000EC730000}"/>
    <cellStyle name="40% - Énfasis3 4 7 2" xfId="10111" xr:uid="{00000000-0005-0000-0000-0000ED730000}"/>
    <cellStyle name="40% - Énfasis3 4 7 2 2" xfId="55877" xr:uid="{00000000-0005-0000-0000-0000EE730000}"/>
    <cellStyle name="40% - Énfasis3 4 7 2 3" xfId="33515" xr:uid="{00000000-0005-0000-0000-0000EF730000}"/>
    <cellStyle name="40% - Énfasis3 4 7 3" xfId="39094" xr:uid="{00000000-0005-0000-0000-0000F0730000}"/>
    <cellStyle name="40% - Énfasis3 4 7 3 2" xfId="51185" xr:uid="{00000000-0005-0000-0000-0000F1730000}"/>
    <cellStyle name="40% - Énfasis3 4 7 4" xfId="46547" xr:uid="{00000000-0005-0000-0000-0000F2730000}"/>
    <cellStyle name="40% - Énfasis3 4 7 5" xfId="19435" xr:uid="{00000000-0005-0000-0000-0000F3730000}"/>
    <cellStyle name="40% - Énfasis3 4 8" xfId="5862" xr:uid="{00000000-0005-0000-0000-0000F4730000}"/>
    <cellStyle name="40% - Énfasis3 4 8 2" xfId="51628" xr:uid="{00000000-0005-0000-0000-0000F5730000}"/>
    <cellStyle name="40% - Énfasis3 4 8 3" xfId="29096" xr:uid="{00000000-0005-0000-0000-0000F6730000}"/>
    <cellStyle name="40% - Énfasis3 4 9" xfId="10907" xr:uid="{00000000-0005-0000-0000-0000F7730000}"/>
    <cellStyle name="40% - Énfasis3 4 9 2" xfId="46967" xr:uid="{00000000-0005-0000-0000-0000F8730000}"/>
    <cellStyle name="40% - Énfasis3 4 9 3" xfId="34504" xr:uid="{00000000-0005-0000-0000-0000F9730000}"/>
    <cellStyle name="40% - Énfasis3 5" xfId="949" xr:uid="{00000000-0005-0000-0000-0000FA730000}"/>
    <cellStyle name="40% - Énfasis3 5 10" xfId="11806" xr:uid="{00000000-0005-0000-0000-0000FB730000}"/>
    <cellStyle name="40% - Énfasis3 5 11" xfId="56734" xr:uid="{00000000-0005-0000-0000-0000FC730000}"/>
    <cellStyle name="40% - Énfasis3 5 12" xfId="57189" xr:uid="{00000000-0005-0000-0000-0000FD730000}"/>
    <cellStyle name="40% - Énfasis3 5 2" xfId="1686" xr:uid="{00000000-0005-0000-0000-0000FE730000}"/>
    <cellStyle name="40% - Énfasis3 5 2 2" xfId="4059" xr:uid="{00000000-0005-0000-0000-0000FF730000}"/>
    <cellStyle name="40% - Énfasis3 5 2 2 2" xfId="8850" xr:uid="{00000000-0005-0000-0000-000000740000}"/>
    <cellStyle name="40% - Énfasis3 5 2 2 2 2" xfId="28269" xr:uid="{00000000-0005-0000-0000-000001740000}"/>
    <cellStyle name="40% - Énfasis3 5 2 2 2 3" xfId="54616" xr:uid="{00000000-0005-0000-0000-000002740000}"/>
    <cellStyle name="40% - Énfasis3 5 2 2 2 4" xfId="18392" xr:uid="{00000000-0005-0000-0000-000003740000}"/>
    <cellStyle name="40% - Énfasis3 5 2 2 3" xfId="22684" xr:uid="{00000000-0005-0000-0000-000004740000}"/>
    <cellStyle name="40% - Énfasis3 5 2 2 3 2" xfId="49927" xr:uid="{00000000-0005-0000-0000-000005740000}"/>
    <cellStyle name="40% - Énfasis3 5 2 2 4" xfId="32167" xr:uid="{00000000-0005-0000-0000-000006740000}"/>
    <cellStyle name="40% - Énfasis3 5 2 2 5" xfId="37738" xr:uid="{00000000-0005-0000-0000-000007740000}"/>
    <cellStyle name="40% - Énfasis3 5 2 2 6" xfId="45198" xr:uid="{00000000-0005-0000-0000-000008740000}"/>
    <cellStyle name="40% - Énfasis3 5 2 2 7" xfId="14680" xr:uid="{00000000-0005-0000-0000-000009740000}"/>
    <cellStyle name="40% - Énfasis3 5 2 3" xfId="6899" xr:uid="{00000000-0005-0000-0000-00000A740000}"/>
    <cellStyle name="40% - Énfasis3 5 2 3 2" xfId="26459" xr:uid="{00000000-0005-0000-0000-00000B740000}"/>
    <cellStyle name="40% - Énfasis3 5 2 3 3" xfId="52665" xr:uid="{00000000-0005-0000-0000-00000C740000}"/>
    <cellStyle name="40% - Énfasis3 5 2 3 4" xfId="16549" xr:uid="{00000000-0005-0000-0000-00000D740000}"/>
    <cellStyle name="40% - Énfasis3 5 2 4" xfId="20525" xr:uid="{00000000-0005-0000-0000-00000E740000}"/>
    <cellStyle name="40% - Énfasis3 5 2 4 2" xfId="48001" xr:uid="{00000000-0005-0000-0000-00000F740000}"/>
    <cellStyle name="40% - Énfasis3 5 2 5" xfId="30150" xr:uid="{00000000-0005-0000-0000-000010740000}"/>
    <cellStyle name="40% - Énfasis3 5 2 6" xfId="35596" xr:uid="{00000000-0005-0000-0000-000011740000}"/>
    <cellStyle name="40% - Énfasis3 5 2 7" xfId="43191" xr:uid="{00000000-0005-0000-0000-000012740000}"/>
    <cellStyle name="40% - Énfasis3 5 2 8" xfId="13219" xr:uid="{00000000-0005-0000-0000-000013740000}"/>
    <cellStyle name="40% - Énfasis3 5 3" xfId="2226" xr:uid="{00000000-0005-0000-0000-000014740000}"/>
    <cellStyle name="40% - Énfasis3 5 3 2" xfId="4531" xr:uid="{00000000-0005-0000-0000-000015740000}"/>
    <cellStyle name="40% - Énfasis3 5 3 2 2" xfId="9312" xr:uid="{00000000-0005-0000-0000-000016740000}"/>
    <cellStyle name="40% - Énfasis3 5 3 2 2 2" xfId="28705" xr:uid="{00000000-0005-0000-0000-000017740000}"/>
    <cellStyle name="40% - Énfasis3 5 3 2 2 3" xfId="55078" xr:uid="{00000000-0005-0000-0000-000018740000}"/>
    <cellStyle name="40% - Énfasis3 5 3 2 2 4" xfId="18864" xr:uid="{00000000-0005-0000-0000-000019740000}"/>
    <cellStyle name="40% - Énfasis3 5 3 2 3" xfId="23156" xr:uid="{00000000-0005-0000-0000-00001A740000}"/>
    <cellStyle name="40% - Énfasis3 5 3 2 3 2" xfId="50388" xr:uid="{00000000-0005-0000-0000-00001B740000}"/>
    <cellStyle name="40% - Énfasis3 5 3 2 4" xfId="32631" xr:uid="{00000000-0005-0000-0000-00001C740000}"/>
    <cellStyle name="40% - Énfasis3 5 3 2 5" xfId="38210" xr:uid="{00000000-0005-0000-0000-00001D740000}"/>
    <cellStyle name="40% - Énfasis3 5 3 2 6" xfId="45670" xr:uid="{00000000-0005-0000-0000-00001E740000}"/>
    <cellStyle name="40% - Énfasis3 5 3 2 7" xfId="15116" xr:uid="{00000000-0005-0000-0000-00001F740000}"/>
    <cellStyle name="40% - Énfasis3 5 3 3" xfId="7391" xr:uid="{00000000-0005-0000-0000-000020740000}"/>
    <cellStyle name="40% - Énfasis3 5 3 3 2" xfId="26895" xr:uid="{00000000-0005-0000-0000-000021740000}"/>
    <cellStyle name="40% - Énfasis3 5 3 3 3" xfId="53157" xr:uid="{00000000-0005-0000-0000-000022740000}"/>
    <cellStyle name="40% - Énfasis3 5 3 3 4" xfId="16985" xr:uid="{00000000-0005-0000-0000-000023740000}"/>
    <cellStyle name="40% - Énfasis3 5 3 4" xfId="21063" xr:uid="{00000000-0005-0000-0000-000024740000}"/>
    <cellStyle name="40% - Énfasis3 5 3 4 2" xfId="48493" xr:uid="{00000000-0005-0000-0000-000025740000}"/>
    <cellStyle name="40% - Énfasis3 5 3 5" xfId="30677" xr:uid="{00000000-0005-0000-0000-000026740000}"/>
    <cellStyle name="40% - Énfasis3 5 3 6" xfId="36136" xr:uid="{00000000-0005-0000-0000-000027740000}"/>
    <cellStyle name="40% - Énfasis3 5 3 7" xfId="43729" xr:uid="{00000000-0005-0000-0000-000028740000}"/>
    <cellStyle name="40% - Énfasis3 5 3 8" xfId="12499" xr:uid="{00000000-0005-0000-0000-000029740000}"/>
    <cellStyle name="40% - Énfasis3 5 4" xfId="3367" xr:uid="{00000000-0005-0000-0000-00002A740000}"/>
    <cellStyle name="40% - Énfasis3 5 4 2" xfId="8159" xr:uid="{00000000-0005-0000-0000-00002B740000}"/>
    <cellStyle name="40% - Énfasis3 5 4 2 2" xfId="27589" xr:uid="{00000000-0005-0000-0000-00002C740000}"/>
    <cellStyle name="40% - Énfasis3 5 4 2 3" xfId="53925" xr:uid="{00000000-0005-0000-0000-00002D740000}"/>
    <cellStyle name="40% - Énfasis3 5 4 2 4" xfId="17700" xr:uid="{00000000-0005-0000-0000-00002E740000}"/>
    <cellStyle name="40% - Énfasis3 5 4 3" xfId="21992" xr:uid="{00000000-0005-0000-0000-00002F740000}"/>
    <cellStyle name="40% - Énfasis3 5 4 3 2" xfId="49237" xr:uid="{00000000-0005-0000-0000-000030740000}"/>
    <cellStyle name="40% - Énfasis3 5 4 4" xfId="31479" xr:uid="{00000000-0005-0000-0000-000031740000}"/>
    <cellStyle name="40% - Énfasis3 5 4 5" xfId="37046" xr:uid="{00000000-0005-0000-0000-000032740000}"/>
    <cellStyle name="40% - Énfasis3 5 4 6" xfId="44506" xr:uid="{00000000-0005-0000-0000-000033740000}"/>
    <cellStyle name="40% - Énfasis3 5 4 7" xfId="14001" xr:uid="{00000000-0005-0000-0000-000034740000}"/>
    <cellStyle name="40% - Énfasis3 5 5" xfId="5006" xr:uid="{00000000-0005-0000-0000-000035740000}"/>
    <cellStyle name="40% - Énfasis3 5 5 2" xfId="9762" xr:uid="{00000000-0005-0000-0000-000036740000}"/>
    <cellStyle name="40% - Énfasis3 5 5 2 2" xfId="55528" xr:uid="{00000000-0005-0000-0000-000037740000}"/>
    <cellStyle name="40% - Énfasis3 5 5 2 3" xfId="25780" xr:uid="{00000000-0005-0000-0000-000038740000}"/>
    <cellStyle name="40% - Énfasis3 5 5 3" xfId="33105" xr:uid="{00000000-0005-0000-0000-000039740000}"/>
    <cellStyle name="40% - Énfasis3 5 5 3 2" xfId="50837" xr:uid="{00000000-0005-0000-0000-00003A740000}"/>
    <cellStyle name="40% - Énfasis3 5 5 4" xfId="38684" xr:uid="{00000000-0005-0000-0000-00003B740000}"/>
    <cellStyle name="40% - Énfasis3 5 5 5" xfId="46137" xr:uid="{00000000-0005-0000-0000-00003C740000}"/>
    <cellStyle name="40% - Énfasis3 5 5 6" xfId="15870" xr:uid="{00000000-0005-0000-0000-00003D740000}"/>
    <cellStyle name="40% - Énfasis3 5 6" xfId="5491" xr:uid="{00000000-0005-0000-0000-00003E740000}"/>
    <cellStyle name="40% - Énfasis3 5 6 2" xfId="10183" xr:uid="{00000000-0005-0000-0000-00003F740000}"/>
    <cellStyle name="40% - Énfasis3 5 6 2 2" xfId="55949" xr:uid="{00000000-0005-0000-0000-000040740000}"/>
    <cellStyle name="40% - Énfasis3 5 6 2 3" xfId="33587" xr:uid="{00000000-0005-0000-0000-000041740000}"/>
    <cellStyle name="40% - Énfasis3 5 6 3" xfId="39166" xr:uid="{00000000-0005-0000-0000-000042740000}"/>
    <cellStyle name="40% - Énfasis3 5 6 3 2" xfId="51257" xr:uid="{00000000-0005-0000-0000-000043740000}"/>
    <cellStyle name="40% - Énfasis3 5 6 4" xfId="46619" xr:uid="{00000000-0005-0000-0000-000044740000}"/>
    <cellStyle name="40% - Énfasis3 5 6 5" xfId="19794" xr:uid="{00000000-0005-0000-0000-000045740000}"/>
    <cellStyle name="40% - Énfasis3 5 7" xfId="6194" xr:uid="{00000000-0005-0000-0000-000046740000}"/>
    <cellStyle name="40% - Énfasis3 5 7 2" xfId="51960" xr:uid="{00000000-0005-0000-0000-000047740000}"/>
    <cellStyle name="40% - Énfasis3 5 7 3" xfId="29428" xr:uid="{00000000-0005-0000-0000-000048740000}"/>
    <cellStyle name="40% - Énfasis3 5 8" xfId="10979" xr:uid="{00000000-0005-0000-0000-000049740000}"/>
    <cellStyle name="40% - Énfasis3 5 8 2" xfId="47298" xr:uid="{00000000-0005-0000-0000-00004A740000}"/>
    <cellStyle name="40% - Énfasis3 5 8 3" xfId="34863" xr:uid="{00000000-0005-0000-0000-00004B740000}"/>
    <cellStyle name="40% - Énfasis3 5 9" xfId="42462" xr:uid="{00000000-0005-0000-0000-00004C740000}"/>
    <cellStyle name="40% - Énfasis3 6" xfId="690" xr:uid="{00000000-0005-0000-0000-00004D740000}"/>
    <cellStyle name="40% - Énfasis3 6 10" xfId="11547" xr:uid="{00000000-0005-0000-0000-00004E740000}"/>
    <cellStyle name="40% - Énfasis3 6 2" xfId="1450" xr:uid="{00000000-0005-0000-0000-00004F740000}"/>
    <cellStyle name="40% - Énfasis3 6 2 2" xfId="3826" xr:uid="{00000000-0005-0000-0000-000050740000}"/>
    <cellStyle name="40% - Énfasis3 6 2 2 2" xfId="8617" xr:uid="{00000000-0005-0000-0000-000051740000}"/>
    <cellStyle name="40% - Énfasis3 6 2 2 2 2" xfId="28037" xr:uid="{00000000-0005-0000-0000-000052740000}"/>
    <cellStyle name="40% - Énfasis3 6 2 2 2 3" xfId="54383" xr:uid="{00000000-0005-0000-0000-000053740000}"/>
    <cellStyle name="40% - Énfasis3 6 2 2 2 4" xfId="18159" xr:uid="{00000000-0005-0000-0000-000054740000}"/>
    <cellStyle name="40% - Énfasis3 6 2 2 3" xfId="22451" xr:uid="{00000000-0005-0000-0000-000055740000}"/>
    <cellStyle name="40% - Énfasis3 6 2 2 3 2" xfId="49694" xr:uid="{00000000-0005-0000-0000-000056740000}"/>
    <cellStyle name="40% - Énfasis3 6 2 2 4" xfId="31934" xr:uid="{00000000-0005-0000-0000-000057740000}"/>
    <cellStyle name="40% - Énfasis3 6 2 2 5" xfId="37505" xr:uid="{00000000-0005-0000-0000-000058740000}"/>
    <cellStyle name="40% - Énfasis3 6 2 2 6" xfId="44965" xr:uid="{00000000-0005-0000-0000-000059740000}"/>
    <cellStyle name="40% - Énfasis3 6 2 2 7" xfId="14448" xr:uid="{00000000-0005-0000-0000-00005A740000}"/>
    <cellStyle name="40% - Énfasis3 6 2 3" xfId="6664" xr:uid="{00000000-0005-0000-0000-00005B740000}"/>
    <cellStyle name="40% - Énfasis3 6 2 3 2" xfId="26227" xr:uid="{00000000-0005-0000-0000-00005C740000}"/>
    <cellStyle name="40% - Énfasis3 6 2 3 3" xfId="52430" xr:uid="{00000000-0005-0000-0000-00005D740000}"/>
    <cellStyle name="40% - Énfasis3 6 2 3 4" xfId="16317" xr:uid="{00000000-0005-0000-0000-00005E740000}"/>
    <cellStyle name="40% - Énfasis3 6 2 4" xfId="20289" xr:uid="{00000000-0005-0000-0000-00005F740000}"/>
    <cellStyle name="40% - Énfasis3 6 2 4 2" xfId="47766" xr:uid="{00000000-0005-0000-0000-000060740000}"/>
    <cellStyle name="40% - Énfasis3 6 2 5" xfId="29914" xr:uid="{00000000-0005-0000-0000-000061740000}"/>
    <cellStyle name="40% - Énfasis3 6 2 6" xfId="35360" xr:uid="{00000000-0005-0000-0000-000062740000}"/>
    <cellStyle name="40% - Énfasis3 6 2 7" xfId="42955" xr:uid="{00000000-0005-0000-0000-000063740000}"/>
    <cellStyle name="40% - Énfasis3 6 2 8" xfId="12984" xr:uid="{00000000-0005-0000-0000-000064740000}"/>
    <cellStyle name="40% - Énfasis3 6 3" xfId="3134" xr:uid="{00000000-0005-0000-0000-000065740000}"/>
    <cellStyle name="40% - Énfasis3 6 3 2" xfId="7927" xr:uid="{00000000-0005-0000-0000-000066740000}"/>
    <cellStyle name="40% - Énfasis3 6 3 2 2" xfId="27357" xr:uid="{00000000-0005-0000-0000-000067740000}"/>
    <cellStyle name="40% - Énfasis3 6 3 2 3" xfId="53693" xr:uid="{00000000-0005-0000-0000-000068740000}"/>
    <cellStyle name="40% - Énfasis3 6 3 2 4" xfId="17467" xr:uid="{00000000-0005-0000-0000-000069740000}"/>
    <cellStyle name="40% - Énfasis3 6 3 3" xfId="21759" xr:uid="{00000000-0005-0000-0000-00006A740000}"/>
    <cellStyle name="40% - Énfasis3 6 3 3 2" xfId="49005" xr:uid="{00000000-0005-0000-0000-00006B740000}"/>
    <cellStyle name="40% - Énfasis3 6 3 4" xfId="31246" xr:uid="{00000000-0005-0000-0000-00006C740000}"/>
    <cellStyle name="40% - Énfasis3 6 3 5" xfId="36813" xr:uid="{00000000-0005-0000-0000-00006D740000}"/>
    <cellStyle name="40% - Énfasis3 6 3 6" xfId="44273" xr:uid="{00000000-0005-0000-0000-00006E740000}"/>
    <cellStyle name="40% - Énfasis3 6 3 7" xfId="12267" xr:uid="{00000000-0005-0000-0000-00006F740000}"/>
    <cellStyle name="40% - Énfasis3 6 4" xfId="5961" xr:uid="{00000000-0005-0000-0000-000070740000}"/>
    <cellStyle name="40% - Énfasis3 6 4 2" xfId="24428" xr:uid="{00000000-0005-0000-0000-000071740000}"/>
    <cellStyle name="40% - Énfasis3 6 4 3" xfId="51727" xr:uid="{00000000-0005-0000-0000-000072740000}"/>
    <cellStyle name="40% - Énfasis3 6 4 4" xfId="13769" xr:uid="{00000000-0005-0000-0000-000073740000}"/>
    <cellStyle name="40% - Énfasis3 6 5" xfId="15638" xr:uid="{00000000-0005-0000-0000-000074740000}"/>
    <cellStyle name="40% - Énfasis3 6 5 2" xfId="25548" xr:uid="{00000000-0005-0000-0000-000075740000}"/>
    <cellStyle name="40% - Énfasis3 6 5 3" xfId="47066" xr:uid="{00000000-0005-0000-0000-000076740000}"/>
    <cellStyle name="40% - Énfasis3 6 6" xfId="19535" xr:uid="{00000000-0005-0000-0000-000077740000}"/>
    <cellStyle name="40% - Énfasis3 6 7" xfId="29196" xr:uid="{00000000-0005-0000-0000-000078740000}"/>
    <cellStyle name="40% - Énfasis3 6 8" xfId="34604" xr:uid="{00000000-0005-0000-0000-000079740000}"/>
    <cellStyle name="40% - Énfasis3 6 9" xfId="42203" xr:uid="{00000000-0005-0000-0000-00007A740000}"/>
    <cellStyle name="40% - Énfasis3 7" xfId="1162" xr:uid="{00000000-0005-0000-0000-00007B740000}"/>
    <cellStyle name="40% - Énfasis3 7 2" xfId="3551" xr:uid="{00000000-0005-0000-0000-00007C740000}"/>
    <cellStyle name="40% - Énfasis3 7 2 2" xfId="8342" xr:uid="{00000000-0005-0000-0000-00007D740000}"/>
    <cellStyle name="40% - Énfasis3 7 2 2 2" xfId="27765" xr:uid="{00000000-0005-0000-0000-00007E740000}"/>
    <cellStyle name="40% - Énfasis3 7 2 2 3" xfId="54108" xr:uid="{00000000-0005-0000-0000-00007F740000}"/>
    <cellStyle name="40% - Énfasis3 7 2 2 4" xfId="17884" xr:uid="{00000000-0005-0000-0000-000080740000}"/>
    <cellStyle name="40% - Énfasis3 7 2 3" xfId="22176" xr:uid="{00000000-0005-0000-0000-000081740000}"/>
    <cellStyle name="40% - Énfasis3 7 2 3 2" xfId="49419" xr:uid="{00000000-0005-0000-0000-000082740000}"/>
    <cellStyle name="40% - Énfasis3 7 2 4" xfId="31660" xr:uid="{00000000-0005-0000-0000-000083740000}"/>
    <cellStyle name="40% - Énfasis3 7 2 5" xfId="37230" xr:uid="{00000000-0005-0000-0000-000084740000}"/>
    <cellStyle name="40% - Énfasis3 7 2 6" xfId="44690" xr:uid="{00000000-0005-0000-0000-000085740000}"/>
    <cellStyle name="40% - Énfasis3 7 2 7" xfId="12697" xr:uid="{00000000-0005-0000-0000-000086740000}"/>
    <cellStyle name="40% - Énfasis3 7 3" xfId="6385" xr:uid="{00000000-0005-0000-0000-000087740000}"/>
    <cellStyle name="40% - Énfasis3 7 3 2" xfId="25205" xr:uid="{00000000-0005-0000-0000-000088740000}"/>
    <cellStyle name="40% - Énfasis3 7 3 3" xfId="52151" xr:uid="{00000000-0005-0000-0000-000089740000}"/>
    <cellStyle name="40% - Énfasis3 7 3 4" xfId="14177" xr:uid="{00000000-0005-0000-0000-00008A740000}"/>
    <cellStyle name="40% - Énfasis3 7 4" xfId="16046" xr:uid="{00000000-0005-0000-0000-00008B740000}"/>
    <cellStyle name="40% - Énfasis3 7 4 2" xfId="25956" xr:uid="{00000000-0005-0000-0000-00008C740000}"/>
    <cellStyle name="40% - Énfasis3 7 4 3" xfId="47487" xr:uid="{00000000-0005-0000-0000-00008D740000}"/>
    <cellStyle name="40% - Énfasis3 7 5" xfId="20001" xr:uid="{00000000-0005-0000-0000-00008E740000}"/>
    <cellStyle name="40% - Énfasis3 7 6" xfId="29629" xr:uid="{00000000-0005-0000-0000-00008F740000}"/>
    <cellStyle name="40% - Énfasis3 7 7" xfId="35072" xr:uid="{00000000-0005-0000-0000-000090740000}"/>
    <cellStyle name="40% - Énfasis3 7 8" xfId="42667" xr:uid="{00000000-0005-0000-0000-000091740000}"/>
    <cellStyle name="40% - Énfasis3 7 9" xfId="11264" xr:uid="{00000000-0005-0000-0000-000092740000}"/>
    <cellStyle name="40% - Énfasis3 8" xfId="1994" xr:uid="{00000000-0005-0000-0000-000093740000}"/>
    <cellStyle name="40% - Énfasis3 8 2" xfId="4299" xr:uid="{00000000-0005-0000-0000-000094740000}"/>
    <cellStyle name="40% - Énfasis3 8 2 2" xfId="9080" xr:uid="{00000000-0005-0000-0000-000095740000}"/>
    <cellStyle name="40% - Énfasis3 8 2 2 2" xfId="28473" xr:uid="{00000000-0005-0000-0000-000096740000}"/>
    <cellStyle name="40% - Énfasis3 8 2 2 3" xfId="54846" xr:uid="{00000000-0005-0000-0000-000097740000}"/>
    <cellStyle name="40% - Énfasis3 8 2 2 4" xfId="18632" xr:uid="{00000000-0005-0000-0000-000098740000}"/>
    <cellStyle name="40% - Énfasis3 8 2 3" xfId="22924" xr:uid="{00000000-0005-0000-0000-000099740000}"/>
    <cellStyle name="40% - Énfasis3 8 2 3 2" xfId="50156" xr:uid="{00000000-0005-0000-0000-00009A740000}"/>
    <cellStyle name="40% - Énfasis3 8 2 4" xfId="32399" xr:uid="{00000000-0005-0000-0000-00009B740000}"/>
    <cellStyle name="40% - Énfasis3 8 2 5" xfId="37978" xr:uid="{00000000-0005-0000-0000-00009C740000}"/>
    <cellStyle name="40% - Énfasis3 8 2 6" xfId="45438" xr:uid="{00000000-0005-0000-0000-00009D740000}"/>
    <cellStyle name="40% - Énfasis3 8 2 7" xfId="14884" xr:uid="{00000000-0005-0000-0000-00009E740000}"/>
    <cellStyle name="40% - Énfasis3 8 3" xfId="7159" xr:uid="{00000000-0005-0000-0000-00009F740000}"/>
    <cellStyle name="40% - Énfasis3 8 3 2" xfId="26663" xr:uid="{00000000-0005-0000-0000-0000A0740000}"/>
    <cellStyle name="40% - Énfasis3 8 3 3" xfId="52925" xr:uid="{00000000-0005-0000-0000-0000A1740000}"/>
    <cellStyle name="40% - Énfasis3 8 3 4" xfId="16753" xr:uid="{00000000-0005-0000-0000-0000A2740000}"/>
    <cellStyle name="40% - Énfasis3 8 4" xfId="20831" xr:uid="{00000000-0005-0000-0000-0000A3740000}"/>
    <cellStyle name="40% - Énfasis3 8 4 2" xfId="48261" xr:uid="{00000000-0005-0000-0000-0000A4740000}"/>
    <cellStyle name="40% - Énfasis3 8 5" xfId="30445" xr:uid="{00000000-0005-0000-0000-0000A5740000}"/>
    <cellStyle name="40% - Énfasis3 8 6" xfId="35904" xr:uid="{00000000-0005-0000-0000-0000A6740000}"/>
    <cellStyle name="40% - Énfasis3 8 7" xfId="43497" xr:uid="{00000000-0005-0000-0000-0000A7740000}"/>
    <cellStyle name="40% - Énfasis3 8 8" xfId="11996" xr:uid="{00000000-0005-0000-0000-0000A8740000}"/>
    <cellStyle name="40% - Énfasis3 9" xfId="2853" xr:uid="{00000000-0005-0000-0000-0000A9740000}"/>
    <cellStyle name="40% - Énfasis3 9 2" xfId="7656" xr:uid="{00000000-0005-0000-0000-0000AA740000}"/>
    <cellStyle name="40% - Énfasis3 9 2 2" xfId="27085" xr:uid="{00000000-0005-0000-0000-0000AB740000}"/>
    <cellStyle name="40% - Énfasis3 9 2 3" xfId="53422" xr:uid="{00000000-0005-0000-0000-0000AC740000}"/>
    <cellStyle name="40% - Énfasis3 9 2 4" xfId="17186" xr:uid="{00000000-0005-0000-0000-0000AD740000}"/>
    <cellStyle name="40% - Énfasis3 9 3" xfId="21478" xr:uid="{00000000-0005-0000-0000-0000AE740000}"/>
    <cellStyle name="40% - Énfasis3 9 3 2" xfId="48734" xr:uid="{00000000-0005-0000-0000-0000AF740000}"/>
    <cellStyle name="40% - Énfasis3 9 4" xfId="30965" xr:uid="{00000000-0005-0000-0000-0000B0740000}"/>
    <cellStyle name="40% - Énfasis3 9 5" xfId="36532" xr:uid="{00000000-0005-0000-0000-0000B1740000}"/>
    <cellStyle name="40% - Énfasis3 9 6" xfId="43992" xr:uid="{00000000-0005-0000-0000-0000B2740000}"/>
    <cellStyle name="40% - Énfasis3 9 7" xfId="13498" xr:uid="{00000000-0005-0000-0000-0000B3740000}"/>
    <cellStyle name="40% - Énfasis3_Bham" xfId="370" xr:uid="{00000000-0005-0000-0000-0000B4740000}"/>
    <cellStyle name="40% - Énfasis4" xfId="240" xr:uid="{00000000-0005-0000-0000-0000B5740000}"/>
    <cellStyle name="40% - Énfasis4 10" xfId="4771" xr:uid="{00000000-0005-0000-0000-0000B6740000}"/>
    <cellStyle name="40% - Énfasis4 10 2" xfId="9531" xr:uid="{00000000-0005-0000-0000-0000B7740000}"/>
    <cellStyle name="40% - Énfasis4 10 2 2" xfId="55297" xr:uid="{00000000-0005-0000-0000-0000B8740000}"/>
    <cellStyle name="40% - Énfasis4 10 2 3" xfId="25290" xr:uid="{00000000-0005-0000-0000-0000B9740000}"/>
    <cellStyle name="40% - Énfasis4 10 3" xfId="32870" xr:uid="{00000000-0005-0000-0000-0000BA740000}"/>
    <cellStyle name="40% - Énfasis4 10 3 2" xfId="50606" xr:uid="{00000000-0005-0000-0000-0000BB740000}"/>
    <cellStyle name="40% - Énfasis4 10 4" xfId="38449" xr:uid="{00000000-0005-0000-0000-0000BC740000}"/>
    <cellStyle name="40% - Énfasis4 10 5" xfId="45906" xr:uid="{00000000-0005-0000-0000-0000BD740000}"/>
    <cellStyle name="40% - Énfasis4 10 6" xfId="15368" xr:uid="{00000000-0005-0000-0000-0000BE740000}"/>
    <cellStyle name="40% - Énfasis4 11" xfId="5260" xr:uid="{00000000-0005-0000-0000-0000BF740000}"/>
    <cellStyle name="40% - Énfasis4 11 2" xfId="9952" xr:uid="{00000000-0005-0000-0000-0000C0740000}"/>
    <cellStyle name="40% - Énfasis4 11 2 2" xfId="55718" xr:uid="{00000000-0005-0000-0000-0000C1740000}"/>
    <cellStyle name="40% - Énfasis4 11 2 3" xfId="33356" xr:uid="{00000000-0005-0000-0000-0000C2740000}"/>
    <cellStyle name="40% - Énfasis4 11 3" xfId="38935" xr:uid="{00000000-0005-0000-0000-0000C3740000}"/>
    <cellStyle name="40% - Énfasis4 11 3 2" xfId="51026" xr:uid="{00000000-0005-0000-0000-0000C4740000}"/>
    <cellStyle name="40% - Énfasis4 11 4" xfId="46388" xr:uid="{00000000-0005-0000-0000-0000C5740000}"/>
    <cellStyle name="40% - Énfasis4 11 5" xfId="19177" xr:uid="{00000000-0005-0000-0000-0000C6740000}"/>
    <cellStyle name="40% - Énfasis4 12" xfId="5677" xr:uid="{00000000-0005-0000-0000-0000C7740000}"/>
    <cellStyle name="40% - Énfasis4 12 2" xfId="51443" xr:uid="{00000000-0005-0000-0000-0000C8740000}"/>
    <cellStyle name="40% - Énfasis4 12 3" xfId="28918" xr:uid="{00000000-0005-0000-0000-0000C9740000}"/>
    <cellStyle name="40% - Énfasis4 13" xfId="10748" xr:uid="{00000000-0005-0000-0000-0000CA740000}"/>
    <cellStyle name="40% - Énfasis4 13 2" xfId="46796" xr:uid="{00000000-0005-0000-0000-0000CB740000}"/>
    <cellStyle name="40% - Énfasis4 13 3" xfId="34244" xr:uid="{00000000-0005-0000-0000-0000CC740000}"/>
    <cellStyle name="40% - Énfasis4 14" xfId="41921" xr:uid="{00000000-0005-0000-0000-0000CD740000}"/>
    <cellStyle name="40% - Énfasis4 15" xfId="11162" xr:uid="{00000000-0005-0000-0000-0000CE740000}"/>
    <cellStyle name="40% - Énfasis4 16" xfId="56503" xr:uid="{00000000-0005-0000-0000-0000CF740000}"/>
    <cellStyle name="40% - Énfasis4 17" xfId="56958" xr:uid="{00000000-0005-0000-0000-0000D0740000}"/>
    <cellStyle name="40% - Énfasis4 2" xfId="292" xr:uid="{00000000-0005-0000-0000-0000D1740000}"/>
    <cellStyle name="40% - Énfasis4 2 10" xfId="5276" xr:uid="{00000000-0005-0000-0000-0000D2740000}"/>
    <cellStyle name="40% - Énfasis4 2 10 2" xfId="9968" xr:uid="{00000000-0005-0000-0000-0000D3740000}"/>
    <cellStyle name="40% - Énfasis4 2 10 2 2" xfId="55734" xr:uid="{00000000-0005-0000-0000-0000D4740000}"/>
    <cellStyle name="40% - Énfasis4 2 10 2 3" xfId="33372" xr:uid="{00000000-0005-0000-0000-0000D5740000}"/>
    <cellStyle name="40% - Énfasis4 2 10 3" xfId="38951" xr:uid="{00000000-0005-0000-0000-0000D6740000}"/>
    <cellStyle name="40% - Énfasis4 2 10 3 2" xfId="51042" xr:uid="{00000000-0005-0000-0000-0000D7740000}"/>
    <cellStyle name="40% - Énfasis4 2 10 4" xfId="46404" xr:uid="{00000000-0005-0000-0000-0000D8740000}"/>
    <cellStyle name="40% - Énfasis4 2 10 5" xfId="19205" xr:uid="{00000000-0005-0000-0000-0000D9740000}"/>
    <cellStyle name="40% - Énfasis4 2 11" xfId="5695" xr:uid="{00000000-0005-0000-0000-0000DA740000}"/>
    <cellStyle name="40% - Énfasis4 2 11 2" xfId="51461" xr:uid="{00000000-0005-0000-0000-0000DB740000}"/>
    <cellStyle name="40% - Énfasis4 2 11 3" xfId="28934" xr:uid="{00000000-0005-0000-0000-0000DC740000}"/>
    <cellStyle name="40% - Énfasis4 2 12" xfId="10764" xr:uid="{00000000-0005-0000-0000-0000DD740000}"/>
    <cellStyle name="40% - Énfasis4 2 12 2" xfId="46812" xr:uid="{00000000-0005-0000-0000-0000DE740000}"/>
    <cellStyle name="40% - Énfasis4 2 12 3" xfId="34271" xr:uid="{00000000-0005-0000-0000-0000DF740000}"/>
    <cellStyle name="40% - Énfasis4 2 13" xfId="41937" xr:uid="{00000000-0005-0000-0000-0000E0740000}"/>
    <cellStyle name="40% - Énfasis4 2 14" xfId="11178" xr:uid="{00000000-0005-0000-0000-0000E1740000}"/>
    <cellStyle name="40% - Énfasis4 2 15" xfId="56519" xr:uid="{00000000-0005-0000-0000-0000E2740000}"/>
    <cellStyle name="40% - Énfasis4 2 16" xfId="56974" xr:uid="{00000000-0005-0000-0000-0000E3740000}"/>
    <cellStyle name="40% - Énfasis4 2 2" xfId="528" xr:uid="{00000000-0005-0000-0000-0000E4740000}"/>
    <cellStyle name="40% - Énfasis4 2 2 10" xfId="10852" xr:uid="{00000000-0005-0000-0000-0000E5740000}"/>
    <cellStyle name="40% - Énfasis4 2 2 10 2" xfId="46912" xr:uid="{00000000-0005-0000-0000-0000E6740000}"/>
    <cellStyle name="40% - Énfasis4 2 2 10 3" xfId="34444" xr:uid="{00000000-0005-0000-0000-0000E7740000}"/>
    <cellStyle name="40% - Énfasis4 2 2 11" xfId="42044" xr:uid="{00000000-0005-0000-0000-0000E8740000}"/>
    <cellStyle name="40% - Énfasis4 2 2 12" xfId="11388" xr:uid="{00000000-0005-0000-0000-0000E9740000}"/>
    <cellStyle name="40% - Énfasis4 2 2 13" xfId="56607" xr:uid="{00000000-0005-0000-0000-0000EA740000}"/>
    <cellStyle name="40% - Énfasis4 2 2 14" xfId="57062" xr:uid="{00000000-0005-0000-0000-0000EB740000}"/>
    <cellStyle name="40% - Énfasis4 2 2 2" xfId="1065" xr:uid="{00000000-0005-0000-0000-0000EC740000}"/>
    <cellStyle name="40% - Énfasis4 2 2 2 10" xfId="11922" xr:uid="{00000000-0005-0000-0000-0000ED740000}"/>
    <cellStyle name="40% - Énfasis4 2 2 2 11" xfId="56850" xr:uid="{00000000-0005-0000-0000-0000EE740000}"/>
    <cellStyle name="40% - Énfasis4 2 2 2 12" xfId="57305" xr:uid="{00000000-0005-0000-0000-0000EF740000}"/>
    <cellStyle name="40% - Énfasis4 2 2 2 2" xfId="1802" xr:uid="{00000000-0005-0000-0000-0000F0740000}"/>
    <cellStyle name="40% - Énfasis4 2 2 2 2 2" xfId="4175" xr:uid="{00000000-0005-0000-0000-0000F1740000}"/>
    <cellStyle name="40% - Énfasis4 2 2 2 2 2 2" xfId="8966" xr:uid="{00000000-0005-0000-0000-0000F2740000}"/>
    <cellStyle name="40% - Énfasis4 2 2 2 2 2 2 2" xfId="28385" xr:uid="{00000000-0005-0000-0000-0000F3740000}"/>
    <cellStyle name="40% - Énfasis4 2 2 2 2 2 2 3" xfId="54732" xr:uid="{00000000-0005-0000-0000-0000F4740000}"/>
    <cellStyle name="40% - Énfasis4 2 2 2 2 2 2 4" xfId="18508" xr:uid="{00000000-0005-0000-0000-0000F5740000}"/>
    <cellStyle name="40% - Énfasis4 2 2 2 2 2 3" xfId="22800" xr:uid="{00000000-0005-0000-0000-0000F6740000}"/>
    <cellStyle name="40% - Énfasis4 2 2 2 2 2 3 2" xfId="50043" xr:uid="{00000000-0005-0000-0000-0000F7740000}"/>
    <cellStyle name="40% - Énfasis4 2 2 2 2 2 4" xfId="32283" xr:uid="{00000000-0005-0000-0000-0000F8740000}"/>
    <cellStyle name="40% - Énfasis4 2 2 2 2 2 5" xfId="37854" xr:uid="{00000000-0005-0000-0000-0000F9740000}"/>
    <cellStyle name="40% - Énfasis4 2 2 2 2 2 6" xfId="45314" xr:uid="{00000000-0005-0000-0000-0000FA740000}"/>
    <cellStyle name="40% - Énfasis4 2 2 2 2 2 7" xfId="14796" xr:uid="{00000000-0005-0000-0000-0000FB740000}"/>
    <cellStyle name="40% - Énfasis4 2 2 2 2 3" xfId="7015" xr:uid="{00000000-0005-0000-0000-0000FC740000}"/>
    <cellStyle name="40% - Énfasis4 2 2 2 2 3 2" xfId="26575" xr:uid="{00000000-0005-0000-0000-0000FD740000}"/>
    <cellStyle name="40% - Énfasis4 2 2 2 2 3 3" xfId="52781" xr:uid="{00000000-0005-0000-0000-0000FE740000}"/>
    <cellStyle name="40% - Énfasis4 2 2 2 2 3 4" xfId="16665" xr:uid="{00000000-0005-0000-0000-0000FF740000}"/>
    <cellStyle name="40% - Énfasis4 2 2 2 2 4" xfId="20641" xr:uid="{00000000-0005-0000-0000-000000750000}"/>
    <cellStyle name="40% - Énfasis4 2 2 2 2 4 2" xfId="48117" xr:uid="{00000000-0005-0000-0000-000001750000}"/>
    <cellStyle name="40% - Énfasis4 2 2 2 2 5" xfId="30266" xr:uid="{00000000-0005-0000-0000-000002750000}"/>
    <cellStyle name="40% - Énfasis4 2 2 2 2 6" xfId="35712" xr:uid="{00000000-0005-0000-0000-000003750000}"/>
    <cellStyle name="40% - Énfasis4 2 2 2 2 7" xfId="43307" xr:uid="{00000000-0005-0000-0000-000004750000}"/>
    <cellStyle name="40% - Énfasis4 2 2 2 2 8" xfId="13335" xr:uid="{00000000-0005-0000-0000-000005750000}"/>
    <cellStyle name="40% - Énfasis4 2 2 2 3" xfId="2342" xr:uid="{00000000-0005-0000-0000-000006750000}"/>
    <cellStyle name="40% - Énfasis4 2 2 2 3 2" xfId="4647" xr:uid="{00000000-0005-0000-0000-000007750000}"/>
    <cellStyle name="40% - Énfasis4 2 2 2 3 2 2" xfId="9428" xr:uid="{00000000-0005-0000-0000-000008750000}"/>
    <cellStyle name="40% - Énfasis4 2 2 2 3 2 2 2" xfId="28821" xr:uid="{00000000-0005-0000-0000-000009750000}"/>
    <cellStyle name="40% - Énfasis4 2 2 2 3 2 2 3" xfId="55194" xr:uid="{00000000-0005-0000-0000-00000A750000}"/>
    <cellStyle name="40% - Énfasis4 2 2 2 3 2 2 4" xfId="18980" xr:uid="{00000000-0005-0000-0000-00000B750000}"/>
    <cellStyle name="40% - Énfasis4 2 2 2 3 2 3" xfId="23272" xr:uid="{00000000-0005-0000-0000-00000C750000}"/>
    <cellStyle name="40% - Énfasis4 2 2 2 3 2 3 2" xfId="50504" xr:uid="{00000000-0005-0000-0000-00000D750000}"/>
    <cellStyle name="40% - Énfasis4 2 2 2 3 2 4" xfId="32747" xr:uid="{00000000-0005-0000-0000-00000E750000}"/>
    <cellStyle name="40% - Énfasis4 2 2 2 3 2 5" xfId="38326" xr:uid="{00000000-0005-0000-0000-00000F750000}"/>
    <cellStyle name="40% - Énfasis4 2 2 2 3 2 6" xfId="45786" xr:uid="{00000000-0005-0000-0000-000010750000}"/>
    <cellStyle name="40% - Énfasis4 2 2 2 3 2 7" xfId="15232" xr:uid="{00000000-0005-0000-0000-000011750000}"/>
    <cellStyle name="40% - Énfasis4 2 2 2 3 3" xfId="7507" xr:uid="{00000000-0005-0000-0000-000012750000}"/>
    <cellStyle name="40% - Énfasis4 2 2 2 3 3 2" xfId="27011" xr:uid="{00000000-0005-0000-0000-000013750000}"/>
    <cellStyle name="40% - Énfasis4 2 2 2 3 3 3" xfId="53273" xr:uid="{00000000-0005-0000-0000-000014750000}"/>
    <cellStyle name="40% - Énfasis4 2 2 2 3 3 4" xfId="17101" xr:uid="{00000000-0005-0000-0000-000015750000}"/>
    <cellStyle name="40% - Énfasis4 2 2 2 3 4" xfId="21179" xr:uid="{00000000-0005-0000-0000-000016750000}"/>
    <cellStyle name="40% - Énfasis4 2 2 2 3 4 2" xfId="48609" xr:uid="{00000000-0005-0000-0000-000017750000}"/>
    <cellStyle name="40% - Énfasis4 2 2 2 3 5" xfId="30793" xr:uid="{00000000-0005-0000-0000-000018750000}"/>
    <cellStyle name="40% - Énfasis4 2 2 2 3 6" xfId="36252" xr:uid="{00000000-0005-0000-0000-000019750000}"/>
    <cellStyle name="40% - Énfasis4 2 2 2 3 7" xfId="43845" xr:uid="{00000000-0005-0000-0000-00001A750000}"/>
    <cellStyle name="40% - Énfasis4 2 2 2 3 8" xfId="12615" xr:uid="{00000000-0005-0000-0000-00001B750000}"/>
    <cellStyle name="40% - Énfasis4 2 2 2 4" xfId="3483" xr:uid="{00000000-0005-0000-0000-00001C750000}"/>
    <cellStyle name="40% - Énfasis4 2 2 2 4 2" xfId="8275" xr:uid="{00000000-0005-0000-0000-00001D750000}"/>
    <cellStyle name="40% - Énfasis4 2 2 2 4 2 2" xfId="27705" xr:uid="{00000000-0005-0000-0000-00001E750000}"/>
    <cellStyle name="40% - Énfasis4 2 2 2 4 2 3" xfId="54041" xr:uid="{00000000-0005-0000-0000-00001F750000}"/>
    <cellStyle name="40% - Énfasis4 2 2 2 4 2 4" xfId="17816" xr:uid="{00000000-0005-0000-0000-000020750000}"/>
    <cellStyle name="40% - Énfasis4 2 2 2 4 3" xfId="22108" xr:uid="{00000000-0005-0000-0000-000021750000}"/>
    <cellStyle name="40% - Énfasis4 2 2 2 4 3 2" xfId="49353" xr:uid="{00000000-0005-0000-0000-000022750000}"/>
    <cellStyle name="40% - Énfasis4 2 2 2 4 4" xfId="31595" xr:uid="{00000000-0005-0000-0000-000023750000}"/>
    <cellStyle name="40% - Énfasis4 2 2 2 4 5" xfId="37162" xr:uid="{00000000-0005-0000-0000-000024750000}"/>
    <cellStyle name="40% - Énfasis4 2 2 2 4 6" xfId="44622" xr:uid="{00000000-0005-0000-0000-000025750000}"/>
    <cellStyle name="40% - Énfasis4 2 2 2 4 7" xfId="14117" xr:uid="{00000000-0005-0000-0000-000026750000}"/>
    <cellStyle name="40% - Énfasis4 2 2 2 5" xfId="5122" xr:uid="{00000000-0005-0000-0000-000027750000}"/>
    <cellStyle name="40% - Énfasis4 2 2 2 5 2" xfId="9878" xr:uid="{00000000-0005-0000-0000-000028750000}"/>
    <cellStyle name="40% - Énfasis4 2 2 2 5 2 2" xfId="55644" xr:uid="{00000000-0005-0000-0000-000029750000}"/>
    <cellStyle name="40% - Énfasis4 2 2 2 5 2 3" xfId="25896" xr:uid="{00000000-0005-0000-0000-00002A750000}"/>
    <cellStyle name="40% - Énfasis4 2 2 2 5 3" xfId="33221" xr:uid="{00000000-0005-0000-0000-00002B750000}"/>
    <cellStyle name="40% - Énfasis4 2 2 2 5 3 2" xfId="50953" xr:uid="{00000000-0005-0000-0000-00002C750000}"/>
    <cellStyle name="40% - Énfasis4 2 2 2 5 4" xfId="38800" xr:uid="{00000000-0005-0000-0000-00002D750000}"/>
    <cellStyle name="40% - Énfasis4 2 2 2 5 5" xfId="46253" xr:uid="{00000000-0005-0000-0000-00002E750000}"/>
    <cellStyle name="40% - Énfasis4 2 2 2 5 6" xfId="15986" xr:uid="{00000000-0005-0000-0000-00002F750000}"/>
    <cellStyle name="40% - Énfasis4 2 2 2 6" xfId="5607" xr:uid="{00000000-0005-0000-0000-000030750000}"/>
    <cellStyle name="40% - Énfasis4 2 2 2 6 2" xfId="10299" xr:uid="{00000000-0005-0000-0000-000031750000}"/>
    <cellStyle name="40% - Énfasis4 2 2 2 6 2 2" xfId="56065" xr:uid="{00000000-0005-0000-0000-000032750000}"/>
    <cellStyle name="40% - Énfasis4 2 2 2 6 2 3" xfId="33703" xr:uid="{00000000-0005-0000-0000-000033750000}"/>
    <cellStyle name="40% - Énfasis4 2 2 2 6 3" xfId="39282" xr:uid="{00000000-0005-0000-0000-000034750000}"/>
    <cellStyle name="40% - Énfasis4 2 2 2 6 3 2" xfId="51373" xr:uid="{00000000-0005-0000-0000-000035750000}"/>
    <cellStyle name="40% - Énfasis4 2 2 2 6 4" xfId="46735" xr:uid="{00000000-0005-0000-0000-000036750000}"/>
    <cellStyle name="40% - Énfasis4 2 2 2 6 5" xfId="19910" xr:uid="{00000000-0005-0000-0000-000037750000}"/>
    <cellStyle name="40% - Énfasis4 2 2 2 7" xfId="6310" xr:uid="{00000000-0005-0000-0000-000038750000}"/>
    <cellStyle name="40% - Énfasis4 2 2 2 7 2" xfId="52076" xr:uid="{00000000-0005-0000-0000-000039750000}"/>
    <cellStyle name="40% - Énfasis4 2 2 2 7 3" xfId="29544" xr:uid="{00000000-0005-0000-0000-00003A750000}"/>
    <cellStyle name="40% - Énfasis4 2 2 2 8" xfId="11095" xr:uid="{00000000-0005-0000-0000-00003B750000}"/>
    <cellStyle name="40% - Énfasis4 2 2 2 8 2" xfId="47414" xr:uid="{00000000-0005-0000-0000-00003C750000}"/>
    <cellStyle name="40% - Énfasis4 2 2 2 8 3" xfId="34979" xr:uid="{00000000-0005-0000-0000-00003D750000}"/>
    <cellStyle name="40% - Énfasis4 2 2 2 9" xfId="42578" xr:uid="{00000000-0005-0000-0000-00003E750000}"/>
    <cellStyle name="40% - Énfasis4 2 2 3" xfId="817" xr:uid="{00000000-0005-0000-0000-00003F750000}"/>
    <cellStyle name="40% - Énfasis4 2 2 3 10" xfId="11674" xr:uid="{00000000-0005-0000-0000-000040750000}"/>
    <cellStyle name="40% - Énfasis4 2 2 3 2" xfId="1559" xr:uid="{00000000-0005-0000-0000-000041750000}"/>
    <cellStyle name="40% - Énfasis4 2 2 3 2 2" xfId="3932" xr:uid="{00000000-0005-0000-0000-000042750000}"/>
    <cellStyle name="40% - Énfasis4 2 2 3 2 2 2" xfId="8723" xr:uid="{00000000-0005-0000-0000-000043750000}"/>
    <cellStyle name="40% - Énfasis4 2 2 3 2 2 2 2" xfId="28142" xr:uid="{00000000-0005-0000-0000-000044750000}"/>
    <cellStyle name="40% - Énfasis4 2 2 3 2 2 2 3" xfId="54489" xr:uid="{00000000-0005-0000-0000-000045750000}"/>
    <cellStyle name="40% - Énfasis4 2 2 3 2 2 2 4" xfId="18265" xr:uid="{00000000-0005-0000-0000-000046750000}"/>
    <cellStyle name="40% - Énfasis4 2 2 3 2 2 3" xfId="22557" xr:uid="{00000000-0005-0000-0000-000047750000}"/>
    <cellStyle name="40% - Énfasis4 2 2 3 2 2 3 2" xfId="49800" xr:uid="{00000000-0005-0000-0000-000048750000}"/>
    <cellStyle name="40% - Énfasis4 2 2 3 2 2 4" xfId="32040" xr:uid="{00000000-0005-0000-0000-000049750000}"/>
    <cellStyle name="40% - Énfasis4 2 2 3 2 2 5" xfId="37611" xr:uid="{00000000-0005-0000-0000-00004A750000}"/>
    <cellStyle name="40% - Énfasis4 2 2 3 2 2 6" xfId="45071" xr:uid="{00000000-0005-0000-0000-00004B750000}"/>
    <cellStyle name="40% - Énfasis4 2 2 3 2 2 7" xfId="14553" xr:uid="{00000000-0005-0000-0000-00004C750000}"/>
    <cellStyle name="40% - Énfasis4 2 2 3 2 3" xfId="6772" xr:uid="{00000000-0005-0000-0000-00004D750000}"/>
    <cellStyle name="40% - Énfasis4 2 2 3 2 3 2" xfId="26332" xr:uid="{00000000-0005-0000-0000-00004E750000}"/>
    <cellStyle name="40% - Énfasis4 2 2 3 2 3 3" xfId="52538" xr:uid="{00000000-0005-0000-0000-00004F750000}"/>
    <cellStyle name="40% - Énfasis4 2 2 3 2 3 4" xfId="16422" xr:uid="{00000000-0005-0000-0000-000050750000}"/>
    <cellStyle name="40% - Énfasis4 2 2 3 2 4" xfId="20398" xr:uid="{00000000-0005-0000-0000-000051750000}"/>
    <cellStyle name="40% - Énfasis4 2 2 3 2 4 2" xfId="47874" xr:uid="{00000000-0005-0000-0000-000052750000}"/>
    <cellStyle name="40% - Énfasis4 2 2 3 2 5" xfId="30023" xr:uid="{00000000-0005-0000-0000-000053750000}"/>
    <cellStyle name="40% - Énfasis4 2 2 3 2 6" xfId="35469" xr:uid="{00000000-0005-0000-0000-000054750000}"/>
    <cellStyle name="40% - Énfasis4 2 2 3 2 7" xfId="43064" xr:uid="{00000000-0005-0000-0000-000055750000}"/>
    <cellStyle name="40% - Énfasis4 2 2 3 2 8" xfId="13092" xr:uid="{00000000-0005-0000-0000-000056750000}"/>
    <cellStyle name="40% - Énfasis4 2 2 3 3" xfId="3240" xr:uid="{00000000-0005-0000-0000-000057750000}"/>
    <cellStyle name="40% - Énfasis4 2 2 3 3 2" xfId="8032" xr:uid="{00000000-0005-0000-0000-000058750000}"/>
    <cellStyle name="40% - Énfasis4 2 2 3 3 2 2" xfId="27462" xr:uid="{00000000-0005-0000-0000-000059750000}"/>
    <cellStyle name="40% - Énfasis4 2 2 3 3 2 3" xfId="53798" xr:uid="{00000000-0005-0000-0000-00005A750000}"/>
    <cellStyle name="40% - Énfasis4 2 2 3 3 2 4" xfId="17573" xr:uid="{00000000-0005-0000-0000-00005B750000}"/>
    <cellStyle name="40% - Énfasis4 2 2 3 3 3" xfId="21865" xr:uid="{00000000-0005-0000-0000-00005C750000}"/>
    <cellStyle name="40% - Énfasis4 2 2 3 3 3 2" xfId="49110" xr:uid="{00000000-0005-0000-0000-00005D750000}"/>
    <cellStyle name="40% - Énfasis4 2 2 3 3 4" xfId="31352" xr:uid="{00000000-0005-0000-0000-00005E750000}"/>
    <cellStyle name="40% - Énfasis4 2 2 3 3 5" xfId="36919" xr:uid="{00000000-0005-0000-0000-00005F750000}"/>
    <cellStyle name="40% - Énfasis4 2 2 3 3 6" xfId="44379" xr:uid="{00000000-0005-0000-0000-000060750000}"/>
    <cellStyle name="40% - Énfasis4 2 2 3 3 7" xfId="12372" xr:uid="{00000000-0005-0000-0000-000061750000}"/>
    <cellStyle name="40% - Énfasis4 2 2 3 4" xfId="6067" xr:uid="{00000000-0005-0000-0000-000062750000}"/>
    <cellStyle name="40% - Énfasis4 2 2 3 4 2" xfId="23964" xr:uid="{00000000-0005-0000-0000-000063750000}"/>
    <cellStyle name="40% - Énfasis4 2 2 3 4 3" xfId="51833" xr:uid="{00000000-0005-0000-0000-000064750000}"/>
    <cellStyle name="40% - Énfasis4 2 2 3 4 4" xfId="13874" xr:uid="{00000000-0005-0000-0000-000065750000}"/>
    <cellStyle name="40% - Énfasis4 2 2 3 5" xfId="15743" xr:uid="{00000000-0005-0000-0000-000066750000}"/>
    <cellStyle name="40% - Énfasis4 2 2 3 5 2" xfId="25653" xr:uid="{00000000-0005-0000-0000-000067750000}"/>
    <cellStyle name="40% - Énfasis4 2 2 3 5 3" xfId="47171" xr:uid="{00000000-0005-0000-0000-000068750000}"/>
    <cellStyle name="40% - Énfasis4 2 2 3 6" xfId="19662" xr:uid="{00000000-0005-0000-0000-000069750000}"/>
    <cellStyle name="40% - Énfasis4 2 2 3 7" xfId="29301" xr:uid="{00000000-0005-0000-0000-00006A750000}"/>
    <cellStyle name="40% - Énfasis4 2 2 3 8" xfId="34731" xr:uid="{00000000-0005-0000-0000-00006B750000}"/>
    <cellStyle name="40% - Énfasis4 2 2 3 9" xfId="42330" xr:uid="{00000000-0005-0000-0000-00006C750000}"/>
    <cellStyle name="40% - Énfasis4 2 2 4" xfId="1296" xr:uid="{00000000-0005-0000-0000-00006D750000}"/>
    <cellStyle name="40% - Énfasis4 2 2 4 2" xfId="3672" xr:uid="{00000000-0005-0000-0000-00006E750000}"/>
    <cellStyle name="40% - Énfasis4 2 2 4 2 2" xfId="8463" xr:uid="{00000000-0005-0000-0000-00006F750000}"/>
    <cellStyle name="40% - Énfasis4 2 2 4 2 2 2" xfId="27883" xr:uid="{00000000-0005-0000-0000-000070750000}"/>
    <cellStyle name="40% - Énfasis4 2 2 4 2 2 3" xfId="54229" xr:uid="{00000000-0005-0000-0000-000071750000}"/>
    <cellStyle name="40% - Énfasis4 2 2 4 2 2 4" xfId="18005" xr:uid="{00000000-0005-0000-0000-000072750000}"/>
    <cellStyle name="40% - Énfasis4 2 2 4 2 3" xfId="22297" xr:uid="{00000000-0005-0000-0000-000073750000}"/>
    <cellStyle name="40% - Énfasis4 2 2 4 2 3 2" xfId="49540" xr:uid="{00000000-0005-0000-0000-000074750000}"/>
    <cellStyle name="40% - Énfasis4 2 2 4 2 4" xfId="31780" xr:uid="{00000000-0005-0000-0000-000075750000}"/>
    <cellStyle name="40% - Énfasis4 2 2 4 2 5" xfId="37351" xr:uid="{00000000-0005-0000-0000-000076750000}"/>
    <cellStyle name="40% - Énfasis4 2 2 4 2 6" xfId="44811" xr:uid="{00000000-0005-0000-0000-000077750000}"/>
    <cellStyle name="40% - Énfasis4 2 2 4 2 7" xfId="14294" xr:uid="{00000000-0005-0000-0000-000078750000}"/>
    <cellStyle name="40% - Énfasis4 2 2 4 3" xfId="6510" xr:uid="{00000000-0005-0000-0000-000079750000}"/>
    <cellStyle name="40% - Énfasis4 2 2 4 3 2" xfId="26073" xr:uid="{00000000-0005-0000-0000-00007A750000}"/>
    <cellStyle name="40% - Énfasis4 2 2 4 3 3" xfId="52276" xr:uid="{00000000-0005-0000-0000-00007B750000}"/>
    <cellStyle name="40% - Énfasis4 2 2 4 3 4" xfId="16163" xr:uid="{00000000-0005-0000-0000-00007C750000}"/>
    <cellStyle name="40% - Énfasis4 2 2 4 4" xfId="20135" xr:uid="{00000000-0005-0000-0000-00007D750000}"/>
    <cellStyle name="40% - Énfasis4 2 2 4 4 2" xfId="47612" xr:uid="{00000000-0005-0000-0000-00007E750000}"/>
    <cellStyle name="40% - Énfasis4 2 2 4 5" xfId="29760" xr:uid="{00000000-0005-0000-0000-00007F750000}"/>
    <cellStyle name="40% - Énfasis4 2 2 4 6" xfId="35206" xr:uid="{00000000-0005-0000-0000-000080750000}"/>
    <cellStyle name="40% - Énfasis4 2 2 4 7" xfId="42801" xr:uid="{00000000-0005-0000-0000-000081750000}"/>
    <cellStyle name="40% - Énfasis4 2 2 4 8" xfId="12830" xr:uid="{00000000-0005-0000-0000-000082750000}"/>
    <cellStyle name="40% - Énfasis4 2 2 5" xfId="2099" xr:uid="{00000000-0005-0000-0000-000083750000}"/>
    <cellStyle name="40% - Énfasis4 2 2 5 2" xfId="4404" xr:uid="{00000000-0005-0000-0000-000084750000}"/>
    <cellStyle name="40% - Énfasis4 2 2 5 2 2" xfId="9185" xr:uid="{00000000-0005-0000-0000-000085750000}"/>
    <cellStyle name="40% - Énfasis4 2 2 5 2 2 2" xfId="28578" xr:uid="{00000000-0005-0000-0000-000086750000}"/>
    <cellStyle name="40% - Énfasis4 2 2 5 2 2 3" xfId="54951" xr:uid="{00000000-0005-0000-0000-000087750000}"/>
    <cellStyle name="40% - Énfasis4 2 2 5 2 2 4" xfId="18737" xr:uid="{00000000-0005-0000-0000-000088750000}"/>
    <cellStyle name="40% - Énfasis4 2 2 5 2 3" xfId="23029" xr:uid="{00000000-0005-0000-0000-000089750000}"/>
    <cellStyle name="40% - Énfasis4 2 2 5 2 3 2" xfId="50261" xr:uid="{00000000-0005-0000-0000-00008A750000}"/>
    <cellStyle name="40% - Énfasis4 2 2 5 2 4" xfId="32504" xr:uid="{00000000-0005-0000-0000-00008B750000}"/>
    <cellStyle name="40% - Énfasis4 2 2 5 2 5" xfId="38083" xr:uid="{00000000-0005-0000-0000-00008C750000}"/>
    <cellStyle name="40% - Énfasis4 2 2 5 2 6" xfId="45543" xr:uid="{00000000-0005-0000-0000-00008D750000}"/>
    <cellStyle name="40% - Énfasis4 2 2 5 2 7" xfId="14989" xr:uid="{00000000-0005-0000-0000-00008E750000}"/>
    <cellStyle name="40% - Énfasis4 2 2 5 3" xfId="7264" xr:uid="{00000000-0005-0000-0000-00008F750000}"/>
    <cellStyle name="40% - Énfasis4 2 2 5 3 2" xfId="26768" xr:uid="{00000000-0005-0000-0000-000090750000}"/>
    <cellStyle name="40% - Énfasis4 2 2 5 3 3" xfId="53030" xr:uid="{00000000-0005-0000-0000-000091750000}"/>
    <cellStyle name="40% - Énfasis4 2 2 5 3 4" xfId="16858" xr:uid="{00000000-0005-0000-0000-000092750000}"/>
    <cellStyle name="40% - Énfasis4 2 2 5 4" xfId="20936" xr:uid="{00000000-0005-0000-0000-000093750000}"/>
    <cellStyle name="40% - Énfasis4 2 2 5 4 2" xfId="48366" xr:uid="{00000000-0005-0000-0000-000094750000}"/>
    <cellStyle name="40% - Énfasis4 2 2 5 5" xfId="30550" xr:uid="{00000000-0005-0000-0000-000095750000}"/>
    <cellStyle name="40% - Énfasis4 2 2 5 6" xfId="36009" xr:uid="{00000000-0005-0000-0000-000096750000}"/>
    <cellStyle name="40% - Énfasis4 2 2 5 7" xfId="43602" xr:uid="{00000000-0005-0000-0000-000097750000}"/>
    <cellStyle name="40% - Énfasis4 2 2 5 8" xfId="12113" xr:uid="{00000000-0005-0000-0000-000098750000}"/>
    <cellStyle name="40% - Énfasis4 2 2 6" xfId="2980" xr:uid="{00000000-0005-0000-0000-000099750000}"/>
    <cellStyle name="40% - Énfasis4 2 2 6 2" xfId="7773" xr:uid="{00000000-0005-0000-0000-00009A750000}"/>
    <cellStyle name="40% - Énfasis4 2 2 6 2 2" xfId="27203" xr:uid="{00000000-0005-0000-0000-00009B750000}"/>
    <cellStyle name="40% - Énfasis4 2 2 6 2 3" xfId="53539" xr:uid="{00000000-0005-0000-0000-00009C750000}"/>
    <cellStyle name="40% - Énfasis4 2 2 6 2 4" xfId="17313" xr:uid="{00000000-0005-0000-0000-00009D750000}"/>
    <cellStyle name="40% - Énfasis4 2 2 6 3" xfId="21605" xr:uid="{00000000-0005-0000-0000-00009E750000}"/>
    <cellStyle name="40% - Énfasis4 2 2 6 3 2" xfId="48851" xr:uid="{00000000-0005-0000-0000-00009F750000}"/>
    <cellStyle name="40% - Énfasis4 2 2 6 4" xfId="31092" xr:uid="{00000000-0005-0000-0000-0000A0750000}"/>
    <cellStyle name="40% - Énfasis4 2 2 6 5" xfId="36659" xr:uid="{00000000-0005-0000-0000-0000A1750000}"/>
    <cellStyle name="40% - Énfasis4 2 2 6 6" xfId="44119" xr:uid="{00000000-0005-0000-0000-0000A2750000}"/>
    <cellStyle name="40% - Énfasis4 2 2 6 7" xfId="13615" xr:uid="{00000000-0005-0000-0000-0000A3750000}"/>
    <cellStyle name="40% - Énfasis4 2 2 7" xfId="4879" xr:uid="{00000000-0005-0000-0000-0000A4750000}"/>
    <cellStyle name="40% - Énfasis4 2 2 7 2" xfId="9635" xr:uid="{00000000-0005-0000-0000-0000A5750000}"/>
    <cellStyle name="40% - Énfasis4 2 2 7 2 2" xfId="55401" xr:uid="{00000000-0005-0000-0000-0000A6750000}"/>
    <cellStyle name="40% - Énfasis4 2 2 7 2 3" xfId="25394" xr:uid="{00000000-0005-0000-0000-0000A7750000}"/>
    <cellStyle name="40% - Énfasis4 2 2 7 3" xfId="32978" xr:uid="{00000000-0005-0000-0000-0000A8750000}"/>
    <cellStyle name="40% - Énfasis4 2 2 7 3 2" xfId="50710" xr:uid="{00000000-0005-0000-0000-0000A9750000}"/>
    <cellStyle name="40% - Énfasis4 2 2 7 4" xfId="38557" xr:uid="{00000000-0005-0000-0000-0000AA750000}"/>
    <cellStyle name="40% - Énfasis4 2 2 7 5" xfId="46010" xr:uid="{00000000-0005-0000-0000-0000AB750000}"/>
    <cellStyle name="40% - Énfasis4 2 2 7 6" xfId="15484" xr:uid="{00000000-0005-0000-0000-0000AC750000}"/>
    <cellStyle name="40% - Énfasis4 2 2 8" xfId="5364" xr:uid="{00000000-0005-0000-0000-0000AD750000}"/>
    <cellStyle name="40% - Énfasis4 2 2 8 2" xfId="10056" xr:uid="{00000000-0005-0000-0000-0000AE750000}"/>
    <cellStyle name="40% - Énfasis4 2 2 8 2 2" xfId="55822" xr:uid="{00000000-0005-0000-0000-0000AF750000}"/>
    <cellStyle name="40% - Énfasis4 2 2 8 2 3" xfId="33460" xr:uid="{00000000-0005-0000-0000-0000B0750000}"/>
    <cellStyle name="40% - Énfasis4 2 2 8 3" xfId="39039" xr:uid="{00000000-0005-0000-0000-0000B1750000}"/>
    <cellStyle name="40% - Énfasis4 2 2 8 3 2" xfId="51130" xr:uid="{00000000-0005-0000-0000-0000B2750000}"/>
    <cellStyle name="40% - Énfasis4 2 2 8 4" xfId="46492" xr:uid="{00000000-0005-0000-0000-0000B3750000}"/>
    <cellStyle name="40% - Énfasis4 2 2 8 5" xfId="19375" xr:uid="{00000000-0005-0000-0000-0000B4750000}"/>
    <cellStyle name="40% - Énfasis4 2 2 9" xfId="5807" xr:uid="{00000000-0005-0000-0000-0000B5750000}"/>
    <cellStyle name="40% - Énfasis4 2 2 9 2" xfId="51573" xr:uid="{00000000-0005-0000-0000-0000B6750000}"/>
    <cellStyle name="40% - Énfasis4 2 2 9 3" xfId="29041" xr:uid="{00000000-0005-0000-0000-0000B7750000}"/>
    <cellStyle name="40% - Énfasis4 2 3" xfId="605" xr:uid="{00000000-0005-0000-0000-0000B8750000}"/>
    <cellStyle name="40% - Énfasis4 2 3 10" xfId="42121" xr:uid="{00000000-0005-0000-0000-0000B9750000}"/>
    <cellStyle name="40% - Énfasis4 2 3 11" xfId="11465" xr:uid="{00000000-0005-0000-0000-0000BA750000}"/>
    <cellStyle name="40% - Énfasis4 2 3 12" xfId="56679" xr:uid="{00000000-0005-0000-0000-0000BB750000}"/>
    <cellStyle name="40% - Énfasis4 2 3 13" xfId="57134" xr:uid="{00000000-0005-0000-0000-0000BC750000}"/>
    <cellStyle name="40% - Énfasis4 2 3 2" xfId="889" xr:uid="{00000000-0005-0000-0000-0000BD750000}"/>
    <cellStyle name="40% - Énfasis4 2 3 2 10" xfId="11746" xr:uid="{00000000-0005-0000-0000-0000BE750000}"/>
    <cellStyle name="40% - Énfasis4 2 3 2 2" xfId="1631" xr:uid="{00000000-0005-0000-0000-0000BF750000}"/>
    <cellStyle name="40% - Énfasis4 2 3 2 2 2" xfId="4004" xr:uid="{00000000-0005-0000-0000-0000C0750000}"/>
    <cellStyle name="40% - Énfasis4 2 3 2 2 2 2" xfId="8795" xr:uid="{00000000-0005-0000-0000-0000C1750000}"/>
    <cellStyle name="40% - Énfasis4 2 3 2 2 2 2 2" xfId="28214" xr:uid="{00000000-0005-0000-0000-0000C2750000}"/>
    <cellStyle name="40% - Énfasis4 2 3 2 2 2 2 3" xfId="54561" xr:uid="{00000000-0005-0000-0000-0000C3750000}"/>
    <cellStyle name="40% - Énfasis4 2 3 2 2 2 2 4" xfId="18337" xr:uid="{00000000-0005-0000-0000-0000C4750000}"/>
    <cellStyle name="40% - Énfasis4 2 3 2 2 2 3" xfId="22629" xr:uid="{00000000-0005-0000-0000-0000C5750000}"/>
    <cellStyle name="40% - Énfasis4 2 3 2 2 2 3 2" xfId="49872" xr:uid="{00000000-0005-0000-0000-0000C6750000}"/>
    <cellStyle name="40% - Énfasis4 2 3 2 2 2 4" xfId="32112" xr:uid="{00000000-0005-0000-0000-0000C7750000}"/>
    <cellStyle name="40% - Énfasis4 2 3 2 2 2 5" xfId="37683" xr:uid="{00000000-0005-0000-0000-0000C8750000}"/>
    <cellStyle name="40% - Énfasis4 2 3 2 2 2 6" xfId="45143" xr:uid="{00000000-0005-0000-0000-0000C9750000}"/>
    <cellStyle name="40% - Énfasis4 2 3 2 2 2 7" xfId="14625" xr:uid="{00000000-0005-0000-0000-0000CA750000}"/>
    <cellStyle name="40% - Énfasis4 2 3 2 2 3" xfId="6844" xr:uid="{00000000-0005-0000-0000-0000CB750000}"/>
    <cellStyle name="40% - Énfasis4 2 3 2 2 3 2" xfId="26404" xr:uid="{00000000-0005-0000-0000-0000CC750000}"/>
    <cellStyle name="40% - Énfasis4 2 3 2 2 3 3" xfId="52610" xr:uid="{00000000-0005-0000-0000-0000CD750000}"/>
    <cellStyle name="40% - Énfasis4 2 3 2 2 3 4" xfId="16494" xr:uid="{00000000-0005-0000-0000-0000CE750000}"/>
    <cellStyle name="40% - Énfasis4 2 3 2 2 4" xfId="20470" xr:uid="{00000000-0005-0000-0000-0000CF750000}"/>
    <cellStyle name="40% - Énfasis4 2 3 2 2 4 2" xfId="47946" xr:uid="{00000000-0005-0000-0000-0000D0750000}"/>
    <cellStyle name="40% - Énfasis4 2 3 2 2 5" xfId="30095" xr:uid="{00000000-0005-0000-0000-0000D1750000}"/>
    <cellStyle name="40% - Énfasis4 2 3 2 2 6" xfId="35541" xr:uid="{00000000-0005-0000-0000-0000D2750000}"/>
    <cellStyle name="40% - Énfasis4 2 3 2 2 7" xfId="43136" xr:uid="{00000000-0005-0000-0000-0000D3750000}"/>
    <cellStyle name="40% - Énfasis4 2 3 2 2 8" xfId="13164" xr:uid="{00000000-0005-0000-0000-0000D4750000}"/>
    <cellStyle name="40% - Énfasis4 2 3 2 3" xfId="3312" xr:uid="{00000000-0005-0000-0000-0000D5750000}"/>
    <cellStyle name="40% - Énfasis4 2 3 2 3 2" xfId="8104" xr:uid="{00000000-0005-0000-0000-0000D6750000}"/>
    <cellStyle name="40% - Énfasis4 2 3 2 3 2 2" xfId="27534" xr:uid="{00000000-0005-0000-0000-0000D7750000}"/>
    <cellStyle name="40% - Énfasis4 2 3 2 3 2 3" xfId="53870" xr:uid="{00000000-0005-0000-0000-0000D8750000}"/>
    <cellStyle name="40% - Énfasis4 2 3 2 3 2 4" xfId="17645" xr:uid="{00000000-0005-0000-0000-0000D9750000}"/>
    <cellStyle name="40% - Énfasis4 2 3 2 3 3" xfId="21937" xr:uid="{00000000-0005-0000-0000-0000DA750000}"/>
    <cellStyle name="40% - Énfasis4 2 3 2 3 3 2" xfId="49182" xr:uid="{00000000-0005-0000-0000-0000DB750000}"/>
    <cellStyle name="40% - Énfasis4 2 3 2 3 4" xfId="31424" xr:uid="{00000000-0005-0000-0000-0000DC750000}"/>
    <cellStyle name="40% - Énfasis4 2 3 2 3 5" xfId="36991" xr:uid="{00000000-0005-0000-0000-0000DD750000}"/>
    <cellStyle name="40% - Énfasis4 2 3 2 3 6" xfId="44451" xr:uid="{00000000-0005-0000-0000-0000DE750000}"/>
    <cellStyle name="40% - Énfasis4 2 3 2 3 7" xfId="12444" xr:uid="{00000000-0005-0000-0000-0000DF750000}"/>
    <cellStyle name="40% - Énfasis4 2 3 2 4" xfId="6139" xr:uid="{00000000-0005-0000-0000-0000E0750000}"/>
    <cellStyle name="40% - Énfasis4 2 3 2 4 2" xfId="23819" xr:uid="{00000000-0005-0000-0000-0000E1750000}"/>
    <cellStyle name="40% - Énfasis4 2 3 2 4 3" xfId="51905" xr:uid="{00000000-0005-0000-0000-0000E2750000}"/>
    <cellStyle name="40% - Énfasis4 2 3 2 4 4" xfId="13946" xr:uid="{00000000-0005-0000-0000-0000E3750000}"/>
    <cellStyle name="40% - Énfasis4 2 3 2 5" xfId="15815" xr:uid="{00000000-0005-0000-0000-0000E4750000}"/>
    <cellStyle name="40% - Énfasis4 2 3 2 5 2" xfId="25725" xr:uid="{00000000-0005-0000-0000-0000E5750000}"/>
    <cellStyle name="40% - Énfasis4 2 3 2 5 3" xfId="47243" xr:uid="{00000000-0005-0000-0000-0000E6750000}"/>
    <cellStyle name="40% - Énfasis4 2 3 2 6" xfId="19734" xr:uid="{00000000-0005-0000-0000-0000E7750000}"/>
    <cellStyle name="40% - Énfasis4 2 3 2 7" xfId="29373" xr:uid="{00000000-0005-0000-0000-0000E8750000}"/>
    <cellStyle name="40% - Énfasis4 2 3 2 8" xfId="34803" xr:uid="{00000000-0005-0000-0000-0000E9750000}"/>
    <cellStyle name="40% - Énfasis4 2 3 2 9" xfId="42402" xr:uid="{00000000-0005-0000-0000-0000EA750000}"/>
    <cellStyle name="40% - Énfasis4 2 3 3" xfId="1368" xr:uid="{00000000-0005-0000-0000-0000EB750000}"/>
    <cellStyle name="40% - Énfasis4 2 3 3 2" xfId="3744" xr:uid="{00000000-0005-0000-0000-0000EC750000}"/>
    <cellStyle name="40% - Énfasis4 2 3 3 2 2" xfId="8535" xr:uid="{00000000-0005-0000-0000-0000ED750000}"/>
    <cellStyle name="40% - Énfasis4 2 3 3 2 2 2" xfId="27955" xr:uid="{00000000-0005-0000-0000-0000EE750000}"/>
    <cellStyle name="40% - Énfasis4 2 3 3 2 2 3" xfId="54301" xr:uid="{00000000-0005-0000-0000-0000EF750000}"/>
    <cellStyle name="40% - Énfasis4 2 3 3 2 2 4" xfId="18077" xr:uid="{00000000-0005-0000-0000-0000F0750000}"/>
    <cellStyle name="40% - Énfasis4 2 3 3 2 3" xfId="22369" xr:uid="{00000000-0005-0000-0000-0000F1750000}"/>
    <cellStyle name="40% - Énfasis4 2 3 3 2 3 2" xfId="49612" xr:uid="{00000000-0005-0000-0000-0000F2750000}"/>
    <cellStyle name="40% - Énfasis4 2 3 3 2 4" xfId="31852" xr:uid="{00000000-0005-0000-0000-0000F3750000}"/>
    <cellStyle name="40% - Énfasis4 2 3 3 2 5" xfId="37423" xr:uid="{00000000-0005-0000-0000-0000F4750000}"/>
    <cellStyle name="40% - Énfasis4 2 3 3 2 6" xfId="44883" xr:uid="{00000000-0005-0000-0000-0000F5750000}"/>
    <cellStyle name="40% - Énfasis4 2 3 3 2 7" xfId="14366" xr:uid="{00000000-0005-0000-0000-0000F6750000}"/>
    <cellStyle name="40% - Énfasis4 2 3 3 3" xfId="6582" xr:uid="{00000000-0005-0000-0000-0000F7750000}"/>
    <cellStyle name="40% - Énfasis4 2 3 3 3 2" xfId="26145" xr:uid="{00000000-0005-0000-0000-0000F8750000}"/>
    <cellStyle name="40% - Énfasis4 2 3 3 3 3" xfId="52348" xr:uid="{00000000-0005-0000-0000-0000F9750000}"/>
    <cellStyle name="40% - Énfasis4 2 3 3 3 4" xfId="16235" xr:uid="{00000000-0005-0000-0000-0000FA750000}"/>
    <cellStyle name="40% - Énfasis4 2 3 3 4" xfId="20207" xr:uid="{00000000-0005-0000-0000-0000FB750000}"/>
    <cellStyle name="40% - Énfasis4 2 3 3 4 2" xfId="47684" xr:uid="{00000000-0005-0000-0000-0000FC750000}"/>
    <cellStyle name="40% - Énfasis4 2 3 3 5" xfId="29832" xr:uid="{00000000-0005-0000-0000-0000FD750000}"/>
    <cellStyle name="40% - Énfasis4 2 3 3 6" xfId="35278" xr:uid="{00000000-0005-0000-0000-0000FE750000}"/>
    <cellStyle name="40% - Énfasis4 2 3 3 7" xfId="42873" xr:uid="{00000000-0005-0000-0000-0000FF750000}"/>
    <cellStyle name="40% - Énfasis4 2 3 3 8" xfId="12902" xr:uid="{00000000-0005-0000-0000-000000760000}"/>
    <cellStyle name="40% - Énfasis4 2 3 4" xfId="2171" xr:uid="{00000000-0005-0000-0000-000001760000}"/>
    <cellStyle name="40% - Énfasis4 2 3 4 2" xfId="4476" xr:uid="{00000000-0005-0000-0000-000002760000}"/>
    <cellStyle name="40% - Énfasis4 2 3 4 2 2" xfId="9257" xr:uid="{00000000-0005-0000-0000-000003760000}"/>
    <cellStyle name="40% - Énfasis4 2 3 4 2 2 2" xfId="28650" xr:uid="{00000000-0005-0000-0000-000004760000}"/>
    <cellStyle name="40% - Énfasis4 2 3 4 2 2 3" xfId="55023" xr:uid="{00000000-0005-0000-0000-000005760000}"/>
    <cellStyle name="40% - Énfasis4 2 3 4 2 2 4" xfId="18809" xr:uid="{00000000-0005-0000-0000-000006760000}"/>
    <cellStyle name="40% - Énfasis4 2 3 4 2 3" xfId="23101" xr:uid="{00000000-0005-0000-0000-000007760000}"/>
    <cellStyle name="40% - Énfasis4 2 3 4 2 3 2" xfId="50333" xr:uid="{00000000-0005-0000-0000-000008760000}"/>
    <cellStyle name="40% - Énfasis4 2 3 4 2 4" xfId="32576" xr:uid="{00000000-0005-0000-0000-000009760000}"/>
    <cellStyle name="40% - Énfasis4 2 3 4 2 5" xfId="38155" xr:uid="{00000000-0005-0000-0000-00000A760000}"/>
    <cellStyle name="40% - Énfasis4 2 3 4 2 6" xfId="45615" xr:uid="{00000000-0005-0000-0000-00000B760000}"/>
    <cellStyle name="40% - Énfasis4 2 3 4 2 7" xfId="15061" xr:uid="{00000000-0005-0000-0000-00000C760000}"/>
    <cellStyle name="40% - Énfasis4 2 3 4 3" xfId="7336" xr:uid="{00000000-0005-0000-0000-00000D760000}"/>
    <cellStyle name="40% - Énfasis4 2 3 4 3 2" xfId="26840" xr:uid="{00000000-0005-0000-0000-00000E760000}"/>
    <cellStyle name="40% - Énfasis4 2 3 4 3 3" xfId="53102" xr:uid="{00000000-0005-0000-0000-00000F760000}"/>
    <cellStyle name="40% - Énfasis4 2 3 4 3 4" xfId="16930" xr:uid="{00000000-0005-0000-0000-000010760000}"/>
    <cellStyle name="40% - Énfasis4 2 3 4 4" xfId="21008" xr:uid="{00000000-0005-0000-0000-000011760000}"/>
    <cellStyle name="40% - Énfasis4 2 3 4 4 2" xfId="48438" xr:uid="{00000000-0005-0000-0000-000012760000}"/>
    <cellStyle name="40% - Énfasis4 2 3 4 5" xfId="30622" xr:uid="{00000000-0005-0000-0000-000013760000}"/>
    <cellStyle name="40% - Énfasis4 2 3 4 6" xfId="36081" xr:uid="{00000000-0005-0000-0000-000014760000}"/>
    <cellStyle name="40% - Énfasis4 2 3 4 7" xfId="43674" xr:uid="{00000000-0005-0000-0000-000015760000}"/>
    <cellStyle name="40% - Énfasis4 2 3 4 8" xfId="12185" xr:uid="{00000000-0005-0000-0000-000016760000}"/>
    <cellStyle name="40% - Énfasis4 2 3 5" xfId="3052" xr:uid="{00000000-0005-0000-0000-000017760000}"/>
    <cellStyle name="40% - Énfasis4 2 3 5 2" xfId="7845" xr:uid="{00000000-0005-0000-0000-000018760000}"/>
    <cellStyle name="40% - Énfasis4 2 3 5 2 2" xfId="27275" xr:uid="{00000000-0005-0000-0000-000019760000}"/>
    <cellStyle name="40% - Énfasis4 2 3 5 2 3" xfId="53611" xr:uid="{00000000-0005-0000-0000-00001A760000}"/>
    <cellStyle name="40% - Énfasis4 2 3 5 2 4" xfId="17385" xr:uid="{00000000-0005-0000-0000-00001B760000}"/>
    <cellStyle name="40% - Énfasis4 2 3 5 3" xfId="21677" xr:uid="{00000000-0005-0000-0000-00001C760000}"/>
    <cellStyle name="40% - Énfasis4 2 3 5 3 2" xfId="48923" xr:uid="{00000000-0005-0000-0000-00001D760000}"/>
    <cellStyle name="40% - Énfasis4 2 3 5 4" xfId="31164" xr:uid="{00000000-0005-0000-0000-00001E760000}"/>
    <cellStyle name="40% - Énfasis4 2 3 5 5" xfId="36731" xr:uid="{00000000-0005-0000-0000-00001F760000}"/>
    <cellStyle name="40% - Énfasis4 2 3 5 6" xfId="44191" xr:uid="{00000000-0005-0000-0000-000020760000}"/>
    <cellStyle name="40% - Énfasis4 2 3 5 7" xfId="13687" xr:uid="{00000000-0005-0000-0000-000021760000}"/>
    <cellStyle name="40% - Énfasis4 2 3 6" xfId="4951" xr:uid="{00000000-0005-0000-0000-000022760000}"/>
    <cellStyle name="40% - Énfasis4 2 3 6 2" xfId="9707" xr:uid="{00000000-0005-0000-0000-000023760000}"/>
    <cellStyle name="40% - Énfasis4 2 3 6 2 2" xfId="55473" xr:uid="{00000000-0005-0000-0000-000024760000}"/>
    <cellStyle name="40% - Énfasis4 2 3 6 2 3" xfId="25466" xr:uid="{00000000-0005-0000-0000-000025760000}"/>
    <cellStyle name="40% - Énfasis4 2 3 6 3" xfId="33050" xr:uid="{00000000-0005-0000-0000-000026760000}"/>
    <cellStyle name="40% - Énfasis4 2 3 6 3 2" xfId="50782" xr:uid="{00000000-0005-0000-0000-000027760000}"/>
    <cellStyle name="40% - Énfasis4 2 3 6 4" xfId="38629" xr:uid="{00000000-0005-0000-0000-000028760000}"/>
    <cellStyle name="40% - Énfasis4 2 3 6 5" xfId="46082" xr:uid="{00000000-0005-0000-0000-000029760000}"/>
    <cellStyle name="40% - Énfasis4 2 3 6 6" xfId="15556" xr:uid="{00000000-0005-0000-0000-00002A760000}"/>
    <cellStyle name="40% - Énfasis4 2 3 7" xfId="5436" xr:uid="{00000000-0005-0000-0000-00002B760000}"/>
    <cellStyle name="40% - Énfasis4 2 3 7 2" xfId="10128" xr:uid="{00000000-0005-0000-0000-00002C760000}"/>
    <cellStyle name="40% - Énfasis4 2 3 7 2 2" xfId="55894" xr:uid="{00000000-0005-0000-0000-00002D760000}"/>
    <cellStyle name="40% - Énfasis4 2 3 7 2 3" xfId="33532" xr:uid="{00000000-0005-0000-0000-00002E760000}"/>
    <cellStyle name="40% - Énfasis4 2 3 7 3" xfId="39111" xr:uid="{00000000-0005-0000-0000-00002F760000}"/>
    <cellStyle name="40% - Énfasis4 2 3 7 3 2" xfId="51202" xr:uid="{00000000-0005-0000-0000-000030760000}"/>
    <cellStyle name="40% - Énfasis4 2 3 7 4" xfId="46564" xr:uid="{00000000-0005-0000-0000-000031760000}"/>
    <cellStyle name="40% - Énfasis4 2 3 7 5" xfId="19452" xr:uid="{00000000-0005-0000-0000-000032760000}"/>
    <cellStyle name="40% - Énfasis4 2 3 8" xfId="5879" xr:uid="{00000000-0005-0000-0000-000033760000}"/>
    <cellStyle name="40% - Énfasis4 2 3 8 2" xfId="51645" xr:uid="{00000000-0005-0000-0000-000034760000}"/>
    <cellStyle name="40% - Énfasis4 2 3 8 3" xfId="29113" xr:uid="{00000000-0005-0000-0000-000035760000}"/>
    <cellStyle name="40% - Énfasis4 2 3 9" xfId="10924" xr:uid="{00000000-0005-0000-0000-000036760000}"/>
    <cellStyle name="40% - Énfasis4 2 3 9 2" xfId="46984" xr:uid="{00000000-0005-0000-0000-000037760000}"/>
    <cellStyle name="40% - Énfasis4 2 3 9 3" xfId="34521" xr:uid="{00000000-0005-0000-0000-000038760000}"/>
    <cellStyle name="40% - Énfasis4 2 4" xfId="966" xr:uid="{00000000-0005-0000-0000-000039760000}"/>
    <cellStyle name="40% - Énfasis4 2 4 10" xfId="11823" xr:uid="{00000000-0005-0000-0000-00003A760000}"/>
    <cellStyle name="40% - Énfasis4 2 4 11" xfId="56751" xr:uid="{00000000-0005-0000-0000-00003B760000}"/>
    <cellStyle name="40% - Énfasis4 2 4 12" xfId="57206" xr:uid="{00000000-0005-0000-0000-00003C760000}"/>
    <cellStyle name="40% - Énfasis4 2 4 2" xfId="1703" xr:uid="{00000000-0005-0000-0000-00003D760000}"/>
    <cellStyle name="40% - Énfasis4 2 4 2 2" xfId="4076" xr:uid="{00000000-0005-0000-0000-00003E760000}"/>
    <cellStyle name="40% - Énfasis4 2 4 2 2 2" xfId="8867" xr:uid="{00000000-0005-0000-0000-00003F760000}"/>
    <cellStyle name="40% - Énfasis4 2 4 2 2 2 2" xfId="28286" xr:uid="{00000000-0005-0000-0000-000040760000}"/>
    <cellStyle name="40% - Énfasis4 2 4 2 2 2 3" xfId="54633" xr:uid="{00000000-0005-0000-0000-000041760000}"/>
    <cellStyle name="40% - Énfasis4 2 4 2 2 2 4" xfId="18409" xr:uid="{00000000-0005-0000-0000-000042760000}"/>
    <cellStyle name="40% - Énfasis4 2 4 2 2 3" xfId="22701" xr:uid="{00000000-0005-0000-0000-000043760000}"/>
    <cellStyle name="40% - Énfasis4 2 4 2 2 3 2" xfId="49944" xr:uid="{00000000-0005-0000-0000-000044760000}"/>
    <cellStyle name="40% - Énfasis4 2 4 2 2 4" xfId="32184" xr:uid="{00000000-0005-0000-0000-000045760000}"/>
    <cellStyle name="40% - Énfasis4 2 4 2 2 5" xfId="37755" xr:uid="{00000000-0005-0000-0000-000046760000}"/>
    <cellStyle name="40% - Énfasis4 2 4 2 2 6" xfId="45215" xr:uid="{00000000-0005-0000-0000-000047760000}"/>
    <cellStyle name="40% - Énfasis4 2 4 2 2 7" xfId="14697" xr:uid="{00000000-0005-0000-0000-000048760000}"/>
    <cellStyle name="40% - Énfasis4 2 4 2 3" xfId="6916" xr:uid="{00000000-0005-0000-0000-000049760000}"/>
    <cellStyle name="40% - Énfasis4 2 4 2 3 2" xfId="26476" xr:uid="{00000000-0005-0000-0000-00004A760000}"/>
    <cellStyle name="40% - Énfasis4 2 4 2 3 3" xfId="52682" xr:uid="{00000000-0005-0000-0000-00004B760000}"/>
    <cellStyle name="40% - Énfasis4 2 4 2 3 4" xfId="16566" xr:uid="{00000000-0005-0000-0000-00004C760000}"/>
    <cellStyle name="40% - Énfasis4 2 4 2 4" xfId="20542" xr:uid="{00000000-0005-0000-0000-00004D760000}"/>
    <cellStyle name="40% - Énfasis4 2 4 2 4 2" xfId="48018" xr:uid="{00000000-0005-0000-0000-00004E760000}"/>
    <cellStyle name="40% - Énfasis4 2 4 2 5" xfId="30167" xr:uid="{00000000-0005-0000-0000-00004F760000}"/>
    <cellStyle name="40% - Énfasis4 2 4 2 6" xfId="35613" xr:uid="{00000000-0005-0000-0000-000050760000}"/>
    <cellStyle name="40% - Énfasis4 2 4 2 7" xfId="43208" xr:uid="{00000000-0005-0000-0000-000051760000}"/>
    <cellStyle name="40% - Énfasis4 2 4 2 8" xfId="13236" xr:uid="{00000000-0005-0000-0000-000052760000}"/>
    <cellStyle name="40% - Énfasis4 2 4 3" xfId="2243" xr:uid="{00000000-0005-0000-0000-000053760000}"/>
    <cellStyle name="40% - Énfasis4 2 4 3 2" xfId="4548" xr:uid="{00000000-0005-0000-0000-000054760000}"/>
    <cellStyle name="40% - Énfasis4 2 4 3 2 2" xfId="9329" xr:uid="{00000000-0005-0000-0000-000055760000}"/>
    <cellStyle name="40% - Énfasis4 2 4 3 2 2 2" xfId="28722" xr:uid="{00000000-0005-0000-0000-000056760000}"/>
    <cellStyle name="40% - Énfasis4 2 4 3 2 2 3" xfId="55095" xr:uid="{00000000-0005-0000-0000-000057760000}"/>
    <cellStyle name="40% - Énfasis4 2 4 3 2 2 4" xfId="18881" xr:uid="{00000000-0005-0000-0000-000058760000}"/>
    <cellStyle name="40% - Énfasis4 2 4 3 2 3" xfId="23173" xr:uid="{00000000-0005-0000-0000-000059760000}"/>
    <cellStyle name="40% - Énfasis4 2 4 3 2 3 2" xfId="50405" xr:uid="{00000000-0005-0000-0000-00005A760000}"/>
    <cellStyle name="40% - Énfasis4 2 4 3 2 4" xfId="32648" xr:uid="{00000000-0005-0000-0000-00005B760000}"/>
    <cellStyle name="40% - Énfasis4 2 4 3 2 5" xfId="38227" xr:uid="{00000000-0005-0000-0000-00005C760000}"/>
    <cellStyle name="40% - Énfasis4 2 4 3 2 6" xfId="45687" xr:uid="{00000000-0005-0000-0000-00005D760000}"/>
    <cellStyle name="40% - Énfasis4 2 4 3 2 7" xfId="15133" xr:uid="{00000000-0005-0000-0000-00005E760000}"/>
    <cellStyle name="40% - Énfasis4 2 4 3 3" xfId="7408" xr:uid="{00000000-0005-0000-0000-00005F760000}"/>
    <cellStyle name="40% - Énfasis4 2 4 3 3 2" xfId="26912" xr:uid="{00000000-0005-0000-0000-000060760000}"/>
    <cellStyle name="40% - Énfasis4 2 4 3 3 3" xfId="53174" xr:uid="{00000000-0005-0000-0000-000061760000}"/>
    <cellStyle name="40% - Énfasis4 2 4 3 3 4" xfId="17002" xr:uid="{00000000-0005-0000-0000-000062760000}"/>
    <cellStyle name="40% - Énfasis4 2 4 3 4" xfId="21080" xr:uid="{00000000-0005-0000-0000-000063760000}"/>
    <cellStyle name="40% - Énfasis4 2 4 3 4 2" xfId="48510" xr:uid="{00000000-0005-0000-0000-000064760000}"/>
    <cellStyle name="40% - Énfasis4 2 4 3 5" xfId="30694" xr:uid="{00000000-0005-0000-0000-000065760000}"/>
    <cellStyle name="40% - Énfasis4 2 4 3 6" xfId="36153" xr:uid="{00000000-0005-0000-0000-000066760000}"/>
    <cellStyle name="40% - Énfasis4 2 4 3 7" xfId="43746" xr:uid="{00000000-0005-0000-0000-000067760000}"/>
    <cellStyle name="40% - Énfasis4 2 4 3 8" xfId="12516" xr:uid="{00000000-0005-0000-0000-000068760000}"/>
    <cellStyle name="40% - Énfasis4 2 4 4" xfId="3384" xr:uid="{00000000-0005-0000-0000-000069760000}"/>
    <cellStyle name="40% - Énfasis4 2 4 4 2" xfId="8176" xr:uid="{00000000-0005-0000-0000-00006A760000}"/>
    <cellStyle name="40% - Énfasis4 2 4 4 2 2" xfId="27606" xr:uid="{00000000-0005-0000-0000-00006B760000}"/>
    <cellStyle name="40% - Énfasis4 2 4 4 2 3" xfId="53942" xr:uid="{00000000-0005-0000-0000-00006C760000}"/>
    <cellStyle name="40% - Énfasis4 2 4 4 2 4" xfId="17717" xr:uid="{00000000-0005-0000-0000-00006D760000}"/>
    <cellStyle name="40% - Énfasis4 2 4 4 3" xfId="22009" xr:uid="{00000000-0005-0000-0000-00006E760000}"/>
    <cellStyle name="40% - Énfasis4 2 4 4 3 2" xfId="49254" xr:uid="{00000000-0005-0000-0000-00006F760000}"/>
    <cellStyle name="40% - Énfasis4 2 4 4 4" xfId="31496" xr:uid="{00000000-0005-0000-0000-000070760000}"/>
    <cellStyle name="40% - Énfasis4 2 4 4 5" xfId="37063" xr:uid="{00000000-0005-0000-0000-000071760000}"/>
    <cellStyle name="40% - Énfasis4 2 4 4 6" xfId="44523" xr:uid="{00000000-0005-0000-0000-000072760000}"/>
    <cellStyle name="40% - Énfasis4 2 4 4 7" xfId="14018" xr:uid="{00000000-0005-0000-0000-000073760000}"/>
    <cellStyle name="40% - Énfasis4 2 4 5" xfId="5023" xr:uid="{00000000-0005-0000-0000-000074760000}"/>
    <cellStyle name="40% - Énfasis4 2 4 5 2" xfId="9779" xr:uid="{00000000-0005-0000-0000-000075760000}"/>
    <cellStyle name="40% - Énfasis4 2 4 5 2 2" xfId="55545" xr:uid="{00000000-0005-0000-0000-000076760000}"/>
    <cellStyle name="40% - Énfasis4 2 4 5 2 3" xfId="25797" xr:uid="{00000000-0005-0000-0000-000077760000}"/>
    <cellStyle name="40% - Énfasis4 2 4 5 3" xfId="33122" xr:uid="{00000000-0005-0000-0000-000078760000}"/>
    <cellStyle name="40% - Énfasis4 2 4 5 3 2" xfId="50854" xr:uid="{00000000-0005-0000-0000-000079760000}"/>
    <cellStyle name="40% - Énfasis4 2 4 5 4" xfId="38701" xr:uid="{00000000-0005-0000-0000-00007A760000}"/>
    <cellStyle name="40% - Énfasis4 2 4 5 5" xfId="46154" xr:uid="{00000000-0005-0000-0000-00007B760000}"/>
    <cellStyle name="40% - Énfasis4 2 4 5 6" xfId="15887" xr:uid="{00000000-0005-0000-0000-00007C760000}"/>
    <cellStyle name="40% - Énfasis4 2 4 6" xfId="5508" xr:uid="{00000000-0005-0000-0000-00007D760000}"/>
    <cellStyle name="40% - Énfasis4 2 4 6 2" xfId="10200" xr:uid="{00000000-0005-0000-0000-00007E760000}"/>
    <cellStyle name="40% - Énfasis4 2 4 6 2 2" xfId="55966" xr:uid="{00000000-0005-0000-0000-00007F760000}"/>
    <cellStyle name="40% - Énfasis4 2 4 6 2 3" xfId="33604" xr:uid="{00000000-0005-0000-0000-000080760000}"/>
    <cellStyle name="40% - Énfasis4 2 4 6 3" xfId="39183" xr:uid="{00000000-0005-0000-0000-000081760000}"/>
    <cellStyle name="40% - Énfasis4 2 4 6 3 2" xfId="51274" xr:uid="{00000000-0005-0000-0000-000082760000}"/>
    <cellStyle name="40% - Énfasis4 2 4 6 4" xfId="46636" xr:uid="{00000000-0005-0000-0000-000083760000}"/>
    <cellStyle name="40% - Énfasis4 2 4 6 5" xfId="19811" xr:uid="{00000000-0005-0000-0000-000084760000}"/>
    <cellStyle name="40% - Énfasis4 2 4 7" xfId="6211" xr:uid="{00000000-0005-0000-0000-000085760000}"/>
    <cellStyle name="40% - Énfasis4 2 4 7 2" xfId="51977" xr:uid="{00000000-0005-0000-0000-000086760000}"/>
    <cellStyle name="40% - Énfasis4 2 4 7 3" xfId="29445" xr:uid="{00000000-0005-0000-0000-000087760000}"/>
    <cellStyle name="40% - Énfasis4 2 4 8" xfId="10996" xr:uid="{00000000-0005-0000-0000-000088760000}"/>
    <cellStyle name="40% - Énfasis4 2 4 8 2" xfId="47315" xr:uid="{00000000-0005-0000-0000-000089760000}"/>
    <cellStyle name="40% - Énfasis4 2 4 8 3" xfId="34880" xr:uid="{00000000-0005-0000-0000-00008A760000}"/>
    <cellStyle name="40% - Énfasis4 2 4 9" xfId="42479" xr:uid="{00000000-0005-0000-0000-00008B760000}"/>
    <cellStyle name="40% - Énfasis4 2 5" xfId="707" xr:uid="{00000000-0005-0000-0000-00008C760000}"/>
    <cellStyle name="40% - Énfasis4 2 5 10" xfId="11564" xr:uid="{00000000-0005-0000-0000-00008D760000}"/>
    <cellStyle name="40% - Énfasis4 2 5 2" xfId="1467" xr:uid="{00000000-0005-0000-0000-00008E760000}"/>
    <cellStyle name="40% - Énfasis4 2 5 2 2" xfId="3843" xr:uid="{00000000-0005-0000-0000-00008F760000}"/>
    <cellStyle name="40% - Énfasis4 2 5 2 2 2" xfId="8634" xr:uid="{00000000-0005-0000-0000-000090760000}"/>
    <cellStyle name="40% - Énfasis4 2 5 2 2 2 2" xfId="28054" xr:uid="{00000000-0005-0000-0000-000091760000}"/>
    <cellStyle name="40% - Énfasis4 2 5 2 2 2 3" xfId="54400" xr:uid="{00000000-0005-0000-0000-000092760000}"/>
    <cellStyle name="40% - Énfasis4 2 5 2 2 2 4" xfId="18176" xr:uid="{00000000-0005-0000-0000-000093760000}"/>
    <cellStyle name="40% - Énfasis4 2 5 2 2 3" xfId="22468" xr:uid="{00000000-0005-0000-0000-000094760000}"/>
    <cellStyle name="40% - Énfasis4 2 5 2 2 3 2" xfId="49711" xr:uid="{00000000-0005-0000-0000-000095760000}"/>
    <cellStyle name="40% - Énfasis4 2 5 2 2 4" xfId="31951" xr:uid="{00000000-0005-0000-0000-000096760000}"/>
    <cellStyle name="40% - Énfasis4 2 5 2 2 5" xfId="37522" xr:uid="{00000000-0005-0000-0000-000097760000}"/>
    <cellStyle name="40% - Énfasis4 2 5 2 2 6" xfId="44982" xr:uid="{00000000-0005-0000-0000-000098760000}"/>
    <cellStyle name="40% - Énfasis4 2 5 2 2 7" xfId="14465" xr:uid="{00000000-0005-0000-0000-000099760000}"/>
    <cellStyle name="40% - Énfasis4 2 5 2 3" xfId="6681" xr:uid="{00000000-0005-0000-0000-00009A760000}"/>
    <cellStyle name="40% - Énfasis4 2 5 2 3 2" xfId="26244" xr:uid="{00000000-0005-0000-0000-00009B760000}"/>
    <cellStyle name="40% - Énfasis4 2 5 2 3 3" xfId="52447" xr:uid="{00000000-0005-0000-0000-00009C760000}"/>
    <cellStyle name="40% - Énfasis4 2 5 2 3 4" xfId="16334" xr:uid="{00000000-0005-0000-0000-00009D760000}"/>
    <cellStyle name="40% - Énfasis4 2 5 2 4" xfId="20306" xr:uid="{00000000-0005-0000-0000-00009E760000}"/>
    <cellStyle name="40% - Énfasis4 2 5 2 4 2" xfId="47783" xr:uid="{00000000-0005-0000-0000-00009F760000}"/>
    <cellStyle name="40% - Énfasis4 2 5 2 5" xfId="29931" xr:uid="{00000000-0005-0000-0000-0000A0760000}"/>
    <cellStyle name="40% - Énfasis4 2 5 2 6" xfId="35377" xr:uid="{00000000-0005-0000-0000-0000A1760000}"/>
    <cellStyle name="40% - Énfasis4 2 5 2 7" xfId="42972" xr:uid="{00000000-0005-0000-0000-0000A2760000}"/>
    <cellStyle name="40% - Énfasis4 2 5 2 8" xfId="13001" xr:uid="{00000000-0005-0000-0000-0000A3760000}"/>
    <cellStyle name="40% - Énfasis4 2 5 3" xfId="3151" xr:uid="{00000000-0005-0000-0000-0000A4760000}"/>
    <cellStyle name="40% - Énfasis4 2 5 3 2" xfId="7944" xr:uid="{00000000-0005-0000-0000-0000A5760000}"/>
    <cellStyle name="40% - Énfasis4 2 5 3 2 2" xfId="27374" xr:uid="{00000000-0005-0000-0000-0000A6760000}"/>
    <cellStyle name="40% - Énfasis4 2 5 3 2 3" xfId="53710" xr:uid="{00000000-0005-0000-0000-0000A7760000}"/>
    <cellStyle name="40% - Énfasis4 2 5 3 2 4" xfId="17484" xr:uid="{00000000-0005-0000-0000-0000A8760000}"/>
    <cellStyle name="40% - Énfasis4 2 5 3 3" xfId="21776" xr:uid="{00000000-0005-0000-0000-0000A9760000}"/>
    <cellStyle name="40% - Énfasis4 2 5 3 3 2" xfId="49022" xr:uid="{00000000-0005-0000-0000-0000AA760000}"/>
    <cellStyle name="40% - Énfasis4 2 5 3 4" xfId="31263" xr:uid="{00000000-0005-0000-0000-0000AB760000}"/>
    <cellStyle name="40% - Énfasis4 2 5 3 5" xfId="36830" xr:uid="{00000000-0005-0000-0000-0000AC760000}"/>
    <cellStyle name="40% - Énfasis4 2 5 3 6" xfId="44290" xr:uid="{00000000-0005-0000-0000-0000AD760000}"/>
    <cellStyle name="40% - Énfasis4 2 5 3 7" xfId="12284" xr:uid="{00000000-0005-0000-0000-0000AE760000}"/>
    <cellStyle name="40% - Énfasis4 2 5 4" xfId="5978" xr:uid="{00000000-0005-0000-0000-0000AF760000}"/>
    <cellStyle name="40% - Énfasis4 2 5 4 2" xfId="25241" xr:uid="{00000000-0005-0000-0000-0000B0760000}"/>
    <cellStyle name="40% - Énfasis4 2 5 4 3" xfId="51744" xr:uid="{00000000-0005-0000-0000-0000B1760000}"/>
    <cellStyle name="40% - Énfasis4 2 5 4 4" xfId="13786" xr:uid="{00000000-0005-0000-0000-0000B2760000}"/>
    <cellStyle name="40% - Énfasis4 2 5 5" xfId="15655" xr:uid="{00000000-0005-0000-0000-0000B3760000}"/>
    <cellStyle name="40% - Énfasis4 2 5 5 2" xfId="25565" xr:uid="{00000000-0005-0000-0000-0000B4760000}"/>
    <cellStyle name="40% - Énfasis4 2 5 5 3" xfId="47083" xr:uid="{00000000-0005-0000-0000-0000B5760000}"/>
    <cellStyle name="40% - Énfasis4 2 5 6" xfId="19552" xr:uid="{00000000-0005-0000-0000-0000B6760000}"/>
    <cellStyle name="40% - Énfasis4 2 5 7" xfId="29213" xr:uid="{00000000-0005-0000-0000-0000B7760000}"/>
    <cellStyle name="40% - Énfasis4 2 5 8" xfId="34621" xr:uid="{00000000-0005-0000-0000-0000B8760000}"/>
    <cellStyle name="40% - Énfasis4 2 5 9" xfId="42220" xr:uid="{00000000-0005-0000-0000-0000B9760000}"/>
    <cellStyle name="40% - Énfasis4 2 6" xfId="1181" xr:uid="{00000000-0005-0000-0000-0000BA760000}"/>
    <cellStyle name="40% - Énfasis4 2 6 2" xfId="3569" xr:uid="{00000000-0005-0000-0000-0000BB760000}"/>
    <cellStyle name="40% - Énfasis4 2 6 2 2" xfId="8360" xr:uid="{00000000-0005-0000-0000-0000BC760000}"/>
    <cellStyle name="40% - Énfasis4 2 6 2 2 2" xfId="27783" xr:uid="{00000000-0005-0000-0000-0000BD760000}"/>
    <cellStyle name="40% - Énfasis4 2 6 2 2 3" xfId="54126" xr:uid="{00000000-0005-0000-0000-0000BE760000}"/>
    <cellStyle name="40% - Énfasis4 2 6 2 2 4" xfId="17902" xr:uid="{00000000-0005-0000-0000-0000BF760000}"/>
    <cellStyle name="40% - Énfasis4 2 6 2 3" xfId="22194" xr:uid="{00000000-0005-0000-0000-0000C0760000}"/>
    <cellStyle name="40% - Énfasis4 2 6 2 3 2" xfId="49437" xr:uid="{00000000-0005-0000-0000-0000C1760000}"/>
    <cellStyle name="40% - Énfasis4 2 6 2 4" xfId="31678" xr:uid="{00000000-0005-0000-0000-0000C2760000}"/>
    <cellStyle name="40% - Énfasis4 2 6 2 5" xfId="37248" xr:uid="{00000000-0005-0000-0000-0000C3760000}"/>
    <cellStyle name="40% - Énfasis4 2 6 2 6" xfId="44708" xr:uid="{00000000-0005-0000-0000-0000C4760000}"/>
    <cellStyle name="40% - Énfasis4 2 6 2 7" xfId="12716" xr:uid="{00000000-0005-0000-0000-0000C5760000}"/>
    <cellStyle name="40% - Énfasis4 2 6 3" xfId="6403" xr:uid="{00000000-0005-0000-0000-0000C6760000}"/>
    <cellStyle name="40% - Énfasis4 2 6 3 2" xfId="25126" xr:uid="{00000000-0005-0000-0000-0000C7760000}"/>
    <cellStyle name="40% - Énfasis4 2 6 3 3" xfId="52169" xr:uid="{00000000-0005-0000-0000-0000C8760000}"/>
    <cellStyle name="40% - Énfasis4 2 6 3 4" xfId="14194" xr:uid="{00000000-0005-0000-0000-0000C9760000}"/>
    <cellStyle name="40% - Énfasis4 2 6 4" xfId="16063" xr:uid="{00000000-0005-0000-0000-0000CA760000}"/>
    <cellStyle name="40% - Énfasis4 2 6 4 2" xfId="25973" xr:uid="{00000000-0005-0000-0000-0000CB760000}"/>
    <cellStyle name="40% - Énfasis4 2 6 4 3" xfId="47505" xr:uid="{00000000-0005-0000-0000-0000CC760000}"/>
    <cellStyle name="40% - Énfasis4 2 6 5" xfId="20020" xr:uid="{00000000-0005-0000-0000-0000CD760000}"/>
    <cellStyle name="40% - Énfasis4 2 6 6" xfId="29648" xr:uid="{00000000-0005-0000-0000-0000CE760000}"/>
    <cellStyle name="40% - Énfasis4 2 6 7" xfId="35091" xr:uid="{00000000-0005-0000-0000-0000CF760000}"/>
    <cellStyle name="40% - Énfasis4 2 6 8" xfId="42686" xr:uid="{00000000-0005-0000-0000-0000D0760000}"/>
    <cellStyle name="40% - Énfasis4 2 6 9" xfId="11281" xr:uid="{00000000-0005-0000-0000-0000D1760000}"/>
    <cellStyle name="40% - Énfasis4 2 7" xfId="2011" xr:uid="{00000000-0005-0000-0000-0000D2760000}"/>
    <cellStyle name="40% - Énfasis4 2 7 2" xfId="4316" xr:uid="{00000000-0005-0000-0000-0000D3760000}"/>
    <cellStyle name="40% - Énfasis4 2 7 2 2" xfId="9097" xr:uid="{00000000-0005-0000-0000-0000D4760000}"/>
    <cellStyle name="40% - Énfasis4 2 7 2 2 2" xfId="28490" xr:uid="{00000000-0005-0000-0000-0000D5760000}"/>
    <cellStyle name="40% - Énfasis4 2 7 2 2 3" xfId="54863" xr:uid="{00000000-0005-0000-0000-0000D6760000}"/>
    <cellStyle name="40% - Énfasis4 2 7 2 2 4" xfId="18649" xr:uid="{00000000-0005-0000-0000-0000D7760000}"/>
    <cellStyle name="40% - Énfasis4 2 7 2 3" xfId="22941" xr:uid="{00000000-0005-0000-0000-0000D8760000}"/>
    <cellStyle name="40% - Énfasis4 2 7 2 3 2" xfId="50173" xr:uid="{00000000-0005-0000-0000-0000D9760000}"/>
    <cellStyle name="40% - Énfasis4 2 7 2 4" xfId="32416" xr:uid="{00000000-0005-0000-0000-0000DA760000}"/>
    <cellStyle name="40% - Énfasis4 2 7 2 5" xfId="37995" xr:uid="{00000000-0005-0000-0000-0000DB760000}"/>
    <cellStyle name="40% - Énfasis4 2 7 2 6" xfId="45455" xr:uid="{00000000-0005-0000-0000-0000DC760000}"/>
    <cellStyle name="40% - Énfasis4 2 7 2 7" xfId="14901" xr:uid="{00000000-0005-0000-0000-0000DD760000}"/>
    <cellStyle name="40% - Énfasis4 2 7 3" xfId="7176" xr:uid="{00000000-0005-0000-0000-0000DE760000}"/>
    <cellStyle name="40% - Énfasis4 2 7 3 2" xfId="26680" xr:uid="{00000000-0005-0000-0000-0000DF760000}"/>
    <cellStyle name="40% - Énfasis4 2 7 3 3" xfId="52942" xr:uid="{00000000-0005-0000-0000-0000E0760000}"/>
    <cellStyle name="40% - Énfasis4 2 7 3 4" xfId="16770" xr:uid="{00000000-0005-0000-0000-0000E1760000}"/>
    <cellStyle name="40% - Énfasis4 2 7 4" xfId="20848" xr:uid="{00000000-0005-0000-0000-0000E2760000}"/>
    <cellStyle name="40% - Énfasis4 2 7 4 2" xfId="48278" xr:uid="{00000000-0005-0000-0000-0000E3760000}"/>
    <cellStyle name="40% - Énfasis4 2 7 5" xfId="30462" xr:uid="{00000000-0005-0000-0000-0000E4760000}"/>
    <cellStyle name="40% - Énfasis4 2 7 6" xfId="35921" xr:uid="{00000000-0005-0000-0000-0000E5760000}"/>
    <cellStyle name="40% - Énfasis4 2 7 7" xfId="43514" xr:uid="{00000000-0005-0000-0000-0000E6760000}"/>
    <cellStyle name="40% - Énfasis4 2 7 8" xfId="12013" xr:uid="{00000000-0005-0000-0000-0000E7760000}"/>
    <cellStyle name="40% - Énfasis4 2 8" xfId="2872" xr:uid="{00000000-0005-0000-0000-0000E8760000}"/>
    <cellStyle name="40% - Énfasis4 2 8 2" xfId="7673" xr:uid="{00000000-0005-0000-0000-0000E9760000}"/>
    <cellStyle name="40% - Énfasis4 2 8 2 2" xfId="27102" xr:uid="{00000000-0005-0000-0000-0000EA760000}"/>
    <cellStyle name="40% - Énfasis4 2 8 2 3" xfId="53439" xr:uid="{00000000-0005-0000-0000-0000EB760000}"/>
    <cellStyle name="40% - Énfasis4 2 8 2 4" xfId="17205" xr:uid="{00000000-0005-0000-0000-0000EC760000}"/>
    <cellStyle name="40% - Énfasis4 2 8 3" xfId="21497" xr:uid="{00000000-0005-0000-0000-0000ED760000}"/>
    <cellStyle name="40% - Énfasis4 2 8 3 2" xfId="48751" xr:uid="{00000000-0005-0000-0000-0000EE760000}"/>
    <cellStyle name="40% - Énfasis4 2 8 4" xfId="30984" xr:uid="{00000000-0005-0000-0000-0000EF760000}"/>
    <cellStyle name="40% - Énfasis4 2 8 5" xfId="36551" xr:uid="{00000000-0005-0000-0000-0000F0760000}"/>
    <cellStyle name="40% - Énfasis4 2 8 6" xfId="44011" xr:uid="{00000000-0005-0000-0000-0000F1760000}"/>
    <cellStyle name="40% - Énfasis4 2 8 7" xfId="13515" xr:uid="{00000000-0005-0000-0000-0000F2760000}"/>
    <cellStyle name="40% - Énfasis4 2 9" xfId="4787" xr:uid="{00000000-0005-0000-0000-0000F3760000}"/>
    <cellStyle name="40% - Énfasis4 2 9 2" xfId="9547" xr:uid="{00000000-0005-0000-0000-0000F4760000}"/>
    <cellStyle name="40% - Énfasis4 2 9 2 2" xfId="55313" xr:uid="{00000000-0005-0000-0000-0000F5760000}"/>
    <cellStyle name="40% - Énfasis4 2 9 2 3" xfId="25306" xr:uid="{00000000-0005-0000-0000-0000F6760000}"/>
    <cellStyle name="40% - Énfasis4 2 9 3" xfId="32886" xr:uid="{00000000-0005-0000-0000-0000F7760000}"/>
    <cellStyle name="40% - Énfasis4 2 9 3 2" xfId="50622" xr:uid="{00000000-0005-0000-0000-0000F8760000}"/>
    <cellStyle name="40% - Énfasis4 2 9 4" xfId="38465" xr:uid="{00000000-0005-0000-0000-0000F9760000}"/>
    <cellStyle name="40% - Énfasis4 2 9 5" xfId="45922" xr:uid="{00000000-0005-0000-0000-0000FA760000}"/>
    <cellStyle name="40% - Énfasis4 2 9 6" xfId="15384" xr:uid="{00000000-0005-0000-0000-0000FB760000}"/>
    <cellStyle name="40% - Énfasis4 3" xfId="512" xr:uid="{00000000-0005-0000-0000-0000FC760000}"/>
    <cellStyle name="40% - Énfasis4 3 10" xfId="10836" xr:uid="{00000000-0005-0000-0000-0000FD760000}"/>
    <cellStyle name="40% - Énfasis4 3 10 2" xfId="46896" xr:uid="{00000000-0005-0000-0000-0000FE760000}"/>
    <cellStyle name="40% - Énfasis4 3 10 3" xfId="34428" xr:uid="{00000000-0005-0000-0000-0000FF760000}"/>
    <cellStyle name="40% - Énfasis4 3 11" xfId="42028" xr:uid="{00000000-0005-0000-0000-000000770000}"/>
    <cellStyle name="40% - Énfasis4 3 12" xfId="11372" xr:uid="{00000000-0005-0000-0000-000001770000}"/>
    <cellStyle name="40% - Énfasis4 3 13" xfId="56591" xr:uid="{00000000-0005-0000-0000-000002770000}"/>
    <cellStyle name="40% - Énfasis4 3 14" xfId="57046" xr:uid="{00000000-0005-0000-0000-000003770000}"/>
    <cellStyle name="40% - Énfasis4 3 2" xfId="1049" xr:uid="{00000000-0005-0000-0000-000004770000}"/>
    <cellStyle name="40% - Énfasis4 3 2 10" xfId="11906" xr:uid="{00000000-0005-0000-0000-000005770000}"/>
    <cellStyle name="40% - Énfasis4 3 2 11" xfId="56834" xr:uid="{00000000-0005-0000-0000-000006770000}"/>
    <cellStyle name="40% - Énfasis4 3 2 12" xfId="57289" xr:uid="{00000000-0005-0000-0000-000007770000}"/>
    <cellStyle name="40% - Énfasis4 3 2 2" xfId="1786" xr:uid="{00000000-0005-0000-0000-000008770000}"/>
    <cellStyle name="40% - Énfasis4 3 2 2 2" xfId="4159" xr:uid="{00000000-0005-0000-0000-000009770000}"/>
    <cellStyle name="40% - Énfasis4 3 2 2 2 2" xfId="8950" xr:uid="{00000000-0005-0000-0000-00000A770000}"/>
    <cellStyle name="40% - Énfasis4 3 2 2 2 2 2" xfId="28369" xr:uid="{00000000-0005-0000-0000-00000B770000}"/>
    <cellStyle name="40% - Énfasis4 3 2 2 2 2 3" xfId="54716" xr:uid="{00000000-0005-0000-0000-00000C770000}"/>
    <cellStyle name="40% - Énfasis4 3 2 2 2 2 4" xfId="18492" xr:uid="{00000000-0005-0000-0000-00000D770000}"/>
    <cellStyle name="40% - Énfasis4 3 2 2 2 3" xfId="22784" xr:uid="{00000000-0005-0000-0000-00000E770000}"/>
    <cellStyle name="40% - Énfasis4 3 2 2 2 3 2" xfId="50027" xr:uid="{00000000-0005-0000-0000-00000F770000}"/>
    <cellStyle name="40% - Énfasis4 3 2 2 2 4" xfId="32267" xr:uid="{00000000-0005-0000-0000-000010770000}"/>
    <cellStyle name="40% - Énfasis4 3 2 2 2 5" xfId="37838" xr:uid="{00000000-0005-0000-0000-000011770000}"/>
    <cellStyle name="40% - Énfasis4 3 2 2 2 6" xfId="45298" xr:uid="{00000000-0005-0000-0000-000012770000}"/>
    <cellStyle name="40% - Énfasis4 3 2 2 2 7" xfId="14780" xr:uid="{00000000-0005-0000-0000-000013770000}"/>
    <cellStyle name="40% - Énfasis4 3 2 2 3" xfId="6999" xr:uid="{00000000-0005-0000-0000-000014770000}"/>
    <cellStyle name="40% - Énfasis4 3 2 2 3 2" xfId="26559" xr:uid="{00000000-0005-0000-0000-000015770000}"/>
    <cellStyle name="40% - Énfasis4 3 2 2 3 3" xfId="52765" xr:uid="{00000000-0005-0000-0000-000016770000}"/>
    <cellStyle name="40% - Énfasis4 3 2 2 3 4" xfId="16649" xr:uid="{00000000-0005-0000-0000-000017770000}"/>
    <cellStyle name="40% - Énfasis4 3 2 2 4" xfId="20625" xr:uid="{00000000-0005-0000-0000-000018770000}"/>
    <cellStyle name="40% - Énfasis4 3 2 2 4 2" xfId="48101" xr:uid="{00000000-0005-0000-0000-000019770000}"/>
    <cellStyle name="40% - Énfasis4 3 2 2 5" xfId="30250" xr:uid="{00000000-0005-0000-0000-00001A770000}"/>
    <cellStyle name="40% - Énfasis4 3 2 2 6" xfId="35696" xr:uid="{00000000-0005-0000-0000-00001B770000}"/>
    <cellStyle name="40% - Énfasis4 3 2 2 7" xfId="43291" xr:uid="{00000000-0005-0000-0000-00001C770000}"/>
    <cellStyle name="40% - Énfasis4 3 2 2 8" xfId="13319" xr:uid="{00000000-0005-0000-0000-00001D770000}"/>
    <cellStyle name="40% - Énfasis4 3 2 3" xfId="2326" xr:uid="{00000000-0005-0000-0000-00001E770000}"/>
    <cellStyle name="40% - Énfasis4 3 2 3 2" xfId="4631" xr:uid="{00000000-0005-0000-0000-00001F770000}"/>
    <cellStyle name="40% - Énfasis4 3 2 3 2 2" xfId="9412" xr:uid="{00000000-0005-0000-0000-000020770000}"/>
    <cellStyle name="40% - Énfasis4 3 2 3 2 2 2" xfId="28805" xr:uid="{00000000-0005-0000-0000-000021770000}"/>
    <cellStyle name="40% - Énfasis4 3 2 3 2 2 3" xfId="55178" xr:uid="{00000000-0005-0000-0000-000022770000}"/>
    <cellStyle name="40% - Énfasis4 3 2 3 2 2 4" xfId="18964" xr:uid="{00000000-0005-0000-0000-000023770000}"/>
    <cellStyle name="40% - Énfasis4 3 2 3 2 3" xfId="23256" xr:uid="{00000000-0005-0000-0000-000024770000}"/>
    <cellStyle name="40% - Énfasis4 3 2 3 2 3 2" xfId="50488" xr:uid="{00000000-0005-0000-0000-000025770000}"/>
    <cellStyle name="40% - Énfasis4 3 2 3 2 4" xfId="32731" xr:uid="{00000000-0005-0000-0000-000026770000}"/>
    <cellStyle name="40% - Énfasis4 3 2 3 2 5" xfId="38310" xr:uid="{00000000-0005-0000-0000-000027770000}"/>
    <cellStyle name="40% - Énfasis4 3 2 3 2 6" xfId="45770" xr:uid="{00000000-0005-0000-0000-000028770000}"/>
    <cellStyle name="40% - Énfasis4 3 2 3 2 7" xfId="15216" xr:uid="{00000000-0005-0000-0000-000029770000}"/>
    <cellStyle name="40% - Énfasis4 3 2 3 3" xfId="7491" xr:uid="{00000000-0005-0000-0000-00002A770000}"/>
    <cellStyle name="40% - Énfasis4 3 2 3 3 2" xfId="26995" xr:uid="{00000000-0005-0000-0000-00002B770000}"/>
    <cellStyle name="40% - Énfasis4 3 2 3 3 3" xfId="53257" xr:uid="{00000000-0005-0000-0000-00002C770000}"/>
    <cellStyle name="40% - Énfasis4 3 2 3 3 4" xfId="17085" xr:uid="{00000000-0005-0000-0000-00002D770000}"/>
    <cellStyle name="40% - Énfasis4 3 2 3 4" xfId="21163" xr:uid="{00000000-0005-0000-0000-00002E770000}"/>
    <cellStyle name="40% - Énfasis4 3 2 3 4 2" xfId="48593" xr:uid="{00000000-0005-0000-0000-00002F770000}"/>
    <cellStyle name="40% - Énfasis4 3 2 3 5" xfId="30777" xr:uid="{00000000-0005-0000-0000-000030770000}"/>
    <cellStyle name="40% - Énfasis4 3 2 3 6" xfId="36236" xr:uid="{00000000-0005-0000-0000-000031770000}"/>
    <cellStyle name="40% - Énfasis4 3 2 3 7" xfId="43829" xr:uid="{00000000-0005-0000-0000-000032770000}"/>
    <cellStyle name="40% - Énfasis4 3 2 3 8" xfId="12599" xr:uid="{00000000-0005-0000-0000-000033770000}"/>
    <cellStyle name="40% - Énfasis4 3 2 4" xfId="3467" xr:uid="{00000000-0005-0000-0000-000034770000}"/>
    <cellStyle name="40% - Énfasis4 3 2 4 2" xfId="8259" xr:uid="{00000000-0005-0000-0000-000035770000}"/>
    <cellStyle name="40% - Énfasis4 3 2 4 2 2" xfId="27689" xr:uid="{00000000-0005-0000-0000-000036770000}"/>
    <cellStyle name="40% - Énfasis4 3 2 4 2 3" xfId="54025" xr:uid="{00000000-0005-0000-0000-000037770000}"/>
    <cellStyle name="40% - Énfasis4 3 2 4 2 4" xfId="17800" xr:uid="{00000000-0005-0000-0000-000038770000}"/>
    <cellStyle name="40% - Énfasis4 3 2 4 3" xfId="22092" xr:uid="{00000000-0005-0000-0000-000039770000}"/>
    <cellStyle name="40% - Énfasis4 3 2 4 3 2" xfId="49337" xr:uid="{00000000-0005-0000-0000-00003A770000}"/>
    <cellStyle name="40% - Énfasis4 3 2 4 4" xfId="31579" xr:uid="{00000000-0005-0000-0000-00003B770000}"/>
    <cellStyle name="40% - Énfasis4 3 2 4 5" xfId="37146" xr:uid="{00000000-0005-0000-0000-00003C770000}"/>
    <cellStyle name="40% - Énfasis4 3 2 4 6" xfId="44606" xr:uid="{00000000-0005-0000-0000-00003D770000}"/>
    <cellStyle name="40% - Énfasis4 3 2 4 7" xfId="14101" xr:uid="{00000000-0005-0000-0000-00003E770000}"/>
    <cellStyle name="40% - Énfasis4 3 2 5" xfId="5106" xr:uid="{00000000-0005-0000-0000-00003F770000}"/>
    <cellStyle name="40% - Énfasis4 3 2 5 2" xfId="9862" xr:uid="{00000000-0005-0000-0000-000040770000}"/>
    <cellStyle name="40% - Énfasis4 3 2 5 2 2" xfId="55628" xr:uid="{00000000-0005-0000-0000-000041770000}"/>
    <cellStyle name="40% - Énfasis4 3 2 5 2 3" xfId="25880" xr:uid="{00000000-0005-0000-0000-000042770000}"/>
    <cellStyle name="40% - Énfasis4 3 2 5 3" xfId="33205" xr:uid="{00000000-0005-0000-0000-000043770000}"/>
    <cellStyle name="40% - Énfasis4 3 2 5 3 2" xfId="50937" xr:uid="{00000000-0005-0000-0000-000044770000}"/>
    <cellStyle name="40% - Énfasis4 3 2 5 4" xfId="38784" xr:uid="{00000000-0005-0000-0000-000045770000}"/>
    <cellStyle name="40% - Énfasis4 3 2 5 5" xfId="46237" xr:uid="{00000000-0005-0000-0000-000046770000}"/>
    <cellStyle name="40% - Énfasis4 3 2 5 6" xfId="15970" xr:uid="{00000000-0005-0000-0000-000047770000}"/>
    <cellStyle name="40% - Énfasis4 3 2 6" xfId="5591" xr:uid="{00000000-0005-0000-0000-000048770000}"/>
    <cellStyle name="40% - Énfasis4 3 2 6 2" xfId="10283" xr:uid="{00000000-0005-0000-0000-000049770000}"/>
    <cellStyle name="40% - Énfasis4 3 2 6 2 2" xfId="56049" xr:uid="{00000000-0005-0000-0000-00004A770000}"/>
    <cellStyle name="40% - Énfasis4 3 2 6 2 3" xfId="33687" xr:uid="{00000000-0005-0000-0000-00004B770000}"/>
    <cellStyle name="40% - Énfasis4 3 2 6 3" xfId="39266" xr:uid="{00000000-0005-0000-0000-00004C770000}"/>
    <cellStyle name="40% - Énfasis4 3 2 6 3 2" xfId="51357" xr:uid="{00000000-0005-0000-0000-00004D770000}"/>
    <cellStyle name="40% - Énfasis4 3 2 6 4" xfId="46719" xr:uid="{00000000-0005-0000-0000-00004E770000}"/>
    <cellStyle name="40% - Énfasis4 3 2 6 5" xfId="19894" xr:uid="{00000000-0005-0000-0000-00004F770000}"/>
    <cellStyle name="40% - Énfasis4 3 2 7" xfId="6294" xr:uid="{00000000-0005-0000-0000-000050770000}"/>
    <cellStyle name="40% - Énfasis4 3 2 7 2" xfId="52060" xr:uid="{00000000-0005-0000-0000-000051770000}"/>
    <cellStyle name="40% - Énfasis4 3 2 7 3" xfId="29528" xr:uid="{00000000-0005-0000-0000-000052770000}"/>
    <cellStyle name="40% - Énfasis4 3 2 8" xfId="11079" xr:uid="{00000000-0005-0000-0000-000053770000}"/>
    <cellStyle name="40% - Énfasis4 3 2 8 2" xfId="47398" xr:uid="{00000000-0005-0000-0000-000054770000}"/>
    <cellStyle name="40% - Énfasis4 3 2 8 3" xfId="34963" xr:uid="{00000000-0005-0000-0000-000055770000}"/>
    <cellStyle name="40% - Énfasis4 3 2 9" xfId="42562" xr:uid="{00000000-0005-0000-0000-000056770000}"/>
    <cellStyle name="40% - Énfasis4 3 3" xfId="801" xr:uid="{00000000-0005-0000-0000-000057770000}"/>
    <cellStyle name="40% - Énfasis4 3 3 10" xfId="11658" xr:uid="{00000000-0005-0000-0000-000058770000}"/>
    <cellStyle name="40% - Énfasis4 3 3 2" xfId="1543" xr:uid="{00000000-0005-0000-0000-000059770000}"/>
    <cellStyle name="40% - Énfasis4 3 3 2 2" xfId="3916" xr:uid="{00000000-0005-0000-0000-00005A770000}"/>
    <cellStyle name="40% - Énfasis4 3 3 2 2 2" xfId="8707" xr:uid="{00000000-0005-0000-0000-00005B770000}"/>
    <cellStyle name="40% - Énfasis4 3 3 2 2 2 2" xfId="28126" xr:uid="{00000000-0005-0000-0000-00005C770000}"/>
    <cellStyle name="40% - Énfasis4 3 3 2 2 2 3" xfId="54473" xr:uid="{00000000-0005-0000-0000-00005D770000}"/>
    <cellStyle name="40% - Énfasis4 3 3 2 2 2 4" xfId="18249" xr:uid="{00000000-0005-0000-0000-00005E770000}"/>
    <cellStyle name="40% - Énfasis4 3 3 2 2 3" xfId="22541" xr:uid="{00000000-0005-0000-0000-00005F770000}"/>
    <cellStyle name="40% - Énfasis4 3 3 2 2 3 2" xfId="49784" xr:uid="{00000000-0005-0000-0000-000060770000}"/>
    <cellStyle name="40% - Énfasis4 3 3 2 2 4" xfId="32024" xr:uid="{00000000-0005-0000-0000-000061770000}"/>
    <cellStyle name="40% - Énfasis4 3 3 2 2 5" xfId="37595" xr:uid="{00000000-0005-0000-0000-000062770000}"/>
    <cellStyle name="40% - Énfasis4 3 3 2 2 6" xfId="45055" xr:uid="{00000000-0005-0000-0000-000063770000}"/>
    <cellStyle name="40% - Énfasis4 3 3 2 2 7" xfId="14537" xr:uid="{00000000-0005-0000-0000-000064770000}"/>
    <cellStyle name="40% - Énfasis4 3 3 2 3" xfId="6756" xr:uid="{00000000-0005-0000-0000-000065770000}"/>
    <cellStyle name="40% - Énfasis4 3 3 2 3 2" xfId="26316" xr:uid="{00000000-0005-0000-0000-000066770000}"/>
    <cellStyle name="40% - Énfasis4 3 3 2 3 3" xfId="52522" xr:uid="{00000000-0005-0000-0000-000067770000}"/>
    <cellStyle name="40% - Énfasis4 3 3 2 3 4" xfId="16406" xr:uid="{00000000-0005-0000-0000-000068770000}"/>
    <cellStyle name="40% - Énfasis4 3 3 2 4" xfId="20382" xr:uid="{00000000-0005-0000-0000-000069770000}"/>
    <cellStyle name="40% - Énfasis4 3 3 2 4 2" xfId="47858" xr:uid="{00000000-0005-0000-0000-00006A770000}"/>
    <cellStyle name="40% - Énfasis4 3 3 2 5" xfId="30007" xr:uid="{00000000-0005-0000-0000-00006B770000}"/>
    <cellStyle name="40% - Énfasis4 3 3 2 6" xfId="35453" xr:uid="{00000000-0005-0000-0000-00006C770000}"/>
    <cellStyle name="40% - Énfasis4 3 3 2 7" xfId="43048" xr:uid="{00000000-0005-0000-0000-00006D770000}"/>
    <cellStyle name="40% - Énfasis4 3 3 2 8" xfId="13076" xr:uid="{00000000-0005-0000-0000-00006E770000}"/>
    <cellStyle name="40% - Énfasis4 3 3 3" xfId="3224" xr:uid="{00000000-0005-0000-0000-00006F770000}"/>
    <cellStyle name="40% - Énfasis4 3 3 3 2" xfId="8016" xr:uid="{00000000-0005-0000-0000-000070770000}"/>
    <cellStyle name="40% - Énfasis4 3 3 3 2 2" xfId="27446" xr:uid="{00000000-0005-0000-0000-000071770000}"/>
    <cellStyle name="40% - Énfasis4 3 3 3 2 3" xfId="53782" xr:uid="{00000000-0005-0000-0000-000072770000}"/>
    <cellStyle name="40% - Énfasis4 3 3 3 2 4" xfId="17557" xr:uid="{00000000-0005-0000-0000-000073770000}"/>
    <cellStyle name="40% - Énfasis4 3 3 3 3" xfId="21849" xr:uid="{00000000-0005-0000-0000-000074770000}"/>
    <cellStyle name="40% - Énfasis4 3 3 3 3 2" xfId="49094" xr:uid="{00000000-0005-0000-0000-000075770000}"/>
    <cellStyle name="40% - Énfasis4 3 3 3 4" xfId="31336" xr:uid="{00000000-0005-0000-0000-000076770000}"/>
    <cellStyle name="40% - Énfasis4 3 3 3 5" xfId="36903" xr:uid="{00000000-0005-0000-0000-000077770000}"/>
    <cellStyle name="40% - Énfasis4 3 3 3 6" xfId="44363" xr:uid="{00000000-0005-0000-0000-000078770000}"/>
    <cellStyle name="40% - Énfasis4 3 3 3 7" xfId="12356" xr:uid="{00000000-0005-0000-0000-000079770000}"/>
    <cellStyle name="40% - Énfasis4 3 3 4" xfId="6051" xr:uid="{00000000-0005-0000-0000-00007A770000}"/>
    <cellStyle name="40% - Énfasis4 3 3 4 2" xfId="25043" xr:uid="{00000000-0005-0000-0000-00007B770000}"/>
    <cellStyle name="40% - Énfasis4 3 3 4 3" xfId="51817" xr:uid="{00000000-0005-0000-0000-00007C770000}"/>
    <cellStyle name="40% - Énfasis4 3 3 4 4" xfId="13858" xr:uid="{00000000-0005-0000-0000-00007D770000}"/>
    <cellStyle name="40% - Énfasis4 3 3 5" xfId="15727" xr:uid="{00000000-0005-0000-0000-00007E770000}"/>
    <cellStyle name="40% - Énfasis4 3 3 5 2" xfId="25637" xr:uid="{00000000-0005-0000-0000-00007F770000}"/>
    <cellStyle name="40% - Énfasis4 3 3 5 3" xfId="47155" xr:uid="{00000000-0005-0000-0000-000080770000}"/>
    <cellStyle name="40% - Énfasis4 3 3 6" xfId="19646" xr:uid="{00000000-0005-0000-0000-000081770000}"/>
    <cellStyle name="40% - Énfasis4 3 3 7" xfId="29285" xr:uid="{00000000-0005-0000-0000-000082770000}"/>
    <cellStyle name="40% - Énfasis4 3 3 8" xfId="34715" xr:uid="{00000000-0005-0000-0000-000083770000}"/>
    <cellStyle name="40% - Énfasis4 3 3 9" xfId="42314" xr:uid="{00000000-0005-0000-0000-000084770000}"/>
    <cellStyle name="40% - Énfasis4 3 4" xfId="1280" xr:uid="{00000000-0005-0000-0000-000085770000}"/>
    <cellStyle name="40% - Énfasis4 3 4 2" xfId="3656" xr:uid="{00000000-0005-0000-0000-000086770000}"/>
    <cellStyle name="40% - Énfasis4 3 4 2 2" xfId="8447" xr:uid="{00000000-0005-0000-0000-000087770000}"/>
    <cellStyle name="40% - Énfasis4 3 4 2 2 2" xfId="27867" xr:uid="{00000000-0005-0000-0000-000088770000}"/>
    <cellStyle name="40% - Énfasis4 3 4 2 2 3" xfId="54213" xr:uid="{00000000-0005-0000-0000-000089770000}"/>
    <cellStyle name="40% - Énfasis4 3 4 2 2 4" xfId="17989" xr:uid="{00000000-0005-0000-0000-00008A770000}"/>
    <cellStyle name="40% - Énfasis4 3 4 2 3" xfId="22281" xr:uid="{00000000-0005-0000-0000-00008B770000}"/>
    <cellStyle name="40% - Énfasis4 3 4 2 3 2" xfId="49524" xr:uid="{00000000-0005-0000-0000-00008C770000}"/>
    <cellStyle name="40% - Énfasis4 3 4 2 4" xfId="31764" xr:uid="{00000000-0005-0000-0000-00008D770000}"/>
    <cellStyle name="40% - Énfasis4 3 4 2 5" xfId="37335" xr:uid="{00000000-0005-0000-0000-00008E770000}"/>
    <cellStyle name="40% - Énfasis4 3 4 2 6" xfId="44795" xr:uid="{00000000-0005-0000-0000-00008F770000}"/>
    <cellStyle name="40% - Énfasis4 3 4 2 7" xfId="14278" xr:uid="{00000000-0005-0000-0000-000090770000}"/>
    <cellStyle name="40% - Énfasis4 3 4 3" xfId="6494" xr:uid="{00000000-0005-0000-0000-000091770000}"/>
    <cellStyle name="40% - Énfasis4 3 4 3 2" xfId="26057" xr:uid="{00000000-0005-0000-0000-000092770000}"/>
    <cellStyle name="40% - Énfasis4 3 4 3 3" xfId="52260" xr:uid="{00000000-0005-0000-0000-000093770000}"/>
    <cellStyle name="40% - Énfasis4 3 4 3 4" xfId="16147" xr:uid="{00000000-0005-0000-0000-000094770000}"/>
    <cellStyle name="40% - Énfasis4 3 4 4" xfId="20119" xr:uid="{00000000-0005-0000-0000-000095770000}"/>
    <cellStyle name="40% - Énfasis4 3 4 4 2" xfId="47596" xr:uid="{00000000-0005-0000-0000-000096770000}"/>
    <cellStyle name="40% - Énfasis4 3 4 5" xfId="29744" xr:uid="{00000000-0005-0000-0000-000097770000}"/>
    <cellStyle name="40% - Énfasis4 3 4 6" xfId="35190" xr:uid="{00000000-0005-0000-0000-000098770000}"/>
    <cellStyle name="40% - Énfasis4 3 4 7" xfId="42785" xr:uid="{00000000-0005-0000-0000-000099770000}"/>
    <cellStyle name="40% - Énfasis4 3 4 8" xfId="12814" xr:uid="{00000000-0005-0000-0000-00009A770000}"/>
    <cellStyle name="40% - Énfasis4 3 5" xfId="2083" xr:uid="{00000000-0005-0000-0000-00009B770000}"/>
    <cellStyle name="40% - Énfasis4 3 5 2" xfId="4388" xr:uid="{00000000-0005-0000-0000-00009C770000}"/>
    <cellStyle name="40% - Énfasis4 3 5 2 2" xfId="9169" xr:uid="{00000000-0005-0000-0000-00009D770000}"/>
    <cellStyle name="40% - Énfasis4 3 5 2 2 2" xfId="28562" xr:uid="{00000000-0005-0000-0000-00009E770000}"/>
    <cellStyle name="40% - Énfasis4 3 5 2 2 3" xfId="54935" xr:uid="{00000000-0005-0000-0000-00009F770000}"/>
    <cellStyle name="40% - Énfasis4 3 5 2 2 4" xfId="18721" xr:uid="{00000000-0005-0000-0000-0000A0770000}"/>
    <cellStyle name="40% - Énfasis4 3 5 2 3" xfId="23013" xr:uid="{00000000-0005-0000-0000-0000A1770000}"/>
    <cellStyle name="40% - Énfasis4 3 5 2 3 2" xfId="50245" xr:uid="{00000000-0005-0000-0000-0000A2770000}"/>
    <cellStyle name="40% - Énfasis4 3 5 2 4" xfId="32488" xr:uid="{00000000-0005-0000-0000-0000A3770000}"/>
    <cellStyle name="40% - Énfasis4 3 5 2 5" xfId="38067" xr:uid="{00000000-0005-0000-0000-0000A4770000}"/>
    <cellStyle name="40% - Énfasis4 3 5 2 6" xfId="45527" xr:uid="{00000000-0005-0000-0000-0000A5770000}"/>
    <cellStyle name="40% - Énfasis4 3 5 2 7" xfId="14973" xr:uid="{00000000-0005-0000-0000-0000A6770000}"/>
    <cellStyle name="40% - Énfasis4 3 5 3" xfId="7248" xr:uid="{00000000-0005-0000-0000-0000A7770000}"/>
    <cellStyle name="40% - Énfasis4 3 5 3 2" xfId="26752" xr:uid="{00000000-0005-0000-0000-0000A8770000}"/>
    <cellStyle name="40% - Énfasis4 3 5 3 3" xfId="53014" xr:uid="{00000000-0005-0000-0000-0000A9770000}"/>
    <cellStyle name="40% - Énfasis4 3 5 3 4" xfId="16842" xr:uid="{00000000-0005-0000-0000-0000AA770000}"/>
    <cellStyle name="40% - Énfasis4 3 5 4" xfId="20920" xr:uid="{00000000-0005-0000-0000-0000AB770000}"/>
    <cellStyle name="40% - Énfasis4 3 5 4 2" xfId="48350" xr:uid="{00000000-0005-0000-0000-0000AC770000}"/>
    <cellStyle name="40% - Énfasis4 3 5 5" xfId="30534" xr:uid="{00000000-0005-0000-0000-0000AD770000}"/>
    <cellStyle name="40% - Énfasis4 3 5 6" xfId="35993" xr:uid="{00000000-0005-0000-0000-0000AE770000}"/>
    <cellStyle name="40% - Énfasis4 3 5 7" xfId="43586" xr:uid="{00000000-0005-0000-0000-0000AF770000}"/>
    <cellStyle name="40% - Énfasis4 3 5 8" xfId="12097" xr:uid="{00000000-0005-0000-0000-0000B0770000}"/>
    <cellStyle name="40% - Énfasis4 3 6" xfId="2964" xr:uid="{00000000-0005-0000-0000-0000B1770000}"/>
    <cellStyle name="40% - Énfasis4 3 6 2" xfId="7757" xr:uid="{00000000-0005-0000-0000-0000B2770000}"/>
    <cellStyle name="40% - Énfasis4 3 6 2 2" xfId="27187" xr:uid="{00000000-0005-0000-0000-0000B3770000}"/>
    <cellStyle name="40% - Énfasis4 3 6 2 3" xfId="53523" xr:uid="{00000000-0005-0000-0000-0000B4770000}"/>
    <cellStyle name="40% - Énfasis4 3 6 2 4" xfId="17297" xr:uid="{00000000-0005-0000-0000-0000B5770000}"/>
    <cellStyle name="40% - Énfasis4 3 6 3" xfId="21589" xr:uid="{00000000-0005-0000-0000-0000B6770000}"/>
    <cellStyle name="40% - Énfasis4 3 6 3 2" xfId="48835" xr:uid="{00000000-0005-0000-0000-0000B7770000}"/>
    <cellStyle name="40% - Énfasis4 3 6 4" xfId="31076" xr:uid="{00000000-0005-0000-0000-0000B8770000}"/>
    <cellStyle name="40% - Énfasis4 3 6 5" xfId="36643" xr:uid="{00000000-0005-0000-0000-0000B9770000}"/>
    <cellStyle name="40% - Énfasis4 3 6 6" xfId="44103" xr:uid="{00000000-0005-0000-0000-0000BA770000}"/>
    <cellStyle name="40% - Énfasis4 3 6 7" xfId="13599" xr:uid="{00000000-0005-0000-0000-0000BB770000}"/>
    <cellStyle name="40% - Énfasis4 3 7" xfId="4863" xr:uid="{00000000-0005-0000-0000-0000BC770000}"/>
    <cellStyle name="40% - Énfasis4 3 7 2" xfId="9619" xr:uid="{00000000-0005-0000-0000-0000BD770000}"/>
    <cellStyle name="40% - Énfasis4 3 7 2 2" xfId="55385" xr:uid="{00000000-0005-0000-0000-0000BE770000}"/>
    <cellStyle name="40% - Énfasis4 3 7 2 3" xfId="25378" xr:uid="{00000000-0005-0000-0000-0000BF770000}"/>
    <cellStyle name="40% - Énfasis4 3 7 3" xfId="32962" xr:uid="{00000000-0005-0000-0000-0000C0770000}"/>
    <cellStyle name="40% - Énfasis4 3 7 3 2" xfId="50694" xr:uid="{00000000-0005-0000-0000-0000C1770000}"/>
    <cellStyle name="40% - Énfasis4 3 7 4" xfId="38541" xr:uid="{00000000-0005-0000-0000-0000C2770000}"/>
    <cellStyle name="40% - Énfasis4 3 7 5" xfId="45994" xr:uid="{00000000-0005-0000-0000-0000C3770000}"/>
    <cellStyle name="40% - Énfasis4 3 7 6" xfId="15468" xr:uid="{00000000-0005-0000-0000-0000C4770000}"/>
    <cellStyle name="40% - Énfasis4 3 8" xfId="5348" xr:uid="{00000000-0005-0000-0000-0000C5770000}"/>
    <cellStyle name="40% - Énfasis4 3 8 2" xfId="10040" xr:uid="{00000000-0005-0000-0000-0000C6770000}"/>
    <cellStyle name="40% - Énfasis4 3 8 2 2" xfId="55806" xr:uid="{00000000-0005-0000-0000-0000C7770000}"/>
    <cellStyle name="40% - Énfasis4 3 8 2 3" xfId="33444" xr:uid="{00000000-0005-0000-0000-0000C8770000}"/>
    <cellStyle name="40% - Énfasis4 3 8 3" xfId="39023" xr:uid="{00000000-0005-0000-0000-0000C9770000}"/>
    <cellStyle name="40% - Énfasis4 3 8 3 2" xfId="51114" xr:uid="{00000000-0005-0000-0000-0000CA770000}"/>
    <cellStyle name="40% - Énfasis4 3 8 4" xfId="46476" xr:uid="{00000000-0005-0000-0000-0000CB770000}"/>
    <cellStyle name="40% - Énfasis4 3 8 5" xfId="19359" xr:uid="{00000000-0005-0000-0000-0000CC770000}"/>
    <cellStyle name="40% - Énfasis4 3 9" xfId="5791" xr:uid="{00000000-0005-0000-0000-0000CD770000}"/>
    <cellStyle name="40% - Énfasis4 3 9 2" xfId="51557" xr:uid="{00000000-0005-0000-0000-0000CE770000}"/>
    <cellStyle name="40% - Énfasis4 3 9 3" xfId="29025" xr:uid="{00000000-0005-0000-0000-0000CF770000}"/>
    <cellStyle name="40% - Énfasis4 4" xfId="589" xr:uid="{00000000-0005-0000-0000-0000D0770000}"/>
    <cellStyle name="40% - Énfasis4 4 10" xfId="42105" xr:uid="{00000000-0005-0000-0000-0000D1770000}"/>
    <cellStyle name="40% - Énfasis4 4 11" xfId="11449" xr:uid="{00000000-0005-0000-0000-0000D2770000}"/>
    <cellStyle name="40% - Énfasis4 4 12" xfId="56663" xr:uid="{00000000-0005-0000-0000-0000D3770000}"/>
    <cellStyle name="40% - Énfasis4 4 13" xfId="57118" xr:uid="{00000000-0005-0000-0000-0000D4770000}"/>
    <cellStyle name="40% - Énfasis4 4 2" xfId="873" xr:uid="{00000000-0005-0000-0000-0000D5770000}"/>
    <cellStyle name="40% - Énfasis4 4 2 10" xfId="11730" xr:uid="{00000000-0005-0000-0000-0000D6770000}"/>
    <cellStyle name="40% - Énfasis4 4 2 2" xfId="1615" xr:uid="{00000000-0005-0000-0000-0000D7770000}"/>
    <cellStyle name="40% - Énfasis4 4 2 2 2" xfId="3988" xr:uid="{00000000-0005-0000-0000-0000D8770000}"/>
    <cellStyle name="40% - Énfasis4 4 2 2 2 2" xfId="8779" xr:uid="{00000000-0005-0000-0000-0000D9770000}"/>
    <cellStyle name="40% - Énfasis4 4 2 2 2 2 2" xfId="28198" xr:uid="{00000000-0005-0000-0000-0000DA770000}"/>
    <cellStyle name="40% - Énfasis4 4 2 2 2 2 3" xfId="54545" xr:uid="{00000000-0005-0000-0000-0000DB770000}"/>
    <cellStyle name="40% - Énfasis4 4 2 2 2 2 4" xfId="18321" xr:uid="{00000000-0005-0000-0000-0000DC770000}"/>
    <cellStyle name="40% - Énfasis4 4 2 2 2 3" xfId="22613" xr:uid="{00000000-0005-0000-0000-0000DD770000}"/>
    <cellStyle name="40% - Énfasis4 4 2 2 2 3 2" xfId="49856" xr:uid="{00000000-0005-0000-0000-0000DE770000}"/>
    <cellStyle name="40% - Énfasis4 4 2 2 2 4" xfId="32096" xr:uid="{00000000-0005-0000-0000-0000DF770000}"/>
    <cellStyle name="40% - Énfasis4 4 2 2 2 5" xfId="37667" xr:uid="{00000000-0005-0000-0000-0000E0770000}"/>
    <cellStyle name="40% - Énfasis4 4 2 2 2 6" xfId="45127" xr:uid="{00000000-0005-0000-0000-0000E1770000}"/>
    <cellStyle name="40% - Énfasis4 4 2 2 2 7" xfId="14609" xr:uid="{00000000-0005-0000-0000-0000E2770000}"/>
    <cellStyle name="40% - Énfasis4 4 2 2 3" xfId="6828" xr:uid="{00000000-0005-0000-0000-0000E3770000}"/>
    <cellStyle name="40% - Énfasis4 4 2 2 3 2" xfId="26388" xr:uid="{00000000-0005-0000-0000-0000E4770000}"/>
    <cellStyle name="40% - Énfasis4 4 2 2 3 3" xfId="52594" xr:uid="{00000000-0005-0000-0000-0000E5770000}"/>
    <cellStyle name="40% - Énfasis4 4 2 2 3 4" xfId="16478" xr:uid="{00000000-0005-0000-0000-0000E6770000}"/>
    <cellStyle name="40% - Énfasis4 4 2 2 4" xfId="20454" xr:uid="{00000000-0005-0000-0000-0000E7770000}"/>
    <cellStyle name="40% - Énfasis4 4 2 2 4 2" xfId="47930" xr:uid="{00000000-0005-0000-0000-0000E8770000}"/>
    <cellStyle name="40% - Énfasis4 4 2 2 5" xfId="30079" xr:uid="{00000000-0005-0000-0000-0000E9770000}"/>
    <cellStyle name="40% - Énfasis4 4 2 2 6" xfId="35525" xr:uid="{00000000-0005-0000-0000-0000EA770000}"/>
    <cellStyle name="40% - Énfasis4 4 2 2 7" xfId="43120" xr:uid="{00000000-0005-0000-0000-0000EB770000}"/>
    <cellStyle name="40% - Énfasis4 4 2 2 8" xfId="13148" xr:uid="{00000000-0005-0000-0000-0000EC770000}"/>
    <cellStyle name="40% - Énfasis4 4 2 3" xfId="3296" xr:uid="{00000000-0005-0000-0000-0000ED770000}"/>
    <cellStyle name="40% - Énfasis4 4 2 3 2" xfId="8088" xr:uid="{00000000-0005-0000-0000-0000EE770000}"/>
    <cellStyle name="40% - Énfasis4 4 2 3 2 2" xfId="27518" xr:uid="{00000000-0005-0000-0000-0000EF770000}"/>
    <cellStyle name="40% - Énfasis4 4 2 3 2 3" xfId="53854" xr:uid="{00000000-0005-0000-0000-0000F0770000}"/>
    <cellStyle name="40% - Énfasis4 4 2 3 2 4" xfId="17629" xr:uid="{00000000-0005-0000-0000-0000F1770000}"/>
    <cellStyle name="40% - Énfasis4 4 2 3 3" xfId="21921" xr:uid="{00000000-0005-0000-0000-0000F2770000}"/>
    <cellStyle name="40% - Énfasis4 4 2 3 3 2" xfId="49166" xr:uid="{00000000-0005-0000-0000-0000F3770000}"/>
    <cellStyle name="40% - Énfasis4 4 2 3 4" xfId="31408" xr:uid="{00000000-0005-0000-0000-0000F4770000}"/>
    <cellStyle name="40% - Énfasis4 4 2 3 5" xfId="36975" xr:uid="{00000000-0005-0000-0000-0000F5770000}"/>
    <cellStyle name="40% - Énfasis4 4 2 3 6" xfId="44435" xr:uid="{00000000-0005-0000-0000-0000F6770000}"/>
    <cellStyle name="40% - Énfasis4 4 2 3 7" xfId="12428" xr:uid="{00000000-0005-0000-0000-0000F7770000}"/>
    <cellStyle name="40% - Énfasis4 4 2 4" xfId="6123" xr:uid="{00000000-0005-0000-0000-0000F8770000}"/>
    <cellStyle name="40% - Énfasis4 4 2 4 2" xfId="23943" xr:uid="{00000000-0005-0000-0000-0000F9770000}"/>
    <cellStyle name="40% - Énfasis4 4 2 4 3" xfId="51889" xr:uid="{00000000-0005-0000-0000-0000FA770000}"/>
    <cellStyle name="40% - Énfasis4 4 2 4 4" xfId="13930" xr:uid="{00000000-0005-0000-0000-0000FB770000}"/>
    <cellStyle name="40% - Énfasis4 4 2 5" xfId="15799" xr:uid="{00000000-0005-0000-0000-0000FC770000}"/>
    <cellStyle name="40% - Énfasis4 4 2 5 2" xfId="25709" xr:uid="{00000000-0005-0000-0000-0000FD770000}"/>
    <cellStyle name="40% - Énfasis4 4 2 5 3" xfId="47227" xr:uid="{00000000-0005-0000-0000-0000FE770000}"/>
    <cellStyle name="40% - Énfasis4 4 2 6" xfId="19718" xr:uid="{00000000-0005-0000-0000-0000FF770000}"/>
    <cellStyle name="40% - Énfasis4 4 2 7" xfId="29357" xr:uid="{00000000-0005-0000-0000-000000780000}"/>
    <cellStyle name="40% - Énfasis4 4 2 8" xfId="34787" xr:uid="{00000000-0005-0000-0000-000001780000}"/>
    <cellStyle name="40% - Énfasis4 4 2 9" xfId="42386" xr:uid="{00000000-0005-0000-0000-000002780000}"/>
    <cellStyle name="40% - Énfasis4 4 3" xfId="1352" xr:uid="{00000000-0005-0000-0000-000003780000}"/>
    <cellStyle name="40% - Énfasis4 4 3 2" xfId="3728" xr:uid="{00000000-0005-0000-0000-000004780000}"/>
    <cellStyle name="40% - Énfasis4 4 3 2 2" xfId="8519" xr:uid="{00000000-0005-0000-0000-000005780000}"/>
    <cellStyle name="40% - Énfasis4 4 3 2 2 2" xfId="27939" xr:uid="{00000000-0005-0000-0000-000006780000}"/>
    <cellStyle name="40% - Énfasis4 4 3 2 2 3" xfId="54285" xr:uid="{00000000-0005-0000-0000-000007780000}"/>
    <cellStyle name="40% - Énfasis4 4 3 2 2 4" xfId="18061" xr:uid="{00000000-0005-0000-0000-000008780000}"/>
    <cellStyle name="40% - Énfasis4 4 3 2 3" xfId="22353" xr:uid="{00000000-0005-0000-0000-000009780000}"/>
    <cellStyle name="40% - Énfasis4 4 3 2 3 2" xfId="49596" xr:uid="{00000000-0005-0000-0000-00000A780000}"/>
    <cellStyle name="40% - Énfasis4 4 3 2 4" xfId="31836" xr:uid="{00000000-0005-0000-0000-00000B780000}"/>
    <cellStyle name="40% - Énfasis4 4 3 2 5" xfId="37407" xr:uid="{00000000-0005-0000-0000-00000C780000}"/>
    <cellStyle name="40% - Énfasis4 4 3 2 6" xfId="44867" xr:uid="{00000000-0005-0000-0000-00000D780000}"/>
    <cellStyle name="40% - Énfasis4 4 3 2 7" xfId="14350" xr:uid="{00000000-0005-0000-0000-00000E780000}"/>
    <cellStyle name="40% - Énfasis4 4 3 3" xfId="6566" xr:uid="{00000000-0005-0000-0000-00000F780000}"/>
    <cellStyle name="40% - Énfasis4 4 3 3 2" xfId="26129" xr:uid="{00000000-0005-0000-0000-000010780000}"/>
    <cellStyle name="40% - Énfasis4 4 3 3 3" xfId="52332" xr:uid="{00000000-0005-0000-0000-000011780000}"/>
    <cellStyle name="40% - Énfasis4 4 3 3 4" xfId="16219" xr:uid="{00000000-0005-0000-0000-000012780000}"/>
    <cellStyle name="40% - Énfasis4 4 3 4" xfId="20191" xr:uid="{00000000-0005-0000-0000-000013780000}"/>
    <cellStyle name="40% - Énfasis4 4 3 4 2" xfId="47668" xr:uid="{00000000-0005-0000-0000-000014780000}"/>
    <cellStyle name="40% - Énfasis4 4 3 5" xfId="29816" xr:uid="{00000000-0005-0000-0000-000015780000}"/>
    <cellStyle name="40% - Énfasis4 4 3 6" xfId="35262" xr:uid="{00000000-0005-0000-0000-000016780000}"/>
    <cellStyle name="40% - Énfasis4 4 3 7" xfId="42857" xr:uid="{00000000-0005-0000-0000-000017780000}"/>
    <cellStyle name="40% - Énfasis4 4 3 8" xfId="12886" xr:uid="{00000000-0005-0000-0000-000018780000}"/>
    <cellStyle name="40% - Énfasis4 4 4" xfId="2155" xr:uid="{00000000-0005-0000-0000-000019780000}"/>
    <cellStyle name="40% - Énfasis4 4 4 2" xfId="4460" xr:uid="{00000000-0005-0000-0000-00001A780000}"/>
    <cellStyle name="40% - Énfasis4 4 4 2 2" xfId="9241" xr:uid="{00000000-0005-0000-0000-00001B780000}"/>
    <cellStyle name="40% - Énfasis4 4 4 2 2 2" xfId="28634" xr:uid="{00000000-0005-0000-0000-00001C780000}"/>
    <cellStyle name="40% - Énfasis4 4 4 2 2 3" xfId="55007" xr:uid="{00000000-0005-0000-0000-00001D780000}"/>
    <cellStyle name="40% - Énfasis4 4 4 2 2 4" xfId="18793" xr:uid="{00000000-0005-0000-0000-00001E780000}"/>
    <cellStyle name="40% - Énfasis4 4 4 2 3" xfId="23085" xr:uid="{00000000-0005-0000-0000-00001F780000}"/>
    <cellStyle name="40% - Énfasis4 4 4 2 3 2" xfId="50317" xr:uid="{00000000-0005-0000-0000-000020780000}"/>
    <cellStyle name="40% - Énfasis4 4 4 2 4" xfId="32560" xr:uid="{00000000-0005-0000-0000-000021780000}"/>
    <cellStyle name="40% - Énfasis4 4 4 2 5" xfId="38139" xr:uid="{00000000-0005-0000-0000-000022780000}"/>
    <cellStyle name="40% - Énfasis4 4 4 2 6" xfId="45599" xr:uid="{00000000-0005-0000-0000-000023780000}"/>
    <cellStyle name="40% - Énfasis4 4 4 2 7" xfId="15045" xr:uid="{00000000-0005-0000-0000-000024780000}"/>
    <cellStyle name="40% - Énfasis4 4 4 3" xfId="7320" xr:uid="{00000000-0005-0000-0000-000025780000}"/>
    <cellStyle name="40% - Énfasis4 4 4 3 2" xfId="26824" xr:uid="{00000000-0005-0000-0000-000026780000}"/>
    <cellStyle name="40% - Énfasis4 4 4 3 3" xfId="53086" xr:uid="{00000000-0005-0000-0000-000027780000}"/>
    <cellStyle name="40% - Énfasis4 4 4 3 4" xfId="16914" xr:uid="{00000000-0005-0000-0000-000028780000}"/>
    <cellStyle name="40% - Énfasis4 4 4 4" xfId="20992" xr:uid="{00000000-0005-0000-0000-000029780000}"/>
    <cellStyle name="40% - Énfasis4 4 4 4 2" xfId="48422" xr:uid="{00000000-0005-0000-0000-00002A780000}"/>
    <cellStyle name="40% - Énfasis4 4 4 5" xfId="30606" xr:uid="{00000000-0005-0000-0000-00002B780000}"/>
    <cellStyle name="40% - Énfasis4 4 4 6" xfId="36065" xr:uid="{00000000-0005-0000-0000-00002C780000}"/>
    <cellStyle name="40% - Énfasis4 4 4 7" xfId="43658" xr:uid="{00000000-0005-0000-0000-00002D780000}"/>
    <cellStyle name="40% - Énfasis4 4 4 8" xfId="12169" xr:uid="{00000000-0005-0000-0000-00002E780000}"/>
    <cellStyle name="40% - Énfasis4 4 5" xfId="3036" xr:uid="{00000000-0005-0000-0000-00002F780000}"/>
    <cellStyle name="40% - Énfasis4 4 5 2" xfId="7829" xr:uid="{00000000-0005-0000-0000-000030780000}"/>
    <cellStyle name="40% - Énfasis4 4 5 2 2" xfId="27259" xr:uid="{00000000-0005-0000-0000-000031780000}"/>
    <cellStyle name="40% - Énfasis4 4 5 2 3" xfId="53595" xr:uid="{00000000-0005-0000-0000-000032780000}"/>
    <cellStyle name="40% - Énfasis4 4 5 2 4" xfId="17369" xr:uid="{00000000-0005-0000-0000-000033780000}"/>
    <cellStyle name="40% - Énfasis4 4 5 3" xfId="21661" xr:uid="{00000000-0005-0000-0000-000034780000}"/>
    <cellStyle name="40% - Énfasis4 4 5 3 2" xfId="48907" xr:uid="{00000000-0005-0000-0000-000035780000}"/>
    <cellStyle name="40% - Énfasis4 4 5 4" xfId="31148" xr:uid="{00000000-0005-0000-0000-000036780000}"/>
    <cellStyle name="40% - Énfasis4 4 5 5" xfId="36715" xr:uid="{00000000-0005-0000-0000-000037780000}"/>
    <cellStyle name="40% - Énfasis4 4 5 6" xfId="44175" xr:uid="{00000000-0005-0000-0000-000038780000}"/>
    <cellStyle name="40% - Énfasis4 4 5 7" xfId="13671" xr:uid="{00000000-0005-0000-0000-000039780000}"/>
    <cellStyle name="40% - Énfasis4 4 6" xfId="4935" xr:uid="{00000000-0005-0000-0000-00003A780000}"/>
    <cellStyle name="40% - Énfasis4 4 6 2" xfId="9691" xr:uid="{00000000-0005-0000-0000-00003B780000}"/>
    <cellStyle name="40% - Énfasis4 4 6 2 2" xfId="55457" xr:uid="{00000000-0005-0000-0000-00003C780000}"/>
    <cellStyle name="40% - Énfasis4 4 6 2 3" xfId="25450" xr:uid="{00000000-0005-0000-0000-00003D780000}"/>
    <cellStyle name="40% - Énfasis4 4 6 3" xfId="33034" xr:uid="{00000000-0005-0000-0000-00003E780000}"/>
    <cellStyle name="40% - Énfasis4 4 6 3 2" xfId="50766" xr:uid="{00000000-0005-0000-0000-00003F780000}"/>
    <cellStyle name="40% - Énfasis4 4 6 4" xfId="38613" xr:uid="{00000000-0005-0000-0000-000040780000}"/>
    <cellStyle name="40% - Énfasis4 4 6 5" xfId="46066" xr:uid="{00000000-0005-0000-0000-000041780000}"/>
    <cellStyle name="40% - Énfasis4 4 6 6" xfId="15540" xr:uid="{00000000-0005-0000-0000-000042780000}"/>
    <cellStyle name="40% - Énfasis4 4 7" xfId="5420" xr:uid="{00000000-0005-0000-0000-000043780000}"/>
    <cellStyle name="40% - Énfasis4 4 7 2" xfId="10112" xr:uid="{00000000-0005-0000-0000-000044780000}"/>
    <cellStyle name="40% - Énfasis4 4 7 2 2" xfId="55878" xr:uid="{00000000-0005-0000-0000-000045780000}"/>
    <cellStyle name="40% - Énfasis4 4 7 2 3" xfId="33516" xr:uid="{00000000-0005-0000-0000-000046780000}"/>
    <cellStyle name="40% - Énfasis4 4 7 3" xfId="39095" xr:uid="{00000000-0005-0000-0000-000047780000}"/>
    <cellStyle name="40% - Énfasis4 4 7 3 2" xfId="51186" xr:uid="{00000000-0005-0000-0000-000048780000}"/>
    <cellStyle name="40% - Énfasis4 4 7 4" xfId="46548" xr:uid="{00000000-0005-0000-0000-000049780000}"/>
    <cellStyle name="40% - Énfasis4 4 7 5" xfId="19436" xr:uid="{00000000-0005-0000-0000-00004A780000}"/>
    <cellStyle name="40% - Énfasis4 4 8" xfId="5863" xr:uid="{00000000-0005-0000-0000-00004B780000}"/>
    <cellStyle name="40% - Énfasis4 4 8 2" xfId="51629" xr:uid="{00000000-0005-0000-0000-00004C780000}"/>
    <cellStyle name="40% - Énfasis4 4 8 3" xfId="29097" xr:uid="{00000000-0005-0000-0000-00004D780000}"/>
    <cellStyle name="40% - Énfasis4 4 9" xfId="10908" xr:uid="{00000000-0005-0000-0000-00004E780000}"/>
    <cellStyle name="40% - Énfasis4 4 9 2" xfId="46968" xr:uid="{00000000-0005-0000-0000-00004F780000}"/>
    <cellStyle name="40% - Énfasis4 4 9 3" xfId="34505" xr:uid="{00000000-0005-0000-0000-000050780000}"/>
    <cellStyle name="40% - Énfasis4 5" xfId="950" xr:uid="{00000000-0005-0000-0000-000051780000}"/>
    <cellStyle name="40% - Énfasis4 5 10" xfId="11807" xr:uid="{00000000-0005-0000-0000-000052780000}"/>
    <cellStyle name="40% - Énfasis4 5 11" xfId="56735" xr:uid="{00000000-0005-0000-0000-000053780000}"/>
    <cellStyle name="40% - Énfasis4 5 12" xfId="57190" xr:uid="{00000000-0005-0000-0000-000054780000}"/>
    <cellStyle name="40% - Énfasis4 5 2" xfId="1687" xr:uid="{00000000-0005-0000-0000-000055780000}"/>
    <cellStyle name="40% - Énfasis4 5 2 2" xfId="4060" xr:uid="{00000000-0005-0000-0000-000056780000}"/>
    <cellStyle name="40% - Énfasis4 5 2 2 2" xfId="8851" xr:uid="{00000000-0005-0000-0000-000057780000}"/>
    <cellStyle name="40% - Énfasis4 5 2 2 2 2" xfId="28270" xr:uid="{00000000-0005-0000-0000-000058780000}"/>
    <cellStyle name="40% - Énfasis4 5 2 2 2 3" xfId="54617" xr:uid="{00000000-0005-0000-0000-000059780000}"/>
    <cellStyle name="40% - Énfasis4 5 2 2 2 4" xfId="18393" xr:uid="{00000000-0005-0000-0000-00005A780000}"/>
    <cellStyle name="40% - Énfasis4 5 2 2 3" xfId="22685" xr:uid="{00000000-0005-0000-0000-00005B780000}"/>
    <cellStyle name="40% - Énfasis4 5 2 2 3 2" xfId="49928" xr:uid="{00000000-0005-0000-0000-00005C780000}"/>
    <cellStyle name="40% - Énfasis4 5 2 2 4" xfId="32168" xr:uid="{00000000-0005-0000-0000-00005D780000}"/>
    <cellStyle name="40% - Énfasis4 5 2 2 5" xfId="37739" xr:uid="{00000000-0005-0000-0000-00005E780000}"/>
    <cellStyle name="40% - Énfasis4 5 2 2 6" xfId="45199" xr:uid="{00000000-0005-0000-0000-00005F780000}"/>
    <cellStyle name="40% - Énfasis4 5 2 2 7" xfId="14681" xr:uid="{00000000-0005-0000-0000-000060780000}"/>
    <cellStyle name="40% - Énfasis4 5 2 3" xfId="6900" xr:uid="{00000000-0005-0000-0000-000061780000}"/>
    <cellStyle name="40% - Énfasis4 5 2 3 2" xfId="26460" xr:uid="{00000000-0005-0000-0000-000062780000}"/>
    <cellStyle name="40% - Énfasis4 5 2 3 3" xfId="52666" xr:uid="{00000000-0005-0000-0000-000063780000}"/>
    <cellStyle name="40% - Énfasis4 5 2 3 4" xfId="16550" xr:uid="{00000000-0005-0000-0000-000064780000}"/>
    <cellStyle name="40% - Énfasis4 5 2 4" xfId="20526" xr:uid="{00000000-0005-0000-0000-000065780000}"/>
    <cellStyle name="40% - Énfasis4 5 2 4 2" xfId="48002" xr:uid="{00000000-0005-0000-0000-000066780000}"/>
    <cellStyle name="40% - Énfasis4 5 2 5" xfId="30151" xr:uid="{00000000-0005-0000-0000-000067780000}"/>
    <cellStyle name="40% - Énfasis4 5 2 6" xfId="35597" xr:uid="{00000000-0005-0000-0000-000068780000}"/>
    <cellStyle name="40% - Énfasis4 5 2 7" xfId="43192" xr:uid="{00000000-0005-0000-0000-000069780000}"/>
    <cellStyle name="40% - Énfasis4 5 2 8" xfId="13220" xr:uid="{00000000-0005-0000-0000-00006A780000}"/>
    <cellStyle name="40% - Énfasis4 5 3" xfId="2227" xr:uid="{00000000-0005-0000-0000-00006B780000}"/>
    <cellStyle name="40% - Énfasis4 5 3 2" xfId="4532" xr:uid="{00000000-0005-0000-0000-00006C780000}"/>
    <cellStyle name="40% - Énfasis4 5 3 2 2" xfId="9313" xr:uid="{00000000-0005-0000-0000-00006D780000}"/>
    <cellStyle name="40% - Énfasis4 5 3 2 2 2" xfId="28706" xr:uid="{00000000-0005-0000-0000-00006E780000}"/>
    <cellStyle name="40% - Énfasis4 5 3 2 2 3" xfId="55079" xr:uid="{00000000-0005-0000-0000-00006F780000}"/>
    <cellStyle name="40% - Énfasis4 5 3 2 2 4" xfId="18865" xr:uid="{00000000-0005-0000-0000-000070780000}"/>
    <cellStyle name="40% - Énfasis4 5 3 2 3" xfId="23157" xr:uid="{00000000-0005-0000-0000-000071780000}"/>
    <cellStyle name="40% - Énfasis4 5 3 2 3 2" xfId="50389" xr:uid="{00000000-0005-0000-0000-000072780000}"/>
    <cellStyle name="40% - Énfasis4 5 3 2 4" xfId="32632" xr:uid="{00000000-0005-0000-0000-000073780000}"/>
    <cellStyle name="40% - Énfasis4 5 3 2 5" xfId="38211" xr:uid="{00000000-0005-0000-0000-000074780000}"/>
    <cellStyle name="40% - Énfasis4 5 3 2 6" xfId="45671" xr:uid="{00000000-0005-0000-0000-000075780000}"/>
    <cellStyle name="40% - Énfasis4 5 3 2 7" xfId="15117" xr:uid="{00000000-0005-0000-0000-000076780000}"/>
    <cellStyle name="40% - Énfasis4 5 3 3" xfId="7392" xr:uid="{00000000-0005-0000-0000-000077780000}"/>
    <cellStyle name="40% - Énfasis4 5 3 3 2" xfId="26896" xr:uid="{00000000-0005-0000-0000-000078780000}"/>
    <cellStyle name="40% - Énfasis4 5 3 3 3" xfId="53158" xr:uid="{00000000-0005-0000-0000-000079780000}"/>
    <cellStyle name="40% - Énfasis4 5 3 3 4" xfId="16986" xr:uid="{00000000-0005-0000-0000-00007A780000}"/>
    <cellStyle name="40% - Énfasis4 5 3 4" xfId="21064" xr:uid="{00000000-0005-0000-0000-00007B780000}"/>
    <cellStyle name="40% - Énfasis4 5 3 4 2" xfId="48494" xr:uid="{00000000-0005-0000-0000-00007C780000}"/>
    <cellStyle name="40% - Énfasis4 5 3 5" xfId="30678" xr:uid="{00000000-0005-0000-0000-00007D780000}"/>
    <cellStyle name="40% - Énfasis4 5 3 6" xfId="36137" xr:uid="{00000000-0005-0000-0000-00007E780000}"/>
    <cellStyle name="40% - Énfasis4 5 3 7" xfId="43730" xr:uid="{00000000-0005-0000-0000-00007F780000}"/>
    <cellStyle name="40% - Énfasis4 5 3 8" xfId="12500" xr:uid="{00000000-0005-0000-0000-000080780000}"/>
    <cellStyle name="40% - Énfasis4 5 4" xfId="3368" xr:uid="{00000000-0005-0000-0000-000081780000}"/>
    <cellStyle name="40% - Énfasis4 5 4 2" xfId="8160" xr:uid="{00000000-0005-0000-0000-000082780000}"/>
    <cellStyle name="40% - Énfasis4 5 4 2 2" xfId="27590" xr:uid="{00000000-0005-0000-0000-000083780000}"/>
    <cellStyle name="40% - Énfasis4 5 4 2 3" xfId="53926" xr:uid="{00000000-0005-0000-0000-000084780000}"/>
    <cellStyle name="40% - Énfasis4 5 4 2 4" xfId="17701" xr:uid="{00000000-0005-0000-0000-000085780000}"/>
    <cellStyle name="40% - Énfasis4 5 4 3" xfId="21993" xr:uid="{00000000-0005-0000-0000-000086780000}"/>
    <cellStyle name="40% - Énfasis4 5 4 3 2" xfId="49238" xr:uid="{00000000-0005-0000-0000-000087780000}"/>
    <cellStyle name="40% - Énfasis4 5 4 4" xfId="31480" xr:uid="{00000000-0005-0000-0000-000088780000}"/>
    <cellStyle name="40% - Énfasis4 5 4 5" xfId="37047" xr:uid="{00000000-0005-0000-0000-000089780000}"/>
    <cellStyle name="40% - Énfasis4 5 4 6" xfId="44507" xr:uid="{00000000-0005-0000-0000-00008A780000}"/>
    <cellStyle name="40% - Énfasis4 5 4 7" xfId="14002" xr:uid="{00000000-0005-0000-0000-00008B780000}"/>
    <cellStyle name="40% - Énfasis4 5 5" xfId="5007" xr:uid="{00000000-0005-0000-0000-00008C780000}"/>
    <cellStyle name="40% - Énfasis4 5 5 2" xfId="9763" xr:uid="{00000000-0005-0000-0000-00008D780000}"/>
    <cellStyle name="40% - Énfasis4 5 5 2 2" xfId="55529" xr:uid="{00000000-0005-0000-0000-00008E780000}"/>
    <cellStyle name="40% - Énfasis4 5 5 2 3" xfId="25781" xr:uid="{00000000-0005-0000-0000-00008F780000}"/>
    <cellStyle name="40% - Énfasis4 5 5 3" xfId="33106" xr:uid="{00000000-0005-0000-0000-000090780000}"/>
    <cellStyle name="40% - Énfasis4 5 5 3 2" xfId="50838" xr:uid="{00000000-0005-0000-0000-000091780000}"/>
    <cellStyle name="40% - Énfasis4 5 5 4" xfId="38685" xr:uid="{00000000-0005-0000-0000-000092780000}"/>
    <cellStyle name="40% - Énfasis4 5 5 5" xfId="46138" xr:uid="{00000000-0005-0000-0000-000093780000}"/>
    <cellStyle name="40% - Énfasis4 5 5 6" xfId="15871" xr:uid="{00000000-0005-0000-0000-000094780000}"/>
    <cellStyle name="40% - Énfasis4 5 6" xfId="5492" xr:uid="{00000000-0005-0000-0000-000095780000}"/>
    <cellStyle name="40% - Énfasis4 5 6 2" xfId="10184" xr:uid="{00000000-0005-0000-0000-000096780000}"/>
    <cellStyle name="40% - Énfasis4 5 6 2 2" xfId="55950" xr:uid="{00000000-0005-0000-0000-000097780000}"/>
    <cellStyle name="40% - Énfasis4 5 6 2 3" xfId="33588" xr:uid="{00000000-0005-0000-0000-000098780000}"/>
    <cellStyle name="40% - Énfasis4 5 6 3" xfId="39167" xr:uid="{00000000-0005-0000-0000-000099780000}"/>
    <cellStyle name="40% - Énfasis4 5 6 3 2" xfId="51258" xr:uid="{00000000-0005-0000-0000-00009A780000}"/>
    <cellStyle name="40% - Énfasis4 5 6 4" xfId="46620" xr:uid="{00000000-0005-0000-0000-00009B780000}"/>
    <cellStyle name="40% - Énfasis4 5 6 5" xfId="19795" xr:uid="{00000000-0005-0000-0000-00009C780000}"/>
    <cellStyle name="40% - Énfasis4 5 7" xfId="6195" xr:uid="{00000000-0005-0000-0000-00009D780000}"/>
    <cellStyle name="40% - Énfasis4 5 7 2" xfId="51961" xr:uid="{00000000-0005-0000-0000-00009E780000}"/>
    <cellStyle name="40% - Énfasis4 5 7 3" xfId="29429" xr:uid="{00000000-0005-0000-0000-00009F780000}"/>
    <cellStyle name="40% - Énfasis4 5 8" xfId="10980" xr:uid="{00000000-0005-0000-0000-0000A0780000}"/>
    <cellStyle name="40% - Énfasis4 5 8 2" xfId="47299" xr:uid="{00000000-0005-0000-0000-0000A1780000}"/>
    <cellStyle name="40% - Énfasis4 5 8 3" xfId="34864" xr:uid="{00000000-0005-0000-0000-0000A2780000}"/>
    <cellStyle name="40% - Énfasis4 5 9" xfId="42463" xr:uid="{00000000-0005-0000-0000-0000A3780000}"/>
    <cellStyle name="40% - Énfasis4 6" xfId="691" xr:uid="{00000000-0005-0000-0000-0000A4780000}"/>
    <cellStyle name="40% - Énfasis4 6 10" xfId="11548" xr:uid="{00000000-0005-0000-0000-0000A5780000}"/>
    <cellStyle name="40% - Énfasis4 6 2" xfId="1451" xr:uid="{00000000-0005-0000-0000-0000A6780000}"/>
    <cellStyle name="40% - Énfasis4 6 2 2" xfId="3827" xr:uid="{00000000-0005-0000-0000-0000A7780000}"/>
    <cellStyle name="40% - Énfasis4 6 2 2 2" xfId="8618" xr:uid="{00000000-0005-0000-0000-0000A8780000}"/>
    <cellStyle name="40% - Énfasis4 6 2 2 2 2" xfId="28038" xr:uid="{00000000-0005-0000-0000-0000A9780000}"/>
    <cellStyle name="40% - Énfasis4 6 2 2 2 3" xfId="54384" xr:uid="{00000000-0005-0000-0000-0000AA780000}"/>
    <cellStyle name="40% - Énfasis4 6 2 2 2 4" xfId="18160" xr:uid="{00000000-0005-0000-0000-0000AB780000}"/>
    <cellStyle name="40% - Énfasis4 6 2 2 3" xfId="22452" xr:uid="{00000000-0005-0000-0000-0000AC780000}"/>
    <cellStyle name="40% - Énfasis4 6 2 2 3 2" xfId="49695" xr:uid="{00000000-0005-0000-0000-0000AD780000}"/>
    <cellStyle name="40% - Énfasis4 6 2 2 4" xfId="31935" xr:uid="{00000000-0005-0000-0000-0000AE780000}"/>
    <cellStyle name="40% - Énfasis4 6 2 2 5" xfId="37506" xr:uid="{00000000-0005-0000-0000-0000AF780000}"/>
    <cellStyle name="40% - Énfasis4 6 2 2 6" xfId="44966" xr:uid="{00000000-0005-0000-0000-0000B0780000}"/>
    <cellStyle name="40% - Énfasis4 6 2 2 7" xfId="14449" xr:uid="{00000000-0005-0000-0000-0000B1780000}"/>
    <cellStyle name="40% - Énfasis4 6 2 3" xfId="6665" xr:uid="{00000000-0005-0000-0000-0000B2780000}"/>
    <cellStyle name="40% - Énfasis4 6 2 3 2" xfId="26228" xr:uid="{00000000-0005-0000-0000-0000B3780000}"/>
    <cellStyle name="40% - Énfasis4 6 2 3 3" xfId="52431" xr:uid="{00000000-0005-0000-0000-0000B4780000}"/>
    <cellStyle name="40% - Énfasis4 6 2 3 4" xfId="16318" xr:uid="{00000000-0005-0000-0000-0000B5780000}"/>
    <cellStyle name="40% - Énfasis4 6 2 4" xfId="20290" xr:uid="{00000000-0005-0000-0000-0000B6780000}"/>
    <cellStyle name="40% - Énfasis4 6 2 4 2" xfId="47767" xr:uid="{00000000-0005-0000-0000-0000B7780000}"/>
    <cellStyle name="40% - Énfasis4 6 2 5" xfId="29915" xr:uid="{00000000-0005-0000-0000-0000B8780000}"/>
    <cellStyle name="40% - Énfasis4 6 2 6" xfId="35361" xr:uid="{00000000-0005-0000-0000-0000B9780000}"/>
    <cellStyle name="40% - Énfasis4 6 2 7" xfId="42956" xr:uid="{00000000-0005-0000-0000-0000BA780000}"/>
    <cellStyle name="40% - Énfasis4 6 2 8" xfId="12985" xr:uid="{00000000-0005-0000-0000-0000BB780000}"/>
    <cellStyle name="40% - Énfasis4 6 3" xfId="3135" xr:uid="{00000000-0005-0000-0000-0000BC780000}"/>
    <cellStyle name="40% - Énfasis4 6 3 2" xfId="7928" xr:uid="{00000000-0005-0000-0000-0000BD780000}"/>
    <cellStyle name="40% - Énfasis4 6 3 2 2" xfId="27358" xr:uid="{00000000-0005-0000-0000-0000BE780000}"/>
    <cellStyle name="40% - Énfasis4 6 3 2 3" xfId="53694" xr:uid="{00000000-0005-0000-0000-0000BF780000}"/>
    <cellStyle name="40% - Énfasis4 6 3 2 4" xfId="17468" xr:uid="{00000000-0005-0000-0000-0000C0780000}"/>
    <cellStyle name="40% - Énfasis4 6 3 3" xfId="21760" xr:uid="{00000000-0005-0000-0000-0000C1780000}"/>
    <cellStyle name="40% - Énfasis4 6 3 3 2" xfId="49006" xr:uid="{00000000-0005-0000-0000-0000C2780000}"/>
    <cellStyle name="40% - Énfasis4 6 3 4" xfId="31247" xr:uid="{00000000-0005-0000-0000-0000C3780000}"/>
    <cellStyle name="40% - Énfasis4 6 3 5" xfId="36814" xr:uid="{00000000-0005-0000-0000-0000C4780000}"/>
    <cellStyle name="40% - Énfasis4 6 3 6" xfId="44274" xr:uid="{00000000-0005-0000-0000-0000C5780000}"/>
    <cellStyle name="40% - Énfasis4 6 3 7" xfId="12268" xr:uid="{00000000-0005-0000-0000-0000C6780000}"/>
    <cellStyle name="40% - Énfasis4 6 4" xfId="5962" xr:uid="{00000000-0005-0000-0000-0000C7780000}"/>
    <cellStyle name="40% - Énfasis4 6 4 2" xfId="25012" xr:uid="{00000000-0005-0000-0000-0000C8780000}"/>
    <cellStyle name="40% - Énfasis4 6 4 3" xfId="51728" xr:uid="{00000000-0005-0000-0000-0000C9780000}"/>
    <cellStyle name="40% - Énfasis4 6 4 4" xfId="13770" xr:uid="{00000000-0005-0000-0000-0000CA780000}"/>
    <cellStyle name="40% - Énfasis4 6 5" xfId="15639" xr:uid="{00000000-0005-0000-0000-0000CB780000}"/>
    <cellStyle name="40% - Énfasis4 6 5 2" xfId="25549" xr:uid="{00000000-0005-0000-0000-0000CC780000}"/>
    <cellStyle name="40% - Énfasis4 6 5 3" xfId="47067" xr:uid="{00000000-0005-0000-0000-0000CD780000}"/>
    <cellStyle name="40% - Énfasis4 6 6" xfId="19536" xr:uid="{00000000-0005-0000-0000-0000CE780000}"/>
    <cellStyle name="40% - Énfasis4 6 7" xfId="29197" xr:uid="{00000000-0005-0000-0000-0000CF780000}"/>
    <cellStyle name="40% - Énfasis4 6 8" xfId="34605" xr:uid="{00000000-0005-0000-0000-0000D0780000}"/>
    <cellStyle name="40% - Énfasis4 6 9" xfId="42204" xr:uid="{00000000-0005-0000-0000-0000D1780000}"/>
    <cellStyle name="40% - Énfasis4 7" xfId="1163" xr:uid="{00000000-0005-0000-0000-0000D2780000}"/>
    <cellStyle name="40% - Énfasis4 7 2" xfId="3552" xr:uid="{00000000-0005-0000-0000-0000D3780000}"/>
    <cellStyle name="40% - Énfasis4 7 2 2" xfId="8343" xr:uid="{00000000-0005-0000-0000-0000D4780000}"/>
    <cellStyle name="40% - Énfasis4 7 2 2 2" xfId="27766" xr:uid="{00000000-0005-0000-0000-0000D5780000}"/>
    <cellStyle name="40% - Énfasis4 7 2 2 3" xfId="54109" xr:uid="{00000000-0005-0000-0000-0000D6780000}"/>
    <cellStyle name="40% - Énfasis4 7 2 2 4" xfId="17885" xr:uid="{00000000-0005-0000-0000-0000D7780000}"/>
    <cellStyle name="40% - Énfasis4 7 2 3" xfId="22177" xr:uid="{00000000-0005-0000-0000-0000D8780000}"/>
    <cellStyle name="40% - Énfasis4 7 2 3 2" xfId="49420" xr:uid="{00000000-0005-0000-0000-0000D9780000}"/>
    <cellStyle name="40% - Énfasis4 7 2 4" xfId="31661" xr:uid="{00000000-0005-0000-0000-0000DA780000}"/>
    <cellStyle name="40% - Énfasis4 7 2 5" xfId="37231" xr:uid="{00000000-0005-0000-0000-0000DB780000}"/>
    <cellStyle name="40% - Énfasis4 7 2 6" xfId="44691" xr:uid="{00000000-0005-0000-0000-0000DC780000}"/>
    <cellStyle name="40% - Énfasis4 7 2 7" xfId="12698" xr:uid="{00000000-0005-0000-0000-0000DD780000}"/>
    <cellStyle name="40% - Énfasis4 7 3" xfId="6386" xr:uid="{00000000-0005-0000-0000-0000DE780000}"/>
    <cellStyle name="40% - Énfasis4 7 3 2" xfId="25091" xr:uid="{00000000-0005-0000-0000-0000DF780000}"/>
    <cellStyle name="40% - Énfasis4 7 3 3" xfId="52152" xr:uid="{00000000-0005-0000-0000-0000E0780000}"/>
    <cellStyle name="40% - Énfasis4 7 3 4" xfId="14178" xr:uid="{00000000-0005-0000-0000-0000E1780000}"/>
    <cellStyle name="40% - Énfasis4 7 4" xfId="16047" xr:uid="{00000000-0005-0000-0000-0000E2780000}"/>
    <cellStyle name="40% - Énfasis4 7 4 2" xfId="25957" xr:uid="{00000000-0005-0000-0000-0000E3780000}"/>
    <cellStyle name="40% - Énfasis4 7 4 3" xfId="47488" xr:uid="{00000000-0005-0000-0000-0000E4780000}"/>
    <cellStyle name="40% - Énfasis4 7 5" xfId="20002" xr:uid="{00000000-0005-0000-0000-0000E5780000}"/>
    <cellStyle name="40% - Énfasis4 7 6" xfId="29630" xr:uid="{00000000-0005-0000-0000-0000E6780000}"/>
    <cellStyle name="40% - Énfasis4 7 7" xfId="35073" xr:uid="{00000000-0005-0000-0000-0000E7780000}"/>
    <cellStyle name="40% - Énfasis4 7 8" xfId="42668" xr:uid="{00000000-0005-0000-0000-0000E8780000}"/>
    <cellStyle name="40% - Énfasis4 7 9" xfId="11265" xr:uid="{00000000-0005-0000-0000-0000E9780000}"/>
    <cellStyle name="40% - Énfasis4 8" xfId="1995" xr:uid="{00000000-0005-0000-0000-0000EA780000}"/>
    <cellStyle name="40% - Énfasis4 8 2" xfId="4300" xr:uid="{00000000-0005-0000-0000-0000EB780000}"/>
    <cellStyle name="40% - Énfasis4 8 2 2" xfId="9081" xr:uid="{00000000-0005-0000-0000-0000EC780000}"/>
    <cellStyle name="40% - Énfasis4 8 2 2 2" xfId="28474" xr:uid="{00000000-0005-0000-0000-0000ED780000}"/>
    <cellStyle name="40% - Énfasis4 8 2 2 3" xfId="54847" xr:uid="{00000000-0005-0000-0000-0000EE780000}"/>
    <cellStyle name="40% - Énfasis4 8 2 2 4" xfId="18633" xr:uid="{00000000-0005-0000-0000-0000EF780000}"/>
    <cellStyle name="40% - Énfasis4 8 2 3" xfId="22925" xr:uid="{00000000-0005-0000-0000-0000F0780000}"/>
    <cellStyle name="40% - Énfasis4 8 2 3 2" xfId="50157" xr:uid="{00000000-0005-0000-0000-0000F1780000}"/>
    <cellStyle name="40% - Énfasis4 8 2 4" xfId="32400" xr:uid="{00000000-0005-0000-0000-0000F2780000}"/>
    <cellStyle name="40% - Énfasis4 8 2 5" xfId="37979" xr:uid="{00000000-0005-0000-0000-0000F3780000}"/>
    <cellStyle name="40% - Énfasis4 8 2 6" xfId="45439" xr:uid="{00000000-0005-0000-0000-0000F4780000}"/>
    <cellStyle name="40% - Énfasis4 8 2 7" xfId="14885" xr:uid="{00000000-0005-0000-0000-0000F5780000}"/>
    <cellStyle name="40% - Énfasis4 8 3" xfId="7160" xr:uid="{00000000-0005-0000-0000-0000F6780000}"/>
    <cellStyle name="40% - Énfasis4 8 3 2" xfId="26664" xr:uid="{00000000-0005-0000-0000-0000F7780000}"/>
    <cellStyle name="40% - Énfasis4 8 3 3" xfId="52926" xr:uid="{00000000-0005-0000-0000-0000F8780000}"/>
    <cellStyle name="40% - Énfasis4 8 3 4" xfId="16754" xr:uid="{00000000-0005-0000-0000-0000F9780000}"/>
    <cellStyle name="40% - Énfasis4 8 4" xfId="20832" xr:uid="{00000000-0005-0000-0000-0000FA780000}"/>
    <cellStyle name="40% - Énfasis4 8 4 2" xfId="48262" xr:uid="{00000000-0005-0000-0000-0000FB780000}"/>
    <cellStyle name="40% - Énfasis4 8 5" xfId="30446" xr:uid="{00000000-0005-0000-0000-0000FC780000}"/>
    <cellStyle name="40% - Énfasis4 8 6" xfId="35905" xr:uid="{00000000-0005-0000-0000-0000FD780000}"/>
    <cellStyle name="40% - Énfasis4 8 7" xfId="43498" xr:uid="{00000000-0005-0000-0000-0000FE780000}"/>
    <cellStyle name="40% - Énfasis4 8 8" xfId="11997" xr:uid="{00000000-0005-0000-0000-0000FF780000}"/>
    <cellStyle name="40% - Énfasis4 9" xfId="2854" xr:uid="{00000000-0005-0000-0000-000000790000}"/>
    <cellStyle name="40% - Énfasis4 9 2" xfId="7657" xr:uid="{00000000-0005-0000-0000-000001790000}"/>
    <cellStyle name="40% - Énfasis4 9 2 2" xfId="27086" xr:uid="{00000000-0005-0000-0000-000002790000}"/>
    <cellStyle name="40% - Énfasis4 9 2 3" xfId="53423" xr:uid="{00000000-0005-0000-0000-000003790000}"/>
    <cellStyle name="40% - Énfasis4 9 2 4" xfId="17187" xr:uid="{00000000-0005-0000-0000-000004790000}"/>
    <cellStyle name="40% - Énfasis4 9 3" xfId="21479" xr:uid="{00000000-0005-0000-0000-000005790000}"/>
    <cellStyle name="40% - Énfasis4 9 3 2" xfId="48735" xr:uid="{00000000-0005-0000-0000-000006790000}"/>
    <cellStyle name="40% - Énfasis4 9 4" xfId="30966" xr:uid="{00000000-0005-0000-0000-000007790000}"/>
    <cellStyle name="40% - Énfasis4 9 5" xfId="36533" xr:uid="{00000000-0005-0000-0000-000008790000}"/>
    <cellStyle name="40% - Énfasis4 9 6" xfId="43993" xr:uid="{00000000-0005-0000-0000-000009790000}"/>
    <cellStyle name="40% - Énfasis4 9 7" xfId="13499" xr:uid="{00000000-0005-0000-0000-00000A790000}"/>
    <cellStyle name="40% - Énfasis4_Bham" xfId="371" xr:uid="{00000000-0005-0000-0000-00000B790000}"/>
    <cellStyle name="40% - Énfasis5" xfId="241" xr:uid="{00000000-0005-0000-0000-00000C790000}"/>
    <cellStyle name="40% - Énfasis5 10" xfId="4772" xr:uid="{00000000-0005-0000-0000-00000D790000}"/>
    <cellStyle name="40% - Énfasis5 10 2" xfId="9532" xr:uid="{00000000-0005-0000-0000-00000E790000}"/>
    <cellStyle name="40% - Énfasis5 10 2 2" xfId="55298" xr:uid="{00000000-0005-0000-0000-00000F790000}"/>
    <cellStyle name="40% - Énfasis5 10 2 3" xfId="25291" xr:uid="{00000000-0005-0000-0000-000010790000}"/>
    <cellStyle name="40% - Énfasis5 10 3" xfId="32871" xr:uid="{00000000-0005-0000-0000-000011790000}"/>
    <cellStyle name="40% - Énfasis5 10 3 2" xfId="50607" xr:uid="{00000000-0005-0000-0000-000012790000}"/>
    <cellStyle name="40% - Énfasis5 10 4" xfId="38450" xr:uid="{00000000-0005-0000-0000-000013790000}"/>
    <cellStyle name="40% - Énfasis5 10 5" xfId="45907" xr:uid="{00000000-0005-0000-0000-000014790000}"/>
    <cellStyle name="40% - Énfasis5 10 6" xfId="15369" xr:uid="{00000000-0005-0000-0000-000015790000}"/>
    <cellStyle name="40% - Énfasis5 11" xfId="5261" xr:uid="{00000000-0005-0000-0000-000016790000}"/>
    <cellStyle name="40% - Énfasis5 11 2" xfId="9953" xr:uid="{00000000-0005-0000-0000-000017790000}"/>
    <cellStyle name="40% - Énfasis5 11 2 2" xfId="55719" xr:uid="{00000000-0005-0000-0000-000018790000}"/>
    <cellStyle name="40% - Énfasis5 11 2 3" xfId="33357" xr:uid="{00000000-0005-0000-0000-000019790000}"/>
    <cellStyle name="40% - Énfasis5 11 3" xfId="38936" xr:uid="{00000000-0005-0000-0000-00001A790000}"/>
    <cellStyle name="40% - Énfasis5 11 3 2" xfId="51027" xr:uid="{00000000-0005-0000-0000-00001B790000}"/>
    <cellStyle name="40% - Énfasis5 11 4" xfId="46389" xr:uid="{00000000-0005-0000-0000-00001C790000}"/>
    <cellStyle name="40% - Énfasis5 11 5" xfId="19178" xr:uid="{00000000-0005-0000-0000-00001D790000}"/>
    <cellStyle name="40% - Énfasis5 12" xfId="5678" xr:uid="{00000000-0005-0000-0000-00001E790000}"/>
    <cellStyle name="40% - Énfasis5 12 2" xfId="51444" xr:uid="{00000000-0005-0000-0000-00001F790000}"/>
    <cellStyle name="40% - Énfasis5 12 3" xfId="28919" xr:uid="{00000000-0005-0000-0000-000020790000}"/>
    <cellStyle name="40% - Énfasis5 13" xfId="10749" xr:uid="{00000000-0005-0000-0000-000021790000}"/>
    <cellStyle name="40% - Énfasis5 13 2" xfId="46797" xr:uid="{00000000-0005-0000-0000-000022790000}"/>
    <cellStyle name="40% - Énfasis5 13 3" xfId="34245" xr:uid="{00000000-0005-0000-0000-000023790000}"/>
    <cellStyle name="40% - Énfasis5 14" xfId="41922" xr:uid="{00000000-0005-0000-0000-000024790000}"/>
    <cellStyle name="40% - Énfasis5 15" xfId="11163" xr:uid="{00000000-0005-0000-0000-000025790000}"/>
    <cellStyle name="40% - Énfasis5 16" xfId="56504" xr:uid="{00000000-0005-0000-0000-000026790000}"/>
    <cellStyle name="40% - Énfasis5 17" xfId="56959" xr:uid="{00000000-0005-0000-0000-000027790000}"/>
    <cellStyle name="40% - Énfasis5 2" xfId="293" xr:uid="{00000000-0005-0000-0000-000028790000}"/>
    <cellStyle name="40% - Énfasis5 2 10" xfId="5277" xr:uid="{00000000-0005-0000-0000-000029790000}"/>
    <cellStyle name="40% - Énfasis5 2 10 2" xfId="9969" xr:uid="{00000000-0005-0000-0000-00002A790000}"/>
    <cellStyle name="40% - Énfasis5 2 10 2 2" xfId="55735" xr:uid="{00000000-0005-0000-0000-00002B790000}"/>
    <cellStyle name="40% - Énfasis5 2 10 2 3" xfId="33373" xr:uid="{00000000-0005-0000-0000-00002C790000}"/>
    <cellStyle name="40% - Énfasis5 2 10 3" xfId="38952" xr:uid="{00000000-0005-0000-0000-00002D790000}"/>
    <cellStyle name="40% - Énfasis5 2 10 3 2" xfId="51043" xr:uid="{00000000-0005-0000-0000-00002E790000}"/>
    <cellStyle name="40% - Énfasis5 2 10 4" xfId="46405" xr:uid="{00000000-0005-0000-0000-00002F790000}"/>
    <cellStyle name="40% - Énfasis5 2 10 5" xfId="19206" xr:uid="{00000000-0005-0000-0000-000030790000}"/>
    <cellStyle name="40% - Énfasis5 2 11" xfId="5696" xr:uid="{00000000-0005-0000-0000-000031790000}"/>
    <cellStyle name="40% - Énfasis5 2 11 2" xfId="51462" xr:uid="{00000000-0005-0000-0000-000032790000}"/>
    <cellStyle name="40% - Énfasis5 2 11 3" xfId="28935" xr:uid="{00000000-0005-0000-0000-000033790000}"/>
    <cellStyle name="40% - Énfasis5 2 12" xfId="10765" xr:uid="{00000000-0005-0000-0000-000034790000}"/>
    <cellStyle name="40% - Énfasis5 2 12 2" xfId="46813" xr:uid="{00000000-0005-0000-0000-000035790000}"/>
    <cellStyle name="40% - Énfasis5 2 12 3" xfId="34272" xr:uid="{00000000-0005-0000-0000-000036790000}"/>
    <cellStyle name="40% - Énfasis5 2 13" xfId="41938" xr:uid="{00000000-0005-0000-0000-000037790000}"/>
    <cellStyle name="40% - Énfasis5 2 14" xfId="11179" xr:uid="{00000000-0005-0000-0000-000038790000}"/>
    <cellStyle name="40% - Énfasis5 2 15" xfId="56520" xr:uid="{00000000-0005-0000-0000-000039790000}"/>
    <cellStyle name="40% - Énfasis5 2 16" xfId="56975" xr:uid="{00000000-0005-0000-0000-00003A790000}"/>
    <cellStyle name="40% - Énfasis5 2 2" xfId="529" xr:uid="{00000000-0005-0000-0000-00003B790000}"/>
    <cellStyle name="40% - Énfasis5 2 2 10" xfId="10853" xr:uid="{00000000-0005-0000-0000-00003C790000}"/>
    <cellStyle name="40% - Énfasis5 2 2 10 2" xfId="46913" xr:uid="{00000000-0005-0000-0000-00003D790000}"/>
    <cellStyle name="40% - Énfasis5 2 2 10 3" xfId="34445" xr:uid="{00000000-0005-0000-0000-00003E790000}"/>
    <cellStyle name="40% - Énfasis5 2 2 11" xfId="42045" xr:uid="{00000000-0005-0000-0000-00003F790000}"/>
    <cellStyle name="40% - Énfasis5 2 2 12" xfId="11389" xr:uid="{00000000-0005-0000-0000-000040790000}"/>
    <cellStyle name="40% - Énfasis5 2 2 13" xfId="56608" xr:uid="{00000000-0005-0000-0000-000041790000}"/>
    <cellStyle name="40% - Énfasis5 2 2 14" xfId="57063" xr:uid="{00000000-0005-0000-0000-000042790000}"/>
    <cellStyle name="40% - Énfasis5 2 2 2" xfId="1066" xr:uid="{00000000-0005-0000-0000-000043790000}"/>
    <cellStyle name="40% - Énfasis5 2 2 2 10" xfId="11923" xr:uid="{00000000-0005-0000-0000-000044790000}"/>
    <cellStyle name="40% - Énfasis5 2 2 2 11" xfId="56851" xr:uid="{00000000-0005-0000-0000-000045790000}"/>
    <cellStyle name="40% - Énfasis5 2 2 2 12" xfId="57306" xr:uid="{00000000-0005-0000-0000-000046790000}"/>
    <cellStyle name="40% - Énfasis5 2 2 2 2" xfId="1803" xr:uid="{00000000-0005-0000-0000-000047790000}"/>
    <cellStyle name="40% - Énfasis5 2 2 2 2 2" xfId="4176" xr:uid="{00000000-0005-0000-0000-000048790000}"/>
    <cellStyle name="40% - Énfasis5 2 2 2 2 2 2" xfId="8967" xr:uid="{00000000-0005-0000-0000-000049790000}"/>
    <cellStyle name="40% - Énfasis5 2 2 2 2 2 2 2" xfId="28386" xr:uid="{00000000-0005-0000-0000-00004A790000}"/>
    <cellStyle name="40% - Énfasis5 2 2 2 2 2 2 3" xfId="54733" xr:uid="{00000000-0005-0000-0000-00004B790000}"/>
    <cellStyle name="40% - Énfasis5 2 2 2 2 2 2 4" xfId="18509" xr:uid="{00000000-0005-0000-0000-00004C790000}"/>
    <cellStyle name="40% - Énfasis5 2 2 2 2 2 3" xfId="22801" xr:uid="{00000000-0005-0000-0000-00004D790000}"/>
    <cellStyle name="40% - Énfasis5 2 2 2 2 2 3 2" xfId="50044" xr:uid="{00000000-0005-0000-0000-00004E790000}"/>
    <cellStyle name="40% - Énfasis5 2 2 2 2 2 4" xfId="32284" xr:uid="{00000000-0005-0000-0000-00004F790000}"/>
    <cellStyle name="40% - Énfasis5 2 2 2 2 2 5" xfId="37855" xr:uid="{00000000-0005-0000-0000-000050790000}"/>
    <cellStyle name="40% - Énfasis5 2 2 2 2 2 6" xfId="45315" xr:uid="{00000000-0005-0000-0000-000051790000}"/>
    <cellStyle name="40% - Énfasis5 2 2 2 2 2 7" xfId="14797" xr:uid="{00000000-0005-0000-0000-000052790000}"/>
    <cellStyle name="40% - Énfasis5 2 2 2 2 3" xfId="7016" xr:uid="{00000000-0005-0000-0000-000053790000}"/>
    <cellStyle name="40% - Énfasis5 2 2 2 2 3 2" xfId="26576" xr:uid="{00000000-0005-0000-0000-000054790000}"/>
    <cellStyle name="40% - Énfasis5 2 2 2 2 3 3" xfId="52782" xr:uid="{00000000-0005-0000-0000-000055790000}"/>
    <cellStyle name="40% - Énfasis5 2 2 2 2 3 4" xfId="16666" xr:uid="{00000000-0005-0000-0000-000056790000}"/>
    <cellStyle name="40% - Énfasis5 2 2 2 2 4" xfId="20642" xr:uid="{00000000-0005-0000-0000-000057790000}"/>
    <cellStyle name="40% - Énfasis5 2 2 2 2 4 2" xfId="48118" xr:uid="{00000000-0005-0000-0000-000058790000}"/>
    <cellStyle name="40% - Énfasis5 2 2 2 2 5" xfId="30267" xr:uid="{00000000-0005-0000-0000-000059790000}"/>
    <cellStyle name="40% - Énfasis5 2 2 2 2 6" xfId="35713" xr:uid="{00000000-0005-0000-0000-00005A790000}"/>
    <cellStyle name="40% - Énfasis5 2 2 2 2 7" xfId="43308" xr:uid="{00000000-0005-0000-0000-00005B790000}"/>
    <cellStyle name="40% - Énfasis5 2 2 2 2 8" xfId="13336" xr:uid="{00000000-0005-0000-0000-00005C790000}"/>
    <cellStyle name="40% - Énfasis5 2 2 2 3" xfId="2343" xr:uid="{00000000-0005-0000-0000-00005D790000}"/>
    <cellStyle name="40% - Énfasis5 2 2 2 3 2" xfId="4648" xr:uid="{00000000-0005-0000-0000-00005E790000}"/>
    <cellStyle name="40% - Énfasis5 2 2 2 3 2 2" xfId="9429" xr:uid="{00000000-0005-0000-0000-00005F790000}"/>
    <cellStyle name="40% - Énfasis5 2 2 2 3 2 2 2" xfId="28822" xr:uid="{00000000-0005-0000-0000-000060790000}"/>
    <cellStyle name="40% - Énfasis5 2 2 2 3 2 2 3" xfId="55195" xr:uid="{00000000-0005-0000-0000-000061790000}"/>
    <cellStyle name="40% - Énfasis5 2 2 2 3 2 2 4" xfId="18981" xr:uid="{00000000-0005-0000-0000-000062790000}"/>
    <cellStyle name="40% - Énfasis5 2 2 2 3 2 3" xfId="23273" xr:uid="{00000000-0005-0000-0000-000063790000}"/>
    <cellStyle name="40% - Énfasis5 2 2 2 3 2 3 2" xfId="50505" xr:uid="{00000000-0005-0000-0000-000064790000}"/>
    <cellStyle name="40% - Énfasis5 2 2 2 3 2 4" xfId="32748" xr:uid="{00000000-0005-0000-0000-000065790000}"/>
    <cellStyle name="40% - Énfasis5 2 2 2 3 2 5" xfId="38327" xr:uid="{00000000-0005-0000-0000-000066790000}"/>
    <cellStyle name="40% - Énfasis5 2 2 2 3 2 6" xfId="45787" xr:uid="{00000000-0005-0000-0000-000067790000}"/>
    <cellStyle name="40% - Énfasis5 2 2 2 3 2 7" xfId="15233" xr:uid="{00000000-0005-0000-0000-000068790000}"/>
    <cellStyle name="40% - Énfasis5 2 2 2 3 3" xfId="7508" xr:uid="{00000000-0005-0000-0000-000069790000}"/>
    <cellStyle name="40% - Énfasis5 2 2 2 3 3 2" xfId="27012" xr:uid="{00000000-0005-0000-0000-00006A790000}"/>
    <cellStyle name="40% - Énfasis5 2 2 2 3 3 3" xfId="53274" xr:uid="{00000000-0005-0000-0000-00006B790000}"/>
    <cellStyle name="40% - Énfasis5 2 2 2 3 3 4" xfId="17102" xr:uid="{00000000-0005-0000-0000-00006C790000}"/>
    <cellStyle name="40% - Énfasis5 2 2 2 3 4" xfId="21180" xr:uid="{00000000-0005-0000-0000-00006D790000}"/>
    <cellStyle name="40% - Énfasis5 2 2 2 3 4 2" xfId="48610" xr:uid="{00000000-0005-0000-0000-00006E790000}"/>
    <cellStyle name="40% - Énfasis5 2 2 2 3 5" xfId="30794" xr:uid="{00000000-0005-0000-0000-00006F790000}"/>
    <cellStyle name="40% - Énfasis5 2 2 2 3 6" xfId="36253" xr:uid="{00000000-0005-0000-0000-000070790000}"/>
    <cellStyle name="40% - Énfasis5 2 2 2 3 7" xfId="43846" xr:uid="{00000000-0005-0000-0000-000071790000}"/>
    <cellStyle name="40% - Énfasis5 2 2 2 3 8" xfId="12616" xr:uid="{00000000-0005-0000-0000-000072790000}"/>
    <cellStyle name="40% - Énfasis5 2 2 2 4" xfId="3484" xr:uid="{00000000-0005-0000-0000-000073790000}"/>
    <cellStyle name="40% - Énfasis5 2 2 2 4 2" xfId="8276" xr:uid="{00000000-0005-0000-0000-000074790000}"/>
    <cellStyle name="40% - Énfasis5 2 2 2 4 2 2" xfId="27706" xr:uid="{00000000-0005-0000-0000-000075790000}"/>
    <cellStyle name="40% - Énfasis5 2 2 2 4 2 3" xfId="54042" xr:uid="{00000000-0005-0000-0000-000076790000}"/>
    <cellStyle name="40% - Énfasis5 2 2 2 4 2 4" xfId="17817" xr:uid="{00000000-0005-0000-0000-000077790000}"/>
    <cellStyle name="40% - Énfasis5 2 2 2 4 3" xfId="22109" xr:uid="{00000000-0005-0000-0000-000078790000}"/>
    <cellStyle name="40% - Énfasis5 2 2 2 4 3 2" xfId="49354" xr:uid="{00000000-0005-0000-0000-000079790000}"/>
    <cellStyle name="40% - Énfasis5 2 2 2 4 4" xfId="31596" xr:uid="{00000000-0005-0000-0000-00007A790000}"/>
    <cellStyle name="40% - Énfasis5 2 2 2 4 5" xfId="37163" xr:uid="{00000000-0005-0000-0000-00007B790000}"/>
    <cellStyle name="40% - Énfasis5 2 2 2 4 6" xfId="44623" xr:uid="{00000000-0005-0000-0000-00007C790000}"/>
    <cellStyle name="40% - Énfasis5 2 2 2 4 7" xfId="14118" xr:uid="{00000000-0005-0000-0000-00007D790000}"/>
    <cellStyle name="40% - Énfasis5 2 2 2 5" xfId="5123" xr:uid="{00000000-0005-0000-0000-00007E790000}"/>
    <cellStyle name="40% - Énfasis5 2 2 2 5 2" xfId="9879" xr:uid="{00000000-0005-0000-0000-00007F790000}"/>
    <cellStyle name="40% - Énfasis5 2 2 2 5 2 2" xfId="55645" xr:uid="{00000000-0005-0000-0000-000080790000}"/>
    <cellStyle name="40% - Énfasis5 2 2 2 5 2 3" xfId="25897" xr:uid="{00000000-0005-0000-0000-000081790000}"/>
    <cellStyle name="40% - Énfasis5 2 2 2 5 3" xfId="33222" xr:uid="{00000000-0005-0000-0000-000082790000}"/>
    <cellStyle name="40% - Énfasis5 2 2 2 5 3 2" xfId="50954" xr:uid="{00000000-0005-0000-0000-000083790000}"/>
    <cellStyle name="40% - Énfasis5 2 2 2 5 4" xfId="38801" xr:uid="{00000000-0005-0000-0000-000084790000}"/>
    <cellStyle name="40% - Énfasis5 2 2 2 5 5" xfId="46254" xr:uid="{00000000-0005-0000-0000-000085790000}"/>
    <cellStyle name="40% - Énfasis5 2 2 2 5 6" xfId="15987" xr:uid="{00000000-0005-0000-0000-000086790000}"/>
    <cellStyle name="40% - Énfasis5 2 2 2 6" xfId="5608" xr:uid="{00000000-0005-0000-0000-000087790000}"/>
    <cellStyle name="40% - Énfasis5 2 2 2 6 2" xfId="10300" xr:uid="{00000000-0005-0000-0000-000088790000}"/>
    <cellStyle name="40% - Énfasis5 2 2 2 6 2 2" xfId="56066" xr:uid="{00000000-0005-0000-0000-000089790000}"/>
    <cellStyle name="40% - Énfasis5 2 2 2 6 2 3" xfId="33704" xr:uid="{00000000-0005-0000-0000-00008A790000}"/>
    <cellStyle name="40% - Énfasis5 2 2 2 6 3" xfId="39283" xr:uid="{00000000-0005-0000-0000-00008B790000}"/>
    <cellStyle name="40% - Énfasis5 2 2 2 6 3 2" xfId="51374" xr:uid="{00000000-0005-0000-0000-00008C790000}"/>
    <cellStyle name="40% - Énfasis5 2 2 2 6 4" xfId="46736" xr:uid="{00000000-0005-0000-0000-00008D790000}"/>
    <cellStyle name="40% - Énfasis5 2 2 2 6 5" xfId="19911" xr:uid="{00000000-0005-0000-0000-00008E790000}"/>
    <cellStyle name="40% - Énfasis5 2 2 2 7" xfId="6311" xr:uid="{00000000-0005-0000-0000-00008F790000}"/>
    <cellStyle name="40% - Énfasis5 2 2 2 7 2" xfId="52077" xr:uid="{00000000-0005-0000-0000-000090790000}"/>
    <cellStyle name="40% - Énfasis5 2 2 2 7 3" xfId="29545" xr:uid="{00000000-0005-0000-0000-000091790000}"/>
    <cellStyle name="40% - Énfasis5 2 2 2 8" xfId="11096" xr:uid="{00000000-0005-0000-0000-000092790000}"/>
    <cellStyle name="40% - Énfasis5 2 2 2 8 2" xfId="47415" xr:uid="{00000000-0005-0000-0000-000093790000}"/>
    <cellStyle name="40% - Énfasis5 2 2 2 8 3" xfId="34980" xr:uid="{00000000-0005-0000-0000-000094790000}"/>
    <cellStyle name="40% - Énfasis5 2 2 2 9" xfId="42579" xr:uid="{00000000-0005-0000-0000-000095790000}"/>
    <cellStyle name="40% - Énfasis5 2 2 3" xfId="818" xr:uid="{00000000-0005-0000-0000-000096790000}"/>
    <cellStyle name="40% - Énfasis5 2 2 3 10" xfId="11675" xr:uid="{00000000-0005-0000-0000-000097790000}"/>
    <cellStyle name="40% - Énfasis5 2 2 3 2" xfId="1560" xr:uid="{00000000-0005-0000-0000-000098790000}"/>
    <cellStyle name="40% - Énfasis5 2 2 3 2 2" xfId="3933" xr:uid="{00000000-0005-0000-0000-000099790000}"/>
    <cellStyle name="40% - Énfasis5 2 2 3 2 2 2" xfId="8724" xr:uid="{00000000-0005-0000-0000-00009A790000}"/>
    <cellStyle name="40% - Énfasis5 2 2 3 2 2 2 2" xfId="28143" xr:uid="{00000000-0005-0000-0000-00009B790000}"/>
    <cellStyle name="40% - Énfasis5 2 2 3 2 2 2 3" xfId="54490" xr:uid="{00000000-0005-0000-0000-00009C790000}"/>
    <cellStyle name="40% - Énfasis5 2 2 3 2 2 2 4" xfId="18266" xr:uid="{00000000-0005-0000-0000-00009D790000}"/>
    <cellStyle name="40% - Énfasis5 2 2 3 2 2 3" xfId="22558" xr:uid="{00000000-0005-0000-0000-00009E790000}"/>
    <cellStyle name="40% - Énfasis5 2 2 3 2 2 3 2" xfId="49801" xr:uid="{00000000-0005-0000-0000-00009F790000}"/>
    <cellStyle name="40% - Énfasis5 2 2 3 2 2 4" xfId="32041" xr:uid="{00000000-0005-0000-0000-0000A0790000}"/>
    <cellStyle name="40% - Énfasis5 2 2 3 2 2 5" xfId="37612" xr:uid="{00000000-0005-0000-0000-0000A1790000}"/>
    <cellStyle name="40% - Énfasis5 2 2 3 2 2 6" xfId="45072" xr:uid="{00000000-0005-0000-0000-0000A2790000}"/>
    <cellStyle name="40% - Énfasis5 2 2 3 2 2 7" xfId="14554" xr:uid="{00000000-0005-0000-0000-0000A3790000}"/>
    <cellStyle name="40% - Énfasis5 2 2 3 2 3" xfId="6773" xr:uid="{00000000-0005-0000-0000-0000A4790000}"/>
    <cellStyle name="40% - Énfasis5 2 2 3 2 3 2" xfId="26333" xr:uid="{00000000-0005-0000-0000-0000A5790000}"/>
    <cellStyle name="40% - Énfasis5 2 2 3 2 3 3" xfId="52539" xr:uid="{00000000-0005-0000-0000-0000A6790000}"/>
    <cellStyle name="40% - Énfasis5 2 2 3 2 3 4" xfId="16423" xr:uid="{00000000-0005-0000-0000-0000A7790000}"/>
    <cellStyle name="40% - Énfasis5 2 2 3 2 4" xfId="20399" xr:uid="{00000000-0005-0000-0000-0000A8790000}"/>
    <cellStyle name="40% - Énfasis5 2 2 3 2 4 2" xfId="47875" xr:uid="{00000000-0005-0000-0000-0000A9790000}"/>
    <cellStyle name="40% - Énfasis5 2 2 3 2 5" xfId="30024" xr:uid="{00000000-0005-0000-0000-0000AA790000}"/>
    <cellStyle name="40% - Énfasis5 2 2 3 2 6" xfId="35470" xr:uid="{00000000-0005-0000-0000-0000AB790000}"/>
    <cellStyle name="40% - Énfasis5 2 2 3 2 7" xfId="43065" xr:uid="{00000000-0005-0000-0000-0000AC790000}"/>
    <cellStyle name="40% - Énfasis5 2 2 3 2 8" xfId="13093" xr:uid="{00000000-0005-0000-0000-0000AD790000}"/>
    <cellStyle name="40% - Énfasis5 2 2 3 3" xfId="3241" xr:uid="{00000000-0005-0000-0000-0000AE790000}"/>
    <cellStyle name="40% - Énfasis5 2 2 3 3 2" xfId="8033" xr:uid="{00000000-0005-0000-0000-0000AF790000}"/>
    <cellStyle name="40% - Énfasis5 2 2 3 3 2 2" xfId="27463" xr:uid="{00000000-0005-0000-0000-0000B0790000}"/>
    <cellStyle name="40% - Énfasis5 2 2 3 3 2 3" xfId="53799" xr:uid="{00000000-0005-0000-0000-0000B1790000}"/>
    <cellStyle name="40% - Énfasis5 2 2 3 3 2 4" xfId="17574" xr:uid="{00000000-0005-0000-0000-0000B2790000}"/>
    <cellStyle name="40% - Énfasis5 2 2 3 3 3" xfId="21866" xr:uid="{00000000-0005-0000-0000-0000B3790000}"/>
    <cellStyle name="40% - Énfasis5 2 2 3 3 3 2" xfId="49111" xr:uid="{00000000-0005-0000-0000-0000B4790000}"/>
    <cellStyle name="40% - Énfasis5 2 2 3 3 4" xfId="31353" xr:uid="{00000000-0005-0000-0000-0000B5790000}"/>
    <cellStyle name="40% - Énfasis5 2 2 3 3 5" xfId="36920" xr:uid="{00000000-0005-0000-0000-0000B6790000}"/>
    <cellStyle name="40% - Énfasis5 2 2 3 3 6" xfId="44380" xr:uid="{00000000-0005-0000-0000-0000B7790000}"/>
    <cellStyle name="40% - Énfasis5 2 2 3 3 7" xfId="12373" xr:uid="{00000000-0005-0000-0000-0000B8790000}"/>
    <cellStyle name="40% - Énfasis5 2 2 3 4" xfId="6068" xr:uid="{00000000-0005-0000-0000-0000B9790000}"/>
    <cellStyle name="40% - Énfasis5 2 2 3 4 2" xfId="24520" xr:uid="{00000000-0005-0000-0000-0000BA790000}"/>
    <cellStyle name="40% - Énfasis5 2 2 3 4 3" xfId="51834" xr:uid="{00000000-0005-0000-0000-0000BB790000}"/>
    <cellStyle name="40% - Énfasis5 2 2 3 4 4" xfId="13875" xr:uid="{00000000-0005-0000-0000-0000BC790000}"/>
    <cellStyle name="40% - Énfasis5 2 2 3 5" xfId="15744" xr:uid="{00000000-0005-0000-0000-0000BD790000}"/>
    <cellStyle name="40% - Énfasis5 2 2 3 5 2" xfId="25654" xr:uid="{00000000-0005-0000-0000-0000BE790000}"/>
    <cellStyle name="40% - Énfasis5 2 2 3 5 3" xfId="47172" xr:uid="{00000000-0005-0000-0000-0000BF790000}"/>
    <cellStyle name="40% - Énfasis5 2 2 3 6" xfId="19663" xr:uid="{00000000-0005-0000-0000-0000C0790000}"/>
    <cellStyle name="40% - Énfasis5 2 2 3 7" xfId="29302" xr:uid="{00000000-0005-0000-0000-0000C1790000}"/>
    <cellStyle name="40% - Énfasis5 2 2 3 8" xfId="34732" xr:uid="{00000000-0005-0000-0000-0000C2790000}"/>
    <cellStyle name="40% - Énfasis5 2 2 3 9" xfId="42331" xr:uid="{00000000-0005-0000-0000-0000C3790000}"/>
    <cellStyle name="40% - Énfasis5 2 2 4" xfId="1297" xr:uid="{00000000-0005-0000-0000-0000C4790000}"/>
    <cellStyle name="40% - Énfasis5 2 2 4 2" xfId="3673" xr:uid="{00000000-0005-0000-0000-0000C5790000}"/>
    <cellStyle name="40% - Énfasis5 2 2 4 2 2" xfId="8464" xr:uid="{00000000-0005-0000-0000-0000C6790000}"/>
    <cellStyle name="40% - Énfasis5 2 2 4 2 2 2" xfId="27884" xr:uid="{00000000-0005-0000-0000-0000C7790000}"/>
    <cellStyle name="40% - Énfasis5 2 2 4 2 2 3" xfId="54230" xr:uid="{00000000-0005-0000-0000-0000C8790000}"/>
    <cellStyle name="40% - Énfasis5 2 2 4 2 2 4" xfId="18006" xr:uid="{00000000-0005-0000-0000-0000C9790000}"/>
    <cellStyle name="40% - Énfasis5 2 2 4 2 3" xfId="22298" xr:uid="{00000000-0005-0000-0000-0000CA790000}"/>
    <cellStyle name="40% - Énfasis5 2 2 4 2 3 2" xfId="49541" xr:uid="{00000000-0005-0000-0000-0000CB790000}"/>
    <cellStyle name="40% - Énfasis5 2 2 4 2 4" xfId="31781" xr:uid="{00000000-0005-0000-0000-0000CC790000}"/>
    <cellStyle name="40% - Énfasis5 2 2 4 2 5" xfId="37352" xr:uid="{00000000-0005-0000-0000-0000CD790000}"/>
    <cellStyle name="40% - Énfasis5 2 2 4 2 6" xfId="44812" xr:uid="{00000000-0005-0000-0000-0000CE790000}"/>
    <cellStyle name="40% - Énfasis5 2 2 4 2 7" xfId="14295" xr:uid="{00000000-0005-0000-0000-0000CF790000}"/>
    <cellStyle name="40% - Énfasis5 2 2 4 3" xfId="6511" xr:uid="{00000000-0005-0000-0000-0000D0790000}"/>
    <cellStyle name="40% - Énfasis5 2 2 4 3 2" xfId="26074" xr:uid="{00000000-0005-0000-0000-0000D1790000}"/>
    <cellStyle name="40% - Énfasis5 2 2 4 3 3" xfId="52277" xr:uid="{00000000-0005-0000-0000-0000D2790000}"/>
    <cellStyle name="40% - Énfasis5 2 2 4 3 4" xfId="16164" xr:uid="{00000000-0005-0000-0000-0000D3790000}"/>
    <cellStyle name="40% - Énfasis5 2 2 4 4" xfId="20136" xr:uid="{00000000-0005-0000-0000-0000D4790000}"/>
    <cellStyle name="40% - Énfasis5 2 2 4 4 2" xfId="47613" xr:uid="{00000000-0005-0000-0000-0000D5790000}"/>
    <cellStyle name="40% - Énfasis5 2 2 4 5" xfId="29761" xr:uid="{00000000-0005-0000-0000-0000D6790000}"/>
    <cellStyle name="40% - Énfasis5 2 2 4 6" xfId="35207" xr:uid="{00000000-0005-0000-0000-0000D7790000}"/>
    <cellStyle name="40% - Énfasis5 2 2 4 7" xfId="42802" xr:uid="{00000000-0005-0000-0000-0000D8790000}"/>
    <cellStyle name="40% - Énfasis5 2 2 4 8" xfId="12831" xr:uid="{00000000-0005-0000-0000-0000D9790000}"/>
    <cellStyle name="40% - Énfasis5 2 2 5" xfId="2100" xr:uid="{00000000-0005-0000-0000-0000DA790000}"/>
    <cellStyle name="40% - Énfasis5 2 2 5 2" xfId="4405" xr:uid="{00000000-0005-0000-0000-0000DB790000}"/>
    <cellStyle name="40% - Énfasis5 2 2 5 2 2" xfId="9186" xr:uid="{00000000-0005-0000-0000-0000DC790000}"/>
    <cellStyle name="40% - Énfasis5 2 2 5 2 2 2" xfId="28579" xr:uid="{00000000-0005-0000-0000-0000DD790000}"/>
    <cellStyle name="40% - Énfasis5 2 2 5 2 2 3" xfId="54952" xr:uid="{00000000-0005-0000-0000-0000DE790000}"/>
    <cellStyle name="40% - Énfasis5 2 2 5 2 2 4" xfId="18738" xr:uid="{00000000-0005-0000-0000-0000DF790000}"/>
    <cellStyle name="40% - Énfasis5 2 2 5 2 3" xfId="23030" xr:uid="{00000000-0005-0000-0000-0000E0790000}"/>
    <cellStyle name="40% - Énfasis5 2 2 5 2 3 2" xfId="50262" xr:uid="{00000000-0005-0000-0000-0000E1790000}"/>
    <cellStyle name="40% - Énfasis5 2 2 5 2 4" xfId="32505" xr:uid="{00000000-0005-0000-0000-0000E2790000}"/>
    <cellStyle name="40% - Énfasis5 2 2 5 2 5" xfId="38084" xr:uid="{00000000-0005-0000-0000-0000E3790000}"/>
    <cellStyle name="40% - Énfasis5 2 2 5 2 6" xfId="45544" xr:uid="{00000000-0005-0000-0000-0000E4790000}"/>
    <cellStyle name="40% - Énfasis5 2 2 5 2 7" xfId="14990" xr:uid="{00000000-0005-0000-0000-0000E5790000}"/>
    <cellStyle name="40% - Énfasis5 2 2 5 3" xfId="7265" xr:uid="{00000000-0005-0000-0000-0000E6790000}"/>
    <cellStyle name="40% - Énfasis5 2 2 5 3 2" xfId="26769" xr:uid="{00000000-0005-0000-0000-0000E7790000}"/>
    <cellStyle name="40% - Énfasis5 2 2 5 3 3" xfId="53031" xr:uid="{00000000-0005-0000-0000-0000E8790000}"/>
    <cellStyle name="40% - Énfasis5 2 2 5 3 4" xfId="16859" xr:uid="{00000000-0005-0000-0000-0000E9790000}"/>
    <cellStyle name="40% - Énfasis5 2 2 5 4" xfId="20937" xr:uid="{00000000-0005-0000-0000-0000EA790000}"/>
    <cellStyle name="40% - Énfasis5 2 2 5 4 2" xfId="48367" xr:uid="{00000000-0005-0000-0000-0000EB790000}"/>
    <cellStyle name="40% - Énfasis5 2 2 5 5" xfId="30551" xr:uid="{00000000-0005-0000-0000-0000EC790000}"/>
    <cellStyle name="40% - Énfasis5 2 2 5 6" xfId="36010" xr:uid="{00000000-0005-0000-0000-0000ED790000}"/>
    <cellStyle name="40% - Énfasis5 2 2 5 7" xfId="43603" xr:uid="{00000000-0005-0000-0000-0000EE790000}"/>
    <cellStyle name="40% - Énfasis5 2 2 5 8" xfId="12114" xr:uid="{00000000-0005-0000-0000-0000EF790000}"/>
    <cellStyle name="40% - Énfasis5 2 2 6" xfId="2981" xr:uid="{00000000-0005-0000-0000-0000F0790000}"/>
    <cellStyle name="40% - Énfasis5 2 2 6 2" xfId="7774" xr:uid="{00000000-0005-0000-0000-0000F1790000}"/>
    <cellStyle name="40% - Énfasis5 2 2 6 2 2" xfId="27204" xr:uid="{00000000-0005-0000-0000-0000F2790000}"/>
    <cellStyle name="40% - Énfasis5 2 2 6 2 3" xfId="53540" xr:uid="{00000000-0005-0000-0000-0000F3790000}"/>
    <cellStyle name="40% - Énfasis5 2 2 6 2 4" xfId="17314" xr:uid="{00000000-0005-0000-0000-0000F4790000}"/>
    <cellStyle name="40% - Énfasis5 2 2 6 3" xfId="21606" xr:uid="{00000000-0005-0000-0000-0000F5790000}"/>
    <cellStyle name="40% - Énfasis5 2 2 6 3 2" xfId="48852" xr:uid="{00000000-0005-0000-0000-0000F6790000}"/>
    <cellStyle name="40% - Énfasis5 2 2 6 4" xfId="31093" xr:uid="{00000000-0005-0000-0000-0000F7790000}"/>
    <cellStyle name="40% - Énfasis5 2 2 6 5" xfId="36660" xr:uid="{00000000-0005-0000-0000-0000F8790000}"/>
    <cellStyle name="40% - Énfasis5 2 2 6 6" xfId="44120" xr:uid="{00000000-0005-0000-0000-0000F9790000}"/>
    <cellStyle name="40% - Énfasis5 2 2 6 7" xfId="13616" xr:uid="{00000000-0005-0000-0000-0000FA790000}"/>
    <cellStyle name="40% - Énfasis5 2 2 7" xfId="4880" xr:uid="{00000000-0005-0000-0000-0000FB790000}"/>
    <cellStyle name="40% - Énfasis5 2 2 7 2" xfId="9636" xr:uid="{00000000-0005-0000-0000-0000FC790000}"/>
    <cellStyle name="40% - Énfasis5 2 2 7 2 2" xfId="55402" xr:uid="{00000000-0005-0000-0000-0000FD790000}"/>
    <cellStyle name="40% - Énfasis5 2 2 7 2 3" xfId="25395" xr:uid="{00000000-0005-0000-0000-0000FE790000}"/>
    <cellStyle name="40% - Énfasis5 2 2 7 3" xfId="32979" xr:uid="{00000000-0005-0000-0000-0000FF790000}"/>
    <cellStyle name="40% - Énfasis5 2 2 7 3 2" xfId="50711" xr:uid="{00000000-0005-0000-0000-0000007A0000}"/>
    <cellStyle name="40% - Énfasis5 2 2 7 4" xfId="38558" xr:uid="{00000000-0005-0000-0000-0000017A0000}"/>
    <cellStyle name="40% - Énfasis5 2 2 7 5" xfId="46011" xr:uid="{00000000-0005-0000-0000-0000027A0000}"/>
    <cellStyle name="40% - Énfasis5 2 2 7 6" xfId="15485" xr:uid="{00000000-0005-0000-0000-0000037A0000}"/>
    <cellStyle name="40% - Énfasis5 2 2 8" xfId="5365" xr:uid="{00000000-0005-0000-0000-0000047A0000}"/>
    <cellStyle name="40% - Énfasis5 2 2 8 2" xfId="10057" xr:uid="{00000000-0005-0000-0000-0000057A0000}"/>
    <cellStyle name="40% - Énfasis5 2 2 8 2 2" xfId="55823" xr:uid="{00000000-0005-0000-0000-0000067A0000}"/>
    <cellStyle name="40% - Énfasis5 2 2 8 2 3" xfId="33461" xr:uid="{00000000-0005-0000-0000-0000077A0000}"/>
    <cellStyle name="40% - Énfasis5 2 2 8 3" xfId="39040" xr:uid="{00000000-0005-0000-0000-0000087A0000}"/>
    <cellStyle name="40% - Énfasis5 2 2 8 3 2" xfId="51131" xr:uid="{00000000-0005-0000-0000-0000097A0000}"/>
    <cellStyle name="40% - Énfasis5 2 2 8 4" xfId="46493" xr:uid="{00000000-0005-0000-0000-00000A7A0000}"/>
    <cellStyle name="40% - Énfasis5 2 2 8 5" xfId="19376" xr:uid="{00000000-0005-0000-0000-00000B7A0000}"/>
    <cellStyle name="40% - Énfasis5 2 2 9" xfId="5808" xr:uid="{00000000-0005-0000-0000-00000C7A0000}"/>
    <cellStyle name="40% - Énfasis5 2 2 9 2" xfId="51574" xr:uid="{00000000-0005-0000-0000-00000D7A0000}"/>
    <cellStyle name="40% - Énfasis5 2 2 9 3" xfId="29042" xr:uid="{00000000-0005-0000-0000-00000E7A0000}"/>
    <cellStyle name="40% - Énfasis5 2 3" xfId="606" xr:uid="{00000000-0005-0000-0000-00000F7A0000}"/>
    <cellStyle name="40% - Énfasis5 2 3 10" xfId="42122" xr:uid="{00000000-0005-0000-0000-0000107A0000}"/>
    <cellStyle name="40% - Énfasis5 2 3 11" xfId="11466" xr:uid="{00000000-0005-0000-0000-0000117A0000}"/>
    <cellStyle name="40% - Énfasis5 2 3 12" xfId="56680" xr:uid="{00000000-0005-0000-0000-0000127A0000}"/>
    <cellStyle name="40% - Énfasis5 2 3 13" xfId="57135" xr:uid="{00000000-0005-0000-0000-0000137A0000}"/>
    <cellStyle name="40% - Énfasis5 2 3 2" xfId="890" xr:uid="{00000000-0005-0000-0000-0000147A0000}"/>
    <cellStyle name="40% - Énfasis5 2 3 2 10" xfId="11747" xr:uid="{00000000-0005-0000-0000-0000157A0000}"/>
    <cellStyle name="40% - Énfasis5 2 3 2 2" xfId="1632" xr:uid="{00000000-0005-0000-0000-0000167A0000}"/>
    <cellStyle name="40% - Énfasis5 2 3 2 2 2" xfId="4005" xr:uid="{00000000-0005-0000-0000-0000177A0000}"/>
    <cellStyle name="40% - Énfasis5 2 3 2 2 2 2" xfId="8796" xr:uid="{00000000-0005-0000-0000-0000187A0000}"/>
    <cellStyle name="40% - Énfasis5 2 3 2 2 2 2 2" xfId="28215" xr:uid="{00000000-0005-0000-0000-0000197A0000}"/>
    <cellStyle name="40% - Énfasis5 2 3 2 2 2 2 3" xfId="54562" xr:uid="{00000000-0005-0000-0000-00001A7A0000}"/>
    <cellStyle name="40% - Énfasis5 2 3 2 2 2 2 4" xfId="18338" xr:uid="{00000000-0005-0000-0000-00001B7A0000}"/>
    <cellStyle name="40% - Énfasis5 2 3 2 2 2 3" xfId="22630" xr:uid="{00000000-0005-0000-0000-00001C7A0000}"/>
    <cellStyle name="40% - Énfasis5 2 3 2 2 2 3 2" xfId="49873" xr:uid="{00000000-0005-0000-0000-00001D7A0000}"/>
    <cellStyle name="40% - Énfasis5 2 3 2 2 2 4" xfId="32113" xr:uid="{00000000-0005-0000-0000-00001E7A0000}"/>
    <cellStyle name="40% - Énfasis5 2 3 2 2 2 5" xfId="37684" xr:uid="{00000000-0005-0000-0000-00001F7A0000}"/>
    <cellStyle name="40% - Énfasis5 2 3 2 2 2 6" xfId="45144" xr:uid="{00000000-0005-0000-0000-0000207A0000}"/>
    <cellStyle name="40% - Énfasis5 2 3 2 2 2 7" xfId="14626" xr:uid="{00000000-0005-0000-0000-0000217A0000}"/>
    <cellStyle name="40% - Énfasis5 2 3 2 2 3" xfId="6845" xr:uid="{00000000-0005-0000-0000-0000227A0000}"/>
    <cellStyle name="40% - Énfasis5 2 3 2 2 3 2" xfId="26405" xr:uid="{00000000-0005-0000-0000-0000237A0000}"/>
    <cellStyle name="40% - Énfasis5 2 3 2 2 3 3" xfId="52611" xr:uid="{00000000-0005-0000-0000-0000247A0000}"/>
    <cellStyle name="40% - Énfasis5 2 3 2 2 3 4" xfId="16495" xr:uid="{00000000-0005-0000-0000-0000257A0000}"/>
    <cellStyle name="40% - Énfasis5 2 3 2 2 4" xfId="20471" xr:uid="{00000000-0005-0000-0000-0000267A0000}"/>
    <cellStyle name="40% - Énfasis5 2 3 2 2 4 2" xfId="47947" xr:uid="{00000000-0005-0000-0000-0000277A0000}"/>
    <cellStyle name="40% - Énfasis5 2 3 2 2 5" xfId="30096" xr:uid="{00000000-0005-0000-0000-0000287A0000}"/>
    <cellStyle name="40% - Énfasis5 2 3 2 2 6" xfId="35542" xr:uid="{00000000-0005-0000-0000-0000297A0000}"/>
    <cellStyle name="40% - Énfasis5 2 3 2 2 7" xfId="43137" xr:uid="{00000000-0005-0000-0000-00002A7A0000}"/>
    <cellStyle name="40% - Énfasis5 2 3 2 2 8" xfId="13165" xr:uid="{00000000-0005-0000-0000-00002B7A0000}"/>
    <cellStyle name="40% - Énfasis5 2 3 2 3" xfId="3313" xr:uid="{00000000-0005-0000-0000-00002C7A0000}"/>
    <cellStyle name="40% - Énfasis5 2 3 2 3 2" xfId="8105" xr:uid="{00000000-0005-0000-0000-00002D7A0000}"/>
    <cellStyle name="40% - Énfasis5 2 3 2 3 2 2" xfId="27535" xr:uid="{00000000-0005-0000-0000-00002E7A0000}"/>
    <cellStyle name="40% - Énfasis5 2 3 2 3 2 3" xfId="53871" xr:uid="{00000000-0005-0000-0000-00002F7A0000}"/>
    <cellStyle name="40% - Énfasis5 2 3 2 3 2 4" xfId="17646" xr:uid="{00000000-0005-0000-0000-0000307A0000}"/>
    <cellStyle name="40% - Énfasis5 2 3 2 3 3" xfId="21938" xr:uid="{00000000-0005-0000-0000-0000317A0000}"/>
    <cellStyle name="40% - Énfasis5 2 3 2 3 3 2" xfId="49183" xr:uid="{00000000-0005-0000-0000-0000327A0000}"/>
    <cellStyle name="40% - Énfasis5 2 3 2 3 4" xfId="31425" xr:uid="{00000000-0005-0000-0000-0000337A0000}"/>
    <cellStyle name="40% - Énfasis5 2 3 2 3 5" xfId="36992" xr:uid="{00000000-0005-0000-0000-0000347A0000}"/>
    <cellStyle name="40% - Énfasis5 2 3 2 3 6" xfId="44452" xr:uid="{00000000-0005-0000-0000-0000357A0000}"/>
    <cellStyle name="40% - Énfasis5 2 3 2 3 7" xfId="12445" xr:uid="{00000000-0005-0000-0000-0000367A0000}"/>
    <cellStyle name="40% - Énfasis5 2 3 2 4" xfId="6140" xr:uid="{00000000-0005-0000-0000-0000377A0000}"/>
    <cellStyle name="40% - Énfasis5 2 3 2 4 2" xfId="25243" xr:uid="{00000000-0005-0000-0000-0000387A0000}"/>
    <cellStyle name="40% - Énfasis5 2 3 2 4 3" xfId="51906" xr:uid="{00000000-0005-0000-0000-0000397A0000}"/>
    <cellStyle name="40% - Énfasis5 2 3 2 4 4" xfId="13947" xr:uid="{00000000-0005-0000-0000-00003A7A0000}"/>
    <cellStyle name="40% - Énfasis5 2 3 2 5" xfId="15816" xr:uid="{00000000-0005-0000-0000-00003B7A0000}"/>
    <cellStyle name="40% - Énfasis5 2 3 2 5 2" xfId="25726" xr:uid="{00000000-0005-0000-0000-00003C7A0000}"/>
    <cellStyle name="40% - Énfasis5 2 3 2 5 3" xfId="47244" xr:uid="{00000000-0005-0000-0000-00003D7A0000}"/>
    <cellStyle name="40% - Énfasis5 2 3 2 6" xfId="19735" xr:uid="{00000000-0005-0000-0000-00003E7A0000}"/>
    <cellStyle name="40% - Énfasis5 2 3 2 7" xfId="29374" xr:uid="{00000000-0005-0000-0000-00003F7A0000}"/>
    <cellStyle name="40% - Énfasis5 2 3 2 8" xfId="34804" xr:uid="{00000000-0005-0000-0000-0000407A0000}"/>
    <cellStyle name="40% - Énfasis5 2 3 2 9" xfId="42403" xr:uid="{00000000-0005-0000-0000-0000417A0000}"/>
    <cellStyle name="40% - Énfasis5 2 3 3" xfId="1369" xr:uid="{00000000-0005-0000-0000-0000427A0000}"/>
    <cellStyle name="40% - Énfasis5 2 3 3 2" xfId="3745" xr:uid="{00000000-0005-0000-0000-0000437A0000}"/>
    <cellStyle name="40% - Énfasis5 2 3 3 2 2" xfId="8536" xr:uid="{00000000-0005-0000-0000-0000447A0000}"/>
    <cellStyle name="40% - Énfasis5 2 3 3 2 2 2" xfId="27956" xr:uid="{00000000-0005-0000-0000-0000457A0000}"/>
    <cellStyle name="40% - Énfasis5 2 3 3 2 2 3" xfId="54302" xr:uid="{00000000-0005-0000-0000-0000467A0000}"/>
    <cellStyle name="40% - Énfasis5 2 3 3 2 2 4" xfId="18078" xr:uid="{00000000-0005-0000-0000-0000477A0000}"/>
    <cellStyle name="40% - Énfasis5 2 3 3 2 3" xfId="22370" xr:uid="{00000000-0005-0000-0000-0000487A0000}"/>
    <cellStyle name="40% - Énfasis5 2 3 3 2 3 2" xfId="49613" xr:uid="{00000000-0005-0000-0000-0000497A0000}"/>
    <cellStyle name="40% - Énfasis5 2 3 3 2 4" xfId="31853" xr:uid="{00000000-0005-0000-0000-00004A7A0000}"/>
    <cellStyle name="40% - Énfasis5 2 3 3 2 5" xfId="37424" xr:uid="{00000000-0005-0000-0000-00004B7A0000}"/>
    <cellStyle name="40% - Énfasis5 2 3 3 2 6" xfId="44884" xr:uid="{00000000-0005-0000-0000-00004C7A0000}"/>
    <cellStyle name="40% - Énfasis5 2 3 3 2 7" xfId="14367" xr:uid="{00000000-0005-0000-0000-00004D7A0000}"/>
    <cellStyle name="40% - Énfasis5 2 3 3 3" xfId="6583" xr:uid="{00000000-0005-0000-0000-00004E7A0000}"/>
    <cellStyle name="40% - Énfasis5 2 3 3 3 2" xfId="26146" xr:uid="{00000000-0005-0000-0000-00004F7A0000}"/>
    <cellStyle name="40% - Énfasis5 2 3 3 3 3" xfId="52349" xr:uid="{00000000-0005-0000-0000-0000507A0000}"/>
    <cellStyle name="40% - Énfasis5 2 3 3 3 4" xfId="16236" xr:uid="{00000000-0005-0000-0000-0000517A0000}"/>
    <cellStyle name="40% - Énfasis5 2 3 3 4" xfId="20208" xr:uid="{00000000-0005-0000-0000-0000527A0000}"/>
    <cellStyle name="40% - Énfasis5 2 3 3 4 2" xfId="47685" xr:uid="{00000000-0005-0000-0000-0000537A0000}"/>
    <cellStyle name="40% - Énfasis5 2 3 3 5" xfId="29833" xr:uid="{00000000-0005-0000-0000-0000547A0000}"/>
    <cellStyle name="40% - Énfasis5 2 3 3 6" xfId="35279" xr:uid="{00000000-0005-0000-0000-0000557A0000}"/>
    <cellStyle name="40% - Énfasis5 2 3 3 7" xfId="42874" xr:uid="{00000000-0005-0000-0000-0000567A0000}"/>
    <cellStyle name="40% - Énfasis5 2 3 3 8" xfId="12903" xr:uid="{00000000-0005-0000-0000-0000577A0000}"/>
    <cellStyle name="40% - Énfasis5 2 3 4" xfId="2172" xr:uid="{00000000-0005-0000-0000-0000587A0000}"/>
    <cellStyle name="40% - Énfasis5 2 3 4 2" xfId="4477" xr:uid="{00000000-0005-0000-0000-0000597A0000}"/>
    <cellStyle name="40% - Énfasis5 2 3 4 2 2" xfId="9258" xr:uid="{00000000-0005-0000-0000-00005A7A0000}"/>
    <cellStyle name="40% - Énfasis5 2 3 4 2 2 2" xfId="28651" xr:uid="{00000000-0005-0000-0000-00005B7A0000}"/>
    <cellStyle name="40% - Énfasis5 2 3 4 2 2 3" xfId="55024" xr:uid="{00000000-0005-0000-0000-00005C7A0000}"/>
    <cellStyle name="40% - Énfasis5 2 3 4 2 2 4" xfId="18810" xr:uid="{00000000-0005-0000-0000-00005D7A0000}"/>
    <cellStyle name="40% - Énfasis5 2 3 4 2 3" xfId="23102" xr:uid="{00000000-0005-0000-0000-00005E7A0000}"/>
    <cellStyle name="40% - Énfasis5 2 3 4 2 3 2" xfId="50334" xr:uid="{00000000-0005-0000-0000-00005F7A0000}"/>
    <cellStyle name="40% - Énfasis5 2 3 4 2 4" xfId="32577" xr:uid="{00000000-0005-0000-0000-0000607A0000}"/>
    <cellStyle name="40% - Énfasis5 2 3 4 2 5" xfId="38156" xr:uid="{00000000-0005-0000-0000-0000617A0000}"/>
    <cellStyle name="40% - Énfasis5 2 3 4 2 6" xfId="45616" xr:uid="{00000000-0005-0000-0000-0000627A0000}"/>
    <cellStyle name="40% - Énfasis5 2 3 4 2 7" xfId="15062" xr:uid="{00000000-0005-0000-0000-0000637A0000}"/>
    <cellStyle name="40% - Énfasis5 2 3 4 3" xfId="7337" xr:uid="{00000000-0005-0000-0000-0000647A0000}"/>
    <cellStyle name="40% - Énfasis5 2 3 4 3 2" xfId="26841" xr:uid="{00000000-0005-0000-0000-0000657A0000}"/>
    <cellStyle name="40% - Énfasis5 2 3 4 3 3" xfId="53103" xr:uid="{00000000-0005-0000-0000-0000667A0000}"/>
    <cellStyle name="40% - Énfasis5 2 3 4 3 4" xfId="16931" xr:uid="{00000000-0005-0000-0000-0000677A0000}"/>
    <cellStyle name="40% - Énfasis5 2 3 4 4" xfId="21009" xr:uid="{00000000-0005-0000-0000-0000687A0000}"/>
    <cellStyle name="40% - Énfasis5 2 3 4 4 2" xfId="48439" xr:uid="{00000000-0005-0000-0000-0000697A0000}"/>
    <cellStyle name="40% - Énfasis5 2 3 4 5" xfId="30623" xr:uid="{00000000-0005-0000-0000-00006A7A0000}"/>
    <cellStyle name="40% - Énfasis5 2 3 4 6" xfId="36082" xr:uid="{00000000-0005-0000-0000-00006B7A0000}"/>
    <cellStyle name="40% - Énfasis5 2 3 4 7" xfId="43675" xr:uid="{00000000-0005-0000-0000-00006C7A0000}"/>
    <cellStyle name="40% - Énfasis5 2 3 4 8" xfId="12186" xr:uid="{00000000-0005-0000-0000-00006D7A0000}"/>
    <cellStyle name="40% - Énfasis5 2 3 5" xfId="3053" xr:uid="{00000000-0005-0000-0000-00006E7A0000}"/>
    <cellStyle name="40% - Énfasis5 2 3 5 2" xfId="7846" xr:uid="{00000000-0005-0000-0000-00006F7A0000}"/>
    <cellStyle name="40% - Énfasis5 2 3 5 2 2" xfId="27276" xr:uid="{00000000-0005-0000-0000-0000707A0000}"/>
    <cellStyle name="40% - Énfasis5 2 3 5 2 3" xfId="53612" xr:uid="{00000000-0005-0000-0000-0000717A0000}"/>
    <cellStyle name="40% - Énfasis5 2 3 5 2 4" xfId="17386" xr:uid="{00000000-0005-0000-0000-0000727A0000}"/>
    <cellStyle name="40% - Énfasis5 2 3 5 3" xfId="21678" xr:uid="{00000000-0005-0000-0000-0000737A0000}"/>
    <cellStyle name="40% - Énfasis5 2 3 5 3 2" xfId="48924" xr:uid="{00000000-0005-0000-0000-0000747A0000}"/>
    <cellStyle name="40% - Énfasis5 2 3 5 4" xfId="31165" xr:uid="{00000000-0005-0000-0000-0000757A0000}"/>
    <cellStyle name="40% - Énfasis5 2 3 5 5" xfId="36732" xr:uid="{00000000-0005-0000-0000-0000767A0000}"/>
    <cellStyle name="40% - Énfasis5 2 3 5 6" xfId="44192" xr:uid="{00000000-0005-0000-0000-0000777A0000}"/>
    <cellStyle name="40% - Énfasis5 2 3 5 7" xfId="13688" xr:uid="{00000000-0005-0000-0000-0000787A0000}"/>
    <cellStyle name="40% - Énfasis5 2 3 6" xfId="4952" xr:uid="{00000000-0005-0000-0000-0000797A0000}"/>
    <cellStyle name="40% - Énfasis5 2 3 6 2" xfId="9708" xr:uid="{00000000-0005-0000-0000-00007A7A0000}"/>
    <cellStyle name="40% - Énfasis5 2 3 6 2 2" xfId="55474" xr:uid="{00000000-0005-0000-0000-00007B7A0000}"/>
    <cellStyle name="40% - Énfasis5 2 3 6 2 3" xfId="25467" xr:uid="{00000000-0005-0000-0000-00007C7A0000}"/>
    <cellStyle name="40% - Énfasis5 2 3 6 3" xfId="33051" xr:uid="{00000000-0005-0000-0000-00007D7A0000}"/>
    <cellStyle name="40% - Énfasis5 2 3 6 3 2" xfId="50783" xr:uid="{00000000-0005-0000-0000-00007E7A0000}"/>
    <cellStyle name="40% - Énfasis5 2 3 6 4" xfId="38630" xr:uid="{00000000-0005-0000-0000-00007F7A0000}"/>
    <cellStyle name="40% - Énfasis5 2 3 6 5" xfId="46083" xr:uid="{00000000-0005-0000-0000-0000807A0000}"/>
    <cellStyle name="40% - Énfasis5 2 3 6 6" xfId="15557" xr:uid="{00000000-0005-0000-0000-0000817A0000}"/>
    <cellStyle name="40% - Énfasis5 2 3 7" xfId="5437" xr:uid="{00000000-0005-0000-0000-0000827A0000}"/>
    <cellStyle name="40% - Énfasis5 2 3 7 2" xfId="10129" xr:uid="{00000000-0005-0000-0000-0000837A0000}"/>
    <cellStyle name="40% - Énfasis5 2 3 7 2 2" xfId="55895" xr:uid="{00000000-0005-0000-0000-0000847A0000}"/>
    <cellStyle name="40% - Énfasis5 2 3 7 2 3" xfId="33533" xr:uid="{00000000-0005-0000-0000-0000857A0000}"/>
    <cellStyle name="40% - Énfasis5 2 3 7 3" xfId="39112" xr:uid="{00000000-0005-0000-0000-0000867A0000}"/>
    <cellStyle name="40% - Énfasis5 2 3 7 3 2" xfId="51203" xr:uid="{00000000-0005-0000-0000-0000877A0000}"/>
    <cellStyle name="40% - Énfasis5 2 3 7 4" xfId="46565" xr:uid="{00000000-0005-0000-0000-0000887A0000}"/>
    <cellStyle name="40% - Énfasis5 2 3 7 5" xfId="19453" xr:uid="{00000000-0005-0000-0000-0000897A0000}"/>
    <cellStyle name="40% - Énfasis5 2 3 8" xfId="5880" xr:uid="{00000000-0005-0000-0000-00008A7A0000}"/>
    <cellStyle name="40% - Énfasis5 2 3 8 2" xfId="51646" xr:uid="{00000000-0005-0000-0000-00008B7A0000}"/>
    <cellStyle name="40% - Énfasis5 2 3 8 3" xfId="29114" xr:uid="{00000000-0005-0000-0000-00008C7A0000}"/>
    <cellStyle name="40% - Énfasis5 2 3 9" xfId="10925" xr:uid="{00000000-0005-0000-0000-00008D7A0000}"/>
    <cellStyle name="40% - Énfasis5 2 3 9 2" xfId="46985" xr:uid="{00000000-0005-0000-0000-00008E7A0000}"/>
    <cellStyle name="40% - Énfasis5 2 3 9 3" xfId="34522" xr:uid="{00000000-0005-0000-0000-00008F7A0000}"/>
    <cellStyle name="40% - Énfasis5 2 4" xfId="967" xr:uid="{00000000-0005-0000-0000-0000907A0000}"/>
    <cellStyle name="40% - Énfasis5 2 4 10" xfId="11824" xr:uid="{00000000-0005-0000-0000-0000917A0000}"/>
    <cellStyle name="40% - Énfasis5 2 4 11" xfId="56752" xr:uid="{00000000-0005-0000-0000-0000927A0000}"/>
    <cellStyle name="40% - Énfasis5 2 4 12" xfId="57207" xr:uid="{00000000-0005-0000-0000-0000937A0000}"/>
    <cellStyle name="40% - Énfasis5 2 4 2" xfId="1704" xr:uid="{00000000-0005-0000-0000-0000947A0000}"/>
    <cellStyle name="40% - Énfasis5 2 4 2 2" xfId="4077" xr:uid="{00000000-0005-0000-0000-0000957A0000}"/>
    <cellStyle name="40% - Énfasis5 2 4 2 2 2" xfId="8868" xr:uid="{00000000-0005-0000-0000-0000967A0000}"/>
    <cellStyle name="40% - Énfasis5 2 4 2 2 2 2" xfId="28287" xr:uid="{00000000-0005-0000-0000-0000977A0000}"/>
    <cellStyle name="40% - Énfasis5 2 4 2 2 2 3" xfId="54634" xr:uid="{00000000-0005-0000-0000-0000987A0000}"/>
    <cellStyle name="40% - Énfasis5 2 4 2 2 2 4" xfId="18410" xr:uid="{00000000-0005-0000-0000-0000997A0000}"/>
    <cellStyle name="40% - Énfasis5 2 4 2 2 3" xfId="22702" xr:uid="{00000000-0005-0000-0000-00009A7A0000}"/>
    <cellStyle name="40% - Énfasis5 2 4 2 2 3 2" xfId="49945" xr:uid="{00000000-0005-0000-0000-00009B7A0000}"/>
    <cellStyle name="40% - Énfasis5 2 4 2 2 4" xfId="32185" xr:uid="{00000000-0005-0000-0000-00009C7A0000}"/>
    <cellStyle name="40% - Énfasis5 2 4 2 2 5" xfId="37756" xr:uid="{00000000-0005-0000-0000-00009D7A0000}"/>
    <cellStyle name="40% - Énfasis5 2 4 2 2 6" xfId="45216" xr:uid="{00000000-0005-0000-0000-00009E7A0000}"/>
    <cellStyle name="40% - Énfasis5 2 4 2 2 7" xfId="14698" xr:uid="{00000000-0005-0000-0000-00009F7A0000}"/>
    <cellStyle name="40% - Énfasis5 2 4 2 3" xfId="6917" xr:uid="{00000000-0005-0000-0000-0000A07A0000}"/>
    <cellStyle name="40% - Énfasis5 2 4 2 3 2" xfId="26477" xr:uid="{00000000-0005-0000-0000-0000A17A0000}"/>
    <cellStyle name="40% - Énfasis5 2 4 2 3 3" xfId="52683" xr:uid="{00000000-0005-0000-0000-0000A27A0000}"/>
    <cellStyle name="40% - Énfasis5 2 4 2 3 4" xfId="16567" xr:uid="{00000000-0005-0000-0000-0000A37A0000}"/>
    <cellStyle name="40% - Énfasis5 2 4 2 4" xfId="20543" xr:uid="{00000000-0005-0000-0000-0000A47A0000}"/>
    <cellStyle name="40% - Énfasis5 2 4 2 4 2" xfId="48019" xr:uid="{00000000-0005-0000-0000-0000A57A0000}"/>
    <cellStyle name="40% - Énfasis5 2 4 2 5" xfId="30168" xr:uid="{00000000-0005-0000-0000-0000A67A0000}"/>
    <cellStyle name="40% - Énfasis5 2 4 2 6" xfId="35614" xr:uid="{00000000-0005-0000-0000-0000A77A0000}"/>
    <cellStyle name="40% - Énfasis5 2 4 2 7" xfId="43209" xr:uid="{00000000-0005-0000-0000-0000A87A0000}"/>
    <cellStyle name="40% - Énfasis5 2 4 2 8" xfId="13237" xr:uid="{00000000-0005-0000-0000-0000A97A0000}"/>
    <cellStyle name="40% - Énfasis5 2 4 3" xfId="2244" xr:uid="{00000000-0005-0000-0000-0000AA7A0000}"/>
    <cellStyle name="40% - Énfasis5 2 4 3 2" xfId="4549" xr:uid="{00000000-0005-0000-0000-0000AB7A0000}"/>
    <cellStyle name="40% - Énfasis5 2 4 3 2 2" xfId="9330" xr:uid="{00000000-0005-0000-0000-0000AC7A0000}"/>
    <cellStyle name="40% - Énfasis5 2 4 3 2 2 2" xfId="28723" xr:uid="{00000000-0005-0000-0000-0000AD7A0000}"/>
    <cellStyle name="40% - Énfasis5 2 4 3 2 2 3" xfId="55096" xr:uid="{00000000-0005-0000-0000-0000AE7A0000}"/>
    <cellStyle name="40% - Énfasis5 2 4 3 2 2 4" xfId="18882" xr:uid="{00000000-0005-0000-0000-0000AF7A0000}"/>
    <cellStyle name="40% - Énfasis5 2 4 3 2 3" xfId="23174" xr:uid="{00000000-0005-0000-0000-0000B07A0000}"/>
    <cellStyle name="40% - Énfasis5 2 4 3 2 3 2" xfId="50406" xr:uid="{00000000-0005-0000-0000-0000B17A0000}"/>
    <cellStyle name="40% - Énfasis5 2 4 3 2 4" xfId="32649" xr:uid="{00000000-0005-0000-0000-0000B27A0000}"/>
    <cellStyle name="40% - Énfasis5 2 4 3 2 5" xfId="38228" xr:uid="{00000000-0005-0000-0000-0000B37A0000}"/>
    <cellStyle name="40% - Énfasis5 2 4 3 2 6" xfId="45688" xr:uid="{00000000-0005-0000-0000-0000B47A0000}"/>
    <cellStyle name="40% - Énfasis5 2 4 3 2 7" xfId="15134" xr:uid="{00000000-0005-0000-0000-0000B57A0000}"/>
    <cellStyle name="40% - Énfasis5 2 4 3 3" xfId="7409" xr:uid="{00000000-0005-0000-0000-0000B67A0000}"/>
    <cellStyle name="40% - Énfasis5 2 4 3 3 2" xfId="26913" xr:uid="{00000000-0005-0000-0000-0000B77A0000}"/>
    <cellStyle name="40% - Énfasis5 2 4 3 3 3" xfId="53175" xr:uid="{00000000-0005-0000-0000-0000B87A0000}"/>
    <cellStyle name="40% - Énfasis5 2 4 3 3 4" xfId="17003" xr:uid="{00000000-0005-0000-0000-0000B97A0000}"/>
    <cellStyle name="40% - Énfasis5 2 4 3 4" xfId="21081" xr:uid="{00000000-0005-0000-0000-0000BA7A0000}"/>
    <cellStyle name="40% - Énfasis5 2 4 3 4 2" xfId="48511" xr:uid="{00000000-0005-0000-0000-0000BB7A0000}"/>
    <cellStyle name="40% - Énfasis5 2 4 3 5" xfId="30695" xr:uid="{00000000-0005-0000-0000-0000BC7A0000}"/>
    <cellStyle name="40% - Énfasis5 2 4 3 6" xfId="36154" xr:uid="{00000000-0005-0000-0000-0000BD7A0000}"/>
    <cellStyle name="40% - Énfasis5 2 4 3 7" xfId="43747" xr:uid="{00000000-0005-0000-0000-0000BE7A0000}"/>
    <cellStyle name="40% - Énfasis5 2 4 3 8" xfId="12517" xr:uid="{00000000-0005-0000-0000-0000BF7A0000}"/>
    <cellStyle name="40% - Énfasis5 2 4 4" xfId="3385" xr:uid="{00000000-0005-0000-0000-0000C07A0000}"/>
    <cellStyle name="40% - Énfasis5 2 4 4 2" xfId="8177" xr:uid="{00000000-0005-0000-0000-0000C17A0000}"/>
    <cellStyle name="40% - Énfasis5 2 4 4 2 2" xfId="27607" xr:uid="{00000000-0005-0000-0000-0000C27A0000}"/>
    <cellStyle name="40% - Énfasis5 2 4 4 2 3" xfId="53943" xr:uid="{00000000-0005-0000-0000-0000C37A0000}"/>
    <cellStyle name="40% - Énfasis5 2 4 4 2 4" xfId="17718" xr:uid="{00000000-0005-0000-0000-0000C47A0000}"/>
    <cellStyle name="40% - Énfasis5 2 4 4 3" xfId="22010" xr:uid="{00000000-0005-0000-0000-0000C57A0000}"/>
    <cellStyle name="40% - Énfasis5 2 4 4 3 2" xfId="49255" xr:uid="{00000000-0005-0000-0000-0000C67A0000}"/>
    <cellStyle name="40% - Énfasis5 2 4 4 4" xfId="31497" xr:uid="{00000000-0005-0000-0000-0000C77A0000}"/>
    <cellStyle name="40% - Énfasis5 2 4 4 5" xfId="37064" xr:uid="{00000000-0005-0000-0000-0000C87A0000}"/>
    <cellStyle name="40% - Énfasis5 2 4 4 6" xfId="44524" xr:uid="{00000000-0005-0000-0000-0000C97A0000}"/>
    <cellStyle name="40% - Énfasis5 2 4 4 7" xfId="14019" xr:uid="{00000000-0005-0000-0000-0000CA7A0000}"/>
    <cellStyle name="40% - Énfasis5 2 4 5" xfId="5024" xr:uid="{00000000-0005-0000-0000-0000CB7A0000}"/>
    <cellStyle name="40% - Énfasis5 2 4 5 2" xfId="9780" xr:uid="{00000000-0005-0000-0000-0000CC7A0000}"/>
    <cellStyle name="40% - Énfasis5 2 4 5 2 2" xfId="55546" xr:uid="{00000000-0005-0000-0000-0000CD7A0000}"/>
    <cellStyle name="40% - Énfasis5 2 4 5 2 3" xfId="25798" xr:uid="{00000000-0005-0000-0000-0000CE7A0000}"/>
    <cellStyle name="40% - Énfasis5 2 4 5 3" xfId="33123" xr:uid="{00000000-0005-0000-0000-0000CF7A0000}"/>
    <cellStyle name="40% - Énfasis5 2 4 5 3 2" xfId="50855" xr:uid="{00000000-0005-0000-0000-0000D07A0000}"/>
    <cellStyle name="40% - Énfasis5 2 4 5 4" xfId="38702" xr:uid="{00000000-0005-0000-0000-0000D17A0000}"/>
    <cellStyle name="40% - Énfasis5 2 4 5 5" xfId="46155" xr:uid="{00000000-0005-0000-0000-0000D27A0000}"/>
    <cellStyle name="40% - Énfasis5 2 4 5 6" xfId="15888" xr:uid="{00000000-0005-0000-0000-0000D37A0000}"/>
    <cellStyle name="40% - Énfasis5 2 4 6" xfId="5509" xr:uid="{00000000-0005-0000-0000-0000D47A0000}"/>
    <cellStyle name="40% - Énfasis5 2 4 6 2" xfId="10201" xr:uid="{00000000-0005-0000-0000-0000D57A0000}"/>
    <cellStyle name="40% - Énfasis5 2 4 6 2 2" xfId="55967" xr:uid="{00000000-0005-0000-0000-0000D67A0000}"/>
    <cellStyle name="40% - Énfasis5 2 4 6 2 3" xfId="33605" xr:uid="{00000000-0005-0000-0000-0000D77A0000}"/>
    <cellStyle name="40% - Énfasis5 2 4 6 3" xfId="39184" xr:uid="{00000000-0005-0000-0000-0000D87A0000}"/>
    <cellStyle name="40% - Énfasis5 2 4 6 3 2" xfId="51275" xr:uid="{00000000-0005-0000-0000-0000D97A0000}"/>
    <cellStyle name="40% - Énfasis5 2 4 6 4" xfId="46637" xr:uid="{00000000-0005-0000-0000-0000DA7A0000}"/>
    <cellStyle name="40% - Énfasis5 2 4 6 5" xfId="19812" xr:uid="{00000000-0005-0000-0000-0000DB7A0000}"/>
    <cellStyle name="40% - Énfasis5 2 4 7" xfId="6212" xr:uid="{00000000-0005-0000-0000-0000DC7A0000}"/>
    <cellStyle name="40% - Énfasis5 2 4 7 2" xfId="51978" xr:uid="{00000000-0005-0000-0000-0000DD7A0000}"/>
    <cellStyle name="40% - Énfasis5 2 4 7 3" xfId="29446" xr:uid="{00000000-0005-0000-0000-0000DE7A0000}"/>
    <cellStyle name="40% - Énfasis5 2 4 8" xfId="10997" xr:uid="{00000000-0005-0000-0000-0000DF7A0000}"/>
    <cellStyle name="40% - Énfasis5 2 4 8 2" xfId="47316" xr:uid="{00000000-0005-0000-0000-0000E07A0000}"/>
    <cellStyle name="40% - Énfasis5 2 4 8 3" xfId="34881" xr:uid="{00000000-0005-0000-0000-0000E17A0000}"/>
    <cellStyle name="40% - Énfasis5 2 4 9" xfId="42480" xr:uid="{00000000-0005-0000-0000-0000E27A0000}"/>
    <cellStyle name="40% - Énfasis5 2 5" xfId="708" xr:uid="{00000000-0005-0000-0000-0000E37A0000}"/>
    <cellStyle name="40% - Énfasis5 2 5 10" xfId="11565" xr:uid="{00000000-0005-0000-0000-0000E47A0000}"/>
    <cellStyle name="40% - Énfasis5 2 5 2" xfId="1468" xr:uid="{00000000-0005-0000-0000-0000E57A0000}"/>
    <cellStyle name="40% - Énfasis5 2 5 2 2" xfId="3844" xr:uid="{00000000-0005-0000-0000-0000E67A0000}"/>
    <cellStyle name="40% - Énfasis5 2 5 2 2 2" xfId="8635" xr:uid="{00000000-0005-0000-0000-0000E77A0000}"/>
    <cellStyle name="40% - Énfasis5 2 5 2 2 2 2" xfId="28055" xr:uid="{00000000-0005-0000-0000-0000E87A0000}"/>
    <cellStyle name="40% - Énfasis5 2 5 2 2 2 3" xfId="54401" xr:uid="{00000000-0005-0000-0000-0000E97A0000}"/>
    <cellStyle name="40% - Énfasis5 2 5 2 2 2 4" xfId="18177" xr:uid="{00000000-0005-0000-0000-0000EA7A0000}"/>
    <cellStyle name="40% - Énfasis5 2 5 2 2 3" xfId="22469" xr:uid="{00000000-0005-0000-0000-0000EB7A0000}"/>
    <cellStyle name="40% - Énfasis5 2 5 2 2 3 2" xfId="49712" xr:uid="{00000000-0005-0000-0000-0000EC7A0000}"/>
    <cellStyle name="40% - Énfasis5 2 5 2 2 4" xfId="31952" xr:uid="{00000000-0005-0000-0000-0000ED7A0000}"/>
    <cellStyle name="40% - Énfasis5 2 5 2 2 5" xfId="37523" xr:uid="{00000000-0005-0000-0000-0000EE7A0000}"/>
    <cellStyle name="40% - Énfasis5 2 5 2 2 6" xfId="44983" xr:uid="{00000000-0005-0000-0000-0000EF7A0000}"/>
    <cellStyle name="40% - Énfasis5 2 5 2 2 7" xfId="14466" xr:uid="{00000000-0005-0000-0000-0000F07A0000}"/>
    <cellStyle name="40% - Énfasis5 2 5 2 3" xfId="6682" xr:uid="{00000000-0005-0000-0000-0000F17A0000}"/>
    <cellStyle name="40% - Énfasis5 2 5 2 3 2" xfId="26245" xr:uid="{00000000-0005-0000-0000-0000F27A0000}"/>
    <cellStyle name="40% - Énfasis5 2 5 2 3 3" xfId="52448" xr:uid="{00000000-0005-0000-0000-0000F37A0000}"/>
    <cellStyle name="40% - Énfasis5 2 5 2 3 4" xfId="16335" xr:uid="{00000000-0005-0000-0000-0000F47A0000}"/>
    <cellStyle name="40% - Énfasis5 2 5 2 4" xfId="20307" xr:uid="{00000000-0005-0000-0000-0000F57A0000}"/>
    <cellStyle name="40% - Énfasis5 2 5 2 4 2" xfId="47784" xr:uid="{00000000-0005-0000-0000-0000F67A0000}"/>
    <cellStyle name="40% - Énfasis5 2 5 2 5" xfId="29932" xr:uid="{00000000-0005-0000-0000-0000F77A0000}"/>
    <cellStyle name="40% - Énfasis5 2 5 2 6" xfId="35378" xr:uid="{00000000-0005-0000-0000-0000F87A0000}"/>
    <cellStyle name="40% - Énfasis5 2 5 2 7" xfId="42973" xr:uid="{00000000-0005-0000-0000-0000F97A0000}"/>
    <cellStyle name="40% - Énfasis5 2 5 2 8" xfId="13002" xr:uid="{00000000-0005-0000-0000-0000FA7A0000}"/>
    <cellStyle name="40% - Énfasis5 2 5 3" xfId="3152" xr:uid="{00000000-0005-0000-0000-0000FB7A0000}"/>
    <cellStyle name="40% - Énfasis5 2 5 3 2" xfId="7945" xr:uid="{00000000-0005-0000-0000-0000FC7A0000}"/>
    <cellStyle name="40% - Énfasis5 2 5 3 2 2" xfId="27375" xr:uid="{00000000-0005-0000-0000-0000FD7A0000}"/>
    <cellStyle name="40% - Énfasis5 2 5 3 2 3" xfId="53711" xr:uid="{00000000-0005-0000-0000-0000FE7A0000}"/>
    <cellStyle name="40% - Énfasis5 2 5 3 2 4" xfId="17485" xr:uid="{00000000-0005-0000-0000-0000FF7A0000}"/>
    <cellStyle name="40% - Énfasis5 2 5 3 3" xfId="21777" xr:uid="{00000000-0005-0000-0000-0000007B0000}"/>
    <cellStyle name="40% - Énfasis5 2 5 3 3 2" xfId="49023" xr:uid="{00000000-0005-0000-0000-0000017B0000}"/>
    <cellStyle name="40% - Énfasis5 2 5 3 4" xfId="31264" xr:uid="{00000000-0005-0000-0000-0000027B0000}"/>
    <cellStyle name="40% - Énfasis5 2 5 3 5" xfId="36831" xr:uid="{00000000-0005-0000-0000-0000037B0000}"/>
    <cellStyle name="40% - Énfasis5 2 5 3 6" xfId="44291" xr:uid="{00000000-0005-0000-0000-0000047B0000}"/>
    <cellStyle name="40% - Énfasis5 2 5 3 7" xfId="12285" xr:uid="{00000000-0005-0000-0000-0000057B0000}"/>
    <cellStyle name="40% - Énfasis5 2 5 4" xfId="5979" xr:uid="{00000000-0005-0000-0000-0000067B0000}"/>
    <cellStyle name="40% - Énfasis5 2 5 4 2" xfId="24658" xr:uid="{00000000-0005-0000-0000-0000077B0000}"/>
    <cellStyle name="40% - Énfasis5 2 5 4 3" xfId="51745" xr:uid="{00000000-0005-0000-0000-0000087B0000}"/>
    <cellStyle name="40% - Énfasis5 2 5 4 4" xfId="13787" xr:uid="{00000000-0005-0000-0000-0000097B0000}"/>
    <cellStyle name="40% - Énfasis5 2 5 5" xfId="15656" xr:uid="{00000000-0005-0000-0000-00000A7B0000}"/>
    <cellStyle name="40% - Énfasis5 2 5 5 2" xfId="25566" xr:uid="{00000000-0005-0000-0000-00000B7B0000}"/>
    <cellStyle name="40% - Énfasis5 2 5 5 3" xfId="47084" xr:uid="{00000000-0005-0000-0000-00000C7B0000}"/>
    <cellStyle name="40% - Énfasis5 2 5 6" xfId="19553" xr:uid="{00000000-0005-0000-0000-00000D7B0000}"/>
    <cellStyle name="40% - Énfasis5 2 5 7" xfId="29214" xr:uid="{00000000-0005-0000-0000-00000E7B0000}"/>
    <cellStyle name="40% - Énfasis5 2 5 8" xfId="34622" xr:uid="{00000000-0005-0000-0000-00000F7B0000}"/>
    <cellStyle name="40% - Énfasis5 2 5 9" xfId="42221" xr:uid="{00000000-0005-0000-0000-0000107B0000}"/>
    <cellStyle name="40% - Énfasis5 2 6" xfId="1182" xr:uid="{00000000-0005-0000-0000-0000117B0000}"/>
    <cellStyle name="40% - Énfasis5 2 6 2" xfId="3570" xr:uid="{00000000-0005-0000-0000-0000127B0000}"/>
    <cellStyle name="40% - Énfasis5 2 6 2 2" xfId="8361" xr:uid="{00000000-0005-0000-0000-0000137B0000}"/>
    <cellStyle name="40% - Énfasis5 2 6 2 2 2" xfId="27784" xr:uid="{00000000-0005-0000-0000-0000147B0000}"/>
    <cellStyle name="40% - Énfasis5 2 6 2 2 3" xfId="54127" xr:uid="{00000000-0005-0000-0000-0000157B0000}"/>
    <cellStyle name="40% - Énfasis5 2 6 2 2 4" xfId="17903" xr:uid="{00000000-0005-0000-0000-0000167B0000}"/>
    <cellStyle name="40% - Énfasis5 2 6 2 3" xfId="22195" xr:uid="{00000000-0005-0000-0000-0000177B0000}"/>
    <cellStyle name="40% - Énfasis5 2 6 2 3 2" xfId="49438" xr:uid="{00000000-0005-0000-0000-0000187B0000}"/>
    <cellStyle name="40% - Énfasis5 2 6 2 4" xfId="31679" xr:uid="{00000000-0005-0000-0000-0000197B0000}"/>
    <cellStyle name="40% - Énfasis5 2 6 2 5" xfId="37249" xr:uid="{00000000-0005-0000-0000-00001A7B0000}"/>
    <cellStyle name="40% - Énfasis5 2 6 2 6" xfId="44709" xr:uid="{00000000-0005-0000-0000-00001B7B0000}"/>
    <cellStyle name="40% - Énfasis5 2 6 2 7" xfId="12717" xr:uid="{00000000-0005-0000-0000-00001C7B0000}"/>
    <cellStyle name="40% - Énfasis5 2 6 3" xfId="6404" xr:uid="{00000000-0005-0000-0000-00001D7B0000}"/>
    <cellStyle name="40% - Énfasis5 2 6 3 2" xfId="24640" xr:uid="{00000000-0005-0000-0000-00001E7B0000}"/>
    <cellStyle name="40% - Énfasis5 2 6 3 3" xfId="52170" xr:uid="{00000000-0005-0000-0000-00001F7B0000}"/>
    <cellStyle name="40% - Énfasis5 2 6 3 4" xfId="14195" xr:uid="{00000000-0005-0000-0000-0000207B0000}"/>
    <cellStyle name="40% - Énfasis5 2 6 4" xfId="16064" xr:uid="{00000000-0005-0000-0000-0000217B0000}"/>
    <cellStyle name="40% - Énfasis5 2 6 4 2" xfId="25974" xr:uid="{00000000-0005-0000-0000-0000227B0000}"/>
    <cellStyle name="40% - Énfasis5 2 6 4 3" xfId="47506" xr:uid="{00000000-0005-0000-0000-0000237B0000}"/>
    <cellStyle name="40% - Énfasis5 2 6 5" xfId="20021" xr:uid="{00000000-0005-0000-0000-0000247B0000}"/>
    <cellStyle name="40% - Énfasis5 2 6 6" xfId="29649" xr:uid="{00000000-0005-0000-0000-0000257B0000}"/>
    <cellStyle name="40% - Énfasis5 2 6 7" xfId="35092" xr:uid="{00000000-0005-0000-0000-0000267B0000}"/>
    <cellStyle name="40% - Énfasis5 2 6 8" xfId="42687" xr:uid="{00000000-0005-0000-0000-0000277B0000}"/>
    <cellStyle name="40% - Énfasis5 2 6 9" xfId="11282" xr:uid="{00000000-0005-0000-0000-0000287B0000}"/>
    <cellStyle name="40% - Énfasis5 2 7" xfId="2012" xr:uid="{00000000-0005-0000-0000-0000297B0000}"/>
    <cellStyle name="40% - Énfasis5 2 7 2" xfId="4317" xr:uid="{00000000-0005-0000-0000-00002A7B0000}"/>
    <cellStyle name="40% - Énfasis5 2 7 2 2" xfId="9098" xr:uid="{00000000-0005-0000-0000-00002B7B0000}"/>
    <cellStyle name="40% - Énfasis5 2 7 2 2 2" xfId="28491" xr:uid="{00000000-0005-0000-0000-00002C7B0000}"/>
    <cellStyle name="40% - Énfasis5 2 7 2 2 3" xfId="54864" xr:uid="{00000000-0005-0000-0000-00002D7B0000}"/>
    <cellStyle name="40% - Énfasis5 2 7 2 2 4" xfId="18650" xr:uid="{00000000-0005-0000-0000-00002E7B0000}"/>
    <cellStyle name="40% - Énfasis5 2 7 2 3" xfId="22942" xr:uid="{00000000-0005-0000-0000-00002F7B0000}"/>
    <cellStyle name="40% - Énfasis5 2 7 2 3 2" xfId="50174" xr:uid="{00000000-0005-0000-0000-0000307B0000}"/>
    <cellStyle name="40% - Énfasis5 2 7 2 4" xfId="32417" xr:uid="{00000000-0005-0000-0000-0000317B0000}"/>
    <cellStyle name="40% - Énfasis5 2 7 2 5" xfId="37996" xr:uid="{00000000-0005-0000-0000-0000327B0000}"/>
    <cellStyle name="40% - Énfasis5 2 7 2 6" xfId="45456" xr:uid="{00000000-0005-0000-0000-0000337B0000}"/>
    <cellStyle name="40% - Énfasis5 2 7 2 7" xfId="14902" xr:uid="{00000000-0005-0000-0000-0000347B0000}"/>
    <cellStyle name="40% - Énfasis5 2 7 3" xfId="7177" xr:uid="{00000000-0005-0000-0000-0000357B0000}"/>
    <cellStyle name="40% - Énfasis5 2 7 3 2" xfId="26681" xr:uid="{00000000-0005-0000-0000-0000367B0000}"/>
    <cellStyle name="40% - Énfasis5 2 7 3 3" xfId="52943" xr:uid="{00000000-0005-0000-0000-0000377B0000}"/>
    <cellStyle name="40% - Énfasis5 2 7 3 4" xfId="16771" xr:uid="{00000000-0005-0000-0000-0000387B0000}"/>
    <cellStyle name="40% - Énfasis5 2 7 4" xfId="20849" xr:uid="{00000000-0005-0000-0000-0000397B0000}"/>
    <cellStyle name="40% - Énfasis5 2 7 4 2" xfId="48279" xr:uid="{00000000-0005-0000-0000-00003A7B0000}"/>
    <cellStyle name="40% - Énfasis5 2 7 5" xfId="30463" xr:uid="{00000000-0005-0000-0000-00003B7B0000}"/>
    <cellStyle name="40% - Énfasis5 2 7 6" xfId="35922" xr:uid="{00000000-0005-0000-0000-00003C7B0000}"/>
    <cellStyle name="40% - Énfasis5 2 7 7" xfId="43515" xr:uid="{00000000-0005-0000-0000-00003D7B0000}"/>
    <cellStyle name="40% - Énfasis5 2 7 8" xfId="12014" xr:uid="{00000000-0005-0000-0000-00003E7B0000}"/>
    <cellStyle name="40% - Énfasis5 2 8" xfId="2873" xr:uid="{00000000-0005-0000-0000-00003F7B0000}"/>
    <cellStyle name="40% - Énfasis5 2 8 2" xfId="7674" xr:uid="{00000000-0005-0000-0000-0000407B0000}"/>
    <cellStyle name="40% - Énfasis5 2 8 2 2" xfId="27103" xr:uid="{00000000-0005-0000-0000-0000417B0000}"/>
    <cellStyle name="40% - Énfasis5 2 8 2 3" xfId="53440" xr:uid="{00000000-0005-0000-0000-0000427B0000}"/>
    <cellStyle name="40% - Énfasis5 2 8 2 4" xfId="17206" xr:uid="{00000000-0005-0000-0000-0000437B0000}"/>
    <cellStyle name="40% - Énfasis5 2 8 3" xfId="21498" xr:uid="{00000000-0005-0000-0000-0000447B0000}"/>
    <cellStyle name="40% - Énfasis5 2 8 3 2" xfId="48752" xr:uid="{00000000-0005-0000-0000-0000457B0000}"/>
    <cellStyle name="40% - Énfasis5 2 8 4" xfId="30985" xr:uid="{00000000-0005-0000-0000-0000467B0000}"/>
    <cellStyle name="40% - Énfasis5 2 8 5" xfId="36552" xr:uid="{00000000-0005-0000-0000-0000477B0000}"/>
    <cellStyle name="40% - Énfasis5 2 8 6" xfId="44012" xr:uid="{00000000-0005-0000-0000-0000487B0000}"/>
    <cellStyle name="40% - Énfasis5 2 8 7" xfId="13516" xr:uid="{00000000-0005-0000-0000-0000497B0000}"/>
    <cellStyle name="40% - Énfasis5 2 9" xfId="4788" xr:uid="{00000000-0005-0000-0000-00004A7B0000}"/>
    <cellStyle name="40% - Énfasis5 2 9 2" xfId="9548" xr:uid="{00000000-0005-0000-0000-00004B7B0000}"/>
    <cellStyle name="40% - Énfasis5 2 9 2 2" xfId="55314" xr:uid="{00000000-0005-0000-0000-00004C7B0000}"/>
    <cellStyle name="40% - Énfasis5 2 9 2 3" xfId="25307" xr:uid="{00000000-0005-0000-0000-00004D7B0000}"/>
    <cellStyle name="40% - Énfasis5 2 9 3" xfId="32887" xr:uid="{00000000-0005-0000-0000-00004E7B0000}"/>
    <cellStyle name="40% - Énfasis5 2 9 3 2" xfId="50623" xr:uid="{00000000-0005-0000-0000-00004F7B0000}"/>
    <cellStyle name="40% - Énfasis5 2 9 4" xfId="38466" xr:uid="{00000000-0005-0000-0000-0000507B0000}"/>
    <cellStyle name="40% - Énfasis5 2 9 5" xfId="45923" xr:uid="{00000000-0005-0000-0000-0000517B0000}"/>
    <cellStyle name="40% - Énfasis5 2 9 6" xfId="15385" xr:uid="{00000000-0005-0000-0000-0000527B0000}"/>
    <cellStyle name="40% - Énfasis5 3" xfId="513" xr:uid="{00000000-0005-0000-0000-0000537B0000}"/>
    <cellStyle name="40% - Énfasis5 3 10" xfId="10837" xr:uid="{00000000-0005-0000-0000-0000547B0000}"/>
    <cellStyle name="40% - Énfasis5 3 10 2" xfId="46897" xr:uid="{00000000-0005-0000-0000-0000557B0000}"/>
    <cellStyle name="40% - Énfasis5 3 10 3" xfId="34429" xr:uid="{00000000-0005-0000-0000-0000567B0000}"/>
    <cellStyle name="40% - Énfasis5 3 11" xfId="42029" xr:uid="{00000000-0005-0000-0000-0000577B0000}"/>
    <cellStyle name="40% - Énfasis5 3 12" xfId="11373" xr:uid="{00000000-0005-0000-0000-0000587B0000}"/>
    <cellStyle name="40% - Énfasis5 3 13" xfId="56592" xr:uid="{00000000-0005-0000-0000-0000597B0000}"/>
    <cellStyle name="40% - Énfasis5 3 14" xfId="57047" xr:uid="{00000000-0005-0000-0000-00005A7B0000}"/>
    <cellStyle name="40% - Énfasis5 3 2" xfId="1050" xr:uid="{00000000-0005-0000-0000-00005B7B0000}"/>
    <cellStyle name="40% - Énfasis5 3 2 10" xfId="11907" xr:uid="{00000000-0005-0000-0000-00005C7B0000}"/>
    <cellStyle name="40% - Énfasis5 3 2 11" xfId="56835" xr:uid="{00000000-0005-0000-0000-00005D7B0000}"/>
    <cellStyle name="40% - Énfasis5 3 2 12" xfId="57290" xr:uid="{00000000-0005-0000-0000-00005E7B0000}"/>
    <cellStyle name="40% - Énfasis5 3 2 2" xfId="1787" xr:uid="{00000000-0005-0000-0000-00005F7B0000}"/>
    <cellStyle name="40% - Énfasis5 3 2 2 2" xfId="4160" xr:uid="{00000000-0005-0000-0000-0000607B0000}"/>
    <cellStyle name="40% - Énfasis5 3 2 2 2 2" xfId="8951" xr:uid="{00000000-0005-0000-0000-0000617B0000}"/>
    <cellStyle name="40% - Énfasis5 3 2 2 2 2 2" xfId="28370" xr:uid="{00000000-0005-0000-0000-0000627B0000}"/>
    <cellStyle name="40% - Énfasis5 3 2 2 2 2 3" xfId="54717" xr:uid="{00000000-0005-0000-0000-0000637B0000}"/>
    <cellStyle name="40% - Énfasis5 3 2 2 2 2 4" xfId="18493" xr:uid="{00000000-0005-0000-0000-0000647B0000}"/>
    <cellStyle name="40% - Énfasis5 3 2 2 2 3" xfId="22785" xr:uid="{00000000-0005-0000-0000-0000657B0000}"/>
    <cellStyle name="40% - Énfasis5 3 2 2 2 3 2" xfId="50028" xr:uid="{00000000-0005-0000-0000-0000667B0000}"/>
    <cellStyle name="40% - Énfasis5 3 2 2 2 4" xfId="32268" xr:uid="{00000000-0005-0000-0000-0000677B0000}"/>
    <cellStyle name="40% - Énfasis5 3 2 2 2 5" xfId="37839" xr:uid="{00000000-0005-0000-0000-0000687B0000}"/>
    <cellStyle name="40% - Énfasis5 3 2 2 2 6" xfId="45299" xr:uid="{00000000-0005-0000-0000-0000697B0000}"/>
    <cellStyle name="40% - Énfasis5 3 2 2 2 7" xfId="14781" xr:uid="{00000000-0005-0000-0000-00006A7B0000}"/>
    <cellStyle name="40% - Énfasis5 3 2 2 3" xfId="7000" xr:uid="{00000000-0005-0000-0000-00006B7B0000}"/>
    <cellStyle name="40% - Énfasis5 3 2 2 3 2" xfId="26560" xr:uid="{00000000-0005-0000-0000-00006C7B0000}"/>
    <cellStyle name="40% - Énfasis5 3 2 2 3 3" xfId="52766" xr:uid="{00000000-0005-0000-0000-00006D7B0000}"/>
    <cellStyle name="40% - Énfasis5 3 2 2 3 4" xfId="16650" xr:uid="{00000000-0005-0000-0000-00006E7B0000}"/>
    <cellStyle name="40% - Énfasis5 3 2 2 4" xfId="20626" xr:uid="{00000000-0005-0000-0000-00006F7B0000}"/>
    <cellStyle name="40% - Énfasis5 3 2 2 4 2" xfId="48102" xr:uid="{00000000-0005-0000-0000-0000707B0000}"/>
    <cellStyle name="40% - Énfasis5 3 2 2 5" xfId="30251" xr:uid="{00000000-0005-0000-0000-0000717B0000}"/>
    <cellStyle name="40% - Énfasis5 3 2 2 6" xfId="35697" xr:uid="{00000000-0005-0000-0000-0000727B0000}"/>
    <cellStyle name="40% - Énfasis5 3 2 2 7" xfId="43292" xr:uid="{00000000-0005-0000-0000-0000737B0000}"/>
    <cellStyle name="40% - Énfasis5 3 2 2 8" xfId="13320" xr:uid="{00000000-0005-0000-0000-0000747B0000}"/>
    <cellStyle name="40% - Énfasis5 3 2 3" xfId="2327" xr:uid="{00000000-0005-0000-0000-0000757B0000}"/>
    <cellStyle name="40% - Énfasis5 3 2 3 2" xfId="4632" xr:uid="{00000000-0005-0000-0000-0000767B0000}"/>
    <cellStyle name="40% - Énfasis5 3 2 3 2 2" xfId="9413" xr:uid="{00000000-0005-0000-0000-0000777B0000}"/>
    <cellStyle name="40% - Énfasis5 3 2 3 2 2 2" xfId="28806" xr:uid="{00000000-0005-0000-0000-0000787B0000}"/>
    <cellStyle name="40% - Énfasis5 3 2 3 2 2 3" xfId="55179" xr:uid="{00000000-0005-0000-0000-0000797B0000}"/>
    <cellStyle name="40% - Énfasis5 3 2 3 2 2 4" xfId="18965" xr:uid="{00000000-0005-0000-0000-00007A7B0000}"/>
    <cellStyle name="40% - Énfasis5 3 2 3 2 3" xfId="23257" xr:uid="{00000000-0005-0000-0000-00007B7B0000}"/>
    <cellStyle name="40% - Énfasis5 3 2 3 2 3 2" xfId="50489" xr:uid="{00000000-0005-0000-0000-00007C7B0000}"/>
    <cellStyle name="40% - Énfasis5 3 2 3 2 4" xfId="32732" xr:uid="{00000000-0005-0000-0000-00007D7B0000}"/>
    <cellStyle name="40% - Énfasis5 3 2 3 2 5" xfId="38311" xr:uid="{00000000-0005-0000-0000-00007E7B0000}"/>
    <cellStyle name="40% - Énfasis5 3 2 3 2 6" xfId="45771" xr:uid="{00000000-0005-0000-0000-00007F7B0000}"/>
    <cellStyle name="40% - Énfasis5 3 2 3 2 7" xfId="15217" xr:uid="{00000000-0005-0000-0000-0000807B0000}"/>
    <cellStyle name="40% - Énfasis5 3 2 3 3" xfId="7492" xr:uid="{00000000-0005-0000-0000-0000817B0000}"/>
    <cellStyle name="40% - Énfasis5 3 2 3 3 2" xfId="26996" xr:uid="{00000000-0005-0000-0000-0000827B0000}"/>
    <cellStyle name="40% - Énfasis5 3 2 3 3 3" xfId="53258" xr:uid="{00000000-0005-0000-0000-0000837B0000}"/>
    <cellStyle name="40% - Énfasis5 3 2 3 3 4" xfId="17086" xr:uid="{00000000-0005-0000-0000-0000847B0000}"/>
    <cellStyle name="40% - Énfasis5 3 2 3 4" xfId="21164" xr:uid="{00000000-0005-0000-0000-0000857B0000}"/>
    <cellStyle name="40% - Énfasis5 3 2 3 4 2" xfId="48594" xr:uid="{00000000-0005-0000-0000-0000867B0000}"/>
    <cellStyle name="40% - Énfasis5 3 2 3 5" xfId="30778" xr:uid="{00000000-0005-0000-0000-0000877B0000}"/>
    <cellStyle name="40% - Énfasis5 3 2 3 6" xfId="36237" xr:uid="{00000000-0005-0000-0000-0000887B0000}"/>
    <cellStyle name="40% - Énfasis5 3 2 3 7" xfId="43830" xr:uid="{00000000-0005-0000-0000-0000897B0000}"/>
    <cellStyle name="40% - Énfasis5 3 2 3 8" xfId="12600" xr:uid="{00000000-0005-0000-0000-00008A7B0000}"/>
    <cellStyle name="40% - Énfasis5 3 2 4" xfId="3468" xr:uid="{00000000-0005-0000-0000-00008B7B0000}"/>
    <cellStyle name="40% - Énfasis5 3 2 4 2" xfId="8260" xr:uid="{00000000-0005-0000-0000-00008C7B0000}"/>
    <cellStyle name="40% - Énfasis5 3 2 4 2 2" xfId="27690" xr:uid="{00000000-0005-0000-0000-00008D7B0000}"/>
    <cellStyle name="40% - Énfasis5 3 2 4 2 3" xfId="54026" xr:uid="{00000000-0005-0000-0000-00008E7B0000}"/>
    <cellStyle name="40% - Énfasis5 3 2 4 2 4" xfId="17801" xr:uid="{00000000-0005-0000-0000-00008F7B0000}"/>
    <cellStyle name="40% - Énfasis5 3 2 4 3" xfId="22093" xr:uid="{00000000-0005-0000-0000-0000907B0000}"/>
    <cellStyle name="40% - Énfasis5 3 2 4 3 2" xfId="49338" xr:uid="{00000000-0005-0000-0000-0000917B0000}"/>
    <cellStyle name="40% - Énfasis5 3 2 4 4" xfId="31580" xr:uid="{00000000-0005-0000-0000-0000927B0000}"/>
    <cellStyle name="40% - Énfasis5 3 2 4 5" xfId="37147" xr:uid="{00000000-0005-0000-0000-0000937B0000}"/>
    <cellStyle name="40% - Énfasis5 3 2 4 6" xfId="44607" xr:uid="{00000000-0005-0000-0000-0000947B0000}"/>
    <cellStyle name="40% - Énfasis5 3 2 4 7" xfId="14102" xr:uid="{00000000-0005-0000-0000-0000957B0000}"/>
    <cellStyle name="40% - Énfasis5 3 2 5" xfId="5107" xr:uid="{00000000-0005-0000-0000-0000967B0000}"/>
    <cellStyle name="40% - Énfasis5 3 2 5 2" xfId="9863" xr:uid="{00000000-0005-0000-0000-0000977B0000}"/>
    <cellStyle name="40% - Énfasis5 3 2 5 2 2" xfId="55629" xr:uid="{00000000-0005-0000-0000-0000987B0000}"/>
    <cellStyle name="40% - Énfasis5 3 2 5 2 3" xfId="25881" xr:uid="{00000000-0005-0000-0000-0000997B0000}"/>
    <cellStyle name="40% - Énfasis5 3 2 5 3" xfId="33206" xr:uid="{00000000-0005-0000-0000-00009A7B0000}"/>
    <cellStyle name="40% - Énfasis5 3 2 5 3 2" xfId="50938" xr:uid="{00000000-0005-0000-0000-00009B7B0000}"/>
    <cellStyle name="40% - Énfasis5 3 2 5 4" xfId="38785" xr:uid="{00000000-0005-0000-0000-00009C7B0000}"/>
    <cellStyle name="40% - Énfasis5 3 2 5 5" xfId="46238" xr:uid="{00000000-0005-0000-0000-00009D7B0000}"/>
    <cellStyle name="40% - Énfasis5 3 2 5 6" xfId="15971" xr:uid="{00000000-0005-0000-0000-00009E7B0000}"/>
    <cellStyle name="40% - Énfasis5 3 2 6" xfId="5592" xr:uid="{00000000-0005-0000-0000-00009F7B0000}"/>
    <cellStyle name="40% - Énfasis5 3 2 6 2" xfId="10284" xr:uid="{00000000-0005-0000-0000-0000A07B0000}"/>
    <cellStyle name="40% - Énfasis5 3 2 6 2 2" xfId="56050" xr:uid="{00000000-0005-0000-0000-0000A17B0000}"/>
    <cellStyle name="40% - Énfasis5 3 2 6 2 3" xfId="33688" xr:uid="{00000000-0005-0000-0000-0000A27B0000}"/>
    <cellStyle name="40% - Énfasis5 3 2 6 3" xfId="39267" xr:uid="{00000000-0005-0000-0000-0000A37B0000}"/>
    <cellStyle name="40% - Énfasis5 3 2 6 3 2" xfId="51358" xr:uid="{00000000-0005-0000-0000-0000A47B0000}"/>
    <cellStyle name="40% - Énfasis5 3 2 6 4" xfId="46720" xr:uid="{00000000-0005-0000-0000-0000A57B0000}"/>
    <cellStyle name="40% - Énfasis5 3 2 6 5" xfId="19895" xr:uid="{00000000-0005-0000-0000-0000A67B0000}"/>
    <cellStyle name="40% - Énfasis5 3 2 7" xfId="6295" xr:uid="{00000000-0005-0000-0000-0000A77B0000}"/>
    <cellStyle name="40% - Énfasis5 3 2 7 2" xfId="52061" xr:uid="{00000000-0005-0000-0000-0000A87B0000}"/>
    <cellStyle name="40% - Énfasis5 3 2 7 3" xfId="29529" xr:uid="{00000000-0005-0000-0000-0000A97B0000}"/>
    <cellStyle name="40% - Énfasis5 3 2 8" xfId="11080" xr:uid="{00000000-0005-0000-0000-0000AA7B0000}"/>
    <cellStyle name="40% - Énfasis5 3 2 8 2" xfId="47399" xr:uid="{00000000-0005-0000-0000-0000AB7B0000}"/>
    <cellStyle name="40% - Énfasis5 3 2 8 3" xfId="34964" xr:uid="{00000000-0005-0000-0000-0000AC7B0000}"/>
    <cellStyle name="40% - Énfasis5 3 2 9" xfId="42563" xr:uid="{00000000-0005-0000-0000-0000AD7B0000}"/>
    <cellStyle name="40% - Énfasis5 3 3" xfId="802" xr:uid="{00000000-0005-0000-0000-0000AE7B0000}"/>
    <cellStyle name="40% - Énfasis5 3 3 10" xfId="11659" xr:uid="{00000000-0005-0000-0000-0000AF7B0000}"/>
    <cellStyle name="40% - Énfasis5 3 3 2" xfId="1544" xr:uid="{00000000-0005-0000-0000-0000B07B0000}"/>
    <cellStyle name="40% - Énfasis5 3 3 2 2" xfId="3917" xr:uid="{00000000-0005-0000-0000-0000B17B0000}"/>
    <cellStyle name="40% - Énfasis5 3 3 2 2 2" xfId="8708" xr:uid="{00000000-0005-0000-0000-0000B27B0000}"/>
    <cellStyle name="40% - Énfasis5 3 3 2 2 2 2" xfId="28127" xr:uid="{00000000-0005-0000-0000-0000B37B0000}"/>
    <cellStyle name="40% - Énfasis5 3 3 2 2 2 3" xfId="54474" xr:uid="{00000000-0005-0000-0000-0000B47B0000}"/>
    <cellStyle name="40% - Énfasis5 3 3 2 2 2 4" xfId="18250" xr:uid="{00000000-0005-0000-0000-0000B57B0000}"/>
    <cellStyle name="40% - Énfasis5 3 3 2 2 3" xfId="22542" xr:uid="{00000000-0005-0000-0000-0000B67B0000}"/>
    <cellStyle name="40% - Énfasis5 3 3 2 2 3 2" xfId="49785" xr:uid="{00000000-0005-0000-0000-0000B77B0000}"/>
    <cellStyle name="40% - Énfasis5 3 3 2 2 4" xfId="32025" xr:uid="{00000000-0005-0000-0000-0000B87B0000}"/>
    <cellStyle name="40% - Énfasis5 3 3 2 2 5" xfId="37596" xr:uid="{00000000-0005-0000-0000-0000B97B0000}"/>
    <cellStyle name="40% - Énfasis5 3 3 2 2 6" xfId="45056" xr:uid="{00000000-0005-0000-0000-0000BA7B0000}"/>
    <cellStyle name="40% - Énfasis5 3 3 2 2 7" xfId="14538" xr:uid="{00000000-0005-0000-0000-0000BB7B0000}"/>
    <cellStyle name="40% - Énfasis5 3 3 2 3" xfId="6757" xr:uid="{00000000-0005-0000-0000-0000BC7B0000}"/>
    <cellStyle name="40% - Énfasis5 3 3 2 3 2" xfId="26317" xr:uid="{00000000-0005-0000-0000-0000BD7B0000}"/>
    <cellStyle name="40% - Énfasis5 3 3 2 3 3" xfId="52523" xr:uid="{00000000-0005-0000-0000-0000BE7B0000}"/>
    <cellStyle name="40% - Énfasis5 3 3 2 3 4" xfId="16407" xr:uid="{00000000-0005-0000-0000-0000BF7B0000}"/>
    <cellStyle name="40% - Énfasis5 3 3 2 4" xfId="20383" xr:uid="{00000000-0005-0000-0000-0000C07B0000}"/>
    <cellStyle name="40% - Énfasis5 3 3 2 4 2" xfId="47859" xr:uid="{00000000-0005-0000-0000-0000C17B0000}"/>
    <cellStyle name="40% - Énfasis5 3 3 2 5" xfId="30008" xr:uid="{00000000-0005-0000-0000-0000C27B0000}"/>
    <cellStyle name="40% - Énfasis5 3 3 2 6" xfId="35454" xr:uid="{00000000-0005-0000-0000-0000C37B0000}"/>
    <cellStyle name="40% - Énfasis5 3 3 2 7" xfId="43049" xr:uid="{00000000-0005-0000-0000-0000C47B0000}"/>
    <cellStyle name="40% - Énfasis5 3 3 2 8" xfId="13077" xr:uid="{00000000-0005-0000-0000-0000C57B0000}"/>
    <cellStyle name="40% - Énfasis5 3 3 3" xfId="3225" xr:uid="{00000000-0005-0000-0000-0000C67B0000}"/>
    <cellStyle name="40% - Énfasis5 3 3 3 2" xfId="8017" xr:uid="{00000000-0005-0000-0000-0000C77B0000}"/>
    <cellStyle name="40% - Énfasis5 3 3 3 2 2" xfId="27447" xr:uid="{00000000-0005-0000-0000-0000C87B0000}"/>
    <cellStyle name="40% - Énfasis5 3 3 3 2 3" xfId="53783" xr:uid="{00000000-0005-0000-0000-0000C97B0000}"/>
    <cellStyle name="40% - Énfasis5 3 3 3 2 4" xfId="17558" xr:uid="{00000000-0005-0000-0000-0000CA7B0000}"/>
    <cellStyle name="40% - Énfasis5 3 3 3 3" xfId="21850" xr:uid="{00000000-0005-0000-0000-0000CB7B0000}"/>
    <cellStyle name="40% - Énfasis5 3 3 3 3 2" xfId="49095" xr:uid="{00000000-0005-0000-0000-0000CC7B0000}"/>
    <cellStyle name="40% - Énfasis5 3 3 3 4" xfId="31337" xr:uid="{00000000-0005-0000-0000-0000CD7B0000}"/>
    <cellStyle name="40% - Énfasis5 3 3 3 5" xfId="36904" xr:uid="{00000000-0005-0000-0000-0000CE7B0000}"/>
    <cellStyle name="40% - Énfasis5 3 3 3 6" xfId="44364" xr:uid="{00000000-0005-0000-0000-0000CF7B0000}"/>
    <cellStyle name="40% - Énfasis5 3 3 3 7" xfId="12357" xr:uid="{00000000-0005-0000-0000-0000D07B0000}"/>
    <cellStyle name="40% - Énfasis5 3 3 4" xfId="6052" xr:uid="{00000000-0005-0000-0000-0000D17B0000}"/>
    <cellStyle name="40% - Énfasis5 3 3 4 2" xfId="25225" xr:uid="{00000000-0005-0000-0000-0000D27B0000}"/>
    <cellStyle name="40% - Énfasis5 3 3 4 3" xfId="51818" xr:uid="{00000000-0005-0000-0000-0000D37B0000}"/>
    <cellStyle name="40% - Énfasis5 3 3 4 4" xfId="13859" xr:uid="{00000000-0005-0000-0000-0000D47B0000}"/>
    <cellStyle name="40% - Énfasis5 3 3 5" xfId="15728" xr:uid="{00000000-0005-0000-0000-0000D57B0000}"/>
    <cellStyle name="40% - Énfasis5 3 3 5 2" xfId="25638" xr:uid="{00000000-0005-0000-0000-0000D67B0000}"/>
    <cellStyle name="40% - Énfasis5 3 3 5 3" xfId="47156" xr:uid="{00000000-0005-0000-0000-0000D77B0000}"/>
    <cellStyle name="40% - Énfasis5 3 3 6" xfId="19647" xr:uid="{00000000-0005-0000-0000-0000D87B0000}"/>
    <cellStyle name="40% - Énfasis5 3 3 7" xfId="29286" xr:uid="{00000000-0005-0000-0000-0000D97B0000}"/>
    <cellStyle name="40% - Énfasis5 3 3 8" xfId="34716" xr:uid="{00000000-0005-0000-0000-0000DA7B0000}"/>
    <cellStyle name="40% - Énfasis5 3 3 9" xfId="42315" xr:uid="{00000000-0005-0000-0000-0000DB7B0000}"/>
    <cellStyle name="40% - Énfasis5 3 4" xfId="1281" xr:uid="{00000000-0005-0000-0000-0000DC7B0000}"/>
    <cellStyle name="40% - Énfasis5 3 4 2" xfId="3657" xr:uid="{00000000-0005-0000-0000-0000DD7B0000}"/>
    <cellStyle name="40% - Énfasis5 3 4 2 2" xfId="8448" xr:uid="{00000000-0005-0000-0000-0000DE7B0000}"/>
    <cellStyle name="40% - Énfasis5 3 4 2 2 2" xfId="27868" xr:uid="{00000000-0005-0000-0000-0000DF7B0000}"/>
    <cellStyle name="40% - Énfasis5 3 4 2 2 3" xfId="54214" xr:uid="{00000000-0005-0000-0000-0000E07B0000}"/>
    <cellStyle name="40% - Énfasis5 3 4 2 2 4" xfId="17990" xr:uid="{00000000-0005-0000-0000-0000E17B0000}"/>
    <cellStyle name="40% - Énfasis5 3 4 2 3" xfId="22282" xr:uid="{00000000-0005-0000-0000-0000E27B0000}"/>
    <cellStyle name="40% - Énfasis5 3 4 2 3 2" xfId="49525" xr:uid="{00000000-0005-0000-0000-0000E37B0000}"/>
    <cellStyle name="40% - Énfasis5 3 4 2 4" xfId="31765" xr:uid="{00000000-0005-0000-0000-0000E47B0000}"/>
    <cellStyle name="40% - Énfasis5 3 4 2 5" xfId="37336" xr:uid="{00000000-0005-0000-0000-0000E57B0000}"/>
    <cellStyle name="40% - Énfasis5 3 4 2 6" xfId="44796" xr:uid="{00000000-0005-0000-0000-0000E67B0000}"/>
    <cellStyle name="40% - Énfasis5 3 4 2 7" xfId="14279" xr:uid="{00000000-0005-0000-0000-0000E77B0000}"/>
    <cellStyle name="40% - Énfasis5 3 4 3" xfId="6495" xr:uid="{00000000-0005-0000-0000-0000E87B0000}"/>
    <cellStyle name="40% - Énfasis5 3 4 3 2" xfId="26058" xr:uid="{00000000-0005-0000-0000-0000E97B0000}"/>
    <cellStyle name="40% - Énfasis5 3 4 3 3" xfId="52261" xr:uid="{00000000-0005-0000-0000-0000EA7B0000}"/>
    <cellStyle name="40% - Énfasis5 3 4 3 4" xfId="16148" xr:uid="{00000000-0005-0000-0000-0000EB7B0000}"/>
    <cellStyle name="40% - Énfasis5 3 4 4" xfId="20120" xr:uid="{00000000-0005-0000-0000-0000EC7B0000}"/>
    <cellStyle name="40% - Énfasis5 3 4 4 2" xfId="47597" xr:uid="{00000000-0005-0000-0000-0000ED7B0000}"/>
    <cellStyle name="40% - Énfasis5 3 4 5" xfId="29745" xr:uid="{00000000-0005-0000-0000-0000EE7B0000}"/>
    <cellStyle name="40% - Énfasis5 3 4 6" xfId="35191" xr:uid="{00000000-0005-0000-0000-0000EF7B0000}"/>
    <cellStyle name="40% - Énfasis5 3 4 7" xfId="42786" xr:uid="{00000000-0005-0000-0000-0000F07B0000}"/>
    <cellStyle name="40% - Énfasis5 3 4 8" xfId="12815" xr:uid="{00000000-0005-0000-0000-0000F17B0000}"/>
    <cellStyle name="40% - Énfasis5 3 5" xfId="2084" xr:uid="{00000000-0005-0000-0000-0000F27B0000}"/>
    <cellStyle name="40% - Énfasis5 3 5 2" xfId="4389" xr:uid="{00000000-0005-0000-0000-0000F37B0000}"/>
    <cellStyle name="40% - Énfasis5 3 5 2 2" xfId="9170" xr:uid="{00000000-0005-0000-0000-0000F47B0000}"/>
    <cellStyle name="40% - Énfasis5 3 5 2 2 2" xfId="28563" xr:uid="{00000000-0005-0000-0000-0000F57B0000}"/>
    <cellStyle name="40% - Énfasis5 3 5 2 2 3" xfId="54936" xr:uid="{00000000-0005-0000-0000-0000F67B0000}"/>
    <cellStyle name="40% - Énfasis5 3 5 2 2 4" xfId="18722" xr:uid="{00000000-0005-0000-0000-0000F77B0000}"/>
    <cellStyle name="40% - Énfasis5 3 5 2 3" xfId="23014" xr:uid="{00000000-0005-0000-0000-0000F87B0000}"/>
    <cellStyle name="40% - Énfasis5 3 5 2 3 2" xfId="50246" xr:uid="{00000000-0005-0000-0000-0000F97B0000}"/>
    <cellStyle name="40% - Énfasis5 3 5 2 4" xfId="32489" xr:uid="{00000000-0005-0000-0000-0000FA7B0000}"/>
    <cellStyle name="40% - Énfasis5 3 5 2 5" xfId="38068" xr:uid="{00000000-0005-0000-0000-0000FB7B0000}"/>
    <cellStyle name="40% - Énfasis5 3 5 2 6" xfId="45528" xr:uid="{00000000-0005-0000-0000-0000FC7B0000}"/>
    <cellStyle name="40% - Énfasis5 3 5 2 7" xfId="14974" xr:uid="{00000000-0005-0000-0000-0000FD7B0000}"/>
    <cellStyle name="40% - Énfasis5 3 5 3" xfId="7249" xr:uid="{00000000-0005-0000-0000-0000FE7B0000}"/>
    <cellStyle name="40% - Énfasis5 3 5 3 2" xfId="26753" xr:uid="{00000000-0005-0000-0000-0000FF7B0000}"/>
    <cellStyle name="40% - Énfasis5 3 5 3 3" xfId="53015" xr:uid="{00000000-0005-0000-0000-0000007C0000}"/>
    <cellStyle name="40% - Énfasis5 3 5 3 4" xfId="16843" xr:uid="{00000000-0005-0000-0000-0000017C0000}"/>
    <cellStyle name="40% - Énfasis5 3 5 4" xfId="20921" xr:uid="{00000000-0005-0000-0000-0000027C0000}"/>
    <cellStyle name="40% - Énfasis5 3 5 4 2" xfId="48351" xr:uid="{00000000-0005-0000-0000-0000037C0000}"/>
    <cellStyle name="40% - Énfasis5 3 5 5" xfId="30535" xr:uid="{00000000-0005-0000-0000-0000047C0000}"/>
    <cellStyle name="40% - Énfasis5 3 5 6" xfId="35994" xr:uid="{00000000-0005-0000-0000-0000057C0000}"/>
    <cellStyle name="40% - Énfasis5 3 5 7" xfId="43587" xr:uid="{00000000-0005-0000-0000-0000067C0000}"/>
    <cellStyle name="40% - Énfasis5 3 5 8" xfId="12098" xr:uid="{00000000-0005-0000-0000-0000077C0000}"/>
    <cellStyle name="40% - Énfasis5 3 6" xfId="2965" xr:uid="{00000000-0005-0000-0000-0000087C0000}"/>
    <cellStyle name="40% - Énfasis5 3 6 2" xfId="7758" xr:uid="{00000000-0005-0000-0000-0000097C0000}"/>
    <cellStyle name="40% - Énfasis5 3 6 2 2" xfId="27188" xr:uid="{00000000-0005-0000-0000-00000A7C0000}"/>
    <cellStyle name="40% - Énfasis5 3 6 2 3" xfId="53524" xr:uid="{00000000-0005-0000-0000-00000B7C0000}"/>
    <cellStyle name="40% - Énfasis5 3 6 2 4" xfId="17298" xr:uid="{00000000-0005-0000-0000-00000C7C0000}"/>
    <cellStyle name="40% - Énfasis5 3 6 3" xfId="21590" xr:uid="{00000000-0005-0000-0000-00000D7C0000}"/>
    <cellStyle name="40% - Énfasis5 3 6 3 2" xfId="48836" xr:uid="{00000000-0005-0000-0000-00000E7C0000}"/>
    <cellStyle name="40% - Énfasis5 3 6 4" xfId="31077" xr:uid="{00000000-0005-0000-0000-00000F7C0000}"/>
    <cellStyle name="40% - Énfasis5 3 6 5" xfId="36644" xr:uid="{00000000-0005-0000-0000-0000107C0000}"/>
    <cellStyle name="40% - Énfasis5 3 6 6" xfId="44104" xr:uid="{00000000-0005-0000-0000-0000117C0000}"/>
    <cellStyle name="40% - Énfasis5 3 6 7" xfId="13600" xr:uid="{00000000-0005-0000-0000-0000127C0000}"/>
    <cellStyle name="40% - Énfasis5 3 7" xfId="4864" xr:uid="{00000000-0005-0000-0000-0000137C0000}"/>
    <cellStyle name="40% - Énfasis5 3 7 2" xfId="9620" xr:uid="{00000000-0005-0000-0000-0000147C0000}"/>
    <cellStyle name="40% - Énfasis5 3 7 2 2" xfId="55386" xr:uid="{00000000-0005-0000-0000-0000157C0000}"/>
    <cellStyle name="40% - Énfasis5 3 7 2 3" xfId="25379" xr:uid="{00000000-0005-0000-0000-0000167C0000}"/>
    <cellStyle name="40% - Énfasis5 3 7 3" xfId="32963" xr:uid="{00000000-0005-0000-0000-0000177C0000}"/>
    <cellStyle name="40% - Énfasis5 3 7 3 2" xfId="50695" xr:uid="{00000000-0005-0000-0000-0000187C0000}"/>
    <cellStyle name="40% - Énfasis5 3 7 4" xfId="38542" xr:uid="{00000000-0005-0000-0000-0000197C0000}"/>
    <cellStyle name="40% - Énfasis5 3 7 5" xfId="45995" xr:uid="{00000000-0005-0000-0000-00001A7C0000}"/>
    <cellStyle name="40% - Énfasis5 3 7 6" xfId="15469" xr:uid="{00000000-0005-0000-0000-00001B7C0000}"/>
    <cellStyle name="40% - Énfasis5 3 8" xfId="5349" xr:uid="{00000000-0005-0000-0000-00001C7C0000}"/>
    <cellStyle name="40% - Énfasis5 3 8 2" xfId="10041" xr:uid="{00000000-0005-0000-0000-00001D7C0000}"/>
    <cellStyle name="40% - Énfasis5 3 8 2 2" xfId="55807" xr:uid="{00000000-0005-0000-0000-00001E7C0000}"/>
    <cellStyle name="40% - Énfasis5 3 8 2 3" xfId="33445" xr:uid="{00000000-0005-0000-0000-00001F7C0000}"/>
    <cellStyle name="40% - Énfasis5 3 8 3" xfId="39024" xr:uid="{00000000-0005-0000-0000-0000207C0000}"/>
    <cellStyle name="40% - Énfasis5 3 8 3 2" xfId="51115" xr:uid="{00000000-0005-0000-0000-0000217C0000}"/>
    <cellStyle name="40% - Énfasis5 3 8 4" xfId="46477" xr:uid="{00000000-0005-0000-0000-0000227C0000}"/>
    <cellStyle name="40% - Énfasis5 3 8 5" xfId="19360" xr:uid="{00000000-0005-0000-0000-0000237C0000}"/>
    <cellStyle name="40% - Énfasis5 3 9" xfId="5792" xr:uid="{00000000-0005-0000-0000-0000247C0000}"/>
    <cellStyle name="40% - Énfasis5 3 9 2" xfId="51558" xr:uid="{00000000-0005-0000-0000-0000257C0000}"/>
    <cellStyle name="40% - Énfasis5 3 9 3" xfId="29026" xr:uid="{00000000-0005-0000-0000-0000267C0000}"/>
    <cellStyle name="40% - Énfasis5 4" xfId="590" xr:uid="{00000000-0005-0000-0000-0000277C0000}"/>
    <cellStyle name="40% - Énfasis5 4 10" xfId="42106" xr:uid="{00000000-0005-0000-0000-0000287C0000}"/>
    <cellStyle name="40% - Énfasis5 4 11" xfId="11450" xr:uid="{00000000-0005-0000-0000-0000297C0000}"/>
    <cellStyle name="40% - Énfasis5 4 12" xfId="56664" xr:uid="{00000000-0005-0000-0000-00002A7C0000}"/>
    <cellStyle name="40% - Énfasis5 4 13" xfId="57119" xr:uid="{00000000-0005-0000-0000-00002B7C0000}"/>
    <cellStyle name="40% - Énfasis5 4 2" xfId="874" xr:uid="{00000000-0005-0000-0000-00002C7C0000}"/>
    <cellStyle name="40% - Énfasis5 4 2 10" xfId="11731" xr:uid="{00000000-0005-0000-0000-00002D7C0000}"/>
    <cellStyle name="40% - Énfasis5 4 2 2" xfId="1616" xr:uid="{00000000-0005-0000-0000-00002E7C0000}"/>
    <cellStyle name="40% - Énfasis5 4 2 2 2" xfId="3989" xr:uid="{00000000-0005-0000-0000-00002F7C0000}"/>
    <cellStyle name="40% - Énfasis5 4 2 2 2 2" xfId="8780" xr:uid="{00000000-0005-0000-0000-0000307C0000}"/>
    <cellStyle name="40% - Énfasis5 4 2 2 2 2 2" xfId="28199" xr:uid="{00000000-0005-0000-0000-0000317C0000}"/>
    <cellStyle name="40% - Énfasis5 4 2 2 2 2 3" xfId="54546" xr:uid="{00000000-0005-0000-0000-0000327C0000}"/>
    <cellStyle name="40% - Énfasis5 4 2 2 2 2 4" xfId="18322" xr:uid="{00000000-0005-0000-0000-0000337C0000}"/>
    <cellStyle name="40% - Énfasis5 4 2 2 2 3" xfId="22614" xr:uid="{00000000-0005-0000-0000-0000347C0000}"/>
    <cellStyle name="40% - Énfasis5 4 2 2 2 3 2" xfId="49857" xr:uid="{00000000-0005-0000-0000-0000357C0000}"/>
    <cellStyle name="40% - Énfasis5 4 2 2 2 4" xfId="32097" xr:uid="{00000000-0005-0000-0000-0000367C0000}"/>
    <cellStyle name="40% - Énfasis5 4 2 2 2 5" xfId="37668" xr:uid="{00000000-0005-0000-0000-0000377C0000}"/>
    <cellStyle name="40% - Énfasis5 4 2 2 2 6" xfId="45128" xr:uid="{00000000-0005-0000-0000-0000387C0000}"/>
    <cellStyle name="40% - Énfasis5 4 2 2 2 7" xfId="14610" xr:uid="{00000000-0005-0000-0000-0000397C0000}"/>
    <cellStyle name="40% - Énfasis5 4 2 2 3" xfId="6829" xr:uid="{00000000-0005-0000-0000-00003A7C0000}"/>
    <cellStyle name="40% - Énfasis5 4 2 2 3 2" xfId="26389" xr:uid="{00000000-0005-0000-0000-00003B7C0000}"/>
    <cellStyle name="40% - Énfasis5 4 2 2 3 3" xfId="52595" xr:uid="{00000000-0005-0000-0000-00003C7C0000}"/>
    <cellStyle name="40% - Énfasis5 4 2 2 3 4" xfId="16479" xr:uid="{00000000-0005-0000-0000-00003D7C0000}"/>
    <cellStyle name="40% - Énfasis5 4 2 2 4" xfId="20455" xr:uid="{00000000-0005-0000-0000-00003E7C0000}"/>
    <cellStyle name="40% - Énfasis5 4 2 2 4 2" xfId="47931" xr:uid="{00000000-0005-0000-0000-00003F7C0000}"/>
    <cellStyle name="40% - Énfasis5 4 2 2 5" xfId="30080" xr:uid="{00000000-0005-0000-0000-0000407C0000}"/>
    <cellStyle name="40% - Énfasis5 4 2 2 6" xfId="35526" xr:uid="{00000000-0005-0000-0000-0000417C0000}"/>
    <cellStyle name="40% - Énfasis5 4 2 2 7" xfId="43121" xr:uid="{00000000-0005-0000-0000-0000427C0000}"/>
    <cellStyle name="40% - Énfasis5 4 2 2 8" xfId="13149" xr:uid="{00000000-0005-0000-0000-0000437C0000}"/>
    <cellStyle name="40% - Énfasis5 4 2 3" xfId="3297" xr:uid="{00000000-0005-0000-0000-0000447C0000}"/>
    <cellStyle name="40% - Énfasis5 4 2 3 2" xfId="8089" xr:uid="{00000000-0005-0000-0000-0000457C0000}"/>
    <cellStyle name="40% - Énfasis5 4 2 3 2 2" xfId="27519" xr:uid="{00000000-0005-0000-0000-0000467C0000}"/>
    <cellStyle name="40% - Énfasis5 4 2 3 2 3" xfId="53855" xr:uid="{00000000-0005-0000-0000-0000477C0000}"/>
    <cellStyle name="40% - Énfasis5 4 2 3 2 4" xfId="17630" xr:uid="{00000000-0005-0000-0000-0000487C0000}"/>
    <cellStyle name="40% - Énfasis5 4 2 3 3" xfId="21922" xr:uid="{00000000-0005-0000-0000-0000497C0000}"/>
    <cellStyle name="40% - Énfasis5 4 2 3 3 2" xfId="49167" xr:uid="{00000000-0005-0000-0000-00004A7C0000}"/>
    <cellStyle name="40% - Énfasis5 4 2 3 4" xfId="31409" xr:uid="{00000000-0005-0000-0000-00004B7C0000}"/>
    <cellStyle name="40% - Énfasis5 4 2 3 5" xfId="36976" xr:uid="{00000000-0005-0000-0000-00004C7C0000}"/>
    <cellStyle name="40% - Énfasis5 4 2 3 6" xfId="44436" xr:uid="{00000000-0005-0000-0000-00004D7C0000}"/>
    <cellStyle name="40% - Énfasis5 4 2 3 7" xfId="12429" xr:uid="{00000000-0005-0000-0000-00004E7C0000}"/>
    <cellStyle name="40% - Énfasis5 4 2 4" xfId="6124" xr:uid="{00000000-0005-0000-0000-00004F7C0000}"/>
    <cellStyle name="40% - Énfasis5 4 2 4 2" xfId="24630" xr:uid="{00000000-0005-0000-0000-0000507C0000}"/>
    <cellStyle name="40% - Énfasis5 4 2 4 3" xfId="51890" xr:uid="{00000000-0005-0000-0000-0000517C0000}"/>
    <cellStyle name="40% - Énfasis5 4 2 4 4" xfId="13931" xr:uid="{00000000-0005-0000-0000-0000527C0000}"/>
    <cellStyle name="40% - Énfasis5 4 2 5" xfId="15800" xr:uid="{00000000-0005-0000-0000-0000537C0000}"/>
    <cellStyle name="40% - Énfasis5 4 2 5 2" xfId="25710" xr:uid="{00000000-0005-0000-0000-0000547C0000}"/>
    <cellStyle name="40% - Énfasis5 4 2 5 3" xfId="47228" xr:uid="{00000000-0005-0000-0000-0000557C0000}"/>
    <cellStyle name="40% - Énfasis5 4 2 6" xfId="19719" xr:uid="{00000000-0005-0000-0000-0000567C0000}"/>
    <cellStyle name="40% - Énfasis5 4 2 7" xfId="29358" xr:uid="{00000000-0005-0000-0000-0000577C0000}"/>
    <cellStyle name="40% - Énfasis5 4 2 8" xfId="34788" xr:uid="{00000000-0005-0000-0000-0000587C0000}"/>
    <cellStyle name="40% - Énfasis5 4 2 9" xfId="42387" xr:uid="{00000000-0005-0000-0000-0000597C0000}"/>
    <cellStyle name="40% - Énfasis5 4 3" xfId="1353" xr:uid="{00000000-0005-0000-0000-00005A7C0000}"/>
    <cellStyle name="40% - Énfasis5 4 3 2" xfId="3729" xr:uid="{00000000-0005-0000-0000-00005B7C0000}"/>
    <cellStyle name="40% - Énfasis5 4 3 2 2" xfId="8520" xr:uid="{00000000-0005-0000-0000-00005C7C0000}"/>
    <cellStyle name="40% - Énfasis5 4 3 2 2 2" xfId="27940" xr:uid="{00000000-0005-0000-0000-00005D7C0000}"/>
    <cellStyle name="40% - Énfasis5 4 3 2 2 3" xfId="54286" xr:uid="{00000000-0005-0000-0000-00005E7C0000}"/>
    <cellStyle name="40% - Énfasis5 4 3 2 2 4" xfId="18062" xr:uid="{00000000-0005-0000-0000-00005F7C0000}"/>
    <cellStyle name="40% - Énfasis5 4 3 2 3" xfId="22354" xr:uid="{00000000-0005-0000-0000-0000607C0000}"/>
    <cellStyle name="40% - Énfasis5 4 3 2 3 2" xfId="49597" xr:uid="{00000000-0005-0000-0000-0000617C0000}"/>
    <cellStyle name="40% - Énfasis5 4 3 2 4" xfId="31837" xr:uid="{00000000-0005-0000-0000-0000627C0000}"/>
    <cellStyle name="40% - Énfasis5 4 3 2 5" xfId="37408" xr:uid="{00000000-0005-0000-0000-0000637C0000}"/>
    <cellStyle name="40% - Énfasis5 4 3 2 6" xfId="44868" xr:uid="{00000000-0005-0000-0000-0000647C0000}"/>
    <cellStyle name="40% - Énfasis5 4 3 2 7" xfId="14351" xr:uid="{00000000-0005-0000-0000-0000657C0000}"/>
    <cellStyle name="40% - Énfasis5 4 3 3" xfId="6567" xr:uid="{00000000-0005-0000-0000-0000667C0000}"/>
    <cellStyle name="40% - Énfasis5 4 3 3 2" xfId="26130" xr:uid="{00000000-0005-0000-0000-0000677C0000}"/>
    <cellStyle name="40% - Énfasis5 4 3 3 3" xfId="52333" xr:uid="{00000000-0005-0000-0000-0000687C0000}"/>
    <cellStyle name="40% - Énfasis5 4 3 3 4" xfId="16220" xr:uid="{00000000-0005-0000-0000-0000697C0000}"/>
    <cellStyle name="40% - Énfasis5 4 3 4" xfId="20192" xr:uid="{00000000-0005-0000-0000-00006A7C0000}"/>
    <cellStyle name="40% - Énfasis5 4 3 4 2" xfId="47669" xr:uid="{00000000-0005-0000-0000-00006B7C0000}"/>
    <cellStyle name="40% - Énfasis5 4 3 5" xfId="29817" xr:uid="{00000000-0005-0000-0000-00006C7C0000}"/>
    <cellStyle name="40% - Énfasis5 4 3 6" xfId="35263" xr:uid="{00000000-0005-0000-0000-00006D7C0000}"/>
    <cellStyle name="40% - Énfasis5 4 3 7" xfId="42858" xr:uid="{00000000-0005-0000-0000-00006E7C0000}"/>
    <cellStyle name="40% - Énfasis5 4 3 8" xfId="12887" xr:uid="{00000000-0005-0000-0000-00006F7C0000}"/>
    <cellStyle name="40% - Énfasis5 4 4" xfId="2156" xr:uid="{00000000-0005-0000-0000-0000707C0000}"/>
    <cellStyle name="40% - Énfasis5 4 4 2" xfId="4461" xr:uid="{00000000-0005-0000-0000-0000717C0000}"/>
    <cellStyle name="40% - Énfasis5 4 4 2 2" xfId="9242" xr:uid="{00000000-0005-0000-0000-0000727C0000}"/>
    <cellStyle name="40% - Énfasis5 4 4 2 2 2" xfId="28635" xr:uid="{00000000-0005-0000-0000-0000737C0000}"/>
    <cellStyle name="40% - Énfasis5 4 4 2 2 3" xfId="55008" xr:uid="{00000000-0005-0000-0000-0000747C0000}"/>
    <cellStyle name="40% - Énfasis5 4 4 2 2 4" xfId="18794" xr:uid="{00000000-0005-0000-0000-0000757C0000}"/>
    <cellStyle name="40% - Énfasis5 4 4 2 3" xfId="23086" xr:uid="{00000000-0005-0000-0000-0000767C0000}"/>
    <cellStyle name="40% - Énfasis5 4 4 2 3 2" xfId="50318" xr:uid="{00000000-0005-0000-0000-0000777C0000}"/>
    <cellStyle name="40% - Énfasis5 4 4 2 4" xfId="32561" xr:uid="{00000000-0005-0000-0000-0000787C0000}"/>
    <cellStyle name="40% - Énfasis5 4 4 2 5" xfId="38140" xr:uid="{00000000-0005-0000-0000-0000797C0000}"/>
    <cellStyle name="40% - Énfasis5 4 4 2 6" xfId="45600" xr:uid="{00000000-0005-0000-0000-00007A7C0000}"/>
    <cellStyle name="40% - Énfasis5 4 4 2 7" xfId="15046" xr:uid="{00000000-0005-0000-0000-00007B7C0000}"/>
    <cellStyle name="40% - Énfasis5 4 4 3" xfId="7321" xr:uid="{00000000-0005-0000-0000-00007C7C0000}"/>
    <cellStyle name="40% - Énfasis5 4 4 3 2" xfId="26825" xr:uid="{00000000-0005-0000-0000-00007D7C0000}"/>
    <cellStyle name="40% - Énfasis5 4 4 3 3" xfId="53087" xr:uid="{00000000-0005-0000-0000-00007E7C0000}"/>
    <cellStyle name="40% - Énfasis5 4 4 3 4" xfId="16915" xr:uid="{00000000-0005-0000-0000-00007F7C0000}"/>
    <cellStyle name="40% - Énfasis5 4 4 4" xfId="20993" xr:uid="{00000000-0005-0000-0000-0000807C0000}"/>
    <cellStyle name="40% - Énfasis5 4 4 4 2" xfId="48423" xr:uid="{00000000-0005-0000-0000-0000817C0000}"/>
    <cellStyle name="40% - Énfasis5 4 4 5" xfId="30607" xr:uid="{00000000-0005-0000-0000-0000827C0000}"/>
    <cellStyle name="40% - Énfasis5 4 4 6" xfId="36066" xr:uid="{00000000-0005-0000-0000-0000837C0000}"/>
    <cellStyle name="40% - Énfasis5 4 4 7" xfId="43659" xr:uid="{00000000-0005-0000-0000-0000847C0000}"/>
    <cellStyle name="40% - Énfasis5 4 4 8" xfId="12170" xr:uid="{00000000-0005-0000-0000-0000857C0000}"/>
    <cellStyle name="40% - Énfasis5 4 5" xfId="3037" xr:uid="{00000000-0005-0000-0000-0000867C0000}"/>
    <cellStyle name="40% - Énfasis5 4 5 2" xfId="7830" xr:uid="{00000000-0005-0000-0000-0000877C0000}"/>
    <cellStyle name="40% - Énfasis5 4 5 2 2" xfId="27260" xr:uid="{00000000-0005-0000-0000-0000887C0000}"/>
    <cellStyle name="40% - Énfasis5 4 5 2 3" xfId="53596" xr:uid="{00000000-0005-0000-0000-0000897C0000}"/>
    <cellStyle name="40% - Énfasis5 4 5 2 4" xfId="17370" xr:uid="{00000000-0005-0000-0000-00008A7C0000}"/>
    <cellStyle name="40% - Énfasis5 4 5 3" xfId="21662" xr:uid="{00000000-0005-0000-0000-00008B7C0000}"/>
    <cellStyle name="40% - Énfasis5 4 5 3 2" xfId="48908" xr:uid="{00000000-0005-0000-0000-00008C7C0000}"/>
    <cellStyle name="40% - Énfasis5 4 5 4" xfId="31149" xr:uid="{00000000-0005-0000-0000-00008D7C0000}"/>
    <cellStyle name="40% - Énfasis5 4 5 5" xfId="36716" xr:uid="{00000000-0005-0000-0000-00008E7C0000}"/>
    <cellStyle name="40% - Énfasis5 4 5 6" xfId="44176" xr:uid="{00000000-0005-0000-0000-00008F7C0000}"/>
    <cellStyle name="40% - Énfasis5 4 5 7" xfId="13672" xr:uid="{00000000-0005-0000-0000-0000907C0000}"/>
    <cellStyle name="40% - Énfasis5 4 6" xfId="4936" xr:uid="{00000000-0005-0000-0000-0000917C0000}"/>
    <cellStyle name="40% - Énfasis5 4 6 2" xfId="9692" xr:uid="{00000000-0005-0000-0000-0000927C0000}"/>
    <cellStyle name="40% - Énfasis5 4 6 2 2" xfId="55458" xr:uid="{00000000-0005-0000-0000-0000937C0000}"/>
    <cellStyle name="40% - Énfasis5 4 6 2 3" xfId="25451" xr:uid="{00000000-0005-0000-0000-0000947C0000}"/>
    <cellStyle name="40% - Énfasis5 4 6 3" xfId="33035" xr:uid="{00000000-0005-0000-0000-0000957C0000}"/>
    <cellStyle name="40% - Énfasis5 4 6 3 2" xfId="50767" xr:uid="{00000000-0005-0000-0000-0000967C0000}"/>
    <cellStyle name="40% - Énfasis5 4 6 4" xfId="38614" xr:uid="{00000000-0005-0000-0000-0000977C0000}"/>
    <cellStyle name="40% - Énfasis5 4 6 5" xfId="46067" xr:uid="{00000000-0005-0000-0000-0000987C0000}"/>
    <cellStyle name="40% - Énfasis5 4 6 6" xfId="15541" xr:uid="{00000000-0005-0000-0000-0000997C0000}"/>
    <cellStyle name="40% - Énfasis5 4 7" xfId="5421" xr:uid="{00000000-0005-0000-0000-00009A7C0000}"/>
    <cellStyle name="40% - Énfasis5 4 7 2" xfId="10113" xr:uid="{00000000-0005-0000-0000-00009B7C0000}"/>
    <cellStyle name="40% - Énfasis5 4 7 2 2" xfId="55879" xr:uid="{00000000-0005-0000-0000-00009C7C0000}"/>
    <cellStyle name="40% - Énfasis5 4 7 2 3" xfId="33517" xr:uid="{00000000-0005-0000-0000-00009D7C0000}"/>
    <cellStyle name="40% - Énfasis5 4 7 3" xfId="39096" xr:uid="{00000000-0005-0000-0000-00009E7C0000}"/>
    <cellStyle name="40% - Énfasis5 4 7 3 2" xfId="51187" xr:uid="{00000000-0005-0000-0000-00009F7C0000}"/>
    <cellStyle name="40% - Énfasis5 4 7 4" xfId="46549" xr:uid="{00000000-0005-0000-0000-0000A07C0000}"/>
    <cellStyle name="40% - Énfasis5 4 7 5" xfId="19437" xr:uid="{00000000-0005-0000-0000-0000A17C0000}"/>
    <cellStyle name="40% - Énfasis5 4 8" xfId="5864" xr:uid="{00000000-0005-0000-0000-0000A27C0000}"/>
    <cellStyle name="40% - Énfasis5 4 8 2" xfId="51630" xr:uid="{00000000-0005-0000-0000-0000A37C0000}"/>
    <cellStyle name="40% - Énfasis5 4 8 3" xfId="29098" xr:uid="{00000000-0005-0000-0000-0000A47C0000}"/>
    <cellStyle name="40% - Énfasis5 4 9" xfId="10909" xr:uid="{00000000-0005-0000-0000-0000A57C0000}"/>
    <cellStyle name="40% - Énfasis5 4 9 2" xfId="46969" xr:uid="{00000000-0005-0000-0000-0000A67C0000}"/>
    <cellStyle name="40% - Énfasis5 4 9 3" xfId="34506" xr:uid="{00000000-0005-0000-0000-0000A77C0000}"/>
    <cellStyle name="40% - Énfasis5 5" xfId="951" xr:uid="{00000000-0005-0000-0000-0000A87C0000}"/>
    <cellStyle name="40% - Énfasis5 5 10" xfId="11808" xr:uid="{00000000-0005-0000-0000-0000A97C0000}"/>
    <cellStyle name="40% - Énfasis5 5 11" xfId="56736" xr:uid="{00000000-0005-0000-0000-0000AA7C0000}"/>
    <cellStyle name="40% - Énfasis5 5 12" xfId="57191" xr:uid="{00000000-0005-0000-0000-0000AB7C0000}"/>
    <cellStyle name="40% - Énfasis5 5 2" xfId="1688" xr:uid="{00000000-0005-0000-0000-0000AC7C0000}"/>
    <cellStyle name="40% - Énfasis5 5 2 2" xfId="4061" xr:uid="{00000000-0005-0000-0000-0000AD7C0000}"/>
    <cellStyle name="40% - Énfasis5 5 2 2 2" xfId="8852" xr:uid="{00000000-0005-0000-0000-0000AE7C0000}"/>
    <cellStyle name="40% - Énfasis5 5 2 2 2 2" xfId="28271" xr:uid="{00000000-0005-0000-0000-0000AF7C0000}"/>
    <cellStyle name="40% - Énfasis5 5 2 2 2 3" xfId="54618" xr:uid="{00000000-0005-0000-0000-0000B07C0000}"/>
    <cellStyle name="40% - Énfasis5 5 2 2 2 4" xfId="18394" xr:uid="{00000000-0005-0000-0000-0000B17C0000}"/>
    <cellStyle name="40% - Énfasis5 5 2 2 3" xfId="22686" xr:uid="{00000000-0005-0000-0000-0000B27C0000}"/>
    <cellStyle name="40% - Énfasis5 5 2 2 3 2" xfId="49929" xr:uid="{00000000-0005-0000-0000-0000B37C0000}"/>
    <cellStyle name="40% - Énfasis5 5 2 2 4" xfId="32169" xr:uid="{00000000-0005-0000-0000-0000B47C0000}"/>
    <cellStyle name="40% - Énfasis5 5 2 2 5" xfId="37740" xr:uid="{00000000-0005-0000-0000-0000B57C0000}"/>
    <cellStyle name="40% - Énfasis5 5 2 2 6" xfId="45200" xr:uid="{00000000-0005-0000-0000-0000B67C0000}"/>
    <cellStyle name="40% - Énfasis5 5 2 2 7" xfId="14682" xr:uid="{00000000-0005-0000-0000-0000B77C0000}"/>
    <cellStyle name="40% - Énfasis5 5 2 3" xfId="6901" xr:uid="{00000000-0005-0000-0000-0000B87C0000}"/>
    <cellStyle name="40% - Énfasis5 5 2 3 2" xfId="26461" xr:uid="{00000000-0005-0000-0000-0000B97C0000}"/>
    <cellStyle name="40% - Énfasis5 5 2 3 3" xfId="52667" xr:uid="{00000000-0005-0000-0000-0000BA7C0000}"/>
    <cellStyle name="40% - Énfasis5 5 2 3 4" xfId="16551" xr:uid="{00000000-0005-0000-0000-0000BB7C0000}"/>
    <cellStyle name="40% - Énfasis5 5 2 4" xfId="20527" xr:uid="{00000000-0005-0000-0000-0000BC7C0000}"/>
    <cellStyle name="40% - Énfasis5 5 2 4 2" xfId="48003" xr:uid="{00000000-0005-0000-0000-0000BD7C0000}"/>
    <cellStyle name="40% - Énfasis5 5 2 5" xfId="30152" xr:uid="{00000000-0005-0000-0000-0000BE7C0000}"/>
    <cellStyle name="40% - Énfasis5 5 2 6" xfId="35598" xr:uid="{00000000-0005-0000-0000-0000BF7C0000}"/>
    <cellStyle name="40% - Énfasis5 5 2 7" xfId="43193" xr:uid="{00000000-0005-0000-0000-0000C07C0000}"/>
    <cellStyle name="40% - Énfasis5 5 2 8" xfId="13221" xr:uid="{00000000-0005-0000-0000-0000C17C0000}"/>
    <cellStyle name="40% - Énfasis5 5 3" xfId="2228" xr:uid="{00000000-0005-0000-0000-0000C27C0000}"/>
    <cellStyle name="40% - Énfasis5 5 3 2" xfId="4533" xr:uid="{00000000-0005-0000-0000-0000C37C0000}"/>
    <cellStyle name="40% - Énfasis5 5 3 2 2" xfId="9314" xr:uid="{00000000-0005-0000-0000-0000C47C0000}"/>
    <cellStyle name="40% - Énfasis5 5 3 2 2 2" xfId="28707" xr:uid="{00000000-0005-0000-0000-0000C57C0000}"/>
    <cellStyle name="40% - Énfasis5 5 3 2 2 3" xfId="55080" xr:uid="{00000000-0005-0000-0000-0000C67C0000}"/>
    <cellStyle name="40% - Énfasis5 5 3 2 2 4" xfId="18866" xr:uid="{00000000-0005-0000-0000-0000C77C0000}"/>
    <cellStyle name="40% - Énfasis5 5 3 2 3" xfId="23158" xr:uid="{00000000-0005-0000-0000-0000C87C0000}"/>
    <cellStyle name="40% - Énfasis5 5 3 2 3 2" xfId="50390" xr:uid="{00000000-0005-0000-0000-0000C97C0000}"/>
    <cellStyle name="40% - Énfasis5 5 3 2 4" xfId="32633" xr:uid="{00000000-0005-0000-0000-0000CA7C0000}"/>
    <cellStyle name="40% - Énfasis5 5 3 2 5" xfId="38212" xr:uid="{00000000-0005-0000-0000-0000CB7C0000}"/>
    <cellStyle name="40% - Énfasis5 5 3 2 6" xfId="45672" xr:uid="{00000000-0005-0000-0000-0000CC7C0000}"/>
    <cellStyle name="40% - Énfasis5 5 3 2 7" xfId="15118" xr:uid="{00000000-0005-0000-0000-0000CD7C0000}"/>
    <cellStyle name="40% - Énfasis5 5 3 3" xfId="7393" xr:uid="{00000000-0005-0000-0000-0000CE7C0000}"/>
    <cellStyle name="40% - Énfasis5 5 3 3 2" xfId="26897" xr:uid="{00000000-0005-0000-0000-0000CF7C0000}"/>
    <cellStyle name="40% - Énfasis5 5 3 3 3" xfId="53159" xr:uid="{00000000-0005-0000-0000-0000D07C0000}"/>
    <cellStyle name="40% - Énfasis5 5 3 3 4" xfId="16987" xr:uid="{00000000-0005-0000-0000-0000D17C0000}"/>
    <cellStyle name="40% - Énfasis5 5 3 4" xfId="21065" xr:uid="{00000000-0005-0000-0000-0000D27C0000}"/>
    <cellStyle name="40% - Énfasis5 5 3 4 2" xfId="48495" xr:uid="{00000000-0005-0000-0000-0000D37C0000}"/>
    <cellStyle name="40% - Énfasis5 5 3 5" xfId="30679" xr:uid="{00000000-0005-0000-0000-0000D47C0000}"/>
    <cellStyle name="40% - Énfasis5 5 3 6" xfId="36138" xr:uid="{00000000-0005-0000-0000-0000D57C0000}"/>
    <cellStyle name="40% - Énfasis5 5 3 7" xfId="43731" xr:uid="{00000000-0005-0000-0000-0000D67C0000}"/>
    <cellStyle name="40% - Énfasis5 5 3 8" xfId="12501" xr:uid="{00000000-0005-0000-0000-0000D77C0000}"/>
    <cellStyle name="40% - Énfasis5 5 4" xfId="3369" xr:uid="{00000000-0005-0000-0000-0000D87C0000}"/>
    <cellStyle name="40% - Énfasis5 5 4 2" xfId="8161" xr:uid="{00000000-0005-0000-0000-0000D97C0000}"/>
    <cellStyle name="40% - Énfasis5 5 4 2 2" xfId="27591" xr:uid="{00000000-0005-0000-0000-0000DA7C0000}"/>
    <cellStyle name="40% - Énfasis5 5 4 2 3" xfId="53927" xr:uid="{00000000-0005-0000-0000-0000DB7C0000}"/>
    <cellStyle name="40% - Énfasis5 5 4 2 4" xfId="17702" xr:uid="{00000000-0005-0000-0000-0000DC7C0000}"/>
    <cellStyle name="40% - Énfasis5 5 4 3" xfId="21994" xr:uid="{00000000-0005-0000-0000-0000DD7C0000}"/>
    <cellStyle name="40% - Énfasis5 5 4 3 2" xfId="49239" xr:uid="{00000000-0005-0000-0000-0000DE7C0000}"/>
    <cellStyle name="40% - Énfasis5 5 4 4" xfId="31481" xr:uid="{00000000-0005-0000-0000-0000DF7C0000}"/>
    <cellStyle name="40% - Énfasis5 5 4 5" xfId="37048" xr:uid="{00000000-0005-0000-0000-0000E07C0000}"/>
    <cellStyle name="40% - Énfasis5 5 4 6" xfId="44508" xr:uid="{00000000-0005-0000-0000-0000E17C0000}"/>
    <cellStyle name="40% - Énfasis5 5 4 7" xfId="14003" xr:uid="{00000000-0005-0000-0000-0000E27C0000}"/>
    <cellStyle name="40% - Énfasis5 5 5" xfId="5008" xr:uid="{00000000-0005-0000-0000-0000E37C0000}"/>
    <cellStyle name="40% - Énfasis5 5 5 2" xfId="9764" xr:uid="{00000000-0005-0000-0000-0000E47C0000}"/>
    <cellStyle name="40% - Énfasis5 5 5 2 2" xfId="55530" xr:uid="{00000000-0005-0000-0000-0000E57C0000}"/>
    <cellStyle name="40% - Énfasis5 5 5 2 3" xfId="25782" xr:uid="{00000000-0005-0000-0000-0000E67C0000}"/>
    <cellStyle name="40% - Énfasis5 5 5 3" xfId="33107" xr:uid="{00000000-0005-0000-0000-0000E77C0000}"/>
    <cellStyle name="40% - Énfasis5 5 5 3 2" xfId="50839" xr:uid="{00000000-0005-0000-0000-0000E87C0000}"/>
    <cellStyle name="40% - Énfasis5 5 5 4" xfId="38686" xr:uid="{00000000-0005-0000-0000-0000E97C0000}"/>
    <cellStyle name="40% - Énfasis5 5 5 5" xfId="46139" xr:uid="{00000000-0005-0000-0000-0000EA7C0000}"/>
    <cellStyle name="40% - Énfasis5 5 5 6" xfId="15872" xr:uid="{00000000-0005-0000-0000-0000EB7C0000}"/>
    <cellStyle name="40% - Énfasis5 5 6" xfId="5493" xr:uid="{00000000-0005-0000-0000-0000EC7C0000}"/>
    <cellStyle name="40% - Énfasis5 5 6 2" xfId="10185" xr:uid="{00000000-0005-0000-0000-0000ED7C0000}"/>
    <cellStyle name="40% - Énfasis5 5 6 2 2" xfId="55951" xr:uid="{00000000-0005-0000-0000-0000EE7C0000}"/>
    <cellStyle name="40% - Énfasis5 5 6 2 3" xfId="33589" xr:uid="{00000000-0005-0000-0000-0000EF7C0000}"/>
    <cellStyle name="40% - Énfasis5 5 6 3" xfId="39168" xr:uid="{00000000-0005-0000-0000-0000F07C0000}"/>
    <cellStyle name="40% - Énfasis5 5 6 3 2" xfId="51259" xr:uid="{00000000-0005-0000-0000-0000F17C0000}"/>
    <cellStyle name="40% - Énfasis5 5 6 4" xfId="46621" xr:uid="{00000000-0005-0000-0000-0000F27C0000}"/>
    <cellStyle name="40% - Énfasis5 5 6 5" xfId="19796" xr:uid="{00000000-0005-0000-0000-0000F37C0000}"/>
    <cellStyle name="40% - Énfasis5 5 7" xfId="6196" xr:uid="{00000000-0005-0000-0000-0000F47C0000}"/>
    <cellStyle name="40% - Énfasis5 5 7 2" xfId="51962" xr:uid="{00000000-0005-0000-0000-0000F57C0000}"/>
    <cellStyle name="40% - Énfasis5 5 7 3" xfId="29430" xr:uid="{00000000-0005-0000-0000-0000F67C0000}"/>
    <cellStyle name="40% - Énfasis5 5 8" xfId="10981" xr:uid="{00000000-0005-0000-0000-0000F77C0000}"/>
    <cellStyle name="40% - Énfasis5 5 8 2" xfId="47300" xr:uid="{00000000-0005-0000-0000-0000F87C0000}"/>
    <cellStyle name="40% - Énfasis5 5 8 3" xfId="34865" xr:uid="{00000000-0005-0000-0000-0000F97C0000}"/>
    <cellStyle name="40% - Énfasis5 5 9" xfId="42464" xr:uid="{00000000-0005-0000-0000-0000FA7C0000}"/>
    <cellStyle name="40% - Énfasis5 6" xfId="692" xr:uid="{00000000-0005-0000-0000-0000FB7C0000}"/>
    <cellStyle name="40% - Énfasis5 6 10" xfId="11549" xr:uid="{00000000-0005-0000-0000-0000FC7C0000}"/>
    <cellStyle name="40% - Énfasis5 6 2" xfId="1452" xr:uid="{00000000-0005-0000-0000-0000FD7C0000}"/>
    <cellStyle name="40% - Énfasis5 6 2 2" xfId="3828" xr:uid="{00000000-0005-0000-0000-0000FE7C0000}"/>
    <cellStyle name="40% - Énfasis5 6 2 2 2" xfId="8619" xr:uid="{00000000-0005-0000-0000-0000FF7C0000}"/>
    <cellStyle name="40% - Énfasis5 6 2 2 2 2" xfId="28039" xr:uid="{00000000-0005-0000-0000-0000007D0000}"/>
    <cellStyle name="40% - Énfasis5 6 2 2 2 3" xfId="54385" xr:uid="{00000000-0005-0000-0000-0000017D0000}"/>
    <cellStyle name="40% - Énfasis5 6 2 2 2 4" xfId="18161" xr:uid="{00000000-0005-0000-0000-0000027D0000}"/>
    <cellStyle name="40% - Énfasis5 6 2 2 3" xfId="22453" xr:uid="{00000000-0005-0000-0000-0000037D0000}"/>
    <cellStyle name="40% - Énfasis5 6 2 2 3 2" xfId="49696" xr:uid="{00000000-0005-0000-0000-0000047D0000}"/>
    <cellStyle name="40% - Énfasis5 6 2 2 4" xfId="31936" xr:uid="{00000000-0005-0000-0000-0000057D0000}"/>
    <cellStyle name="40% - Énfasis5 6 2 2 5" xfId="37507" xr:uid="{00000000-0005-0000-0000-0000067D0000}"/>
    <cellStyle name="40% - Énfasis5 6 2 2 6" xfId="44967" xr:uid="{00000000-0005-0000-0000-0000077D0000}"/>
    <cellStyle name="40% - Énfasis5 6 2 2 7" xfId="14450" xr:uid="{00000000-0005-0000-0000-0000087D0000}"/>
    <cellStyle name="40% - Énfasis5 6 2 3" xfId="6666" xr:uid="{00000000-0005-0000-0000-0000097D0000}"/>
    <cellStyle name="40% - Énfasis5 6 2 3 2" xfId="26229" xr:uid="{00000000-0005-0000-0000-00000A7D0000}"/>
    <cellStyle name="40% - Énfasis5 6 2 3 3" xfId="52432" xr:uid="{00000000-0005-0000-0000-00000B7D0000}"/>
    <cellStyle name="40% - Énfasis5 6 2 3 4" xfId="16319" xr:uid="{00000000-0005-0000-0000-00000C7D0000}"/>
    <cellStyle name="40% - Énfasis5 6 2 4" xfId="20291" xr:uid="{00000000-0005-0000-0000-00000D7D0000}"/>
    <cellStyle name="40% - Énfasis5 6 2 4 2" xfId="47768" xr:uid="{00000000-0005-0000-0000-00000E7D0000}"/>
    <cellStyle name="40% - Énfasis5 6 2 5" xfId="29916" xr:uid="{00000000-0005-0000-0000-00000F7D0000}"/>
    <cellStyle name="40% - Énfasis5 6 2 6" xfId="35362" xr:uid="{00000000-0005-0000-0000-0000107D0000}"/>
    <cellStyle name="40% - Énfasis5 6 2 7" xfId="42957" xr:uid="{00000000-0005-0000-0000-0000117D0000}"/>
    <cellStyle name="40% - Énfasis5 6 2 8" xfId="12986" xr:uid="{00000000-0005-0000-0000-0000127D0000}"/>
    <cellStyle name="40% - Énfasis5 6 3" xfId="3136" xr:uid="{00000000-0005-0000-0000-0000137D0000}"/>
    <cellStyle name="40% - Énfasis5 6 3 2" xfId="7929" xr:uid="{00000000-0005-0000-0000-0000147D0000}"/>
    <cellStyle name="40% - Énfasis5 6 3 2 2" xfId="27359" xr:uid="{00000000-0005-0000-0000-0000157D0000}"/>
    <cellStyle name="40% - Énfasis5 6 3 2 3" xfId="53695" xr:uid="{00000000-0005-0000-0000-0000167D0000}"/>
    <cellStyle name="40% - Énfasis5 6 3 2 4" xfId="17469" xr:uid="{00000000-0005-0000-0000-0000177D0000}"/>
    <cellStyle name="40% - Énfasis5 6 3 3" xfId="21761" xr:uid="{00000000-0005-0000-0000-0000187D0000}"/>
    <cellStyle name="40% - Énfasis5 6 3 3 2" xfId="49007" xr:uid="{00000000-0005-0000-0000-0000197D0000}"/>
    <cellStyle name="40% - Énfasis5 6 3 4" xfId="31248" xr:uid="{00000000-0005-0000-0000-00001A7D0000}"/>
    <cellStyle name="40% - Énfasis5 6 3 5" xfId="36815" xr:uid="{00000000-0005-0000-0000-00001B7D0000}"/>
    <cellStyle name="40% - Énfasis5 6 3 6" xfId="44275" xr:uid="{00000000-0005-0000-0000-00001C7D0000}"/>
    <cellStyle name="40% - Énfasis5 6 3 7" xfId="12269" xr:uid="{00000000-0005-0000-0000-00001D7D0000}"/>
    <cellStyle name="40% - Énfasis5 6 4" xfId="5963" xr:uid="{00000000-0005-0000-0000-00001E7D0000}"/>
    <cellStyle name="40% - Énfasis5 6 4 2" xfId="24369" xr:uid="{00000000-0005-0000-0000-00001F7D0000}"/>
    <cellStyle name="40% - Énfasis5 6 4 3" xfId="51729" xr:uid="{00000000-0005-0000-0000-0000207D0000}"/>
    <cellStyle name="40% - Énfasis5 6 4 4" xfId="13771" xr:uid="{00000000-0005-0000-0000-0000217D0000}"/>
    <cellStyle name="40% - Énfasis5 6 5" xfId="15640" xr:uid="{00000000-0005-0000-0000-0000227D0000}"/>
    <cellStyle name="40% - Énfasis5 6 5 2" xfId="25550" xr:uid="{00000000-0005-0000-0000-0000237D0000}"/>
    <cellStyle name="40% - Énfasis5 6 5 3" xfId="47068" xr:uid="{00000000-0005-0000-0000-0000247D0000}"/>
    <cellStyle name="40% - Énfasis5 6 6" xfId="19537" xr:uid="{00000000-0005-0000-0000-0000257D0000}"/>
    <cellStyle name="40% - Énfasis5 6 7" xfId="29198" xr:uid="{00000000-0005-0000-0000-0000267D0000}"/>
    <cellStyle name="40% - Énfasis5 6 8" xfId="34606" xr:uid="{00000000-0005-0000-0000-0000277D0000}"/>
    <cellStyle name="40% - Énfasis5 6 9" xfId="42205" xr:uid="{00000000-0005-0000-0000-0000287D0000}"/>
    <cellStyle name="40% - Énfasis5 7" xfId="1164" xr:uid="{00000000-0005-0000-0000-0000297D0000}"/>
    <cellStyle name="40% - Énfasis5 7 2" xfId="3553" xr:uid="{00000000-0005-0000-0000-00002A7D0000}"/>
    <cellStyle name="40% - Énfasis5 7 2 2" xfId="8344" xr:uid="{00000000-0005-0000-0000-00002B7D0000}"/>
    <cellStyle name="40% - Énfasis5 7 2 2 2" xfId="27767" xr:uid="{00000000-0005-0000-0000-00002C7D0000}"/>
    <cellStyle name="40% - Énfasis5 7 2 2 3" xfId="54110" xr:uid="{00000000-0005-0000-0000-00002D7D0000}"/>
    <cellStyle name="40% - Énfasis5 7 2 2 4" xfId="17886" xr:uid="{00000000-0005-0000-0000-00002E7D0000}"/>
    <cellStyle name="40% - Énfasis5 7 2 3" xfId="22178" xr:uid="{00000000-0005-0000-0000-00002F7D0000}"/>
    <cellStyle name="40% - Énfasis5 7 2 3 2" xfId="49421" xr:uid="{00000000-0005-0000-0000-0000307D0000}"/>
    <cellStyle name="40% - Énfasis5 7 2 4" xfId="31662" xr:uid="{00000000-0005-0000-0000-0000317D0000}"/>
    <cellStyle name="40% - Énfasis5 7 2 5" xfId="37232" xr:uid="{00000000-0005-0000-0000-0000327D0000}"/>
    <cellStyle name="40% - Énfasis5 7 2 6" xfId="44692" xr:uid="{00000000-0005-0000-0000-0000337D0000}"/>
    <cellStyle name="40% - Énfasis5 7 2 7" xfId="12699" xr:uid="{00000000-0005-0000-0000-0000347D0000}"/>
    <cellStyle name="40% - Énfasis5 7 3" xfId="6387" xr:uid="{00000000-0005-0000-0000-0000357D0000}"/>
    <cellStyle name="40% - Énfasis5 7 3 2" xfId="24393" xr:uid="{00000000-0005-0000-0000-0000367D0000}"/>
    <cellStyle name="40% - Énfasis5 7 3 3" xfId="52153" xr:uid="{00000000-0005-0000-0000-0000377D0000}"/>
    <cellStyle name="40% - Énfasis5 7 3 4" xfId="14179" xr:uid="{00000000-0005-0000-0000-0000387D0000}"/>
    <cellStyle name="40% - Énfasis5 7 4" xfId="16048" xr:uid="{00000000-0005-0000-0000-0000397D0000}"/>
    <cellStyle name="40% - Énfasis5 7 4 2" xfId="25958" xr:uid="{00000000-0005-0000-0000-00003A7D0000}"/>
    <cellStyle name="40% - Énfasis5 7 4 3" xfId="47489" xr:uid="{00000000-0005-0000-0000-00003B7D0000}"/>
    <cellStyle name="40% - Énfasis5 7 5" xfId="20003" xr:uid="{00000000-0005-0000-0000-00003C7D0000}"/>
    <cellStyle name="40% - Énfasis5 7 6" xfId="29631" xr:uid="{00000000-0005-0000-0000-00003D7D0000}"/>
    <cellStyle name="40% - Énfasis5 7 7" xfId="35074" xr:uid="{00000000-0005-0000-0000-00003E7D0000}"/>
    <cellStyle name="40% - Énfasis5 7 8" xfId="42669" xr:uid="{00000000-0005-0000-0000-00003F7D0000}"/>
    <cellStyle name="40% - Énfasis5 7 9" xfId="11266" xr:uid="{00000000-0005-0000-0000-0000407D0000}"/>
    <cellStyle name="40% - Énfasis5 8" xfId="1996" xr:uid="{00000000-0005-0000-0000-0000417D0000}"/>
    <cellStyle name="40% - Énfasis5 8 2" xfId="4301" xr:uid="{00000000-0005-0000-0000-0000427D0000}"/>
    <cellStyle name="40% - Énfasis5 8 2 2" xfId="9082" xr:uid="{00000000-0005-0000-0000-0000437D0000}"/>
    <cellStyle name="40% - Énfasis5 8 2 2 2" xfId="28475" xr:uid="{00000000-0005-0000-0000-0000447D0000}"/>
    <cellStyle name="40% - Énfasis5 8 2 2 3" xfId="54848" xr:uid="{00000000-0005-0000-0000-0000457D0000}"/>
    <cellStyle name="40% - Énfasis5 8 2 2 4" xfId="18634" xr:uid="{00000000-0005-0000-0000-0000467D0000}"/>
    <cellStyle name="40% - Énfasis5 8 2 3" xfId="22926" xr:uid="{00000000-0005-0000-0000-0000477D0000}"/>
    <cellStyle name="40% - Énfasis5 8 2 3 2" xfId="50158" xr:uid="{00000000-0005-0000-0000-0000487D0000}"/>
    <cellStyle name="40% - Énfasis5 8 2 4" xfId="32401" xr:uid="{00000000-0005-0000-0000-0000497D0000}"/>
    <cellStyle name="40% - Énfasis5 8 2 5" xfId="37980" xr:uid="{00000000-0005-0000-0000-00004A7D0000}"/>
    <cellStyle name="40% - Énfasis5 8 2 6" xfId="45440" xr:uid="{00000000-0005-0000-0000-00004B7D0000}"/>
    <cellStyle name="40% - Énfasis5 8 2 7" xfId="14886" xr:uid="{00000000-0005-0000-0000-00004C7D0000}"/>
    <cellStyle name="40% - Énfasis5 8 3" xfId="7161" xr:uid="{00000000-0005-0000-0000-00004D7D0000}"/>
    <cellStyle name="40% - Énfasis5 8 3 2" xfId="26665" xr:uid="{00000000-0005-0000-0000-00004E7D0000}"/>
    <cellStyle name="40% - Énfasis5 8 3 3" xfId="52927" xr:uid="{00000000-0005-0000-0000-00004F7D0000}"/>
    <cellStyle name="40% - Énfasis5 8 3 4" xfId="16755" xr:uid="{00000000-0005-0000-0000-0000507D0000}"/>
    <cellStyle name="40% - Énfasis5 8 4" xfId="20833" xr:uid="{00000000-0005-0000-0000-0000517D0000}"/>
    <cellStyle name="40% - Énfasis5 8 4 2" xfId="48263" xr:uid="{00000000-0005-0000-0000-0000527D0000}"/>
    <cellStyle name="40% - Énfasis5 8 5" xfId="30447" xr:uid="{00000000-0005-0000-0000-0000537D0000}"/>
    <cellStyle name="40% - Énfasis5 8 6" xfId="35906" xr:uid="{00000000-0005-0000-0000-0000547D0000}"/>
    <cellStyle name="40% - Énfasis5 8 7" xfId="43499" xr:uid="{00000000-0005-0000-0000-0000557D0000}"/>
    <cellStyle name="40% - Énfasis5 8 8" xfId="11998" xr:uid="{00000000-0005-0000-0000-0000567D0000}"/>
    <cellStyle name="40% - Énfasis5 9" xfId="2855" xr:uid="{00000000-0005-0000-0000-0000577D0000}"/>
    <cellStyle name="40% - Énfasis5 9 2" xfId="7658" xr:uid="{00000000-0005-0000-0000-0000587D0000}"/>
    <cellStyle name="40% - Énfasis5 9 2 2" xfId="27087" xr:uid="{00000000-0005-0000-0000-0000597D0000}"/>
    <cellStyle name="40% - Énfasis5 9 2 3" xfId="53424" xr:uid="{00000000-0005-0000-0000-00005A7D0000}"/>
    <cellStyle name="40% - Énfasis5 9 2 4" xfId="17188" xr:uid="{00000000-0005-0000-0000-00005B7D0000}"/>
    <cellStyle name="40% - Énfasis5 9 3" xfId="21480" xr:uid="{00000000-0005-0000-0000-00005C7D0000}"/>
    <cellStyle name="40% - Énfasis5 9 3 2" xfId="48736" xr:uid="{00000000-0005-0000-0000-00005D7D0000}"/>
    <cellStyle name="40% - Énfasis5 9 4" xfId="30967" xr:uid="{00000000-0005-0000-0000-00005E7D0000}"/>
    <cellStyle name="40% - Énfasis5 9 5" xfId="36534" xr:uid="{00000000-0005-0000-0000-00005F7D0000}"/>
    <cellStyle name="40% - Énfasis5 9 6" xfId="43994" xr:uid="{00000000-0005-0000-0000-0000607D0000}"/>
    <cellStyle name="40% - Énfasis5 9 7" xfId="13500" xr:uid="{00000000-0005-0000-0000-0000617D0000}"/>
    <cellStyle name="40% - Énfasis5_Bham" xfId="372" xr:uid="{00000000-0005-0000-0000-0000627D0000}"/>
    <cellStyle name="40% - Énfasis6" xfId="242" xr:uid="{00000000-0005-0000-0000-0000637D0000}"/>
    <cellStyle name="40% - Énfasis6 10" xfId="4773" xr:uid="{00000000-0005-0000-0000-0000647D0000}"/>
    <cellStyle name="40% - Énfasis6 10 2" xfId="9533" xr:uid="{00000000-0005-0000-0000-0000657D0000}"/>
    <cellStyle name="40% - Énfasis6 10 2 2" xfId="55299" xr:uid="{00000000-0005-0000-0000-0000667D0000}"/>
    <cellStyle name="40% - Énfasis6 10 2 3" xfId="25292" xr:uid="{00000000-0005-0000-0000-0000677D0000}"/>
    <cellStyle name="40% - Énfasis6 10 3" xfId="32872" xr:uid="{00000000-0005-0000-0000-0000687D0000}"/>
    <cellStyle name="40% - Énfasis6 10 3 2" xfId="50608" xr:uid="{00000000-0005-0000-0000-0000697D0000}"/>
    <cellStyle name="40% - Énfasis6 10 4" xfId="38451" xr:uid="{00000000-0005-0000-0000-00006A7D0000}"/>
    <cellStyle name="40% - Énfasis6 10 5" xfId="45908" xr:uid="{00000000-0005-0000-0000-00006B7D0000}"/>
    <cellStyle name="40% - Énfasis6 10 6" xfId="15370" xr:uid="{00000000-0005-0000-0000-00006C7D0000}"/>
    <cellStyle name="40% - Énfasis6 11" xfId="5262" xr:uid="{00000000-0005-0000-0000-00006D7D0000}"/>
    <cellStyle name="40% - Énfasis6 11 2" xfId="9954" xr:uid="{00000000-0005-0000-0000-00006E7D0000}"/>
    <cellStyle name="40% - Énfasis6 11 2 2" xfId="55720" xr:uid="{00000000-0005-0000-0000-00006F7D0000}"/>
    <cellStyle name="40% - Énfasis6 11 2 3" xfId="33358" xr:uid="{00000000-0005-0000-0000-0000707D0000}"/>
    <cellStyle name="40% - Énfasis6 11 3" xfId="38937" xr:uid="{00000000-0005-0000-0000-0000717D0000}"/>
    <cellStyle name="40% - Énfasis6 11 3 2" xfId="51028" xr:uid="{00000000-0005-0000-0000-0000727D0000}"/>
    <cellStyle name="40% - Énfasis6 11 4" xfId="46390" xr:uid="{00000000-0005-0000-0000-0000737D0000}"/>
    <cellStyle name="40% - Énfasis6 11 5" xfId="19179" xr:uid="{00000000-0005-0000-0000-0000747D0000}"/>
    <cellStyle name="40% - Énfasis6 12" xfId="5679" xr:uid="{00000000-0005-0000-0000-0000757D0000}"/>
    <cellStyle name="40% - Énfasis6 12 2" xfId="51445" xr:uid="{00000000-0005-0000-0000-0000767D0000}"/>
    <cellStyle name="40% - Énfasis6 12 3" xfId="28920" xr:uid="{00000000-0005-0000-0000-0000777D0000}"/>
    <cellStyle name="40% - Énfasis6 13" xfId="10750" xr:uid="{00000000-0005-0000-0000-0000787D0000}"/>
    <cellStyle name="40% - Énfasis6 13 2" xfId="46798" xr:uid="{00000000-0005-0000-0000-0000797D0000}"/>
    <cellStyle name="40% - Énfasis6 13 3" xfId="34246" xr:uid="{00000000-0005-0000-0000-00007A7D0000}"/>
    <cellStyle name="40% - Énfasis6 14" xfId="41923" xr:uid="{00000000-0005-0000-0000-00007B7D0000}"/>
    <cellStyle name="40% - Énfasis6 15" xfId="11164" xr:uid="{00000000-0005-0000-0000-00007C7D0000}"/>
    <cellStyle name="40% - Énfasis6 16" xfId="56505" xr:uid="{00000000-0005-0000-0000-00007D7D0000}"/>
    <cellStyle name="40% - Énfasis6 17" xfId="56960" xr:uid="{00000000-0005-0000-0000-00007E7D0000}"/>
    <cellStyle name="40% - Énfasis6 2" xfId="294" xr:uid="{00000000-0005-0000-0000-00007F7D0000}"/>
    <cellStyle name="40% - Énfasis6 2 10" xfId="5278" xr:uid="{00000000-0005-0000-0000-0000807D0000}"/>
    <cellStyle name="40% - Énfasis6 2 10 2" xfId="9970" xr:uid="{00000000-0005-0000-0000-0000817D0000}"/>
    <cellStyle name="40% - Énfasis6 2 10 2 2" xfId="55736" xr:uid="{00000000-0005-0000-0000-0000827D0000}"/>
    <cellStyle name="40% - Énfasis6 2 10 2 3" xfId="33374" xr:uid="{00000000-0005-0000-0000-0000837D0000}"/>
    <cellStyle name="40% - Énfasis6 2 10 3" xfId="38953" xr:uid="{00000000-0005-0000-0000-0000847D0000}"/>
    <cellStyle name="40% - Énfasis6 2 10 3 2" xfId="51044" xr:uid="{00000000-0005-0000-0000-0000857D0000}"/>
    <cellStyle name="40% - Énfasis6 2 10 4" xfId="46406" xr:uid="{00000000-0005-0000-0000-0000867D0000}"/>
    <cellStyle name="40% - Énfasis6 2 10 5" xfId="19207" xr:uid="{00000000-0005-0000-0000-0000877D0000}"/>
    <cellStyle name="40% - Énfasis6 2 11" xfId="5697" xr:uid="{00000000-0005-0000-0000-0000887D0000}"/>
    <cellStyle name="40% - Énfasis6 2 11 2" xfId="51463" xr:uid="{00000000-0005-0000-0000-0000897D0000}"/>
    <cellStyle name="40% - Énfasis6 2 11 3" xfId="28936" xr:uid="{00000000-0005-0000-0000-00008A7D0000}"/>
    <cellStyle name="40% - Énfasis6 2 12" xfId="10766" xr:uid="{00000000-0005-0000-0000-00008B7D0000}"/>
    <cellStyle name="40% - Énfasis6 2 12 2" xfId="46814" xr:uid="{00000000-0005-0000-0000-00008C7D0000}"/>
    <cellStyle name="40% - Énfasis6 2 12 3" xfId="34273" xr:uid="{00000000-0005-0000-0000-00008D7D0000}"/>
    <cellStyle name="40% - Énfasis6 2 13" xfId="41939" xr:uid="{00000000-0005-0000-0000-00008E7D0000}"/>
    <cellStyle name="40% - Énfasis6 2 14" xfId="11180" xr:uid="{00000000-0005-0000-0000-00008F7D0000}"/>
    <cellStyle name="40% - Énfasis6 2 15" xfId="56521" xr:uid="{00000000-0005-0000-0000-0000907D0000}"/>
    <cellStyle name="40% - Énfasis6 2 16" xfId="56976" xr:uid="{00000000-0005-0000-0000-0000917D0000}"/>
    <cellStyle name="40% - Énfasis6 2 2" xfId="530" xr:uid="{00000000-0005-0000-0000-0000927D0000}"/>
    <cellStyle name="40% - Énfasis6 2 2 10" xfId="10854" xr:uid="{00000000-0005-0000-0000-0000937D0000}"/>
    <cellStyle name="40% - Énfasis6 2 2 10 2" xfId="46914" xr:uid="{00000000-0005-0000-0000-0000947D0000}"/>
    <cellStyle name="40% - Énfasis6 2 2 10 3" xfId="34446" xr:uid="{00000000-0005-0000-0000-0000957D0000}"/>
    <cellStyle name="40% - Énfasis6 2 2 11" xfId="42046" xr:uid="{00000000-0005-0000-0000-0000967D0000}"/>
    <cellStyle name="40% - Énfasis6 2 2 12" xfId="11390" xr:uid="{00000000-0005-0000-0000-0000977D0000}"/>
    <cellStyle name="40% - Énfasis6 2 2 13" xfId="56609" xr:uid="{00000000-0005-0000-0000-0000987D0000}"/>
    <cellStyle name="40% - Énfasis6 2 2 14" xfId="57064" xr:uid="{00000000-0005-0000-0000-0000997D0000}"/>
    <cellStyle name="40% - Énfasis6 2 2 2" xfId="1067" xr:uid="{00000000-0005-0000-0000-00009A7D0000}"/>
    <cellStyle name="40% - Énfasis6 2 2 2 10" xfId="11924" xr:uid="{00000000-0005-0000-0000-00009B7D0000}"/>
    <cellStyle name="40% - Énfasis6 2 2 2 11" xfId="56852" xr:uid="{00000000-0005-0000-0000-00009C7D0000}"/>
    <cellStyle name="40% - Énfasis6 2 2 2 12" xfId="57307" xr:uid="{00000000-0005-0000-0000-00009D7D0000}"/>
    <cellStyle name="40% - Énfasis6 2 2 2 2" xfId="1804" xr:uid="{00000000-0005-0000-0000-00009E7D0000}"/>
    <cellStyle name="40% - Énfasis6 2 2 2 2 2" xfId="4177" xr:uid="{00000000-0005-0000-0000-00009F7D0000}"/>
    <cellStyle name="40% - Énfasis6 2 2 2 2 2 2" xfId="8968" xr:uid="{00000000-0005-0000-0000-0000A07D0000}"/>
    <cellStyle name="40% - Énfasis6 2 2 2 2 2 2 2" xfId="28387" xr:uid="{00000000-0005-0000-0000-0000A17D0000}"/>
    <cellStyle name="40% - Énfasis6 2 2 2 2 2 2 3" xfId="54734" xr:uid="{00000000-0005-0000-0000-0000A27D0000}"/>
    <cellStyle name="40% - Énfasis6 2 2 2 2 2 2 4" xfId="18510" xr:uid="{00000000-0005-0000-0000-0000A37D0000}"/>
    <cellStyle name="40% - Énfasis6 2 2 2 2 2 3" xfId="22802" xr:uid="{00000000-0005-0000-0000-0000A47D0000}"/>
    <cellStyle name="40% - Énfasis6 2 2 2 2 2 3 2" xfId="50045" xr:uid="{00000000-0005-0000-0000-0000A57D0000}"/>
    <cellStyle name="40% - Énfasis6 2 2 2 2 2 4" xfId="32285" xr:uid="{00000000-0005-0000-0000-0000A67D0000}"/>
    <cellStyle name="40% - Énfasis6 2 2 2 2 2 5" xfId="37856" xr:uid="{00000000-0005-0000-0000-0000A77D0000}"/>
    <cellStyle name="40% - Énfasis6 2 2 2 2 2 6" xfId="45316" xr:uid="{00000000-0005-0000-0000-0000A87D0000}"/>
    <cellStyle name="40% - Énfasis6 2 2 2 2 2 7" xfId="14798" xr:uid="{00000000-0005-0000-0000-0000A97D0000}"/>
    <cellStyle name="40% - Énfasis6 2 2 2 2 3" xfId="7017" xr:uid="{00000000-0005-0000-0000-0000AA7D0000}"/>
    <cellStyle name="40% - Énfasis6 2 2 2 2 3 2" xfId="26577" xr:uid="{00000000-0005-0000-0000-0000AB7D0000}"/>
    <cellStyle name="40% - Énfasis6 2 2 2 2 3 3" xfId="52783" xr:uid="{00000000-0005-0000-0000-0000AC7D0000}"/>
    <cellStyle name="40% - Énfasis6 2 2 2 2 3 4" xfId="16667" xr:uid="{00000000-0005-0000-0000-0000AD7D0000}"/>
    <cellStyle name="40% - Énfasis6 2 2 2 2 4" xfId="20643" xr:uid="{00000000-0005-0000-0000-0000AE7D0000}"/>
    <cellStyle name="40% - Énfasis6 2 2 2 2 4 2" xfId="48119" xr:uid="{00000000-0005-0000-0000-0000AF7D0000}"/>
    <cellStyle name="40% - Énfasis6 2 2 2 2 5" xfId="30268" xr:uid="{00000000-0005-0000-0000-0000B07D0000}"/>
    <cellStyle name="40% - Énfasis6 2 2 2 2 6" xfId="35714" xr:uid="{00000000-0005-0000-0000-0000B17D0000}"/>
    <cellStyle name="40% - Énfasis6 2 2 2 2 7" xfId="43309" xr:uid="{00000000-0005-0000-0000-0000B27D0000}"/>
    <cellStyle name="40% - Énfasis6 2 2 2 2 8" xfId="13337" xr:uid="{00000000-0005-0000-0000-0000B37D0000}"/>
    <cellStyle name="40% - Énfasis6 2 2 2 3" xfId="2344" xr:uid="{00000000-0005-0000-0000-0000B47D0000}"/>
    <cellStyle name="40% - Énfasis6 2 2 2 3 2" xfId="4649" xr:uid="{00000000-0005-0000-0000-0000B57D0000}"/>
    <cellStyle name="40% - Énfasis6 2 2 2 3 2 2" xfId="9430" xr:uid="{00000000-0005-0000-0000-0000B67D0000}"/>
    <cellStyle name="40% - Énfasis6 2 2 2 3 2 2 2" xfId="28823" xr:uid="{00000000-0005-0000-0000-0000B77D0000}"/>
    <cellStyle name="40% - Énfasis6 2 2 2 3 2 2 3" xfId="55196" xr:uid="{00000000-0005-0000-0000-0000B87D0000}"/>
    <cellStyle name="40% - Énfasis6 2 2 2 3 2 2 4" xfId="18982" xr:uid="{00000000-0005-0000-0000-0000B97D0000}"/>
    <cellStyle name="40% - Énfasis6 2 2 2 3 2 3" xfId="23274" xr:uid="{00000000-0005-0000-0000-0000BA7D0000}"/>
    <cellStyle name="40% - Énfasis6 2 2 2 3 2 3 2" xfId="50506" xr:uid="{00000000-0005-0000-0000-0000BB7D0000}"/>
    <cellStyle name="40% - Énfasis6 2 2 2 3 2 4" xfId="32749" xr:uid="{00000000-0005-0000-0000-0000BC7D0000}"/>
    <cellStyle name="40% - Énfasis6 2 2 2 3 2 5" xfId="38328" xr:uid="{00000000-0005-0000-0000-0000BD7D0000}"/>
    <cellStyle name="40% - Énfasis6 2 2 2 3 2 6" xfId="45788" xr:uid="{00000000-0005-0000-0000-0000BE7D0000}"/>
    <cellStyle name="40% - Énfasis6 2 2 2 3 2 7" xfId="15234" xr:uid="{00000000-0005-0000-0000-0000BF7D0000}"/>
    <cellStyle name="40% - Énfasis6 2 2 2 3 3" xfId="7509" xr:uid="{00000000-0005-0000-0000-0000C07D0000}"/>
    <cellStyle name="40% - Énfasis6 2 2 2 3 3 2" xfId="27013" xr:uid="{00000000-0005-0000-0000-0000C17D0000}"/>
    <cellStyle name="40% - Énfasis6 2 2 2 3 3 3" xfId="53275" xr:uid="{00000000-0005-0000-0000-0000C27D0000}"/>
    <cellStyle name="40% - Énfasis6 2 2 2 3 3 4" xfId="17103" xr:uid="{00000000-0005-0000-0000-0000C37D0000}"/>
    <cellStyle name="40% - Énfasis6 2 2 2 3 4" xfId="21181" xr:uid="{00000000-0005-0000-0000-0000C47D0000}"/>
    <cellStyle name="40% - Énfasis6 2 2 2 3 4 2" xfId="48611" xr:uid="{00000000-0005-0000-0000-0000C57D0000}"/>
    <cellStyle name="40% - Énfasis6 2 2 2 3 5" xfId="30795" xr:uid="{00000000-0005-0000-0000-0000C67D0000}"/>
    <cellStyle name="40% - Énfasis6 2 2 2 3 6" xfId="36254" xr:uid="{00000000-0005-0000-0000-0000C77D0000}"/>
    <cellStyle name="40% - Énfasis6 2 2 2 3 7" xfId="43847" xr:uid="{00000000-0005-0000-0000-0000C87D0000}"/>
    <cellStyle name="40% - Énfasis6 2 2 2 3 8" xfId="12617" xr:uid="{00000000-0005-0000-0000-0000C97D0000}"/>
    <cellStyle name="40% - Énfasis6 2 2 2 4" xfId="3485" xr:uid="{00000000-0005-0000-0000-0000CA7D0000}"/>
    <cellStyle name="40% - Énfasis6 2 2 2 4 2" xfId="8277" xr:uid="{00000000-0005-0000-0000-0000CB7D0000}"/>
    <cellStyle name="40% - Énfasis6 2 2 2 4 2 2" xfId="27707" xr:uid="{00000000-0005-0000-0000-0000CC7D0000}"/>
    <cellStyle name="40% - Énfasis6 2 2 2 4 2 3" xfId="54043" xr:uid="{00000000-0005-0000-0000-0000CD7D0000}"/>
    <cellStyle name="40% - Énfasis6 2 2 2 4 2 4" xfId="17818" xr:uid="{00000000-0005-0000-0000-0000CE7D0000}"/>
    <cellStyle name="40% - Énfasis6 2 2 2 4 3" xfId="22110" xr:uid="{00000000-0005-0000-0000-0000CF7D0000}"/>
    <cellStyle name="40% - Énfasis6 2 2 2 4 3 2" xfId="49355" xr:uid="{00000000-0005-0000-0000-0000D07D0000}"/>
    <cellStyle name="40% - Énfasis6 2 2 2 4 4" xfId="31597" xr:uid="{00000000-0005-0000-0000-0000D17D0000}"/>
    <cellStyle name="40% - Énfasis6 2 2 2 4 5" xfId="37164" xr:uid="{00000000-0005-0000-0000-0000D27D0000}"/>
    <cellStyle name="40% - Énfasis6 2 2 2 4 6" xfId="44624" xr:uid="{00000000-0005-0000-0000-0000D37D0000}"/>
    <cellStyle name="40% - Énfasis6 2 2 2 4 7" xfId="14119" xr:uid="{00000000-0005-0000-0000-0000D47D0000}"/>
    <cellStyle name="40% - Énfasis6 2 2 2 5" xfId="5124" xr:uid="{00000000-0005-0000-0000-0000D57D0000}"/>
    <cellStyle name="40% - Énfasis6 2 2 2 5 2" xfId="9880" xr:uid="{00000000-0005-0000-0000-0000D67D0000}"/>
    <cellStyle name="40% - Énfasis6 2 2 2 5 2 2" xfId="55646" xr:uid="{00000000-0005-0000-0000-0000D77D0000}"/>
    <cellStyle name="40% - Énfasis6 2 2 2 5 2 3" xfId="25898" xr:uid="{00000000-0005-0000-0000-0000D87D0000}"/>
    <cellStyle name="40% - Énfasis6 2 2 2 5 3" xfId="33223" xr:uid="{00000000-0005-0000-0000-0000D97D0000}"/>
    <cellStyle name="40% - Énfasis6 2 2 2 5 3 2" xfId="50955" xr:uid="{00000000-0005-0000-0000-0000DA7D0000}"/>
    <cellStyle name="40% - Énfasis6 2 2 2 5 4" xfId="38802" xr:uid="{00000000-0005-0000-0000-0000DB7D0000}"/>
    <cellStyle name="40% - Énfasis6 2 2 2 5 5" xfId="46255" xr:uid="{00000000-0005-0000-0000-0000DC7D0000}"/>
    <cellStyle name="40% - Énfasis6 2 2 2 5 6" xfId="15988" xr:uid="{00000000-0005-0000-0000-0000DD7D0000}"/>
    <cellStyle name="40% - Énfasis6 2 2 2 6" xfId="5609" xr:uid="{00000000-0005-0000-0000-0000DE7D0000}"/>
    <cellStyle name="40% - Énfasis6 2 2 2 6 2" xfId="10301" xr:uid="{00000000-0005-0000-0000-0000DF7D0000}"/>
    <cellStyle name="40% - Énfasis6 2 2 2 6 2 2" xfId="56067" xr:uid="{00000000-0005-0000-0000-0000E07D0000}"/>
    <cellStyle name="40% - Énfasis6 2 2 2 6 2 3" xfId="33705" xr:uid="{00000000-0005-0000-0000-0000E17D0000}"/>
    <cellStyle name="40% - Énfasis6 2 2 2 6 3" xfId="39284" xr:uid="{00000000-0005-0000-0000-0000E27D0000}"/>
    <cellStyle name="40% - Énfasis6 2 2 2 6 3 2" xfId="51375" xr:uid="{00000000-0005-0000-0000-0000E37D0000}"/>
    <cellStyle name="40% - Énfasis6 2 2 2 6 4" xfId="46737" xr:uid="{00000000-0005-0000-0000-0000E47D0000}"/>
    <cellStyle name="40% - Énfasis6 2 2 2 6 5" xfId="19912" xr:uid="{00000000-0005-0000-0000-0000E57D0000}"/>
    <cellStyle name="40% - Énfasis6 2 2 2 7" xfId="6312" xr:uid="{00000000-0005-0000-0000-0000E67D0000}"/>
    <cellStyle name="40% - Énfasis6 2 2 2 7 2" xfId="52078" xr:uid="{00000000-0005-0000-0000-0000E77D0000}"/>
    <cellStyle name="40% - Énfasis6 2 2 2 7 3" xfId="29546" xr:uid="{00000000-0005-0000-0000-0000E87D0000}"/>
    <cellStyle name="40% - Énfasis6 2 2 2 8" xfId="11097" xr:uid="{00000000-0005-0000-0000-0000E97D0000}"/>
    <cellStyle name="40% - Énfasis6 2 2 2 8 2" xfId="47416" xr:uid="{00000000-0005-0000-0000-0000EA7D0000}"/>
    <cellStyle name="40% - Énfasis6 2 2 2 8 3" xfId="34981" xr:uid="{00000000-0005-0000-0000-0000EB7D0000}"/>
    <cellStyle name="40% - Énfasis6 2 2 2 9" xfId="42580" xr:uid="{00000000-0005-0000-0000-0000EC7D0000}"/>
    <cellStyle name="40% - Énfasis6 2 2 3" xfId="819" xr:uid="{00000000-0005-0000-0000-0000ED7D0000}"/>
    <cellStyle name="40% - Énfasis6 2 2 3 10" xfId="11676" xr:uid="{00000000-0005-0000-0000-0000EE7D0000}"/>
    <cellStyle name="40% - Énfasis6 2 2 3 2" xfId="1561" xr:uid="{00000000-0005-0000-0000-0000EF7D0000}"/>
    <cellStyle name="40% - Énfasis6 2 2 3 2 2" xfId="3934" xr:uid="{00000000-0005-0000-0000-0000F07D0000}"/>
    <cellStyle name="40% - Énfasis6 2 2 3 2 2 2" xfId="8725" xr:uid="{00000000-0005-0000-0000-0000F17D0000}"/>
    <cellStyle name="40% - Énfasis6 2 2 3 2 2 2 2" xfId="28144" xr:uid="{00000000-0005-0000-0000-0000F27D0000}"/>
    <cellStyle name="40% - Énfasis6 2 2 3 2 2 2 3" xfId="54491" xr:uid="{00000000-0005-0000-0000-0000F37D0000}"/>
    <cellStyle name="40% - Énfasis6 2 2 3 2 2 2 4" xfId="18267" xr:uid="{00000000-0005-0000-0000-0000F47D0000}"/>
    <cellStyle name="40% - Énfasis6 2 2 3 2 2 3" xfId="22559" xr:uid="{00000000-0005-0000-0000-0000F57D0000}"/>
    <cellStyle name="40% - Énfasis6 2 2 3 2 2 3 2" xfId="49802" xr:uid="{00000000-0005-0000-0000-0000F67D0000}"/>
    <cellStyle name="40% - Énfasis6 2 2 3 2 2 4" xfId="32042" xr:uid="{00000000-0005-0000-0000-0000F77D0000}"/>
    <cellStyle name="40% - Énfasis6 2 2 3 2 2 5" xfId="37613" xr:uid="{00000000-0005-0000-0000-0000F87D0000}"/>
    <cellStyle name="40% - Énfasis6 2 2 3 2 2 6" xfId="45073" xr:uid="{00000000-0005-0000-0000-0000F97D0000}"/>
    <cellStyle name="40% - Énfasis6 2 2 3 2 2 7" xfId="14555" xr:uid="{00000000-0005-0000-0000-0000FA7D0000}"/>
    <cellStyle name="40% - Énfasis6 2 2 3 2 3" xfId="6774" xr:uid="{00000000-0005-0000-0000-0000FB7D0000}"/>
    <cellStyle name="40% - Énfasis6 2 2 3 2 3 2" xfId="26334" xr:uid="{00000000-0005-0000-0000-0000FC7D0000}"/>
    <cellStyle name="40% - Énfasis6 2 2 3 2 3 3" xfId="52540" xr:uid="{00000000-0005-0000-0000-0000FD7D0000}"/>
    <cellStyle name="40% - Énfasis6 2 2 3 2 3 4" xfId="16424" xr:uid="{00000000-0005-0000-0000-0000FE7D0000}"/>
    <cellStyle name="40% - Énfasis6 2 2 3 2 4" xfId="20400" xr:uid="{00000000-0005-0000-0000-0000FF7D0000}"/>
    <cellStyle name="40% - Énfasis6 2 2 3 2 4 2" xfId="47876" xr:uid="{00000000-0005-0000-0000-0000007E0000}"/>
    <cellStyle name="40% - Énfasis6 2 2 3 2 5" xfId="30025" xr:uid="{00000000-0005-0000-0000-0000017E0000}"/>
    <cellStyle name="40% - Énfasis6 2 2 3 2 6" xfId="35471" xr:uid="{00000000-0005-0000-0000-0000027E0000}"/>
    <cellStyle name="40% - Énfasis6 2 2 3 2 7" xfId="43066" xr:uid="{00000000-0005-0000-0000-0000037E0000}"/>
    <cellStyle name="40% - Énfasis6 2 2 3 2 8" xfId="13094" xr:uid="{00000000-0005-0000-0000-0000047E0000}"/>
    <cellStyle name="40% - Énfasis6 2 2 3 3" xfId="3242" xr:uid="{00000000-0005-0000-0000-0000057E0000}"/>
    <cellStyle name="40% - Énfasis6 2 2 3 3 2" xfId="8034" xr:uid="{00000000-0005-0000-0000-0000067E0000}"/>
    <cellStyle name="40% - Énfasis6 2 2 3 3 2 2" xfId="27464" xr:uid="{00000000-0005-0000-0000-0000077E0000}"/>
    <cellStyle name="40% - Énfasis6 2 2 3 3 2 3" xfId="53800" xr:uid="{00000000-0005-0000-0000-0000087E0000}"/>
    <cellStyle name="40% - Énfasis6 2 2 3 3 2 4" xfId="17575" xr:uid="{00000000-0005-0000-0000-0000097E0000}"/>
    <cellStyle name="40% - Énfasis6 2 2 3 3 3" xfId="21867" xr:uid="{00000000-0005-0000-0000-00000A7E0000}"/>
    <cellStyle name="40% - Énfasis6 2 2 3 3 3 2" xfId="49112" xr:uid="{00000000-0005-0000-0000-00000B7E0000}"/>
    <cellStyle name="40% - Énfasis6 2 2 3 3 4" xfId="31354" xr:uid="{00000000-0005-0000-0000-00000C7E0000}"/>
    <cellStyle name="40% - Énfasis6 2 2 3 3 5" xfId="36921" xr:uid="{00000000-0005-0000-0000-00000D7E0000}"/>
    <cellStyle name="40% - Énfasis6 2 2 3 3 6" xfId="44381" xr:uid="{00000000-0005-0000-0000-00000E7E0000}"/>
    <cellStyle name="40% - Énfasis6 2 2 3 3 7" xfId="12374" xr:uid="{00000000-0005-0000-0000-00000F7E0000}"/>
    <cellStyle name="40% - Énfasis6 2 2 3 4" xfId="6069" xr:uid="{00000000-0005-0000-0000-0000107E0000}"/>
    <cellStyle name="40% - Énfasis6 2 2 3 4 2" xfId="23530" xr:uid="{00000000-0005-0000-0000-0000117E0000}"/>
    <cellStyle name="40% - Énfasis6 2 2 3 4 3" xfId="51835" xr:uid="{00000000-0005-0000-0000-0000127E0000}"/>
    <cellStyle name="40% - Énfasis6 2 2 3 4 4" xfId="13876" xr:uid="{00000000-0005-0000-0000-0000137E0000}"/>
    <cellStyle name="40% - Énfasis6 2 2 3 5" xfId="15745" xr:uid="{00000000-0005-0000-0000-0000147E0000}"/>
    <cellStyle name="40% - Énfasis6 2 2 3 5 2" xfId="25655" xr:uid="{00000000-0005-0000-0000-0000157E0000}"/>
    <cellStyle name="40% - Énfasis6 2 2 3 5 3" xfId="47173" xr:uid="{00000000-0005-0000-0000-0000167E0000}"/>
    <cellStyle name="40% - Énfasis6 2 2 3 6" xfId="19664" xr:uid="{00000000-0005-0000-0000-0000177E0000}"/>
    <cellStyle name="40% - Énfasis6 2 2 3 7" xfId="29303" xr:uid="{00000000-0005-0000-0000-0000187E0000}"/>
    <cellStyle name="40% - Énfasis6 2 2 3 8" xfId="34733" xr:uid="{00000000-0005-0000-0000-0000197E0000}"/>
    <cellStyle name="40% - Énfasis6 2 2 3 9" xfId="42332" xr:uid="{00000000-0005-0000-0000-00001A7E0000}"/>
    <cellStyle name="40% - Énfasis6 2 2 4" xfId="1298" xr:uid="{00000000-0005-0000-0000-00001B7E0000}"/>
    <cellStyle name="40% - Énfasis6 2 2 4 2" xfId="3674" xr:uid="{00000000-0005-0000-0000-00001C7E0000}"/>
    <cellStyle name="40% - Énfasis6 2 2 4 2 2" xfId="8465" xr:uid="{00000000-0005-0000-0000-00001D7E0000}"/>
    <cellStyle name="40% - Énfasis6 2 2 4 2 2 2" xfId="27885" xr:uid="{00000000-0005-0000-0000-00001E7E0000}"/>
    <cellStyle name="40% - Énfasis6 2 2 4 2 2 3" xfId="54231" xr:uid="{00000000-0005-0000-0000-00001F7E0000}"/>
    <cellStyle name="40% - Énfasis6 2 2 4 2 2 4" xfId="18007" xr:uid="{00000000-0005-0000-0000-0000207E0000}"/>
    <cellStyle name="40% - Énfasis6 2 2 4 2 3" xfId="22299" xr:uid="{00000000-0005-0000-0000-0000217E0000}"/>
    <cellStyle name="40% - Énfasis6 2 2 4 2 3 2" xfId="49542" xr:uid="{00000000-0005-0000-0000-0000227E0000}"/>
    <cellStyle name="40% - Énfasis6 2 2 4 2 4" xfId="31782" xr:uid="{00000000-0005-0000-0000-0000237E0000}"/>
    <cellStyle name="40% - Énfasis6 2 2 4 2 5" xfId="37353" xr:uid="{00000000-0005-0000-0000-0000247E0000}"/>
    <cellStyle name="40% - Énfasis6 2 2 4 2 6" xfId="44813" xr:uid="{00000000-0005-0000-0000-0000257E0000}"/>
    <cellStyle name="40% - Énfasis6 2 2 4 2 7" xfId="14296" xr:uid="{00000000-0005-0000-0000-0000267E0000}"/>
    <cellStyle name="40% - Énfasis6 2 2 4 3" xfId="6512" xr:uid="{00000000-0005-0000-0000-0000277E0000}"/>
    <cellStyle name="40% - Énfasis6 2 2 4 3 2" xfId="26075" xr:uid="{00000000-0005-0000-0000-0000287E0000}"/>
    <cellStyle name="40% - Énfasis6 2 2 4 3 3" xfId="52278" xr:uid="{00000000-0005-0000-0000-0000297E0000}"/>
    <cellStyle name="40% - Énfasis6 2 2 4 3 4" xfId="16165" xr:uid="{00000000-0005-0000-0000-00002A7E0000}"/>
    <cellStyle name="40% - Énfasis6 2 2 4 4" xfId="20137" xr:uid="{00000000-0005-0000-0000-00002B7E0000}"/>
    <cellStyle name="40% - Énfasis6 2 2 4 4 2" xfId="47614" xr:uid="{00000000-0005-0000-0000-00002C7E0000}"/>
    <cellStyle name="40% - Énfasis6 2 2 4 5" xfId="29762" xr:uid="{00000000-0005-0000-0000-00002D7E0000}"/>
    <cellStyle name="40% - Énfasis6 2 2 4 6" xfId="35208" xr:uid="{00000000-0005-0000-0000-00002E7E0000}"/>
    <cellStyle name="40% - Énfasis6 2 2 4 7" xfId="42803" xr:uid="{00000000-0005-0000-0000-00002F7E0000}"/>
    <cellStyle name="40% - Énfasis6 2 2 4 8" xfId="12832" xr:uid="{00000000-0005-0000-0000-0000307E0000}"/>
    <cellStyle name="40% - Énfasis6 2 2 5" xfId="2101" xr:uid="{00000000-0005-0000-0000-0000317E0000}"/>
    <cellStyle name="40% - Énfasis6 2 2 5 2" xfId="4406" xr:uid="{00000000-0005-0000-0000-0000327E0000}"/>
    <cellStyle name="40% - Énfasis6 2 2 5 2 2" xfId="9187" xr:uid="{00000000-0005-0000-0000-0000337E0000}"/>
    <cellStyle name="40% - Énfasis6 2 2 5 2 2 2" xfId="28580" xr:uid="{00000000-0005-0000-0000-0000347E0000}"/>
    <cellStyle name="40% - Énfasis6 2 2 5 2 2 3" xfId="54953" xr:uid="{00000000-0005-0000-0000-0000357E0000}"/>
    <cellStyle name="40% - Énfasis6 2 2 5 2 2 4" xfId="18739" xr:uid="{00000000-0005-0000-0000-0000367E0000}"/>
    <cellStyle name="40% - Énfasis6 2 2 5 2 3" xfId="23031" xr:uid="{00000000-0005-0000-0000-0000377E0000}"/>
    <cellStyle name="40% - Énfasis6 2 2 5 2 3 2" xfId="50263" xr:uid="{00000000-0005-0000-0000-0000387E0000}"/>
    <cellStyle name="40% - Énfasis6 2 2 5 2 4" xfId="32506" xr:uid="{00000000-0005-0000-0000-0000397E0000}"/>
    <cellStyle name="40% - Énfasis6 2 2 5 2 5" xfId="38085" xr:uid="{00000000-0005-0000-0000-00003A7E0000}"/>
    <cellStyle name="40% - Énfasis6 2 2 5 2 6" xfId="45545" xr:uid="{00000000-0005-0000-0000-00003B7E0000}"/>
    <cellStyle name="40% - Énfasis6 2 2 5 2 7" xfId="14991" xr:uid="{00000000-0005-0000-0000-00003C7E0000}"/>
    <cellStyle name="40% - Énfasis6 2 2 5 3" xfId="7266" xr:uid="{00000000-0005-0000-0000-00003D7E0000}"/>
    <cellStyle name="40% - Énfasis6 2 2 5 3 2" xfId="26770" xr:uid="{00000000-0005-0000-0000-00003E7E0000}"/>
    <cellStyle name="40% - Énfasis6 2 2 5 3 3" xfId="53032" xr:uid="{00000000-0005-0000-0000-00003F7E0000}"/>
    <cellStyle name="40% - Énfasis6 2 2 5 3 4" xfId="16860" xr:uid="{00000000-0005-0000-0000-0000407E0000}"/>
    <cellStyle name="40% - Énfasis6 2 2 5 4" xfId="20938" xr:uid="{00000000-0005-0000-0000-0000417E0000}"/>
    <cellStyle name="40% - Énfasis6 2 2 5 4 2" xfId="48368" xr:uid="{00000000-0005-0000-0000-0000427E0000}"/>
    <cellStyle name="40% - Énfasis6 2 2 5 5" xfId="30552" xr:uid="{00000000-0005-0000-0000-0000437E0000}"/>
    <cellStyle name="40% - Énfasis6 2 2 5 6" xfId="36011" xr:uid="{00000000-0005-0000-0000-0000447E0000}"/>
    <cellStyle name="40% - Énfasis6 2 2 5 7" xfId="43604" xr:uid="{00000000-0005-0000-0000-0000457E0000}"/>
    <cellStyle name="40% - Énfasis6 2 2 5 8" xfId="12115" xr:uid="{00000000-0005-0000-0000-0000467E0000}"/>
    <cellStyle name="40% - Énfasis6 2 2 6" xfId="2982" xr:uid="{00000000-0005-0000-0000-0000477E0000}"/>
    <cellStyle name="40% - Énfasis6 2 2 6 2" xfId="7775" xr:uid="{00000000-0005-0000-0000-0000487E0000}"/>
    <cellStyle name="40% - Énfasis6 2 2 6 2 2" xfId="27205" xr:uid="{00000000-0005-0000-0000-0000497E0000}"/>
    <cellStyle name="40% - Énfasis6 2 2 6 2 3" xfId="53541" xr:uid="{00000000-0005-0000-0000-00004A7E0000}"/>
    <cellStyle name="40% - Énfasis6 2 2 6 2 4" xfId="17315" xr:uid="{00000000-0005-0000-0000-00004B7E0000}"/>
    <cellStyle name="40% - Énfasis6 2 2 6 3" xfId="21607" xr:uid="{00000000-0005-0000-0000-00004C7E0000}"/>
    <cellStyle name="40% - Énfasis6 2 2 6 3 2" xfId="48853" xr:uid="{00000000-0005-0000-0000-00004D7E0000}"/>
    <cellStyle name="40% - Énfasis6 2 2 6 4" xfId="31094" xr:uid="{00000000-0005-0000-0000-00004E7E0000}"/>
    <cellStyle name="40% - Énfasis6 2 2 6 5" xfId="36661" xr:uid="{00000000-0005-0000-0000-00004F7E0000}"/>
    <cellStyle name="40% - Énfasis6 2 2 6 6" xfId="44121" xr:uid="{00000000-0005-0000-0000-0000507E0000}"/>
    <cellStyle name="40% - Énfasis6 2 2 6 7" xfId="13617" xr:uid="{00000000-0005-0000-0000-0000517E0000}"/>
    <cellStyle name="40% - Énfasis6 2 2 7" xfId="4881" xr:uid="{00000000-0005-0000-0000-0000527E0000}"/>
    <cellStyle name="40% - Énfasis6 2 2 7 2" xfId="9637" xr:uid="{00000000-0005-0000-0000-0000537E0000}"/>
    <cellStyle name="40% - Énfasis6 2 2 7 2 2" xfId="55403" xr:uid="{00000000-0005-0000-0000-0000547E0000}"/>
    <cellStyle name="40% - Énfasis6 2 2 7 2 3" xfId="25396" xr:uid="{00000000-0005-0000-0000-0000557E0000}"/>
    <cellStyle name="40% - Énfasis6 2 2 7 3" xfId="32980" xr:uid="{00000000-0005-0000-0000-0000567E0000}"/>
    <cellStyle name="40% - Énfasis6 2 2 7 3 2" xfId="50712" xr:uid="{00000000-0005-0000-0000-0000577E0000}"/>
    <cellStyle name="40% - Énfasis6 2 2 7 4" xfId="38559" xr:uid="{00000000-0005-0000-0000-0000587E0000}"/>
    <cellStyle name="40% - Énfasis6 2 2 7 5" xfId="46012" xr:uid="{00000000-0005-0000-0000-0000597E0000}"/>
    <cellStyle name="40% - Énfasis6 2 2 7 6" xfId="15486" xr:uid="{00000000-0005-0000-0000-00005A7E0000}"/>
    <cellStyle name="40% - Énfasis6 2 2 8" xfId="5366" xr:uid="{00000000-0005-0000-0000-00005B7E0000}"/>
    <cellStyle name="40% - Énfasis6 2 2 8 2" xfId="10058" xr:uid="{00000000-0005-0000-0000-00005C7E0000}"/>
    <cellStyle name="40% - Énfasis6 2 2 8 2 2" xfId="55824" xr:uid="{00000000-0005-0000-0000-00005D7E0000}"/>
    <cellStyle name="40% - Énfasis6 2 2 8 2 3" xfId="33462" xr:uid="{00000000-0005-0000-0000-00005E7E0000}"/>
    <cellStyle name="40% - Énfasis6 2 2 8 3" xfId="39041" xr:uid="{00000000-0005-0000-0000-00005F7E0000}"/>
    <cellStyle name="40% - Énfasis6 2 2 8 3 2" xfId="51132" xr:uid="{00000000-0005-0000-0000-0000607E0000}"/>
    <cellStyle name="40% - Énfasis6 2 2 8 4" xfId="46494" xr:uid="{00000000-0005-0000-0000-0000617E0000}"/>
    <cellStyle name="40% - Énfasis6 2 2 8 5" xfId="19377" xr:uid="{00000000-0005-0000-0000-0000627E0000}"/>
    <cellStyle name="40% - Énfasis6 2 2 9" xfId="5809" xr:uid="{00000000-0005-0000-0000-0000637E0000}"/>
    <cellStyle name="40% - Énfasis6 2 2 9 2" xfId="51575" xr:uid="{00000000-0005-0000-0000-0000647E0000}"/>
    <cellStyle name="40% - Énfasis6 2 2 9 3" xfId="29043" xr:uid="{00000000-0005-0000-0000-0000657E0000}"/>
    <cellStyle name="40% - Énfasis6 2 3" xfId="607" xr:uid="{00000000-0005-0000-0000-0000667E0000}"/>
    <cellStyle name="40% - Énfasis6 2 3 10" xfId="42123" xr:uid="{00000000-0005-0000-0000-0000677E0000}"/>
    <cellStyle name="40% - Énfasis6 2 3 11" xfId="11467" xr:uid="{00000000-0005-0000-0000-0000687E0000}"/>
    <cellStyle name="40% - Énfasis6 2 3 12" xfId="56681" xr:uid="{00000000-0005-0000-0000-0000697E0000}"/>
    <cellStyle name="40% - Énfasis6 2 3 13" xfId="57136" xr:uid="{00000000-0005-0000-0000-00006A7E0000}"/>
    <cellStyle name="40% - Énfasis6 2 3 2" xfId="891" xr:uid="{00000000-0005-0000-0000-00006B7E0000}"/>
    <cellStyle name="40% - Énfasis6 2 3 2 10" xfId="11748" xr:uid="{00000000-0005-0000-0000-00006C7E0000}"/>
    <cellStyle name="40% - Énfasis6 2 3 2 2" xfId="1633" xr:uid="{00000000-0005-0000-0000-00006D7E0000}"/>
    <cellStyle name="40% - Énfasis6 2 3 2 2 2" xfId="4006" xr:uid="{00000000-0005-0000-0000-00006E7E0000}"/>
    <cellStyle name="40% - Énfasis6 2 3 2 2 2 2" xfId="8797" xr:uid="{00000000-0005-0000-0000-00006F7E0000}"/>
    <cellStyle name="40% - Énfasis6 2 3 2 2 2 2 2" xfId="28216" xr:uid="{00000000-0005-0000-0000-0000707E0000}"/>
    <cellStyle name="40% - Énfasis6 2 3 2 2 2 2 3" xfId="54563" xr:uid="{00000000-0005-0000-0000-0000717E0000}"/>
    <cellStyle name="40% - Énfasis6 2 3 2 2 2 2 4" xfId="18339" xr:uid="{00000000-0005-0000-0000-0000727E0000}"/>
    <cellStyle name="40% - Énfasis6 2 3 2 2 2 3" xfId="22631" xr:uid="{00000000-0005-0000-0000-0000737E0000}"/>
    <cellStyle name="40% - Énfasis6 2 3 2 2 2 3 2" xfId="49874" xr:uid="{00000000-0005-0000-0000-0000747E0000}"/>
    <cellStyle name="40% - Énfasis6 2 3 2 2 2 4" xfId="32114" xr:uid="{00000000-0005-0000-0000-0000757E0000}"/>
    <cellStyle name="40% - Énfasis6 2 3 2 2 2 5" xfId="37685" xr:uid="{00000000-0005-0000-0000-0000767E0000}"/>
    <cellStyle name="40% - Énfasis6 2 3 2 2 2 6" xfId="45145" xr:uid="{00000000-0005-0000-0000-0000777E0000}"/>
    <cellStyle name="40% - Énfasis6 2 3 2 2 2 7" xfId="14627" xr:uid="{00000000-0005-0000-0000-0000787E0000}"/>
    <cellStyle name="40% - Énfasis6 2 3 2 2 3" xfId="6846" xr:uid="{00000000-0005-0000-0000-0000797E0000}"/>
    <cellStyle name="40% - Énfasis6 2 3 2 2 3 2" xfId="26406" xr:uid="{00000000-0005-0000-0000-00007A7E0000}"/>
    <cellStyle name="40% - Énfasis6 2 3 2 2 3 3" xfId="52612" xr:uid="{00000000-0005-0000-0000-00007B7E0000}"/>
    <cellStyle name="40% - Énfasis6 2 3 2 2 3 4" xfId="16496" xr:uid="{00000000-0005-0000-0000-00007C7E0000}"/>
    <cellStyle name="40% - Énfasis6 2 3 2 2 4" xfId="20472" xr:uid="{00000000-0005-0000-0000-00007D7E0000}"/>
    <cellStyle name="40% - Énfasis6 2 3 2 2 4 2" xfId="47948" xr:uid="{00000000-0005-0000-0000-00007E7E0000}"/>
    <cellStyle name="40% - Énfasis6 2 3 2 2 5" xfId="30097" xr:uid="{00000000-0005-0000-0000-00007F7E0000}"/>
    <cellStyle name="40% - Énfasis6 2 3 2 2 6" xfId="35543" xr:uid="{00000000-0005-0000-0000-0000807E0000}"/>
    <cellStyle name="40% - Énfasis6 2 3 2 2 7" xfId="43138" xr:uid="{00000000-0005-0000-0000-0000817E0000}"/>
    <cellStyle name="40% - Énfasis6 2 3 2 2 8" xfId="13166" xr:uid="{00000000-0005-0000-0000-0000827E0000}"/>
    <cellStyle name="40% - Énfasis6 2 3 2 3" xfId="3314" xr:uid="{00000000-0005-0000-0000-0000837E0000}"/>
    <cellStyle name="40% - Énfasis6 2 3 2 3 2" xfId="8106" xr:uid="{00000000-0005-0000-0000-0000847E0000}"/>
    <cellStyle name="40% - Énfasis6 2 3 2 3 2 2" xfId="27536" xr:uid="{00000000-0005-0000-0000-0000857E0000}"/>
    <cellStyle name="40% - Énfasis6 2 3 2 3 2 3" xfId="53872" xr:uid="{00000000-0005-0000-0000-0000867E0000}"/>
    <cellStyle name="40% - Énfasis6 2 3 2 3 2 4" xfId="17647" xr:uid="{00000000-0005-0000-0000-0000877E0000}"/>
    <cellStyle name="40% - Énfasis6 2 3 2 3 3" xfId="21939" xr:uid="{00000000-0005-0000-0000-0000887E0000}"/>
    <cellStyle name="40% - Énfasis6 2 3 2 3 3 2" xfId="49184" xr:uid="{00000000-0005-0000-0000-0000897E0000}"/>
    <cellStyle name="40% - Énfasis6 2 3 2 3 4" xfId="31426" xr:uid="{00000000-0005-0000-0000-00008A7E0000}"/>
    <cellStyle name="40% - Énfasis6 2 3 2 3 5" xfId="36993" xr:uid="{00000000-0005-0000-0000-00008B7E0000}"/>
    <cellStyle name="40% - Énfasis6 2 3 2 3 6" xfId="44453" xr:uid="{00000000-0005-0000-0000-00008C7E0000}"/>
    <cellStyle name="40% - Énfasis6 2 3 2 3 7" xfId="12446" xr:uid="{00000000-0005-0000-0000-00008D7E0000}"/>
    <cellStyle name="40% - Énfasis6 2 3 2 4" xfId="6141" xr:uid="{00000000-0005-0000-0000-00008E7E0000}"/>
    <cellStyle name="40% - Énfasis6 2 3 2 4 2" xfId="25023" xr:uid="{00000000-0005-0000-0000-00008F7E0000}"/>
    <cellStyle name="40% - Énfasis6 2 3 2 4 3" xfId="51907" xr:uid="{00000000-0005-0000-0000-0000907E0000}"/>
    <cellStyle name="40% - Énfasis6 2 3 2 4 4" xfId="13948" xr:uid="{00000000-0005-0000-0000-0000917E0000}"/>
    <cellStyle name="40% - Énfasis6 2 3 2 5" xfId="15817" xr:uid="{00000000-0005-0000-0000-0000927E0000}"/>
    <cellStyle name="40% - Énfasis6 2 3 2 5 2" xfId="25727" xr:uid="{00000000-0005-0000-0000-0000937E0000}"/>
    <cellStyle name="40% - Énfasis6 2 3 2 5 3" xfId="47245" xr:uid="{00000000-0005-0000-0000-0000947E0000}"/>
    <cellStyle name="40% - Énfasis6 2 3 2 6" xfId="19736" xr:uid="{00000000-0005-0000-0000-0000957E0000}"/>
    <cellStyle name="40% - Énfasis6 2 3 2 7" xfId="29375" xr:uid="{00000000-0005-0000-0000-0000967E0000}"/>
    <cellStyle name="40% - Énfasis6 2 3 2 8" xfId="34805" xr:uid="{00000000-0005-0000-0000-0000977E0000}"/>
    <cellStyle name="40% - Énfasis6 2 3 2 9" xfId="42404" xr:uid="{00000000-0005-0000-0000-0000987E0000}"/>
    <cellStyle name="40% - Énfasis6 2 3 3" xfId="1370" xr:uid="{00000000-0005-0000-0000-0000997E0000}"/>
    <cellStyle name="40% - Énfasis6 2 3 3 2" xfId="3746" xr:uid="{00000000-0005-0000-0000-00009A7E0000}"/>
    <cellStyle name="40% - Énfasis6 2 3 3 2 2" xfId="8537" xr:uid="{00000000-0005-0000-0000-00009B7E0000}"/>
    <cellStyle name="40% - Énfasis6 2 3 3 2 2 2" xfId="27957" xr:uid="{00000000-0005-0000-0000-00009C7E0000}"/>
    <cellStyle name="40% - Énfasis6 2 3 3 2 2 3" xfId="54303" xr:uid="{00000000-0005-0000-0000-00009D7E0000}"/>
    <cellStyle name="40% - Énfasis6 2 3 3 2 2 4" xfId="18079" xr:uid="{00000000-0005-0000-0000-00009E7E0000}"/>
    <cellStyle name="40% - Énfasis6 2 3 3 2 3" xfId="22371" xr:uid="{00000000-0005-0000-0000-00009F7E0000}"/>
    <cellStyle name="40% - Énfasis6 2 3 3 2 3 2" xfId="49614" xr:uid="{00000000-0005-0000-0000-0000A07E0000}"/>
    <cellStyle name="40% - Énfasis6 2 3 3 2 4" xfId="31854" xr:uid="{00000000-0005-0000-0000-0000A17E0000}"/>
    <cellStyle name="40% - Énfasis6 2 3 3 2 5" xfId="37425" xr:uid="{00000000-0005-0000-0000-0000A27E0000}"/>
    <cellStyle name="40% - Énfasis6 2 3 3 2 6" xfId="44885" xr:uid="{00000000-0005-0000-0000-0000A37E0000}"/>
    <cellStyle name="40% - Énfasis6 2 3 3 2 7" xfId="14368" xr:uid="{00000000-0005-0000-0000-0000A47E0000}"/>
    <cellStyle name="40% - Énfasis6 2 3 3 3" xfId="6584" xr:uid="{00000000-0005-0000-0000-0000A57E0000}"/>
    <cellStyle name="40% - Énfasis6 2 3 3 3 2" xfId="26147" xr:uid="{00000000-0005-0000-0000-0000A67E0000}"/>
    <cellStyle name="40% - Énfasis6 2 3 3 3 3" xfId="52350" xr:uid="{00000000-0005-0000-0000-0000A77E0000}"/>
    <cellStyle name="40% - Énfasis6 2 3 3 3 4" xfId="16237" xr:uid="{00000000-0005-0000-0000-0000A87E0000}"/>
    <cellStyle name="40% - Énfasis6 2 3 3 4" xfId="20209" xr:uid="{00000000-0005-0000-0000-0000A97E0000}"/>
    <cellStyle name="40% - Énfasis6 2 3 3 4 2" xfId="47686" xr:uid="{00000000-0005-0000-0000-0000AA7E0000}"/>
    <cellStyle name="40% - Énfasis6 2 3 3 5" xfId="29834" xr:uid="{00000000-0005-0000-0000-0000AB7E0000}"/>
    <cellStyle name="40% - Énfasis6 2 3 3 6" xfId="35280" xr:uid="{00000000-0005-0000-0000-0000AC7E0000}"/>
    <cellStyle name="40% - Énfasis6 2 3 3 7" xfId="42875" xr:uid="{00000000-0005-0000-0000-0000AD7E0000}"/>
    <cellStyle name="40% - Énfasis6 2 3 3 8" xfId="12904" xr:uid="{00000000-0005-0000-0000-0000AE7E0000}"/>
    <cellStyle name="40% - Énfasis6 2 3 4" xfId="2173" xr:uid="{00000000-0005-0000-0000-0000AF7E0000}"/>
    <cellStyle name="40% - Énfasis6 2 3 4 2" xfId="4478" xr:uid="{00000000-0005-0000-0000-0000B07E0000}"/>
    <cellStyle name="40% - Énfasis6 2 3 4 2 2" xfId="9259" xr:uid="{00000000-0005-0000-0000-0000B17E0000}"/>
    <cellStyle name="40% - Énfasis6 2 3 4 2 2 2" xfId="28652" xr:uid="{00000000-0005-0000-0000-0000B27E0000}"/>
    <cellStyle name="40% - Énfasis6 2 3 4 2 2 3" xfId="55025" xr:uid="{00000000-0005-0000-0000-0000B37E0000}"/>
    <cellStyle name="40% - Énfasis6 2 3 4 2 2 4" xfId="18811" xr:uid="{00000000-0005-0000-0000-0000B47E0000}"/>
    <cellStyle name="40% - Énfasis6 2 3 4 2 3" xfId="23103" xr:uid="{00000000-0005-0000-0000-0000B57E0000}"/>
    <cellStyle name="40% - Énfasis6 2 3 4 2 3 2" xfId="50335" xr:uid="{00000000-0005-0000-0000-0000B67E0000}"/>
    <cellStyle name="40% - Énfasis6 2 3 4 2 4" xfId="32578" xr:uid="{00000000-0005-0000-0000-0000B77E0000}"/>
    <cellStyle name="40% - Énfasis6 2 3 4 2 5" xfId="38157" xr:uid="{00000000-0005-0000-0000-0000B87E0000}"/>
    <cellStyle name="40% - Énfasis6 2 3 4 2 6" xfId="45617" xr:uid="{00000000-0005-0000-0000-0000B97E0000}"/>
    <cellStyle name="40% - Énfasis6 2 3 4 2 7" xfId="15063" xr:uid="{00000000-0005-0000-0000-0000BA7E0000}"/>
    <cellStyle name="40% - Énfasis6 2 3 4 3" xfId="7338" xr:uid="{00000000-0005-0000-0000-0000BB7E0000}"/>
    <cellStyle name="40% - Énfasis6 2 3 4 3 2" xfId="26842" xr:uid="{00000000-0005-0000-0000-0000BC7E0000}"/>
    <cellStyle name="40% - Énfasis6 2 3 4 3 3" xfId="53104" xr:uid="{00000000-0005-0000-0000-0000BD7E0000}"/>
    <cellStyle name="40% - Énfasis6 2 3 4 3 4" xfId="16932" xr:uid="{00000000-0005-0000-0000-0000BE7E0000}"/>
    <cellStyle name="40% - Énfasis6 2 3 4 4" xfId="21010" xr:uid="{00000000-0005-0000-0000-0000BF7E0000}"/>
    <cellStyle name="40% - Énfasis6 2 3 4 4 2" xfId="48440" xr:uid="{00000000-0005-0000-0000-0000C07E0000}"/>
    <cellStyle name="40% - Énfasis6 2 3 4 5" xfId="30624" xr:uid="{00000000-0005-0000-0000-0000C17E0000}"/>
    <cellStyle name="40% - Énfasis6 2 3 4 6" xfId="36083" xr:uid="{00000000-0005-0000-0000-0000C27E0000}"/>
    <cellStyle name="40% - Énfasis6 2 3 4 7" xfId="43676" xr:uid="{00000000-0005-0000-0000-0000C37E0000}"/>
    <cellStyle name="40% - Énfasis6 2 3 4 8" xfId="12187" xr:uid="{00000000-0005-0000-0000-0000C47E0000}"/>
    <cellStyle name="40% - Énfasis6 2 3 5" xfId="3054" xr:uid="{00000000-0005-0000-0000-0000C57E0000}"/>
    <cellStyle name="40% - Énfasis6 2 3 5 2" xfId="7847" xr:uid="{00000000-0005-0000-0000-0000C67E0000}"/>
    <cellStyle name="40% - Énfasis6 2 3 5 2 2" xfId="27277" xr:uid="{00000000-0005-0000-0000-0000C77E0000}"/>
    <cellStyle name="40% - Énfasis6 2 3 5 2 3" xfId="53613" xr:uid="{00000000-0005-0000-0000-0000C87E0000}"/>
    <cellStyle name="40% - Énfasis6 2 3 5 2 4" xfId="17387" xr:uid="{00000000-0005-0000-0000-0000C97E0000}"/>
    <cellStyle name="40% - Énfasis6 2 3 5 3" xfId="21679" xr:uid="{00000000-0005-0000-0000-0000CA7E0000}"/>
    <cellStyle name="40% - Énfasis6 2 3 5 3 2" xfId="48925" xr:uid="{00000000-0005-0000-0000-0000CB7E0000}"/>
    <cellStyle name="40% - Énfasis6 2 3 5 4" xfId="31166" xr:uid="{00000000-0005-0000-0000-0000CC7E0000}"/>
    <cellStyle name="40% - Énfasis6 2 3 5 5" xfId="36733" xr:uid="{00000000-0005-0000-0000-0000CD7E0000}"/>
    <cellStyle name="40% - Énfasis6 2 3 5 6" xfId="44193" xr:uid="{00000000-0005-0000-0000-0000CE7E0000}"/>
    <cellStyle name="40% - Énfasis6 2 3 5 7" xfId="13689" xr:uid="{00000000-0005-0000-0000-0000CF7E0000}"/>
    <cellStyle name="40% - Énfasis6 2 3 6" xfId="4953" xr:uid="{00000000-0005-0000-0000-0000D07E0000}"/>
    <cellStyle name="40% - Énfasis6 2 3 6 2" xfId="9709" xr:uid="{00000000-0005-0000-0000-0000D17E0000}"/>
    <cellStyle name="40% - Énfasis6 2 3 6 2 2" xfId="55475" xr:uid="{00000000-0005-0000-0000-0000D27E0000}"/>
    <cellStyle name="40% - Énfasis6 2 3 6 2 3" xfId="25468" xr:uid="{00000000-0005-0000-0000-0000D37E0000}"/>
    <cellStyle name="40% - Énfasis6 2 3 6 3" xfId="33052" xr:uid="{00000000-0005-0000-0000-0000D47E0000}"/>
    <cellStyle name="40% - Énfasis6 2 3 6 3 2" xfId="50784" xr:uid="{00000000-0005-0000-0000-0000D57E0000}"/>
    <cellStyle name="40% - Énfasis6 2 3 6 4" xfId="38631" xr:uid="{00000000-0005-0000-0000-0000D67E0000}"/>
    <cellStyle name="40% - Énfasis6 2 3 6 5" xfId="46084" xr:uid="{00000000-0005-0000-0000-0000D77E0000}"/>
    <cellStyle name="40% - Énfasis6 2 3 6 6" xfId="15558" xr:uid="{00000000-0005-0000-0000-0000D87E0000}"/>
    <cellStyle name="40% - Énfasis6 2 3 7" xfId="5438" xr:uid="{00000000-0005-0000-0000-0000D97E0000}"/>
    <cellStyle name="40% - Énfasis6 2 3 7 2" xfId="10130" xr:uid="{00000000-0005-0000-0000-0000DA7E0000}"/>
    <cellStyle name="40% - Énfasis6 2 3 7 2 2" xfId="55896" xr:uid="{00000000-0005-0000-0000-0000DB7E0000}"/>
    <cellStyle name="40% - Énfasis6 2 3 7 2 3" xfId="33534" xr:uid="{00000000-0005-0000-0000-0000DC7E0000}"/>
    <cellStyle name="40% - Énfasis6 2 3 7 3" xfId="39113" xr:uid="{00000000-0005-0000-0000-0000DD7E0000}"/>
    <cellStyle name="40% - Énfasis6 2 3 7 3 2" xfId="51204" xr:uid="{00000000-0005-0000-0000-0000DE7E0000}"/>
    <cellStyle name="40% - Énfasis6 2 3 7 4" xfId="46566" xr:uid="{00000000-0005-0000-0000-0000DF7E0000}"/>
    <cellStyle name="40% - Énfasis6 2 3 7 5" xfId="19454" xr:uid="{00000000-0005-0000-0000-0000E07E0000}"/>
    <cellStyle name="40% - Énfasis6 2 3 8" xfId="5881" xr:uid="{00000000-0005-0000-0000-0000E17E0000}"/>
    <cellStyle name="40% - Énfasis6 2 3 8 2" xfId="51647" xr:uid="{00000000-0005-0000-0000-0000E27E0000}"/>
    <cellStyle name="40% - Énfasis6 2 3 8 3" xfId="29115" xr:uid="{00000000-0005-0000-0000-0000E37E0000}"/>
    <cellStyle name="40% - Énfasis6 2 3 9" xfId="10926" xr:uid="{00000000-0005-0000-0000-0000E47E0000}"/>
    <cellStyle name="40% - Énfasis6 2 3 9 2" xfId="46986" xr:uid="{00000000-0005-0000-0000-0000E57E0000}"/>
    <cellStyle name="40% - Énfasis6 2 3 9 3" xfId="34523" xr:uid="{00000000-0005-0000-0000-0000E67E0000}"/>
    <cellStyle name="40% - Énfasis6 2 4" xfId="968" xr:uid="{00000000-0005-0000-0000-0000E77E0000}"/>
    <cellStyle name="40% - Énfasis6 2 4 10" xfId="11825" xr:uid="{00000000-0005-0000-0000-0000E87E0000}"/>
    <cellStyle name="40% - Énfasis6 2 4 11" xfId="56753" xr:uid="{00000000-0005-0000-0000-0000E97E0000}"/>
    <cellStyle name="40% - Énfasis6 2 4 12" xfId="57208" xr:uid="{00000000-0005-0000-0000-0000EA7E0000}"/>
    <cellStyle name="40% - Énfasis6 2 4 2" xfId="1705" xr:uid="{00000000-0005-0000-0000-0000EB7E0000}"/>
    <cellStyle name="40% - Énfasis6 2 4 2 2" xfId="4078" xr:uid="{00000000-0005-0000-0000-0000EC7E0000}"/>
    <cellStyle name="40% - Énfasis6 2 4 2 2 2" xfId="8869" xr:uid="{00000000-0005-0000-0000-0000ED7E0000}"/>
    <cellStyle name="40% - Énfasis6 2 4 2 2 2 2" xfId="28288" xr:uid="{00000000-0005-0000-0000-0000EE7E0000}"/>
    <cellStyle name="40% - Énfasis6 2 4 2 2 2 3" xfId="54635" xr:uid="{00000000-0005-0000-0000-0000EF7E0000}"/>
    <cellStyle name="40% - Énfasis6 2 4 2 2 2 4" xfId="18411" xr:uid="{00000000-0005-0000-0000-0000F07E0000}"/>
    <cellStyle name="40% - Énfasis6 2 4 2 2 3" xfId="22703" xr:uid="{00000000-0005-0000-0000-0000F17E0000}"/>
    <cellStyle name="40% - Énfasis6 2 4 2 2 3 2" xfId="49946" xr:uid="{00000000-0005-0000-0000-0000F27E0000}"/>
    <cellStyle name="40% - Énfasis6 2 4 2 2 4" xfId="32186" xr:uid="{00000000-0005-0000-0000-0000F37E0000}"/>
    <cellStyle name="40% - Énfasis6 2 4 2 2 5" xfId="37757" xr:uid="{00000000-0005-0000-0000-0000F47E0000}"/>
    <cellStyle name="40% - Énfasis6 2 4 2 2 6" xfId="45217" xr:uid="{00000000-0005-0000-0000-0000F57E0000}"/>
    <cellStyle name="40% - Énfasis6 2 4 2 2 7" xfId="14699" xr:uid="{00000000-0005-0000-0000-0000F67E0000}"/>
    <cellStyle name="40% - Énfasis6 2 4 2 3" xfId="6918" xr:uid="{00000000-0005-0000-0000-0000F77E0000}"/>
    <cellStyle name="40% - Énfasis6 2 4 2 3 2" xfId="26478" xr:uid="{00000000-0005-0000-0000-0000F87E0000}"/>
    <cellStyle name="40% - Énfasis6 2 4 2 3 3" xfId="52684" xr:uid="{00000000-0005-0000-0000-0000F97E0000}"/>
    <cellStyle name="40% - Énfasis6 2 4 2 3 4" xfId="16568" xr:uid="{00000000-0005-0000-0000-0000FA7E0000}"/>
    <cellStyle name="40% - Énfasis6 2 4 2 4" xfId="20544" xr:uid="{00000000-0005-0000-0000-0000FB7E0000}"/>
    <cellStyle name="40% - Énfasis6 2 4 2 4 2" xfId="48020" xr:uid="{00000000-0005-0000-0000-0000FC7E0000}"/>
    <cellStyle name="40% - Énfasis6 2 4 2 5" xfId="30169" xr:uid="{00000000-0005-0000-0000-0000FD7E0000}"/>
    <cellStyle name="40% - Énfasis6 2 4 2 6" xfId="35615" xr:uid="{00000000-0005-0000-0000-0000FE7E0000}"/>
    <cellStyle name="40% - Énfasis6 2 4 2 7" xfId="43210" xr:uid="{00000000-0005-0000-0000-0000FF7E0000}"/>
    <cellStyle name="40% - Énfasis6 2 4 2 8" xfId="13238" xr:uid="{00000000-0005-0000-0000-0000007F0000}"/>
    <cellStyle name="40% - Énfasis6 2 4 3" xfId="2245" xr:uid="{00000000-0005-0000-0000-0000017F0000}"/>
    <cellStyle name="40% - Énfasis6 2 4 3 2" xfId="4550" xr:uid="{00000000-0005-0000-0000-0000027F0000}"/>
    <cellStyle name="40% - Énfasis6 2 4 3 2 2" xfId="9331" xr:uid="{00000000-0005-0000-0000-0000037F0000}"/>
    <cellStyle name="40% - Énfasis6 2 4 3 2 2 2" xfId="28724" xr:uid="{00000000-0005-0000-0000-0000047F0000}"/>
    <cellStyle name="40% - Énfasis6 2 4 3 2 2 3" xfId="55097" xr:uid="{00000000-0005-0000-0000-0000057F0000}"/>
    <cellStyle name="40% - Énfasis6 2 4 3 2 2 4" xfId="18883" xr:uid="{00000000-0005-0000-0000-0000067F0000}"/>
    <cellStyle name="40% - Énfasis6 2 4 3 2 3" xfId="23175" xr:uid="{00000000-0005-0000-0000-0000077F0000}"/>
    <cellStyle name="40% - Énfasis6 2 4 3 2 3 2" xfId="50407" xr:uid="{00000000-0005-0000-0000-0000087F0000}"/>
    <cellStyle name="40% - Énfasis6 2 4 3 2 4" xfId="32650" xr:uid="{00000000-0005-0000-0000-0000097F0000}"/>
    <cellStyle name="40% - Énfasis6 2 4 3 2 5" xfId="38229" xr:uid="{00000000-0005-0000-0000-00000A7F0000}"/>
    <cellStyle name="40% - Énfasis6 2 4 3 2 6" xfId="45689" xr:uid="{00000000-0005-0000-0000-00000B7F0000}"/>
    <cellStyle name="40% - Énfasis6 2 4 3 2 7" xfId="15135" xr:uid="{00000000-0005-0000-0000-00000C7F0000}"/>
    <cellStyle name="40% - Énfasis6 2 4 3 3" xfId="7410" xr:uid="{00000000-0005-0000-0000-00000D7F0000}"/>
    <cellStyle name="40% - Énfasis6 2 4 3 3 2" xfId="26914" xr:uid="{00000000-0005-0000-0000-00000E7F0000}"/>
    <cellStyle name="40% - Énfasis6 2 4 3 3 3" xfId="53176" xr:uid="{00000000-0005-0000-0000-00000F7F0000}"/>
    <cellStyle name="40% - Énfasis6 2 4 3 3 4" xfId="17004" xr:uid="{00000000-0005-0000-0000-0000107F0000}"/>
    <cellStyle name="40% - Énfasis6 2 4 3 4" xfId="21082" xr:uid="{00000000-0005-0000-0000-0000117F0000}"/>
    <cellStyle name="40% - Énfasis6 2 4 3 4 2" xfId="48512" xr:uid="{00000000-0005-0000-0000-0000127F0000}"/>
    <cellStyle name="40% - Énfasis6 2 4 3 5" xfId="30696" xr:uid="{00000000-0005-0000-0000-0000137F0000}"/>
    <cellStyle name="40% - Énfasis6 2 4 3 6" xfId="36155" xr:uid="{00000000-0005-0000-0000-0000147F0000}"/>
    <cellStyle name="40% - Énfasis6 2 4 3 7" xfId="43748" xr:uid="{00000000-0005-0000-0000-0000157F0000}"/>
    <cellStyle name="40% - Énfasis6 2 4 3 8" xfId="12518" xr:uid="{00000000-0005-0000-0000-0000167F0000}"/>
    <cellStyle name="40% - Énfasis6 2 4 4" xfId="3386" xr:uid="{00000000-0005-0000-0000-0000177F0000}"/>
    <cellStyle name="40% - Énfasis6 2 4 4 2" xfId="8178" xr:uid="{00000000-0005-0000-0000-0000187F0000}"/>
    <cellStyle name="40% - Énfasis6 2 4 4 2 2" xfId="27608" xr:uid="{00000000-0005-0000-0000-0000197F0000}"/>
    <cellStyle name="40% - Énfasis6 2 4 4 2 3" xfId="53944" xr:uid="{00000000-0005-0000-0000-00001A7F0000}"/>
    <cellStyle name="40% - Énfasis6 2 4 4 2 4" xfId="17719" xr:uid="{00000000-0005-0000-0000-00001B7F0000}"/>
    <cellStyle name="40% - Énfasis6 2 4 4 3" xfId="22011" xr:uid="{00000000-0005-0000-0000-00001C7F0000}"/>
    <cellStyle name="40% - Énfasis6 2 4 4 3 2" xfId="49256" xr:uid="{00000000-0005-0000-0000-00001D7F0000}"/>
    <cellStyle name="40% - Énfasis6 2 4 4 4" xfId="31498" xr:uid="{00000000-0005-0000-0000-00001E7F0000}"/>
    <cellStyle name="40% - Énfasis6 2 4 4 5" xfId="37065" xr:uid="{00000000-0005-0000-0000-00001F7F0000}"/>
    <cellStyle name="40% - Énfasis6 2 4 4 6" xfId="44525" xr:uid="{00000000-0005-0000-0000-0000207F0000}"/>
    <cellStyle name="40% - Énfasis6 2 4 4 7" xfId="14020" xr:uid="{00000000-0005-0000-0000-0000217F0000}"/>
    <cellStyle name="40% - Énfasis6 2 4 5" xfId="5025" xr:uid="{00000000-0005-0000-0000-0000227F0000}"/>
    <cellStyle name="40% - Énfasis6 2 4 5 2" xfId="9781" xr:uid="{00000000-0005-0000-0000-0000237F0000}"/>
    <cellStyle name="40% - Énfasis6 2 4 5 2 2" xfId="55547" xr:uid="{00000000-0005-0000-0000-0000247F0000}"/>
    <cellStyle name="40% - Énfasis6 2 4 5 2 3" xfId="25799" xr:uid="{00000000-0005-0000-0000-0000257F0000}"/>
    <cellStyle name="40% - Énfasis6 2 4 5 3" xfId="33124" xr:uid="{00000000-0005-0000-0000-0000267F0000}"/>
    <cellStyle name="40% - Énfasis6 2 4 5 3 2" xfId="50856" xr:uid="{00000000-0005-0000-0000-0000277F0000}"/>
    <cellStyle name="40% - Énfasis6 2 4 5 4" xfId="38703" xr:uid="{00000000-0005-0000-0000-0000287F0000}"/>
    <cellStyle name="40% - Énfasis6 2 4 5 5" xfId="46156" xr:uid="{00000000-0005-0000-0000-0000297F0000}"/>
    <cellStyle name="40% - Énfasis6 2 4 5 6" xfId="15889" xr:uid="{00000000-0005-0000-0000-00002A7F0000}"/>
    <cellStyle name="40% - Énfasis6 2 4 6" xfId="5510" xr:uid="{00000000-0005-0000-0000-00002B7F0000}"/>
    <cellStyle name="40% - Énfasis6 2 4 6 2" xfId="10202" xr:uid="{00000000-0005-0000-0000-00002C7F0000}"/>
    <cellStyle name="40% - Énfasis6 2 4 6 2 2" xfId="55968" xr:uid="{00000000-0005-0000-0000-00002D7F0000}"/>
    <cellStyle name="40% - Énfasis6 2 4 6 2 3" xfId="33606" xr:uid="{00000000-0005-0000-0000-00002E7F0000}"/>
    <cellStyle name="40% - Énfasis6 2 4 6 3" xfId="39185" xr:uid="{00000000-0005-0000-0000-00002F7F0000}"/>
    <cellStyle name="40% - Énfasis6 2 4 6 3 2" xfId="51276" xr:uid="{00000000-0005-0000-0000-0000307F0000}"/>
    <cellStyle name="40% - Énfasis6 2 4 6 4" xfId="46638" xr:uid="{00000000-0005-0000-0000-0000317F0000}"/>
    <cellStyle name="40% - Énfasis6 2 4 6 5" xfId="19813" xr:uid="{00000000-0005-0000-0000-0000327F0000}"/>
    <cellStyle name="40% - Énfasis6 2 4 7" xfId="6213" xr:uid="{00000000-0005-0000-0000-0000337F0000}"/>
    <cellStyle name="40% - Énfasis6 2 4 7 2" xfId="51979" xr:uid="{00000000-0005-0000-0000-0000347F0000}"/>
    <cellStyle name="40% - Énfasis6 2 4 7 3" xfId="29447" xr:uid="{00000000-0005-0000-0000-0000357F0000}"/>
    <cellStyle name="40% - Énfasis6 2 4 8" xfId="10998" xr:uid="{00000000-0005-0000-0000-0000367F0000}"/>
    <cellStyle name="40% - Énfasis6 2 4 8 2" xfId="47317" xr:uid="{00000000-0005-0000-0000-0000377F0000}"/>
    <cellStyle name="40% - Énfasis6 2 4 8 3" xfId="34882" xr:uid="{00000000-0005-0000-0000-0000387F0000}"/>
    <cellStyle name="40% - Énfasis6 2 4 9" xfId="42481" xr:uid="{00000000-0005-0000-0000-0000397F0000}"/>
    <cellStyle name="40% - Énfasis6 2 5" xfId="709" xr:uid="{00000000-0005-0000-0000-00003A7F0000}"/>
    <cellStyle name="40% - Énfasis6 2 5 10" xfId="11566" xr:uid="{00000000-0005-0000-0000-00003B7F0000}"/>
    <cellStyle name="40% - Énfasis6 2 5 2" xfId="1469" xr:uid="{00000000-0005-0000-0000-00003C7F0000}"/>
    <cellStyle name="40% - Énfasis6 2 5 2 2" xfId="3845" xr:uid="{00000000-0005-0000-0000-00003D7F0000}"/>
    <cellStyle name="40% - Énfasis6 2 5 2 2 2" xfId="8636" xr:uid="{00000000-0005-0000-0000-00003E7F0000}"/>
    <cellStyle name="40% - Énfasis6 2 5 2 2 2 2" xfId="28056" xr:uid="{00000000-0005-0000-0000-00003F7F0000}"/>
    <cellStyle name="40% - Énfasis6 2 5 2 2 2 3" xfId="54402" xr:uid="{00000000-0005-0000-0000-0000407F0000}"/>
    <cellStyle name="40% - Énfasis6 2 5 2 2 2 4" xfId="18178" xr:uid="{00000000-0005-0000-0000-0000417F0000}"/>
    <cellStyle name="40% - Énfasis6 2 5 2 2 3" xfId="22470" xr:uid="{00000000-0005-0000-0000-0000427F0000}"/>
    <cellStyle name="40% - Énfasis6 2 5 2 2 3 2" xfId="49713" xr:uid="{00000000-0005-0000-0000-0000437F0000}"/>
    <cellStyle name="40% - Énfasis6 2 5 2 2 4" xfId="31953" xr:uid="{00000000-0005-0000-0000-0000447F0000}"/>
    <cellStyle name="40% - Énfasis6 2 5 2 2 5" xfId="37524" xr:uid="{00000000-0005-0000-0000-0000457F0000}"/>
    <cellStyle name="40% - Énfasis6 2 5 2 2 6" xfId="44984" xr:uid="{00000000-0005-0000-0000-0000467F0000}"/>
    <cellStyle name="40% - Énfasis6 2 5 2 2 7" xfId="14467" xr:uid="{00000000-0005-0000-0000-0000477F0000}"/>
    <cellStyle name="40% - Énfasis6 2 5 2 3" xfId="6683" xr:uid="{00000000-0005-0000-0000-0000487F0000}"/>
    <cellStyle name="40% - Énfasis6 2 5 2 3 2" xfId="26246" xr:uid="{00000000-0005-0000-0000-0000497F0000}"/>
    <cellStyle name="40% - Énfasis6 2 5 2 3 3" xfId="52449" xr:uid="{00000000-0005-0000-0000-00004A7F0000}"/>
    <cellStyle name="40% - Énfasis6 2 5 2 3 4" xfId="16336" xr:uid="{00000000-0005-0000-0000-00004B7F0000}"/>
    <cellStyle name="40% - Énfasis6 2 5 2 4" xfId="20308" xr:uid="{00000000-0005-0000-0000-00004C7F0000}"/>
    <cellStyle name="40% - Énfasis6 2 5 2 4 2" xfId="47785" xr:uid="{00000000-0005-0000-0000-00004D7F0000}"/>
    <cellStyle name="40% - Énfasis6 2 5 2 5" xfId="29933" xr:uid="{00000000-0005-0000-0000-00004E7F0000}"/>
    <cellStyle name="40% - Énfasis6 2 5 2 6" xfId="35379" xr:uid="{00000000-0005-0000-0000-00004F7F0000}"/>
    <cellStyle name="40% - Énfasis6 2 5 2 7" xfId="42974" xr:uid="{00000000-0005-0000-0000-0000507F0000}"/>
    <cellStyle name="40% - Énfasis6 2 5 2 8" xfId="13003" xr:uid="{00000000-0005-0000-0000-0000517F0000}"/>
    <cellStyle name="40% - Énfasis6 2 5 3" xfId="3153" xr:uid="{00000000-0005-0000-0000-0000527F0000}"/>
    <cellStyle name="40% - Énfasis6 2 5 3 2" xfId="7946" xr:uid="{00000000-0005-0000-0000-0000537F0000}"/>
    <cellStyle name="40% - Énfasis6 2 5 3 2 2" xfId="27376" xr:uid="{00000000-0005-0000-0000-0000547F0000}"/>
    <cellStyle name="40% - Énfasis6 2 5 3 2 3" xfId="53712" xr:uid="{00000000-0005-0000-0000-0000557F0000}"/>
    <cellStyle name="40% - Énfasis6 2 5 3 2 4" xfId="17486" xr:uid="{00000000-0005-0000-0000-0000567F0000}"/>
    <cellStyle name="40% - Énfasis6 2 5 3 3" xfId="21778" xr:uid="{00000000-0005-0000-0000-0000577F0000}"/>
    <cellStyle name="40% - Énfasis6 2 5 3 3 2" xfId="49024" xr:uid="{00000000-0005-0000-0000-0000587F0000}"/>
    <cellStyle name="40% - Énfasis6 2 5 3 4" xfId="31265" xr:uid="{00000000-0005-0000-0000-0000597F0000}"/>
    <cellStyle name="40% - Énfasis6 2 5 3 5" xfId="36832" xr:uid="{00000000-0005-0000-0000-00005A7F0000}"/>
    <cellStyle name="40% - Énfasis6 2 5 3 6" xfId="44292" xr:uid="{00000000-0005-0000-0000-00005B7F0000}"/>
    <cellStyle name="40% - Énfasis6 2 5 3 7" xfId="12286" xr:uid="{00000000-0005-0000-0000-00005C7F0000}"/>
    <cellStyle name="40% - Énfasis6 2 5 4" xfId="5980" xr:uid="{00000000-0005-0000-0000-00005D7F0000}"/>
    <cellStyle name="40% - Énfasis6 2 5 4 2" xfId="23731" xr:uid="{00000000-0005-0000-0000-00005E7F0000}"/>
    <cellStyle name="40% - Énfasis6 2 5 4 3" xfId="51746" xr:uid="{00000000-0005-0000-0000-00005F7F0000}"/>
    <cellStyle name="40% - Énfasis6 2 5 4 4" xfId="13788" xr:uid="{00000000-0005-0000-0000-0000607F0000}"/>
    <cellStyle name="40% - Énfasis6 2 5 5" xfId="15657" xr:uid="{00000000-0005-0000-0000-0000617F0000}"/>
    <cellStyle name="40% - Énfasis6 2 5 5 2" xfId="25567" xr:uid="{00000000-0005-0000-0000-0000627F0000}"/>
    <cellStyle name="40% - Énfasis6 2 5 5 3" xfId="47085" xr:uid="{00000000-0005-0000-0000-0000637F0000}"/>
    <cellStyle name="40% - Énfasis6 2 5 6" xfId="19554" xr:uid="{00000000-0005-0000-0000-0000647F0000}"/>
    <cellStyle name="40% - Énfasis6 2 5 7" xfId="29215" xr:uid="{00000000-0005-0000-0000-0000657F0000}"/>
    <cellStyle name="40% - Énfasis6 2 5 8" xfId="34623" xr:uid="{00000000-0005-0000-0000-0000667F0000}"/>
    <cellStyle name="40% - Énfasis6 2 5 9" xfId="42222" xr:uid="{00000000-0005-0000-0000-0000677F0000}"/>
    <cellStyle name="40% - Énfasis6 2 6" xfId="1183" xr:uid="{00000000-0005-0000-0000-0000687F0000}"/>
    <cellStyle name="40% - Énfasis6 2 6 2" xfId="3571" xr:uid="{00000000-0005-0000-0000-0000697F0000}"/>
    <cellStyle name="40% - Énfasis6 2 6 2 2" xfId="8362" xr:uid="{00000000-0005-0000-0000-00006A7F0000}"/>
    <cellStyle name="40% - Énfasis6 2 6 2 2 2" xfId="27785" xr:uid="{00000000-0005-0000-0000-00006B7F0000}"/>
    <cellStyle name="40% - Énfasis6 2 6 2 2 3" xfId="54128" xr:uid="{00000000-0005-0000-0000-00006C7F0000}"/>
    <cellStyle name="40% - Énfasis6 2 6 2 2 4" xfId="17904" xr:uid="{00000000-0005-0000-0000-00006D7F0000}"/>
    <cellStyle name="40% - Énfasis6 2 6 2 3" xfId="22196" xr:uid="{00000000-0005-0000-0000-00006E7F0000}"/>
    <cellStyle name="40% - Énfasis6 2 6 2 3 2" xfId="49439" xr:uid="{00000000-0005-0000-0000-00006F7F0000}"/>
    <cellStyle name="40% - Énfasis6 2 6 2 4" xfId="31680" xr:uid="{00000000-0005-0000-0000-0000707F0000}"/>
    <cellStyle name="40% - Énfasis6 2 6 2 5" xfId="37250" xr:uid="{00000000-0005-0000-0000-0000717F0000}"/>
    <cellStyle name="40% - Énfasis6 2 6 2 6" xfId="44710" xr:uid="{00000000-0005-0000-0000-0000727F0000}"/>
    <cellStyle name="40% - Énfasis6 2 6 2 7" xfId="12718" xr:uid="{00000000-0005-0000-0000-0000737F0000}"/>
    <cellStyle name="40% - Énfasis6 2 6 3" xfId="6405" xr:uid="{00000000-0005-0000-0000-0000747F0000}"/>
    <cellStyle name="40% - Énfasis6 2 6 3 2" xfId="25233" xr:uid="{00000000-0005-0000-0000-0000757F0000}"/>
    <cellStyle name="40% - Énfasis6 2 6 3 3" xfId="52171" xr:uid="{00000000-0005-0000-0000-0000767F0000}"/>
    <cellStyle name="40% - Énfasis6 2 6 3 4" xfId="14196" xr:uid="{00000000-0005-0000-0000-0000777F0000}"/>
    <cellStyle name="40% - Énfasis6 2 6 4" xfId="16065" xr:uid="{00000000-0005-0000-0000-0000787F0000}"/>
    <cellStyle name="40% - Énfasis6 2 6 4 2" xfId="25975" xr:uid="{00000000-0005-0000-0000-0000797F0000}"/>
    <cellStyle name="40% - Énfasis6 2 6 4 3" xfId="47507" xr:uid="{00000000-0005-0000-0000-00007A7F0000}"/>
    <cellStyle name="40% - Énfasis6 2 6 5" xfId="20022" xr:uid="{00000000-0005-0000-0000-00007B7F0000}"/>
    <cellStyle name="40% - Énfasis6 2 6 6" xfId="29650" xr:uid="{00000000-0005-0000-0000-00007C7F0000}"/>
    <cellStyle name="40% - Énfasis6 2 6 7" xfId="35093" xr:uid="{00000000-0005-0000-0000-00007D7F0000}"/>
    <cellStyle name="40% - Énfasis6 2 6 8" xfId="42688" xr:uid="{00000000-0005-0000-0000-00007E7F0000}"/>
    <cellStyle name="40% - Énfasis6 2 6 9" xfId="11283" xr:uid="{00000000-0005-0000-0000-00007F7F0000}"/>
    <cellStyle name="40% - Énfasis6 2 7" xfId="2013" xr:uid="{00000000-0005-0000-0000-0000807F0000}"/>
    <cellStyle name="40% - Énfasis6 2 7 2" xfId="4318" xr:uid="{00000000-0005-0000-0000-0000817F0000}"/>
    <cellStyle name="40% - Énfasis6 2 7 2 2" xfId="9099" xr:uid="{00000000-0005-0000-0000-0000827F0000}"/>
    <cellStyle name="40% - Énfasis6 2 7 2 2 2" xfId="28492" xr:uid="{00000000-0005-0000-0000-0000837F0000}"/>
    <cellStyle name="40% - Énfasis6 2 7 2 2 3" xfId="54865" xr:uid="{00000000-0005-0000-0000-0000847F0000}"/>
    <cellStyle name="40% - Énfasis6 2 7 2 2 4" xfId="18651" xr:uid="{00000000-0005-0000-0000-0000857F0000}"/>
    <cellStyle name="40% - Énfasis6 2 7 2 3" xfId="22943" xr:uid="{00000000-0005-0000-0000-0000867F0000}"/>
    <cellStyle name="40% - Énfasis6 2 7 2 3 2" xfId="50175" xr:uid="{00000000-0005-0000-0000-0000877F0000}"/>
    <cellStyle name="40% - Énfasis6 2 7 2 4" xfId="32418" xr:uid="{00000000-0005-0000-0000-0000887F0000}"/>
    <cellStyle name="40% - Énfasis6 2 7 2 5" xfId="37997" xr:uid="{00000000-0005-0000-0000-0000897F0000}"/>
    <cellStyle name="40% - Énfasis6 2 7 2 6" xfId="45457" xr:uid="{00000000-0005-0000-0000-00008A7F0000}"/>
    <cellStyle name="40% - Énfasis6 2 7 2 7" xfId="14903" xr:uid="{00000000-0005-0000-0000-00008B7F0000}"/>
    <cellStyle name="40% - Énfasis6 2 7 3" xfId="7178" xr:uid="{00000000-0005-0000-0000-00008C7F0000}"/>
    <cellStyle name="40% - Énfasis6 2 7 3 2" xfId="26682" xr:uid="{00000000-0005-0000-0000-00008D7F0000}"/>
    <cellStyle name="40% - Énfasis6 2 7 3 3" xfId="52944" xr:uid="{00000000-0005-0000-0000-00008E7F0000}"/>
    <cellStyle name="40% - Énfasis6 2 7 3 4" xfId="16772" xr:uid="{00000000-0005-0000-0000-00008F7F0000}"/>
    <cellStyle name="40% - Énfasis6 2 7 4" xfId="20850" xr:uid="{00000000-0005-0000-0000-0000907F0000}"/>
    <cellStyle name="40% - Énfasis6 2 7 4 2" xfId="48280" xr:uid="{00000000-0005-0000-0000-0000917F0000}"/>
    <cellStyle name="40% - Énfasis6 2 7 5" xfId="30464" xr:uid="{00000000-0005-0000-0000-0000927F0000}"/>
    <cellStyle name="40% - Énfasis6 2 7 6" xfId="35923" xr:uid="{00000000-0005-0000-0000-0000937F0000}"/>
    <cellStyle name="40% - Énfasis6 2 7 7" xfId="43516" xr:uid="{00000000-0005-0000-0000-0000947F0000}"/>
    <cellStyle name="40% - Énfasis6 2 7 8" xfId="12015" xr:uid="{00000000-0005-0000-0000-0000957F0000}"/>
    <cellStyle name="40% - Énfasis6 2 8" xfId="2874" xr:uid="{00000000-0005-0000-0000-0000967F0000}"/>
    <cellStyle name="40% - Énfasis6 2 8 2" xfId="7675" xr:uid="{00000000-0005-0000-0000-0000977F0000}"/>
    <cellStyle name="40% - Énfasis6 2 8 2 2" xfId="27104" xr:uid="{00000000-0005-0000-0000-0000987F0000}"/>
    <cellStyle name="40% - Énfasis6 2 8 2 3" xfId="53441" xr:uid="{00000000-0005-0000-0000-0000997F0000}"/>
    <cellStyle name="40% - Énfasis6 2 8 2 4" xfId="17207" xr:uid="{00000000-0005-0000-0000-00009A7F0000}"/>
    <cellStyle name="40% - Énfasis6 2 8 3" xfId="21499" xr:uid="{00000000-0005-0000-0000-00009B7F0000}"/>
    <cellStyle name="40% - Énfasis6 2 8 3 2" xfId="48753" xr:uid="{00000000-0005-0000-0000-00009C7F0000}"/>
    <cellStyle name="40% - Énfasis6 2 8 4" xfId="30986" xr:uid="{00000000-0005-0000-0000-00009D7F0000}"/>
    <cellStyle name="40% - Énfasis6 2 8 5" xfId="36553" xr:uid="{00000000-0005-0000-0000-00009E7F0000}"/>
    <cellStyle name="40% - Énfasis6 2 8 6" xfId="44013" xr:uid="{00000000-0005-0000-0000-00009F7F0000}"/>
    <cellStyle name="40% - Énfasis6 2 8 7" xfId="13517" xr:uid="{00000000-0005-0000-0000-0000A07F0000}"/>
    <cellStyle name="40% - Énfasis6 2 9" xfId="4789" xr:uid="{00000000-0005-0000-0000-0000A17F0000}"/>
    <cellStyle name="40% - Énfasis6 2 9 2" xfId="9549" xr:uid="{00000000-0005-0000-0000-0000A27F0000}"/>
    <cellStyle name="40% - Énfasis6 2 9 2 2" xfId="55315" xr:uid="{00000000-0005-0000-0000-0000A37F0000}"/>
    <cellStyle name="40% - Énfasis6 2 9 2 3" xfId="25308" xr:uid="{00000000-0005-0000-0000-0000A47F0000}"/>
    <cellStyle name="40% - Énfasis6 2 9 3" xfId="32888" xr:uid="{00000000-0005-0000-0000-0000A57F0000}"/>
    <cellStyle name="40% - Énfasis6 2 9 3 2" xfId="50624" xr:uid="{00000000-0005-0000-0000-0000A67F0000}"/>
    <cellStyle name="40% - Énfasis6 2 9 4" xfId="38467" xr:uid="{00000000-0005-0000-0000-0000A77F0000}"/>
    <cellStyle name="40% - Énfasis6 2 9 5" xfId="45924" xr:uid="{00000000-0005-0000-0000-0000A87F0000}"/>
    <cellStyle name="40% - Énfasis6 2 9 6" xfId="15386" xr:uid="{00000000-0005-0000-0000-0000A97F0000}"/>
    <cellStyle name="40% - Énfasis6 3" xfId="514" xr:uid="{00000000-0005-0000-0000-0000AA7F0000}"/>
    <cellStyle name="40% - Énfasis6 3 10" xfId="10838" xr:uid="{00000000-0005-0000-0000-0000AB7F0000}"/>
    <cellStyle name="40% - Énfasis6 3 10 2" xfId="46898" xr:uid="{00000000-0005-0000-0000-0000AC7F0000}"/>
    <cellStyle name="40% - Énfasis6 3 10 3" xfId="34430" xr:uid="{00000000-0005-0000-0000-0000AD7F0000}"/>
    <cellStyle name="40% - Énfasis6 3 11" xfId="42030" xr:uid="{00000000-0005-0000-0000-0000AE7F0000}"/>
    <cellStyle name="40% - Énfasis6 3 12" xfId="11374" xr:uid="{00000000-0005-0000-0000-0000AF7F0000}"/>
    <cellStyle name="40% - Énfasis6 3 13" xfId="56593" xr:uid="{00000000-0005-0000-0000-0000B07F0000}"/>
    <cellStyle name="40% - Énfasis6 3 14" xfId="57048" xr:uid="{00000000-0005-0000-0000-0000B17F0000}"/>
    <cellStyle name="40% - Énfasis6 3 2" xfId="1051" xr:uid="{00000000-0005-0000-0000-0000B27F0000}"/>
    <cellStyle name="40% - Énfasis6 3 2 10" xfId="11908" xr:uid="{00000000-0005-0000-0000-0000B37F0000}"/>
    <cellStyle name="40% - Énfasis6 3 2 11" xfId="56836" xr:uid="{00000000-0005-0000-0000-0000B47F0000}"/>
    <cellStyle name="40% - Énfasis6 3 2 12" xfId="57291" xr:uid="{00000000-0005-0000-0000-0000B57F0000}"/>
    <cellStyle name="40% - Énfasis6 3 2 2" xfId="1788" xr:uid="{00000000-0005-0000-0000-0000B67F0000}"/>
    <cellStyle name="40% - Énfasis6 3 2 2 2" xfId="4161" xr:uid="{00000000-0005-0000-0000-0000B77F0000}"/>
    <cellStyle name="40% - Énfasis6 3 2 2 2 2" xfId="8952" xr:uid="{00000000-0005-0000-0000-0000B87F0000}"/>
    <cellStyle name="40% - Énfasis6 3 2 2 2 2 2" xfId="28371" xr:uid="{00000000-0005-0000-0000-0000B97F0000}"/>
    <cellStyle name="40% - Énfasis6 3 2 2 2 2 3" xfId="54718" xr:uid="{00000000-0005-0000-0000-0000BA7F0000}"/>
    <cellStyle name="40% - Énfasis6 3 2 2 2 2 4" xfId="18494" xr:uid="{00000000-0005-0000-0000-0000BB7F0000}"/>
    <cellStyle name="40% - Énfasis6 3 2 2 2 3" xfId="22786" xr:uid="{00000000-0005-0000-0000-0000BC7F0000}"/>
    <cellStyle name="40% - Énfasis6 3 2 2 2 3 2" xfId="50029" xr:uid="{00000000-0005-0000-0000-0000BD7F0000}"/>
    <cellStyle name="40% - Énfasis6 3 2 2 2 4" xfId="32269" xr:uid="{00000000-0005-0000-0000-0000BE7F0000}"/>
    <cellStyle name="40% - Énfasis6 3 2 2 2 5" xfId="37840" xr:uid="{00000000-0005-0000-0000-0000BF7F0000}"/>
    <cellStyle name="40% - Énfasis6 3 2 2 2 6" xfId="45300" xr:uid="{00000000-0005-0000-0000-0000C07F0000}"/>
    <cellStyle name="40% - Énfasis6 3 2 2 2 7" xfId="14782" xr:uid="{00000000-0005-0000-0000-0000C17F0000}"/>
    <cellStyle name="40% - Énfasis6 3 2 2 3" xfId="7001" xr:uid="{00000000-0005-0000-0000-0000C27F0000}"/>
    <cellStyle name="40% - Énfasis6 3 2 2 3 2" xfId="26561" xr:uid="{00000000-0005-0000-0000-0000C37F0000}"/>
    <cellStyle name="40% - Énfasis6 3 2 2 3 3" xfId="52767" xr:uid="{00000000-0005-0000-0000-0000C47F0000}"/>
    <cellStyle name="40% - Énfasis6 3 2 2 3 4" xfId="16651" xr:uid="{00000000-0005-0000-0000-0000C57F0000}"/>
    <cellStyle name="40% - Énfasis6 3 2 2 4" xfId="20627" xr:uid="{00000000-0005-0000-0000-0000C67F0000}"/>
    <cellStyle name="40% - Énfasis6 3 2 2 4 2" xfId="48103" xr:uid="{00000000-0005-0000-0000-0000C77F0000}"/>
    <cellStyle name="40% - Énfasis6 3 2 2 5" xfId="30252" xr:uid="{00000000-0005-0000-0000-0000C87F0000}"/>
    <cellStyle name="40% - Énfasis6 3 2 2 6" xfId="35698" xr:uid="{00000000-0005-0000-0000-0000C97F0000}"/>
    <cellStyle name="40% - Énfasis6 3 2 2 7" xfId="43293" xr:uid="{00000000-0005-0000-0000-0000CA7F0000}"/>
    <cellStyle name="40% - Énfasis6 3 2 2 8" xfId="13321" xr:uid="{00000000-0005-0000-0000-0000CB7F0000}"/>
    <cellStyle name="40% - Énfasis6 3 2 3" xfId="2328" xr:uid="{00000000-0005-0000-0000-0000CC7F0000}"/>
    <cellStyle name="40% - Énfasis6 3 2 3 2" xfId="4633" xr:uid="{00000000-0005-0000-0000-0000CD7F0000}"/>
    <cellStyle name="40% - Énfasis6 3 2 3 2 2" xfId="9414" xr:uid="{00000000-0005-0000-0000-0000CE7F0000}"/>
    <cellStyle name="40% - Énfasis6 3 2 3 2 2 2" xfId="28807" xr:uid="{00000000-0005-0000-0000-0000CF7F0000}"/>
    <cellStyle name="40% - Énfasis6 3 2 3 2 2 3" xfId="55180" xr:uid="{00000000-0005-0000-0000-0000D07F0000}"/>
    <cellStyle name="40% - Énfasis6 3 2 3 2 2 4" xfId="18966" xr:uid="{00000000-0005-0000-0000-0000D17F0000}"/>
    <cellStyle name="40% - Énfasis6 3 2 3 2 3" xfId="23258" xr:uid="{00000000-0005-0000-0000-0000D27F0000}"/>
    <cellStyle name="40% - Énfasis6 3 2 3 2 3 2" xfId="50490" xr:uid="{00000000-0005-0000-0000-0000D37F0000}"/>
    <cellStyle name="40% - Énfasis6 3 2 3 2 4" xfId="32733" xr:uid="{00000000-0005-0000-0000-0000D47F0000}"/>
    <cellStyle name="40% - Énfasis6 3 2 3 2 5" xfId="38312" xr:uid="{00000000-0005-0000-0000-0000D57F0000}"/>
    <cellStyle name="40% - Énfasis6 3 2 3 2 6" xfId="45772" xr:uid="{00000000-0005-0000-0000-0000D67F0000}"/>
    <cellStyle name="40% - Énfasis6 3 2 3 2 7" xfId="15218" xr:uid="{00000000-0005-0000-0000-0000D77F0000}"/>
    <cellStyle name="40% - Énfasis6 3 2 3 3" xfId="7493" xr:uid="{00000000-0005-0000-0000-0000D87F0000}"/>
    <cellStyle name="40% - Énfasis6 3 2 3 3 2" xfId="26997" xr:uid="{00000000-0005-0000-0000-0000D97F0000}"/>
    <cellStyle name="40% - Énfasis6 3 2 3 3 3" xfId="53259" xr:uid="{00000000-0005-0000-0000-0000DA7F0000}"/>
    <cellStyle name="40% - Énfasis6 3 2 3 3 4" xfId="17087" xr:uid="{00000000-0005-0000-0000-0000DB7F0000}"/>
    <cellStyle name="40% - Énfasis6 3 2 3 4" xfId="21165" xr:uid="{00000000-0005-0000-0000-0000DC7F0000}"/>
    <cellStyle name="40% - Énfasis6 3 2 3 4 2" xfId="48595" xr:uid="{00000000-0005-0000-0000-0000DD7F0000}"/>
    <cellStyle name="40% - Énfasis6 3 2 3 5" xfId="30779" xr:uid="{00000000-0005-0000-0000-0000DE7F0000}"/>
    <cellStyle name="40% - Énfasis6 3 2 3 6" xfId="36238" xr:uid="{00000000-0005-0000-0000-0000DF7F0000}"/>
    <cellStyle name="40% - Énfasis6 3 2 3 7" xfId="43831" xr:uid="{00000000-0005-0000-0000-0000E07F0000}"/>
    <cellStyle name="40% - Énfasis6 3 2 3 8" xfId="12601" xr:uid="{00000000-0005-0000-0000-0000E17F0000}"/>
    <cellStyle name="40% - Énfasis6 3 2 4" xfId="3469" xr:uid="{00000000-0005-0000-0000-0000E27F0000}"/>
    <cellStyle name="40% - Énfasis6 3 2 4 2" xfId="8261" xr:uid="{00000000-0005-0000-0000-0000E37F0000}"/>
    <cellStyle name="40% - Énfasis6 3 2 4 2 2" xfId="27691" xr:uid="{00000000-0005-0000-0000-0000E47F0000}"/>
    <cellStyle name="40% - Énfasis6 3 2 4 2 3" xfId="54027" xr:uid="{00000000-0005-0000-0000-0000E57F0000}"/>
    <cellStyle name="40% - Énfasis6 3 2 4 2 4" xfId="17802" xr:uid="{00000000-0005-0000-0000-0000E67F0000}"/>
    <cellStyle name="40% - Énfasis6 3 2 4 3" xfId="22094" xr:uid="{00000000-0005-0000-0000-0000E77F0000}"/>
    <cellStyle name="40% - Énfasis6 3 2 4 3 2" xfId="49339" xr:uid="{00000000-0005-0000-0000-0000E87F0000}"/>
    <cellStyle name="40% - Énfasis6 3 2 4 4" xfId="31581" xr:uid="{00000000-0005-0000-0000-0000E97F0000}"/>
    <cellStyle name="40% - Énfasis6 3 2 4 5" xfId="37148" xr:uid="{00000000-0005-0000-0000-0000EA7F0000}"/>
    <cellStyle name="40% - Énfasis6 3 2 4 6" xfId="44608" xr:uid="{00000000-0005-0000-0000-0000EB7F0000}"/>
    <cellStyle name="40% - Énfasis6 3 2 4 7" xfId="14103" xr:uid="{00000000-0005-0000-0000-0000EC7F0000}"/>
    <cellStyle name="40% - Énfasis6 3 2 5" xfId="5108" xr:uid="{00000000-0005-0000-0000-0000ED7F0000}"/>
    <cellStyle name="40% - Énfasis6 3 2 5 2" xfId="9864" xr:uid="{00000000-0005-0000-0000-0000EE7F0000}"/>
    <cellStyle name="40% - Énfasis6 3 2 5 2 2" xfId="55630" xr:uid="{00000000-0005-0000-0000-0000EF7F0000}"/>
    <cellStyle name="40% - Énfasis6 3 2 5 2 3" xfId="25882" xr:uid="{00000000-0005-0000-0000-0000F07F0000}"/>
    <cellStyle name="40% - Énfasis6 3 2 5 3" xfId="33207" xr:uid="{00000000-0005-0000-0000-0000F17F0000}"/>
    <cellStyle name="40% - Énfasis6 3 2 5 3 2" xfId="50939" xr:uid="{00000000-0005-0000-0000-0000F27F0000}"/>
    <cellStyle name="40% - Énfasis6 3 2 5 4" xfId="38786" xr:uid="{00000000-0005-0000-0000-0000F37F0000}"/>
    <cellStyle name="40% - Énfasis6 3 2 5 5" xfId="46239" xr:uid="{00000000-0005-0000-0000-0000F47F0000}"/>
    <cellStyle name="40% - Énfasis6 3 2 5 6" xfId="15972" xr:uid="{00000000-0005-0000-0000-0000F57F0000}"/>
    <cellStyle name="40% - Énfasis6 3 2 6" xfId="5593" xr:uid="{00000000-0005-0000-0000-0000F67F0000}"/>
    <cellStyle name="40% - Énfasis6 3 2 6 2" xfId="10285" xr:uid="{00000000-0005-0000-0000-0000F77F0000}"/>
    <cellStyle name="40% - Énfasis6 3 2 6 2 2" xfId="56051" xr:uid="{00000000-0005-0000-0000-0000F87F0000}"/>
    <cellStyle name="40% - Énfasis6 3 2 6 2 3" xfId="33689" xr:uid="{00000000-0005-0000-0000-0000F97F0000}"/>
    <cellStyle name="40% - Énfasis6 3 2 6 3" xfId="39268" xr:uid="{00000000-0005-0000-0000-0000FA7F0000}"/>
    <cellStyle name="40% - Énfasis6 3 2 6 3 2" xfId="51359" xr:uid="{00000000-0005-0000-0000-0000FB7F0000}"/>
    <cellStyle name="40% - Énfasis6 3 2 6 4" xfId="46721" xr:uid="{00000000-0005-0000-0000-0000FC7F0000}"/>
    <cellStyle name="40% - Énfasis6 3 2 6 5" xfId="19896" xr:uid="{00000000-0005-0000-0000-0000FD7F0000}"/>
    <cellStyle name="40% - Énfasis6 3 2 7" xfId="6296" xr:uid="{00000000-0005-0000-0000-0000FE7F0000}"/>
    <cellStyle name="40% - Énfasis6 3 2 7 2" xfId="52062" xr:uid="{00000000-0005-0000-0000-0000FF7F0000}"/>
    <cellStyle name="40% - Énfasis6 3 2 7 3" xfId="29530" xr:uid="{00000000-0005-0000-0000-000000800000}"/>
    <cellStyle name="40% - Énfasis6 3 2 8" xfId="11081" xr:uid="{00000000-0005-0000-0000-000001800000}"/>
    <cellStyle name="40% - Énfasis6 3 2 8 2" xfId="47400" xr:uid="{00000000-0005-0000-0000-000002800000}"/>
    <cellStyle name="40% - Énfasis6 3 2 8 3" xfId="34965" xr:uid="{00000000-0005-0000-0000-000003800000}"/>
    <cellStyle name="40% - Énfasis6 3 2 9" xfId="42564" xr:uid="{00000000-0005-0000-0000-000004800000}"/>
    <cellStyle name="40% - Énfasis6 3 3" xfId="803" xr:uid="{00000000-0005-0000-0000-000005800000}"/>
    <cellStyle name="40% - Énfasis6 3 3 10" xfId="11660" xr:uid="{00000000-0005-0000-0000-000006800000}"/>
    <cellStyle name="40% - Énfasis6 3 3 2" xfId="1545" xr:uid="{00000000-0005-0000-0000-000007800000}"/>
    <cellStyle name="40% - Énfasis6 3 3 2 2" xfId="3918" xr:uid="{00000000-0005-0000-0000-000008800000}"/>
    <cellStyle name="40% - Énfasis6 3 3 2 2 2" xfId="8709" xr:uid="{00000000-0005-0000-0000-000009800000}"/>
    <cellStyle name="40% - Énfasis6 3 3 2 2 2 2" xfId="28128" xr:uid="{00000000-0005-0000-0000-00000A800000}"/>
    <cellStyle name="40% - Énfasis6 3 3 2 2 2 3" xfId="54475" xr:uid="{00000000-0005-0000-0000-00000B800000}"/>
    <cellStyle name="40% - Énfasis6 3 3 2 2 2 4" xfId="18251" xr:uid="{00000000-0005-0000-0000-00000C800000}"/>
    <cellStyle name="40% - Énfasis6 3 3 2 2 3" xfId="22543" xr:uid="{00000000-0005-0000-0000-00000D800000}"/>
    <cellStyle name="40% - Énfasis6 3 3 2 2 3 2" xfId="49786" xr:uid="{00000000-0005-0000-0000-00000E800000}"/>
    <cellStyle name="40% - Énfasis6 3 3 2 2 4" xfId="32026" xr:uid="{00000000-0005-0000-0000-00000F800000}"/>
    <cellStyle name="40% - Énfasis6 3 3 2 2 5" xfId="37597" xr:uid="{00000000-0005-0000-0000-000010800000}"/>
    <cellStyle name="40% - Énfasis6 3 3 2 2 6" xfId="45057" xr:uid="{00000000-0005-0000-0000-000011800000}"/>
    <cellStyle name="40% - Énfasis6 3 3 2 2 7" xfId="14539" xr:uid="{00000000-0005-0000-0000-000012800000}"/>
    <cellStyle name="40% - Énfasis6 3 3 2 3" xfId="6758" xr:uid="{00000000-0005-0000-0000-000013800000}"/>
    <cellStyle name="40% - Énfasis6 3 3 2 3 2" xfId="26318" xr:uid="{00000000-0005-0000-0000-000014800000}"/>
    <cellStyle name="40% - Énfasis6 3 3 2 3 3" xfId="52524" xr:uid="{00000000-0005-0000-0000-000015800000}"/>
    <cellStyle name="40% - Énfasis6 3 3 2 3 4" xfId="16408" xr:uid="{00000000-0005-0000-0000-000016800000}"/>
    <cellStyle name="40% - Énfasis6 3 3 2 4" xfId="20384" xr:uid="{00000000-0005-0000-0000-000017800000}"/>
    <cellStyle name="40% - Énfasis6 3 3 2 4 2" xfId="47860" xr:uid="{00000000-0005-0000-0000-000018800000}"/>
    <cellStyle name="40% - Énfasis6 3 3 2 5" xfId="30009" xr:uid="{00000000-0005-0000-0000-000019800000}"/>
    <cellStyle name="40% - Énfasis6 3 3 2 6" xfId="35455" xr:uid="{00000000-0005-0000-0000-00001A800000}"/>
    <cellStyle name="40% - Énfasis6 3 3 2 7" xfId="43050" xr:uid="{00000000-0005-0000-0000-00001B800000}"/>
    <cellStyle name="40% - Énfasis6 3 3 2 8" xfId="13078" xr:uid="{00000000-0005-0000-0000-00001C800000}"/>
    <cellStyle name="40% - Énfasis6 3 3 3" xfId="3226" xr:uid="{00000000-0005-0000-0000-00001D800000}"/>
    <cellStyle name="40% - Énfasis6 3 3 3 2" xfId="8018" xr:uid="{00000000-0005-0000-0000-00001E800000}"/>
    <cellStyle name="40% - Énfasis6 3 3 3 2 2" xfId="27448" xr:uid="{00000000-0005-0000-0000-00001F800000}"/>
    <cellStyle name="40% - Énfasis6 3 3 3 2 3" xfId="53784" xr:uid="{00000000-0005-0000-0000-000020800000}"/>
    <cellStyle name="40% - Énfasis6 3 3 3 2 4" xfId="17559" xr:uid="{00000000-0005-0000-0000-000021800000}"/>
    <cellStyle name="40% - Énfasis6 3 3 3 3" xfId="21851" xr:uid="{00000000-0005-0000-0000-000022800000}"/>
    <cellStyle name="40% - Énfasis6 3 3 3 3 2" xfId="49096" xr:uid="{00000000-0005-0000-0000-000023800000}"/>
    <cellStyle name="40% - Énfasis6 3 3 3 4" xfId="31338" xr:uid="{00000000-0005-0000-0000-000024800000}"/>
    <cellStyle name="40% - Énfasis6 3 3 3 5" xfId="36905" xr:uid="{00000000-0005-0000-0000-000025800000}"/>
    <cellStyle name="40% - Énfasis6 3 3 3 6" xfId="44365" xr:uid="{00000000-0005-0000-0000-000026800000}"/>
    <cellStyle name="40% - Énfasis6 3 3 3 7" xfId="12358" xr:uid="{00000000-0005-0000-0000-000027800000}"/>
    <cellStyle name="40% - Énfasis6 3 3 4" xfId="6053" xr:uid="{00000000-0005-0000-0000-000028800000}"/>
    <cellStyle name="40% - Énfasis6 3 3 4 2" xfId="19281" xr:uid="{00000000-0005-0000-0000-000029800000}"/>
    <cellStyle name="40% - Énfasis6 3 3 4 3" xfId="51819" xr:uid="{00000000-0005-0000-0000-00002A800000}"/>
    <cellStyle name="40% - Énfasis6 3 3 4 4" xfId="13860" xr:uid="{00000000-0005-0000-0000-00002B800000}"/>
    <cellStyle name="40% - Énfasis6 3 3 5" xfId="15729" xr:uid="{00000000-0005-0000-0000-00002C800000}"/>
    <cellStyle name="40% - Énfasis6 3 3 5 2" xfId="25639" xr:uid="{00000000-0005-0000-0000-00002D800000}"/>
    <cellStyle name="40% - Énfasis6 3 3 5 3" xfId="47157" xr:uid="{00000000-0005-0000-0000-00002E800000}"/>
    <cellStyle name="40% - Énfasis6 3 3 6" xfId="19648" xr:uid="{00000000-0005-0000-0000-00002F800000}"/>
    <cellStyle name="40% - Énfasis6 3 3 7" xfId="29287" xr:uid="{00000000-0005-0000-0000-000030800000}"/>
    <cellStyle name="40% - Énfasis6 3 3 8" xfId="34717" xr:uid="{00000000-0005-0000-0000-000031800000}"/>
    <cellStyle name="40% - Énfasis6 3 3 9" xfId="42316" xr:uid="{00000000-0005-0000-0000-000032800000}"/>
    <cellStyle name="40% - Énfasis6 3 4" xfId="1282" xr:uid="{00000000-0005-0000-0000-000033800000}"/>
    <cellStyle name="40% - Énfasis6 3 4 2" xfId="3658" xr:uid="{00000000-0005-0000-0000-000034800000}"/>
    <cellStyle name="40% - Énfasis6 3 4 2 2" xfId="8449" xr:uid="{00000000-0005-0000-0000-000035800000}"/>
    <cellStyle name="40% - Énfasis6 3 4 2 2 2" xfId="27869" xr:uid="{00000000-0005-0000-0000-000036800000}"/>
    <cellStyle name="40% - Énfasis6 3 4 2 2 3" xfId="54215" xr:uid="{00000000-0005-0000-0000-000037800000}"/>
    <cellStyle name="40% - Énfasis6 3 4 2 2 4" xfId="17991" xr:uid="{00000000-0005-0000-0000-000038800000}"/>
    <cellStyle name="40% - Énfasis6 3 4 2 3" xfId="22283" xr:uid="{00000000-0005-0000-0000-000039800000}"/>
    <cellStyle name="40% - Énfasis6 3 4 2 3 2" xfId="49526" xr:uid="{00000000-0005-0000-0000-00003A800000}"/>
    <cellStyle name="40% - Énfasis6 3 4 2 4" xfId="31766" xr:uid="{00000000-0005-0000-0000-00003B800000}"/>
    <cellStyle name="40% - Énfasis6 3 4 2 5" xfId="37337" xr:uid="{00000000-0005-0000-0000-00003C800000}"/>
    <cellStyle name="40% - Énfasis6 3 4 2 6" xfId="44797" xr:uid="{00000000-0005-0000-0000-00003D800000}"/>
    <cellStyle name="40% - Énfasis6 3 4 2 7" xfId="14280" xr:uid="{00000000-0005-0000-0000-00003E800000}"/>
    <cellStyle name="40% - Énfasis6 3 4 3" xfId="6496" xr:uid="{00000000-0005-0000-0000-00003F800000}"/>
    <cellStyle name="40% - Énfasis6 3 4 3 2" xfId="26059" xr:uid="{00000000-0005-0000-0000-000040800000}"/>
    <cellStyle name="40% - Énfasis6 3 4 3 3" xfId="52262" xr:uid="{00000000-0005-0000-0000-000041800000}"/>
    <cellStyle name="40% - Énfasis6 3 4 3 4" xfId="16149" xr:uid="{00000000-0005-0000-0000-000042800000}"/>
    <cellStyle name="40% - Énfasis6 3 4 4" xfId="20121" xr:uid="{00000000-0005-0000-0000-000043800000}"/>
    <cellStyle name="40% - Énfasis6 3 4 4 2" xfId="47598" xr:uid="{00000000-0005-0000-0000-000044800000}"/>
    <cellStyle name="40% - Énfasis6 3 4 5" xfId="29746" xr:uid="{00000000-0005-0000-0000-000045800000}"/>
    <cellStyle name="40% - Énfasis6 3 4 6" xfId="35192" xr:uid="{00000000-0005-0000-0000-000046800000}"/>
    <cellStyle name="40% - Énfasis6 3 4 7" xfId="42787" xr:uid="{00000000-0005-0000-0000-000047800000}"/>
    <cellStyle name="40% - Énfasis6 3 4 8" xfId="12816" xr:uid="{00000000-0005-0000-0000-000048800000}"/>
    <cellStyle name="40% - Énfasis6 3 5" xfId="2085" xr:uid="{00000000-0005-0000-0000-000049800000}"/>
    <cellStyle name="40% - Énfasis6 3 5 2" xfId="4390" xr:uid="{00000000-0005-0000-0000-00004A800000}"/>
    <cellStyle name="40% - Énfasis6 3 5 2 2" xfId="9171" xr:uid="{00000000-0005-0000-0000-00004B800000}"/>
    <cellStyle name="40% - Énfasis6 3 5 2 2 2" xfId="28564" xr:uid="{00000000-0005-0000-0000-00004C800000}"/>
    <cellStyle name="40% - Énfasis6 3 5 2 2 3" xfId="54937" xr:uid="{00000000-0005-0000-0000-00004D800000}"/>
    <cellStyle name="40% - Énfasis6 3 5 2 2 4" xfId="18723" xr:uid="{00000000-0005-0000-0000-00004E800000}"/>
    <cellStyle name="40% - Énfasis6 3 5 2 3" xfId="23015" xr:uid="{00000000-0005-0000-0000-00004F800000}"/>
    <cellStyle name="40% - Énfasis6 3 5 2 3 2" xfId="50247" xr:uid="{00000000-0005-0000-0000-000050800000}"/>
    <cellStyle name="40% - Énfasis6 3 5 2 4" xfId="32490" xr:uid="{00000000-0005-0000-0000-000051800000}"/>
    <cellStyle name="40% - Énfasis6 3 5 2 5" xfId="38069" xr:uid="{00000000-0005-0000-0000-000052800000}"/>
    <cellStyle name="40% - Énfasis6 3 5 2 6" xfId="45529" xr:uid="{00000000-0005-0000-0000-000053800000}"/>
    <cellStyle name="40% - Énfasis6 3 5 2 7" xfId="14975" xr:uid="{00000000-0005-0000-0000-000054800000}"/>
    <cellStyle name="40% - Énfasis6 3 5 3" xfId="7250" xr:uid="{00000000-0005-0000-0000-000055800000}"/>
    <cellStyle name="40% - Énfasis6 3 5 3 2" xfId="26754" xr:uid="{00000000-0005-0000-0000-000056800000}"/>
    <cellStyle name="40% - Énfasis6 3 5 3 3" xfId="53016" xr:uid="{00000000-0005-0000-0000-000057800000}"/>
    <cellStyle name="40% - Énfasis6 3 5 3 4" xfId="16844" xr:uid="{00000000-0005-0000-0000-000058800000}"/>
    <cellStyle name="40% - Énfasis6 3 5 4" xfId="20922" xr:uid="{00000000-0005-0000-0000-000059800000}"/>
    <cellStyle name="40% - Énfasis6 3 5 4 2" xfId="48352" xr:uid="{00000000-0005-0000-0000-00005A800000}"/>
    <cellStyle name="40% - Énfasis6 3 5 5" xfId="30536" xr:uid="{00000000-0005-0000-0000-00005B800000}"/>
    <cellStyle name="40% - Énfasis6 3 5 6" xfId="35995" xr:uid="{00000000-0005-0000-0000-00005C800000}"/>
    <cellStyle name="40% - Énfasis6 3 5 7" xfId="43588" xr:uid="{00000000-0005-0000-0000-00005D800000}"/>
    <cellStyle name="40% - Énfasis6 3 5 8" xfId="12099" xr:uid="{00000000-0005-0000-0000-00005E800000}"/>
    <cellStyle name="40% - Énfasis6 3 6" xfId="2966" xr:uid="{00000000-0005-0000-0000-00005F800000}"/>
    <cellStyle name="40% - Énfasis6 3 6 2" xfId="7759" xr:uid="{00000000-0005-0000-0000-000060800000}"/>
    <cellStyle name="40% - Énfasis6 3 6 2 2" xfId="27189" xr:uid="{00000000-0005-0000-0000-000061800000}"/>
    <cellStyle name="40% - Énfasis6 3 6 2 3" xfId="53525" xr:uid="{00000000-0005-0000-0000-000062800000}"/>
    <cellStyle name="40% - Énfasis6 3 6 2 4" xfId="17299" xr:uid="{00000000-0005-0000-0000-000063800000}"/>
    <cellStyle name="40% - Énfasis6 3 6 3" xfId="21591" xr:uid="{00000000-0005-0000-0000-000064800000}"/>
    <cellStyle name="40% - Énfasis6 3 6 3 2" xfId="48837" xr:uid="{00000000-0005-0000-0000-000065800000}"/>
    <cellStyle name="40% - Énfasis6 3 6 4" xfId="31078" xr:uid="{00000000-0005-0000-0000-000066800000}"/>
    <cellStyle name="40% - Énfasis6 3 6 5" xfId="36645" xr:uid="{00000000-0005-0000-0000-000067800000}"/>
    <cellStyle name="40% - Énfasis6 3 6 6" xfId="44105" xr:uid="{00000000-0005-0000-0000-000068800000}"/>
    <cellStyle name="40% - Énfasis6 3 6 7" xfId="13601" xr:uid="{00000000-0005-0000-0000-000069800000}"/>
    <cellStyle name="40% - Énfasis6 3 7" xfId="4865" xr:uid="{00000000-0005-0000-0000-00006A800000}"/>
    <cellStyle name="40% - Énfasis6 3 7 2" xfId="9621" xr:uid="{00000000-0005-0000-0000-00006B800000}"/>
    <cellStyle name="40% - Énfasis6 3 7 2 2" xfId="55387" xr:uid="{00000000-0005-0000-0000-00006C800000}"/>
    <cellStyle name="40% - Énfasis6 3 7 2 3" xfId="25380" xr:uid="{00000000-0005-0000-0000-00006D800000}"/>
    <cellStyle name="40% - Énfasis6 3 7 3" xfId="32964" xr:uid="{00000000-0005-0000-0000-00006E800000}"/>
    <cellStyle name="40% - Énfasis6 3 7 3 2" xfId="50696" xr:uid="{00000000-0005-0000-0000-00006F800000}"/>
    <cellStyle name="40% - Énfasis6 3 7 4" xfId="38543" xr:uid="{00000000-0005-0000-0000-000070800000}"/>
    <cellStyle name="40% - Énfasis6 3 7 5" xfId="45996" xr:uid="{00000000-0005-0000-0000-000071800000}"/>
    <cellStyle name="40% - Énfasis6 3 7 6" xfId="15470" xr:uid="{00000000-0005-0000-0000-000072800000}"/>
    <cellStyle name="40% - Énfasis6 3 8" xfId="5350" xr:uid="{00000000-0005-0000-0000-000073800000}"/>
    <cellStyle name="40% - Énfasis6 3 8 2" xfId="10042" xr:uid="{00000000-0005-0000-0000-000074800000}"/>
    <cellStyle name="40% - Énfasis6 3 8 2 2" xfId="55808" xr:uid="{00000000-0005-0000-0000-000075800000}"/>
    <cellStyle name="40% - Énfasis6 3 8 2 3" xfId="33446" xr:uid="{00000000-0005-0000-0000-000076800000}"/>
    <cellStyle name="40% - Énfasis6 3 8 3" xfId="39025" xr:uid="{00000000-0005-0000-0000-000077800000}"/>
    <cellStyle name="40% - Énfasis6 3 8 3 2" xfId="51116" xr:uid="{00000000-0005-0000-0000-000078800000}"/>
    <cellStyle name="40% - Énfasis6 3 8 4" xfId="46478" xr:uid="{00000000-0005-0000-0000-000079800000}"/>
    <cellStyle name="40% - Énfasis6 3 8 5" xfId="19361" xr:uid="{00000000-0005-0000-0000-00007A800000}"/>
    <cellStyle name="40% - Énfasis6 3 9" xfId="5793" xr:uid="{00000000-0005-0000-0000-00007B800000}"/>
    <cellStyle name="40% - Énfasis6 3 9 2" xfId="51559" xr:uid="{00000000-0005-0000-0000-00007C800000}"/>
    <cellStyle name="40% - Énfasis6 3 9 3" xfId="29027" xr:uid="{00000000-0005-0000-0000-00007D800000}"/>
    <cellStyle name="40% - Énfasis6 4" xfId="591" xr:uid="{00000000-0005-0000-0000-00007E800000}"/>
    <cellStyle name="40% - Énfasis6 4 10" xfId="42107" xr:uid="{00000000-0005-0000-0000-00007F800000}"/>
    <cellStyle name="40% - Énfasis6 4 11" xfId="11451" xr:uid="{00000000-0005-0000-0000-000080800000}"/>
    <cellStyle name="40% - Énfasis6 4 12" xfId="56665" xr:uid="{00000000-0005-0000-0000-000081800000}"/>
    <cellStyle name="40% - Énfasis6 4 13" xfId="57120" xr:uid="{00000000-0005-0000-0000-000082800000}"/>
    <cellStyle name="40% - Énfasis6 4 2" xfId="875" xr:uid="{00000000-0005-0000-0000-000083800000}"/>
    <cellStyle name="40% - Énfasis6 4 2 10" xfId="11732" xr:uid="{00000000-0005-0000-0000-000084800000}"/>
    <cellStyle name="40% - Énfasis6 4 2 2" xfId="1617" xr:uid="{00000000-0005-0000-0000-000085800000}"/>
    <cellStyle name="40% - Énfasis6 4 2 2 2" xfId="3990" xr:uid="{00000000-0005-0000-0000-000086800000}"/>
    <cellStyle name="40% - Énfasis6 4 2 2 2 2" xfId="8781" xr:uid="{00000000-0005-0000-0000-000087800000}"/>
    <cellStyle name="40% - Énfasis6 4 2 2 2 2 2" xfId="28200" xr:uid="{00000000-0005-0000-0000-000088800000}"/>
    <cellStyle name="40% - Énfasis6 4 2 2 2 2 3" xfId="54547" xr:uid="{00000000-0005-0000-0000-000089800000}"/>
    <cellStyle name="40% - Énfasis6 4 2 2 2 2 4" xfId="18323" xr:uid="{00000000-0005-0000-0000-00008A800000}"/>
    <cellStyle name="40% - Énfasis6 4 2 2 2 3" xfId="22615" xr:uid="{00000000-0005-0000-0000-00008B800000}"/>
    <cellStyle name="40% - Énfasis6 4 2 2 2 3 2" xfId="49858" xr:uid="{00000000-0005-0000-0000-00008C800000}"/>
    <cellStyle name="40% - Énfasis6 4 2 2 2 4" xfId="32098" xr:uid="{00000000-0005-0000-0000-00008D800000}"/>
    <cellStyle name="40% - Énfasis6 4 2 2 2 5" xfId="37669" xr:uid="{00000000-0005-0000-0000-00008E800000}"/>
    <cellStyle name="40% - Énfasis6 4 2 2 2 6" xfId="45129" xr:uid="{00000000-0005-0000-0000-00008F800000}"/>
    <cellStyle name="40% - Énfasis6 4 2 2 2 7" xfId="14611" xr:uid="{00000000-0005-0000-0000-000090800000}"/>
    <cellStyle name="40% - Énfasis6 4 2 2 3" xfId="6830" xr:uid="{00000000-0005-0000-0000-000091800000}"/>
    <cellStyle name="40% - Énfasis6 4 2 2 3 2" xfId="26390" xr:uid="{00000000-0005-0000-0000-000092800000}"/>
    <cellStyle name="40% - Énfasis6 4 2 2 3 3" xfId="52596" xr:uid="{00000000-0005-0000-0000-000093800000}"/>
    <cellStyle name="40% - Énfasis6 4 2 2 3 4" xfId="16480" xr:uid="{00000000-0005-0000-0000-000094800000}"/>
    <cellStyle name="40% - Énfasis6 4 2 2 4" xfId="20456" xr:uid="{00000000-0005-0000-0000-000095800000}"/>
    <cellStyle name="40% - Énfasis6 4 2 2 4 2" xfId="47932" xr:uid="{00000000-0005-0000-0000-000096800000}"/>
    <cellStyle name="40% - Énfasis6 4 2 2 5" xfId="30081" xr:uid="{00000000-0005-0000-0000-000097800000}"/>
    <cellStyle name="40% - Énfasis6 4 2 2 6" xfId="35527" xr:uid="{00000000-0005-0000-0000-000098800000}"/>
    <cellStyle name="40% - Énfasis6 4 2 2 7" xfId="43122" xr:uid="{00000000-0005-0000-0000-000099800000}"/>
    <cellStyle name="40% - Énfasis6 4 2 2 8" xfId="13150" xr:uid="{00000000-0005-0000-0000-00009A800000}"/>
    <cellStyle name="40% - Énfasis6 4 2 3" xfId="3298" xr:uid="{00000000-0005-0000-0000-00009B800000}"/>
    <cellStyle name="40% - Énfasis6 4 2 3 2" xfId="8090" xr:uid="{00000000-0005-0000-0000-00009C800000}"/>
    <cellStyle name="40% - Énfasis6 4 2 3 2 2" xfId="27520" xr:uid="{00000000-0005-0000-0000-00009D800000}"/>
    <cellStyle name="40% - Énfasis6 4 2 3 2 3" xfId="53856" xr:uid="{00000000-0005-0000-0000-00009E800000}"/>
    <cellStyle name="40% - Énfasis6 4 2 3 2 4" xfId="17631" xr:uid="{00000000-0005-0000-0000-00009F800000}"/>
    <cellStyle name="40% - Énfasis6 4 2 3 3" xfId="21923" xr:uid="{00000000-0005-0000-0000-0000A0800000}"/>
    <cellStyle name="40% - Énfasis6 4 2 3 3 2" xfId="49168" xr:uid="{00000000-0005-0000-0000-0000A1800000}"/>
    <cellStyle name="40% - Énfasis6 4 2 3 4" xfId="31410" xr:uid="{00000000-0005-0000-0000-0000A2800000}"/>
    <cellStyle name="40% - Énfasis6 4 2 3 5" xfId="36977" xr:uid="{00000000-0005-0000-0000-0000A3800000}"/>
    <cellStyle name="40% - Énfasis6 4 2 3 6" xfId="44437" xr:uid="{00000000-0005-0000-0000-0000A4800000}"/>
    <cellStyle name="40% - Énfasis6 4 2 3 7" xfId="12430" xr:uid="{00000000-0005-0000-0000-0000A5800000}"/>
    <cellStyle name="40% - Énfasis6 4 2 4" xfId="6125" xr:uid="{00000000-0005-0000-0000-0000A6800000}"/>
    <cellStyle name="40% - Énfasis6 4 2 4 2" xfId="25185" xr:uid="{00000000-0005-0000-0000-0000A7800000}"/>
    <cellStyle name="40% - Énfasis6 4 2 4 3" xfId="51891" xr:uid="{00000000-0005-0000-0000-0000A8800000}"/>
    <cellStyle name="40% - Énfasis6 4 2 4 4" xfId="13932" xr:uid="{00000000-0005-0000-0000-0000A9800000}"/>
    <cellStyle name="40% - Énfasis6 4 2 5" xfId="15801" xr:uid="{00000000-0005-0000-0000-0000AA800000}"/>
    <cellStyle name="40% - Énfasis6 4 2 5 2" xfId="25711" xr:uid="{00000000-0005-0000-0000-0000AB800000}"/>
    <cellStyle name="40% - Énfasis6 4 2 5 3" xfId="47229" xr:uid="{00000000-0005-0000-0000-0000AC800000}"/>
    <cellStyle name="40% - Énfasis6 4 2 6" xfId="19720" xr:uid="{00000000-0005-0000-0000-0000AD800000}"/>
    <cellStyle name="40% - Énfasis6 4 2 7" xfId="29359" xr:uid="{00000000-0005-0000-0000-0000AE800000}"/>
    <cellStyle name="40% - Énfasis6 4 2 8" xfId="34789" xr:uid="{00000000-0005-0000-0000-0000AF800000}"/>
    <cellStyle name="40% - Énfasis6 4 2 9" xfId="42388" xr:uid="{00000000-0005-0000-0000-0000B0800000}"/>
    <cellStyle name="40% - Énfasis6 4 3" xfId="1354" xr:uid="{00000000-0005-0000-0000-0000B1800000}"/>
    <cellStyle name="40% - Énfasis6 4 3 2" xfId="3730" xr:uid="{00000000-0005-0000-0000-0000B2800000}"/>
    <cellStyle name="40% - Énfasis6 4 3 2 2" xfId="8521" xr:uid="{00000000-0005-0000-0000-0000B3800000}"/>
    <cellStyle name="40% - Énfasis6 4 3 2 2 2" xfId="27941" xr:uid="{00000000-0005-0000-0000-0000B4800000}"/>
    <cellStyle name="40% - Énfasis6 4 3 2 2 3" xfId="54287" xr:uid="{00000000-0005-0000-0000-0000B5800000}"/>
    <cellStyle name="40% - Énfasis6 4 3 2 2 4" xfId="18063" xr:uid="{00000000-0005-0000-0000-0000B6800000}"/>
    <cellStyle name="40% - Énfasis6 4 3 2 3" xfId="22355" xr:uid="{00000000-0005-0000-0000-0000B7800000}"/>
    <cellStyle name="40% - Énfasis6 4 3 2 3 2" xfId="49598" xr:uid="{00000000-0005-0000-0000-0000B8800000}"/>
    <cellStyle name="40% - Énfasis6 4 3 2 4" xfId="31838" xr:uid="{00000000-0005-0000-0000-0000B9800000}"/>
    <cellStyle name="40% - Énfasis6 4 3 2 5" xfId="37409" xr:uid="{00000000-0005-0000-0000-0000BA800000}"/>
    <cellStyle name="40% - Énfasis6 4 3 2 6" xfId="44869" xr:uid="{00000000-0005-0000-0000-0000BB800000}"/>
    <cellStyle name="40% - Énfasis6 4 3 2 7" xfId="14352" xr:uid="{00000000-0005-0000-0000-0000BC800000}"/>
    <cellStyle name="40% - Énfasis6 4 3 3" xfId="6568" xr:uid="{00000000-0005-0000-0000-0000BD800000}"/>
    <cellStyle name="40% - Énfasis6 4 3 3 2" xfId="26131" xr:uid="{00000000-0005-0000-0000-0000BE800000}"/>
    <cellStyle name="40% - Énfasis6 4 3 3 3" xfId="52334" xr:uid="{00000000-0005-0000-0000-0000BF800000}"/>
    <cellStyle name="40% - Énfasis6 4 3 3 4" xfId="16221" xr:uid="{00000000-0005-0000-0000-0000C0800000}"/>
    <cellStyle name="40% - Énfasis6 4 3 4" xfId="20193" xr:uid="{00000000-0005-0000-0000-0000C1800000}"/>
    <cellStyle name="40% - Énfasis6 4 3 4 2" xfId="47670" xr:uid="{00000000-0005-0000-0000-0000C2800000}"/>
    <cellStyle name="40% - Énfasis6 4 3 5" xfId="29818" xr:uid="{00000000-0005-0000-0000-0000C3800000}"/>
    <cellStyle name="40% - Énfasis6 4 3 6" xfId="35264" xr:uid="{00000000-0005-0000-0000-0000C4800000}"/>
    <cellStyle name="40% - Énfasis6 4 3 7" xfId="42859" xr:uid="{00000000-0005-0000-0000-0000C5800000}"/>
    <cellStyle name="40% - Énfasis6 4 3 8" xfId="12888" xr:uid="{00000000-0005-0000-0000-0000C6800000}"/>
    <cellStyle name="40% - Énfasis6 4 4" xfId="2157" xr:uid="{00000000-0005-0000-0000-0000C7800000}"/>
    <cellStyle name="40% - Énfasis6 4 4 2" xfId="4462" xr:uid="{00000000-0005-0000-0000-0000C8800000}"/>
    <cellStyle name="40% - Énfasis6 4 4 2 2" xfId="9243" xr:uid="{00000000-0005-0000-0000-0000C9800000}"/>
    <cellStyle name="40% - Énfasis6 4 4 2 2 2" xfId="28636" xr:uid="{00000000-0005-0000-0000-0000CA800000}"/>
    <cellStyle name="40% - Énfasis6 4 4 2 2 3" xfId="55009" xr:uid="{00000000-0005-0000-0000-0000CB800000}"/>
    <cellStyle name="40% - Énfasis6 4 4 2 2 4" xfId="18795" xr:uid="{00000000-0005-0000-0000-0000CC800000}"/>
    <cellStyle name="40% - Énfasis6 4 4 2 3" xfId="23087" xr:uid="{00000000-0005-0000-0000-0000CD800000}"/>
    <cellStyle name="40% - Énfasis6 4 4 2 3 2" xfId="50319" xr:uid="{00000000-0005-0000-0000-0000CE800000}"/>
    <cellStyle name="40% - Énfasis6 4 4 2 4" xfId="32562" xr:uid="{00000000-0005-0000-0000-0000CF800000}"/>
    <cellStyle name="40% - Énfasis6 4 4 2 5" xfId="38141" xr:uid="{00000000-0005-0000-0000-0000D0800000}"/>
    <cellStyle name="40% - Énfasis6 4 4 2 6" xfId="45601" xr:uid="{00000000-0005-0000-0000-0000D1800000}"/>
    <cellStyle name="40% - Énfasis6 4 4 2 7" xfId="15047" xr:uid="{00000000-0005-0000-0000-0000D2800000}"/>
    <cellStyle name="40% - Énfasis6 4 4 3" xfId="7322" xr:uid="{00000000-0005-0000-0000-0000D3800000}"/>
    <cellStyle name="40% - Énfasis6 4 4 3 2" xfId="26826" xr:uid="{00000000-0005-0000-0000-0000D4800000}"/>
    <cellStyle name="40% - Énfasis6 4 4 3 3" xfId="53088" xr:uid="{00000000-0005-0000-0000-0000D5800000}"/>
    <cellStyle name="40% - Énfasis6 4 4 3 4" xfId="16916" xr:uid="{00000000-0005-0000-0000-0000D6800000}"/>
    <cellStyle name="40% - Énfasis6 4 4 4" xfId="20994" xr:uid="{00000000-0005-0000-0000-0000D7800000}"/>
    <cellStyle name="40% - Énfasis6 4 4 4 2" xfId="48424" xr:uid="{00000000-0005-0000-0000-0000D8800000}"/>
    <cellStyle name="40% - Énfasis6 4 4 5" xfId="30608" xr:uid="{00000000-0005-0000-0000-0000D9800000}"/>
    <cellStyle name="40% - Énfasis6 4 4 6" xfId="36067" xr:uid="{00000000-0005-0000-0000-0000DA800000}"/>
    <cellStyle name="40% - Énfasis6 4 4 7" xfId="43660" xr:uid="{00000000-0005-0000-0000-0000DB800000}"/>
    <cellStyle name="40% - Énfasis6 4 4 8" xfId="12171" xr:uid="{00000000-0005-0000-0000-0000DC800000}"/>
    <cellStyle name="40% - Énfasis6 4 5" xfId="3038" xr:uid="{00000000-0005-0000-0000-0000DD800000}"/>
    <cellStyle name="40% - Énfasis6 4 5 2" xfId="7831" xr:uid="{00000000-0005-0000-0000-0000DE800000}"/>
    <cellStyle name="40% - Énfasis6 4 5 2 2" xfId="27261" xr:uid="{00000000-0005-0000-0000-0000DF800000}"/>
    <cellStyle name="40% - Énfasis6 4 5 2 3" xfId="53597" xr:uid="{00000000-0005-0000-0000-0000E0800000}"/>
    <cellStyle name="40% - Énfasis6 4 5 2 4" xfId="17371" xr:uid="{00000000-0005-0000-0000-0000E1800000}"/>
    <cellStyle name="40% - Énfasis6 4 5 3" xfId="21663" xr:uid="{00000000-0005-0000-0000-0000E2800000}"/>
    <cellStyle name="40% - Énfasis6 4 5 3 2" xfId="48909" xr:uid="{00000000-0005-0000-0000-0000E3800000}"/>
    <cellStyle name="40% - Énfasis6 4 5 4" xfId="31150" xr:uid="{00000000-0005-0000-0000-0000E4800000}"/>
    <cellStyle name="40% - Énfasis6 4 5 5" xfId="36717" xr:uid="{00000000-0005-0000-0000-0000E5800000}"/>
    <cellStyle name="40% - Énfasis6 4 5 6" xfId="44177" xr:uid="{00000000-0005-0000-0000-0000E6800000}"/>
    <cellStyle name="40% - Énfasis6 4 5 7" xfId="13673" xr:uid="{00000000-0005-0000-0000-0000E7800000}"/>
    <cellStyle name="40% - Énfasis6 4 6" xfId="4937" xr:uid="{00000000-0005-0000-0000-0000E8800000}"/>
    <cellStyle name="40% - Énfasis6 4 6 2" xfId="9693" xr:uid="{00000000-0005-0000-0000-0000E9800000}"/>
    <cellStyle name="40% - Énfasis6 4 6 2 2" xfId="55459" xr:uid="{00000000-0005-0000-0000-0000EA800000}"/>
    <cellStyle name="40% - Énfasis6 4 6 2 3" xfId="25452" xr:uid="{00000000-0005-0000-0000-0000EB800000}"/>
    <cellStyle name="40% - Énfasis6 4 6 3" xfId="33036" xr:uid="{00000000-0005-0000-0000-0000EC800000}"/>
    <cellStyle name="40% - Énfasis6 4 6 3 2" xfId="50768" xr:uid="{00000000-0005-0000-0000-0000ED800000}"/>
    <cellStyle name="40% - Énfasis6 4 6 4" xfId="38615" xr:uid="{00000000-0005-0000-0000-0000EE800000}"/>
    <cellStyle name="40% - Énfasis6 4 6 5" xfId="46068" xr:uid="{00000000-0005-0000-0000-0000EF800000}"/>
    <cellStyle name="40% - Énfasis6 4 6 6" xfId="15542" xr:uid="{00000000-0005-0000-0000-0000F0800000}"/>
    <cellStyle name="40% - Énfasis6 4 7" xfId="5422" xr:uid="{00000000-0005-0000-0000-0000F1800000}"/>
    <cellStyle name="40% - Énfasis6 4 7 2" xfId="10114" xr:uid="{00000000-0005-0000-0000-0000F2800000}"/>
    <cellStyle name="40% - Énfasis6 4 7 2 2" xfId="55880" xr:uid="{00000000-0005-0000-0000-0000F3800000}"/>
    <cellStyle name="40% - Énfasis6 4 7 2 3" xfId="33518" xr:uid="{00000000-0005-0000-0000-0000F4800000}"/>
    <cellStyle name="40% - Énfasis6 4 7 3" xfId="39097" xr:uid="{00000000-0005-0000-0000-0000F5800000}"/>
    <cellStyle name="40% - Énfasis6 4 7 3 2" xfId="51188" xr:uid="{00000000-0005-0000-0000-0000F6800000}"/>
    <cellStyle name="40% - Énfasis6 4 7 4" xfId="46550" xr:uid="{00000000-0005-0000-0000-0000F7800000}"/>
    <cellStyle name="40% - Énfasis6 4 7 5" xfId="19438" xr:uid="{00000000-0005-0000-0000-0000F8800000}"/>
    <cellStyle name="40% - Énfasis6 4 8" xfId="5865" xr:uid="{00000000-0005-0000-0000-0000F9800000}"/>
    <cellStyle name="40% - Énfasis6 4 8 2" xfId="51631" xr:uid="{00000000-0005-0000-0000-0000FA800000}"/>
    <cellStyle name="40% - Énfasis6 4 8 3" xfId="29099" xr:uid="{00000000-0005-0000-0000-0000FB800000}"/>
    <cellStyle name="40% - Énfasis6 4 9" xfId="10910" xr:uid="{00000000-0005-0000-0000-0000FC800000}"/>
    <cellStyle name="40% - Énfasis6 4 9 2" xfId="46970" xr:uid="{00000000-0005-0000-0000-0000FD800000}"/>
    <cellStyle name="40% - Énfasis6 4 9 3" xfId="34507" xr:uid="{00000000-0005-0000-0000-0000FE800000}"/>
    <cellStyle name="40% - Énfasis6 5" xfId="952" xr:uid="{00000000-0005-0000-0000-0000FF800000}"/>
    <cellStyle name="40% - Énfasis6 5 10" xfId="11809" xr:uid="{00000000-0005-0000-0000-000000810000}"/>
    <cellStyle name="40% - Énfasis6 5 11" xfId="56737" xr:uid="{00000000-0005-0000-0000-000001810000}"/>
    <cellStyle name="40% - Énfasis6 5 12" xfId="57192" xr:uid="{00000000-0005-0000-0000-000002810000}"/>
    <cellStyle name="40% - Énfasis6 5 2" xfId="1689" xr:uid="{00000000-0005-0000-0000-000003810000}"/>
    <cellStyle name="40% - Énfasis6 5 2 2" xfId="4062" xr:uid="{00000000-0005-0000-0000-000004810000}"/>
    <cellStyle name="40% - Énfasis6 5 2 2 2" xfId="8853" xr:uid="{00000000-0005-0000-0000-000005810000}"/>
    <cellStyle name="40% - Énfasis6 5 2 2 2 2" xfId="28272" xr:uid="{00000000-0005-0000-0000-000006810000}"/>
    <cellStyle name="40% - Énfasis6 5 2 2 2 3" xfId="54619" xr:uid="{00000000-0005-0000-0000-000007810000}"/>
    <cellStyle name="40% - Énfasis6 5 2 2 2 4" xfId="18395" xr:uid="{00000000-0005-0000-0000-000008810000}"/>
    <cellStyle name="40% - Énfasis6 5 2 2 3" xfId="22687" xr:uid="{00000000-0005-0000-0000-000009810000}"/>
    <cellStyle name="40% - Énfasis6 5 2 2 3 2" xfId="49930" xr:uid="{00000000-0005-0000-0000-00000A810000}"/>
    <cellStyle name="40% - Énfasis6 5 2 2 4" xfId="32170" xr:uid="{00000000-0005-0000-0000-00000B810000}"/>
    <cellStyle name="40% - Énfasis6 5 2 2 5" xfId="37741" xr:uid="{00000000-0005-0000-0000-00000C810000}"/>
    <cellStyle name="40% - Énfasis6 5 2 2 6" xfId="45201" xr:uid="{00000000-0005-0000-0000-00000D810000}"/>
    <cellStyle name="40% - Énfasis6 5 2 2 7" xfId="14683" xr:uid="{00000000-0005-0000-0000-00000E810000}"/>
    <cellStyle name="40% - Énfasis6 5 2 3" xfId="6902" xr:uid="{00000000-0005-0000-0000-00000F810000}"/>
    <cellStyle name="40% - Énfasis6 5 2 3 2" xfId="26462" xr:uid="{00000000-0005-0000-0000-000010810000}"/>
    <cellStyle name="40% - Énfasis6 5 2 3 3" xfId="52668" xr:uid="{00000000-0005-0000-0000-000011810000}"/>
    <cellStyle name="40% - Énfasis6 5 2 3 4" xfId="16552" xr:uid="{00000000-0005-0000-0000-000012810000}"/>
    <cellStyle name="40% - Énfasis6 5 2 4" xfId="20528" xr:uid="{00000000-0005-0000-0000-000013810000}"/>
    <cellStyle name="40% - Énfasis6 5 2 4 2" xfId="48004" xr:uid="{00000000-0005-0000-0000-000014810000}"/>
    <cellStyle name="40% - Énfasis6 5 2 5" xfId="30153" xr:uid="{00000000-0005-0000-0000-000015810000}"/>
    <cellStyle name="40% - Énfasis6 5 2 6" xfId="35599" xr:uid="{00000000-0005-0000-0000-000016810000}"/>
    <cellStyle name="40% - Énfasis6 5 2 7" xfId="43194" xr:uid="{00000000-0005-0000-0000-000017810000}"/>
    <cellStyle name="40% - Énfasis6 5 2 8" xfId="13222" xr:uid="{00000000-0005-0000-0000-000018810000}"/>
    <cellStyle name="40% - Énfasis6 5 3" xfId="2229" xr:uid="{00000000-0005-0000-0000-000019810000}"/>
    <cellStyle name="40% - Énfasis6 5 3 2" xfId="4534" xr:uid="{00000000-0005-0000-0000-00001A810000}"/>
    <cellStyle name="40% - Énfasis6 5 3 2 2" xfId="9315" xr:uid="{00000000-0005-0000-0000-00001B810000}"/>
    <cellStyle name="40% - Énfasis6 5 3 2 2 2" xfId="28708" xr:uid="{00000000-0005-0000-0000-00001C810000}"/>
    <cellStyle name="40% - Énfasis6 5 3 2 2 3" xfId="55081" xr:uid="{00000000-0005-0000-0000-00001D810000}"/>
    <cellStyle name="40% - Énfasis6 5 3 2 2 4" xfId="18867" xr:uid="{00000000-0005-0000-0000-00001E810000}"/>
    <cellStyle name="40% - Énfasis6 5 3 2 3" xfId="23159" xr:uid="{00000000-0005-0000-0000-00001F810000}"/>
    <cellStyle name="40% - Énfasis6 5 3 2 3 2" xfId="50391" xr:uid="{00000000-0005-0000-0000-000020810000}"/>
    <cellStyle name="40% - Énfasis6 5 3 2 4" xfId="32634" xr:uid="{00000000-0005-0000-0000-000021810000}"/>
    <cellStyle name="40% - Énfasis6 5 3 2 5" xfId="38213" xr:uid="{00000000-0005-0000-0000-000022810000}"/>
    <cellStyle name="40% - Énfasis6 5 3 2 6" xfId="45673" xr:uid="{00000000-0005-0000-0000-000023810000}"/>
    <cellStyle name="40% - Énfasis6 5 3 2 7" xfId="15119" xr:uid="{00000000-0005-0000-0000-000024810000}"/>
    <cellStyle name="40% - Énfasis6 5 3 3" xfId="7394" xr:uid="{00000000-0005-0000-0000-000025810000}"/>
    <cellStyle name="40% - Énfasis6 5 3 3 2" xfId="26898" xr:uid="{00000000-0005-0000-0000-000026810000}"/>
    <cellStyle name="40% - Énfasis6 5 3 3 3" xfId="53160" xr:uid="{00000000-0005-0000-0000-000027810000}"/>
    <cellStyle name="40% - Énfasis6 5 3 3 4" xfId="16988" xr:uid="{00000000-0005-0000-0000-000028810000}"/>
    <cellStyle name="40% - Énfasis6 5 3 4" xfId="21066" xr:uid="{00000000-0005-0000-0000-000029810000}"/>
    <cellStyle name="40% - Énfasis6 5 3 4 2" xfId="48496" xr:uid="{00000000-0005-0000-0000-00002A810000}"/>
    <cellStyle name="40% - Énfasis6 5 3 5" xfId="30680" xr:uid="{00000000-0005-0000-0000-00002B810000}"/>
    <cellStyle name="40% - Énfasis6 5 3 6" xfId="36139" xr:uid="{00000000-0005-0000-0000-00002C810000}"/>
    <cellStyle name="40% - Énfasis6 5 3 7" xfId="43732" xr:uid="{00000000-0005-0000-0000-00002D810000}"/>
    <cellStyle name="40% - Énfasis6 5 3 8" xfId="12502" xr:uid="{00000000-0005-0000-0000-00002E810000}"/>
    <cellStyle name="40% - Énfasis6 5 4" xfId="3370" xr:uid="{00000000-0005-0000-0000-00002F810000}"/>
    <cellStyle name="40% - Énfasis6 5 4 2" xfId="8162" xr:uid="{00000000-0005-0000-0000-000030810000}"/>
    <cellStyle name="40% - Énfasis6 5 4 2 2" xfId="27592" xr:uid="{00000000-0005-0000-0000-000031810000}"/>
    <cellStyle name="40% - Énfasis6 5 4 2 3" xfId="53928" xr:uid="{00000000-0005-0000-0000-000032810000}"/>
    <cellStyle name="40% - Énfasis6 5 4 2 4" xfId="17703" xr:uid="{00000000-0005-0000-0000-000033810000}"/>
    <cellStyle name="40% - Énfasis6 5 4 3" xfId="21995" xr:uid="{00000000-0005-0000-0000-000034810000}"/>
    <cellStyle name="40% - Énfasis6 5 4 3 2" xfId="49240" xr:uid="{00000000-0005-0000-0000-000035810000}"/>
    <cellStyle name="40% - Énfasis6 5 4 4" xfId="31482" xr:uid="{00000000-0005-0000-0000-000036810000}"/>
    <cellStyle name="40% - Énfasis6 5 4 5" xfId="37049" xr:uid="{00000000-0005-0000-0000-000037810000}"/>
    <cellStyle name="40% - Énfasis6 5 4 6" xfId="44509" xr:uid="{00000000-0005-0000-0000-000038810000}"/>
    <cellStyle name="40% - Énfasis6 5 4 7" xfId="14004" xr:uid="{00000000-0005-0000-0000-000039810000}"/>
    <cellStyle name="40% - Énfasis6 5 5" xfId="5009" xr:uid="{00000000-0005-0000-0000-00003A810000}"/>
    <cellStyle name="40% - Énfasis6 5 5 2" xfId="9765" xr:uid="{00000000-0005-0000-0000-00003B810000}"/>
    <cellStyle name="40% - Énfasis6 5 5 2 2" xfId="55531" xr:uid="{00000000-0005-0000-0000-00003C810000}"/>
    <cellStyle name="40% - Énfasis6 5 5 2 3" xfId="25783" xr:uid="{00000000-0005-0000-0000-00003D810000}"/>
    <cellStyle name="40% - Énfasis6 5 5 3" xfId="33108" xr:uid="{00000000-0005-0000-0000-00003E810000}"/>
    <cellStyle name="40% - Énfasis6 5 5 3 2" xfId="50840" xr:uid="{00000000-0005-0000-0000-00003F810000}"/>
    <cellStyle name="40% - Énfasis6 5 5 4" xfId="38687" xr:uid="{00000000-0005-0000-0000-000040810000}"/>
    <cellStyle name="40% - Énfasis6 5 5 5" xfId="46140" xr:uid="{00000000-0005-0000-0000-000041810000}"/>
    <cellStyle name="40% - Énfasis6 5 5 6" xfId="15873" xr:uid="{00000000-0005-0000-0000-000042810000}"/>
    <cellStyle name="40% - Énfasis6 5 6" xfId="5494" xr:uid="{00000000-0005-0000-0000-000043810000}"/>
    <cellStyle name="40% - Énfasis6 5 6 2" xfId="10186" xr:uid="{00000000-0005-0000-0000-000044810000}"/>
    <cellStyle name="40% - Énfasis6 5 6 2 2" xfId="55952" xr:uid="{00000000-0005-0000-0000-000045810000}"/>
    <cellStyle name="40% - Énfasis6 5 6 2 3" xfId="33590" xr:uid="{00000000-0005-0000-0000-000046810000}"/>
    <cellStyle name="40% - Énfasis6 5 6 3" xfId="39169" xr:uid="{00000000-0005-0000-0000-000047810000}"/>
    <cellStyle name="40% - Énfasis6 5 6 3 2" xfId="51260" xr:uid="{00000000-0005-0000-0000-000048810000}"/>
    <cellStyle name="40% - Énfasis6 5 6 4" xfId="46622" xr:uid="{00000000-0005-0000-0000-000049810000}"/>
    <cellStyle name="40% - Énfasis6 5 6 5" xfId="19797" xr:uid="{00000000-0005-0000-0000-00004A810000}"/>
    <cellStyle name="40% - Énfasis6 5 7" xfId="6197" xr:uid="{00000000-0005-0000-0000-00004B810000}"/>
    <cellStyle name="40% - Énfasis6 5 7 2" xfId="51963" xr:uid="{00000000-0005-0000-0000-00004C810000}"/>
    <cellStyle name="40% - Énfasis6 5 7 3" xfId="29431" xr:uid="{00000000-0005-0000-0000-00004D810000}"/>
    <cellStyle name="40% - Énfasis6 5 8" xfId="10982" xr:uid="{00000000-0005-0000-0000-00004E810000}"/>
    <cellStyle name="40% - Énfasis6 5 8 2" xfId="47301" xr:uid="{00000000-0005-0000-0000-00004F810000}"/>
    <cellStyle name="40% - Énfasis6 5 8 3" xfId="34866" xr:uid="{00000000-0005-0000-0000-000050810000}"/>
    <cellStyle name="40% - Énfasis6 5 9" xfId="42465" xr:uid="{00000000-0005-0000-0000-000051810000}"/>
    <cellStyle name="40% - Énfasis6 6" xfId="693" xr:uid="{00000000-0005-0000-0000-000052810000}"/>
    <cellStyle name="40% - Énfasis6 6 10" xfId="11550" xr:uid="{00000000-0005-0000-0000-000053810000}"/>
    <cellStyle name="40% - Énfasis6 6 2" xfId="1453" xr:uid="{00000000-0005-0000-0000-000054810000}"/>
    <cellStyle name="40% - Énfasis6 6 2 2" xfId="3829" xr:uid="{00000000-0005-0000-0000-000055810000}"/>
    <cellStyle name="40% - Énfasis6 6 2 2 2" xfId="8620" xr:uid="{00000000-0005-0000-0000-000056810000}"/>
    <cellStyle name="40% - Énfasis6 6 2 2 2 2" xfId="28040" xr:uid="{00000000-0005-0000-0000-000057810000}"/>
    <cellStyle name="40% - Énfasis6 6 2 2 2 3" xfId="54386" xr:uid="{00000000-0005-0000-0000-000058810000}"/>
    <cellStyle name="40% - Énfasis6 6 2 2 2 4" xfId="18162" xr:uid="{00000000-0005-0000-0000-000059810000}"/>
    <cellStyle name="40% - Énfasis6 6 2 2 3" xfId="22454" xr:uid="{00000000-0005-0000-0000-00005A810000}"/>
    <cellStyle name="40% - Énfasis6 6 2 2 3 2" xfId="49697" xr:uid="{00000000-0005-0000-0000-00005B810000}"/>
    <cellStyle name="40% - Énfasis6 6 2 2 4" xfId="31937" xr:uid="{00000000-0005-0000-0000-00005C810000}"/>
    <cellStyle name="40% - Énfasis6 6 2 2 5" xfId="37508" xr:uid="{00000000-0005-0000-0000-00005D810000}"/>
    <cellStyle name="40% - Énfasis6 6 2 2 6" xfId="44968" xr:uid="{00000000-0005-0000-0000-00005E810000}"/>
    <cellStyle name="40% - Énfasis6 6 2 2 7" xfId="14451" xr:uid="{00000000-0005-0000-0000-00005F810000}"/>
    <cellStyle name="40% - Énfasis6 6 2 3" xfId="6667" xr:uid="{00000000-0005-0000-0000-000060810000}"/>
    <cellStyle name="40% - Énfasis6 6 2 3 2" xfId="26230" xr:uid="{00000000-0005-0000-0000-000061810000}"/>
    <cellStyle name="40% - Énfasis6 6 2 3 3" xfId="52433" xr:uid="{00000000-0005-0000-0000-000062810000}"/>
    <cellStyle name="40% - Énfasis6 6 2 3 4" xfId="16320" xr:uid="{00000000-0005-0000-0000-000063810000}"/>
    <cellStyle name="40% - Énfasis6 6 2 4" xfId="20292" xr:uid="{00000000-0005-0000-0000-000064810000}"/>
    <cellStyle name="40% - Énfasis6 6 2 4 2" xfId="47769" xr:uid="{00000000-0005-0000-0000-000065810000}"/>
    <cellStyle name="40% - Énfasis6 6 2 5" xfId="29917" xr:uid="{00000000-0005-0000-0000-000066810000}"/>
    <cellStyle name="40% - Énfasis6 6 2 6" xfId="35363" xr:uid="{00000000-0005-0000-0000-000067810000}"/>
    <cellStyle name="40% - Énfasis6 6 2 7" xfId="42958" xr:uid="{00000000-0005-0000-0000-000068810000}"/>
    <cellStyle name="40% - Énfasis6 6 2 8" xfId="12987" xr:uid="{00000000-0005-0000-0000-000069810000}"/>
    <cellStyle name="40% - Énfasis6 6 3" xfId="3137" xr:uid="{00000000-0005-0000-0000-00006A810000}"/>
    <cellStyle name="40% - Énfasis6 6 3 2" xfId="7930" xr:uid="{00000000-0005-0000-0000-00006B810000}"/>
    <cellStyle name="40% - Énfasis6 6 3 2 2" xfId="27360" xr:uid="{00000000-0005-0000-0000-00006C810000}"/>
    <cellStyle name="40% - Énfasis6 6 3 2 3" xfId="53696" xr:uid="{00000000-0005-0000-0000-00006D810000}"/>
    <cellStyle name="40% - Énfasis6 6 3 2 4" xfId="17470" xr:uid="{00000000-0005-0000-0000-00006E810000}"/>
    <cellStyle name="40% - Énfasis6 6 3 3" xfId="21762" xr:uid="{00000000-0005-0000-0000-00006F810000}"/>
    <cellStyle name="40% - Énfasis6 6 3 3 2" xfId="49008" xr:uid="{00000000-0005-0000-0000-000070810000}"/>
    <cellStyle name="40% - Énfasis6 6 3 4" xfId="31249" xr:uid="{00000000-0005-0000-0000-000071810000}"/>
    <cellStyle name="40% - Énfasis6 6 3 5" xfId="36816" xr:uid="{00000000-0005-0000-0000-000072810000}"/>
    <cellStyle name="40% - Énfasis6 6 3 6" xfId="44276" xr:uid="{00000000-0005-0000-0000-000073810000}"/>
    <cellStyle name="40% - Énfasis6 6 3 7" xfId="12270" xr:uid="{00000000-0005-0000-0000-000074810000}"/>
    <cellStyle name="40% - Énfasis6 6 4" xfId="5964" xr:uid="{00000000-0005-0000-0000-000075810000}"/>
    <cellStyle name="40% - Énfasis6 6 4 2" xfId="24157" xr:uid="{00000000-0005-0000-0000-000076810000}"/>
    <cellStyle name="40% - Énfasis6 6 4 3" xfId="51730" xr:uid="{00000000-0005-0000-0000-000077810000}"/>
    <cellStyle name="40% - Énfasis6 6 4 4" xfId="13772" xr:uid="{00000000-0005-0000-0000-000078810000}"/>
    <cellStyle name="40% - Énfasis6 6 5" xfId="15641" xr:uid="{00000000-0005-0000-0000-000079810000}"/>
    <cellStyle name="40% - Énfasis6 6 5 2" xfId="25551" xr:uid="{00000000-0005-0000-0000-00007A810000}"/>
    <cellStyle name="40% - Énfasis6 6 5 3" xfId="47069" xr:uid="{00000000-0005-0000-0000-00007B810000}"/>
    <cellStyle name="40% - Énfasis6 6 6" xfId="19538" xr:uid="{00000000-0005-0000-0000-00007C810000}"/>
    <cellStyle name="40% - Énfasis6 6 7" xfId="29199" xr:uid="{00000000-0005-0000-0000-00007D810000}"/>
    <cellStyle name="40% - Énfasis6 6 8" xfId="34607" xr:uid="{00000000-0005-0000-0000-00007E810000}"/>
    <cellStyle name="40% - Énfasis6 6 9" xfId="42206" xr:uid="{00000000-0005-0000-0000-00007F810000}"/>
    <cellStyle name="40% - Énfasis6 7" xfId="1165" xr:uid="{00000000-0005-0000-0000-000080810000}"/>
    <cellStyle name="40% - Énfasis6 7 2" xfId="3554" xr:uid="{00000000-0005-0000-0000-000081810000}"/>
    <cellStyle name="40% - Énfasis6 7 2 2" xfId="8345" xr:uid="{00000000-0005-0000-0000-000082810000}"/>
    <cellStyle name="40% - Énfasis6 7 2 2 2" xfId="27768" xr:uid="{00000000-0005-0000-0000-000083810000}"/>
    <cellStyle name="40% - Énfasis6 7 2 2 3" xfId="54111" xr:uid="{00000000-0005-0000-0000-000084810000}"/>
    <cellStyle name="40% - Énfasis6 7 2 2 4" xfId="17887" xr:uid="{00000000-0005-0000-0000-000085810000}"/>
    <cellStyle name="40% - Énfasis6 7 2 3" xfId="22179" xr:uid="{00000000-0005-0000-0000-000086810000}"/>
    <cellStyle name="40% - Énfasis6 7 2 3 2" xfId="49422" xr:uid="{00000000-0005-0000-0000-000087810000}"/>
    <cellStyle name="40% - Énfasis6 7 2 4" xfId="31663" xr:uid="{00000000-0005-0000-0000-000088810000}"/>
    <cellStyle name="40% - Énfasis6 7 2 5" xfId="37233" xr:uid="{00000000-0005-0000-0000-000089810000}"/>
    <cellStyle name="40% - Énfasis6 7 2 6" xfId="44693" xr:uid="{00000000-0005-0000-0000-00008A810000}"/>
    <cellStyle name="40% - Énfasis6 7 2 7" xfId="12700" xr:uid="{00000000-0005-0000-0000-00008B810000}"/>
    <cellStyle name="40% - Énfasis6 7 3" xfId="6388" xr:uid="{00000000-0005-0000-0000-00008C810000}"/>
    <cellStyle name="40% - Énfasis6 7 3 2" xfId="21243" xr:uid="{00000000-0005-0000-0000-00008D810000}"/>
    <cellStyle name="40% - Énfasis6 7 3 3" xfId="52154" xr:uid="{00000000-0005-0000-0000-00008E810000}"/>
    <cellStyle name="40% - Énfasis6 7 3 4" xfId="14180" xr:uid="{00000000-0005-0000-0000-00008F810000}"/>
    <cellStyle name="40% - Énfasis6 7 4" xfId="16049" xr:uid="{00000000-0005-0000-0000-000090810000}"/>
    <cellStyle name="40% - Énfasis6 7 4 2" xfId="25959" xr:uid="{00000000-0005-0000-0000-000091810000}"/>
    <cellStyle name="40% - Énfasis6 7 4 3" xfId="47490" xr:uid="{00000000-0005-0000-0000-000092810000}"/>
    <cellStyle name="40% - Énfasis6 7 5" xfId="20004" xr:uid="{00000000-0005-0000-0000-000093810000}"/>
    <cellStyle name="40% - Énfasis6 7 6" xfId="29632" xr:uid="{00000000-0005-0000-0000-000094810000}"/>
    <cellStyle name="40% - Énfasis6 7 7" xfId="35075" xr:uid="{00000000-0005-0000-0000-000095810000}"/>
    <cellStyle name="40% - Énfasis6 7 8" xfId="42670" xr:uid="{00000000-0005-0000-0000-000096810000}"/>
    <cellStyle name="40% - Énfasis6 7 9" xfId="11267" xr:uid="{00000000-0005-0000-0000-000097810000}"/>
    <cellStyle name="40% - Énfasis6 8" xfId="1997" xr:uid="{00000000-0005-0000-0000-000098810000}"/>
    <cellStyle name="40% - Énfasis6 8 2" xfId="4302" xr:uid="{00000000-0005-0000-0000-000099810000}"/>
    <cellStyle name="40% - Énfasis6 8 2 2" xfId="9083" xr:uid="{00000000-0005-0000-0000-00009A810000}"/>
    <cellStyle name="40% - Énfasis6 8 2 2 2" xfId="28476" xr:uid="{00000000-0005-0000-0000-00009B810000}"/>
    <cellStyle name="40% - Énfasis6 8 2 2 3" xfId="54849" xr:uid="{00000000-0005-0000-0000-00009C810000}"/>
    <cellStyle name="40% - Énfasis6 8 2 2 4" xfId="18635" xr:uid="{00000000-0005-0000-0000-00009D810000}"/>
    <cellStyle name="40% - Énfasis6 8 2 3" xfId="22927" xr:uid="{00000000-0005-0000-0000-00009E810000}"/>
    <cellStyle name="40% - Énfasis6 8 2 3 2" xfId="50159" xr:uid="{00000000-0005-0000-0000-00009F810000}"/>
    <cellStyle name="40% - Énfasis6 8 2 4" xfId="32402" xr:uid="{00000000-0005-0000-0000-0000A0810000}"/>
    <cellStyle name="40% - Énfasis6 8 2 5" xfId="37981" xr:uid="{00000000-0005-0000-0000-0000A1810000}"/>
    <cellStyle name="40% - Énfasis6 8 2 6" xfId="45441" xr:uid="{00000000-0005-0000-0000-0000A2810000}"/>
    <cellStyle name="40% - Énfasis6 8 2 7" xfId="14887" xr:uid="{00000000-0005-0000-0000-0000A3810000}"/>
    <cellStyle name="40% - Énfasis6 8 3" xfId="7162" xr:uid="{00000000-0005-0000-0000-0000A4810000}"/>
    <cellStyle name="40% - Énfasis6 8 3 2" xfId="26666" xr:uid="{00000000-0005-0000-0000-0000A5810000}"/>
    <cellStyle name="40% - Énfasis6 8 3 3" xfId="52928" xr:uid="{00000000-0005-0000-0000-0000A6810000}"/>
    <cellStyle name="40% - Énfasis6 8 3 4" xfId="16756" xr:uid="{00000000-0005-0000-0000-0000A7810000}"/>
    <cellStyle name="40% - Énfasis6 8 4" xfId="20834" xr:uid="{00000000-0005-0000-0000-0000A8810000}"/>
    <cellStyle name="40% - Énfasis6 8 4 2" xfId="48264" xr:uid="{00000000-0005-0000-0000-0000A9810000}"/>
    <cellStyle name="40% - Énfasis6 8 5" xfId="30448" xr:uid="{00000000-0005-0000-0000-0000AA810000}"/>
    <cellStyle name="40% - Énfasis6 8 6" xfId="35907" xr:uid="{00000000-0005-0000-0000-0000AB810000}"/>
    <cellStyle name="40% - Énfasis6 8 7" xfId="43500" xr:uid="{00000000-0005-0000-0000-0000AC810000}"/>
    <cellStyle name="40% - Énfasis6 8 8" xfId="11999" xr:uid="{00000000-0005-0000-0000-0000AD810000}"/>
    <cellStyle name="40% - Énfasis6 9" xfId="2856" xr:uid="{00000000-0005-0000-0000-0000AE810000}"/>
    <cellStyle name="40% - Énfasis6 9 2" xfId="7659" xr:uid="{00000000-0005-0000-0000-0000AF810000}"/>
    <cellStyle name="40% - Énfasis6 9 2 2" xfId="27088" xr:uid="{00000000-0005-0000-0000-0000B0810000}"/>
    <cellStyle name="40% - Énfasis6 9 2 3" xfId="53425" xr:uid="{00000000-0005-0000-0000-0000B1810000}"/>
    <cellStyle name="40% - Énfasis6 9 2 4" xfId="17189" xr:uid="{00000000-0005-0000-0000-0000B2810000}"/>
    <cellStyle name="40% - Énfasis6 9 3" xfId="21481" xr:uid="{00000000-0005-0000-0000-0000B3810000}"/>
    <cellStyle name="40% - Énfasis6 9 3 2" xfId="48737" xr:uid="{00000000-0005-0000-0000-0000B4810000}"/>
    <cellStyle name="40% - Énfasis6 9 4" xfId="30968" xr:uid="{00000000-0005-0000-0000-0000B5810000}"/>
    <cellStyle name="40% - Énfasis6 9 5" xfId="36535" xr:uid="{00000000-0005-0000-0000-0000B6810000}"/>
    <cellStyle name="40% - Énfasis6 9 6" xfId="43995" xr:uid="{00000000-0005-0000-0000-0000B7810000}"/>
    <cellStyle name="40% - Énfasis6 9 7" xfId="13501" xr:uid="{00000000-0005-0000-0000-0000B8810000}"/>
    <cellStyle name="40% - Énfasis6_Bham" xfId="373" xr:uid="{00000000-0005-0000-0000-0000B9810000}"/>
    <cellStyle name="60 % - Akzent1 2" xfId="57353" xr:uid="{00000000-0005-0000-0000-0000BA810000}"/>
    <cellStyle name="60 % - Akzent2 2" xfId="57357" xr:uid="{00000000-0005-0000-0000-0000BB810000}"/>
    <cellStyle name="60 % - Akzent3 2" xfId="57361" xr:uid="{00000000-0005-0000-0000-0000BC810000}"/>
    <cellStyle name="60 % - Akzent4 2" xfId="57365" xr:uid="{00000000-0005-0000-0000-0000BD810000}"/>
    <cellStyle name="60 % - Akzent5 2" xfId="57369" xr:uid="{00000000-0005-0000-0000-0000BE810000}"/>
    <cellStyle name="60 % - Akzent6 2" xfId="57373" xr:uid="{00000000-0005-0000-0000-0000BF810000}"/>
    <cellStyle name="60% - Accent1" xfId="56928" builtinId="32" customBuiltin="1"/>
    <cellStyle name="60% - Accent1 2" xfId="422" xr:uid="{00000000-0005-0000-0000-0000C1810000}"/>
    <cellStyle name="60% - Accent1 3" xfId="307" xr:uid="{00000000-0005-0000-0000-0000C2810000}"/>
    <cellStyle name="60% - Accent2" xfId="56929" builtinId="36" customBuiltin="1"/>
    <cellStyle name="60% - Accent2 2" xfId="423" xr:uid="{00000000-0005-0000-0000-0000C4810000}"/>
    <cellStyle name="60% - Accent2 3" xfId="308" xr:uid="{00000000-0005-0000-0000-0000C5810000}"/>
    <cellStyle name="60% - Accent3" xfId="56930" builtinId="40" customBuiltin="1"/>
    <cellStyle name="60% - Accent3 2" xfId="424" xr:uid="{00000000-0005-0000-0000-0000C7810000}"/>
    <cellStyle name="60% - Accent3 3" xfId="309" xr:uid="{00000000-0005-0000-0000-0000C8810000}"/>
    <cellStyle name="60% - Accent4" xfId="56931" builtinId="44" customBuiltin="1"/>
    <cellStyle name="60% - Accent4 2" xfId="425" xr:uid="{00000000-0005-0000-0000-0000CA810000}"/>
    <cellStyle name="60% - Accent4 3" xfId="310" xr:uid="{00000000-0005-0000-0000-0000CB810000}"/>
    <cellStyle name="60% - Accent5" xfId="56932" builtinId="48" customBuiltin="1"/>
    <cellStyle name="60% - Accent5 2" xfId="426" xr:uid="{00000000-0005-0000-0000-0000CD810000}"/>
    <cellStyle name="60% - Accent5 3" xfId="311" xr:uid="{00000000-0005-0000-0000-0000CE810000}"/>
    <cellStyle name="60% - Accent6" xfId="56933" builtinId="52" customBuiltin="1"/>
    <cellStyle name="60% - Accent6 2" xfId="427" xr:uid="{00000000-0005-0000-0000-0000D0810000}"/>
    <cellStyle name="60% - Accent6 3" xfId="312" xr:uid="{00000000-0005-0000-0000-0000D1810000}"/>
    <cellStyle name="60% - Akzent1" xfId="197" xr:uid="{00000000-0005-0000-0000-0000D2810000}"/>
    <cellStyle name="60% - Akzent2" xfId="198" xr:uid="{00000000-0005-0000-0000-0000D3810000}"/>
    <cellStyle name="60% - Akzent3" xfId="199" xr:uid="{00000000-0005-0000-0000-0000D4810000}"/>
    <cellStyle name="60% - Akzent4" xfId="200" xr:uid="{00000000-0005-0000-0000-0000D5810000}"/>
    <cellStyle name="60% - Akzent5" xfId="201" xr:uid="{00000000-0005-0000-0000-0000D6810000}"/>
    <cellStyle name="60% - Akzent6" xfId="202" xr:uid="{00000000-0005-0000-0000-0000D7810000}"/>
    <cellStyle name="60% - Ênfase1" xfId="26" xr:uid="{00000000-0005-0000-0000-0000D8810000}"/>
    <cellStyle name="60% - Ênfase1 2" xfId="158" xr:uid="{00000000-0005-0000-0000-0000D9810000}"/>
    <cellStyle name="60% - Ênfase1 2 2" xfId="2700" xr:uid="{00000000-0005-0000-0000-0000DA810000}"/>
    <cellStyle name="60% - Ênfase1 2 3" xfId="2489" xr:uid="{00000000-0005-0000-0000-0000DB810000}"/>
    <cellStyle name="60% - Ênfase1 3" xfId="2606" xr:uid="{00000000-0005-0000-0000-0000DC810000}"/>
    <cellStyle name="60% - Ênfase1 4" xfId="2395" xr:uid="{00000000-0005-0000-0000-0000DD810000}"/>
    <cellStyle name="60% - Ênfase1_Bham" xfId="374" xr:uid="{00000000-0005-0000-0000-0000DE810000}"/>
    <cellStyle name="60% - Ênfase2" xfId="27" xr:uid="{00000000-0005-0000-0000-0000DF810000}"/>
    <cellStyle name="60% - Ênfase2 2" xfId="159" xr:uid="{00000000-0005-0000-0000-0000E0810000}"/>
    <cellStyle name="60% - Ênfase2 2 2" xfId="2701" xr:uid="{00000000-0005-0000-0000-0000E1810000}"/>
    <cellStyle name="60% - Ênfase2 2 3" xfId="2490" xr:uid="{00000000-0005-0000-0000-0000E2810000}"/>
    <cellStyle name="60% - Ênfase2 3" xfId="2607" xr:uid="{00000000-0005-0000-0000-0000E3810000}"/>
    <cellStyle name="60% - Ênfase2 4" xfId="2396" xr:uid="{00000000-0005-0000-0000-0000E4810000}"/>
    <cellStyle name="60% - Ênfase2_Bham" xfId="375" xr:uid="{00000000-0005-0000-0000-0000E5810000}"/>
    <cellStyle name="60% - Ênfase3" xfId="28" xr:uid="{00000000-0005-0000-0000-0000E6810000}"/>
    <cellStyle name="60% - Ênfase3 2" xfId="160" xr:uid="{00000000-0005-0000-0000-0000E7810000}"/>
    <cellStyle name="60% - Ênfase3 2 2" xfId="2702" xr:uid="{00000000-0005-0000-0000-0000E8810000}"/>
    <cellStyle name="60% - Ênfase3 2 3" xfId="2491" xr:uid="{00000000-0005-0000-0000-0000E9810000}"/>
    <cellStyle name="60% - Ênfase3 3" xfId="2608" xr:uid="{00000000-0005-0000-0000-0000EA810000}"/>
    <cellStyle name="60% - Ênfase3 4" xfId="2397" xr:uid="{00000000-0005-0000-0000-0000EB810000}"/>
    <cellStyle name="60% - Ênfase3_Bham" xfId="376" xr:uid="{00000000-0005-0000-0000-0000EC810000}"/>
    <cellStyle name="60% - Ênfase4" xfId="29" xr:uid="{00000000-0005-0000-0000-0000ED810000}"/>
    <cellStyle name="60% - Ênfase4 2" xfId="161" xr:uid="{00000000-0005-0000-0000-0000EE810000}"/>
    <cellStyle name="60% - Ênfase4 2 2" xfId="2703" xr:uid="{00000000-0005-0000-0000-0000EF810000}"/>
    <cellStyle name="60% - Ênfase4 2 3" xfId="2492" xr:uid="{00000000-0005-0000-0000-0000F0810000}"/>
    <cellStyle name="60% - Ênfase4 3" xfId="2609" xr:uid="{00000000-0005-0000-0000-0000F1810000}"/>
    <cellStyle name="60% - Ênfase4 4" xfId="2398" xr:uid="{00000000-0005-0000-0000-0000F2810000}"/>
    <cellStyle name="60% - Ênfase4_Bham" xfId="377" xr:uid="{00000000-0005-0000-0000-0000F3810000}"/>
    <cellStyle name="60% - Ênfase5" xfId="30" xr:uid="{00000000-0005-0000-0000-0000F4810000}"/>
    <cellStyle name="60% - Ênfase5 2" xfId="162" xr:uid="{00000000-0005-0000-0000-0000F5810000}"/>
    <cellStyle name="60% - Ênfase5 2 2" xfId="2704" xr:uid="{00000000-0005-0000-0000-0000F6810000}"/>
    <cellStyle name="60% - Ênfase5 2 3" xfId="2493" xr:uid="{00000000-0005-0000-0000-0000F7810000}"/>
    <cellStyle name="60% - Ênfase5 3" xfId="2610" xr:uid="{00000000-0005-0000-0000-0000F8810000}"/>
    <cellStyle name="60% - Ênfase5 4" xfId="2399" xr:uid="{00000000-0005-0000-0000-0000F9810000}"/>
    <cellStyle name="60% - Ênfase5_Bham" xfId="378" xr:uid="{00000000-0005-0000-0000-0000FA810000}"/>
    <cellStyle name="60% - Ênfase6" xfId="31" xr:uid="{00000000-0005-0000-0000-0000FB810000}"/>
    <cellStyle name="60% - Ênfase6 2" xfId="163" xr:uid="{00000000-0005-0000-0000-0000FC810000}"/>
    <cellStyle name="60% - Ênfase6 2 2" xfId="2705" xr:uid="{00000000-0005-0000-0000-0000FD810000}"/>
    <cellStyle name="60% - Ênfase6 2 3" xfId="2494" xr:uid="{00000000-0005-0000-0000-0000FE810000}"/>
    <cellStyle name="60% - Ênfase6 3" xfId="2611" xr:uid="{00000000-0005-0000-0000-0000FF810000}"/>
    <cellStyle name="60% - Ênfase6 4" xfId="2400" xr:uid="{00000000-0005-0000-0000-000000820000}"/>
    <cellStyle name="60% - Ênfase6_Bham" xfId="379" xr:uid="{00000000-0005-0000-0000-000001820000}"/>
    <cellStyle name="60% - Énfasis1" xfId="243" xr:uid="{00000000-0005-0000-0000-000002820000}"/>
    <cellStyle name="60% - Énfasis2" xfId="244" xr:uid="{00000000-0005-0000-0000-000003820000}"/>
    <cellStyle name="60% - Énfasis3" xfId="245" xr:uid="{00000000-0005-0000-0000-000004820000}"/>
    <cellStyle name="60% - Énfasis4" xfId="246" xr:uid="{00000000-0005-0000-0000-000005820000}"/>
    <cellStyle name="60% - Énfasis5" xfId="247" xr:uid="{00000000-0005-0000-0000-000006820000}"/>
    <cellStyle name="60% - Énfasis6" xfId="248" xr:uid="{00000000-0005-0000-0000-000007820000}"/>
    <cellStyle name="Accent1" xfId="56896" xr:uid="{00000000-0005-0000-0000-000008820000}"/>
    <cellStyle name="Accent1 - 20%" xfId="57381" xr:uid="{00000000-0005-0000-0000-000009820000}"/>
    <cellStyle name="Accent1 - 40%" xfId="57382" xr:uid="{00000000-0005-0000-0000-00000A820000}"/>
    <cellStyle name="Accent1 - 60%" xfId="57383" xr:uid="{00000000-0005-0000-0000-00000B820000}"/>
    <cellStyle name="Accent1 2" xfId="428" xr:uid="{00000000-0005-0000-0000-00000C820000}"/>
    <cellStyle name="Accent1 3" xfId="313" xr:uid="{00000000-0005-0000-0000-00000D820000}"/>
    <cellStyle name="Accent2" xfId="56897" xr:uid="{00000000-0005-0000-0000-00000E820000}"/>
    <cellStyle name="Accent2 - 20%" xfId="57385" xr:uid="{00000000-0005-0000-0000-00000F820000}"/>
    <cellStyle name="Accent2 - 40%" xfId="57386" xr:uid="{00000000-0005-0000-0000-000010820000}"/>
    <cellStyle name="Accent2 - 60%" xfId="57387" xr:uid="{00000000-0005-0000-0000-000011820000}"/>
    <cellStyle name="Accent2 2" xfId="429" xr:uid="{00000000-0005-0000-0000-000012820000}"/>
    <cellStyle name="Accent2 3" xfId="314" xr:uid="{00000000-0005-0000-0000-000013820000}"/>
    <cellStyle name="Accent3" xfId="56898" xr:uid="{00000000-0005-0000-0000-000014820000}"/>
    <cellStyle name="Accent3 - 20%" xfId="57389" xr:uid="{00000000-0005-0000-0000-000015820000}"/>
    <cellStyle name="Accent3 - 40%" xfId="57390" xr:uid="{00000000-0005-0000-0000-000016820000}"/>
    <cellStyle name="Accent3 - 60%" xfId="57391" xr:uid="{00000000-0005-0000-0000-000017820000}"/>
    <cellStyle name="Accent3 2" xfId="430" xr:uid="{00000000-0005-0000-0000-000018820000}"/>
    <cellStyle name="Accent3 3" xfId="315" xr:uid="{00000000-0005-0000-0000-000019820000}"/>
    <cellStyle name="Accent4" xfId="56899" xr:uid="{00000000-0005-0000-0000-00001A820000}"/>
    <cellStyle name="Accent4 - 20%" xfId="57393" xr:uid="{00000000-0005-0000-0000-00001B820000}"/>
    <cellStyle name="Accent4 - 40%" xfId="57394" xr:uid="{00000000-0005-0000-0000-00001C820000}"/>
    <cellStyle name="Accent4 - 60%" xfId="57395" xr:uid="{00000000-0005-0000-0000-00001D820000}"/>
    <cellStyle name="Accent4 2" xfId="431" xr:uid="{00000000-0005-0000-0000-00001E820000}"/>
    <cellStyle name="Accent4 3" xfId="316" xr:uid="{00000000-0005-0000-0000-00001F820000}"/>
    <cellStyle name="Accent5" xfId="56900" xr:uid="{00000000-0005-0000-0000-000020820000}"/>
    <cellStyle name="Accent5 - 20%" xfId="57397" xr:uid="{00000000-0005-0000-0000-000021820000}"/>
    <cellStyle name="Accent5 - 40%" xfId="57398" xr:uid="{00000000-0005-0000-0000-000022820000}"/>
    <cellStyle name="Accent5 - 60%" xfId="57399" xr:uid="{00000000-0005-0000-0000-000023820000}"/>
    <cellStyle name="Accent5 2" xfId="432" xr:uid="{00000000-0005-0000-0000-000024820000}"/>
    <cellStyle name="Accent5 3" xfId="317" xr:uid="{00000000-0005-0000-0000-000025820000}"/>
    <cellStyle name="Accent6" xfId="56901" xr:uid="{00000000-0005-0000-0000-000026820000}"/>
    <cellStyle name="Accent6 - 20%" xfId="57401" xr:uid="{00000000-0005-0000-0000-000027820000}"/>
    <cellStyle name="Accent6 - 40%" xfId="57402" xr:uid="{00000000-0005-0000-0000-000028820000}"/>
    <cellStyle name="Accent6 - 60%" xfId="57403" xr:uid="{00000000-0005-0000-0000-000029820000}"/>
    <cellStyle name="Accent6 2" xfId="433" xr:uid="{00000000-0005-0000-0000-00002A820000}"/>
    <cellStyle name="Accent6 3" xfId="318" xr:uid="{00000000-0005-0000-0000-00002B820000}"/>
    <cellStyle name="Akzent1 2" xfId="203" xr:uid="{00000000-0005-0000-0000-00002C820000}"/>
    <cellStyle name="Akzent1 2 2" xfId="57380" xr:uid="{00000000-0005-0000-0000-00002D820000}"/>
    <cellStyle name="Akzent1 3" xfId="57350" xr:uid="{00000000-0005-0000-0000-00002E820000}"/>
    <cellStyle name="Akzent2 2" xfId="204" xr:uid="{00000000-0005-0000-0000-00002F820000}"/>
    <cellStyle name="Akzent2 2 2" xfId="57384" xr:uid="{00000000-0005-0000-0000-000030820000}"/>
    <cellStyle name="Akzent2 3" xfId="57354" xr:uid="{00000000-0005-0000-0000-000031820000}"/>
    <cellStyle name="Akzent3 2" xfId="205" xr:uid="{00000000-0005-0000-0000-000032820000}"/>
    <cellStyle name="Akzent3 2 2" xfId="57388" xr:uid="{00000000-0005-0000-0000-000033820000}"/>
    <cellStyle name="Akzent3 3" xfId="57358" xr:uid="{00000000-0005-0000-0000-000034820000}"/>
    <cellStyle name="Akzent4 2" xfId="206" xr:uid="{00000000-0005-0000-0000-000035820000}"/>
    <cellStyle name="Akzent4 2 2" xfId="57392" xr:uid="{00000000-0005-0000-0000-000036820000}"/>
    <cellStyle name="Akzent4 3" xfId="57362" xr:uid="{00000000-0005-0000-0000-000037820000}"/>
    <cellStyle name="Akzent5 2" xfId="207" xr:uid="{00000000-0005-0000-0000-000038820000}"/>
    <cellStyle name="Akzent5 2 2" xfId="57396" xr:uid="{00000000-0005-0000-0000-000039820000}"/>
    <cellStyle name="Akzent5 3" xfId="57366" xr:uid="{00000000-0005-0000-0000-00003A820000}"/>
    <cellStyle name="Akzent6 2" xfId="208" xr:uid="{00000000-0005-0000-0000-00003B820000}"/>
    <cellStyle name="Akzent6 2 2" xfId="57400" xr:uid="{00000000-0005-0000-0000-00003C820000}"/>
    <cellStyle name="Akzent6 3" xfId="57370" xr:uid="{00000000-0005-0000-0000-00003D820000}"/>
    <cellStyle name="Ausgabe 2" xfId="110" xr:uid="{00000000-0005-0000-0000-00003E820000}"/>
    <cellStyle name="Ausgabe 2 10" xfId="24943" xr:uid="{00000000-0005-0000-0000-00003F820000}"/>
    <cellStyle name="Ausgabe 2 11" xfId="24735" xr:uid="{00000000-0005-0000-0000-000040820000}"/>
    <cellStyle name="Ausgabe 2 12" xfId="23764" xr:uid="{00000000-0005-0000-0000-000041820000}"/>
    <cellStyle name="Ausgabe 2 13" xfId="30885" xr:uid="{00000000-0005-0000-0000-000042820000}"/>
    <cellStyle name="Ausgabe 2 14" xfId="34182" xr:uid="{00000000-0005-0000-0000-000043820000}"/>
    <cellStyle name="Ausgabe 2 15" xfId="40067" xr:uid="{00000000-0005-0000-0000-000044820000}"/>
    <cellStyle name="Ausgabe 2 16" xfId="40584" xr:uid="{00000000-0005-0000-0000-000045820000}"/>
    <cellStyle name="Ausgabe 2 17" xfId="39521" xr:uid="{00000000-0005-0000-0000-000046820000}"/>
    <cellStyle name="Ausgabe 2 18" xfId="41526" xr:uid="{00000000-0005-0000-0000-000047820000}"/>
    <cellStyle name="Ausgabe 2 19" xfId="34277" xr:uid="{00000000-0005-0000-0000-000048820000}"/>
    <cellStyle name="Ausgabe 2 2" xfId="734" xr:uid="{00000000-0005-0000-0000-000049820000}"/>
    <cellStyle name="Ausgabe 2 2 10" xfId="23991" xr:uid="{00000000-0005-0000-0000-00004A820000}"/>
    <cellStyle name="Ausgabe 2 2 11" xfId="23463" xr:uid="{00000000-0005-0000-0000-00004B820000}"/>
    <cellStyle name="Ausgabe 2 2 12" xfId="30831" xr:uid="{00000000-0005-0000-0000-00004C820000}"/>
    <cellStyle name="Ausgabe 2 2 13" xfId="34648" xr:uid="{00000000-0005-0000-0000-00004D820000}"/>
    <cellStyle name="Ausgabe 2 2 14" xfId="40936" xr:uid="{00000000-0005-0000-0000-00004E820000}"/>
    <cellStyle name="Ausgabe 2 2 15" xfId="41336" xr:uid="{00000000-0005-0000-0000-00004F820000}"/>
    <cellStyle name="Ausgabe 2 2 16" xfId="36387" xr:uid="{00000000-0005-0000-0000-000050820000}"/>
    <cellStyle name="Ausgabe 2 2 17" xfId="41347" xr:uid="{00000000-0005-0000-0000-000051820000}"/>
    <cellStyle name="Ausgabe 2 2 18" xfId="40525" xr:uid="{00000000-0005-0000-0000-000052820000}"/>
    <cellStyle name="Ausgabe 2 2 19" xfId="39524" xr:uid="{00000000-0005-0000-0000-000053820000}"/>
    <cellStyle name="Ausgabe 2 2 2" xfId="1125" xr:uid="{00000000-0005-0000-0000-000054820000}"/>
    <cellStyle name="Ausgabe 2 2 2 10" xfId="29593" xr:uid="{00000000-0005-0000-0000-000055820000}"/>
    <cellStyle name="Ausgabe 2 2 2 11" xfId="33747" xr:uid="{00000000-0005-0000-0000-000056820000}"/>
    <cellStyle name="Ausgabe 2 2 2 12" xfId="35035" xr:uid="{00000000-0005-0000-0000-000057820000}"/>
    <cellStyle name="Ausgabe 2 2 2 13" xfId="39490" xr:uid="{00000000-0005-0000-0000-000058820000}"/>
    <cellStyle name="Ausgabe 2 2 2 14" xfId="39943" xr:uid="{00000000-0005-0000-0000-000059820000}"/>
    <cellStyle name="Ausgabe 2 2 2 15" xfId="40057" xr:uid="{00000000-0005-0000-0000-00005A820000}"/>
    <cellStyle name="Ausgabe 2 2 2 16" xfId="41639" xr:uid="{00000000-0005-0000-0000-00005B820000}"/>
    <cellStyle name="Ausgabe 2 2 2 17" xfId="40767" xr:uid="{00000000-0005-0000-0000-00005C820000}"/>
    <cellStyle name="Ausgabe 2 2 2 18" xfId="40547" xr:uid="{00000000-0005-0000-0000-00005D820000}"/>
    <cellStyle name="Ausgabe 2 2 2 19" xfId="39556" xr:uid="{00000000-0005-0000-0000-00005E820000}"/>
    <cellStyle name="Ausgabe 2 2 2 2" xfId="3529" xr:uid="{00000000-0005-0000-0000-00005F820000}"/>
    <cellStyle name="Ausgabe 2 2 2 2 10" xfId="33978" xr:uid="{00000000-0005-0000-0000-000060820000}"/>
    <cellStyle name="Ausgabe 2 2 2 2 11" xfId="37208" xr:uid="{00000000-0005-0000-0000-000061820000}"/>
    <cellStyle name="Ausgabe 2 2 2 2 12" xfId="40540" xr:uid="{00000000-0005-0000-0000-000062820000}"/>
    <cellStyle name="Ausgabe 2 2 2 2 13" xfId="40027" xr:uid="{00000000-0005-0000-0000-000063820000}"/>
    <cellStyle name="Ausgabe 2 2 2 2 14" xfId="40325" xr:uid="{00000000-0005-0000-0000-000064820000}"/>
    <cellStyle name="Ausgabe 2 2 2 2 15" xfId="36336" xr:uid="{00000000-0005-0000-0000-000065820000}"/>
    <cellStyle name="Ausgabe 2 2 2 2 16" xfId="36377" xr:uid="{00000000-0005-0000-0000-000066820000}"/>
    <cellStyle name="Ausgabe 2 2 2 2 17" xfId="41051" xr:uid="{00000000-0005-0000-0000-000067820000}"/>
    <cellStyle name="Ausgabe 2 2 2 2 18" xfId="39970" xr:uid="{00000000-0005-0000-0000-000068820000}"/>
    <cellStyle name="Ausgabe 2 2 2 2 19" xfId="44668" xr:uid="{00000000-0005-0000-0000-000069820000}"/>
    <cellStyle name="Ausgabe 2 2 2 2 2" xfId="8321" xr:uid="{00000000-0005-0000-0000-00006A820000}"/>
    <cellStyle name="Ausgabe 2 2 2 2 2 2" xfId="54087" xr:uid="{00000000-0005-0000-0000-00006B820000}"/>
    <cellStyle name="Ausgabe 2 2 2 2 2 3" xfId="22154" xr:uid="{00000000-0005-0000-0000-00006C820000}"/>
    <cellStyle name="Ausgabe 2 2 2 2 20" xfId="17862" xr:uid="{00000000-0005-0000-0000-00006D820000}"/>
    <cellStyle name="Ausgabe 2 2 2 2 3" xfId="10570" xr:uid="{00000000-0005-0000-0000-00006E820000}"/>
    <cellStyle name="Ausgabe 2 2 2 2 3 2" xfId="56335" xr:uid="{00000000-0005-0000-0000-00006F820000}"/>
    <cellStyle name="Ausgabe 2 2 2 2 3 3" xfId="24767" xr:uid="{00000000-0005-0000-0000-000070820000}"/>
    <cellStyle name="Ausgabe 2 2 2 2 4" xfId="24912" xr:uid="{00000000-0005-0000-0000-000071820000}"/>
    <cellStyle name="Ausgabe 2 2 2 2 4 2" xfId="49398" xr:uid="{00000000-0005-0000-0000-000072820000}"/>
    <cellStyle name="Ausgabe 2 2 2 2 5" xfId="24449" xr:uid="{00000000-0005-0000-0000-000073820000}"/>
    <cellStyle name="Ausgabe 2 2 2 2 6" xfId="24527" xr:uid="{00000000-0005-0000-0000-000074820000}"/>
    <cellStyle name="Ausgabe 2 2 2 2 7" xfId="23837" xr:uid="{00000000-0005-0000-0000-000075820000}"/>
    <cellStyle name="Ausgabe 2 2 2 2 8" xfId="23611" xr:uid="{00000000-0005-0000-0000-000076820000}"/>
    <cellStyle name="Ausgabe 2 2 2 2 9" xfId="31639" xr:uid="{00000000-0005-0000-0000-000077820000}"/>
    <cellStyle name="Ausgabe 2 2 2 20" xfId="42630" xr:uid="{00000000-0005-0000-0000-000078820000}"/>
    <cellStyle name="Ausgabe 2 2 2 21" xfId="12666" xr:uid="{00000000-0005-0000-0000-000079820000}"/>
    <cellStyle name="Ausgabe 2 2 2 3" xfId="6357" xr:uid="{00000000-0005-0000-0000-00007A820000}"/>
    <cellStyle name="Ausgabe 2 2 2 3 2" xfId="52123" xr:uid="{00000000-0005-0000-0000-00007B820000}"/>
    <cellStyle name="Ausgabe 2 2 2 3 3" xfId="19964" xr:uid="{00000000-0005-0000-0000-00007C820000}"/>
    <cellStyle name="Ausgabe 2 2 2 4" xfId="10339" xr:uid="{00000000-0005-0000-0000-00007D820000}"/>
    <cellStyle name="Ausgabe 2 2 2 4 2" xfId="56104" xr:uid="{00000000-0005-0000-0000-00007E820000}"/>
    <cellStyle name="Ausgabe 2 2 2 4 3" xfId="21392" xr:uid="{00000000-0005-0000-0000-00007F820000}"/>
    <cellStyle name="Ausgabe 2 2 2 5" xfId="21385" xr:uid="{00000000-0005-0000-0000-000080820000}"/>
    <cellStyle name="Ausgabe 2 2 2 5 2" xfId="47461" xr:uid="{00000000-0005-0000-0000-000081820000}"/>
    <cellStyle name="Ausgabe 2 2 2 6" xfId="23897" xr:uid="{00000000-0005-0000-0000-000082820000}"/>
    <cellStyle name="Ausgabe 2 2 2 7" xfId="23413" xr:uid="{00000000-0005-0000-0000-000083820000}"/>
    <cellStyle name="Ausgabe 2 2 2 8" xfId="24233" xr:uid="{00000000-0005-0000-0000-000084820000}"/>
    <cellStyle name="Ausgabe 2 2 2 9" xfId="25072" xr:uid="{00000000-0005-0000-0000-000085820000}"/>
    <cellStyle name="Ausgabe 2 2 20" xfId="42247" xr:uid="{00000000-0005-0000-0000-000086820000}"/>
    <cellStyle name="Ausgabe 2 2 21" xfId="11591" xr:uid="{00000000-0005-0000-0000-000087820000}"/>
    <cellStyle name="Ausgabe 2 2 3" xfId="1882" xr:uid="{00000000-0005-0000-0000-000088820000}"/>
    <cellStyle name="Ausgabe 2 2 3 10" xfId="30340" xr:uid="{00000000-0005-0000-0000-000089820000}"/>
    <cellStyle name="Ausgabe 2 2 3 11" xfId="33837" xr:uid="{00000000-0005-0000-0000-00008A820000}"/>
    <cellStyle name="Ausgabe 2 2 3 12" xfId="35792" xr:uid="{00000000-0005-0000-0000-00008B820000}"/>
    <cellStyle name="Ausgabe 2 2 3 13" xfId="39825" xr:uid="{00000000-0005-0000-0000-00008C820000}"/>
    <cellStyle name="Ausgabe 2 2 3 14" xfId="41057" xr:uid="{00000000-0005-0000-0000-00008D820000}"/>
    <cellStyle name="Ausgabe 2 2 3 15" xfId="39606" xr:uid="{00000000-0005-0000-0000-00008E820000}"/>
    <cellStyle name="Ausgabe 2 2 3 16" xfId="41366" xr:uid="{00000000-0005-0000-0000-00008F820000}"/>
    <cellStyle name="Ausgabe 2 2 3 17" xfId="40864" xr:uid="{00000000-0005-0000-0000-000090820000}"/>
    <cellStyle name="Ausgabe 2 2 3 18" xfId="40427" xr:uid="{00000000-0005-0000-0000-000091820000}"/>
    <cellStyle name="Ausgabe 2 2 3 19" xfId="40806" xr:uid="{00000000-0005-0000-0000-000092820000}"/>
    <cellStyle name="Ausgabe 2 2 3 2" xfId="4219" xr:uid="{00000000-0005-0000-0000-000093820000}"/>
    <cellStyle name="Ausgabe 2 2 3 2 10" xfId="34001" xr:uid="{00000000-0005-0000-0000-000094820000}"/>
    <cellStyle name="Ausgabe 2 2 3 2 11" xfId="37898" xr:uid="{00000000-0005-0000-0000-000095820000}"/>
    <cellStyle name="Ausgabe 2 2 3 2 12" xfId="40823" xr:uid="{00000000-0005-0000-0000-000096820000}"/>
    <cellStyle name="Ausgabe 2 2 3 2 13" xfId="40537" xr:uid="{00000000-0005-0000-0000-000097820000}"/>
    <cellStyle name="Ausgabe 2 2 3 2 14" xfId="40518" xr:uid="{00000000-0005-0000-0000-000098820000}"/>
    <cellStyle name="Ausgabe 2 2 3 2 15" xfId="40745" xr:uid="{00000000-0005-0000-0000-000099820000}"/>
    <cellStyle name="Ausgabe 2 2 3 2 16" xfId="41613" xr:uid="{00000000-0005-0000-0000-00009A820000}"/>
    <cellStyle name="Ausgabe 2 2 3 2 17" xfId="39542" xr:uid="{00000000-0005-0000-0000-00009B820000}"/>
    <cellStyle name="Ausgabe 2 2 3 2 18" xfId="41790" xr:uid="{00000000-0005-0000-0000-00009C820000}"/>
    <cellStyle name="Ausgabe 2 2 3 2 19" xfId="45358" xr:uid="{00000000-0005-0000-0000-00009D820000}"/>
    <cellStyle name="Ausgabe 2 2 3 2 2" xfId="9008" xr:uid="{00000000-0005-0000-0000-00009E820000}"/>
    <cellStyle name="Ausgabe 2 2 3 2 2 2" xfId="54774" xr:uid="{00000000-0005-0000-0000-00009F820000}"/>
    <cellStyle name="Ausgabe 2 2 3 2 2 3" xfId="22844" xr:uid="{00000000-0005-0000-0000-0000A0820000}"/>
    <cellStyle name="Ausgabe 2 2 3 2 20" xfId="18552" xr:uid="{00000000-0005-0000-0000-0000A1820000}"/>
    <cellStyle name="Ausgabe 2 2 3 2 3" xfId="10593" xr:uid="{00000000-0005-0000-0000-0000A2820000}"/>
    <cellStyle name="Ausgabe 2 2 3 2 3 2" xfId="56358" xr:uid="{00000000-0005-0000-0000-0000A3820000}"/>
    <cellStyle name="Ausgabe 2 2 3 2 3 3" xfId="24566" xr:uid="{00000000-0005-0000-0000-0000A4820000}"/>
    <cellStyle name="Ausgabe 2 2 3 2 4" xfId="19107" xr:uid="{00000000-0005-0000-0000-0000A5820000}"/>
    <cellStyle name="Ausgabe 2 2 3 2 4 2" xfId="50084" xr:uid="{00000000-0005-0000-0000-0000A6820000}"/>
    <cellStyle name="Ausgabe 2 2 3 2 5" xfId="23798" xr:uid="{00000000-0005-0000-0000-0000A7820000}"/>
    <cellStyle name="Ausgabe 2 2 3 2 6" xfId="23379" xr:uid="{00000000-0005-0000-0000-0000A8820000}"/>
    <cellStyle name="Ausgabe 2 2 3 2 7" xfId="19130" xr:uid="{00000000-0005-0000-0000-0000A9820000}"/>
    <cellStyle name="Ausgabe 2 2 3 2 8" xfId="23444" xr:uid="{00000000-0005-0000-0000-0000AA820000}"/>
    <cellStyle name="Ausgabe 2 2 3 2 9" xfId="32323" xr:uid="{00000000-0005-0000-0000-0000AB820000}"/>
    <cellStyle name="Ausgabe 2 2 3 20" xfId="43387" xr:uid="{00000000-0005-0000-0000-0000AC820000}"/>
    <cellStyle name="Ausgabe 2 2 3 21" xfId="13408" xr:uid="{00000000-0005-0000-0000-0000AD820000}"/>
    <cellStyle name="Ausgabe 2 2 3 3" xfId="7069" xr:uid="{00000000-0005-0000-0000-0000AE820000}"/>
    <cellStyle name="Ausgabe 2 2 3 3 2" xfId="52835" xr:uid="{00000000-0005-0000-0000-0000AF820000}"/>
    <cellStyle name="Ausgabe 2 2 3 3 3" xfId="20721" xr:uid="{00000000-0005-0000-0000-0000B0820000}"/>
    <cellStyle name="Ausgabe 2 2 3 4" xfId="10429" xr:uid="{00000000-0005-0000-0000-0000B1820000}"/>
    <cellStyle name="Ausgabe 2 2 3 4 2" xfId="56194" xr:uid="{00000000-0005-0000-0000-0000B2820000}"/>
    <cellStyle name="Ausgabe 2 2 3 4 3" xfId="19243" xr:uid="{00000000-0005-0000-0000-0000B3820000}"/>
    <cellStyle name="Ausgabe 2 2 3 5" xfId="24838" xr:uid="{00000000-0005-0000-0000-0000B4820000}"/>
    <cellStyle name="Ausgabe 2 2 3 5 2" xfId="48171" xr:uid="{00000000-0005-0000-0000-0000B5820000}"/>
    <cellStyle name="Ausgabe 2 2 3 6" xfId="24125" xr:uid="{00000000-0005-0000-0000-0000B6820000}"/>
    <cellStyle name="Ausgabe 2 2 3 7" xfId="25050" xr:uid="{00000000-0005-0000-0000-0000B7820000}"/>
    <cellStyle name="Ausgabe 2 2 3 8" xfId="24037" xr:uid="{00000000-0005-0000-0000-0000B8820000}"/>
    <cellStyle name="Ausgabe 2 2 3 9" xfId="23732" xr:uid="{00000000-0005-0000-0000-0000B9820000}"/>
    <cellStyle name="Ausgabe 2 2 4" xfId="1905" xr:uid="{00000000-0005-0000-0000-0000BA820000}"/>
    <cellStyle name="Ausgabe 2 2 4 10" xfId="33860" xr:uid="{00000000-0005-0000-0000-0000BB820000}"/>
    <cellStyle name="Ausgabe 2 2 4 11" xfId="35815" xr:uid="{00000000-0005-0000-0000-0000BC820000}"/>
    <cellStyle name="Ausgabe 2 2 4 12" xfId="39848" xr:uid="{00000000-0005-0000-0000-0000BD820000}"/>
    <cellStyle name="Ausgabe 2 2 4 13" xfId="40632" xr:uid="{00000000-0005-0000-0000-0000BE820000}"/>
    <cellStyle name="Ausgabe 2 2 4 14" xfId="40967" xr:uid="{00000000-0005-0000-0000-0000BF820000}"/>
    <cellStyle name="Ausgabe 2 2 4 15" xfId="41411" xr:uid="{00000000-0005-0000-0000-0000C0820000}"/>
    <cellStyle name="Ausgabe 2 2 4 16" xfId="34124" xr:uid="{00000000-0005-0000-0000-0000C1820000}"/>
    <cellStyle name="Ausgabe 2 2 4 17" xfId="41656" xr:uid="{00000000-0005-0000-0000-0000C2820000}"/>
    <cellStyle name="Ausgabe 2 2 4 18" xfId="41489" xr:uid="{00000000-0005-0000-0000-0000C3820000}"/>
    <cellStyle name="Ausgabe 2 2 4 19" xfId="43410" xr:uid="{00000000-0005-0000-0000-0000C4820000}"/>
    <cellStyle name="Ausgabe 2 2 4 2" xfId="7081" xr:uid="{00000000-0005-0000-0000-0000C5820000}"/>
    <cellStyle name="Ausgabe 2 2 4 2 2" xfId="52847" xr:uid="{00000000-0005-0000-0000-0000C6820000}"/>
    <cellStyle name="Ausgabe 2 2 4 2 3" xfId="20744" xr:uid="{00000000-0005-0000-0000-0000C7820000}"/>
    <cellStyle name="Ausgabe 2 2 4 20" xfId="13429" xr:uid="{00000000-0005-0000-0000-0000C8820000}"/>
    <cellStyle name="Ausgabe 2 2 4 3" xfId="10452" xr:uid="{00000000-0005-0000-0000-0000C9820000}"/>
    <cellStyle name="Ausgabe 2 2 4 3 2" xfId="56217" xr:uid="{00000000-0005-0000-0000-0000CA820000}"/>
    <cellStyle name="Ausgabe 2 2 4 3 3" xfId="23839" xr:uid="{00000000-0005-0000-0000-0000CB820000}"/>
    <cellStyle name="Ausgabe 2 2 4 4" xfId="24127" xr:uid="{00000000-0005-0000-0000-0000CC820000}"/>
    <cellStyle name="Ausgabe 2 2 4 4 2" xfId="48183" xr:uid="{00000000-0005-0000-0000-0000CD820000}"/>
    <cellStyle name="Ausgabe 2 2 4 5" xfId="24751" xr:uid="{00000000-0005-0000-0000-0000CE820000}"/>
    <cellStyle name="Ausgabe 2 2 4 6" xfId="24946" xr:uid="{00000000-0005-0000-0000-0000CF820000}"/>
    <cellStyle name="Ausgabe 2 2 4 7" xfId="24007" xr:uid="{00000000-0005-0000-0000-0000D0820000}"/>
    <cellStyle name="Ausgabe 2 2 4 8" xfId="24100" xr:uid="{00000000-0005-0000-0000-0000D1820000}"/>
    <cellStyle name="Ausgabe 2 2 4 9" xfId="30363" xr:uid="{00000000-0005-0000-0000-0000D2820000}"/>
    <cellStyle name="Ausgabe 2 2 5" xfId="2836" xr:uid="{00000000-0005-0000-0000-0000D3820000}"/>
    <cellStyle name="Ausgabe 2 2 5 10" xfId="36515" xr:uid="{00000000-0005-0000-0000-0000D4820000}"/>
    <cellStyle name="Ausgabe 2 2 5 11" xfId="40271" xr:uid="{00000000-0005-0000-0000-0000D5820000}"/>
    <cellStyle name="Ausgabe 2 2 5 12" xfId="40940" xr:uid="{00000000-0005-0000-0000-0000D6820000}"/>
    <cellStyle name="Ausgabe 2 2 5 13" xfId="40055" xr:uid="{00000000-0005-0000-0000-0000D7820000}"/>
    <cellStyle name="Ausgabe 2 2 5 14" xfId="39447" xr:uid="{00000000-0005-0000-0000-0000D8820000}"/>
    <cellStyle name="Ausgabe 2 2 5 15" xfId="41719" xr:uid="{00000000-0005-0000-0000-0000D9820000}"/>
    <cellStyle name="Ausgabe 2 2 5 16" xfId="40542" xr:uid="{00000000-0005-0000-0000-0000DA820000}"/>
    <cellStyle name="Ausgabe 2 2 5 17" xfId="39609" xr:uid="{00000000-0005-0000-0000-0000DB820000}"/>
    <cellStyle name="Ausgabe 2 2 5 18" xfId="43975" xr:uid="{00000000-0005-0000-0000-0000DC820000}"/>
    <cellStyle name="Ausgabe 2 2 5 19" xfId="17169" xr:uid="{00000000-0005-0000-0000-0000DD820000}"/>
    <cellStyle name="Ausgabe 2 2 5 2" xfId="10548" xr:uid="{00000000-0005-0000-0000-0000DE820000}"/>
    <cellStyle name="Ausgabe 2 2 5 2 2" xfId="56313" xr:uid="{00000000-0005-0000-0000-0000DF820000}"/>
    <cellStyle name="Ausgabe 2 2 5 2 3" xfId="21461" xr:uid="{00000000-0005-0000-0000-0000E0820000}"/>
    <cellStyle name="Ausgabe 2 2 5 3" xfId="24642" xr:uid="{00000000-0005-0000-0000-0000E1820000}"/>
    <cellStyle name="Ausgabe 2 2 5 4" xfId="23354" xr:uid="{00000000-0005-0000-0000-0000E2820000}"/>
    <cellStyle name="Ausgabe 2 2 5 5" xfId="19213" xr:uid="{00000000-0005-0000-0000-0000E3820000}"/>
    <cellStyle name="Ausgabe 2 2 5 6" xfId="24386" xr:uid="{00000000-0005-0000-0000-0000E4820000}"/>
    <cellStyle name="Ausgabe 2 2 5 7" xfId="24596" xr:uid="{00000000-0005-0000-0000-0000E5820000}"/>
    <cellStyle name="Ausgabe 2 2 5 8" xfId="30948" xr:uid="{00000000-0005-0000-0000-0000E6820000}"/>
    <cellStyle name="Ausgabe 2 2 5 9" xfId="33956" xr:uid="{00000000-0005-0000-0000-0000E7820000}"/>
    <cellStyle name="Ausgabe 2 2 6" xfId="5701" xr:uid="{00000000-0005-0000-0000-0000E8820000}"/>
    <cellStyle name="Ausgabe 2 2 6 2" xfId="51467" xr:uid="{00000000-0005-0000-0000-0000E9820000}"/>
    <cellStyle name="Ausgabe 2 2 6 3" xfId="19579" xr:uid="{00000000-0005-0000-0000-0000EA820000}"/>
    <cellStyle name="Ausgabe 2 2 7" xfId="23911" xr:uid="{00000000-0005-0000-0000-0000EB820000}"/>
    <cellStyle name="Ausgabe 2 2 8" xfId="24504" xr:uid="{00000000-0005-0000-0000-0000EC820000}"/>
    <cellStyle name="Ausgabe 2 2 9" xfId="24870" xr:uid="{00000000-0005-0000-0000-0000ED820000}"/>
    <cellStyle name="Ausgabe 2 20" xfId="41866" xr:uid="{00000000-0005-0000-0000-0000EE820000}"/>
    <cellStyle name="Ausgabe 2 21" xfId="41893" xr:uid="{00000000-0005-0000-0000-0000EF820000}"/>
    <cellStyle name="Ausgabe 2 22" xfId="57419" xr:uid="{00000000-0005-0000-0000-0000F0820000}"/>
    <cellStyle name="Ausgabe 2 3" xfId="1496" xr:uid="{00000000-0005-0000-0000-0000F1820000}"/>
    <cellStyle name="Ausgabe 2 3 10" xfId="29960" xr:uid="{00000000-0005-0000-0000-0000F2820000}"/>
    <cellStyle name="Ausgabe 2 3 11" xfId="33785" xr:uid="{00000000-0005-0000-0000-0000F3820000}"/>
    <cellStyle name="Ausgabe 2 3 12" xfId="35406" xr:uid="{00000000-0005-0000-0000-0000F4820000}"/>
    <cellStyle name="Ausgabe 2 3 13" xfId="39645" xr:uid="{00000000-0005-0000-0000-0000F5820000}"/>
    <cellStyle name="Ausgabe 2 3 14" xfId="39957" xr:uid="{00000000-0005-0000-0000-0000F6820000}"/>
    <cellStyle name="Ausgabe 2 3 15" xfId="39352" xr:uid="{00000000-0005-0000-0000-0000F7820000}"/>
    <cellStyle name="Ausgabe 2 3 16" xfId="41626" xr:uid="{00000000-0005-0000-0000-0000F8820000}"/>
    <cellStyle name="Ausgabe 2 3 17" xfId="41721" xr:uid="{00000000-0005-0000-0000-0000F9820000}"/>
    <cellStyle name="Ausgabe 2 3 18" xfId="40297" xr:uid="{00000000-0005-0000-0000-0000FA820000}"/>
    <cellStyle name="Ausgabe 2 3 19" xfId="41819" xr:uid="{00000000-0005-0000-0000-0000FB820000}"/>
    <cellStyle name="Ausgabe 2 3 2" xfId="3870" xr:uid="{00000000-0005-0000-0000-0000FC820000}"/>
    <cellStyle name="Ausgabe 2 3 2 10" xfId="33986" xr:uid="{00000000-0005-0000-0000-0000FD820000}"/>
    <cellStyle name="Ausgabe 2 3 2 11" xfId="37549" xr:uid="{00000000-0005-0000-0000-0000FE820000}"/>
    <cellStyle name="Ausgabe 2 3 2 12" xfId="40683" xr:uid="{00000000-0005-0000-0000-0000FF820000}"/>
    <cellStyle name="Ausgabe 2 3 2 13" xfId="39708" xr:uid="{00000000-0005-0000-0000-000000830000}"/>
    <cellStyle name="Ausgabe 2 3 2 14" xfId="34221" xr:uid="{00000000-0005-0000-0000-000001830000}"/>
    <cellStyle name="Ausgabe 2 3 2 15" xfId="41596" xr:uid="{00000000-0005-0000-0000-000002830000}"/>
    <cellStyle name="Ausgabe 2 3 2 16" xfId="39673" xr:uid="{00000000-0005-0000-0000-000003830000}"/>
    <cellStyle name="Ausgabe 2 3 2 17" xfId="39354" xr:uid="{00000000-0005-0000-0000-000004830000}"/>
    <cellStyle name="Ausgabe 2 3 2 18" xfId="34233" xr:uid="{00000000-0005-0000-0000-000005830000}"/>
    <cellStyle name="Ausgabe 2 3 2 19" xfId="45009" xr:uid="{00000000-0005-0000-0000-000006830000}"/>
    <cellStyle name="Ausgabe 2 3 2 2" xfId="8661" xr:uid="{00000000-0005-0000-0000-000007830000}"/>
    <cellStyle name="Ausgabe 2 3 2 2 2" xfId="54427" xr:uid="{00000000-0005-0000-0000-000008830000}"/>
    <cellStyle name="Ausgabe 2 3 2 2 3" xfId="22495" xr:uid="{00000000-0005-0000-0000-000009830000}"/>
    <cellStyle name="Ausgabe 2 3 2 20" xfId="18203" xr:uid="{00000000-0005-0000-0000-00000A830000}"/>
    <cellStyle name="Ausgabe 2 3 2 3" xfId="10578" xr:uid="{00000000-0005-0000-0000-00000B830000}"/>
    <cellStyle name="Ausgabe 2 3 2 3 2" xfId="56343" xr:uid="{00000000-0005-0000-0000-00000C830000}"/>
    <cellStyle name="Ausgabe 2 3 2 3 3" xfId="24601" xr:uid="{00000000-0005-0000-0000-00000D830000}"/>
    <cellStyle name="Ausgabe 2 3 2 4" xfId="24408" xr:uid="{00000000-0005-0000-0000-00000E830000}"/>
    <cellStyle name="Ausgabe 2 3 2 4 2" xfId="49738" xr:uid="{00000000-0005-0000-0000-00000F830000}"/>
    <cellStyle name="Ausgabe 2 3 2 5" xfId="23627" xr:uid="{00000000-0005-0000-0000-000010830000}"/>
    <cellStyle name="Ausgabe 2 3 2 6" xfId="19223" xr:uid="{00000000-0005-0000-0000-000011830000}"/>
    <cellStyle name="Ausgabe 2 3 2 7" xfId="24536" xr:uid="{00000000-0005-0000-0000-000012830000}"/>
    <cellStyle name="Ausgabe 2 3 2 8" xfId="23743" xr:uid="{00000000-0005-0000-0000-000013830000}"/>
    <cellStyle name="Ausgabe 2 3 2 9" xfId="31978" xr:uid="{00000000-0005-0000-0000-000014830000}"/>
    <cellStyle name="Ausgabe 2 3 20" xfId="43001" xr:uid="{00000000-0005-0000-0000-000015830000}"/>
    <cellStyle name="Ausgabe 2 3 21" xfId="11237" xr:uid="{00000000-0005-0000-0000-000016830000}"/>
    <cellStyle name="Ausgabe 2 3 3" xfId="6709" xr:uid="{00000000-0005-0000-0000-000017830000}"/>
    <cellStyle name="Ausgabe 2 3 3 2" xfId="52475" xr:uid="{00000000-0005-0000-0000-000018830000}"/>
    <cellStyle name="Ausgabe 2 3 3 3" xfId="20335" xr:uid="{00000000-0005-0000-0000-000019830000}"/>
    <cellStyle name="Ausgabe 2 3 4" xfId="10377" xr:uid="{00000000-0005-0000-0000-00001A830000}"/>
    <cellStyle name="Ausgabe 2 3 4 2" xfId="56142" xr:uid="{00000000-0005-0000-0000-00001B830000}"/>
    <cellStyle name="Ausgabe 2 3 4 3" xfId="24156" xr:uid="{00000000-0005-0000-0000-00001C830000}"/>
    <cellStyle name="Ausgabe 2 3 5" xfId="24489" xr:uid="{00000000-0005-0000-0000-00001D830000}"/>
    <cellStyle name="Ausgabe 2 3 5 2" xfId="47811" xr:uid="{00000000-0005-0000-0000-00001E830000}"/>
    <cellStyle name="Ausgabe 2 3 6" xfId="24269" xr:uid="{00000000-0005-0000-0000-00001F830000}"/>
    <cellStyle name="Ausgabe 2 3 7" xfId="24850" xr:uid="{00000000-0005-0000-0000-000020830000}"/>
    <cellStyle name="Ausgabe 2 3 8" xfId="25039" xr:uid="{00000000-0005-0000-0000-000021830000}"/>
    <cellStyle name="Ausgabe 2 3 9" xfId="23471" xr:uid="{00000000-0005-0000-0000-000022830000}"/>
    <cellStyle name="Ausgabe 2 4" xfId="1925" xr:uid="{00000000-0005-0000-0000-000023830000}"/>
    <cellStyle name="Ausgabe 2 4 10" xfId="30378" xr:uid="{00000000-0005-0000-0000-000024830000}"/>
    <cellStyle name="Ausgabe 2 4 11" xfId="33880" xr:uid="{00000000-0005-0000-0000-000025830000}"/>
    <cellStyle name="Ausgabe 2 4 12" xfId="35835" xr:uid="{00000000-0005-0000-0000-000026830000}"/>
    <cellStyle name="Ausgabe 2 4 13" xfId="39868" xr:uid="{00000000-0005-0000-0000-000027830000}"/>
    <cellStyle name="Ausgabe 2 4 14" xfId="40521" xr:uid="{00000000-0005-0000-0000-000028830000}"/>
    <cellStyle name="Ausgabe 2 4 15" xfId="40923" xr:uid="{00000000-0005-0000-0000-000029830000}"/>
    <cellStyle name="Ausgabe 2 4 16" xfId="36288" xr:uid="{00000000-0005-0000-0000-00002A830000}"/>
    <cellStyle name="Ausgabe 2 4 17" xfId="36443" xr:uid="{00000000-0005-0000-0000-00002B830000}"/>
    <cellStyle name="Ausgabe 2 4 18" xfId="40658" xr:uid="{00000000-0005-0000-0000-00002C830000}"/>
    <cellStyle name="Ausgabe 2 4 19" xfId="39526" xr:uid="{00000000-0005-0000-0000-00002D830000}"/>
    <cellStyle name="Ausgabe 2 4 2" xfId="4240" xr:uid="{00000000-0005-0000-0000-00002E830000}"/>
    <cellStyle name="Ausgabe 2 4 2 10" xfId="34022" xr:uid="{00000000-0005-0000-0000-00002F830000}"/>
    <cellStyle name="Ausgabe 2 4 2 11" xfId="37919" xr:uid="{00000000-0005-0000-0000-000030830000}"/>
    <cellStyle name="Ausgabe 2 4 2 12" xfId="40844" xr:uid="{00000000-0005-0000-0000-000031830000}"/>
    <cellStyle name="Ausgabe 2 4 2 13" xfId="40436" xr:uid="{00000000-0005-0000-0000-000032830000}"/>
    <cellStyle name="Ausgabe 2 4 2 14" xfId="39428" xr:uid="{00000000-0005-0000-0000-000033830000}"/>
    <cellStyle name="Ausgabe 2 4 2 15" xfId="40865" xr:uid="{00000000-0005-0000-0000-000034830000}"/>
    <cellStyle name="Ausgabe 2 4 2 16" xfId="34373" xr:uid="{00000000-0005-0000-0000-000035830000}"/>
    <cellStyle name="Ausgabe 2 4 2 17" xfId="40901" xr:uid="{00000000-0005-0000-0000-000036830000}"/>
    <cellStyle name="Ausgabe 2 4 2 18" xfId="41658" xr:uid="{00000000-0005-0000-0000-000037830000}"/>
    <cellStyle name="Ausgabe 2 4 2 19" xfId="45379" xr:uid="{00000000-0005-0000-0000-000038830000}"/>
    <cellStyle name="Ausgabe 2 4 2 2" xfId="9021" xr:uid="{00000000-0005-0000-0000-000039830000}"/>
    <cellStyle name="Ausgabe 2 4 2 2 2" xfId="54787" xr:uid="{00000000-0005-0000-0000-00003A830000}"/>
    <cellStyle name="Ausgabe 2 4 2 2 3" xfId="22865" xr:uid="{00000000-0005-0000-0000-00003B830000}"/>
    <cellStyle name="Ausgabe 2 4 2 20" xfId="18573" xr:uid="{00000000-0005-0000-0000-00003C830000}"/>
    <cellStyle name="Ausgabe 2 4 2 3" xfId="10614" xr:uid="{00000000-0005-0000-0000-00003D830000}"/>
    <cellStyle name="Ausgabe 2 4 2 3 2" xfId="56379" xr:uid="{00000000-0005-0000-0000-00003E830000}"/>
    <cellStyle name="Ausgabe 2 4 2 3 3" xfId="24172" xr:uid="{00000000-0005-0000-0000-00003F830000}"/>
    <cellStyle name="Ausgabe 2 4 2 4" xfId="23398" xr:uid="{00000000-0005-0000-0000-000040830000}"/>
    <cellStyle name="Ausgabe 2 4 2 4 2" xfId="50097" xr:uid="{00000000-0005-0000-0000-000041830000}"/>
    <cellStyle name="Ausgabe 2 4 2 5" xfId="24000" xr:uid="{00000000-0005-0000-0000-000042830000}"/>
    <cellStyle name="Ausgabe 2 4 2 6" xfId="24600" xr:uid="{00000000-0005-0000-0000-000043830000}"/>
    <cellStyle name="Ausgabe 2 4 2 7" xfId="24664" xr:uid="{00000000-0005-0000-0000-000044830000}"/>
    <cellStyle name="Ausgabe 2 4 2 8" xfId="24094" xr:uid="{00000000-0005-0000-0000-000045830000}"/>
    <cellStyle name="Ausgabe 2 4 2 9" xfId="32340" xr:uid="{00000000-0005-0000-0000-000046830000}"/>
    <cellStyle name="Ausgabe 2 4 20" xfId="43430" xr:uid="{00000000-0005-0000-0000-000047830000}"/>
    <cellStyle name="Ausgabe 2 4 21" xfId="13445" xr:uid="{00000000-0005-0000-0000-000048830000}"/>
    <cellStyle name="Ausgabe 2 4 3" xfId="7095" xr:uid="{00000000-0005-0000-0000-000049830000}"/>
    <cellStyle name="Ausgabe 2 4 3 2" xfId="52861" xr:uid="{00000000-0005-0000-0000-00004A830000}"/>
    <cellStyle name="Ausgabe 2 4 3 3" xfId="20764" xr:uid="{00000000-0005-0000-0000-00004B830000}"/>
    <cellStyle name="Ausgabe 2 4 4" xfId="10472" xr:uid="{00000000-0005-0000-0000-00004C830000}"/>
    <cellStyle name="Ausgabe 2 4 4 2" xfId="56237" xr:uid="{00000000-0005-0000-0000-00004D830000}"/>
    <cellStyle name="Ausgabe 2 4 4 3" xfId="23701" xr:uid="{00000000-0005-0000-0000-00004E830000}"/>
    <cellStyle name="Ausgabe 2 4 5" xfId="24888" xr:uid="{00000000-0005-0000-0000-00004F830000}"/>
    <cellStyle name="Ausgabe 2 4 5 2" xfId="48197" xr:uid="{00000000-0005-0000-0000-000050830000}"/>
    <cellStyle name="Ausgabe 2 4 6" xfId="24228" xr:uid="{00000000-0005-0000-0000-000051830000}"/>
    <cellStyle name="Ausgabe 2 4 7" xfId="23375" xr:uid="{00000000-0005-0000-0000-000052830000}"/>
    <cellStyle name="Ausgabe 2 4 8" xfId="24855" xr:uid="{00000000-0005-0000-0000-000053830000}"/>
    <cellStyle name="Ausgabe 2 4 9" xfId="23411" xr:uid="{00000000-0005-0000-0000-000054830000}"/>
    <cellStyle name="Ausgabe 2 5" xfId="1904" xr:uid="{00000000-0005-0000-0000-000055830000}"/>
    <cellStyle name="Ausgabe 2 5 10" xfId="33859" xr:uid="{00000000-0005-0000-0000-000056830000}"/>
    <cellStyle name="Ausgabe 2 5 11" xfId="35814" xr:uid="{00000000-0005-0000-0000-000057830000}"/>
    <cellStyle name="Ausgabe 2 5 12" xfId="39847" xr:uid="{00000000-0005-0000-0000-000058830000}"/>
    <cellStyle name="Ausgabe 2 5 13" xfId="39968" xr:uid="{00000000-0005-0000-0000-000059830000}"/>
    <cellStyle name="Ausgabe 2 5 14" xfId="40439" xr:uid="{00000000-0005-0000-0000-00005A830000}"/>
    <cellStyle name="Ausgabe 2 5 15" xfId="36281" xr:uid="{00000000-0005-0000-0000-00005B830000}"/>
    <cellStyle name="Ausgabe 2 5 16" xfId="39559" xr:uid="{00000000-0005-0000-0000-00005C830000}"/>
    <cellStyle name="Ausgabe 2 5 17" xfId="39641" xr:uid="{00000000-0005-0000-0000-00005D830000}"/>
    <cellStyle name="Ausgabe 2 5 18" xfId="41843" xr:uid="{00000000-0005-0000-0000-00005E830000}"/>
    <cellStyle name="Ausgabe 2 5 19" xfId="43409" xr:uid="{00000000-0005-0000-0000-00005F830000}"/>
    <cellStyle name="Ausgabe 2 5 2" xfId="7080" xr:uid="{00000000-0005-0000-0000-000060830000}"/>
    <cellStyle name="Ausgabe 2 5 2 2" xfId="52846" xr:uid="{00000000-0005-0000-0000-000061830000}"/>
    <cellStyle name="Ausgabe 2 5 2 3" xfId="20743" xr:uid="{00000000-0005-0000-0000-000062830000}"/>
    <cellStyle name="Ausgabe 2 5 20" xfId="13428" xr:uid="{00000000-0005-0000-0000-000063830000}"/>
    <cellStyle name="Ausgabe 2 5 3" xfId="10451" xr:uid="{00000000-0005-0000-0000-000064830000}"/>
    <cellStyle name="Ausgabe 2 5 3 2" xfId="56216" xr:uid="{00000000-0005-0000-0000-000065830000}"/>
    <cellStyle name="Ausgabe 2 5 3 3" xfId="24703" xr:uid="{00000000-0005-0000-0000-000066830000}"/>
    <cellStyle name="Ausgabe 2 5 4" xfId="23686" xr:uid="{00000000-0005-0000-0000-000067830000}"/>
    <cellStyle name="Ausgabe 2 5 4 2" xfId="48182" xr:uid="{00000000-0005-0000-0000-000068830000}"/>
    <cellStyle name="Ausgabe 2 5 5" xfId="24439" xr:uid="{00000000-0005-0000-0000-000069830000}"/>
    <cellStyle name="Ausgabe 2 5 6" xfId="24508" xr:uid="{00000000-0005-0000-0000-00006A830000}"/>
    <cellStyle name="Ausgabe 2 5 7" xfId="25008" xr:uid="{00000000-0005-0000-0000-00006B830000}"/>
    <cellStyle name="Ausgabe 2 5 8" xfId="24873" xr:uid="{00000000-0005-0000-0000-00006C830000}"/>
    <cellStyle name="Ausgabe 2 5 9" xfId="30362" xr:uid="{00000000-0005-0000-0000-00006D830000}"/>
    <cellStyle name="Ausgabe 2 6" xfId="4684" xr:uid="{00000000-0005-0000-0000-00006E830000}"/>
    <cellStyle name="Ausgabe 2 6 10" xfId="38363" xr:uid="{00000000-0005-0000-0000-00006F830000}"/>
    <cellStyle name="Ausgabe 2 6 11" xfId="41017" xr:uid="{00000000-0005-0000-0000-000070830000}"/>
    <cellStyle name="Ausgabe 2 6 12" xfId="34276" xr:uid="{00000000-0005-0000-0000-000071830000}"/>
    <cellStyle name="Ausgabe 2 6 13" xfId="40481" xr:uid="{00000000-0005-0000-0000-000072830000}"/>
    <cellStyle name="Ausgabe 2 6 14" xfId="36348" xr:uid="{00000000-0005-0000-0000-000073830000}"/>
    <cellStyle name="Ausgabe 2 6 15" xfId="40859" xr:uid="{00000000-0005-0000-0000-000074830000}"/>
    <cellStyle name="Ausgabe 2 6 16" xfId="39954" xr:uid="{00000000-0005-0000-0000-000075830000}"/>
    <cellStyle name="Ausgabe 2 6 17" xfId="40372" xr:uid="{00000000-0005-0000-0000-000076830000}"/>
    <cellStyle name="Ausgabe 2 6 18" xfId="45823" xr:uid="{00000000-0005-0000-0000-000077830000}"/>
    <cellStyle name="Ausgabe 2 6 19" xfId="19017" xr:uid="{00000000-0005-0000-0000-000078830000}"/>
    <cellStyle name="Ausgabe 2 6 2" xfId="10624" xr:uid="{00000000-0005-0000-0000-000079830000}"/>
    <cellStyle name="Ausgabe 2 6 2 2" xfId="56389" xr:uid="{00000000-0005-0000-0000-00007A830000}"/>
    <cellStyle name="Ausgabe 2 6 2 3" xfId="23309" xr:uid="{00000000-0005-0000-0000-00007B830000}"/>
    <cellStyle name="Ausgabe 2 6 3" xfId="24087" xr:uid="{00000000-0005-0000-0000-00007C830000}"/>
    <cellStyle name="Ausgabe 2 6 4" xfId="24857" xr:uid="{00000000-0005-0000-0000-00007D830000}"/>
    <cellStyle name="Ausgabe 2 6 5" xfId="25105" xr:uid="{00000000-0005-0000-0000-00007E830000}"/>
    <cellStyle name="Ausgabe 2 6 6" xfId="25173" xr:uid="{00000000-0005-0000-0000-00007F830000}"/>
    <cellStyle name="Ausgabe 2 6 7" xfId="28861" xr:uid="{00000000-0005-0000-0000-000080830000}"/>
    <cellStyle name="Ausgabe 2 6 8" xfId="32784" xr:uid="{00000000-0005-0000-0000-000081830000}"/>
    <cellStyle name="Ausgabe 2 6 9" xfId="34032" xr:uid="{00000000-0005-0000-0000-000082830000}"/>
    <cellStyle name="Ausgabe 2 7" xfId="7593" xr:uid="{00000000-0005-0000-0000-000083830000}"/>
    <cellStyle name="Ausgabe 2 7 2" xfId="53359" xr:uid="{00000000-0005-0000-0000-000084830000}"/>
    <cellStyle name="Ausgabe 2 7 3" xfId="19112" xr:uid="{00000000-0005-0000-0000-000085830000}"/>
    <cellStyle name="Ausgabe 2 8" xfId="19184" xr:uid="{00000000-0005-0000-0000-000086830000}"/>
    <cellStyle name="Ausgabe 2 9" xfId="24564" xr:uid="{00000000-0005-0000-0000-000087830000}"/>
    <cellStyle name="Ausgabe 3" xfId="57344" xr:uid="{00000000-0005-0000-0000-000088830000}"/>
    <cellStyle name="Bad" xfId="56893" xr:uid="{00000000-0005-0000-0000-000089830000}"/>
    <cellStyle name="Bad 2" xfId="434" xr:uid="{00000000-0005-0000-0000-00008A830000}"/>
    <cellStyle name="Bad 3" xfId="319" xr:uid="{00000000-0005-0000-0000-00008B830000}"/>
    <cellStyle name="Berechnung 2" xfId="111" xr:uid="{00000000-0005-0000-0000-00008C830000}"/>
    <cellStyle name="Berechnung 2 10" xfId="23648" xr:uid="{00000000-0005-0000-0000-00008D830000}"/>
    <cellStyle name="Berechnung 2 11" xfId="24910" xr:uid="{00000000-0005-0000-0000-00008E830000}"/>
    <cellStyle name="Berechnung 2 12" xfId="25119" xr:uid="{00000000-0005-0000-0000-00008F830000}"/>
    <cellStyle name="Berechnung 2 13" xfId="28903" xr:uid="{00000000-0005-0000-0000-000090830000}"/>
    <cellStyle name="Berechnung 2 14" xfId="34183" xr:uid="{00000000-0005-0000-0000-000091830000}"/>
    <cellStyle name="Berechnung 2 15" xfId="34144" xr:uid="{00000000-0005-0000-0000-000092830000}"/>
    <cellStyle name="Berechnung 2 16" xfId="40173" xr:uid="{00000000-0005-0000-0000-000093830000}"/>
    <cellStyle name="Berechnung 2 17" xfId="39585" xr:uid="{00000000-0005-0000-0000-000094830000}"/>
    <cellStyle name="Berechnung 2 18" xfId="41560" xr:uid="{00000000-0005-0000-0000-000095830000}"/>
    <cellStyle name="Berechnung 2 19" xfId="34308" xr:uid="{00000000-0005-0000-0000-000096830000}"/>
    <cellStyle name="Berechnung 2 2" xfId="735" xr:uid="{00000000-0005-0000-0000-000097830000}"/>
    <cellStyle name="Berechnung 2 2 10" xfId="25014" xr:uid="{00000000-0005-0000-0000-000098830000}"/>
    <cellStyle name="Berechnung 2 2 11" xfId="24782" xr:uid="{00000000-0005-0000-0000-000099830000}"/>
    <cellStyle name="Berechnung 2 2 12" xfId="30875" xr:uid="{00000000-0005-0000-0000-00009A830000}"/>
    <cellStyle name="Berechnung 2 2 13" xfId="34649" xr:uid="{00000000-0005-0000-0000-00009B830000}"/>
    <cellStyle name="Berechnung 2 2 14" xfId="39316" xr:uid="{00000000-0005-0000-0000-00009C830000}"/>
    <cellStyle name="Berechnung 2 2 15" xfId="39972" xr:uid="{00000000-0005-0000-0000-00009D830000}"/>
    <cellStyle name="Berechnung 2 2 16" xfId="41559" xr:uid="{00000000-0005-0000-0000-00009E830000}"/>
    <cellStyle name="Berechnung 2 2 17" xfId="40758" xr:uid="{00000000-0005-0000-0000-00009F830000}"/>
    <cellStyle name="Berechnung 2 2 18" xfId="34355" xr:uid="{00000000-0005-0000-0000-0000A0830000}"/>
    <cellStyle name="Berechnung 2 2 19" xfId="41824" xr:uid="{00000000-0005-0000-0000-0000A1830000}"/>
    <cellStyle name="Berechnung 2 2 2" xfId="1192" xr:uid="{00000000-0005-0000-0000-0000A2830000}"/>
    <cellStyle name="Berechnung 2 2 2 10" xfId="33772" xr:uid="{00000000-0005-0000-0000-0000A3830000}"/>
    <cellStyle name="Berechnung 2 2 2 11" xfId="35102" xr:uid="{00000000-0005-0000-0000-0000A4830000}"/>
    <cellStyle name="Berechnung 2 2 2 12" xfId="39533" xr:uid="{00000000-0005-0000-0000-0000A5830000}"/>
    <cellStyle name="Berechnung 2 2 2 13" xfId="40522" xr:uid="{00000000-0005-0000-0000-0000A6830000}"/>
    <cellStyle name="Berechnung 2 2 2 14" xfId="41360" xr:uid="{00000000-0005-0000-0000-0000A7830000}"/>
    <cellStyle name="Berechnung 2 2 2 15" xfId="39960" xr:uid="{00000000-0005-0000-0000-0000A8830000}"/>
    <cellStyle name="Berechnung 2 2 2 16" xfId="40005" xr:uid="{00000000-0005-0000-0000-0000A9830000}"/>
    <cellStyle name="Berechnung 2 2 2 17" xfId="34163" xr:uid="{00000000-0005-0000-0000-0000AA830000}"/>
    <cellStyle name="Berechnung 2 2 2 18" xfId="39985" xr:uid="{00000000-0005-0000-0000-0000AB830000}"/>
    <cellStyle name="Berechnung 2 2 2 19" xfId="42697" xr:uid="{00000000-0005-0000-0000-0000AC830000}"/>
    <cellStyle name="Berechnung 2 2 2 2" xfId="3576" xr:uid="{00000000-0005-0000-0000-0000AD830000}"/>
    <cellStyle name="Berechnung 2 2 2 2 10" xfId="37255" xr:uid="{00000000-0005-0000-0000-0000AE830000}"/>
    <cellStyle name="Berechnung 2 2 2 2 11" xfId="40563" xr:uid="{00000000-0005-0000-0000-0000AF830000}"/>
    <cellStyle name="Berechnung 2 2 2 2 12" xfId="40417" xr:uid="{00000000-0005-0000-0000-0000B0830000}"/>
    <cellStyle name="Berechnung 2 2 2 2 13" xfId="41520" xr:uid="{00000000-0005-0000-0000-0000B1830000}"/>
    <cellStyle name="Berechnung 2 2 2 2 14" xfId="40011" xr:uid="{00000000-0005-0000-0000-0000B2830000}"/>
    <cellStyle name="Berechnung 2 2 2 2 15" xfId="40917" xr:uid="{00000000-0005-0000-0000-0000B3830000}"/>
    <cellStyle name="Berechnung 2 2 2 2 16" xfId="41246" xr:uid="{00000000-0005-0000-0000-0000B4830000}"/>
    <cellStyle name="Berechnung 2 2 2 2 17" xfId="41727" xr:uid="{00000000-0005-0000-0000-0000B5830000}"/>
    <cellStyle name="Berechnung 2 2 2 2 18" xfId="44715" xr:uid="{00000000-0005-0000-0000-0000B6830000}"/>
    <cellStyle name="Berechnung 2 2 2 2 19" xfId="17909" xr:uid="{00000000-0005-0000-0000-0000B7830000}"/>
    <cellStyle name="Berechnung 2 2 2 2 2" xfId="8367" xr:uid="{00000000-0005-0000-0000-0000B8830000}"/>
    <cellStyle name="Berechnung 2 2 2 2 2 2" xfId="54133" xr:uid="{00000000-0005-0000-0000-0000B9830000}"/>
    <cellStyle name="Berechnung 2 2 2 2 2 3" xfId="22201" xr:uid="{00000000-0005-0000-0000-0000BA830000}"/>
    <cellStyle name="Berechnung 2 2 2 2 3" xfId="10575" xr:uid="{00000000-0005-0000-0000-0000BB830000}"/>
    <cellStyle name="Berechnung 2 2 2 2 3 2" xfId="56340" xr:uid="{00000000-0005-0000-0000-0000BC830000}"/>
    <cellStyle name="Berechnung 2 2 2 2 3 3" xfId="23584" xr:uid="{00000000-0005-0000-0000-0000BD830000}"/>
    <cellStyle name="Berechnung 2 2 2 2 4" xfId="24373" xr:uid="{00000000-0005-0000-0000-0000BE830000}"/>
    <cellStyle name="Berechnung 2 2 2 2 4 2" xfId="49444" xr:uid="{00000000-0005-0000-0000-0000BF830000}"/>
    <cellStyle name="Berechnung 2 2 2 2 5" xfId="23856" xr:uid="{00000000-0005-0000-0000-0000C0830000}"/>
    <cellStyle name="Berechnung 2 2 2 2 6" xfId="19062" xr:uid="{00000000-0005-0000-0000-0000C1830000}"/>
    <cellStyle name="Berechnung 2 2 2 2 7" xfId="24079" xr:uid="{00000000-0005-0000-0000-0000C2830000}"/>
    <cellStyle name="Berechnung 2 2 2 2 8" xfId="31685" xr:uid="{00000000-0005-0000-0000-0000C3830000}"/>
    <cellStyle name="Berechnung 2 2 2 2 9" xfId="33983" xr:uid="{00000000-0005-0000-0000-0000C4830000}"/>
    <cellStyle name="Berechnung 2 2 2 20" xfId="12727" xr:uid="{00000000-0005-0000-0000-0000C5830000}"/>
    <cellStyle name="Berechnung 2 2 2 3" xfId="6411" xr:uid="{00000000-0005-0000-0000-0000C6830000}"/>
    <cellStyle name="Berechnung 2 2 2 3 2" xfId="52177" xr:uid="{00000000-0005-0000-0000-0000C7830000}"/>
    <cellStyle name="Berechnung 2 2 2 3 3" xfId="20031" xr:uid="{00000000-0005-0000-0000-0000C8830000}"/>
    <cellStyle name="Berechnung 2 2 2 4" xfId="10364" xr:uid="{00000000-0005-0000-0000-0000C9830000}"/>
    <cellStyle name="Berechnung 2 2 2 4 2" xfId="56129" xr:uid="{00000000-0005-0000-0000-0000CA830000}"/>
    <cellStyle name="Berechnung 2 2 2 4 3" xfId="23763" xr:uid="{00000000-0005-0000-0000-0000CB830000}"/>
    <cellStyle name="Berechnung 2 2 2 5" xfId="23868" xr:uid="{00000000-0005-0000-0000-0000CC830000}"/>
    <cellStyle name="Berechnung 2 2 2 5 2" xfId="47513" xr:uid="{00000000-0005-0000-0000-0000CD830000}"/>
    <cellStyle name="Berechnung 2 2 2 6" xfId="24488" xr:uid="{00000000-0005-0000-0000-0000CE830000}"/>
    <cellStyle name="Berechnung 2 2 2 7" xfId="24555" xr:uid="{00000000-0005-0000-0000-0000CF830000}"/>
    <cellStyle name="Berechnung 2 2 2 8" xfId="23514" xr:uid="{00000000-0005-0000-0000-0000D0830000}"/>
    <cellStyle name="Berechnung 2 2 2 9" xfId="29658" xr:uid="{00000000-0005-0000-0000-0000D1830000}"/>
    <cellStyle name="Berechnung 2 2 20" xfId="34299" xr:uid="{00000000-0005-0000-0000-0000D2830000}"/>
    <cellStyle name="Berechnung 2 2 21" xfId="42248" xr:uid="{00000000-0005-0000-0000-0000D3830000}"/>
    <cellStyle name="Berechnung 2 2 22" xfId="11592" xr:uid="{00000000-0005-0000-0000-0000D4830000}"/>
    <cellStyle name="Berechnung 2 2 3" xfId="1874" xr:uid="{00000000-0005-0000-0000-0000D5830000}"/>
    <cellStyle name="Berechnung 2 2 3 10" xfId="33829" xr:uid="{00000000-0005-0000-0000-0000D6830000}"/>
    <cellStyle name="Berechnung 2 2 3 11" xfId="35784" xr:uid="{00000000-0005-0000-0000-0000D7830000}"/>
    <cellStyle name="Berechnung 2 2 3 12" xfId="39817" xr:uid="{00000000-0005-0000-0000-0000D8830000}"/>
    <cellStyle name="Berechnung 2 2 3 13" xfId="41166" xr:uid="{00000000-0005-0000-0000-0000D9830000}"/>
    <cellStyle name="Berechnung 2 2 3 14" xfId="39931" xr:uid="{00000000-0005-0000-0000-0000DA830000}"/>
    <cellStyle name="Berechnung 2 2 3 15" xfId="40193" xr:uid="{00000000-0005-0000-0000-0000DB830000}"/>
    <cellStyle name="Berechnung 2 2 3 16" xfId="40215" xr:uid="{00000000-0005-0000-0000-0000DC830000}"/>
    <cellStyle name="Berechnung 2 2 3 17" xfId="39412" xr:uid="{00000000-0005-0000-0000-0000DD830000}"/>
    <cellStyle name="Berechnung 2 2 3 18" xfId="41254" xr:uid="{00000000-0005-0000-0000-0000DE830000}"/>
    <cellStyle name="Berechnung 2 2 3 19" xfId="43379" xr:uid="{00000000-0005-0000-0000-0000DF830000}"/>
    <cellStyle name="Berechnung 2 2 3 2" xfId="4215" xr:uid="{00000000-0005-0000-0000-0000E0830000}"/>
    <cellStyle name="Berechnung 2 2 3 2 10" xfId="37894" xr:uid="{00000000-0005-0000-0000-0000E1830000}"/>
    <cellStyle name="Berechnung 2 2 3 2 11" xfId="40819" xr:uid="{00000000-0005-0000-0000-0000E2830000}"/>
    <cellStyle name="Berechnung 2 2 3 2 12" xfId="40265" xr:uid="{00000000-0005-0000-0000-0000E3830000}"/>
    <cellStyle name="Berechnung 2 2 3 2 13" xfId="41275" xr:uid="{00000000-0005-0000-0000-0000E4830000}"/>
    <cellStyle name="Berechnung 2 2 3 2 14" xfId="36453" xr:uid="{00000000-0005-0000-0000-0000E5830000}"/>
    <cellStyle name="Berechnung 2 2 3 2 15" xfId="40315" xr:uid="{00000000-0005-0000-0000-0000E6830000}"/>
    <cellStyle name="Berechnung 2 2 3 2 16" xfId="36337" xr:uid="{00000000-0005-0000-0000-0000E7830000}"/>
    <cellStyle name="Berechnung 2 2 3 2 17" xfId="41702" xr:uid="{00000000-0005-0000-0000-0000E8830000}"/>
    <cellStyle name="Berechnung 2 2 3 2 18" xfId="45354" xr:uid="{00000000-0005-0000-0000-0000E9830000}"/>
    <cellStyle name="Berechnung 2 2 3 2 19" xfId="18548" xr:uid="{00000000-0005-0000-0000-0000EA830000}"/>
    <cellStyle name="Berechnung 2 2 3 2 2" xfId="9004" xr:uid="{00000000-0005-0000-0000-0000EB830000}"/>
    <cellStyle name="Berechnung 2 2 3 2 2 2" xfId="54770" xr:uid="{00000000-0005-0000-0000-0000EC830000}"/>
    <cellStyle name="Berechnung 2 2 3 2 2 3" xfId="22840" xr:uid="{00000000-0005-0000-0000-0000ED830000}"/>
    <cellStyle name="Berechnung 2 2 3 2 3" xfId="10589" xr:uid="{00000000-0005-0000-0000-0000EE830000}"/>
    <cellStyle name="Berechnung 2 2 3 2 3 2" xfId="56354" xr:uid="{00000000-0005-0000-0000-0000EF830000}"/>
    <cellStyle name="Berechnung 2 2 3 2 3 3" xfId="23891" xr:uid="{00000000-0005-0000-0000-0000F0830000}"/>
    <cellStyle name="Berechnung 2 2 3 2 4" xfId="23913" xr:uid="{00000000-0005-0000-0000-0000F1830000}"/>
    <cellStyle name="Berechnung 2 2 3 2 4 2" xfId="50080" xr:uid="{00000000-0005-0000-0000-0000F2830000}"/>
    <cellStyle name="Berechnung 2 2 3 2 5" xfId="24975" xr:uid="{00000000-0005-0000-0000-0000F3830000}"/>
    <cellStyle name="Berechnung 2 2 3 2 6" xfId="25083" xr:uid="{00000000-0005-0000-0000-0000F4830000}"/>
    <cellStyle name="Berechnung 2 2 3 2 7" xfId="23957" xr:uid="{00000000-0005-0000-0000-0000F5830000}"/>
    <cellStyle name="Berechnung 2 2 3 2 8" xfId="32320" xr:uid="{00000000-0005-0000-0000-0000F6830000}"/>
    <cellStyle name="Berechnung 2 2 3 2 9" xfId="33997" xr:uid="{00000000-0005-0000-0000-0000F7830000}"/>
    <cellStyle name="Berechnung 2 2 3 20" xfId="13402" xr:uid="{00000000-0005-0000-0000-0000F8830000}"/>
    <cellStyle name="Berechnung 2 2 3 3" xfId="7063" xr:uid="{00000000-0005-0000-0000-0000F9830000}"/>
    <cellStyle name="Berechnung 2 2 3 3 2" xfId="52829" xr:uid="{00000000-0005-0000-0000-0000FA830000}"/>
    <cellStyle name="Berechnung 2 2 3 3 3" xfId="20713" xr:uid="{00000000-0005-0000-0000-0000FB830000}"/>
    <cellStyle name="Berechnung 2 2 3 4" xfId="10421" xr:uid="{00000000-0005-0000-0000-0000FC830000}"/>
    <cellStyle name="Berechnung 2 2 3 4 2" xfId="56186" xr:uid="{00000000-0005-0000-0000-0000FD830000}"/>
    <cellStyle name="Berechnung 2 2 3 4 3" xfId="19292" xr:uid="{00000000-0005-0000-0000-0000FE830000}"/>
    <cellStyle name="Berechnung 2 2 3 5" xfId="23872" xr:uid="{00000000-0005-0000-0000-0000FF830000}"/>
    <cellStyle name="Berechnung 2 2 3 5 2" xfId="48165" xr:uid="{00000000-0005-0000-0000-000000840000}"/>
    <cellStyle name="Berechnung 2 2 3 6" xfId="24434" xr:uid="{00000000-0005-0000-0000-000001840000}"/>
    <cellStyle name="Berechnung 2 2 3 7" xfId="23938" xr:uid="{00000000-0005-0000-0000-000002840000}"/>
    <cellStyle name="Berechnung 2 2 3 8" xfId="25198" xr:uid="{00000000-0005-0000-0000-000003840000}"/>
    <cellStyle name="Berechnung 2 2 3 9" xfId="30333" xr:uid="{00000000-0005-0000-0000-000004840000}"/>
    <cellStyle name="Berechnung 2 2 4" xfId="1902" xr:uid="{00000000-0005-0000-0000-000005840000}"/>
    <cellStyle name="Berechnung 2 2 4 10" xfId="35812" xr:uid="{00000000-0005-0000-0000-000006840000}"/>
    <cellStyle name="Berechnung 2 2 4 11" xfId="39845" xr:uid="{00000000-0005-0000-0000-000007840000}"/>
    <cellStyle name="Berechnung 2 2 4 12" xfId="40355" xr:uid="{00000000-0005-0000-0000-000008840000}"/>
    <cellStyle name="Berechnung 2 2 4 13" xfId="40375" xr:uid="{00000000-0005-0000-0000-000009840000}"/>
    <cellStyle name="Berechnung 2 2 4 14" xfId="41100" xr:uid="{00000000-0005-0000-0000-00000A840000}"/>
    <cellStyle name="Berechnung 2 2 4 15" xfId="34290" xr:uid="{00000000-0005-0000-0000-00000B840000}"/>
    <cellStyle name="Berechnung 2 2 4 16" xfId="34296" xr:uid="{00000000-0005-0000-0000-00000C840000}"/>
    <cellStyle name="Berechnung 2 2 4 17" xfId="34297" xr:uid="{00000000-0005-0000-0000-00000D840000}"/>
    <cellStyle name="Berechnung 2 2 4 18" xfId="43407" xr:uid="{00000000-0005-0000-0000-00000E840000}"/>
    <cellStyle name="Berechnung 2 2 4 19" xfId="13426" xr:uid="{00000000-0005-0000-0000-00000F840000}"/>
    <cellStyle name="Berechnung 2 2 4 2" xfId="7078" xr:uid="{00000000-0005-0000-0000-000010840000}"/>
    <cellStyle name="Berechnung 2 2 4 2 2" xfId="52844" xr:uid="{00000000-0005-0000-0000-000011840000}"/>
    <cellStyle name="Berechnung 2 2 4 2 3" xfId="20741" xr:uid="{00000000-0005-0000-0000-000012840000}"/>
    <cellStyle name="Berechnung 2 2 4 3" xfId="10449" xr:uid="{00000000-0005-0000-0000-000013840000}"/>
    <cellStyle name="Berechnung 2 2 4 3 2" xfId="56214" xr:uid="{00000000-0005-0000-0000-000014840000}"/>
    <cellStyle name="Berechnung 2 2 4 3 3" xfId="19217" xr:uid="{00000000-0005-0000-0000-000015840000}"/>
    <cellStyle name="Berechnung 2 2 4 4" xfId="24486" xr:uid="{00000000-0005-0000-0000-000016840000}"/>
    <cellStyle name="Berechnung 2 2 4 4 2" xfId="48180" xr:uid="{00000000-0005-0000-0000-000017840000}"/>
    <cellStyle name="Berechnung 2 2 4 5" xfId="21212" xr:uid="{00000000-0005-0000-0000-000018840000}"/>
    <cellStyle name="Berechnung 2 2 4 6" xfId="21348" xr:uid="{00000000-0005-0000-0000-000019840000}"/>
    <cellStyle name="Berechnung 2 2 4 7" xfId="24124" xr:uid="{00000000-0005-0000-0000-00001A840000}"/>
    <cellStyle name="Berechnung 2 2 4 8" xfId="30360" xr:uid="{00000000-0005-0000-0000-00001B840000}"/>
    <cellStyle name="Berechnung 2 2 4 9" xfId="33857" xr:uid="{00000000-0005-0000-0000-00001C840000}"/>
    <cellStyle name="Berechnung 2 2 5" xfId="2812" xr:uid="{00000000-0005-0000-0000-00001D840000}"/>
    <cellStyle name="Berechnung 2 2 5 10" xfId="36491" xr:uid="{00000000-0005-0000-0000-00001E840000}"/>
    <cellStyle name="Berechnung 2 2 5 11" xfId="40261" xr:uid="{00000000-0005-0000-0000-00001F840000}"/>
    <cellStyle name="Berechnung 2 2 5 12" xfId="40526" xr:uid="{00000000-0005-0000-0000-000020840000}"/>
    <cellStyle name="Berechnung 2 2 5 13" xfId="40650" xr:uid="{00000000-0005-0000-0000-000021840000}"/>
    <cellStyle name="Berechnung 2 2 5 14" xfId="39936" xr:uid="{00000000-0005-0000-0000-000022840000}"/>
    <cellStyle name="Berechnung 2 2 5 15" xfId="40024" xr:uid="{00000000-0005-0000-0000-000023840000}"/>
    <cellStyle name="Berechnung 2 2 5 16" xfId="40891" xr:uid="{00000000-0005-0000-0000-000024840000}"/>
    <cellStyle name="Berechnung 2 2 5 17" xfId="41535" xr:uid="{00000000-0005-0000-0000-000025840000}"/>
    <cellStyle name="Berechnung 2 2 5 18" xfId="43951" xr:uid="{00000000-0005-0000-0000-000026840000}"/>
    <cellStyle name="Berechnung 2 2 5 19" xfId="17145" xr:uid="{00000000-0005-0000-0000-000027840000}"/>
    <cellStyle name="Berechnung 2 2 5 2" xfId="10544" xr:uid="{00000000-0005-0000-0000-000028840000}"/>
    <cellStyle name="Berechnung 2 2 5 2 2" xfId="56309" xr:uid="{00000000-0005-0000-0000-000029840000}"/>
    <cellStyle name="Berechnung 2 2 5 2 3" xfId="21437" xr:uid="{00000000-0005-0000-0000-00002A840000}"/>
    <cellStyle name="Berechnung 2 2 5 3" xfId="23720" xr:uid="{00000000-0005-0000-0000-00002B840000}"/>
    <cellStyle name="Berechnung 2 2 5 4" xfId="23383" xr:uid="{00000000-0005-0000-0000-00002C840000}"/>
    <cellStyle name="Berechnung 2 2 5 5" xfId="23881" xr:uid="{00000000-0005-0000-0000-00002D840000}"/>
    <cellStyle name="Berechnung 2 2 5 6" xfId="24868" xr:uid="{00000000-0005-0000-0000-00002E840000}"/>
    <cellStyle name="Berechnung 2 2 5 7" xfId="25149" xr:uid="{00000000-0005-0000-0000-00002F840000}"/>
    <cellStyle name="Berechnung 2 2 5 8" xfId="30924" xr:uid="{00000000-0005-0000-0000-000030840000}"/>
    <cellStyle name="Berechnung 2 2 5 9" xfId="33952" xr:uid="{00000000-0005-0000-0000-000031840000}"/>
    <cellStyle name="Berechnung 2 2 6" xfId="5700" xr:uid="{00000000-0005-0000-0000-000032840000}"/>
    <cellStyle name="Berechnung 2 2 6 2" xfId="51466" xr:uid="{00000000-0005-0000-0000-000033840000}"/>
    <cellStyle name="Berechnung 2 2 6 3" xfId="19580" xr:uid="{00000000-0005-0000-0000-000034840000}"/>
    <cellStyle name="Berechnung 2 2 7" xfId="24490" xr:uid="{00000000-0005-0000-0000-000035840000}"/>
    <cellStyle name="Berechnung 2 2 8" xfId="23832" xr:uid="{00000000-0005-0000-0000-000036840000}"/>
    <cellStyle name="Berechnung 2 2 9" xfId="24897" xr:uid="{00000000-0005-0000-0000-000037840000}"/>
    <cellStyle name="Berechnung 2 20" xfId="40517" xr:uid="{00000000-0005-0000-0000-000038840000}"/>
    <cellStyle name="Berechnung 2 21" xfId="40411" xr:uid="{00000000-0005-0000-0000-000039840000}"/>
    <cellStyle name="Berechnung 2 22" xfId="41894" xr:uid="{00000000-0005-0000-0000-00003A840000}"/>
    <cellStyle name="Berechnung 2 23" xfId="57405" xr:uid="{00000000-0005-0000-0000-00003B840000}"/>
    <cellStyle name="Berechnung 2 3" xfId="1144" xr:uid="{00000000-0005-0000-0000-00003C840000}"/>
    <cellStyle name="Berechnung 2 3 10" xfId="33758" xr:uid="{00000000-0005-0000-0000-00003D840000}"/>
    <cellStyle name="Berechnung 2 3 11" xfId="35054" xr:uid="{00000000-0005-0000-0000-00003E840000}"/>
    <cellStyle name="Berechnung 2 3 12" xfId="39508" xr:uid="{00000000-0005-0000-0000-00003F840000}"/>
    <cellStyle name="Berechnung 2 3 13" xfId="40235" xr:uid="{00000000-0005-0000-0000-000040840000}"/>
    <cellStyle name="Berechnung 2 3 14" xfId="39672" xr:uid="{00000000-0005-0000-0000-000041840000}"/>
    <cellStyle name="Berechnung 2 3 15" xfId="36397" xr:uid="{00000000-0005-0000-0000-000042840000}"/>
    <cellStyle name="Berechnung 2 3 16" xfId="36447" xr:uid="{00000000-0005-0000-0000-000043840000}"/>
    <cellStyle name="Berechnung 2 3 17" xfId="36287" xr:uid="{00000000-0005-0000-0000-000044840000}"/>
    <cellStyle name="Berechnung 2 3 18" xfId="41364" xr:uid="{00000000-0005-0000-0000-000045840000}"/>
    <cellStyle name="Berechnung 2 3 19" xfId="42649" xr:uid="{00000000-0005-0000-0000-000046840000}"/>
    <cellStyle name="Berechnung 2 3 2" xfId="3540" xr:uid="{00000000-0005-0000-0000-000047840000}"/>
    <cellStyle name="Berechnung 2 3 2 10" xfId="37219" xr:uid="{00000000-0005-0000-0000-000048840000}"/>
    <cellStyle name="Berechnung 2 3 2 11" xfId="40549" xr:uid="{00000000-0005-0000-0000-000049840000}"/>
    <cellStyle name="Berechnung 2 3 2 12" xfId="40280" xr:uid="{00000000-0005-0000-0000-00004A840000}"/>
    <cellStyle name="Berechnung 2 3 2 13" xfId="39902" xr:uid="{00000000-0005-0000-0000-00004B840000}"/>
    <cellStyle name="Berechnung 2 3 2 14" xfId="34135" xr:uid="{00000000-0005-0000-0000-00004C840000}"/>
    <cellStyle name="Berechnung 2 3 2 15" xfId="41738" xr:uid="{00000000-0005-0000-0000-00004D840000}"/>
    <cellStyle name="Berechnung 2 3 2 16" xfId="34309" xr:uid="{00000000-0005-0000-0000-00004E840000}"/>
    <cellStyle name="Berechnung 2 3 2 17" xfId="40340" xr:uid="{00000000-0005-0000-0000-00004F840000}"/>
    <cellStyle name="Berechnung 2 3 2 18" xfId="44679" xr:uid="{00000000-0005-0000-0000-000050840000}"/>
    <cellStyle name="Berechnung 2 3 2 19" xfId="17873" xr:uid="{00000000-0005-0000-0000-000051840000}"/>
    <cellStyle name="Berechnung 2 3 2 2" xfId="8331" xr:uid="{00000000-0005-0000-0000-000052840000}"/>
    <cellStyle name="Berechnung 2 3 2 2 2" xfId="54097" xr:uid="{00000000-0005-0000-0000-000053840000}"/>
    <cellStyle name="Berechnung 2 3 2 2 3" xfId="22165" xr:uid="{00000000-0005-0000-0000-000054840000}"/>
    <cellStyle name="Berechnung 2 3 2 3" xfId="10573" xr:uid="{00000000-0005-0000-0000-000055840000}"/>
    <cellStyle name="Berechnung 2 3 2 3 2" xfId="56338" xr:uid="{00000000-0005-0000-0000-000056840000}"/>
    <cellStyle name="Berechnung 2 3 2 3 3" xfId="23877" xr:uid="{00000000-0005-0000-0000-000057840000}"/>
    <cellStyle name="Berechnung 2 3 2 4" xfId="23502" xr:uid="{00000000-0005-0000-0000-000058840000}"/>
    <cellStyle name="Berechnung 2 3 2 4 2" xfId="49408" xr:uid="{00000000-0005-0000-0000-000059840000}"/>
    <cellStyle name="Berechnung 2 3 2 5" xfId="24588" xr:uid="{00000000-0005-0000-0000-00005A840000}"/>
    <cellStyle name="Berechnung 2 3 2 6" xfId="23378" xr:uid="{00000000-0005-0000-0000-00005B840000}"/>
    <cellStyle name="Berechnung 2 3 2 7" xfId="19063" xr:uid="{00000000-0005-0000-0000-00005C840000}"/>
    <cellStyle name="Berechnung 2 3 2 8" xfId="31649" xr:uid="{00000000-0005-0000-0000-00005D840000}"/>
    <cellStyle name="Berechnung 2 3 2 9" xfId="33981" xr:uid="{00000000-0005-0000-0000-00005E840000}"/>
    <cellStyle name="Berechnung 2 3 20" xfId="11238" xr:uid="{00000000-0005-0000-0000-00005F840000}"/>
    <cellStyle name="Berechnung 2 3 3" xfId="6371" xr:uid="{00000000-0005-0000-0000-000060840000}"/>
    <cellStyle name="Berechnung 2 3 3 2" xfId="52137" xr:uid="{00000000-0005-0000-0000-000061840000}"/>
    <cellStyle name="Berechnung 2 3 3 3" xfId="19983" xr:uid="{00000000-0005-0000-0000-000062840000}"/>
    <cellStyle name="Berechnung 2 3 4" xfId="10350" xr:uid="{00000000-0005-0000-0000-000063840000}"/>
    <cellStyle name="Berechnung 2 3 4 2" xfId="56115" xr:uid="{00000000-0005-0000-0000-000064840000}"/>
    <cellStyle name="Berechnung 2 3 4 3" xfId="24135" xr:uid="{00000000-0005-0000-0000-000065840000}"/>
    <cellStyle name="Berechnung 2 3 5" xfId="24615" xr:uid="{00000000-0005-0000-0000-000066840000}"/>
    <cellStyle name="Berechnung 2 3 5 2" xfId="47473" xr:uid="{00000000-0005-0000-0000-000067840000}"/>
    <cellStyle name="Berechnung 2 3 6" xfId="23994" xr:uid="{00000000-0005-0000-0000-000068840000}"/>
    <cellStyle name="Berechnung 2 3 7" xfId="21226" xr:uid="{00000000-0005-0000-0000-000069840000}"/>
    <cellStyle name="Berechnung 2 3 8" xfId="24903" xr:uid="{00000000-0005-0000-0000-00006A840000}"/>
    <cellStyle name="Berechnung 2 3 9" xfId="29611" xr:uid="{00000000-0005-0000-0000-00006B840000}"/>
    <cellStyle name="Berechnung 2 4" xfId="1839" xr:uid="{00000000-0005-0000-0000-00006C840000}"/>
    <cellStyle name="Berechnung 2 4 10" xfId="33794" xr:uid="{00000000-0005-0000-0000-00006D840000}"/>
    <cellStyle name="Berechnung 2 4 11" xfId="35749" xr:uid="{00000000-0005-0000-0000-00006E840000}"/>
    <cellStyle name="Berechnung 2 4 12" xfId="39782" xr:uid="{00000000-0005-0000-0000-00006F840000}"/>
    <cellStyle name="Berechnung 2 4 13" xfId="40667" xr:uid="{00000000-0005-0000-0000-000070840000}"/>
    <cellStyle name="Berechnung 2 4 14" xfId="40725" xr:uid="{00000000-0005-0000-0000-000071840000}"/>
    <cellStyle name="Berechnung 2 4 15" xfId="36325" xr:uid="{00000000-0005-0000-0000-000072840000}"/>
    <cellStyle name="Berechnung 2 4 16" xfId="41417" xr:uid="{00000000-0005-0000-0000-000073840000}"/>
    <cellStyle name="Berechnung 2 4 17" xfId="41755" xr:uid="{00000000-0005-0000-0000-000074840000}"/>
    <cellStyle name="Berechnung 2 4 18" xfId="40705" xr:uid="{00000000-0005-0000-0000-000075840000}"/>
    <cellStyle name="Berechnung 2 4 19" xfId="43344" xr:uid="{00000000-0005-0000-0000-000076840000}"/>
    <cellStyle name="Berechnung 2 4 2" xfId="4207" xr:uid="{00000000-0005-0000-0000-000077840000}"/>
    <cellStyle name="Berechnung 2 4 2 10" xfId="37886" xr:uid="{00000000-0005-0000-0000-000078840000}"/>
    <cellStyle name="Berechnung 2 4 2 11" xfId="40811" xr:uid="{00000000-0005-0000-0000-000079840000}"/>
    <cellStyle name="Berechnung 2 4 2 12" xfId="40802" xr:uid="{00000000-0005-0000-0000-00007A840000}"/>
    <cellStyle name="Berechnung 2 4 2 13" xfId="39457" xr:uid="{00000000-0005-0000-0000-00007B840000}"/>
    <cellStyle name="Berechnung 2 4 2 14" xfId="41065" xr:uid="{00000000-0005-0000-0000-00007C840000}"/>
    <cellStyle name="Berechnung 2 4 2 15" xfId="39350" xr:uid="{00000000-0005-0000-0000-00007D840000}"/>
    <cellStyle name="Berechnung 2 4 2 16" xfId="41601" xr:uid="{00000000-0005-0000-0000-00007E840000}"/>
    <cellStyle name="Berechnung 2 4 2 17" xfId="40762" xr:uid="{00000000-0005-0000-0000-00007F840000}"/>
    <cellStyle name="Berechnung 2 4 2 18" xfId="45346" xr:uid="{00000000-0005-0000-0000-000080840000}"/>
    <cellStyle name="Berechnung 2 4 2 19" xfId="18540" xr:uid="{00000000-0005-0000-0000-000081840000}"/>
    <cellStyle name="Berechnung 2 4 2 2" xfId="8998" xr:uid="{00000000-0005-0000-0000-000082840000}"/>
    <cellStyle name="Berechnung 2 4 2 2 2" xfId="54764" xr:uid="{00000000-0005-0000-0000-000083840000}"/>
    <cellStyle name="Berechnung 2 4 2 2 3" xfId="22832" xr:uid="{00000000-0005-0000-0000-000084840000}"/>
    <cellStyle name="Berechnung 2 4 2 3" xfId="10581" xr:uid="{00000000-0005-0000-0000-000085840000}"/>
    <cellStyle name="Berechnung 2 4 2 3 2" xfId="56346" xr:uid="{00000000-0005-0000-0000-000086840000}"/>
    <cellStyle name="Berechnung 2 4 2 3 3" xfId="24348" xr:uid="{00000000-0005-0000-0000-000087840000}"/>
    <cellStyle name="Berechnung 2 4 2 4" xfId="24152" xr:uid="{00000000-0005-0000-0000-000088840000}"/>
    <cellStyle name="Berechnung 2 4 2 4 2" xfId="50075" xr:uid="{00000000-0005-0000-0000-000089840000}"/>
    <cellStyle name="Berechnung 2 4 2 5" xfId="21277" xr:uid="{00000000-0005-0000-0000-00008A840000}"/>
    <cellStyle name="Berechnung 2 4 2 6" xfId="24789" xr:uid="{00000000-0005-0000-0000-00008B840000}"/>
    <cellStyle name="Berechnung 2 4 2 7" xfId="24183" xr:uid="{00000000-0005-0000-0000-00008C840000}"/>
    <cellStyle name="Berechnung 2 4 2 8" xfId="32313" xr:uid="{00000000-0005-0000-0000-00008D840000}"/>
    <cellStyle name="Berechnung 2 4 2 9" xfId="33989" xr:uid="{00000000-0005-0000-0000-00008E840000}"/>
    <cellStyle name="Berechnung 2 4 20" xfId="13369" xr:uid="{00000000-0005-0000-0000-00008F840000}"/>
    <cellStyle name="Berechnung 2 4 3" xfId="7049" xr:uid="{00000000-0005-0000-0000-000090840000}"/>
    <cellStyle name="Berechnung 2 4 3 2" xfId="52815" xr:uid="{00000000-0005-0000-0000-000091840000}"/>
    <cellStyle name="Berechnung 2 4 3 3" xfId="20678" xr:uid="{00000000-0005-0000-0000-000092840000}"/>
    <cellStyle name="Berechnung 2 4 4" xfId="10386" xr:uid="{00000000-0005-0000-0000-000093840000}"/>
    <cellStyle name="Berechnung 2 4 4 2" xfId="56151" xr:uid="{00000000-0005-0000-0000-000094840000}"/>
    <cellStyle name="Berechnung 2 4 4 3" xfId="24070" xr:uid="{00000000-0005-0000-0000-000095840000}"/>
    <cellStyle name="Berechnung 2 4 5" xfId="23526" xr:uid="{00000000-0005-0000-0000-000096840000}"/>
    <cellStyle name="Berechnung 2 4 5 2" xfId="48151" xr:uid="{00000000-0005-0000-0000-000097840000}"/>
    <cellStyle name="Berechnung 2 4 6" xfId="23638" xr:uid="{00000000-0005-0000-0000-000098840000}"/>
    <cellStyle name="Berechnung 2 4 7" xfId="24497" xr:uid="{00000000-0005-0000-0000-000099840000}"/>
    <cellStyle name="Berechnung 2 4 8" xfId="24923" xr:uid="{00000000-0005-0000-0000-00009A840000}"/>
    <cellStyle name="Berechnung 2 4 9" xfId="30301" xr:uid="{00000000-0005-0000-0000-00009B840000}"/>
    <cellStyle name="Berechnung 2 5" xfId="1218" xr:uid="{00000000-0005-0000-0000-00009C840000}"/>
    <cellStyle name="Berechnung 2 5 10" xfId="35128" xr:uid="{00000000-0005-0000-0000-00009D840000}"/>
    <cellStyle name="Berechnung 2 5 11" xfId="39546" xr:uid="{00000000-0005-0000-0000-00009E840000}"/>
    <cellStyle name="Berechnung 2 5 12" xfId="40546" xr:uid="{00000000-0005-0000-0000-00009F840000}"/>
    <cellStyle name="Berechnung 2 5 13" xfId="39389" xr:uid="{00000000-0005-0000-0000-0000A0840000}"/>
    <cellStyle name="Berechnung 2 5 14" xfId="41651" xr:uid="{00000000-0005-0000-0000-0000A1840000}"/>
    <cellStyle name="Berechnung 2 5 15" xfId="34285" xr:uid="{00000000-0005-0000-0000-0000A2840000}"/>
    <cellStyle name="Berechnung 2 5 16" xfId="40800" xr:uid="{00000000-0005-0000-0000-0000A3840000}"/>
    <cellStyle name="Berechnung 2 5 17" xfId="41853" xr:uid="{00000000-0005-0000-0000-0000A4840000}"/>
    <cellStyle name="Berechnung 2 5 18" xfId="42723" xr:uid="{00000000-0005-0000-0000-0000A5840000}"/>
    <cellStyle name="Berechnung 2 5 19" xfId="12752" xr:uid="{00000000-0005-0000-0000-0000A6840000}"/>
    <cellStyle name="Berechnung 2 5 2" xfId="6433" xr:uid="{00000000-0005-0000-0000-0000A7840000}"/>
    <cellStyle name="Berechnung 2 5 2 2" xfId="52199" xr:uid="{00000000-0005-0000-0000-0000A8840000}"/>
    <cellStyle name="Berechnung 2 5 2 3" xfId="20057" xr:uid="{00000000-0005-0000-0000-0000A9840000}"/>
    <cellStyle name="Berechnung 2 5 3" xfId="10372" xr:uid="{00000000-0005-0000-0000-0000AA840000}"/>
    <cellStyle name="Berechnung 2 5 3 2" xfId="56137" xr:uid="{00000000-0005-0000-0000-0000AB840000}"/>
    <cellStyle name="Berechnung 2 5 3 3" xfId="24329" xr:uid="{00000000-0005-0000-0000-0000AC840000}"/>
    <cellStyle name="Berechnung 2 5 4" xfId="23748" xr:uid="{00000000-0005-0000-0000-0000AD840000}"/>
    <cellStyle name="Berechnung 2 5 4 2" xfId="47535" xr:uid="{00000000-0005-0000-0000-0000AE840000}"/>
    <cellStyle name="Berechnung 2 5 5" xfId="19291" xr:uid="{00000000-0005-0000-0000-0000AF840000}"/>
    <cellStyle name="Berechnung 2 5 6" xfId="24256" xr:uid="{00000000-0005-0000-0000-0000B0840000}"/>
    <cellStyle name="Berechnung 2 5 7" xfId="24144" xr:uid="{00000000-0005-0000-0000-0000B1840000}"/>
    <cellStyle name="Berechnung 2 5 8" xfId="29683" xr:uid="{00000000-0005-0000-0000-0000B2840000}"/>
    <cellStyle name="Berechnung 2 5 9" xfId="33780" xr:uid="{00000000-0005-0000-0000-0000B3840000}"/>
    <cellStyle name="Berechnung 2 6" xfId="4693" xr:uid="{00000000-0005-0000-0000-0000B4840000}"/>
    <cellStyle name="Berechnung 2 6 10" xfId="38372" xr:uid="{00000000-0005-0000-0000-0000B5840000}"/>
    <cellStyle name="Berechnung 2 6 11" xfId="41026" xr:uid="{00000000-0005-0000-0000-0000B6840000}"/>
    <cellStyle name="Berechnung 2 6 12" xfId="40673" xr:uid="{00000000-0005-0000-0000-0000B7840000}"/>
    <cellStyle name="Berechnung 2 6 13" xfId="41106" xr:uid="{00000000-0005-0000-0000-0000B8840000}"/>
    <cellStyle name="Berechnung 2 6 14" xfId="39379" xr:uid="{00000000-0005-0000-0000-0000B9840000}"/>
    <cellStyle name="Berechnung 2 6 15" xfId="40736" xr:uid="{00000000-0005-0000-0000-0000BA840000}"/>
    <cellStyle name="Berechnung 2 6 16" xfId="40227" xr:uid="{00000000-0005-0000-0000-0000BB840000}"/>
    <cellStyle name="Berechnung 2 6 17" xfId="40118" xr:uid="{00000000-0005-0000-0000-0000BC840000}"/>
    <cellStyle name="Berechnung 2 6 18" xfId="45832" xr:uid="{00000000-0005-0000-0000-0000BD840000}"/>
    <cellStyle name="Berechnung 2 6 19" xfId="19026" xr:uid="{00000000-0005-0000-0000-0000BE840000}"/>
    <cellStyle name="Berechnung 2 6 2" xfId="10632" xr:uid="{00000000-0005-0000-0000-0000BF840000}"/>
    <cellStyle name="Berechnung 2 6 2 2" xfId="56397" xr:uid="{00000000-0005-0000-0000-0000C0840000}"/>
    <cellStyle name="Berechnung 2 6 2 3" xfId="23318" xr:uid="{00000000-0005-0000-0000-0000C1840000}"/>
    <cellStyle name="Berechnung 2 6 3" xfId="24086" xr:uid="{00000000-0005-0000-0000-0000C2840000}"/>
    <cellStyle name="Berechnung 2 6 4" xfId="23828" xr:uid="{00000000-0005-0000-0000-0000C3840000}"/>
    <cellStyle name="Berechnung 2 6 5" xfId="25114" xr:uid="{00000000-0005-0000-0000-0000C4840000}"/>
    <cellStyle name="Berechnung 2 6 6" xfId="25181" xr:uid="{00000000-0005-0000-0000-0000C5840000}"/>
    <cellStyle name="Berechnung 2 6 7" xfId="28869" xr:uid="{00000000-0005-0000-0000-0000C6840000}"/>
    <cellStyle name="Berechnung 2 6 8" xfId="32793" xr:uid="{00000000-0005-0000-0000-0000C7840000}"/>
    <cellStyle name="Berechnung 2 6 9" xfId="34040" xr:uid="{00000000-0005-0000-0000-0000C8840000}"/>
    <cellStyle name="Berechnung 2 7" xfId="5682" xr:uid="{00000000-0005-0000-0000-0000C9840000}"/>
    <cellStyle name="Berechnung 2 7 2" xfId="51448" xr:uid="{00000000-0005-0000-0000-0000CA840000}"/>
    <cellStyle name="Berechnung 2 7 3" xfId="19113" xr:uid="{00000000-0005-0000-0000-0000CB840000}"/>
    <cellStyle name="Berechnung 2 8" xfId="24031" xr:uid="{00000000-0005-0000-0000-0000CC840000}"/>
    <cellStyle name="Berechnung 2 9" xfId="24569" xr:uid="{00000000-0005-0000-0000-0000CD840000}"/>
    <cellStyle name="Berechnung 3" xfId="57345" xr:uid="{00000000-0005-0000-0000-0000CE840000}"/>
    <cellStyle name="Bom" xfId="32" xr:uid="{00000000-0005-0000-0000-0000CF840000}"/>
    <cellStyle name="Bom 2" xfId="2612" xr:uid="{00000000-0005-0000-0000-0000D0840000}"/>
    <cellStyle name="Bom 3" xfId="2401" xr:uid="{00000000-0005-0000-0000-0000D1840000}"/>
    <cellStyle name="Buena" xfId="249" xr:uid="{00000000-0005-0000-0000-0000D2840000}"/>
    <cellStyle name="Calc Currency (0)" xfId="33" xr:uid="{00000000-0005-0000-0000-0000D3840000}"/>
    <cellStyle name="Calc Currency (0) 2" xfId="2613" xr:uid="{00000000-0005-0000-0000-0000D4840000}"/>
    <cellStyle name="Calc Currency (0) 3" xfId="2402" xr:uid="{00000000-0005-0000-0000-0000D5840000}"/>
    <cellStyle name="Calculation" xfId="56934" builtinId="22" customBuiltin="1"/>
    <cellStyle name="Calculation 2" xfId="435" xr:uid="{00000000-0005-0000-0000-0000D7840000}"/>
    <cellStyle name="Calculation 3" xfId="320" xr:uid="{00000000-0005-0000-0000-0000D8840000}"/>
    <cellStyle name="Cálculo" xfId="34" xr:uid="{00000000-0005-0000-0000-0000D9840000}"/>
    <cellStyle name="Cálculo 2" xfId="164" xr:uid="{00000000-0005-0000-0000-0000DA840000}"/>
    <cellStyle name="Cálculo 2 10" xfId="25082" xr:uid="{00000000-0005-0000-0000-0000DB840000}"/>
    <cellStyle name="Cálculo 2 11" xfId="23454" xr:uid="{00000000-0005-0000-0000-0000DC840000}"/>
    <cellStyle name="Cálculo 2 12" xfId="25237" xr:uid="{00000000-0005-0000-0000-0000DD840000}"/>
    <cellStyle name="Cálculo 2 13" xfId="30869" xr:uid="{00000000-0005-0000-0000-0000DE840000}"/>
    <cellStyle name="Cálculo 2 14" xfId="34205" xr:uid="{00000000-0005-0000-0000-0000DF840000}"/>
    <cellStyle name="Cálculo 2 15" xfId="34149" xr:uid="{00000000-0005-0000-0000-0000E0840000}"/>
    <cellStyle name="Cálculo 2 16" xfId="41271" xr:uid="{00000000-0005-0000-0000-0000E1840000}"/>
    <cellStyle name="Cálculo 2 17" xfId="36450" xr:uid="{00000000-0005-0000-0000-0000E2840000}"/>
    <cellStyle name="Cálculo 2 18" xfId="40602" xr:uid="{00000000-0005-0000-0000-0000E3840000}"/>
    <cellStyle name="Cálculo 2 19" xfId="40042" xr:uid="{00000000-0005-0000-0000-0000E4840000}"/>
    <cellStyle name="Cálculo 2 2" xfId="745" xr:uid="{00000000-0005-0000-0000-0000E5840000}"/>
    <cellStyle name="Cálculo 2 2 10" xfId="24422" xr:uid="{00000000-0005-0000-0000-0000E6840000}"/>
    <cellStyle name="Cálculo 2 2 11" xfId="24203" xr:uid="{00000000-0005-0000-0000-0000E7840000}"/>
    <cellStyle name="Cálculo 2 2 12" xfId="28895" xr:uid="{00000000-0005-0000-0000-0000E8840000}"/>
    <cellStyle name="Cálculo 2 2 13" xfId="34659" xr:uid="{00000000-0005-0000-0000-0000E9840000}"/>
    <cellStyle name="Cálculo 2 2 14" xfId="39325" xr:uid="{00000000-0005-0000-0000-0000EA840000}"/>
    <cellStyle name="Cálculo 2 2 15" xfId="40339" xr:uid="{00000000-0005-0000-0000-0000EB840000}"/>
    <cellStyle name="Cálculo 2 2 16" xfId="40347" xr:uid="{00000000-0005-0000-0000-0000EC840000}"/>
    <cellStyle name="Cálculo 2 2 17" xfId="39599" xr:uid="{00000000-0005-0000-0000-0000ED840000}"/>
    <cellStyle name="Cálculo 2 2 18" xfId="41518" xr:uid="{00000000-0005-0000-0000-0000EE840000}"/>
    <cellStyle name="Cálculo 2 2 19" xfId="40232" xr:uid="{00000000-0005-0000-0000-0000EF840000}"/>
    <cellStyle name="Cálculo 2 2 2" xfId="1886" xr:uid="{00000000-0005-0000-0000-0000F0840000}"/>
    <cellStyle name="Cálculo 2 2 2 10" xfId="33841" xr:uid="{00000000-0005-0000-0000-0000F1840000}"/>
    <cellStyle name="Cálculo 2 2 2 11" xfId="35796" xr:uid="{00000000-0005-0000-0000-0000F2840000}"/>
    <cellStyle name="Cálculo 2 2 2 12" xfId="39829" xr:uid="{00000000-0005-0000-0000-0000F3840000}"/>
    <cellStyle name="Cálculo 2 2 2 13" xfId="40561" xr:uid="{00000000-0005-0000-0000-0000F4840000}"/>
    <cellStyle name="Cálculo 2 2 2 14" xfId="34116" xr:uid="{00000000-0005-0000-0000-0000F5840000}"/>
    <cellStyle name="Cálculo 2 2 2 15" xfId="41425" xr:uid="{00000000-0005-0000-0000-0000F6840000}"/>
    <cellStyle name="Cálculo 2 2 2 16" xfId="34310" xr:uid="{00000000-0005-0000-0000-0000F7840000}"/>
    <cellStyle name="Cálculo 2 2 2 17" xfId="40803" xr:uid="{00000000-0005-0000-0000-0000F8840000}"/>
    <cellStyle name="Cálculo 2 2 2 18" xfId="40797" xr:uid="{00000000-0005-0000-0000-0000F9840000}"/>
    <cellStyle name="Cálculo 2 2 2 19" xfId="43391" xr:uid="{00000000-0005-0000-0000-0000FA840000}"/>
    <cellStyle name="Cálculo 2 2 2 2" xfId="2781" xr:uid="{00000000-0005-0000-0000-0000FB840000}"/>
    <cellStyle name="Cálculo 2 2 2 2 10" xfId="36464" xr:uid="{00000000-0005-0000-0000-0000FC840000}"/>
    <cellStyle name="Cálculo 2 2 2 2 11" xfId="40245" xr:uid="{00000000-0005-0000-0000-0000FD840000}"/>
    <cellStyle name="Cálculo 2 2 2 2 12" xfId="40492" xr:uid="{00000000-0005-0000-0000-0000FE840000}"/>
    <cellStyle name="Cálculo 2 2 2 2 13" xfId="40720" xr:uid="{00000000-0005-0000-0000-0000FF840000}"/>
    <cellStyle name="Cálculo 2 2 2 2 14" xfId="40409" xr:uid="{00000000-0005-0000-0000-000000850000}"/>
    <cellStyle name="Cálculo 2 2 2 2 15" xfId="40759" xr:uid="{00000000-0005-0000-0000-000001850000}"/>
    <cellStyle name="Cálculo 2 2 2 2 16" xfId="39915" xr:uid="{00000000-0005-0000-0000-000002850000}"/>
    <cellStyle name="Cálculo 2 2 2 2 17" xfId="41491" xr:uid="{00000000-0005-0000-0000-000003850000}"/>
    <cellStyle name="Cálculo 2 2 2 2 18" xfId="43928" xr:uid="{00000000-0005-0000-0000-000004850000}"/>
    <cellStyle name="Cálculo 2 2 2 2 19" xfId="15315" xr:uid="{00000000-0005-0000-0000-000005850000}"/>
    <cellStyle name="Cálculo 2 2 2 2 2" xfId="7604" xr:uid="{00000000-0005-0000-0000-000006850000}"/>
    <cellStyle name="Cálculo 2 2 2 2 2 2" xfId="53370" xr:uid="{00000000-0005-0000-0000-000007850000}"/>
    <cellStyle name="Cálculo 2 2 2 2 2 3" xfId="21408" xr:uid="{00000000-0005-0000-0000-000008850000}"/>
    <cellStyle name="Cálculo 2 2 2 2 3" xfId="10535" xr:uid="{00000000-0005-0000-0000-000009850000}"/>
    <cellStyle name="Cálculo 2 2 2 2 3 2" xfId="56300" xr:uid="{00000000-0005-0000-0000-00000A850000}"/>
    <cellStyle name="Cálculo 2 2 2 2 3 3" xfId="24212" xr:uid="{00000000-0005-0000-0000-00000B850000}"/>
    <cellStyle name="Cálculo 2 2 2 2 4" xfId="19144" xr:uid="{00000000-0005-0000-0000-00000C850000}"/>
    <cellStyle name="Cálculo 2 2 2 2 4 2" xfId="48682" xr:uid="{00000000-0005-0000-0000-00000D850000}"/>
    <cellStyle name="Cálculo 2 2 2 2 5" xfId="23825" xr:uid="{00000000-0005-0000-0000-00000E850000}"/>
    <cellStyle name="Cálculo 2 2 2 2 6" xfId="24821" xr:uid="{00000000-0005-0000-0000-00000F850000}"/>
    <cellStyle name="Cálculo 2 2 2 2 7" xfId="24146" xr:uid="{00000000-0005-0000-0000-000010850000}"/>
    <cellStyle name="Cálculo 2 2 2 2 8" xfId="30900" xr:uid="{00000000-0005-0000-0000-000011850000}"/>
    <cellStyle name="Cálculo 2 2 2 2 9" xfId="33943" xr:uid="{00000000-0005-0000-0000-000012850000}"/>
    <cellStyle name="Cálculo 2 2 2 20" xfId="13412" xr:uid="{00000000-0005-0000-0000-000013850000}"/>
    <cellStyle name="Cálculo 2 2 2 3" xfId="5205" xr:uid="{00000000-0005-0000-0000-000014850000}"/>
    <cellStyle name="Cálculo 2 2 2 3 10" xfId="36389" xr:uid="{00000000-0005-0000-0000-000015850000}"/>
    <cellStyle name="Cálculo 2 2 2 3 11" xfId="40419" xr:uid="{00000000-0005-0000-0000-000016850000}"/>
    <cellStyle name="Cálculo 2 2 2 3 12" xfId="46336" xr:uid="{00000000-0005-0000-0000-000017850000}"/>
    <cellStyle name="Cálculo 2 2 2 3 13" xfId="20725" xr:uid="{00000000-0005-0000-0000-000018850000}"/>
    <cellStyle name="Cálculo 2 2 2 3 2" xfId="10694" xr:uid="{00000000-0005-0000-0000-000019850000}"/>
    <cellStyle name="Cálculo 2 2 2 3 2 2" xfId="56459" xr:uid="{00000000-0005-0000-0000-00001A850000}"/>
    <cellStyle name="Cálculo 2 2 2 3 2 3" xfId="33304" xr:uid="{00000000-0005-0000-0000-00001B850000}"/>
    <cellStyle name="Cálculo 2 2 2 3 3" xfId="34102" xr:uid="{00000000-0005-0000-0000-00001C850000}"/>
    <cellStyle name="Cálculo 2 2 2 3 4" xfId="38883" xr:uid="{00000000-0005-0000-0000-00001D850000}"/>
    <cellStyle name="Cálculo 2 2 2 3 5" xfId="41236" xr:uid="{00000000-0005-0000-0000-00001E850000}"/>
    <cellStyle name="Cálculo 2 2 2 3 6" xfId="40228" xr:uid="{00000000-0005-0000-0000-00001F850000}"/>
    <cellStyle name="Cálculo 2 2 2 3 7" xfId="40056" xr:uid="{00000000-0005-0000-0000-000020850000}"/>
    <cellStyle name="Cálculo 2 2 2 3 8" xfId="34222" xr:uid="{00000000-0005-0000-0000-000021850000}"/>
    <cellStyle name="Cálculo 2 2 2 3 9" xfId="41777" xr:uid="{00000000-0005-0000-0000-000022850000}"/>
    <cellStyle name="Cálculo 2 2 2 4" xfId="10433" xr:uid="{00000000-0005-0000-0000-000023850000}"/>
    <cellStyle name="Cálculo 2 2 2 4 2" xfId="56198" xr:uid="{00000000-0005-0000-0000-000024850000}"/>
    <cellStyle name="Cálculo 2 2 2 4 3" xfId="19195" xr:uid="{00000000-0005-0000-0000-000025850000}"/>
    <cellStyle name="Cálculo 2 2 2 5" xfId="23392" xr:uid="{00000000-0005-0000-0000-000026850000}"/>
    <cellStyle name="Cálculo 2 2 2 6" xfId="24761" xr:uid="{00000000-0005-0000-0000-000027850000}"/>
    <cellStyle name="Cálculo 2 2 2 7" xfId="23799" xr:uid="{00000000-0005-0000-0000-000028850000}"/>
    <cellStyle name="Cálculo 2 2 2 8" xfId="25244" xr:uid="{00000000-0005-0000-0000-000029850000}"/>
    <cellStyle name="Cálculo 2 2 2 9" xfId="30344" xr:uid="{00000000-0005-0000-0000-00002A850000}"/>
    <cellStyle name="Cálculo 2 2 20" xfId="34231" xr:uid="{00000000-0005-0000-0000-00002B850000}"/>
    <cellStyle name="Cálculo 2 2 21" xfId="42258" xr:uid="{00000000-0005-0000-0000-00002C850000}"/>
    <cellStyle name="Cálculo 2 2 22" xfId="11602" xr:uid="{00000000-0005-0000-0000-00002D850000}"/>
    <cellStyle name="Cálculo 2 2 3" xfId="1917" xr:uid="{00000000-0005-0000-0000-00002E850000}"/>
    <cellStyle name="Cálculo 2 2 3 10" xfId="33872" xr:uid="{00000000-0005-0000-0000-00002F850000}"/>
    <cellStyle name="Cálculo 2 2 3 11" xfId="35827" xr:uid="{00000000-0005-0000-0000-000030850000}"/>
    <cellStyle name="Cálculo 2 2 3 12" xfId="39860" xr:uid="{00000000-0005-0000-0000-000031850000}"/>
    <cellStyle name="Cálculo 2 2 3 13" xfId="40597" xr:uid="{00000000-0005-0000-0000-000032850000}"/>
    <cellStyle name="Cálculo 2 2 3 14" xfId="40880" xr:uid="{00000000-0005-0000-0000-000033850000}"/>
    <cellStyle name="Cálculo 2 2 3 15" xfId="41388" xr:uid="{00000000-0005-0000-0000-000034850000}"/>
    <cellStyle name="Cálculo 2 2 3 16" xfId="41705" xr:uid="{00000000-0005-0000-0000-000035850000}"/>
    <cellStyle name="Cálculo 2 2 3 17" xfId="41517" xr:uid="{00000000-0005-0000-0000-000036850000}"/>
    <cellStyle name="Cálculo 2 2 3 18" xfId="41434" xr:uid="{00000000-0005-0000-0000-000037850000}"/>
    <cellStyle name="Cálculo 2 2 3 19" xfId="43422" xr:uid="{00000000-0005-0000-0000-000038850000}"/>
    <cellStyle name="Cálculo 2 2 3 2" xfId="2570" xr:uid="{00000000-0005-0000-0000-000039850000}"/>
    <cellStyle name="Cálculo 2 2 3 2 10" xfId="36360" xr:uid="{00000000-0005-0000-0000-00003A850000}"/>
    <cellStyle name="Cálculo 2 2 3 2 11" xfId="40141" xr:uid="{00000000-0005-0000-0000-00003B850000}"/>
    <cellStyle name="Cálculo 2 2 3 2 12" xfId="41142" xr:uid="{00000000-0005-0000-0000-00003C850000}"/>
    <cellStyle name="Cálculo 2 2 3 2 13" xfId="39432" xr:uid="{00000000-0005-0000-0000-00003D850000}"/>
    <cellStyle name="Cálculo 2 2 3 2 14" xfId="41143" xr:uid="{00000000-0005-0000-0000-00003E850000}"/>
    <cellStyle name="Cálculo 2 2 3 2 15" xfId="40335" xr:uid="{00000000-0005-0000-0000-00003F850000}"/>
    <cellStyle name="Cálculo 2 2 3 2 16" xfId="40894" xr:uid="{00000000-0005-0000-0000-000040850000}"/>
    <cellStyle name="Cálculo 2 2 3 2 17" xfId="40414" xr:uid="{00000000-0005-0000-0000-000041850000}"/>
    <cellStyle name="Cálculo 2 2 3 2 18" xfId="43896" xr:uid="{00000000-0005-0000-0000-000042850000}"/>
    <cellStyle name="Cálculo 2 2 3 2 19" xfId="15283" xr:uid="{00000000-0005-0000-0000-000043850000}"/>
    <cellStyle name="Cálculo 2 2 3 2 2" xfId="7565" xr:uid="{00000000-0005-0000-0000-000044850000}"/>
    <cellStyle name="Cálculo 2 2 3 2 2 2" xfId="53331" xr:uid="{00000000-0005-0000-0000-000045850000}"/>
    <cellStyle name="Cálculo 2 2 3 2 2 3" xfId="21307" xr:uid="{00000000-0005-0000-0000-000046850000}"/>
    <cellStyle name="Cálculo 2 2 3 2 3" xfId="10504" xr:uid="{00000000-0005-0000-0000-000047850000}"/>
    <cellStyle name="Cálculo 2 2 3 2 3 2" xfId="56269" xr:uid="{00000000-0005-0000-0000-000048850000}"/>
    <cellStyle name="Cálculo 2 2 3 2 3 3" xfId="24730" xr:uid="{00000000-0005-0000-0000-000049850000}"/>
    <cellStyle name="Cálculo 2 2 3 2 4" xfId="24675" xr:uid="{00000000-0005-0000-0000-00004A850000}"/>
    <cellStyle name="Cálculo 2 2 3 2 4 2" xfId="48655" xr:uid="{00000000-0005-0000-0000-00004B850000}"/>
    <cellStyle name="Cálculo 2 2 3 2 5" xfId="23675" xr:uid="{00000000-0005-0000-0000-00004C850000}"/>
    <cellStyle name="Cálculo 2 2 3 2 6" xfId="23753" xr:uid="{00000000-0005-0000-0000-00004D850000}"/>
    <cellStyle name="Cálculo 2 2 3 2 7" xfId="23936" xr:uid="{00000000-0005-0000-0000-00004E850000}"/>
    <cellStyle name="Cálculo 2 2 3 2 8" xfId="30857" xr:uid="{00000000-0005-0000-0000-00004F850000}"/>
    <cellStyle name="Cálculo 2 2 3 2 9" xfId="33912" xr:uid="{00000000-0005-0000-0000-000050850000}"/>
    <cellStyle name="Cálculo 2 2 3 20" xfId="13439" xr:uid="{00000000-0005-0000-0000-000051850000}"/>
    <cellStyle name="Cálculo 2 2 3 3" xfId="5173" xr:uid="{00000000-0005-0000-0000-000052850000}"/>
    <cellStyle name="Cálculo 2 2 3 3 10" xfId="41664" xr:uid="{00000000-0005-0000-0000-000053850000}"/>
    <cellStyle name="Cálculo 2 2 3 3 11" xfId="41449" xr:uid="{00000000-0005-0000-0000-000054850000}"/>
    <cellStyle name="Cálculo 2 2 3 3 12" xfId="46304" xr:uid="{00000000-0005-0000-0000-000055850000}"/>
    <cellStyle name="Cálculo 2 2 3 3 13" xfId="20756" xr:uid="{00000000-0005-0000-0000-000056850000}"/>
    <cellStyle name="Cálculo 2 2 3 3 2" xfId="10663" xr:uid="{00000000-0005-0000-0000-000057850000}"/>
    <cellStyle name="Cálculo 2 2 3 3 2 2" xfId="56428" xr:uid="{00000000-0005-0000-0000-000058850000}"/>
    <cellStyle name="Cálculo 2 2 3 3 2 3" xfId="33272" xr:uid="{00000000-0005-0000-0000-000059850000}"/>
    <cellStyle name="Cálculo 2 2 3 3 3" xfId="34071" xr:uid="{00000000-0005-0000-0000-00005A850000}"/>
    <cellStyle name="Cálculo 2 2 3 3 4" xfId="38851" xr:uid="{00000000-0005-0000-0000-00005B850000}"/>
    <cellStyle name="Cálculo 2 2 3 3 5" xfId="41204" xr:uid="{00000000-0005-0000-0000-00005C850000}"/>
    <cellStyle name="Cálculo 2 2 3 3 6" xfId="36333" xr:uid="{00000000-0005-0000-0000-00005D850000}"/>
    <cellStyle name="Cálculo 2 2 3 3 7" xfId="41647" xr:uid="{00000000-0005-0000-0000-00005E850000}"/>
    <cellStyle name="Cálculo 2 2 3 3 8" xfId="40456" xr:uid="{00000000-0005-0000-0000-00005F850000}"/>
    <cellStyle name="Cálculo 2 2 3 3 9" xfId="34340" xr:uid="{00000000-0005-0000-0000-000060850000}"/>
    <cellStyle name="Cálculo 2 2 3 4" xfId="10464" xr:uid="{00000000-0005-0000-0000-000061850000}"/>
    <cellStyle name="Cálculo 2 2 3 4 2" xfId="56229" xr:uid="{00000000-0005-0000-0000-000062850000}"/>
    <cellStyle name="Cálculo 2 2 3 4 3" xfId="23432" xr:uid="{00000000-0005-0000-0000-000063850000}"/>
    <cellStyle name="Cálculo 2 2 3 5" xfId="23496" xr:uid="{00000000-0005-0000-0000-000064850000}"/>
    <cellStyle name="Cálculo 2 2 3 6" xfId="24982" xr:uid="{00000000-0005-0000-0000-000065850000}"/>
    <cellStyle name="Cálculo 2 2 3 7" xfId="23711" xr:uid="{00000000-0005-0000-0000-000066850000}"/>
    <cellStyle name="Cálculo 2 2 3 8" xfId="21319" xr:uid="{00000000-0005-0000-0000-000067850000}"/>
    <cellStyle name="Cálculo 2 2 3 9" xfId="30373" xr:uid="{00000000-0005-0000-0000-000068850000}"/>
    <cellStyle name="Cálculo 2 2 4" xfId="1930" xr:uid="{00000000-0005-0000-0000-000069850000}"/>
    <cellStyle name="Cálculo 2 2 4 10" xfId="35840" xr:uid="{00000000-0005-0000-0000-00006A850000}"/>
    <cellStyle name="Cálculo 2 2 4 11" xfId="39873" xr:uid="{00000000-0005-0000-0000-00006B850000}"/>
    <cellStyle name="Cálculo 2 2 4 12" xfId="39461" xr:uid="{00000000-0005-0000-0000-00006C850000}"/>
    <cellStyle name="Cálculo 2 2 4 13" xfId="40060" xr:uid="{00000000-0005-0000-0000-00006D850000}"/>
    <cellStyle name="Cálculo 2 2 4 14" xfId="39376" xr:uid="{00000000-0005-0000-0000-00006E850000}"/>
    <cellStyle name="Cálculo 2 2 4 15" xfId="41751" xr:uid="{00000000-0005-0000-0000-00006F850000}"/>
    <cellStyle name="Cálculo 2 2 4 16" xfId="39989" xr:uid="{00000000-0005-0000-0000-000070850000}"/>
    <cellStyle name="Cálculo 2 2 4 17" xfId="40009" xr:uid="{00000000-0005-0000-0000-000071850000}"/>
    <cellStyle name="Cálculo 2 2 4 18" xfId="43435" xr:uid="{00000000-0005-0000-0000-000072850000}"/>
    <cellStyle name="Cálculo 2 2 4 19" xfId="13450" xr:uid="{00000000-0005-0000-0000-000073850000}"/>
    <cellStyle name="Cálculo 2 2 4 2" xfId="7098" xr:uid="{00000000-0005-0000-0000-000074850000}"/>
    <cellStyle name="Cálculo 2 2 4 2 2" xfId="52864" xr:uid="{00000000-0005-0000-0000-000075850000}"/>
    <cellStyle name="Cálculo 2 2 4 2 3" xfId="20769" xr:uid="{00000000-0005-0000-0000-000076850000}"/>
    <cellStyle name="Cálculo 2 2 4 3" xfId="10477" xr:uid="{00000000-0005-0000-0000-000077850000}"/>
    <cellStyle name="Cálculo 2 2 4 3 2" xfId="56242" xr:uid="{00000000-0005-0000-0000-000078850000}"/>
    <cellStyle name="Cálculo 2 2 4 3 3" xfId="23875" xr:uid="{00000000-0005-0000-0000-000079850000}"/>
    <cellStyle name="Cálculo 2 2 4 4" xfId="24413" xr:uid="{00000000-0005-0000-0000-00007A850000}"/>
    <cellStyle name="Cálculo 2 2 4 4 2" xfId="48200" xr:uid="{00000000-0005-0000-0000-00007B850000}"/>
    <cellStyle name="Cálculo 2 2 4 5" xfId="24023" xr:uid="{00000000-0005-0000-0000-00007C850000}"/>
    <cellStyle name="Cálculo 2 2 4 6" xfId="23946" xr:uid="{00000000-0005-0000-0000-00007D850000}"/>
    <cellStyle name="Cálculo 2 2 4 7" xfId="24633" xr:uid="{00000000-0005-0000-0000-00007E850000}"/>
    <cellStyle name="Cálculo 2 2 4 8" xfId="30383" xr:uid="{00000000-0005-0000-0000-00007F850000}"/>
    <cellStyle name="Cálculo 2 2 4 9" xfId="33885" xr:uid="{00000000-0005-0000-0000-000080850000}"/>
    <cellStyle name="Cálculo 2 2 5" xfId="2842" xr:uid="{00000000-0005-0000-0000-000081850000}"/>
    <cellStyle name="Cálculo 2 2 5 10" xfId="36521" xr:uid="{00000000-0005-0000-0000-000082850000}"/>
    <cellStyle name="Cálculo 2 2 5 11" xfId="40276" xr:uid="{00000000-0005-0000-0000-000083850000}"/>
    <cellStyle name="Cálculo 2 2 5 12" xfId="41097" xr:uid="{00000000-0005-0000-0000-000084850000}"/>
    <cellStyle name="Cálculo 2 2 5 13" xfId="40214" xr:uid="{00000000-0005-0000-0000-000085850000}"/>
    <cellStyle name="Cálculo 2 2 5 14" xfId="40641" xr:uid="{00000000-0005-0000-0000-000086850000}"/>
    <cellStyle name="Cálculo 2 2 5 15" xfId="41610" xr:uid="{00000000-0005-0000-0000-000087850000}"/>
    <cellStyle name="Cálculo 2 2 5 16" xfId="41082" xr:uid="{00000000-0005-0000-0000-000088850000}"/>
    <cellStyle name="Cálculo 2 2 5 17" xfId="40192" xr:uid="{00000000-0005-0000-0000-000089850000}"/>
    <cellStyle name="Cálculo 2 2 5 18" xfId="43981" xr:uid="{00000000-0005-0000-0000-00008A850000}"/>
    <cellStyle name="Cálculo 2 2 5 19" xfId="17175" xr:uid="{00000000-0005-0000-0000-00008B850000}"/>
    <cellStyle name="Cálculo 2 2 5 2" xfId="10552" xr:uid="{00000000-0005-0000-0000-00008C850000}"/>
    <cellStyle name="Cálculo 2 2 5 2 2" xfId="56317" xr:uid="{00000000-0005-0000-0000-00008D850000}"/>
    <cellStyle name="Cálculo 2 2 5 2 3" xfId="21467" xr:uid="{00000000-0005-0000-0000-00008E850000}"/>
    <cellStyle name="Cálculo 2 2 5 3" xfId="24715" xr:uid="{00000000-0005-0000-0000-00008F850000}"/>
    <cellStyle name="Cálculo 2 2 5 4" xfId="24085" xr:uid="{00000000-0005-0000-0000-000090850000}"/>
    <cellStyle name="Cálculo 2 2 5 5" xfId="24628" xr:uid="{00000000-0005-0000-0000-000091850000}"/>
    <cellStyle name="Cálculo 2 2 5 6" xfId="24999" xr:uid="{00000000-0005-0000-0000-000092850000}"/>
    <cellStyle name="Cálculo 2 2 5 7" xfId="23353" xr:uid="{00000000-0005-0000-0000-000093850000}"/>
    <cellStyle name="Cálculo 2 2 5 8" xfId="30954" xr:uid="{00000000-0005-0000-0000-000094850000}"/>
    <cellStyle name="Cálculo 2 2 5 9" xfId="33960" xr:uid="{00000000-0005-0000-0000-000095850000}"/>
    <cellStyle name="Cálculo 2 2 6" xfId="5709" xr:uid="{00000000-0005-0000-0000-000096850000}"/>
    <cellStyle name="Cálculo 2 2 6 2" xfId="51475" xr:uid="{00000000-0005-0000-0000-000097850000}"/>
    <cellStyle name="Cálculo 2 2 6 3" xfId="19590" xr:uid="{00000000-0005-0000-0000-000098850000}"/>
    <cellStyle name="Cálculo 2 2 7" xfId="24465" xr:uid="{00000000-0005-0000-0000-000099850000}"/>
    <cellStyle name="Cálculo 2 2 8" xfId="19096" xr:uid="{00000000-0005-0000-0000-00009A850000}"/>
    <cellStyle name="Cálculo 2 2 9" xfId="23541" xr:uid="{00000000-0005-0000-0000-00009B850000}"/>
    <cellStyle name="Cálculo 2 20" xfId="41837" xr:uid="{00000000-0005-0000-0000-00009C850000}"/>
    <cellStyle name="Cálculo 2 21" xfId="36376" xr:uid="{00000000-0005-0000-0000-00009D850000}"/>
    <cellStyle name="Cálculo 2 22" xfId="41906" xr:uid="{00000000-0005-0000-0000-00009E850000}"/>
    <cellStyle name="Cálculo 2 3" xfId="1863" xr:uid="{00000000-0005-0000-0000-00009F850000}"/>
    <cellStyle name="Cálculo 2 3 10" xfId="33818" xr:uid="{00000000-0005-0000-0000-0000A0850000}"/>
    <cellStyle name="Cálculo 2 3 11" xfId="35773" xr:uid="{00000000-0005-0000-0000-0000A1850000}"/>
    <cellStyle name="Cálculo 2 3 12" xfId="39806" xr:uid="{00000000-0005-0000-0000-0000A2850000}"/>
    <cellStyle name="Cálculo 2 3 13" xfId="41084" xr:uid="{00000000-0005-0000-0000-0000A3850000}"/>
    <cellStyle name="Cálculo 2 3 14" xfId="34341" xr:uid="{00000000-0005-0000-0000-0000A4850000}"/>
    <cellStyle name="Cálculo 2 3 15" xfId="40380" xr:uid="{00000000-0005-0000-0000-0000A5850000}"/>
    <cellStyle name="Cálculo 2 3 16" xfId="41538" xr:uid="{00000000-0005-0000-0000-0000A6850000}"/>
    <cellStyle name="Cálculo 2 3 17" xfId="40896" xr:uid="{00000000-0005-0000-0000-0000A7850000}"/>
    <cellStyle name="Cálculo 2 3 18" xfId="40479" xr:uid="{00000000-0005-0000-0000-0000A8850000}"/>
    <cellStyle name="Cálculo 2 3 19" xfId="43368" xr:uid="{00000000-0005-0000-0000-0000A9850000}"/>
    <cellStyle name="Cálculo 2 3 2" xfId="2706" xr:uid="{00000000-0005-0000-0000-0000AA850000}"/>
    <cellStyle name="Cálculo 2 3 2 10" xfId="36426" xr:uid="{00000000-0005-0000-0000-0000AB850000}"/>
    <cellStyle name="Cálculo 2 3 2 11" xfId="40212" xr:uid="{00000000-0005-0000-0000-0000AC850000}"/>
    <cellStyle name="Cálculo 2 3 2 12" xfId="41176" xr:uid="{00000000-0005-0000-0000-0000AD850000}"/>
    <cellStyle name="Cálculo 2 3 2 13" xfId="40975" xr:uid="{00000000-0005-0000-0000-0000AE850000}"/>
    <cellStyle name="Cálculo 2 3 2 14" xfId="41471" xr:uid="{00000000-0005-0000-0000-0000AF850000}"/>
    <cellStyle name="Cálculo 2 3 2 15" xfId="39947" xr:uid="{00000000-0005-0000-0000-0000B0850000}"/>
    <cellStyle name="Cálculo 2 3 2 16" xfId="39992" xr:uid="{00000000-0005-0000-0000-0000B1850000}"/>
    <cellStyle name="Cálculo 2 3 2 17" xfId="41541" xr:uid="{00000000-0005-0000-0000-0000B2850000}"/>
    <cellStyle name="Cálculo 2 3 2 18" xfId="43915" xr:uid="{00000000-0005-0000-0000-0000B3850000}"/>
    <cellStyle name="Cálculo 2 3 2 19" xfId="15302" xr:uid="{00000000-0005-0000-0000-0000B4850000}"/>
    <cellStyle name="Cálculo 2 3 2 2" xfId="7587" xr:uid="{00000000-0005-0000-0000-0000B5850000}"/>
    <cellStyle name="Cálculo 2 3 2 2 2" xfId="53353" xr:uid="{00000000-0005-0000-0000-0000B6850000}"/>
    <cellStyle name="Cálculo 2 3 2 2 3" xfId="21367" xr:uid="{00000000-0005-0000-0000-0000B7850000}"/>
    <cellStyle name="Cálculo 2 3 2 3" xfId="10522" xr:uid="{00000000-0005-0000-0000-0000B8850000}"/>
    <cellStyle name="Cálculo 2 3 2 3 2" xfId="56287" xr:uid="{00000000-0005-0000-0000-0000B9850000}"/>
    <cellStyle name="Cálculo 2 3 2 3 3" xfId="24834" xr:uid="{00000000-0005-0000-0000-0000BA850000}"/>
    <cellStyle name="Cálculo 2 3 2 4" xfId="21217" xr:uid="{00000000-0005-0000-0000-0000BB850000}"/>
    <cellStyle name="Cálculo 2 3 2 4 2" xfId="48669" xr:uid="{00000000-0005-0000-0000-0000BC850000}"/>
    <cellStyle name="Cálculo 2 3 2 5" xfId="24700" xr:uid="{00000000-0005-0000-0000-0000BD850000}"/>
    <cellStyle name="Cálculo 2 3 2 6" xfId="21356" xr:uid="{00000000-0005-0000-0000-0000BE850000}"/>
    <cellStyle name="Cálculo 2 3 2 7" xfId="21233" xr:uid="{00000000-0005-0000-0000-0000BF850000}"/>
    <cellStyle name="Cálculo 2 3 2 8" xfId="30883" xr:uid="{00000000-0005-0000-0000-0000C0850000}"/>
    <cellStyle name="Cálculo 2 3 2 9" xfId="33930" xr:uid="{00000000-0005-0000-0000-0000C1850000}"/>
    <cellStyle name="Cálculo 2 3 20" xfId="11250" xr:uid="{00000000-0005-0000-0000-0000C2850000}"/>
    <cellStyle name="Cálculo 2 3 3" xfId="5192" xr:uid="{00000000-0005-0000-0000-0000C3850000}"/>
    <cellStyle name="Cálculo 2 3 3 10" xfId="40999" xr:uid="{00000000-0005-0000-0000-0000C4850000}"/>
    <cellStyle name="Cálculo 2 3 3 11" xfId="40696" xr:uid="{00000000-0005-0000-0000-0000C5850000}"/>
    <cellStyle name="Cálculo 2 3 3 12" xfId="46323" xr:uid="{00000000-0005-0000-0000-0000C6850000}"/>
    <cellStyle name="Cálculo 2 3 3 13" xfId="20702" xr:uid="{00000000-0005-0000-0000-0000C7850000}"/>
    <cellStyle name="Cálculo 2 3 3 2" xfId="10681" xr:uid="{00000000-0005-0000-0000-0000C8850000}"/>
    <cellStyle name="Cálculo 2 3 3 2 2" xfId="56446" xr:uid="{00000000-0005-0000-0000-0000C9850000}"/>
    <cellStyle name="Cálculo 2 3 3 2 3" xfId="33291" xr:uid="{00000000-0005-0000-0000-0000CA850000}"/>
    <cellStyle name="Cálculo 2 3 3 3" xfId="34089" xr:uid="{00000000-0005-0000-0000-0000CB850000}"/>
    <cellStyle name="Cálculo 2 3 3 4" xfId="38870" xr:uid="{00000000-0005-0000-0000-0000CC850000}"/>
    <cellStyle name="Cálculo 2 3 3 5" xfId="41223" xr:uid="{00000000-0005-0000-0000-0000CD850000}"/>
    <cellStyle name="Cálculo 2 3 3 6" xfId="40203" xr:uid="{00000000-0005-0000-0000-0000CE850000}"/>
    <cellStyle name="Cálculo 2 3 3 7" xfId="41304" xr:uid="{00000000-0005-0000-0000-0000CF850000}"/>
    <cellStyle name="Cálculo 2 3 3 8" xfId="40385" xr:uid="{00000000-0005-0000-0000-0000D0850000}"/>
    <cellStyle name="Cálculo 2 3 3 9" xfId="40845" xr:uid="{00000000-0005-0000-0000-0000D1850000}"/>
    <cellStyle name="Cálculo 2 3 4" xfId="10410" xr:uid="{00000000-0005-0000-0000-0000D2850000}"/>
    <cellStyle name="Cálculo 2 3 4 2" xfId="56175" xr:uid="{00000000-0005-0000-0000-0000D3850000}"/>
    <cellStyle name="Cálculo 2 3 4 3" xfId="19069" xr:uid="{00000000-0005-0000-0000-0000D4850000}"/>
    <cellStyle name="Cálculo 2 3 5" xfId="23613" xr:uid="{00000000-0005-0000-0000-0000D5850000}"/>
    <cellStyle name="Cálculo 2 3 6" xfId="23414" xr:uid="{00000000-0005-0000-0000-0000D6850000}"/>
    <cellStyle name="Cálculo 2 3 7" xfId="23674" xr:uid="{00000000-0005-0000-0000-0000D7850000}"/>
    <cellStyle name="Cálculo 2 3 8" xfId="24913" xr:uid="{00000000-0005-0000-0000-0000D8850000}"/>
    <cellStyle name="Cálculo 2 3 9" xfId="30322" xr:uid="{00000000-0005-0000-0000-0000D9850000}"/>
    <cellStyle name="Cálculo 2 4" xfId="1124" xr:uid="{00000000-0005-0000-0000-0000DA850000}"/>
    <cellStyle name="Cálculo 2 4 10" xfId="33746" xr:uid="{00000000-0005-0000-0000-0000DB850000}"/>
    <cellStyle name="Cálculo 2 4 11" xfId="35034" xr:uid="{00000000-0005-0000-0000-0000DC850000}"/>
    <cellStyle name="Cálculo 2 4 12" xfId="39489" xr:uid="{00000000-0005-0000-0000-0000DD850000}"/>
    <cellStyle name="Cálculo 2 4 13" xfId="40906" xr:uid="{00000000-0005-0000-0000-0000DE850000}"/>
    <cellStyle name="Cálculo 2 4 14" xfId="41173" xr:uid="{00000000-0005-0000-0000-0000DF850000}"/>
    <cellStyle name="Cálculo 2 4 15" xfId="40449" xr:uid="{00000000-0005-0000-0000-0000E0850000}"/>
    <cellStyle name="Cálculo 2 4 16" xfId="41773" xr:uid="{00000000-0005-0000-0000-0000E1850000}"/>
    <cellStyle name="Cálculo 2 4 17" xfId="36411" xr:uid="{00000000-0005-0000-0000-0000E2850000}"/>
    <cellStyle name="Cálculo 2 4 18" xfId="41813" xr:uid="{00000000-0005-0000-0000-0000E3850000}"/>
    <cellStyle name="Cálculo 2 4 19" xfId="42629" xr:uid="{00000000-0005-0000-0000-0000E4850000}"/>
    <cellStyle name="Cálculo 2 4 2" xfId="2495" xr:uid="{00000000-0005-0000-0000-0000E5850000}"/>
    <cellStyle name="Cálculo 2 4 2 10" xfId="36330" xr:uid="{00000000-0005-0000-0000-0000E6850000}"/>
    <cellStyle name="Cálculo 2 4 2 11" xfId="40105" xr:uid="{00000000-0005-0000-0000-0000E7850000}"/>
    <cellStyle name="Cálculo 2 4 2 12" xfId="34343" xr:uid="{00000000-0005-0000-0000-0000E8850000}"/>
    <cellStyle name="Cálculo 2 4 2 13" xfId="36309" xr:uid="{00000000-0005-0000-0000-0000E9850000}"/>
    <cellStyle name="Cálculo 2 4 2 14" xfId="40505" xr:uid="{00000000-0005-0000-0000-0000EA850000}"/>
    <cellStyle name="Cálculo 2 4 2 15" xfId="40873" xr:uid="{00000000-0005-0000-0000-0000EB850000}"/>
    <cellStyle name="Cálculo 2 4 2 16" xfId="41818" xr:uid="{00000000-0005-0000-0000-0000EC850000}"/>
    <cellStyle name="Cálculo 2 4 2 17" xfId="39487" xr:uid="{00000000-0005-0000-0000-0000ED850000}"/>
    <cellStyle name="Cálculo 2 4 2 18" xfId="43883" xr:uid="{00000000-0005-0000-0000-0000EE850000}"/>
    <cellStyle name="Cálculo 2 4 2 19" xfId="15270" xr:uid="{00000000-0005-0000-0000-0000EF850000}"/>
    <cellStyle name="Cálculo 2 4 2 2" xfId="7548" xr:uid="{00000000-0005-0000-0000-0000F0850000}"/>
    <cellStyle name="Cálculo 2 4 2 2 2" xfId="53314" xr:uid="{00000000-0005-0000-0000-0000F1850000}"/>
    <cellStyle name="Cálculo 2 4 2 2 3" xfId="21272" xr:uid="{00000000-0005-0000-0000-0000F2850000}"/>
    <cellStyle name="Cálculo 2 4 2 3" xfId="10491" xr:uid="{00000000-0005-0000-0000-0000F3850000}"/>
    <cellStyle name="Cálculo 2 4 2 3 2" xfId="56256" xr:uid="{00000000-0005-0000-0000-0000F4850000}"/>
    <cellStyle name="Cálculo 2 4 2 3 3" xfId="23952" xr:uid="{00000000-0005-0000-0000-0000F5850000}"/>
    <cellStyle name="Cálculo 2 4 2 4" xfId="19094" xr:uid="{00000000-0005-0000-0000-0000F6850000}"/>
    <cellStyle name="Cálculo 2 4 2 4 2" xfId="48642" xr:uid="{00000000-0005-0000-0000-0000F7850000}"/>
    <cellStyle name="Cálculo 2 4 2 5" xfId="24154" xr:uid="{00000000-0005-0000-0000-0000F8850000}"/>
    <cellStyle name="Cálculo 2 4 2 6" xfId="23510" xr:uid="{00000000-0005-0000-0000-0000F9850000}"/>
    <cellStyle name="Cálculo 2 4 2 7" xfId="24412" xr:uid="{00000000-0005-0000-0000-0000FA850000}"/>
    <cellStyle name="Cálculo 2 4 2 8" xfId="30839" xr:uid="{00000000-0005-0000-0000-0000FB850000}"/>
    <cellStyle name="Cálculo 2 4 2 9" xfId="33899" xr:uid="{00000000-0005-0000-0000-0000FC850000}"/>
    <cellStyle name="Cálculo 2 4 20" xfId="12665" xr:uid="{00000000-0005-0000-0000-0000FD850000}"/>
    <cellStyle name="Cálculo 2 4 3" xfId="5160" xr:uid="{00000000-0005-0000-0000-0000FE850000}"/>
    <cellStyle name="Cálculo 2 4 3 10" xfId="41000" xr:uid="{00000000-0005-0000-0000-0000FF850000}"/>
    <cellStyle name="Cálculo 2 4 3 11" xfId="41815" xr:uid="{00000000-0005-0000-0000-000000860000}"/>
    <cellStyle name="Cálculo 2 4 3 12" xfId="46291" xr:uid="{00000000-0005-0000-0000-000001860000}"/>
    <cellStyle name="Cálculo 2 4 3 13" xfId="19963" xr:uid="{00000000-0005-0000-0000-000002860000}"/>
    <cellStyle name="Cálculo 2 4 3 2" xfId="10650" xr:uid="{00000000-0005-0000-0000-000003860000}"/>
    <cellStyle name="Cálculo 2 4 3 2 2" xfId="56415" xr:uid="{00000000-0005-0000-0000-000004860000}"/>
    <cellStyle name="Cálculo 2 4 3 2 3" xfId="33259" xr:uid="{00000000-0005-0000-0000-000005860000}"/>
    <cellStyle name="Cálculo 2 4 3 3" xfId="34058" xr:uid="{00000000-0005-0000-0000-000006860000}"/>
    <cellStyle name="Cálculo 2 4 3 4" xfId="38838" xr:uid="{00000000-0005-0000-0000-000007860000}"/>
    <cellStyle name="Cálculo 2 4 3 5" xfId="41191" xr:uid="{00000000-0005-0000-0000-000008860000}"/>
    <cellStyle name="Cálculo 2 4 3 6" xfId="40223" xr:uid="{00000000-0005-0000-0000-000009860000}"/>
    <cellStyle name="Cálculo 2 4 3 7" xfId="40307" xr:uid="{00000000-0005-0000-0000-00000A860000}"/>
    <cellStyle name="Cálculo 2 4 3 8" xfId="36383" xr:uid="{00000000-0005-0000-0000-00000B860000}"/>
    <cellStyle name="Cálculo 2 4 3 9" xfId="40068" xr:uid="{00000000-0005-0000-0000-00000C860000}"/>
    <cellStyle name="Cálculo 2 4 4" xfId="10338" xr:uid="{00000000-0005-0000-0000-00000D860000}"/>
    <cellStyle name="Cálculo 2 4 4 2" xfId="56103" xr:uid="{00000000-0005-0000-0000-00000E860000}"/>
    <cellStyle name="Cálculo 2 4 4 3" xfId="23409" xr:uid="{00000000-0005-0000-0000-00000F860000}"/>
    <cellStyle name="Cálculo 2 4 5" xfId="23623" xr:uid="{00000000-0005-0000-0000-000010860000}"/>
    <cellStyle name="Cálculo 2 4 6" xfId="25074" xr:uid="{00000000-0005-0000-0000-000011860000}"/>
    <cellStyle name="Cálculo 2 4 7" xfId="24929" xr:uid="{00000000-0005-0000-0000-000012860000}"/>
    <cellStyle name="Cálculo 2 4 8" xfId="24064" xr:uid="{00000000-0005-0000-0000-000013860000}"/>
    <cellStyle name="Cálculo 2 4 9" xfId="29592" xr:uid="{00000000-0005-0000-0000-000014860000}"/>
    <cellStyle name="Cálculo 2 5" xfId="1870" xr:uid="{00000000-0005-0000-0000-000015860000}"/>
    <cellStyle name="Cálculo 2 5 10" xfId="35780" xr:uid="{00000000-0005-0000-0000-000016860000}"/>
    <cellStyle name="Cálculo 2 5 11" xfId="39813" xr:uid="{00000000-0005-0000-0000-000017860000}"/>
    <cellStyle name="Cálculo 2 5 12" xfId="40703" xr:uid="{00000000-0005-0000-0000-000018860000}"/>
    <cellStyle name="Cálculo 2 5 13" xfId="40850" xr:uid="{00000000-0005-0000-0000-000019860000}"/>
    <cellStyle name="Cálculo 2 5 14" xfId="36326" xr:uid="{00000000-0005-0000-0000-00001A860000}"/>
    <cellStyle name="Cálculo 2 5 15" xfId="40966" xr:uid="{00000000-0005-0000-0000-00001B860000}"/>
    <cellStyle name="Cálculo 2 5 16" xfId="41638" xr:uid="{00000000-0005-0000-0000-00001C860000}"/>
    <cellStyle name="Cálculo 2 5 17" xfId="41144" xr:uid="{00000000-0005-0000-0000-00001D860000}"/>
    <cellStyle name="Cálculo 2 5 18" xfId="43375" xr:uid="{00000000-0005-0000-0000-00001E860000}"/>
    <cellStyle name="Cálculo 2 5 19" xfId="13398" xr:uid="{00000000-0005-0000-0000-00001F860000}"/>
    <cellStyle name="Cálculo 2 5 2" xfId="7062" xr:uid="{00000000-0005-0000-0000-000020860000}"/>
    <cellStyle name="Cálculo 2 5 2 2" xfId="52828" xr:uid="{00000000-0005-0000-0000-000021860000}"/>
    <cellStyle name="Cálculo 2 5 2 3" xfId="20709" xr:uid="{00000000-0005-0000-0000-000022860000}"/>
    <cellStyle name="Cálculo 2 5 3" xfId="10417" xr:uid="{00000000-0005-0000-0000-000023860000}"/>
    <cellStyle name="Cálculo 2 5 3 2" xfId="56182" xr:uid="{00000000-0005-0000-0000-000024860000}"/>
    <cellStyle name="Cálculo 2 5 3 3" xfId="19186" xr:uid="{00000000-0005-0000-0000-000025860000}"/>
    <cellStyle name="Cálculo 2 5 4" xfId="24371" xr:uid="{00000000-0005-0000-0000-000026860000}"/>
    <cellStyle name="Cálculo 2 5 4 2" xfId="48164" xr:uid="{00000000-0005-0000-0000-000027860000}"/>
    <cellStyle name="Cálculo 2 5 5" xfId="24926" xr:uid="{00000000-0005-0000-0000-000028860000}"/>
    <cellStyle name="Cálculo 2 5 6" xfId="24540" xr:uid="{00000000-0005-0000-0000-000029860000}"/>
    <cellStyle name="Cálculo 2 5 7" xfId="19305" xr:uid="{00000000-0005-0000-0000-00002A860000}"/>
    <cellStyle name="Cálculo 2 5 8" xfId="30329" xr:uid="{00000000-0005-0000-0000-00002B860000}"/>
    <cellStyle name="Cálculo 2 5 9" xfId="33825" xr:uid="{00000000-0005-0000-0000-00002C860000}"/>
    <cellStyle name="Cálculo 2 6" xfId="3539" xr:uid="{00000000-0005-0000-0000-00002D860000}"/>
    <cellStyle name="Cálculo 2 6 10" xfId="37218" xr:uid="{00000000-0005-0000-0000-00002E860000}"/>
    <cellStyle name="Cálculo 2 6 11" xfId="40548" xr:uid="{00000000-0005-0000-0000-00002F860000}"/>
    <cellStyle name="Cálculo 2 6 12" xfId="34377" xr:uid="{00000000-0005-0000-0000-000030860000}"/>
    <cellStyle name="Cálculo 2 6 13" xfId="41426" xr:uid="{00000000-0005-0000-0000-000031860000}"/>
    <cellStyle name="Cálculo 2 6 14" xfId="34286" xr:uid="{00000000-0005-0000-0000-000032860000}"/>
    <cellStyle name="Cálculo 2 6 15" xfId="41279" xr:uid="{00000000-0005-0000-0000-000033860000}"/>
    <cellStyle name="Cálculo 2 6 16" xfId="41597" xr:uid="{00000000-0005-0000-0000-000034860000}"/>
    <cellStyle name="Cálculo 2 6 17" xfId="39373" xr:uid="{00000000-0005-0000-0000-000035860000}"/>
    <cellStyle name="Cálculo 2 6 18" xfId="44678" xr:uid="{00000000-0005-0000-0000-000036860000}"/>
    <cellStyle name="Cálculo 2 6 19" xfId="17872" xr:uid="{00000000-0005-0000-0000-000037860000}"/>
    <cellStyle name="Cálculo 2 6 2" xfId="10572" xr:uid="{00000000-0005-0000-0000-000038860000}"/>
    <cellStyle name="Cálculo 2 6 2 2" xfId="56337" xr:uid="{00000000-0005-0000-0000-000039860000}"/>
    <cellStyle name="Cálculo 2 6 2 3" xfId="22164" xr:uid="{00000000-0005-0000-0000-00003A860000}"/>
    <cellStyle name="Cálculo 2 6 3" xfId="24737" xr:uid="{00000000-0005-0000-0000-00003B860000}"/>
    <cellStyle name="Cálculo 2 6 4" xfId="23962" xr:uid="{00000000-0005-0000-0000-00003C860000}"/>
    <cellStyle name="Cálculo 2 6 5" xfId="23482" xr:uid="{00000000-0005-0000-0000-00003D860000}"/>
    <cellStyle name="Cálculo 2 6 6" xfId="24498" xr:uid="{00000000-0005-0000-0000-00003E860000}"/>
    <cellStyle name="Cálculo 2 6 7" xfId="24029" xr:uid="{00000000-0005-0000-0000-00003F860000}"/>
    <cellStyle name="Cálculo 2 6 8" xfId="31648" xr:uid="{00000000-0005-0000-0000-000040860000}"/>
    <cellStyle name="Cálculo 2 6 9" xfId="33980" xr:uid="{00000000-0005-0000-0000-000041860000}"/>
    <cellStyle name="Cálculo 2 7" xfId="6370" xr:uid="{00000000-0005-0000-0000-000042860000}"/>
    <cellStyle name="Cálculo 2 7 2" xfId="52136" xr:uid="{00000000-0005-0000-0000-000043860000}"/>
    <cellStyle name="Cálculo 2 7 3" xfId="19140" xr:uid="{00000000-0005-0000-0000-000044860000}"/>
    <cellStyle name="Cálculo 2 8" xfId="23779" xr:uid="{00000000-0005-0000-0000-000045860000}"/>
    <cellStyle name="Cálculo 2 9" xfId="24952" xr:uid="{00000000-0005-0000-0000-000046860000}"/>
    <cellStyle name="Cálculo 3" xfId="408" xr:uid="{00000000-0005-0000-0000-000047860000}"/>
    <cellStyle name="Cálculo 3 10" xfId="24378" xr:uid="{00000000-0005-0000-0000-000048860000}"/>
    <cellStyle name="Cálculo 3 11" xfId="24663" xr:uid="{00000000-0005-0000-0000-000049860000}"/>
    <cellStyle name="Cálculo 3 12" xfId="25123" xr:uid="{00000000-0005-0000-0000-00004A860000}"/>
    <cellStyle name="Cálculo 3 13" xfId="28871" xr:uid="{00000000-0005-0000-0000-00004B860000}"/>
    <cellStyle name="Cálculo 3 14" xfId="34320" xr:uid="{00000000-0005-0000-0000-00004C860000}"/>
    <cellStyle name="Cálculo 3 15" xfId="34122" xr:uid="{00000000-0005-0000-0000-00004D860000}"/>
    <cellStyle name="Cálculo 3 16" xfId="39702" xr:uid="{00000000-0005-0000-0000-00004E860000}"/>
    <cellStyle name="Cálculo 3 17" xfId="41289" xr:uid="{00000000-0005-0000-0000-00004F860000}"/>
    <cellStyle name="Cálculo 3 18" xfId="34305" xr:uid="{00000000-0005-0000-0000-000050860000}"/>
    <cellStyle name="Cálculo 3 19" xfId="39549" xr:uid="{00000000-0005-0000-0000-000051860000}"/>
    <cellStyle name="Cálculo 3 2" xfId="752" xr:uid="{00000000-0005-0000-0000-000052860000}"/>
    <cellStyle name="Cálculo 3 2 10" xfId="24997" xr:uid="{00000000-0005-0000-0000-000053860000}"/>
    <cellStyle name="Cálculo 3 2 11" xfId="27105" xr:uid="{00000000-0005-0000-0000-000054860000}"/>
    <cellStyle name="Cálculo 3 2 12" xfId="30881" xr:uid="{00000000-0005-0000-0000-000055860000}"/>
    <cellStyle name="Cálculo 3 2 13" xfId="34666" xr:uid="{00000000-0005-0000-0000-000056860000}"/>
    <cellStyle name="Cálculo 3 2 14" xfId="39332" xr:uid="{00000000-0005-0000-0000-000057860000}"/>
    <cellStyle name="Cálculo 3 2 15" xfId="39674" xr:uid="{00000000-0005-0000-0000-000058860000}"/>
    <cellStyle name="Cálculo 3 2 16" xfId="36474" xr:uid="{00000000-0005-0000-0000-000059860000}"/>
    <cellStyle name="Cálculo 3 2 17" xfId="41081" xr:uid="{00000000-0005-0000-0000-00005A860000}"/>
    <cellStyle name="Cálculo 3 2 18" xfId="41756" xr:uid="{00000000-0005-0000-0000-00005B860000}"/>
    <cellStyle name="Cálculo 3 2 19" xfId="41088" xr:uid="{00000000-0005-0000-0000-00005C860000}"/>
    <cellStyle name="Cálculo 3 2 2" xfId="1895" xr:uid="{00000000-0005-0000-0000-00005D860000}"/>
    <cellStyle name="Cálculo 3 2 2 10" xfId="33850" xr:uid="{00000000-0005-0000-0000-00005E860000}"/>
    <cellStyle name="Cálculo 3 2 2 11" xfId="35805" xr:uid="{00000000-0005-0000-0000-00005F860000}"/>
    <cellStyle name="Cálculo 3 2 2 12" xfId="39838" xr:uid="{00000000-0005-0000-0000-000060860000}"/>
    <cellStyle name="Cálculo 3 2 2 13" xfId="40955" xr:uid="{00000000-0005-0000-0000-000061860000}"/>
    <cellStyle name="Cálculo 3 2 2 14" xfId="40457" xr:uid="{00000000-0005-0000-0000-000062860000}"/>
    <cellStyle name="Cálculo 3 2 2 15" xfId="39920" xr:uid="{00000000-0005-0000-0000-000063860000}"/>
    <cellStyle name="Cálculo 3 2 2 16" xfId="41725" xr:uid="{00000000-0005-0000-0000-000064860000}"/>
    <cellStyle name="Cálculo 3 2 2 17" xfId="41135" xr:uid="{00000000-0005-0000-0000-000065860000}"/>
    <cellStyle name="Cálculo 3 2 2 18" xfId="39312" xr:uid="{00000000-0005-0000-0000-000066860000}"/>
    <cellStyle name="Cálculo 3 2 2 19" xfId="43400" xr:uid="{00000000-0005-0000-0000-000067860000}"/>
    <cellStyle name="Cálculo 3 2 2 2" xfId="2785" xr:uid="{00000000-0005-0000-0000-000068860000}"/>
    <cellStyle name="Cálculo 3 2 2 2 10" xfId="36468" xr:uid="{00000000-0005-0000-0000-000069860000}"/>
    <cellStyle name="Cálculo 3 2 2 2 11" xfId="40249" xr:uid="{00000000-0005-0000-0000-00006A860000}"/>
    <cellStyle name="Cálculo 3 2 2 2 12" xfId="39722" xr:uid="{00000000-0005-0000-0000-00006B860000}"/>
    <cellStyle name="Cálculo 3 2 2 2 13" xfId="41501" xr:uid="{00000000-0005-0000-0000-00006C860000}"/>
    <cellStyle name="Cálculo 3 2 2 2 14" xfId="40150" xr:uid="{00000000-0005-0000-0000-00006D860000}"/>
    <cellStyle name="Cálculo 3 2 2 2 15" xfId="39877" xr:uid="{00000000-0005-0000-0000-00006E860000}"/>
    <cellStyle name="Cálculo 3 2 2 2 16" xfId="41079" xr:uid="{00000000-0005-0000-0000-00006F860000}"/>
    <cellStyle name="Cálculo 3 2 2 2 17" xfId="40587" xr:uid="{00000000-0005-0000-0000-000070860000}"/>
    <cellStyle name="Cálculo 3 2 2 2 18" xfId="43932" xr:uid="{00000000-0005-0000-0000-000071860000}"/>
    <cellStyle name="Cálculo 3 2 2 2 19" xfId="15319" xr:uid="{00000000-0005-0000-0000-000072860000}"/>
    <cellStyle name="Cálculo 3 2 2 2 2" xfId="7608" xr:uid="{00000000-0005-0000-0000-000073860000}"/>
    <cellStyle name="Cálculo 3 2 2 2 2 2" xfId="53374" xr:uid="{00000000-0005-0000-0000-000074860000}"/>
    <cellStyle name="Cálculo 3 2 2 2 2 3" xfId="21412" xr:uid="{00000000-0005-0000-0000-000075860000}"/>
    <cellStyle name="Cálculo 3 2 2 2 3" xfId="10539" xr:uid="{00000000-0005-0000-0000-000076860000}"/>
    <cellStyle name="Cálculo 3 2 2 2 3 2" xfId="56304" xr:uid="{00000000-0005-0000-0000-000077860000}"/>
    <cellStyle name="Cálculo 3 2 2 2 3 3" xfId="23572" xr:uid="{00000000-0005-0000-0000-000078860000}"/>
    <cellStyle name="Cálculo 3 2 2 2 4" xfId="23373" xr:uid="{00000000-0005-0000-0000-000079860000}"/>
    <cellStyle name="Cálculo 3 2 2 2 4 2" xfId="48686" xr:uid="{00000000-0005-0000-0000-00007A860000}"/>
    <cellStyle name="Cálculo 3 2 2 2 5" xfId="25037" xr:uid="{00000000-0005-0000-0000-00007B860000}"/>
    <cellStyle name="Cálculo 3 2 2 2 6" xfId="23487" xr:uid="{00000000-0005-0000-0000-00007C860000}"/>
    <cellStyle name="Cálculo 3 2 2 2 7" xfId="23951" xr:uid="{00000000-0005-0000-0000-00007D860000}"/>
    <cellStyle name="Cálculo 3 2 2 2 8" xfId="30904" xr:uid="{00000000-0005-0000-0000-00007E860000}"/>
    <cellStyle name="Cálculo 3 2 2 2 9" xfId="33947" xr:uid="{00000000-0005-0000-0000-00007F860000}"/>
    <cellStyle name="Cálculo 3 2 2 20" xfId="13421" xr:uid="{00000000-0005-0000-0000-000080860000}"/>
    <cellStyle name="Cálculo 3 2 2 3" xfId="5209" xr:uid="{00000000-0005-0000-0000-000081860000}"/>
    <cellStyle name="Cálculo 3 2 2 3 10" xfId="41732" xr:uid="{00000000-0005-0000-0000-000082860000}"/>
    <cellStyle name="Cálculo 3 2 2 3 11" xfId="39745" xr:uid="{00000000-0005-0000-0000-000083860000}"/>
    <cellStyle name="Cálculo 3 2 2 3 12" xfId="46340" xr:uid="{00000000-0005-0000-0000-000084860000}"/>
    <cellStyle name="Cálculo 3 2 2 3 13" xfId="20734" xr:uid="{00000000-0005-0000-0000-000085860000}"/>
    <cellStyle name="Cálculo 3 2 2 3 2" xfId="10698" xr:uid="{00000000-0005-0000-0000-000086860000}"/>
    <cellStyle name="Cálculo 3 2 2 3 2 2" xfId="56463" xr:uid="{00000000-0005-0000-0000-000087860000}"/>
    <cellStyle name="Cálculo 3 2 2 3 2 3" xfId="33308" xr:uid="{00000000-0005-0000-0000-000088860000}"/>
    <cellStyle name="Cálculo 3 2 2 3 3" xfId="34106" xr:uid="{00000000-0005-0000-0000-000089860000}"/>
    <cellStyle name="Cálculo 3 2 2 3 4" xfId="38887" xr:uid="{00000000-0005-0000-0000-00008A860000}"/>
    <cellStyle name="Cálculo 3 2 2 3 5" xfId="41240" xr:uid="{00000000-0005-0000-0000-00008B860000}"/>
    <cellStyle name="Cálculo 3 2 2 3 6" xfId="40093" xr:uid="{00000000-0005-0000-0000-00008C860000}"/>
    <cellStyle name="Cálculo 3 2 2 3 7" xfId="40052" xr:uid="{00000000-0005-0000-0000-00008D860000}"/>
    <cellStyle name="Cálculo 3 2 2 3 8" xfId="39363" xr:uid="{00000000-0005-0000-0000-00008E860000}"/>
    <cellStyle name="Cálculo 3 2 2 3 9" xfId="41781" xr:uid="{00000000-0005-0000-0000-00008F860000}"/>
    <cellStyle name="Cálculo 3 2 2 4" xfId="10442" xr:uid="{00000000-0005-0000-0000-000090860000}"/>
    <cellStyle name="Cálculo 3 2 2 4 2" xfId="56207" xr:uid="{00000000-0005-0000-0000-000091860000}"/>
    <cellStyle name="Cálculo 3 2 2 4 3" xfId="19194" xr:uid="{00000000-0005-0000-0000-000092860000}"/>
    <cellStyle name="Cálculo 3 2 2 5" xfId="23972" xr:uid="{00000000-0005-0000-0000-000093860000}"/>
    <cellStyle name="Cálculo 3 2 2 6" xfId="24914" xr:uid="{00000000-0005-0000-0000-000094860000}"/>
    <cellStyle name="Cálculo 3 2 2 7" xfId="24613" xr:uid="{00000000-0005-0000-0000-000095860000}"/>
    <cellStyle name="Cálculo 3 2 2 8" xfId="23937" xr:uid="{00000000-0005-0000-0000-000096860000}"/>
    <cellStyle name="Cálculo 3 2 2 9" xfId="30353" xr:uid="{00000000-0005-0000-0000-000097860000}"/>
    <cellStyle name="Cálculo 3 2 20" xfId="40211" xr:uid="{00000000-0005-0000-0000-000098860000}"/>
    <cellStyle name="Cálculo 3 2 21" xfId="42265" xr:uid="{00000000-0005-0000-0000-000099860000}"/>
    <cellStyle name="Cálculo 3 2 22" xfId="11609" xr:uid="{00000000-0005-0000-0000-00009A860000}"/>
    <cellStyle name="Cálculo 3 2 3" xfId="1856" xr:uid="{00000000-0005-0000-0000-00009B860000}"/>
    <cellStyle name="Cálculo 3 2 3 10" xfId="33811" xr:uid="{00000000-0005-0000-0000-00009C860000}"/>
    <cellStyle name="Cálculo 3 2 3 11" xfId="35766" xr:uid="{00000000-0005-0000-0000-00009D860000}"/>
    <cellStyle name="Cálculo 3 2 3 12" xfId="39799" xr:uid="{00000000-0005-0000-0000-00009E860000}"/>
    <cellStyle name="Cálculo 3 2 3 13" xfId="39592" xr:uid="{00000000-0005-0000-0000-00009F860000}"/>
    <cellStyle name="Cálculo 3 2 3 14" xfId="41506" xr:uid="{00000000-0005-0000-0000-0000A0860000}"/>
    <cellStyle name="Cálculo 3 2 3 15" xfId="41003" xr:uid="{00000000-0005-0000-0000-0000A1860000}"/>
    <cellStyle name="Cálculo 3 2 3 16" xfId="41767" xr:uid="{00000000-0005-0000-0000-0000A2860000}"/>
    <cellStyle name="Cálculo 3 2 3 17" xfId="40504" xr:uid="{00000000-0005-0000-0000-0000A3860000}"/>
    <cellStyle name="Cálculo 3 2 3 18" xfId="41607" xr:uid="{00000000-0005-0000-0000-0000A4860000}"/>
    <cellStyle name="Cálculo 3 2 3 19" xfId="43361" xr:uid="{00000000-0005-0000-0000-0000A5860000}"/>
    <cellStyle name="Cálculo 3 2 3 2" xfId="2574" xr:uid="{00000000-0005-0000-0000-0000A6860000}"/>
    <cellStyle name="Cálculo 3 2 3 2 10" xfId="36364" xr:uid="{00000000-0005-0000-0000-0000A7860000}"/>
    <cellStyle name="Cálculo 3 2 3 2 11" xfId="40145" xr:uid="{00000000-0005-0000-0000-0000A8860000}"/>
    <cellStyle name="Cálculo 3 2 3 2 12" xfId="40775" xr:uid="{00000000-0005-0000-0000-0000A9860000}"/>
    <cellStyle name="Cálculo 3 2 3 2 13" xfId="36284" xr:uid="{00000000-0005-0000-0000-0000AA860000}"/>
    <cellStyle name="Cálculo 3 2 3 2 14" xfId="41467" xr:uid="{00000000-0005-0000-0000-0000AB860000}"/>
    <cellStyle name="Cálculo 3 2 3 2 15" xfId="39456" xr:uid="{00000000-0005-0000-0000-0000AC860000}"/>
    <cellStyle name="Cálculo 3 2 3 2 16" xfId="41259" xr:uid="{00000000-0005-0000-0000-0000AD860000}"/>
    <cellStyle name="Cálculo 3 2 3 2 17" xfId="39973" xr:uid="{00000000-0005-0000-0000-0000AE860000}"/>
    <cellStyle name="Cálculo 3 2 3 2 18" xfId="43900" xr:uid="{00000000-0005-0000-0000-0000AF860000}"/>
    <cellStyle name="Cálculo 3 2 3 2 19" xfId="15287" xr:uid="{00000000-0005-0000-0000-0000B0860000}"/>
    <cellStyle name="Cálculo 3 2 3 2 2" xfId="7569" xr:uid="{00000000-0005-0000-0000-0000B1860000}"/>
    <cellStyle name="Cálculo 3 2 3 2 2 2" xfId="53335" xr:uid="{00000000-0005-0000-0000-0000B2860000}"/>
    <cellStyle name="Cálculo 3 2 3 2 2 3" xfId="21311" xr:uid="{00000000-0005-0000-0000-0000B3860000}"/>
    <cellStyle name="Cálculo 3 2 3 2 3" xfId="10508" xr:uid="{00000000-0005-0000-0000-0000B4860000}"/>
    <cellStyle name="Cálculo 3 2 3 2 3 2" xfId="56273" xr:uid="{00000000-0005-0000-0000-0000B5860000}"/>
    <cellStyle name="Cálculo 3 2 3 2 3 3" xfId="24286" xr:uid="{00000000-0005-0000-0000-0000B6860000}"/>
    <cellStyle name="Cálculo 3 2 3 2 4" xfId="24736" xr:uid="{00000000-0005-0000-0000-0000B7860000}"/>
    <cellStyle name="Cálculo 3 2 3 2 4 2" xfId="48659" xr:uid="{00000000-0005-0000-0000-0000B8860000}"/>
    <cellStyle name="Cálculo 3 2 3 2 5" xfId="24238" xr:uid="{00000000-0005-0000-0000-0000B9860000}"/>
    <cellStyle name="Cálculo 3 2 3 2 6" xfId="23814" xr:uid="{00000000-0005-0000-0000-0000BA860000}"/>
    <cellStyle name="Cálculo 3 2 3 2 7" xfId="21327" xr:uid="{00000000-0005-0000-0000-0000BB860000}"/>
    <cellStyle name="Cálculo 3 2 3 2 8" xfId="30861" xr:uid="{00000000-0005-0000-0000-0000BC860000}"/>
    <cellStyle name="Cálculo 3 2 3 2 9" xfId="33916" xr:uid="{00000000-0005-0000-0000-0000BD860000}"/>
    <cellStyle name="Cálculo 3 2 3 20" xfId="13386" xr:uid="{00000000-0005-0000-0000-0000BE860000}"/>
    <cellStyle name="Cálculo 3 2 3 3" xfId="5177" xr:uid="{00000000-0005-0000-0000-0000BF860000}"/>
    <cellStyle name="Cálculo 3 2 3 3 10" xfId="41363" xr:uid="{00000000-0005-0000-0000-0000C0860000}"/>
    <cellStyle name="Cálculo 3 2 3 3 11" xfId="39415" xr:uid="{00000000-0005-0000-0000-0000C1860000}"/>
    <cellStyle name="Cálculo 3 2 3 3 12" xfId="46308" xr:uid="{00000000-0005-0000-0000-0000C2860000}"/>
    <cellStyle name="Cálculo 3 2 3 3 13" xfId="20695" xr:uid="{00000000-0005-0000-0000-0000C3860000}"/>
    <cellStyle name="Cálculo 3 2 3 3 2" xfId="10667" xr:uid="{00000000-0005-0000-0000-0000C4860000}"/>
    <cellStyle name="Cálculo 3 2 3 3 2 2" xfId="56432" xr:uid="{00000000-0005-0000-0000-0000C5860000}"/>
    <cellStyle name="Cálculo 3 2 3 3 2 3" xfId="33276" xr:uid="{00000000-0005-0000-0000-0000C6860000}"/>
    <cellStyle name="Cálculo 3 2 3 3 3" xfId="34075" xr:uid="{00000000-0005-0000-0000-0000C7860000}"/>
    <cellStyle name="Cálculo 3 2 3 3 4" xfId="38855" xr:uid="{00000000-0005-0000-0000-0000C8860000}"/>
    <cellStyle name="Cálculo 3 2 3 3 5" xfId="41208" xr:uid="{00000000-0005-0000-0000-0000C9860000}"/>
    <cellStyle name="Cálculo 3 2 3 3 6" xfId="40078" xr:uid="{00000000-0005-0000-0000-0000CA860000}"/>
    <cellStyle name="Cálculo 3 2 3 3 7" xfId="40460" xr:uid="{00000000-0005-0000-0000-0000CB860000}"/>
    <cellStyle name="Cálculo 3 2 3 3 8" xfId="39662" xr:uid="{00000000-0005-0000-0000-0000CC860000}"/>
    <cellStyle name="Cálculo 3 2 3 3 9" xfId="41408" xr:uid="{00000000-0005-0000-0000-0000CD860000}"/>
    <cellStyle name="Cálculo 3 2 3 4" xfId="10403" xr:uid="{00000000-0005-0000-0000-0000CE860000}"/>
    <cellStyle name="Cálculo 3 2 3 4 2" xfId="56168" xr:uid="{00000000-0005-0000-0000-0000CF860000}"/>
    <cellStyle name="Cálculo 3 2 3 4 3" xfId="19068" xr:uid="{00000000-0005-0000-0000-0000D0860000}"/>
    <cellStyle name="Cálculo 3 2 3 5" xfId="23858" xr:uid="{00000000-0005-0000-0000-0000D1860000}"/>
    <cellStyle name="Cálculo 3 2 3 6" xfId="24778" xr:uid="{00000000-0005-0000-0000-0000D2860000}"/>
    <cellStyle name="Cálculo 3 2 3 7" xfId="24538" xr:uid="{00000000-0005-0000-0000-0000D3860000}"/>
    <cellStyle name="Cálculo 3 2 3 8" xfId="23926" xr:uid="{00000000-0005-0000-0000-0000D4860000}"/>
    <cellStyle name="Cálculo 3 2 3 9" xfId="30316" xr:uid="{00000000-0005-0000-0000-0000D5860000}"/>
    <cellStyle name="Cálculo 3 2 4" xfId="1153" xr:uid="{00000000-0005-0000-0000-0000D6860000}"/>
    <cellStyle name="Cálculo 3 2 4 10" xfId="35063" xr:uid="{00000000-0005-0000-0000-0000D7860000}"/>
    <cellStyle name="Cálculo 3 2 4 11" xfId="39515" xr:uid="{00000000-0005-0000-0000-0000D8860000}"/>
    <cellStyle name="Cálculo 3 2 4 12" xfId="40562" xr:uid="{00000000-0005-0000-0000-0000D9860000}"/>
    <cellStyle name="Cálculo 3 2 4 13" xfId="41050" xr:uid="{00000000-0005-0000-0000-0000DA860000}"/>
    <cellStyle name="Cálculo 3 2 4 14" xfId="40176" xr:uid="{00000000-0005-0000-0000-0000DB860000}"/>
    <cellStyle name="Cálculo 3 2 4 15" xfId="41685" xr:uid="{00000000-0005-0000-0000-0000DC860000}"/>
    <cellStyle name="Cálculo 3 2 4 16" xfId="41832" xr:uid="{00000000-0005-0000-0000-0000DD860000}"/>
    <cellStyle name="Cálculo 3 2 4 17" xfId="41855" xr:uid="{00000000-0005-0000-0000-0000DE860000}"/>
    <cellStyle name="Cálculo 3 2 4 18" xfId="42658" xr:uid="{00000000-0005-0000-0000-0000DF860000}"/>
    <cellStyle name="Cálculo 3 2 4 19" xfId="12688" xr:uid="{00000000-0005-0000-0000-0000E0860000}"/>
    <cellStyle name="Cálculo 3 2 4 2" xfId="6376" xr:uid="{00000000-0005-0000-0000-0000E1860000}"/>
    <cellStyle name="Cálculo 3 2 4 2 2" xfId="52142" xr:uid="{00000000-0005-0000-0000-0000E2860000}"/>
    <cellStyle name="Cálculo 3 2 4 2 3" xfId="19992" xr:uid="{00000000-0005-0000-0000-0000E3860000}"/>
    <cellStyle name="Cálculo 3 2 4 3" xfId="10357" xr:uid="{00000000-0005-0000-0000-0000E4860000}"/>
    <cellStyle name="Cálculo 3 2 4 3 2" xfId="56122" xr:uid="{00000000-0005-0000-0000-0000E5860000}"/>
    <cellStyle name="Cálculo 3 2 4 3 3" xfId="23480" xr:uid="{00000000-0005-0000-0000-0000E6860000}"/>
    <cellStyle name="Cálculo 3 2 4 4" xfId="23565" xr:uid="{00000000-0005-0000-0000-0000E7860000}"/>
    <cellStyle name="Cálculo 3 2 4 4 2" xfId="47478" xr:uid="{00000000-0005-0000-0000-0000E8860000}"/>
    <cellStyle name="Cálculo 3 2 4 5" xfId="24294" xr:uid="{00000000-0005-0000-0000-0000E9860000}"/>
    <cellStyle name="Cálculo 3 2 4 6" xfId="23676" xr:uid="{00000000-0005-0000-0000-0000EA860000}"/>
    <cellStyle name="Cálculo 3 2 4 7" xfId="23924" xr:uid="{00000000-0005-0000-0000-0000EB860000}"/>
    <cellStyle name="Cálculo 3 2 4 8" xfId="29620" xr:uid="{00000000-0005-0000-0000-0000EC860000}"/>
    <cellStyle name="Cálculo 3 2 4 9" xfId="33765" xr:uid="{00000000-0005-0000-0000-0000ED860000}"/>
    <cellStyle name="Cálculo 3 2 5" xfId="2877" xr:uid="{00000000-0005-0000-0000-0000EE860000}"/>
    <cellStyle name="Cálculo 3 2 5 10" xfId="36556" xr:uid="{00000000-0005-0000-0000-0000EF860000}"/>
    <cellStyle name="Cálculo 3 2 5 11" xfId="40292" xr:uid="{00000000-0005-0000-0000-0000F0860000}"/>
    <cellStyle name="Cálculo 3 2 5 12" xfId="39909" xr:uid="{00000000-0005-0000-0000-0000F1860000}"/>
    <cellStyle name="Cálculo 3 2 5 13" xfId="40425" xr:uid="{00000000-0005-0000-0000-0000F2860000}"/>
    <cellStyle name="Cálculo 3 2 5 14" xfId="39601" xr:uid="{00000000-0005-0000-0000-0000F3860000}"/>
    <cellStyle name="Cálculo 3 2 5 15" xfId="40331" xr:uid="{00000000-0005-0000-0000-0000F4860000}"/>
    <cellStyle name="Cálculo 3 2 5 16" xfId="41802" xr:uid="{00000000-0005-0000-0000-0000F5860000}"/>
    <cellStyle name="Cálculo 3 2 5 17" xfId="41061" xr:uid="{00000000-0005-0000-0000-0000F6860000}"/>
    <cellStyle name="Cálculo 3 2 5 18" xfId="44016" xr:uid="{00000000-0005-0000-0000-0000F7860000}"/>
    <cellStyle name="Cálculo 3 2 5 19" xfId="17210" xr:uid="{00000000-0005-0000-0000-0000F8860000}"/>
    <cellStyle name="Cálculo 3 2 5 2" xfId="10559" xr:uid="{00000000-0005-0000-0000-0000F9860000}"/>
    <cellStyle name="Cálculo 3 2 5 2 2" xfId="56324" xr:uid="{00000000-0005-0000-0000-0000FA860000}"/>
    <cellStyle name="Cálculo 3 2 5 2 3" xfId="21502" xr:uid="{00000000-0005-0000-0000-0000FB860000}"/>
    <cellStyle name="Cálculo 3 2 5 3" xfId="23971" xr:uid="{00000000-0005-0000-0000-0000FC860000}"/>
    <cellStyle name="Cálculo 3 2 5 4" xfId="23967" xr:uid="{00000000-0005-0000-0000-0000FD860000}"/>
    <cellStyle name="Cálculo 3 2 5 5" xfId="24645" xr:uid="{00000000-0005-0000-0000-0000FE860000}"/>
    <cellStyle name="Cálculo 3 2 5 6" xfId="25088" xr:uid="{00000000-0005-0000-0000-0000FF860000}"/>
    <cellStyle name="Cálculo 3 2 5 7" xfId="23367" xr:uid="{00000000-0005-0000-0000-000000870000}"/>
    <cellStyle name="Cálculo 3 2 5 8" xfId="30989" xr:uid="{00000000-0005-0000-0000-000001870000}"/>
    <cellStyle name="Cálculo 3 2 5 9" xfId="33967" xr:uid="{00000000-0005-0000-0000-000002870000}"/>
    <cellStyle name="Cálculo 3 2 6" xfId="5708" xr:uid="{00000000-0005-0000-0000-000003870000}"/>
    <cellStyle name="Cálculo 3 2 6 2" xfId="51474" xr:uid="{00000000-0005-0000-0000-000004870000}"/>
    <cellStyle name="Cálculo 3 2 6 3" xfId="19597" xr:uid="{00000000-0005-0000-0000-000005870000}"/>
    <cellStyle name="Cálculo 3 2 7" xfId="24836" xr:uid="{00000000-0005-0000-0000-000006870000}"/>
    <cellStyle name="Cálculo 3 2 8" xfId="24140" xr:uid="{00000000-0005-0000-0000-000007870000}"/>
    <cellStyle name="Cálculo 3 2 9" xfId="21254" xr:uid="{00000000-0005-0000-0000-000008870000}"/>
    <cellStyle name="Cálculo 3 20" xfId="41481" xr:uid="{00000000-0005-0000-0000-000009870000}"/>
    <cellStyle name="Cálculo 3 21" xfId="41069" xr:uid="{00000000-0005-0000-0000-00000A870000}"/>
    <cellStyle name="Cálculo 3 22" xfId="41947" xr:uid="{00000000-0005-0000-0000-00000B870000}"/>
    <cellStyle name="Cálculo 3 3" xfId="1878" xr:uid="{00000000-0005-0000-0000-00000C870000}"/>
    <cellStyle name="Cálculo 3 3 10" xfId="33833" xr:uid="{00000000-0005-0000-0000-00000D870000}"/>
    <cellStyle name="Cálculo 3 3 11" xfId="35788" xr:uid="{00000000-0005-0000-0000-00000E870000}"/>
    <cellStyle name="Cálculo 3 3 12" xfId="39821" xr:uid="{00000000-0005-0000-0000-00000F870000}"/>
    <cellStyle name="Cálculo 3 3 13" xfId="40791" xr:uid="{00000000-0005-0000-0000-000010870000}"/>
    <cellStyle name="Cálculo 3 3 14" xfId="39388" xr:uid="{00000000-0005-0000-0000-000011870000}"/>
    <cellStyle name="Cálculo 3 3 15" xfId="40995" xr:uid="{00000000-0005-0000-0000-000012870000}"/>
    <cellStyle name="Cálculo 3 3 16" xfId="40226" xr:uid="{00000000-0005-0000-0000-000013870000}"/>
    <cellStyle name="Cálculo 3 3 17" xfId="40012" xr:uid="{00000000-0005-0000-0000-000014870000}"/>
    <cellStyle name="Cálculo 3 3 18" xfId="41348" xr:uid="{00000000-0005-0000-0000-000015870000}"/>
    <cellStyle name="Cálculo 3 3 19" xfId="43383" xr:uid="{00000000-0005-0000-0000-000016870000}"/>
    <cellStyle name="Cálculo 3 3 2" xfId="2768" xr:uid="{00000000-0005-0000-0000-000017870000}"/>
    <cellStyle name="Cálculo 3 3 2 10" xfId="36452" xr:uid="{00000000-0005-0000-0000-000018870000}"/>
    <cellStyle name="Cálculo 3 3 2 11" xfId="40234" xr:uid="{00000000-0005-0000-0000-000019870000}"/>
    <cellStyle name="Cálculo 3 3 2 12" xfId="36388" xr:uid="{00000000-0005-0000-0000-00001A870000}"/>
    <cellStyle name="Cálculo 3 3 2 13" xfId="40782" xr:uid="{00000000-0005-0000-0000-00001B870000}"/>
    <cellStyle name="Cálculo 3 3 2 14" xfId="41616" xr:uid="{00000000-0005-0000-0000-00001C870000}"/>
    <cellStyle name="Cálculo 3 3 2 15" xfId="40943" xr:uid="{00000000-0005-0000-0000-00001D870000}"/>
    <cellStyle name="Cálculo 3 3 2 16" xfId="40866" xr:uid="{00000000-0005-0000-0000-00001E870000}"/>
    <cellStyle name="Cálculo 3 3 2 17" xfId="40631" xr:uid="{00000000-0005-0000-0000-00001F870000}"/>
    <cellStyle name="Cálculo 3 3 2 18" xfId="43919" xr:uid="{00000000-0005-0000-0000-000020870000}"/>
    <cellStyle name="Cálculo 3 3 2 19" xfId="15306" xr:uid="{00000000-0005-0000-0000-000021870000}"/>
    <cellStyle name="Cálculo 3 3 2 2" xfId="7595" xr:uid="{00000000-0005-0000-0000-000022870000}"/>
    <cellStyle name="Cálculo 3 3 2 2 2" xfId="53361" xr:uid="{00000000-0005-0000-0000-000023870000}"/>
    <cellStyle name="Cálculo 3 3 2 2 3" xfId="21396" xr:uid="{00000000-0005-0000-0000-000024870000}"/>
    <cellStyle name="Cálculo 3 3 2 3" xfId="10526" xr:uid="{00000000-0005-0000-0000-000025870000}"/>
    <cellStyle name="Cálculo 3 3 2 3 2" xfId="56291" xr:uid="{00000000-0005-0000-0000-000026870000}"/>
    <cellStyle name="Cálculo 3 3 2 3 3" xfId="24620" xr:uid="{00000000-0005-0000-0000-000027870000}"/>
    <cellStyle name="Cálculo 3 3 2 4" xfId="24638" xr:uid="{00000000-0005-0000-0000-000028870000}"/>
    <cellStyle name="Cálculo 3 3 2 4 2" xfId="48673" xr:uid="{00000000-0005-0000-0000-000029870000}"/>
    <cellStyle name="Cálculo 3 3 2 5" xfId="24027" xr:uid="{00000000-0005-0000-0000-00002A870000}"/>
    <cellStyle name="Cálculo 3 3 2 6" xfId="23347" xr:uid="{00000000-0005-0000-0000-00002B870000}"/>
    <cellStyle name="Cálculo 3 3 2 7" xfId="23534" xr:uid="{00000000-0005-0000-0000-00002C870000}"/>
    <cellStyle name="Cálculo 3 3 2 8" xfId="30891" xr:uid="{00000000-0005-0000-0000-00002D870000}"/>
    <cellStyle name="Cálculo 3 3 2 9" xfId="33934" xr:uid="{00000000-0005-0000-0000-00002E870000}"/>
    <cellStyle name="Cálculo 3 3 20" xfId="11291" xr:uid="{00000000-0005-0000-0000-00002F870000}"/>
    <cellStyle name="Cálculo 3 3 3" xfId="5196" xr:uid="{00000000-0005-0000-0000-000030870000}"/>
    <cellStyle name="Cálculo 3 3 3 10" xfId="40485" xr:uid="{00000000-0005-0000-0000-000031870000}"/>
    <cellStyle name="Cálculo 3 3 3 11" xfId="34140" xr:uid="{00000000-0005-0000-0000-000032870000}"/>
    <cellStyle name="Cálculo 3 3 3 12" xfId="46327" xr:uid="{00000000-0005-0000-0000-000033870000}"/>
    <cellStyle name="Cálculo 3 3 3 13" xfId="20717" xr:uid="{00000000-0005-0000-0000-000034870000}"/>
    <cellStyle name="Cálculo 3 3 3 2" xfId="10685" xr:uid="{00000000-0005-0000-0000-000035870000}"/>
    <cellStyle name="Cálculo 3 3 3 2 2" xfId="56450" xr:uid="{00000000-0005-0000-0000-000036870000}"/>
    <cellStyle name="Cálculo 3 3 3 2 3" xfId="33295" xr:uid="{00000000-0005-0000-0000-000037870000}"/>
    <cellStyle name="Cálculo 3 3 3 3" xfId="34093" xr:uid="{00000000-0005-0000-0000-000038870000}"/>
    <cellStyle name="Cálculo 3 3 3 4" xfId="38874" xr:uid="{00000000-0005-0000-0000-000039870000}"/>
    <cellStyle name="Cálculo 3 3 3 5" xfId="41227" xr:uid="{00000000-0005-0000-0000-00003A870000}"/>
    <cellStyle name="Cálculo 3 3 3 6" xfId="40221" xr:uid="{00000000-0005-0000-0000-00003B870000}"/>
    <cellStyle name="Cálculo 3 3 3 7" xfId="41414" xr:uid="{00000000-0005-0000-0000-00003C870000}"/>
    <cellStyle name="Cálculo 3 3 3 8" xfId="40101" xr:uid="{00000000-0005-0000-0000-00003D870000}"/>
    <cellStyle name="Cálculo 3 3 3 9" xfId="40306" xr:uid="{00000000-0005-0000-0000-00003E870000}"/>
    <cellStyle name="Cálculo 3 3 4" xfId="10425" xr:uid="{00000000-0005-0000-0000-00003F870000}"/>
    <cellStyle name="Cálculo 3 3 4 2" xfId="56190" xr:uid="{00000000-0005-0000-0000-000040870000}"/>
    <cellStyle name="Cálculo 3 3 4 3" xfId="19245" xr:uid="{00000000-0005-0000-0000-000041870000}"/>
    <cellStyle name="Cálculo 3 3 5" xfId="23824" xr:uid="{00000000-0005-0000-0000-000042870000}"/>
    <cellStyle name="Cálculo 3 3 6" xfId="24254" xr:uid="{00000000-0005-0000-0000-000043870000}"/>
    <cellStyle name="Cálculo 3 3 7" xfId="25092" xr:uid="{00000000-0005-0000-0000-000044870000}"/>
    <cellStyle name="Cálculo 3 3 8" xfId="24955" xr:uid="{00000000-0005-0000-0000-000045870000}"/>
    <cellStyle name="Cálculo 3 3 9" xfId="30337" xr:uid="{00000000-0005-0000-0000-000046870000}"/>
    <cellStyle name="Cálculo 3 4" xfId="1109" xr:uid="{00000000-0005-0000-0000-000047870000}"/>
    <cellStyle name="Cálculo 3 4 10" xfId="33743" xr:uid="{00000000-0005-0000-0000-000048870000}"/>
    <cellStyle name="Cálculo 3 4 11" xfId="35019" xr:uid="{00000000-0005-0000-0000-000049870000}"/>
    <cellStyle name="Cálculo 3 4 12" xfId="39480" xr:uid="{00000000-0005-0000-0000-00004A870000}"/>
    <cellStyle name="Cálculo 3 4 13" xfId="41330" xr:uid="{00000000-0005-0000-0000-00004B870000}"/>
    <cellStyle name="Cálculo 3 4 14" xfId="40314" xr:uid="{00000000-0005-0000-0000-00004C870000}"/>
    <cellStyle name="Cálculo 3 4 15" xfId="39441" xr:uid="{00000000-0005-0000-0000-00004D870000}"/>
    <cellStyle name="Cálculo 3 4 16" xfId="39755" xr:uid="{00000000-0005-0000-0000-00004E870000}"/>
    <cellStyle name="Cálculo 3 4 17" xfId="40115" xr:uid="{00000000-0005-0000-0000-00004F870000}"/>
    <cellStyle name="Cálculo 3 4 18" xfId="41795" xr:uid="{00000000-0005-0000-0000-000050870000}"/>
    <cellStyle name="Cálculo 3 4 19" xfId="42614" xr:uid="{00000000-0005-0000-0000-000051870000}"/>
    <cellStyle name="Cálculo 3 4 2" xfId="2557" xr:uid="{00000000-0005-0000-0000-000052870000}"/>
    <cellStyle name="Cálculo 3 4 2 10" xfId="36351" xr:uid="{00000000-0005-0000-0000-000053870000}"/>
    <cellStyle name="Cálculo 3 4 2 11" xfId="40131" xr:uid="{00000000-0005-0000-0000-000054870000}"/>
    <cellStyle name="Cálculo 3 4 2 12" xfId="36324" xr:uid="{00000000-0005-0000-0000-000055870000}"/>
    <cellStyle name="Cálculo 3 4 2 13" xfId="41001" xr:uid="{00000000-0005-0000-0000-000056870000}"/>
    <cellStyle name="Cálculo 3 4 2 14" xfId="40034" xr:uid="{00000000-0005-0000-0000-000057870000}"/>
    <cellStyle name="Cálculo 3 4 2 15" xfId="39424" xr:uid="{00000000-0005-0000-0000-000058870000}"/>
    <cellStyle name="Cálculo 3 4 2 16" xfId="34311" xr:uid="{00000000-0005-0000-0000-000059870000}"/>
    <cellStyle name="Cálculo 3 4 2 17" xfId="39656" xr:uid="{00000000-0005-0000-0000-00005A870000}"/>
    <cellStyle name="Cálculo 3 4 2 18" xfId="43887" xr:uid="{00000000-0005-0000-0000-00005B870000}"/>
    <cellStyle name="Cálculo 3 4 2 19" xfId="15274" xr:uid="{00000000-0005-0000-0000-00005C870000}"/>
    <cellStyle name="Cálculo 3 4 2 2" xfId="7556" xr:uid="{00000000-0005-0000-0000-00005D870000}"/>
    <cellStyle name="Cálculo 3 4 2 2 2" xfId="53322" xr:uid="{00000000-0005-0000-0000-00005E870000}"/>
    <cellStyle name="Cálculo 3 4 2 2 3" xfId="21297" xr:uid="{00000000-0005-0000-0000-00005F870000}"/>
    <cellStyle name="Cálculo 3 4 2 3" xfId="10495" xr:uid="{00000000-0005-0000-0000-000060870000}"/>
    <cellStyle name="Cálculo 3 4 2 3 2" xfId="56260" xr:uid="{00000000-0005-0000-0000-000061870000}"/>
    <cellStyle name="Cálculo 3 4 2 3 3" xfId="23722" xr:uid="{00000000-0005-0000-0000-000062870000}"/>
    <cellStyle name="Cálculo 3 4 2 4" xfId="23350" xr:uid="{00000000-0005-0000-0000-000063870000}"/>
    <cellStyle name="Cálculo 3 4 2 4 2" xfId="48646" xr:uid="{00000000-0005-0000-0000-000064870000}"/>
    <cellStyle name="Cálculo 3 4 2 5" xfId="23737" xr:uid="{00000000-0005-0000-0000-000065870000}"/>
    <cellStyle name="Cálculo 3 4 2 6" xfId="25002" xr:uid="{00000000-0005-0000-0000-000066870000}"/>
    <cellStyle name="Cálculo 3 4 2 7" xfId="23968" xr:uid="{00000000-0005-0000-0000-000067870000}"/>
    <cellStyle name="Cálculo 3 4 2 8" xfId="30848" xr:uid="{00000000-0005-0000-0000-000068870000}"/>
    <cellStyle name="Cálculo 3 4 2 9" xfId="33903" xr:uid="{00000000-0005-0000-0000-000069870000}"/>
    <cellStyle name="Cálculo 3 4 20" xfId="12650" xr:uid="{00000000-0005-0000-0000-00006A870000}"/>
    <cellStyle name="Cálculo 3 4 3" xfId="5164" xr:uid="{00000000-0005-0000-0000-00006B870000}"/>
    <cellStyle name="Cálculo 3 4 3 10" xfId="40258" xr:uid="{00000000-0005-0000-0000-00006C870000}"/>
    <cellStyle name="Cálculo 3 4 3 11" xfId="40874" xr:uid="{00000000-0005-0000-0000-00006D870000}"/>
    <cellStyle name="Cálculo 3 4 3 12" xfId="46295" xr:uid="{00000000-0005-0000-0000-00006E870000}"/>
    <cellStyle name="Cálculo 3 4 3 13" xfId="19948" xr:uid="{00000000-0005-0000-0000-00006F870000}"/>
    <cellStyle name="Cálculo 3 4 3 2" xfId="10654" xr:uid="{00000000-0005-0000-0000-000070870000}"/>
    <cellStyle name="Cálculo 3 4 3 2 2" xfId="56419" xr:uid="{00000000-0005-0000-0000-000071870000}"/>
    <cellStyle name="Cálculo 3 4 3 2 3" xfId="33263" xr:uid="{00000000-0005-0000-0000-000072870000}"/>
    <cellStyle name="Cálculo 3 4 3 3" xfId="34062" xr:uid="{00000000-0005-0000-0000-000073870000}"/>
    <cellStyle name="Cálculo 3 4 3 4" xfId="38842" xr:uid="{00000000-0005-0000-0000-000074870000}"/>
    <cellStyle name="Cálculo 3 4 3 5" xfId="41195" xr:uid="{00000000-0005-0000-0000-000075870000}"/>
    <cellStyle name="Cálculo 3 4 3 6" xfId="36431" xr:uid="{00000000-0005-0000-0000-000076870000}"/>
    <cellStyle name="Cálculo 3 4 3 7" xfId="40071" xr:uid="{00000000-0005-0000-0000-000077870000}"/>
    <cellStyle name="Cálculo 3 4 3 8" xfId="41333" xr:uid="{00000000-0005-0000-0000-000078870000}"/>
    <cellStyle name="Cálculo 3 4 3 9" xfId="39445" xr:uid="{00000000-0005-0000-0000-000079870000}"/>
    <cellStyle name="Cálculo 3 4 4" xfId="10335" xr:uid="{00000000-0005-0000-0000-00007A870000}"/>
    <cellStyle name="Cálculo 3 4 4 2" xfId="56100" xr:uid="{00000000-0005-0000-0000-00007B870000}"/>
    <cellStyle name="Cálculo 3 4 4 3" xfId="21317" xr:uid="{00000000-0005-0000-0000-00007C870000}"/>
    <cellStyle name="Cálculo 3 4 5" xfId="24462" xr:uid="{00000000-0005-0000-0000-00007D870000}"/>
    <cellStyle name="Cálculo 3 4 6" xfId="24090" xr:uid="{00000000-0005-0000-0000-00007E870000}"/>
    <cellStyle name="Cálculo 3 4 7" xfId="24057" xr:uid="{00000000-0005-0000-0000-00007F870000}"/>
    <cellStyle name="Cálculo 3 4 8" xfId="25255" xr:uid="{00000000-0005-0000-0000-000080870000}"/>
    <cellStyle name="Cálculo 3 4 9" xfId="29577" xr:uid="{00000000-0005-0000-0000-000081870000}"/>
    <cellStyle name="Cálculo 3 5" xfId="1861" xr:uid="{00000000-0005-0000-0000-000082870000}"/>
    <cellStyle name="Cálculo 3 5 10" xfId="35771" xr:uid="{00000000-0005-0000-0000-000083870000}"/>
    <cellStyle name="Cálculo 3 5 11" xfId="39804" xr:uid="{00000000-0005-0000-0000-000084870000}"/>
    <cellStyle name="Cálculo 3 5 12" xfId="36408" xr:uid="{00000000-0005-0000-0000-000085870000}"/>
    <cellStyle name="Cálculo 3 5 13" xfId="40350" xr:uid="{00000000-0005-0000-0000-000086870000}"/>
    <cellStyle name="Cálculo 3 5 14" xfId="39725" xr:uid="{00000000-0005-0000-0000-000087870000}"/>
    <cellStyle name="Cálculo 3 5 15" xfId="40912" xr:uid="{00000000-0005-0000-0000-000088870000}"/>
    <cellStyle name="Cálculo 3 5 16" xfId="40895" xr:uid="{00000000-0005-0000-0000-000089870000}"/>
    <cellStyle name="Cálculo 3 5 17" xfId="40608" xr:uid="{00000000-0005-0000-0000-00008A870000}"/>
    <cellStyle name="Cálculo 3 5 18" xfId="43366" xr:uid="{00000000-0005-0000-0000-00008B870000}"/>
    <cellStyle name="Cálculo 3 5 19" xfId="13390" xr:uid="{00000000-0005-0000-0000-00008C870000}"/>
    <cellStyle name="Cálculo 3 5 2" xfId="7057" xr:uid="{00000000-0005-0000-0000-00008D870000}"/>
    <cellStyle name="Cálculo 3 5 2 2" xfId="52823" xr:uid="{00000000-0005-0000-0000-00008E870000}"/>
    <cellStyle name="Cálculo 3 5 2 3" xfId="20700" xr:uid="{00000000-0005-0000-0000-00008F870000}"/>
    <cellStyle name="Cálculo 3 5 3" xfId="10408" xr:uid="{00000000-0005-0000-0000-000090870000}"/>
    <cellStyle name="Cálculo 3 5 3 2" xfId="56173" xr:uid="{00000000-0005-0000-0000-000091870000}"/>
    <cellStyle name="Cálculo 3 5 3 3" xfId="24018" xr:uid="{00000000-0005-0000-0000-000092870000}"/>
    <cellStyle name="Cálculo 3 5 4" xfId="24799" xr:uid="{00000000-0005-0000-0000-000093870000}"/>
    <cellStyle name="Cálculo 3 5 4 2" xfId="48159" xr:uid="{00000000-0005-0000-0000-000094870000}"/>
    <cellStyle name="Cálculo 3 5 5" xfId="23888" xr:uid="{00000000-0005-0000-0000-000095870000}"/>
    <cellStyle name="Cálculo 3 5 6" xfId="19283" xr:uid="{00000000-0005-0000-0000-000096870000}"/>
    <cellStyle name="Cálculo 3 5 7" xfId="24916" xr:uid="{00000000-0005-0000-0000-000097870000}"/>
    <cellStyle name="Cálculo 3 5 8" xfId="30321" xr:uid="{00000000-0005-0000-0000-000098870000}"/>
    <cellStyle name="Cálculo 3 5 9" xfId="33816" xr:uid="{00000000-0005-0000-0000-000099870000}"/>
    <cellStyle name="Cálculo 3 6" xfId="2904" xr:uid="{00000000-0005-0000-0000-00009A870000}"/>
    <cellStyle name="Cálculo 3 6 10" xfId="36583" xr:uid="{00000000-0005-0000-0000-00009B870000}"/>
    <cellStyle name="Cálculo 3 6 11" xfId="40305" xr:uid="{00000000-0005-0000-0000-00009C870000}"/>
    <cellStyle name="Cálculo 3 6 12" xfId="41307" xr:uid="{00000000-0005-0000-0000-00009D870000}"/>
    <cellStyle name="Cálculo 3 6 13" xfId="40178" xr:uid="{00000000-0005-0000-0000-00009E870000}"/>
    <cellStyle name="Cálculo 3 6 14" xfId="39570" xr:uid="{00000000-0005-0000-0000-00009F870000}"/>
    <cellStyle name="Cálculo 3 6 15" xfId="41606" xr:uid="{00000000-0005-0000-0000-0000A0870000}"/>
    <cellStyle name="Cálculo 3 6 16" xfId="41325" xr:uid="{00000000-0005-0000-0000-0000A1870000}"/>
    <cellStyle name="Cálculo 3 6 17" xfId="39721" xr:uid="{00000000-0005-0000-0000-0000A2870000}"/>
    <cellStyle name="Cálculo 3 6 18" xfId="44043" xr:uid="{00000000-0005-0000-0000-0000A3870000}"/>
    <cellStyle name="Cálculo 3 6 19" xfId="17237" xr:uid="{00000000-0005-0000-0000-0000A4870000}"/>
    <cellStyle name="Cálculo 3 6 2" xfId="10564" xr:uid="{00000000-0005-0000-0000-0000A5870000}"/>
    <cellStyle name="Cálculo 3 6 2 2" xfId="56329" xr:uid="{00000000-0005-0000-0000-0000A6870000}"/>
    <cellStyle name="Cálculo 3 6 2 3" xfId="21529" xr:uid="{00000000-0005-0000-0000-0000A7870000}"/>
    <cellStyle name="Cálculo 3 6 3" xfId="24315" xr:uid="{00000000-0005-0000-0000-0000A8870000}"/>
    <cellStyle name="Cálculo 3 6 4" xfId="24810" xr:uid="{00000000-0005-0000-0000-0000A9870000}"/>
    <cellStyle name="Cálculo 3 6 5" xfId="23751" xr:uid="{00000000-0005-0000-0000-0000AA870000}"/>
    <cellStyle name="Cálculo 3 6 6" xfId="24529" xr:uid="{00000000-0005-0000-0000-0000AB870000}"/>
    <cellStyle name="Cálculo 3 6 7" xfId="25150" xr:uid="{00000000-0005-0000-0000-0000AC870000}"/>
    <cellStyle name="Cálculo 3 6 8" xfId="31016" xr:uid="{00000000-0005-0000-0000-0000AD870000}"/>
    <cellStyle name="Cálculo 3 6 9" xfId="33972" xr:uid="{00000000-0005-0000-0000-0000AE870000}"/>
    <cellStyle name="Cálculo 3 7" xfId="5652" xr:uid="{00000000-0005-0000-0000-0000AF870000}"/>
    <cellStyle name="Cálculo 3 7 2" xfId="51418" xr:uid="{00000000-0005-0000-0000-0000B0870000}"/>
    <cellStyle name="Cálculo 3 7 3" xfId="19252" xr:uid="{00000000-0005-0000-0000-0000B1870000}"/>
    <cellStyle name="Cálculo 3 8" xfId="24781" xr:uid="{00000000-0005-0000-0000-0000B2870000}"/>
    <cellStyle name="Cálculo 3 9" xfId="24240" xr:uid="{00000000-0005-0000-0000-0000B3870000}"/>
    <cellStyle name="Cálculo 4" xfId="112" xr:uid="{00000000-0005-0000-0000-0000B4870000}"/>
    <cellStyle name="Cálculo 4 10" xfId="24312" xr:uid="{00000000-0005-0000-0000-0000B5870000}"/>
    <cellStyle name="Cálculo 4 11" xfId="23838" xr:uid="{00000000-0005-0000-0000-0000B6870000}"/>
    <cellStyle name="Cálculo 4 12" xfId="19293" xr:uid="{00000000-0005-0000-0000-0000B7870000}"/>
    <cellStyle name="Cálculo 4 13" xfId="28873" xr:uid="{00000000-0005-0000-0000-0000B8870000}"/>
    <cellStyle name="Cálculo 4 14" xfId="34184" xr:uid="{00000000-0005-0000-0000-0000B9870000}"/>
    <cellStyle name="Cálculo 4 15" xfId="34251" xr:uid="{00000000-0005-0000-0000-0000BA870000}"/>
    <cellStyle name="Cálculo 4 16" xfId="36305" xr:uid="{00000000-0005-0000-0000-0000BB870000}"/>
    <cellStyle name="Cálculo 4 17" xfId="41059" xr:uid="{00000000-0005-0000-0000-0000BC870000}"/>
    <cellStyle name="Cálculo 4 18" xfId="41689" xr:uid="{00000000-0005-0000-0000-0000BD870000}"/>
    <cellStyle name="Cálculo 4 19" xfId="41566" xr:uid="{00000000-0005-0000-0000-0000BE870000}"/>
    <cellStyle name="Cálculo 4 2" xfId="736" xr:uid="{00000000-0005-0000-0000-0000BF870000}"/>
    <cellStyle name="Cálculo 4 2 10" xfId="24927" xr:uid="{00000000-0005-0000-0000-0000C0870000}"/>
    <cellStyle name="Cálculo 4 2 11" xfId="21316" xr:uid="{00000000-0005-0000-0000-0000C1870000}"/>
    <cellStyle name="Cálculo 4 2 12" xfId="30838" xr:uid="{00000000-0005-0000-0000-0000C2870000}"/>
    <cellStyle name="Cálculo 4 2 13" xfId="34650" xr:uid="{00000000-0005-0000-0000-0000C3870000}"/>
    <cellStyle name="Cálculo 4 2 14" xfId="39317" xr:uid="{00000000-0005-0000-0000-0000C4870000}"/>
    <cellStyle name="Cálculo 4 2 15" xfId="40637" xr:uid="{00000000-0005-0000-0000-0000C5870000}"/>
    <cellStyle name="Cálculo 4 2 16" xfId="39956" xr:uid="{00000000-0005-0000-0000-0000C6870000}"/>
    <cellStyle name="Cálculo 4 2 17" xfId="34110" xr:uid="{00000000-0005-0000-0000-0000C7870000}"/>
    <cellStyle name="Cálculo 4 2 18" xfId="40669" xr:uid="{00000000-0005-0000-0000-0000C8870000}"/>
    <cellStyle name="Cálculo 4 2 19" xfId="40586" xr:uid="{00000000-0005-0000-0000-0000C9870000}"/>
    <cellStyle name="Cálculo 4 2 2" xfId="1894" xr:uid="{00000000-0005-0000-0000-0000CA870000}"/>
    <cellStyle name="Cálculo 4 2 2 10" xfId="33849" xr:uid="{00000000-0005-0000-0000-0000CB870000}"/>
    <cellStyle name="Cálculo 4 2 2 11" xfId="35804" xr:uid="{00000000-0005-0000-0000-0000CC870000}"/>
    <cellStyle name="Cálculo 4 2 2 12" xfId="39837" xr:uid="{00000000-0005-0000-0000-0000CD870000}"/>
    <cellStyle name="Cálculo 4 2 2 13" xfId="40487" xr:uid="{00000000-0005-0000-0000-0000CE870000}"/>
    <cellStyle name="Cálculo 4 2 2 14" xfId="39705" xr:uid="{00000000-0005-0000-0000-0000CF870000}"/>
    <cellStyle name="Cálculo 4 2 2 15" xfId="40531" xr:uid="{00000000-0005-0000-0000-0000D0870000}"/>
    <cellStyle name="Cálculo 4 2 2 16" xfId="41637" xr:uid="{00000000-0005-0000-0000-0000D1870000}"/>
    <cellStyle name="Cálculo 4 2 2 17" xfId="39975" xr:uid="{00000000-0005-0000-0000-0000D2870000}"/>
    <cellStyle name="Cálculo 4 2 2 18" xfId="41540" xr:uid="{00000000-0005-0000-0000-0000D3870000}"/>
    <cellStyle name="Cálculo 4 2 2 19" xfId="43399" xr:uid="{00000000-0005-0000-0000-0000D4870000}"/>
    <cellStyle name="Cálculo 4 2 2 2" xfId="2776" xr:uid="{00000000-0005-0000-0000-0000D5870000}"/>
    <cellStyle name="Cálculo 4 2 2 2 10" xfId="36459" xr:uid="{00000000-0005-0000-0000-0000D6870000}"/>
    <cellStyle name="Cálculo 4 2 2 2 11" xfId="40240" xr:uid="{00000000-0005-0000-0000-0000D7870000}"/>
    <cellStyle name="Cálculo 4 2 2 2 12" xfId="40677" xr:uid="{00000000-0005-0000-0000-0000D8870000}"/>
    <cellStyle name="Cálculo 4 2 2 2 13" xfId="40019" xr:uid="{00000000-0005-0000-0000-0000D9870000}"/>
    <cellStyle name="Cálculo 4 2 2 2 14" xfId="39900" xr:uid="{00000000-0005-0000-0000-0000DA870000}"/>
    <cellStyle name="Cálculo 4 2 2 2 15" xfId="40344" xr:uid="{00000000-0005-0000-0000-0000DB870000}"/>
    <cellStyle name="Cálculo 4 2 2 2 16" xfId="41770" xr:uid="{00000000-0005-0000-0000-0000DC870000}"/>
    <cellStyle name="Cálculo 4 2 2 2 17" xfId="40467" xr:uid="{00000000-0005-0000-0000-0000DD870000}"/>
    <cellStyle name="Cálculo 4 2 2 2 18" xfId="43923" xr:uid="{00000000-0005-0000-0000-0000DE870000}"/>
    <cellStyle name="Cálculo 4 2 2 2 19" xfId="15310" xr:uid="{00000000-0005-0000-0000-0000DF870000}"/>
    <cellStyle name="Cálculo 4 2 2 2 2" xfId="7599" xr:uid="{00000000-0005-0000-0000-0000E0870000}"/>
    <cellStyle name="Cálculo 4 2 2 2 2 2" xfId="53365" xr:uid="{00000000-0005-0000-0000-0000E1870000}"/>
    <cellStyle name="Cálculo 4 2 2 2 2 3" xfId="21403" xr:uid="{00000000-0005-0000-0000-0000E2870000}"/>
    <cellStyle name="Cálculo 4 2 2 2 3" xfId="10530" xr:uid="{00000000-0005-0000-0000-0000E3870000}"/>
    <cellStyle name="Cálculo 4 2 2 2 3 2" xfId="56295" xr:uid="{00000000-0005-0000-0000-0000E4870000}"/>
    <cellStyle name="Cálculo 4 2 2 2 3 3" xfId="24343" xr:uid="{00000000-0005-0000-0000-0000E5870000}"/>
    <cellStyle name="Cálculo 4 2 2 2 4" xfId="23695" xr:uid="{00000000-0005-0000-0000-0000E6870000}"/>
    <cellStyle name="Cálculo 4 2 2 2 4 2" xfId="48677" xr:uid="{00000000-0005-0000-0000-0000E7870000}"/>
    <cellStyle name="Cálculo 4 2 2 2 5" xfId="24552" xr:uid="{00000000-0005-0000-0000-0000E8870000}"/>
    <cellStyle name="Cálculo 4 2 2 2 6" xfId="25117" xr:uid="{00000000-0005-0000-0000-0000E9870000}"/>
    <cellStyle name="Cálculo 4 2 2 2 7" xfId="23696" xr:uid="{00000000-0005-0000-0000-0000EA870000}"/>
    <cellStyle name="Cálculo 4 2 2 2 8" xfId="30895" xr:uid="{00000000-0005-0000-0000-0000EB870000}"/>
    <cellStyle name="Cálculo 4 2 2 2 9" xfId="33938" xr:uid="{00000000-0005-0000-0000-0000EC870000}"/>
    <cellStyle name="Cálculo 4 2 2 20" xfId="13420" xr:uid="{00000000-0005-0000-0000-0000ED870000}"/>
    <cellStyle name="Cálculo 4 2 2 3" xfId="5200" xr:uid="{00000000-0005-0000-0000-0000EE870000}"/>
    <cellStyle name="Cálculo 4 2 2 3 10" xfId="39679" xr:uid="{00000000-0005-0000-0000-0000EF870000}"/>
    <cellStyle name="Cálculo 4 2 2 3 11" xfId="39896" xr:uid="{00000000-0005-0000-0000-0000F0870000}"/>
    <cellStyle name="Cálculo 4 2 2 3 12" xfId="46331" xr:uid="{00000000-0005-0000-0000-0000F1870000}"/>
    <cellStyle name="Cálculo 4 2 2 3 13" xfId="20733" xr:uid="{00000000-0005-0000-0000-0000F2870000}"/>
    <cellStyle name="Cálculo 4 2 2 3 2" xfId="10689" xr:uid="{00000000-0005-0000-0000-0000F3870000}"/>
    <cellStyle name="Cálculo 4 2 2 3 2 2" xfId="56454" xr:uid="{00000000-0005-0000-0000-0000F4870000}"/>
    <cellStyle name="Cálculo 4 2 2 3 2 3" xfId="33299" xr:uid="{00000000-0005-0000-0000-0000F5870000}"/>
    <cellStyle name="Cálculo 4 2 2 3 3" xfId="34097" xr:uid="{00000000-0005-0000-0000-0000F6870000}"/>
    <cellStyle name="Cálculo 4 2 2 3 4" xfId="38878" xr:uid="{00000000-0005-0000-0000-0000F7870000}"/>
    <cellStyle name="Cálculo 4 2 2 3 5" xfId="41231" xr:uid="{00000000-0005-0000-0000-0000F8870000}"/>
    <cellStyle name="Cálculo 4 2 2 3 6" xfId="34257" xr:uid="{00000000-0005-0000-0000-0000F9870000}"/>
    <cellStyle name="Cálculo 4 2 2 3 7" xfId="36407" xr:uid="{00000000-0005-0000-0000-0000FA870000}"/>
    <cellStyle name="Cálculo 4 2 2 3 8" xfId="41458" xr:uid="{00000000-0005-0000-0000-0000FB870000}"/>
    <cellStyle name="Cálculo 4 2 2 3 9" xfId="39706" xr:uid="{00000000-0005-0000-0000-0000FC870000}"/>
    <cellStyle name="Cálculo 4 2 2 4" xfId="10441" xr:uid="{00000000-0005-0000-0000-0000FD870000}"/>
    <cellStyle name="Cálculo 4 2 2 4 2" xfId="56206" xr:uid="{00000000-0005-0000-0000-0000FE870000}"/>
    <cellStyle name="Cálculo 4 2 2 4 3" xfId="21270" xr:uid="{00000000-0005-0000-0000-0000FF870000}"/>
    <cellStyle name="Cálculo 4 2 2 5" xfId="23978" xr:uid="{00000000-0005-0000-0000-000000880000}"/>
    <cellStyle name="Cálculo 4 2 2 6" xfId="24919" xr:uid="{00000000-0005-0000-0000-000001880000}"/>
    <cellStyle name="Cálculo 4 2 2 7" xfId="24292" xr:uid="{00000000-0005-0000-0000-000002880000}"/>
    <cellStyle name="Cálculo 4 2 2 8" xfId="24151" xr:uid="{00000000-0005-0000-0000-000003880000}"/>
    <cellStyle name="Cálculo 4 2 2 9" xfId="30352" xr:uid="{00000000-0005-0000-0000-000004880000}"/>
    <cellStyle name="Cálculo 4 2 20" xfId="41868" xr:uid="{00000000-0005-0000-0000-000005880000}"/>
    <cellStyle name="Cálculo 4 2 21" xfId="42249" xr:uid="{00000000-0005-0000-0000-000006880000}"/>
    <cellStyle name="Cálculo 4 2 22" xfId="11593" xr:uid="{00000000-0005-0000-0000-000007880000}"/>
    <cellStyle name="Cálculo 4 2 3" xfId="1185" xr:uid="{00000000-0005-0000-0000-000008880000}"/>
    <cellStyle name="Cálculo 4 2 3 10" xfId="33769" xr:uid="{00000000-0005-0000-0000-000009880000}"/>
    <cellStyle name="Cálculo 4 2 3 11" xfId="35095" xr:uid="{00000000-0005-0000-0000-00000A880000}"/>
    <cellStyle name="Cálculo 4 2 3 12" xfId="39530" xr:uid="{00000000-0005-0000-0000-00000B880000}"/>
    <cellStyle name="Cálculo 4 2 3 13" xfId="39576" xr:uid="{00000000-0005-0000-0000-00000C880000}"/>
    <cellStyle name="Cálculo 4 2 3 14" xfId="39922" xr:uid="{00000000-0005-0000-0000-00000D880000}"/>
    <cellStyle name="Cálculo 4 2 3 15" xfId="41370" xr:uid="{00000000-0005-0000-0000-00000E880000}"/>
    <cellStyle name="Cálculo 4 2 3 16" xfId="40717" xr:uid="{00000000-0005-0000-0000-00000F880000}"/>
    <cellStyle name="Cálculo 4 2 3 17" xfId="41153" xr:uid="{00000000-0005-0000-0000-000010880000}"/>
    <cellStyle name="Cálculo 4 2 3 18" xfId="35012" xr:uid="{00000000-0005-0000-0000-000011880000}"/>
    <cellStyle name="Cálculo 4 2 3 19" xfId="42690" xr:uid="{00000000-0005-0000-0000-000012880000}"/>
    <cellStyle name="Cálculo 4 2 3 2" xfId="2565" xr:uid="{00000000-0005-0000-0000-000013880000}"/>
    <cellStyle name="Cálculo 4 2 3 2 10" xfId="36355" xr:uid="{00000000-0005-0000-0000-000014880000}"/>
    <cellStyle name="Cálculo 4 2 3 2 11" xfId="40136" xr:uid="{00000000-0005-0000-0000-000015880000}"/>
    <cellStyle name="Cálculo 4 2 3 2 12" xfId="40397" xr:uid="{00000000-0005-0000-0000-000016880000}"/>
    <cellStyle name="Cálculo 4 2 3 2 13" xfId="34295" xr:uid="{00000000-0005-0000-0000-000017880000}"/>
    <cellStyle name="Cálculo 4 2 3 2 14" xfId="36419" xr:uid="{00000000-0005-0000-0000-000018880000}"/>
    <cellStyle name="Cálculo 4 2 3 2 15" xfId="39657" xr:uid="{00000000-0005-0000-0000-000019880000}"/>
    <cellStyle name="Cálculo 4 2 3 2 16" xfId="40870" xr:uid="{00000000-0005-0000-0000-00001A880000}"/>
    <cellStyle name="Cálculo 4 2 3 2 17" xfId="40084" xr:uid="{00000000-0005-0000-0000-00001B880000}"/>
    <cellStyle name="Cálculo 4 2 3 2 18" xfId="43891" xr:uid="{00000000-0005-0000-0000-00001C880000}"/>
    <cellStyle name="Cálculo 4 2 3 2 19" xfId="15278" xr:uid="{00000000-0005-0000-0000-00001D880000}"/>
    <cellStyle name="Cálculo 4 2 3 2 2" xfId="7560" xr:uid="{00000000-0005-0000-0000-00001E880000}"/>
    <cellStyle name="Cálculo 4 2 3 2 2 2" xfId="53326" xr:uid="{00000000-0005-0000-0000-00001F880000}"/>
    <cellStyle name="Cálculo 4 2 3 2 2 3" xfId="21302" xr:uid="{00000000-0005-0000-0000-000020880000}"/>
    <cellStyle name="Cálculo 4 2 3 2 3" xfId="10499" xr:uid="{00000000-0005-0000-0000-000021880000}"/>
    <cellStyle name="Cálculo 4 2 3 2 3 2" xfId="56264" xr:uid="{00000000-0005-0000-0000-000022880000}"/>
    <cellStyle name="Cálculo 4 2 3 2 3 3" xfId="24571" xr:uid="{00000000-0005-0000-0000-000023880000}"/>
    <cellStyle name="Cálculo 4 2 3 2 4" xfId="24581" xr:uid="{00000000-0005-0000-0000-000024880000}"/>
    <cellStyle name="Cálculo 4 2 3 2 4 2" xfId="48650" xr:uid="{00000000-0005-0000-0000-000025880000}"/>
    <cellStyle name="Cálculo 4 2 3 2 5" xfId="19099" xr:uid="{00000000-0005-0000-0000-000026880000}"/>
    <cellStyle name="Cálculo 4 2 3 2 6" xfId="19308" xr:uid="{00000000-0005-0000-0000-000027880000}"/>
    <cellStyle name="Cálculo 4 2 3 2 7" xfId="24535" xr:uid="{00000000-0005-0000-0000-000028880000}"/>
    <cellStyle name="Cálculo 4 2 3 2 8" xfId="30852" xr:uid="{00000000-0005-0000-0000-000029880000}"/>
    <cellStyle name="Cálculo 4 2 3 2 9" xfId="33907" xr:uid="{00000000-0005-0000-0000-00002A880000}"/>
    <cellStyle name="Cálculo 4 2 3 20" xfId="12720" xr:uid="{00000000-0005-0000-0000-00002B880000}"/>
    <cellStyle name="Cálculo 4 2 3 3" xfId="5168" xr:uid="{00000000-0005-0000-0000-00002C880000}"/>
    <cellStyle name="Cálculo 4 2 3 3 10" xfId="40684" xr:uid="{00000000-0005-0000-0000-00002D880000}"/>
    <cellStyle name="Cálculo 4 2 3 3 11" xfId="39362" xr:uid="{00000000-0005-0000-0000-00002E880000}"/>
    <cellStyle name="Cálculo 4 2 3 3 12" xfId="46299" xr:uid="{00000000-0005-0000-0000-00002F880000}"/>
    <cellStyle name="Cálculo 4 2 3 3 13" xfId="20024" xr:uid="{00000000-0005-0000-0000-000030880000}"/>
    <cellStyle name="Cálculo 4 2 3 3 2" xfId="10658" xr:uid="{00000000-0005-0000-0000-000031880000}"/>
    <cellStyle name="Cálculo 4 2 3 3 2 2" xfId="56423" xr:uid="{00000000-0005-0000-0000-000032880000}"/>
    <cellStyle name="Cálculo 4 2 3 3 2 3" xfId="33267" xr:uid="{00000000-0005-0000-0000-000033880000}"/>
    <cellStyle name="Cálculo 4 2 3 3 3" xfId="34066" xr:uid="{00000000-0005-0000-0000-000034880000}"/>
    <cellStyle name="Cálculo 4 2 3 3 4" xfId="38846" xr:uid="{00000000-0005-0000-0000-000035880000}"/>
    <cellStyle name="Cálculo 4 2 3 3 5" xfId="41199" xr:uid="{00000000-0005-0000-0000-000036880000}"/>
    <cellStyle name="Cálculo 4 2 3 3 6" xfId="40079" xr:uid="{00000000-0005-0000-0000-000037880000}"/>
    <cellStyle name="Cálculo 4 2 3 3 7" xfId="40288" xr:uid="{00000000-0005-0000-0000-000038880000}"/>
    <cellStyle name="Cálculo 4 2 3 3 8" xfId="39568" xr:uid="{00000000-0005-0000-0000-000039880000}"/>
    <cellStyle name="Cálculo 4 2 3 3 9" xfId="41556" xr:uid="{00000000-0005-0000-0000-00003A880000}"/>
    <cellStyle name="Cálculo 4 2 3 4" xfId="10361" xr:uid="{00000000-0005-0000-0000-00003B880000}"/>
    <cellStyle name="Cálculo 4 2 3 4 2" xfId="56126" xr:uid="{00000000-0005-0000-0000-00003C880000}"/>
    <cellStyle name="Cálculo 4 2 3 4 3" xfId="24541" xr:uid="{00000000-0005-0000-0000-00003D880000}"/>
    <cellStyle name="Cálculo 4 2 3 5" xfId="23498" xr:uid="{00000000-0005-0000-0000-00003E880000}"/>
    <cellStyle name="Cálculo 4 2 3 6" xfId="24809" xr:uid="{00000000-0005-0000-0000-00003F880000}"/>
    <cellStyle name="Cálculo 4 2 3 7" xfId="24728" xr:uid="{00000000-0005-0000-0000-000040880000}"/>
    <cellStyle name="Cálculo 4 2 3 8" xfId="24624" xr:uid="{00000000-0005-0000-0000-000041880000}"/>
    <cellStyle name="Cálculo 4 2 3 9" xfId="29652" xr:uid="{00000000-0005-0000-0000-000042880000}"/>
    <cellStyle name="Cálculo 4 2 4" xfId="1833" xr:uid="{00000000-0005-0000-0000-000043880000}"/>
    <cellStyle name="Cálculo 4 2 4 10" xfId="35743" xr:uid="{00000000-0005-0000-0000-000044880000}"/>
    <cellStyle name="Cálculo 4 2 4 11" xfId="39776" xr:uid="{00000000-0005-0000-0000-000045880000}"/>
    <cellStyle name="Cálculo 4 2 4 12" xfId="40283" xr:uid="{00000000-0005-0000-0000-000046880000}"/>
    <cellStyle name="Cálculo 4 2 4 13" xfId="40454" xr:uid="{00000000-0005-0000-0000-000047880000}"/>
    <cellStyle name="Cálculo 4 2 4 14" xfId="39757" xr:uid="{00000000-0005-0000-0000-000048880000}"/>
    <cellStyle name="Cálculo 4 2 4 15" xfId="41739" xr:uid="{00000000-0005-0000-0000-000049880000}"/>
    <cellStyle name="Cálculo 4 2 4 16" xfId="39516" xr:uid="{00000000-0005-0000-0000-00004A880000}"/>
    <cellStyle name="Cálculo 4 2 4 17" xfId="40166" xr:uid="{00000000-0005-0000-0000-00004B880000}"/>
    <cellStyle name="Cálculo 4 2 4 18" xfId="43338" xr:uid="{00000000-0005-0000-0000-00004C880000}"/>
    <cellStyle name="Cálculo 4 2 4 19" xfId="13366" xr:uid="{00000000-0005-0000-0000-00004D880000}"/>
    <cellStyle name="Cálculo 4 2 4 2" xfId="7046" xr:uid="{00000000-0005-0000-0000-00004E880000}"/>
    <cellStyle name="Cálculo 4 2 4 2 2" xfId="52812" xr:uid="{00000000-0005-0000-0000-00004F880000}"/>
    <cellStyle name="Cálculo 4 2 4 2 3" xfId="20672" xr:uid="{00000000-0005-0000-0000-000050880000}"/>
    <cellStyle name="Cálculo 4 2 4 3" xfId="10380" xr:uid="{00000000-0005-0000-0000-000051880000}"/>
    <cellStyle name="Cálculo 4 2 4 3 2" xfId="56145" xr:uid="{00000000-0005-0000-0000-000052880000}"/>
    <cellStyle name="Cálculo 4 2 4 3 3" xfId="24022" xr:uid="{00000000-0005-0000-0000-000053880000}"/>
    <cellStyle name="Cálculo 4 2 4 4" xfId="24361" xr:uid="{00000000-0005-0000-0000-000054880000}"/>
    <cellStyle name="Cálculo 4 2 4 4 2" xfId="48148" xr:uid="{00000000-0005-0000-0000-000055880000}"/>
    <cellStyle name="Cálculo 4 2 4 5" xfId="23792" xr:uid="{00000000-0005-0000-0000-000056880000}"/>
    <cellStyle name="Cálculo 4 2 4 6" xfId="21286" xr:uid="{00000000-0005-0000-0000-000057880000}"/>
    <cellStyle name="Cálculo 4 2 4 7" xfId="23820" xr:uid="{00000000-0005-0000-0000-000058880000}"/>
    <cellStyle name="Cálculo 4 2 4 8" xfId="30297" xr:uid="{00000000-0005-0000-0000-000059880000}"/>
    <cellStyle name="Cálculo 4 2 4 9" xfId="33788" xr:uid="{00000000-0005-0000-0000-00005A880000}"/>
    <cellStyle name="Cálculo 4 2 5" xfId="2885" xr:uid="{00000000-0005-0000-0000-00005B880000}"/>
    <cellStyle name="Cálculo 4 2 5 10" xfId="36564" xr:uid="{00000000-0005-0000-0000-00005C880000}"/>
    <cellStyle name="Cálculo 4 2 5 11" xfId="40298" xr:uid="{00000000-0005-0000-0000-00005D880000}"/>
    <cellStyle name="Cálculo 4 2 5 12" xfId="41139" xr:uid="{00000000-0005-0000-0000-00005E880000}"/>
    <cellStyle name="Cálculo 4 2 5 13" xfId="40933" xr:uid="{00000000-0005-0000-0000-00005F880000}"/>
    <cellStyle name="Cálculo 4 2 5 14" xfId="40262" xr:uid="{00000000-0005-0000-0000-000060880000}"/>
    <cellStyle name="Cálculo 4 2 5 15" xfId="34347" xr:uid="{00000000-0005-0000-0000-000061880000}"/>
    <cellStyle name="Cálculo 4 2 5 16" xfId="40349" xr:uid="{00000000-0005-0000-0000-000062880000}"/>
    <cellStyle name="Cálculo 4 2 5 17" xfId="41462" xr:uid="{00000000-0005-0000-0000-000063880000}"/>
    <cellStyle name="Cálculo 4 2 5 18" xfId="44024" xr:uid="{00000000-0005-0000-0000-000064880000}"/>
    <cellStyle name="Cálculo 4 2 5 19" xfId="17218" xr:uid="{00000000-0005-0000-0000-000065880000}"/>
    <cellStyle name="Cálculo 4 2 5 2" xfId="10563" xr:uid="{00000000-0005-0000-0000-000066880000}"/>
    <cellStyle name="Cálculo 4 2 5 2 2" xfId="56328" xr:uid="{00000000-0005-0000-0000-000067880000}"/>
    <cellStyle name="Cálculo 4 2 5 2 3" xfId="21510" xr:uid="{00000000-0005-0000-0000-000068880000}"/>
    <cellStyle name="Cálculo 4 2 5 3" xfId="24698" xr:uid="{00000000-0005-0000-0000-000069880000}"/>
    <cellStyle name="Cálculo 4 2 5 4" xfId="21322" xr:uid="{00000000-0005-0000-0000-00006A880000}"/>
    <cellStyle name="Cálculo 4 2 5 5" xfId="23981" xr:uid="{00000000-0005-0000-0000-00006B880000}"/>
    <cellStyle name="Cálculo 4 2 5 6" xfId="23529" xr:uid="{00000000-0005-0000-0000-00006C880000}"/>
    <cellStyle name="Cálculo 4 2 5 7" xfId="24985" xr:uid="{00000000-0005-0000-0000-00006D880000}"/>
    <cellStyle name="Cálculo 4 2 5 8" xfId="30997" xr:uid="{00000000-0005-0000-0000-00006E880000}"/>
    <cellStyle name="Cálculo 4 2 5 9" xfId="33971" xr:uid="{00000000-0005-0000-0000-00006F880000}"/>
    <cellStyle name="Cálculo 4 2 6" xfId="5699" xr:uid="{00000000-0005-0000-0000-000070880000}"/>
    <cellStyle name="Cálculo 4 2 6 2" xfId="51465" xr:uid="{00000000-0005-0000-0000-000071880000}"/>
    <cellStyle name="Cálculo 4 2 6 3" xfId="19581" xr:uid="{00000000-0005-0000-0000-000072880000}"/>
    <cellStyle name="Cálculo 4 2 7" xfId="23598" xr:uid="{00000000-0005-0000-0000-000073880000}"/>
    <cellStyle name="Cálculo 4 2 8" xfId="24354" xr:uid="{00000000-0005-0000-0000-000074880000}"/>
    <cellStyle name="Cálculo 4 2 9" xfId="23961" xr:uid="{00000000-0005-0000-0000-000075880000}"/>
    <cellStyle name="Cálculo 4 20" xfId="36384" xr:uid="{00000000-0005-0000-0000-000076880000}"/>
    <cellStyle name="Cálculo 4 21" xfId="41873" xr:uid="{00000000-0005-0000-0000-000077880000}"/>
    <cellStyle name="Cálculo 4 22" xfId="41895" xr:uid="{00000000-0005-0000-0000-000078880000}"/>
    <cellStyle name="Cálculo 4 3" xfId="1207" xr:uid="{00000000-0005-0000-0000-000079880000}"/>
    <cellStyle name="Cálculo 4 3 10" xfId="33775" xr:uid="{00000000-0005-0000-0000-00007A880000}"/>
    <cellStyle name="Cálculo 4 3 11" xfId="35117" xr:uid="{00000000-0005-0000-0000-00007B880000}"/>
    <cellStyle name="Cálculo 4 3 12" xfId="39540" xr:uid="{00000000-0005-0000-0000-00007C880000}"/>
    <cellStyle name="Cálculo 4 3 13" xfId="39473" xr:uid="{00000000-0005-0000-0000-00007D880000}"/>
    <cellStyle name="Cálculo 4 3 14" xfId="36439" xr:uid="{00000000-0005-0000-0000-00007E880000}"/>
    <cellStyle name="Cálculo 4 3 15" xfId="40468" xr:uid="{00000000-0005-0000-0000-00007F880000}"/>
    <cellStyle name="Cálculo 4 3 16" xfId="34131" xr:uid="{00000000-0005-0000-0000-000080880000}"/>
    <cellStyle name="Cálculo 4 3 17" xfId="40127" xr:uid="{00000000-0005-0000-0000-000081880000}"/>
    <cellStyle name="Cálculo 4 3 18" xfId="41834" xr:uid="{00000000-0005-0000-0000-000082880000}"/>
    <cellStyle name="Cálculo 4 3 19" xfId="42712" xr:uid="{00000000-0005-0000-0000-000083880000}"/>
    <cellStyle name="Cálculo 4 3 2" xfId="2670" xr:uid="{00000000-0005-0000-0000-000084880000}"/>
    <cellStyle name="Cálculo 4 3 2 10" xfId="36409" xr:uid="{00000000-0005-0000-0000-000085880000}"/>
    <cellStyle name="Cálculo 4 3 2 11" xfId="40196" xr:uid="{00000000-0005-0000-0000-000086880000}"/>
    <cellStyle name="Cálculo 4 3 2 12" xfId="40396" xr:uid="{00000000-0005-0000-0000-000087880000}"/>
    <cellStyle name="Cálculo 4 3 2 13" xfId="40979" xr:uid="{00000000-0005-0000-0000-000088880000}"/>
    <cellStyle name="Cálculo 4 3 2 14" xfId="34573" xr:uid="{00000000-0005-0000-0000-000089880000}"/>
    <cellStyle name="Cálculo 4 3 2 15" xfId="40729" xr:uid="{00000000-0005-0000-0000-00008A880000}"/>
    <cellStyle name="Cálculo 4 3 2 16" xfId="40785" xr:uid="{00000000-0005-0000-0000-00008B880000}"/>
    <cellStyle name="Cálculo 4 3 2 17" xfId="34129" xr:uid="{00000000-0005-0000-0000-00008C880000}"/>
    <cellStyle name="Cálculo 4 3 2 18" xfId="43910" xr:uid="{00000000-0005-0000-0000-00008D880000}"/>
    <cellStyle name="Cálculo 4 3 2 19" xfId="15297" xr:uid="{00000000-0005-0000-0000-00008E880000}"/>
    <cellStyle name="Cálculo 4 3 2 2" xfId="7580" xr:uid="{00000000-0005-0000-0000-00008F880000}"/>
    <cellStyle name="Cálculo 4 3 2 2 2" xfId="53346" xr:uid="{00000000-0005-0000-0000-000090880000}"/>
    <cellStyle name="Cálculo 4 3 2 2 3" xfId="21350" xr:uid="{00000000-0005-0000-0000-000091880000}"/>
    <cellStyle name="Cálculo 4 3 2 3" xfId="10517" xr:uid="{00000000-0005-0000-0000-000092880000}"/>
    <cellStyle name="Cálculo 4 3 2 3 2" xfId="56282" xr:uid="{00000000-0005-0000-0000-000093880000}"/>
    <cellStyle name="Cálculo 4 3 2 3 3" xfId="19058" xr:uid="{00000000-0005-0000-0000-000094880000}"/>
    <cellStyle name="Cálculo 4 3 2 4" xfId="24935" xr:uid="{00000000-0005-0000-0000-000095880000}"/>
    <cellStyle name="Cálculo 4 3 2 4 2" xfId="48664" xr:uid="{00000000-0005-0000-0000-000096880000}"/>
    <cellStyle name="Cálculo 4 3 2 5" xfId="24239" xr:uid="{00000000-0005-0000-0000-000097880000}"/>
    <cellStyle name="Cálculo 4 3 2 6" xfId="23912" xr:uid="{00000000-0005-0000-0000-000098880000}"/>
    <cellStyle name="Cálculo 4 3 2 7" xfId="23811" xr:uid="{00000000-0005-0000-0000-000099880000}"/>
    <cellStyle name="Cálculo 4 3 2 8" xfId="30876" xr:uid="{00000000-0005-0000-0000-00009A880000}"/>
    <cellStyle name="Cálculo 4 3 2 9" xfId="33925" xr:uid="{00000000-0005-0000-0000-00009B880000}"/>
    <cellStyle name="Cálculo 4 3 20" xfId="11239" xr:uid="{00000000-0005-0000-0000-00009C880000}"/>
    <cellStyle name="Cálculo 4 3 3" xfId="5187" xr:uid="{00000000-0005-0000-0000-00009D880000}"/>
    <cellStyle name="Cálculo 4 3 3 10" xfId="39630" xr:uid="{00000000-0005-0000-0000-00009E880000}"/>
    <cellStyle name="Cálculo 4 3 3 11" xfId="40431" xr:uid="{00000000-0005-0000-0000-00009F880000}"/>
    <cellStyle name="Cálculo 4 3 3 12" xfId="46318" xr:uid="{00000000-0005-0000-0000-0000A0880000}"/>
    <cellStyle name="Cálculo 4 3 3 13" xfId="20046" xr:uid="{00000000-0005-0000-0000-0000A1880000}"/>
    <cellStyle name="Cálculo 4 3 3 2" xfId="10676" xr:uid="{00000000-0005-0000-0000-0000A2880000}"/>
    <cellStyle name="Cálculo 4 3 3 2 2" xfId="56441" xr:uid="{00000000-0005-0000-0000-0000A3880000}"/>
    <cellStyle name="Cálculo 4 3 3 2 3" xfId="33286" xr:uid="{00000000-0005-0000-0000-0000A4880000}"/>
    <cellStyle name="Cálculo 4 3 3 3" xfId="34084" xr:uid="{00000000-0005-0000-0000-0000A5880000}"/>
    <cellStyle name="Cálculo 4 3 3 4" xfId="38865" xr:uid="{00000000-0005-0000-0000-0000A6880000}"/>
    <cellStyle name="Cálculo 4 3 3 5" xfId="41218" xr:uid="{00000000-0005-0000-0000-0000A7880000}"/>
    <cellStyle name="Cálculo 4 3 3 6" xfId="34142" xr:uid="{00000000-0005-0000-0000-0000A8880000}"/>
    <cellStyle name="Cálculo 4 3 3 7" xfId="39327" xr:uid="{00000000-0005-0000-0000-0000A9880000}"/>
    <cellStyle name="Cálculo 4 3 3 8" xfId="41454" xr:uid="{00000000-0005-0000-0000-0000AA880000}"/>
    <cellStyle name="Cálculo 4 3 3 9" xfId="40421" xr:uid="{00000000-0005-0000-0000-0000AB880000}"/>
    <cellStyle name="Cálculo 4 3 4" xfId="10367" xr:uid="{00000000-0005-0000-0000-0000AC880000}"/>
    <cellStyle name="Cálculo 4 3 4 2" xfId="56132" xr:uid="{00000000-0005-0000-0000-0000AD880000}"/>
    <cellStyle name="Cálculo 4 3 4 3" xfId="24359" xr:uid="{00000000-0005-0000-0000-0000AE880000}"/>
    <cellStyle name="Cálculo 4 3 5" xfId="23923" xr:uid="{00000000-0005-0000-0000-0000AF880000}"/>
    <cellStyle name="Cálculo 4 3 6" xfId="24314" xr:uid="{00000000-0005-0000-0000-0000B0880000}"/>
    <cellStyle name="Cálculo 4 3 7" xfId="23594" xr:uid="{00000000-0005-0000-0000-0000B1880000}"/>
    <cellStyle name="Cálculo 4 3 8" xfId="23461" xr:uid="{00000000-0005-0000-0000-0000B2880000}"/>
    <cellStyle name="Cálculo 4 3 9" xfId="29673" xr:uid="{00000000-0005-0000-0000-0000B3880000}"/>
    <cellStyle name="Cálculo 4 4" xfId="1857" xr:uid="{00000000-0005-0000-0000-0000B4880000}"/>
    <cellStyle name="Cálculo 4 4 10" xfId="33812" xr:uid="{00000000-0005-0000-0000-0000B5880000}"/>
    <cellStyle name="Cálculo 4 4 11" xfId="35767" xr:uid="{00000000-0005-0000-0000-0000B6880000}"/>
    <cellStyle name="Cálculo 4 4 12" xfId="39800" xr:uid="{00000000-0005-0000-0000-0000B7880000}"/>
    <cellStyle name="Cálculo 4 4 13" xfId="40447" xr:uid="{00000000-0005-0000-0000-0000B8880000}"/>
    <cellStyle name="Cálculo 4 4 14" xfId="39647" xr:uid="{00000000-0005-0000-0000-0000B9880000}"/>
    <cellStyle name="Cálculo 4 4 15" xfId="39684" xr:uid="{00000000-0005-0000-0000-0000BA880000}"/>
    <cellStyle name="Cálculo 4 4 16" xfId="34170" xr:uid="{00000000-0005-0000-0000-0000BB880000}"/>
    <cellStyle name="Cálculo 4 4 17" xfId="40371" xr:uid="{00000000-0005-0000-0000-0000BC880000}"/>
    <cellStyle name="Cálculo 4 4 18" xfId="36399" xr:uid="{00000000-0005-0000-0000-0000BD880000}"/>
    <cellStyle name="Cálculo 4 4 19" xfId="43362" xr:uid="{00000000-0005-0000-0000-0000BE880000}"/>
    <cellStyle name="Cálculo 4 4 2" xfId="2459" xr:uid="{00000000-0005-0000-0000-0000BF880000}"/>
    <cellStyle name="Cálculo 4 4 2 10" xfId="36315" xr:uid="{00000000-0005-0000-0000-0000C0880000}"/>
    <cellStyle name="Cálculo 4 4 2 11" xfId="40085" xr:uid="{00000000-0005-0000-0000-0000C1880000}"/>
    <cellStyle name="Cálculo 4 4 2 12" xfId="41256" xr:uid="{00000000-0005-0000-0000-0000C2880000}"/>
    <cellStyle name="Cálculo 4 4 2 13" xfId="41536" xr:uid="{00000000-0005-0000-0000-0000C3880000}"/>
    <cellStyle name="Cálculo 4 4 2 14" xfId="41485" xr:uid="{00000000-0005-0000-0000-0000C4880000}"/>
    <cellStyle name="Cálculo 4 4 2 15" xfId="40272" xr:uid="{00000000-0005-0000-0000-0000C5880000}"/>
    <cellStyle name="Cálculo 4 4 2 16" xfId="40558" xr:uid="{00000000-0005-0000-0000-0000C6880000}"/>
    <cellStyle name="Cálculo 4 4 2 17" xfId="39984" xr:uid="{00000000-0005-0000-0000-0000C7880000}"/>
    <cellStyle name="Cálculo 4 4 2 18" xfId="43878" xr:uid="{00000000-0005-0000-0000-0000C8880000}"/>
    <cellStyle name="Cálculo 4 4 2 19" xfId="15265" xr:uid="{00000000-0005-0000-0000-0000C9880000}"/>
    <cellStyle name="Cálculo 4 4 2 2" xfId="7540" xr:uid="{00000000-0005-0000-0000-0000CA880000}"/>
    <cellStyle name="Cálculo 4 4 2 2 2" xfId="53306" xr:uid="{00000000-0005-0000-0000-0000CB880000}"/>
    <cellStyle name="Cálculo 4 4 2 2 3" xfId="21252" xr:uid="{00000000-0005-0000-0000-0000CC880000}"/>
    <cellStyle name="Cálculo 4 4 2 3" xfId="10486" xr:uid="{00000000-0005-0000-0000-0000CD880000}"/>
    <cellStyle name="Cálculo 4 4 2 3 2" xfId="56251" xr:uid="{00000000-0005-0000-0000-0000CE880000}"/>
    <cellStyle name="Cálculo 4 4 2 3 3" xfId="19103" xr:uid="{00000000-0005-0000-0000-0000CF880000}"/>
    <cellStyle name="Cálculo 4 4 2 4" xfId="23974" xr:uid="{00000000-0005-0000-0000-0000D0880000}"/>
    <cellStyle name="Cálculo 4 4 2 4 2" xfId="48637" xr:uid="{00000000-0005-0000-0000-0000D1880000}"/>
    <cellStyle name="Cálculo 4 4 2 5" xfId="23758" xr:uid="{00000000-0005-0000-0000-0000D2880000}"/>
    <cellStyle name="Cálculo 4 4 2 6" xfId="24491" xr:uid="{00000000-0005-0000-0000-0000D3880000}"/>
    <cellStyle name="Cálculo 4 4 2 7" xfId="24186" xr:uid="{00000000-0005-0000-0000-0000D4880000}"/>
    <cellStyle name="Cálculo 4 4 2 8" xfId="30832" xr:uid="{00000000-0005-0000-0000-0000D5880000}"/>
    <cellStyle name="Cálculo 4 4 2 9" xfId="33894" xr:uid="{00000000-0005-0000-0000-0000D6880000}"/>
    <cellStyle name="Cálculo 4 4 20" xfId="13387" xr:uid="{00000000-0005-0000-0000-0000D7880000}"/>
    <cellStyle name="Cálculo 4 4 3" xfId="5155" xr:uid="{00000000-0005-0000-0000-0000D8880000}"/>
    <cellStyle name="Cálculo 4 4 3 10" xfId="41007" xr:uid="{00000000-0005-0000-0000-0000D9880000}"/>
    <cellStyle name="Cálculo 4 4 3 11" xfId="40002" xr:uid="{00000000-0005-0000-0000-0000DA880000}"/>
    <cellStyle name="Cálculo 4 4 3 12" xfId="46286" xr:uid="{00000000-0005-0000-0000-0000DB880000}"/>
    <cellStyle name="Cálculo 4 4 3 13" xfId="20696" xr:uid="{00000000-0005-0000-0000-0000DC880000}"/>
    <cellStyle name="Cálculo 4 4 3 2" xfId="10645" xr:uid="{00000000-0005-0000-0000-0000DD880000}"/>
    <cellStyle name="Cálculo 4 4 3 2 2" xfId="56410" xr:uid="{00000000-0005-0000-0000-0000DE880000}"/>
    <cellStyle name="Cálculo 4 4 3 2 3" xfId="33254" xr:uid="{00000000-0005-0000-0000-0000DF880000}"/>
    <cellStyle name="Cálculo 4 4 3 3" xfId="34053" xr:uid="{00000000-0005-0000-0000-0000E0880000}"/>
    <cellStyle name="Cálculo 4 4 3 4" xfId="38833" xr:uid="{00000000-0005-0000-0000-0000E1880000}"/>
    <cellStyle name="Cálculo 4 4 3 5" xfId="41186" xr:uid="{00000000-0005-0000-0000-0000E2880000}"/>
    <cellStyle name="Cálculo 4 4 3 6" xfId="40097" xr:uid="{00000000-0005-0000-0000-0000E3880000}"/>
    <cellStyle name="Cálculo 4 4 3 7" xfId="40238" xr:uid="{00000000-0005-0000-0000-0000E4880000}"/>
    <cellStyle name="Cálculo 4 4 3 8" xfId="40208" xr:uid="{00000000-0005-0000-0000-0000E5880000}"/>
    <cellStyle name="Cálculo 4 4 3 9" xfId="40510" xr:uid="{00000000-0005-0000-0000-0000E6880000}"/>
    <cellStyle name="Cálculo 4 4 4" xfId="10404" xr:uid="{00000000-0005-0000-0000-0000E7880000}"/>
    <cellStyle name="Cálculo 4 4 4 2" xfId="56169" xr:uid="{00000000-0005-0000-0000-0000E8880000}"/>
    <cellStyle name="Cálculo 4 4 4 3" xfId="19152" xr:uid="{00000000-0005-0000-0000-0000E9880000}"/>
    <cellStyle name="Cálculo 4 4 5" xfId="24205" xr:uid="{00000000-0005-0000-0000-0000EA880000}"/>
    <cellStyle name="Cálculo 4 4 6" xfId="25005" xr:uid="{00000000-0005-0000-0000-0000EB880000}"/>
    <cellStyle name="Cálculo 4 4 7" xfId="23947" xr:uid="{00000000-0005-0000-0000-0000EC880000}"/>
    <cellStyle name="Cálculo 4 4 8" xfId="25231" xr:uid="{00000000-0005-0000-0000-0000ED880000}"/>
    <cellStyle name="Cálculo 4 4 9" xfId="30317" xr:uid="{00000000-0005-0000-0000-0000EE880000}"/>
    <cellStyle name="Cálculo 4 5" xfId="1852" xr:uid="{00000000-0005-0000-0000-0000EF880000}"/>
    <cellStyle name="Cálculo 4 5 10" xfId="35762" xr:uid="{00000000-0005-0000-0000-0000F0880000}"/>
    <cellStyle name="Cálculo 4 5 11" xfId="39795" xr:uid="{00000000-0005-0000-0000-0000F1880000}"/>
    <cellStyle name="Cálculo 4 5 12" xfId="40348" xr:uid="{00000000-0005-0000-0000-0000F2880000}"/>
    <cellStyle name="Cálculo 4 5 13" xfId="39733" xr:uid="{00000000-0005-0000-0000-0000F3880000}"/>
    <cellStyle name="Cálculo 4 5 14" xfId="40909" xr:uid="{00000000-0005-0000-0000-0000F4880000}"/>
    <cellStyle name="Cálculo 4 5 15" xfId="40413" xr:uid="{00000000-0005-0000-0000-0000F5880000}"/>
    <cellStyle name="Cálculo 4 5 16" xfId="41387" xr:uid="{00000000-0005-0000-0000-0000F6880000}"/>
    <cellStyle name="Cálculo 4 5 17" xfId="40931" xr:uid="{00000000-0005-0000-0000-0000F7880000}"/>
    <cellStyle name="Cálculo 4 5 18" xfId="43357" xr:uid="{00000000-0005-0000-0000-0000F8880000}"/>
    <cellStyle name="Cálculo 4 5 19" xfId="13382" xr:uid="{00000000-0005-0000-0000-0000F9880000}"/>
    <cellStyle name="Cálculo 4 5 2" xfId="7054" xr:uid="{00000000-0005-0000-0000-0000FA880000}"/>
    <cellStyle name="Cálculo 4 5 2 2" xfId="52820" xr:uid="{00000000-0005-0000-0000-0000FB880000}"/>
    <cellStyle name="Cálculo 4 5 2 3" xfId="20691" xr:uid="{00000000-0005-0000-0000-0000FC880000}"/>
    <cellStyle name="Cálculo 4 5 3" xfId="10399" xr:uid="{00000000-0005-0000-0000-0000FD880000}"/>
    <cellStyle name="Cálculo 4 5 3 2" xfId="56164" xr:uid="{00000000-0005-0000-0000-0000FE880000}"/>
    <cellStyle name="Cálculo 4 5 3 3" xfId="23988" xr:uid="{00000000-0005-0000-0000-0000FF880000}"/>
    <cellStyle name="Cálculo 4 5 4" xfId="21273" xr:uid="{00000000-0005-0000-0000-000000890000}"/>
    <cellStyle name="Cálculo 4 5 4 2" xfId="48156" xr:uid="{00000000-0005-0000-0000-000001890000}"/>
    <cellStyle name="Cálculo 4 5 5" xfId="23821" xr:uid="{00000000-0005-0000-0000-000002890000}"/>
    <cellStyle name="Cálculo 4 5 6" xfId="23637" xr:uid="{00000000-0005-0000-0000-000003890000}"/>
    <cellStyle name="Cálculo 4 5 7" xfId="23515" xr:uid="{00000000-0005-0000-0000-000004890000}"/>
    <cellStyle name="Cálculo 4 5 8" xfId="30312" xr:uid="{00000000-0005-0000-0000-000005890000}"/>
    <cellStyle name="Cálculo 4 5 9" xfId="33807" xr:uid="{00000000-0005-0000-0000-000006890000}"/>
    <cellStyle name="Cálculo 4 6" xfId="2859" xr:uid="{00000000-0005-0000-0000-000007890000}"/>
    <cellStyle name="Cálculo 4 6 10" xfId="36538" xr:uid="{00000000-0005-0000-0000-000008890000}"/>
    <cellStyle name="Cálculo 4 6 11" xfId="40285" xr:uid="{00000000-0005-0000-0000-000009890000}"/>
    <cellStyle name="Cálculo 4 6 12" xfId="39562" xr:uid="{00000000-0005-0000-0000-00000A890000}"/>
    <cellStyle name="Cálculo 4 6 13" xfId="34315" xr:uid="{00000000-0005-0000-0000-00000B890000}"/>
    <cellStyle name="Cálculo 4 6 14" xfId="40939" xr:uid="{00000000-0005-0000-0000-00000C890000}"/>
    <cellStyle name="Cálculo 4 6 15" xfId="40486" xr:uid="{00000000-0005-0000-0000-00000D890000}"/>
    <cellStyle name="Cálculo 4 6 16" xfId="40448" xr:uid="{00000000-0005-0000-0000-00000E890000}"/>
    <cellStyle name="Cálculo 4 6 17" xfId="39523" xr:uid="{00000000-0005-0000-0000-00000F890000}"/>
    <cellStyle name="Cálculo 4 6 18" xfId="43998" xr:uid="{00000000-0005-0000-0000-000010890000}"/>
    <cellStyle name="Cálculo 4 6 19" xfId="17192" xr:uid="{00000000-0005-0000-0000-000011890000}"/>
    <cellStyle name="Cálculo 4 6 2" xfId="10556" xr:uid="{00000000-0005-0000-0000-000012890000}"/>
    <cellStyle name="Cálculo 4 6 2 2" xfId="56321" xr:uid="{00000000-0005-0000-0000-000013890000}"/>
    <cellStyle name="Cálculo 4 6 2 3" xfId="21484" xr:uid="{00000000-0005-0000-0000-000014890000}"/>
    <cellStyle name="Cálculo 4 6 3" xfId="24487" xr:uid="{00000000-0005-0000-0000-000015890000}"/>
    <cellStyle name="Cálculo 4 6 4" xfId="24289" xr:uid="{00000000-0005-0000-0000-000016890000}"/>
    <cellStyle name="Cálculo 4 6 5" xfId="24278" xr:uid="{00000000-0005-0000-0000-000017890000}"/>
    <cellStyle name="Cálculo 4 6 6" xfId="24708" xr:uid="{00000000-0005-0000-0000-000018890000}"/>
    <cellStyle name="Cálculo 4 6 7" xfId="25000" xr:uid="{00000000-0005-0000-0000-000019890000}"/>
    <cellStyle name="Cálculo 4 6 8" xfId="30971" xr:uid="{00000000-0005-0000-0000-00001A890000}"/>
    <cellStyle name="Cálculo 4 6 9" xfId="33964" xr:uid="{00000000-0005-0000-0000-00001B890000}"/>
    <cellStyle name="Cálculo 4 7" xfId="7553" xr:uid="{00000000-0005-0000-0000-00001C890000}"/>
    <cellStyle name="Cálculo 4 7 2" xfId="53319" xr:uid="{00000000-0005-0000-0000-00001D890000}"/>
    <cellStyle name="Cálculo 4 7 3" xfId="19114" xr:uid="{00000000-0005-0000-0000-00001E890000}"/>
    <cellStyle name="Cálculo 4 8" xfId="24122" xr:uid="{00000000-0005-0000-0000-00001F890000}"/>
    <cellStyle name="Cálculo 4 9" xfId="24001" xr:uid="{00000000-0005-0000-0000-000020890000}"/>
    <cellStyle name="Cálculo 5" xfId="2614" xr:uid="{00000000-0005-0000-0000-000021890000}"/>
    <cellStyle name="Cálculo 5 10" xfId="36386" xr:uid="{00000000-0005-0000-0000-000022890000}"/>
    <cellStyle name="Cálculo 5 11" xfId="40163" xr:uid="{00000000-0005-0000-0000-000023890000}"/>
    <cellStyle name="Cálculo 5 12" xfId="36343" xr:uid="{00000000-0005-0000-0000-000024890000}"/>
    <cellStyle name="Cálculo 5 13" xfId="40801" xr:uid="{00000000-0005-0000-0000-000025890000}"/>
    <cellStyle name="Cálculo 5 14" xfId="39881" xr:uid="{00000000-0005-0000-0000-000026890000}"/>
    <cellStyle name="Cálculo 5 15" xfId="41735" xr:uid="{00000000-0005-0000-0000-000027890000}"/>
    <cellStyle name="Cálculo 5 16" xfId="41380" xr:uid="{00000000-0005-0000-0000-000028890000}"/>
    <cellStyle name="Cálculo 5 17" xfId="39622" xr:uid="{00000000-0005-0000-0000-000029890000}"/>
    <cellStyle name="Cálculo 5 18" xfId="43905" xr:uid="{00000000-0005-0000-0000-00002A890000}"/>
    <cellStyle name="Cálculo 5 19" xfId="15292" xr:uid="{00000000-0005-0000-0000-00002B890000}"/>
    <cellStyle name="Cálculo 5 2" xfId="5182" xr:uid="{00000000-0005-0000-0000-00002C890000}"/>
    <cellStyle name="Cálculo 5 2 10" xfId="40026" xr:uid="{00000000-0005-0000-0000-00002D890000}"/>
    <cellStyle name="Cálculo 5 2 11" xfId="41352" xr:uid="{00000000-0005-0000-0000-00002E890000}"/>
    <cellStyle name="Cálculo 5 2 12" xfId="46313" xr:uid="{00000000-0005-0000-0000-00002F890000}"/>
    <cellStyle name="Cálculo 5 2 13" xfId="21326" xr:uid="{00000000-0005-0000-0000-000030890000}"/>
    <cellStyle name="Cálculo 5 2 2" xfId="10671" xr:uid="{00000000-0005-0000-0000-000031890000}"/>
    <cellStyle name="Cálculo 5 2 2 2" xfId="56436" xr:uid="{00000000-0005-0000-0000-000032890000}"/>
    <cellStyle name="Cálculo 5 2 2 3" xfId="33281" xr:uid="{00000000-0005-0000-0000-000033890000}"/>
    <cellStyle name="Cálculo 5 2 3" xfId="34079" xr:uid="{00000000-0005-0000-0000-000034890000}"/>
    <cellStyle name="Cálculo 5 2 4" xfId="38860" xr:uid="{00000000-0005-0000-0000-000035890000}"/>
    <cellStyle name="Cálculo 5 2 5" xfId="41213" xr:uid="{00000000-0005-0000-0000-000036890000}"/>
    <cellStyle name="Cálculo 5 2 6" xfId="34126" xr:uid="{00000000-0005-0000-0000-000037890000}"/>
    <cellStyle name="Cálculo 5 2 7" xfId="39410" xr:uid="{00000000-0005-0000-0000-000038890000}"/>
    <cellStyle name="Cálculo 5 2 8" xfId="41625" xr:uid="{00000000-0005-0000-0000-000039890000}"/>
    <cellStyle name="Cálculo 5 2 9" xfId="39392" xr:uid="{00000000-0005-0000-0000-00003A890000}"/>
    <cellStyle name="Cálculo 5 3" xfId="10512" xr:uid="{00000000-0005-0000-0000-00003B890000}"/>
    <cellStyle name="Cálculo 5 3 2" xfId="56277" xr:uid="{00000000-0005-0000-0000-00003C890000}"/>
    <cellStyle name="Cálculo 5 3 3" xfId="24464" xr:uid="{00000000-0005-0000-0000-00003D890000}"/>
    <cellStyle name="Cálculo 5 4" xfId="24441" xr:uid="{00000000-0005-0000-0000-00003E890000}"/>
    <cellStyle name="Cálculo 5 5" xfId="21379" xr:uid="{00000000-0005-0000-0000-00003F890000}"/>
    <cellStyle name="Cálculo 5 6" xfId="21383" xr:uid="{00000000-0005-0000-0000-000040890000}"/>
    <cellStyle name="Cálculo 5 7" xfId="24435" xr:uid="{00000000-0005-0000-0000-000041890000}"/>
    <cellStyle name="Cálculo 5 8" xfId="30866" xr:uid="{00000000-0005-0000-0000-000042890000}"/>
    <cellStyle name="Cálculo 5 9" xfId="33920" xr:uid="{00000000-0005-0000-0000-000043890000}"/>
    <cellStyle name="Cálculo 6" xfId="2403" xr:uid="{00000000-0005-0000-0000-000044890000}"/>
    <cellStyle name="Cálculo 6 10" xfId="36289" xr:uid="{00000000-0005-0000-0000-000045890000}"/>
    <cellStyle name="Cálculo 6 11" xfId="40053" xr:uid="{00000000-0005-0000-0000-000046890000}"/>
    <cellStyle name="Cálculo 6 12" xfId="40788" xr:uid="{00000000-0005-0000-0000-000047890000}"/>
    <cellStyle name="Cálculo 6 13" xfId="40461" xr:uid="{00000000-0005-0000-0000-000048890000}"/>
    <cellStyle name="Cálculo 6 14" xfId="41167" xr:uid="{00000000-0005-0000-0000-000049890000}"/>
    <cellStyle name="Cálculo 6 15" xfId="34216" xr:uid="{00000000-0005-0000-0000-00004A890000}"/>
    <cellStyle name="Cálculo 6 16" xfId="41750" xr:uid="{00000000-0005-0000-0000-00004B890000}"/>
    <cellStyle name="Cálculo 6 17" xfId="41260" xr:uid="{00000000-0005-0000-0000-00004C890000}"/>
    <cellStyle name="Cálculo 6 18" xfId="43873" xr:uid="{00000000-0005-0000-0000-00004D890000}"/>
    <cellStyle name="Cálculo 6 19" xfId="15260" xr:uid="{00000000-0005-0000-0000-00004E890000}"/>
    <cellStyle name="Cálculo 6 2" xfId="5150" xr:uid="{00000000-0005-0000-0000-00004F890000}"/>
    <cellStyle name="Cálculo 6 2 10" xfId="40471" xr:uid="{00000000-0005-0000-0000-000050890000}"/>
    <cellStyle name="Cálculo 6 2 11" xfId="34148" xr:uid="{00000000-0005-0000-0000-000051890000}"/>
    <cellStyle name="Cálculo 6 2 12" xfId="46281" xr:uid="{00000000-0005-0000-0000-000052890000}"/>
    <cellStyle name="Cálculo 6 2 13" xfId="21220" xr:uid="{00000000-0005-0000-0000-000053890000}"/>
    <cellStyle name="Cálculo 6 2 2" xfId="10640" xr:uid="{00000000-0005-0000-0000-000054890000}"/>
    <cellStyle name="Cálculo 6 2 2 2" xfId="56405" xr:uid="{00000000-0005-0000-0000-000055890000}"/>
    <cellStyle name="Cálculo 6 2 2 3" xfId="33249" xr:uid="{00000000-0005-0000-0000-000056890000}"/>
    <cellStyle name="Cálculo 6 2 3" xfId="34048" xr:uid="{00000000-0005-0000-0000-000057890000}"/>
    <cellStyle name="Cálculo 6 2 4" xfId="38828" xr:uid="{00000000-0005-0000-0000-000058890000}"/>
    <cellStyle name="Cálculo 6 2 5" xfId="41181" xr:uid="{00000000-0005-0000-0000-000059890000}"/>
    <cellStyle name="Cálculo 6 2 6" xfId="40124" xr:uid="{00000000-0005-0000-0000-00005A890000}"/>
    <cellStyle name="Cálculo 6 2 7" xfId="40970" xr:uid="{00000000-0005-0000-0000-00005B890000}"/>
    <cellStyle name="Cálculo 6 2 8" xfId="41587" xr:uid="{00000000-0005-0000-0000-00005C890000}"/>
    <cellStyle name="Cálculo 6 2 9" xfId="39616" xr:uid="{00000000-0005-0000-0000-00005D890000}"/>
    <cellStyle name="Cálculo 6 3" xfId="10481" xr:uid="{00000000-0005-0000-0000-00005E890000}"/>
    <cellStyle name="Cálculo 6 3 2" xfId="56246" xr:uid="{00000000-0005-0000-0000-00005F890000}"/>
    <cellStyle name="Cálculo 6 3 3" xfId="24395" xr:uid="{00000000-0005-0000-0000-000060890000}"/>
    <cellStyle name="Cálculo 6 4" xfId="23707" xr:uid="{00000000-0005-0000-0000-000061890000}"/>
    <cellStyle name="Cálculo 6 5" xfId="25018" xr:uid="{00000000-0005-0000-0000-000062890000}"/>
    <cellStyle name="Cálculo 6 6" xfId="23827" xr:uid="{00000000-0005-0000-0000-000063890000}"/>
    <cellStyle name="Cálculo 6 7" xfId="24688" xr:uid="{00000000-0005-0000-0000-000064890000}"/>
    <cellStyle name="Cálculo 6 8" xfId="30821" xr:uid="{00000000-0005-0000-0000-000065890000}"/>
    <cellStyle name="Cálculo 6 9" xfId="33889" xr:uid="{00000000-0005-0000-0000-000066890000}"/>
    <cellStyle name="Cálculo_Bham" xfId="380" xr:uid="{00000000-0005-0000-0000-000067890000}"/>
    <cellStyle name="Celda de comprobación" xfId="250" xr:uid="{00000000-0005-0000-0000-000068890000}"/>
    <cellStyle name="Celda vinculada" xfId="251" xr:uid="{00000000-0005-0000-0000-000069890000}"/>
    <cellStyle name="Célula de Verificação" xfId="35" xr:uid="{00000000-0005-0000-0000-00006A890000}"/>
    <cellStyle name="Célula de Verificação 2" xfId="2615" xr:uid="{00000000-0005-0000-0000-00006B890000}"/>
    <cellStyle name="Célula de Verificação 3" xfId="2404" xr:uid="{00000000-0005-0000-0000-00006C890000}"/>
    <cellStyle name="Célula Vinculada" xfId="36" xr:uid="{00000000-0005-0000-0000-00006D890000}"/>
    <cellStyle name="Célula Vinculada 2" xfId="2616" xr:uid="{00000000-0005-0000-0000-00006E890000}"/>
    <cellStyle name="Célula Vinculada 3" xfId="2405" xr:uid="{00000000-0005-0000-0000-00006F890000}"/>
    <cellStyle name="Check Cell" xfId="56895" xr:uid="{00000000-0005-0000-0000-000070890000}"/>
    <cellStyle name="Check Cell 2" xfId="436" xr:uid="{00000000-0005-0000-0000-000071890000}"/>
    <cellStyle name="Check Cell 3" xfId="321" xr:uid="{00000000-0005-0000-0000-000072890000}"/>
    <cellStyle name="Comma" xfId="57491" builtinId="3"/>
    <cellStyle name="Comma 2" xfId="57493" xr:uid="{005A53EC-AF0E-476F-815D-DD649FD68E80}"/>
    <cellStyle name="Copied" xfId="37" xr:uid="{00000000-0005-0000-0000-000073890000}"/>
    <cellStyle name="Copied 2" xfId="2617" xr:uid="{00000000-0005-0000-0000-000074890000}"/>
    <cellStyle name="Copied 3" xfId="2406" xr:uid="{00000000-0005-0000-0000-000075890000}"/>
    <cellStyle name="Currency 2" xfId="79" xr:uid="{00000000-0005-0000-0000-000076890000}"/>
    <cellStyle name="Currency 2 2" xfId="2646" xr:uid="{00000000-0005-0000-0000-000077890000}"/>
    <cellStyle name="Currency 2 3" xfId="2435" xr:uid="{00000000-0005-0000-0000-000078890000}"/>
    <cellStyle name="Eingabe 2" xfId="113" xr:uid="{00000000-0005-0000-0000-000079890000}"/>
    <cellStyle name="Eingabe 2 10" xfId="19143" xr:uid="{00000000-0005-0000-0000-00007A890000}"/>
    <cellStyle name="Eingabe 2 11" xfId="23982" xr:uid="{00000000-0005-0000-0000-00007B890000}"/>
    <cellStyle name="Eingabe 2 12" xfId="24570" xr:uid="{00000000-0005-0000-0000-00007C890000}"/>
    <cellStyle name="Eingabe 2 13" xfId="30826" xr:uid="{00000000-0005-0000-0000-00007D890000}"/>
    <cellStyle name="Eingabe 2 14" xfId="34185" xr:uid="{00000000-0005-0000-0000-00007E890000}"/>
    <cellStyle name="Eingabe 2 15" xfId="36301" xr:uid="{00000000-0005-0000-0000-00007F890000}"/>
    <cellStyle name="Eingabe 2 16" xfId="34284" xr:uid="{00000000-0005-0000-0000-000080890000}"/>
    <cellStyle name="Eingabe 2 17" xfId="39639" xr:uid="{00000000-0005-0000-0000-000081890000}"/>
    <cellStyle name="Eingabe 2 18" xfId="36445" xr:uid="{00000000-0005-0000-0000-000082890000}"/>
    <cellStyle name="Eingabe 2 19" xfId="41146" xr:uid="{00000000-0005-0000-0000-000083890000}"/>
    <cellStyle name="Eingabe 2 2" xfId="737" xr:uid="{00000000-0005-0000-0000-000084890000}"/>
    <cellStyle name="Eingabe 2 2 10" xfId="23710" xr:uid="{00000000-0005-0000-0000-000085890000}"/>
    <cellStyle name="Eingabe 2 2 11" xfId="25254" xr:uid="{00000000-0005-0000-0000-000086890000}"/>
    <cellStyle name="Eingabe 2 2 12" xfId="30882" xr:uid="{00000000-0005-0000-0000-000087890000}"/>
    <cellStyle name="Eingabe 2 2 13" xfId="34651" xr:uid="{00000000-0005-0000-0000-000088890000}"/>
    <cellStyle name="Eingabe 2 2 14" xfId="39318" xr:uid="{00000000-0005-0000-0000-000089890000}"/>
    <cellStyle name="Eingabe 2 2 15" xfId="39605" xr:uid="{00000000-0005-0000-0000-00008A890000}"/>
    <cellStyle name="Eingabe 2 2 16" xfId="40209" xr:uid="{00000000-0005-0000-0000-00008B890000}"/>
    <cellStyle name="Eingabe 2 2 17" xfId="40126" xr:uid="{00000000-0005-0000-0000-00008C890000}"/>
    <cellStyle name="Eingabe 2 2 18" xfId="41114" xr:uid="{00000000-0005-0000-0000-00008D890000}"/>
    <cellStyle name="Eingabe 2 2 19" xfId="41844" xr:uid="{00000000-0005-0000-0000-00008E890000}"/>
    <cellStyle name="Eingabe 2 2 2" xfId="1911" xr:uid="{00000000-0005-0000-0000-00008F890000}"/>
    <cellStyle name="Eingabe 2 2 2 10" xfId="33866" xr:uid="{00000000-0005-0000-0000-000090890000}"/>
    <cellStyle name="Eingabe 2 2 2 11" xfId="35821" xr:uid="{00000000-0005-0000-0000-000091890000}"/>
    <cellStyle name="Eingabe 2 2 2 12" xfId="39854" xr:uid="{00000000-0005-0000-0000-000092890000}"/>
    <cellStyle name="Eingabe 2 2 2 13" xfId="34179" xr:uid="{00000000-0005-0000-0000-000093890000}"/>
    <cellStyle name="Eingabe 2 2 2 14" xfId="40021" xr:uid="{00000000-0005-0000-0000-000094890000}"/>
    <cellStyle name="Eingabe 2 2 2 15" xfId="40889" xr:uid="{00000000-0005-0000-0000-000095890000}"/>
    <cellStyle name="Eingabe 2 2 2 16" xfId="34217" xr:uid="{00000000-0005-0000-0000-000096890000}"/>
    <cellStyle name="Eingabe 2 2 2 17" xfId="41290" xr:uid="{00000000-0005-0000-0000-000097890000}"/>
    <cellStyle name="Eingabe 2 2 2 18" xfId="41510" xr:uid="{00000000-0005-0000-0000-000098890000}"/>
    <cellStyle name="Eingabe 2 2 2 19" xfId="43416" xr:uid="{00000000-0005-0000-0000-000099890000}"/>
    <cellStyle name="Eingabe 2 2 2 2" xfId="4236" xr:uid="{00000000-0005-0000-0000-00009A890000}"/>
    <cellStyle name="Eingabe 2 2 2 2 10" xfId="37915" xr:uid="{00000000-0005-0000-0000-00009B890000}"/>
    <cellStyle name="Eingabe 2 2 2 2 11" xfId="40840" xr:uid="{00000000-0005-0000-0000-00009C890000}"/>
    <cellStyle name="Eingabe 2 2 2 2 12" xfId="40913" xr:uid="{00000000-0005-0000-0000-00009D890000}"/>
    <cellStyle name="Eingabe 2 2 2 2 13" xfId="39617" xr:uid="{00000000-0005-0000-0000-00009E890000}"/>
    <cellStyle name="Eingabe 2 2 2 2 14" xfId="40389" xr:uid="{00000000-0005-0000-0000-00009F890000}"/>
    <cellStyle name="Eingabe 2 2 2 2 15" xfId="40381" xr:uid="{00000000-0005-0000-0000-0000A0890000}"/>
    <cellStyle name="Eingabe 2 2 2 2 16" xfId="41709" xr:uid="{00000000-0005-0000-0000-0000A1890000}"/>
    <cellStyle name="Eingabe 2 2 2 2 17" xfId="41572" xr:uid="{00000000-0005-0000-0000-0000A2890000}"/>
    <cellStyle name="Eingabe 2 2 2 2 18" xfId="45375" xr:uid="{00000000-0005-0000-0000-0000A3890000}"/>
    <cellStyle name="Eingabe 2 2 2 2 19" xfId="18569" xr:uid="{00000000-0005-0000-0000-0000A4890000}"/>
    <cellStyle name="Eingabe 2 2 2 2 2" xfId="9017" xr:uid="{00000000-0005-0000-0000-0000A5890000}"/>
    <cellStyle name="Eingabe 2 2 2 2 2 2" xfId="54783" xr:uid="{00000000-0005-0000-0000-0000A6890000}"/>
    <cellStyle name="Eingabe 2 2 2 2 2 3" xfId="22861" xr:uid="{00000000-0005-0000-0000-0000A7890000}"/>
    <cellStyle name="Eingabe 2 2 2 2 3" xfId="10610" xr:uid="{00000000-0005-0000-0000-0000A8890000}"/>
    <cellStyle name="Eingabe 2 2 2 2 3 2" xfId="56375" xr:uid="{00000000-0005-0000-0000-0000A9890000}"/>
    <cellStyle name="Eingabe 2 2 2 2 3 3" xfId="23756" xr:uid="{00000000-0005-0000-0000-0000AA890000}"/>
    <cellStyle name="Eingabe 2 2 2 2 4" xfId="24344" xr:uid="{00000000-0005-0000-0000-0000AB890000}"/>
    <cellStyle name="Eingabe 2 2 2 2 4 2" xfId="50093" xr:uid="{00000000-0005-0000-0000-0000AC890000}"/>
    <cellStyle name="Eingabe 2 2 2 2 5" xfId="24998" xr:uid="{00000000-0005-0000-0000-0000AD890000}"/>
    <cellStyle name="Eingabe 2 2 2 2 6" xfId="24028" xr:uid="{00000000-0005-0000-0000-0000AE890000}"/>
    <cellStyle name="Eingabe 2 2 2 2 7" xfId="23922" xr:uid="{00000000-0005-0000-0000-0000AF890000}"/>
    <cellStyle name="Eingabe 2 2 2 2 8" xfId="32339" xr:uid="{00000000-0005-0000-0000-0000B0890000}"/>
    <cellStyle name="Eingabe 2 2 2 2 9" xfId="34018" xr:uid="{00000000-0005-0000-0000-0000B1890000}"/>
    <cellStyle name="Eingabe 2 2 2 20" xfId="13433" xr:uid="{00000000-0005-0000-0000-0000B2890000}"/>
    <cellStyle name="Eingabe 2 2 2 3" xfId="7085" xr:uid="{00000000-0005-0000-0000-0000B3890000}"/>
    <cellStyle name="Eingabe 2 2 2 3 2" xfId="52851" xr:uid="{00000000-0005-0000-0000-0000B4890000}"/>
    <cellStyle name="Eingabe 2 2 2 3 3" xfId="20750" xr:uid="{00000000-0005-0000-0000-0000B5890000}"/>
    <cellStyle name="Eingabe 2 2 2 4" xfId="10458" xr:uid="{00000000-0005-0000-0000-0000B6890000}"/>
    <cellStyle name="Eingabe 2 2 2 4 2" xfId="56223" xr:uid="{00000000-0005-0000-0000-0000B7890000}"/>
    <cellStyle name="Eingabe 2 2 2 4 3" xfId="19164" xr:uid="{00000000-0005-0000-0000-0000B8890000}"/>
    <cellStyle name="Eingabe 2 2 2 5" xfId="23589" xr:uid="{00000000-0005-0000-0000-0000B9890000}"/>
    <cellStyle name="Eingabe 2 2 2 5 2" xfId="48187" xr:uid="{00000000-0005-0000-0000-0000BA890000}"/>
    <cellStyle name="Eingabe 2 2 2 6" xfId="23504" xr:uid="{00000000-0005-0000-0000-0000BB890000}"/>
    <cellStyle name="Eingabe 2 2 2 7" xfId="24655" xr:uid="{00000000-0005-0000-0000-0000BC890000}"/>
    <cellStyle name="Eingabe 2 2 2 8" xfId="24754" xr:uid="{00000000-0005-0000-0000-0000BD890000}"/>
    <cellStyle name="Eingabe 2 2 2 9" xfId="30368" xr:uid="{00000000-0005-0000-0000-0000BE890000}"/>
    <cellStyle name="Eingabe 2 2 20" xfId="41838" xr:uid="{00000000-0005-0000-0000-0000BF890000}"/>
    <cellStyle name="Eingabe 2 2 21" xfId="42250" xr:uid="{00000000-0005-0000-0000-0000C0890000}"/>
    <cellStyle name="Eingabe 2 2 22" xfId="11594" xr:uid="{00000000-0005-0000-0000-0000C1890000}"/>
    <cellStyle name="Eingabe 2 2 3" xfId="1900" xr:uid="{00000000-0005-0000-0000-0000C2890000}"/>
    <cellStyle name="Eingabe 2 2 3 10" xfId="33855" xr:uid="{00000000-0005-0000-0000-0000C3890000}"/>
    <cellStyle name="Eingabe 2 2 3 11" xfId="35810" xr:uid="{00000000-0005-0000-0000-0000C4890000}"/>
    <cellStyle name="Eingabe 2 2 3 12" xfId="39843" xr:uid="{00000000-0005-0000-0000-0000C5890000}"/>
    <cellStyle name="Eingabe 2 2 3 13" xfId="41328" xr:uid="{00000000-0005-0000-0000-0000C6890000}"/>
    <cellStyle name="Eingabe 2 2 3 14" xfId="40190" xr:uid="{00000000-0005-0000-0000-0000C7890000}"/>
    <cellStyle name="Eingabe 2 2 3 15" xfId="41614" xr:uid="{00000000-0005-0000-0000-0000C8890000}"/>
    <cellStyle name="Eingabe 2 2 3 16" xfId="39341" xr:uid="{00000000-0005-0000-0000-0000C9890000}"/>
    <cellStyle name="Eingabe 2 2 3 17" xfId="39945" xr:uid="{00000000-0005-0000-0000-0000CA890000}"/>
    <cellStyle name="Eingabe 2 2 3 18" xfId="40316" xr:uid="{00000000-0005-0000-0000-0000CB890000}"/>
    <cellStyle name="Eingabe 2 2 3 19" xfId="43405" xr:uid="{00000000-0005-0000-0000-0000CC890000}"/>
    <cellStyle name="Eingabe 2 2 3 2" xfId="4229" xr:uid="{00000000-0005-0000-0000-0000CD890000}"/>
    <cellStyle name="Eingabe 2 2 3 2 10" xfId="37908" xr:uid="{00000000-0005-0000-0000-0000CE890000}"/>
    <cellStyle name="Eingabe 2 2 3 2 11" xfId="40833" xr:uid="{00000000-0005-0000-0000-0000CF890000}"/>
    <cellStyle name="Eingabe 2 2 3 2 12" xfId="39976" xr:uid="{00000000-0005-0000-0000-0000D0890000}"/>
    <cellStyle name="Eingabe 2 2 3 2 13" xfId="39939" xr:uid="{00000000-0005-0000-0000-0000D1890000}"/>
    <cellStyle name="Eingabe 2 2 3 2 14" xfId="40569" xr:uid="{00000000-0005-0000-0000-0000D2890000}"/>
    <cellStyle name="Eingabe 2 2 3 2 15" xfId="41508" xr:uid="{00000000-0005-0000-0000-0000D3890000}"/>
    <cellStyle name="Eingabe 2 2 3 2 16" xfId="41826" xr:uid="{00000000-0005-0000-0000-0000D4890000}"/>
    <cellStyle name="Eingabe 2 2 3 2 17" xfId="39882" xr:uid="{00000000-0005-0000-0000-0000D5890000}"/>
    <cellStyle name="Eingabe 2 2 3 2 18" xfId="45368" xr:uid="{00000000-0005-0000-0000-0000D6890000}"/>
    <cellStyle name="Eingabe 2 2 3 2 19" xfId="18562" xr:uid="{00000000-0005-0000-0000-0000D7890000}"/>
    <cellStyle name="Eingabe 2 2 3 2 2" xfId="9012" xr:uid="{00000000-0005-0000-0000-0000D8890000}"/>
    <cellStyle name="Eingabe 2 2 3 2 2 2" xfId="54778" xr:uid="{00000000-0005-0000-0000-0000D9890000}"/>
    <cellStyle name="Eingabe 2 2 3 2 2 3" xfId="22854" xr:uid="{00000000-0005-0000-0000-0000DA890000}"/>
    <cellStyle name="Eingabe 2 2 3 2 3" xfId="10603" xr:uid="{00000000-0005-0000-0000-0000DB890000}"/>
    <cellStyle name="Eingabe 2 2 3 2 3 2" xfId="56368" xr:uid="{00000000-0005-0000-0000-0000DC890000}"/>
    <cellStyle name="Eingabe 2 2 3 2 3 3" xfId="24534" xr:uid="{00000000-0005-0000-0000-0000DD890000}"/>
    <cellStyle name="Eingabe 2 2 3 2 4" xfId="23585" xr:uid="{00000000-0005-0000-0000-0000DE890000}"/>
    <cellStyle name="Eingabe 2 2 3 2 4 2" xfId="50088" xr:uid="{00000000-0005-0000-0000-0000DF890000}"/>
    <cellStyle name="Eingabe 2 2 3 2 5" xfId="23652" xr:uid="{00000000-0005-0000-0000-0000E0890000}"/>
    <cellStyle name="Eingabe 2 2 3 2 6" xfId="23548" xr:uid="{00000000-0005-0000-0000-0000E1890000}"/>
    <cellStyle name="Eingabe 2 2 3 2 7" xfId="24388" xr:uid="{00000000-0005-0000-0000-0000E2890000}"/>
    <cellStyle name="Eingabe 2 2 3 2 8" xfId="32333" xr:uid="{00000000-0005-0000-0000-0000E3890000}"/>
    <cellStyle name="Eingabe 2 2 3 2 9" xfId="34011" xr:uid="{00000000-0005-0000-0000-0000E4890000}"/>
    <cellStyle name="Eingabe 2 2 3 20" xfId="13424" xr:uid="{00000000-0005-0000-0000-0000E5890000}"/>
    <cellStyle name="Eingabe 2 2 3 3" xfId="7077" xr:uid="{00000000-0005-0000-0000-0000E6890000}"/>
    <cellStyle name="Eingabe 2 2 3 3 2" xfId="52843" xr:uid="{00000000-0005-0000-0000-0000E7890000}"/>
    <cellStyle name="Eingabe 2 2 3 3 3" xfId="20739" xr:uid="{00000000-0005-0000-0000-0000E8890000}"/>
    <cellStyle name="Eingabe 2 2 3 4" xfId="10447" xr:uid="{00000000-0005-0000-0000-0000E9890000}"/>
    <cellStyle name="Eingabe 2 2 3 4 2" xfId="56212" xr:uid="{00000000-0005-0000-0000-0000EA890000}"/>
    <cellStyle name="Eingabe 2 2 3 4 3" xfId="21268" xr:uid="{00000000-0005-0000-0000-0000EB890000}"/>
    <cellStyle name="Eingabe 2 2 3 5" xfId="23694" xr:uid="{00000000-0005-0000-0000-0000EC890000}"/>
    <cellStyle name="Eingabe 2 2 3 5 2" xfId="48179" xr:uid="{00000000-0005-0000-0000-0000ED890000}"/>
    <cellStyle name="Eingabe 2 2 3 6" xfId="23939" xr:uid="{00000000-0005-0000-0000-0000EE890000}"/>
    <cellStyle name="Eingabe 2 2 3 7" xfId="24333" xr:uid="{00000000-0005-0000-0000-0000EF890000}"/>
    <cellStyle name="Eingabe 2 2 3 8" xfId="25118" xr:uid="{00000000-0005-0000-0000-0000F0890000}"/>
    <cellStyle name="Eingabe 2 2 3 9" xfId="30358" xr:uid="{00000000-0005-0000-0000-0000F1890000}"/>
    <cellStyle name="Eingabe 2 2 4" xfId="1843" xr:uid="{00000000-0005-0000-0000-0000F2890000}"/>
    <cellStyle name="Eingabe 2 2 4 10" xfId="35753" xr:uid="{00000000-0005-0000-0000-0000F3890000}"/>
    <cellStyle name="Eingabe 2 2 4 11" xfId="39786" xr:uid="{00000000-0005-0000-0000-0000F4890000}"/>
    <cellStyle name="Eingabe 2 2 4 12" xfId="41131" xr:uid="{00000000-0005-0000-0000-0000F5890000}"/>
    <cellStyle name="Eingabe 2 2 4 13" xfId="40410" xr:uid="{00000000-0005-0000-0000-0000F6890000}"/>
    <cellStyle name="Eingabe 2 2 4 14" xfId="39614" xr:uid="{00000000-0005-0000-0000-0000F7890000}"/>
    <cellStyle name="Eingabe 2 2 4 15" xfId="40213" xr:uid="{00000000-0005-0000-0000-0000F8890000}"/>
    <cellStyle name="Eingabe 2 2 4 16" xfId="39898" xr:uid="{00000000-0005-0000-0000-0000F9890000}"/>
    <cellStyle name="Eingabe 2 2 4 17" xfId="34337" xr:uid="{00000000-0005-0000-0000-0000FA890000}"/>
    <cellStyle name="Eingabe 2 2 4 18" xfId="43348" xr:uid="{00000000-0005-0000-0000-0000FB890000}"/>
    <cellStyle name="Eingabe 2 2 4 19" xfId="13373" xr:uid="{00000000-0005-0000-0000-0000FC890000}"/>
    <cellStyle name="Eingabe 2 2 4 2" xfId="7051" xr:uid="{00000000-0005-0000-0000-0000FD890000}"/>
    <cellStyle name="Eingabe 2 2 4 2 2" xfId="52817" xr:uid="{00000000-0005-0000-0000-0000FE890000}"/>
    <cellStyle name="Eingabe 2 2 4 2 3" xfId="20682" xr:uid="{00000000-0005-0000-0000-0000FF890000}"/>
    <cellStyle name="Eingabe 2 2 4 3" xfId="10390" xr:uid="{00000000-0005-0000-0000-0000008A0000}"/>
    <cellStyle name="Eingabe 2 2 4 3 2" xfId="56155" xr:uid="{00000000-0005-0000-0000-0000018A0000}"/>
    <cellStyle name="Eingabe 2 2 4 3 3" xfId="19160" xr:uid="{00000000-0005-0000-0000-0000028A0000}"/>
    <cellStyle name="Eingabe 2 2 4 4" xfId="23647" xr:uid="{00000000-0005-0000-0000-0000038A0000}"/>
    <cellStyle name="Eingabe 2 2 4 4 2" xfId="48153" xr:uid="{00000000-0005-0000-0000-0000048A0000}"/>
    <cellStyle name="Eingabe 2 2 4 5" xfId="24784" xr:uid="{00000000-0005-0000-0000-0000058A0000}"/>
    <cellStyle name="Eingabe 2 2 4 6" xfId="21287" xr:uid="{00000000-0005-0000-0000-0000068A0000}"/>
    <cellStyle name="Eingabe 2 2 4 7" xfId="23930" xr:uid="{00000000-0005-0000-0000-0000078A0000}"/>
    <cellStyle name="Eingabe 2 2 4 8" xfId="30305" xr:uid="{00000000-0005-0000-0000-0000088A0000}"/>
    <cellStyle name="Eingabe 2 2 4 9" xfId="33798" xr:uid="{00000000-0005-0000-0000-0000098A0000}"/>
    <cellStyle name="Eingabe 2 2 5" xfId="4676" xr:uid="{00000000-0005-0000-0000-00000A8A0000}"/>
    <cellStyle name="Eingabe 2 2 5 10" xfId="38355" xr:uid="{00000000-0005-0000-0000-00000B8A0000}"/>
    <cellStyle name="Eingabe 2 2 5 11" xfId="41009" xr:uid="{00000000-0005-0000-0000-00000C8A0000}"/>
    <cellStyle name="Eingabe 2 2 5 12" xfId="41382" xr:uid="{00000000-0005-0000-0000-00000D8A0000}"/>
    <cellStyle name="Eingabe 2 2 5 13" xfId="40104" xr:uid="{00000000-0005-0000-0000-00000E8A0000}"/>
    <cellStyle name="Eingabe 2 2 5 14" xfId="41475" xr:uid="{00000000-0005-0000-0000-00000F8A0000}"/>
    <cellStyle name="Eingabe 2 2 5 15" xfId="40997" xr:uid="{00000000-0005-0000-0000-0000108A0000}"/>
    <cellStyle name="Eingabe 2 2 5 16" xfId="39522" xr:uid="{00000000-0005-0000-0000-0000118A0000}"/>
    <cellStyle name="Eingabe 2 2 5 17" xfId="41459" xr:uid="{00000000-0005-0000-0000-0000128A0000}"/>
    <cellStyle name="Eingabe 2 2 5 18" xfId="45815" xr:uid="{00000000-0005-0000-0000-0000138A0000}"/>
    <cellStyle name="Eingabe 2 2 5 19" xfId="19009" xr:uid="{00000000-0005-0000-0000-0000148A0000}"/>
    <cellStyle name="Eingabe 2 2 5 2" xfId="10616" xr:uid="{00000000-0005-0000-0000-0000158A0000}"/>
    <cellStyle name="Eingabe 2 2 5 2 2" xfId="56381" xr:uid="{00000000-0005-0000-0000-0000168A0000}"/>
    <cellStyle name="Eingabe 2 2 5 2 3" xfId="23301" xr:uid="{00000000-0005-0000-0000-0000178A0000}"/>
    <cellStyle name="Eingabe 2 2 5 3" xfId="21219" xr:uid="{00000000-0005-0000-0000-0000188A0000}"/>
    <cellStyle name="Eingabe 2 2 5 4" xfId="24805" xr:uid="{00000000-0005-0000-0000-0000198A0000}"/>
    <cellStyle name="Eingabe 2 2 5 5" xfId="25097" xr:uid="{00000000-0005-0000-0000-00001A8A0000}"/>
    <cellStyle name="Eingabe 2 2 5 6" xfId="25165" xr:uid="{00000000-0005-0000-0000-00001B8A0000}"/>
    <cellStyle name="Eingabe 2 2 5 7" xfId="28853" xr:uid="{00000000-0005-0000-0000-00001C8A0000}"/>
    <cellStyle name="Eingabe 2 2 5 8" xfId="32776" xr:uid="{00000000-0005-0000-0000-00001D8A0000}"/>
    <cellStyle name="Eingabe 2 2 5 9" xfId="34024" xr:uid="{00000000-0005-0000-0000-00001E8A0000}"/>
    <cellStyle name="Eingabe 2 2 6" xfId="5698" xr:uid="{00000000-0005-0000-0000-00001F8A0000}"/>
    <cellStyle name="Eingabe 2 2 6 2" xfId="51464" xr:uid="{00000000-0005-0000-0000-0000208A0000}"/>
    <cellStyle name="Eingabe 2 2 6 3" xfId="19582" xr:uid="{00000000-0005-0000-0000-0000218A0000}"/>
    <cellStyle name="Eingabe 2 2 7" xfId="24346" xr:uid="{00000000-0005-0000-0000-0000228A0000}"/>
    <cellStyle name="Eingabe 2 2 8" xfId="23412" xr:uid="{00000000-0005-0000-0000-0000238A0000}"/>
    <cellStyle name="Eingabe 2 2 9" xfId="24684" xr:uid="{00000000-0005-0000-0000-0000248A0000}"/>
    <cellStyle name="Eingabe 2 20" xfId="40892" xr:uid="{00000000-0005-0000-0000-0000258A0000}"/>
    <cellStyle name="Eingabe 2 21" xfId="40926" xr:uid="{00000000-0005-0000-0000-0000268A0000}"/>
    <cellStyle name="Eingabe 2 22" xfId="41896" xr:uid="{00000000-0005-0000-0000-0000278A0000}"/>
    <cellStyle name="Eingabe 2 23" xfId="57415" xr:uid="{00000000-0005-0000-0000-0000288A0000}"/>
    <cellStyle name="Eingabe 2 3" xfId="1897" xr:uid="{00000000-0005-0000-0000-0000298A0000}"/>
    <cellStyle name="Eingabe 2 3 10" xfId="33852" xr:uid="{00000000-0005-0000-0000-00002A8A0000}"/>
    <cellStyle name="Eingabe 2 3 11" xfId="35807" xr:uid="{00000000-0005-0000-0000-00002B8A0000}"/>
    <cellStyle name="Eingabe 2 3 12" xfId="39840" xr:uid="{00000000-0005-0000-0000-00002C8A0000}"/>
    <cellStyle name="Eingabe 2 3 13" xfId="40764" xr:uid="{00000000-0005-0000-0000-00002D8A0000}"/>
    <cellStyle name="Eingabe 2 3 14" xfId="39550" xr:uid="{00000000-0005-0000-0000-00002E8A0000}"/>
    <cellStyle name="Eingabe 2 3 15" xfId="39686" xr:uid="{00000000-0005-0000-0000-00002F8A0000}"/>
    <cellStyle name="Eingabe 2 3 16" xfId="40514" xr:uid="{00000000-0005-0000-0000-0000308A0000}"/>
    <cellStyle name="Eingabe 2 3 17" xfId="40446" xr:uid="{00000000-0005-0000-0000-0000318A0000}"/>
    <cellStyle name="Eingabe 2 3 18" xfId="39579" xr:uid="{00000000-0005-0000-0000-0000328A0000}"/>
    <cellStyle name="Eingabe 2 3 19" xfId="43402" xr:uid="{00000000-0005-0000-0000-0000338A0000}"/>
    <cellStyle name="Eingabe 2 3 2" xfId="4226" xr:uid="{00000000-0005-0000-0000-0000348A0000}"/>
    <cellStyle name="Eingabe 2 3 2 10" xfId="37905" xr:uid="{00000000-0005-0000-0000-0000358A0000}"/>
    <cellStyle name="Eingabe 2 3 2 11" xfId="40830" xr:uid="{00000000-0005-0000-0000-0000368A0000}"/>
    <cellStyle name="Eingabe 2 3 2 12" xfId="41117" xr:uid="{00000000-0005-0000-0000-0000378A0000}"/>
    <cellStyle name="Eingabe 2 3 2 13" xfId="41294" xr:uid="{00000000-0005-0000-0000-0000388A0000}"/>
    <cellStyle name="Eingabe 2 3 2 14" xfId="39740" xr:uid="{00000000-0005-0000-0000-0000398A0000}"/>
    <cellStyle name="Eingabe 2 3 2 15" xfId="41645" xr:uid="{00000000-0005-0000-0000-00003A8A0000}"/>
    <cellStyle name="Eingabe 2 3 2 16" xfId="41150" xr:uid="{00000000-0005-0000-0000-00003B8A0000}"/>
    <cellStyle name="Eingabe 2 3 2 17" xfId="40017" xr:uid="{00000000-0005-0000-0000-00003C8A0000}"/>
    <cellStyle name="Eingabe 2 3 2 18" xfId="45365" xr:uid="{00000000-0005-0000-0000-00003D8A0000}"/>
    <cellStyle name="Eingabe 2 3 2 19" xfId="18559" xr:uid="{00000000-0005-0000-0000-00003E8A0000}"/>
    <cellStyle name="Eingabe 2 3 2 2" xfId="9010" xr:uid="{00000000-0005-0000-0000-00003F8A0000}"/>
    <cellStyle name="Eingabe 2 3 2 2 2" xfId="54776" xr:uid="{00000000-0005-0000-0000-0000408A0000}"/>
    <cellStyle name="Eingabe 2 3 2 2 3" xfId="22851" xr:uid="{00000000-0005-0000-0000-0000418A0000}"/>
    <cellStyle name="Eingabe 2 3 2 3" xfId="10600" xr:uid="{00000000-0005-0000-0000-0000428A0000}"/>
    <cellStyle name="Eingabe 2 3 2 3 2" xfId="56365" xr:uid="{00000000-0005-0000-0000-0000438A0000}"/>
    <cellStyle name="Eingabe 2 3 2 3 3" xfId="24442" xr:uid="{00000000-0005-0000-0000-0000448A0000}"/>
    <cellStyle name="Eingabe 2 3 2 4" xfId="24160" xr:uid="{00000000-0005-0000-0000-0000458A0000}"/>
    <cellStyle name="Eingabe 2 3 2 4 2" xfId="50086" xr:uid="{00000000-0005-0000-0000-0000468A0000}"/>
    <cellStyle name="Eingabe 2 3 2 5" xfId="25059" xr:uid="{00000000-0005-0000-0000-0000478A0000}"/>
    <cellStyle name="Eingabe 2 3 2 6" xfId="24851" xr:uid="{00000000-0005-0000-0000-0000488A0000}"/>
    <cellStyle name="Eingabe 2 3 2 7" xfId="23768" xr:uid="{00000000-0005-0000-0000-0000498A0000}"/>
    <cellStyle name="Eingabe 2 3 2 8" xfId="32330" xr:uid="{00000000-0005-0000-0000-00004A8A0000}"/>
    <cellStyle name="Eingabe 2 3 2 9" xfId="34008" xr:uid="{00000000-0005-0000-0000-00004B8A0000}"/>
    <cellStyle name="Eingabe 2 3 20" xfId="11240" xr:uid="{00000000-0005-0000-0000-00004C8A0000}"/>
    <cellStyle name="Eingabe 2 3 3" xfId="7075" xr:uid="{00000000-0005-0000-0000-00004D8A0000}"/>
    <cellStyle name="Eingabe 2 3 3 2" xfId="52841" xr:uid="{00000000-0005-0000-0000-00004E8A0000}"/>
    <cellStyle name="Eingabe 2 3 3 3" xfId="20736" xr:uid="{00000000-0005-0000-0000-00004F8A0000}"/>
    <cellStyle name="Eingabe 2 3 4" xfId="10444" xr:uid="{00000000-0005-0000-0000-0000508A0000}"/>
    <cellStyle name="Eingabe 2 3 4 2" xfId="56209" xr:uid="{00000000-0005-0000-0000-0000518A0000}"/>
    <cellStyle name="Eingabe 2 3 4 3" xfId="21213" xr:uid="{00000000-0005-0000-0000-0000528A0000}"/>
    <cellStyle name="Eingabe 2 3 5" xfId="23561" xr:uid="{00000000-0005-0000-0000-0000538A0000}"/>
    <cellStyle name="Eingabe 2 3 5 2" xfId="48177" xr:uid="{00000000-0005-0000-0000-0000548A0000}"/>
    <cellStyle name="Eingabe 2 3 6" xfId="23499" xr:uid="{00000000-0005-0000-0000-0000558A0000}"/>
    <cellStyle name="Eingabe 2 3 7" xfId="24316" xr:uid="{00000000-0005-0000-0000-0000568A0000}"/>
    <cellStyle name="Eingabe 2 3 8" xfId="24820" xr:uid="{00000000-0005-0000-0000-0000578A0000}"/>
    <cellStyle name="Eingabe 2 3 9" xfId="30355" xr:uid="{00000000-0005-0000-0000-0000588A0000}"/>
    <cellStyle name="Eingabe 2 4" xfId="1903" xr:uid="{00000000-0005-0000-0000-0000598A0000}"/>
    <cellStyle name="Eingabe 2 4 10" xfId="33858" xr:uid="{00000000-0005-0000-0000-00005A8A0000}"/>
    <cellStyle name="Eingabe 2 4 11" xfId="35813" xr:uid="{00000000-0005-0000-0000-00005B8A0000}"/>
    <cellStyle name="Eingabe 2 4 12" xfId="39846" xr:uid="{00000000-0005-0000-0000-00005C8A0000}"/>
    <cellStyle name="Eingabe 2 4 13" xfId="40932" xr:uid="{00000000-0005-0000-0000-00005D8A0000}"/>
    <cellStyle name="Eingabe 2 4 14" xfId="41281" xr:uid="{00000000-0005-0000-0000-00005E8A0000}"/>
    <cellStyle name="Eingabe 2 4 15" xfId="41429" xr:uid="{00000000-0005-0000-0000-00005F8A0000}"/>
    <cellStyle name="Eingabe 2 4 16" xfId="40686" xr:uid="{00000000-0005-0000-0000-0000608A0000}"/>
    <cellStyle name="Eingabe 2 4 17" xfId="40573" xr:uid="{00000000-0005-0000-0000-0000618A0000}"/>
    <cellStyle name="Eingabe 2 4 18" xfId="39951" xr:uid="{00000000-0005-0000-0000-0000628A0000}"/>
    <cellStyle name="Eingabe 2 4 19" xfId="43408" xr:uid="{00000000-0005-0000-0000-0000638A0000}"/>
    <cellStyle name="Eingabe 2 4 2" xfId="4231" xr:uid="{00000000-0005-0000-0000-0000648A0000}"/>
    <cellStyle name="Eingabe 2 4 2 10" xfId="37910" xr:uid="{00000000-0005-0000-0000-0000658A0000}"/>
    <cellStyle name="Eingabe 2 4 2 11" xfId="40835" xr:uid="{00000000-0005-0000-0000-0000668A0000}"/>
    <cellStyle name="Eingabe 2 4 2 12" xfId="39703" xr:uid="{00000000-0005-0000-0000-0000678A0000}"/>
    <cellStyle name="Eingabe 2 4 2 13" xfId="41295" xr:uid="{00000000-0005-0000-0000-0000688A0000}"/>
    <cellStyle name="Eingabe 2 4 2 14" xfId="40946" xr:uid="{00000000-0005-0000-0000-0000698A0000}"/>
    <cellStyle name="Eingabe 2 4 2 15" xfId="39588" xr:uid="{00000000-0005-0000-0000-00006A8A0000}"/>
    <cellStyle name="Eingabe 2 4 2 16" xfId="41253" xr:uid="{00000000-0005-0000-0000-00006B8A0000}"/>
    <cellStyle name="Eingabe 2 4 2 17" xfId="39921" xr:uid="{00000000-0005-0000-0000-00006C8A0000}"/>
    <cellStyle name="Eingabe 2 4 2 18" xfId="45370" xr:uid="{00000000-0005-0000-0000-00006D8A0000}"/>
    <cellStyle name="Eingabe 2 4 2 19" xfId="18564" xr:uid="{00000000-0005-0000-0000-00006E8A0000}"/>
    <cellStyle name="Eingabe 2 4 2 2" xfId="9013" xr:uid="{00000000-0005-0000-0000-00006F8A0000}"/>
    <cellStyle name="Eingabe 2 4 2 2 2" xfId="54779" xr:uid="{00000000-0005-0000-0000-0000708A0000}"/>
    <cellStyle name="Eingabe 2 4 2 2 3" xfId="22856" xr:uid="{00000000-0005-0000-0000-0000718A0000}"/>
    <cellStyle name="Eingabe 2 4 2 3" xfId="10605" xr:uid="{00000000-0005-0000-0000-0000728A0000}"/>
    <cellStyle name="Eingabe 2 4 2 3 2" xfId="56370" xr:uid="{00000000-0005-0000-0000-0000738A0000}"/>
    <cellStyle name="Eingabe 2 4 2 3 3" xfId="23366" xr:uid="{00000000-0005-0000-0000-0000748A0000}"/>
    <cellStyle name="Eingabe 2 4 2 4" xfId="21214" xr:uid="{00000000-0005-0000-0000-0000758A0000}"/>
    <cellStyle name="Eingabe 2 4 2 4 2" xfId="50089" xr:uid="{00000000-0005-0000-0000-0000768A0000}"/>
    <cellStyle name="Eingabe 2 4 2 5" xfId="23505" xr:uid="{00000000-0005-0000-0000-0000778A0000}"/>
    <cellStyle name="Eingabe 2 4 2 6" xfId="25079" xr:uid="{00000000-0005-0000-0000-0000788A0000}"/>
    <cellStyle name="Eingabe 2 4 2 7" xfId="23624" xr:uid="{00000000-0005-0000-0000-0000798A0000}"/>
    <cellStyle name="Eingabe 2 4 2 8" xfId="32335" xr:uid="{00000000-0005-0000-0000-00007A8A0000}"/>
    <cellStyle name="Eingabe 2 4 2 9" xfId="34013" xr:uid="{00000000-0005-0000-0000-00007B8A0000}"/>
    <cellStyle name="Eingabe 2 4 20" xfId="13427" xr:uid="{00000000-0005-0000-0000-00007C8A0000}"/>
    <cellStyle name="Eingabe 2 4 3" xfId="7079" xr:uid="{00000000-0005-0000-0000-00007D8A0000}"/>
    <cellStyle name="Eingabe 2 4 3 2" xfId="52845" xr:uid="{00000000-0005-0000-0000-00007E8A0000}"/>
    <cellStyle name="Eingabe 2 4 3 3" xfId="20742" xr:uid="{00000000-0005-0000-0000-00007F8A0000}"/>
    <cellStyle name="Eingabe 2 4 4" xfId="10450" xr:uid="{00000000-0005-0000-0000-0000808A0000}"/>
    <cellStyle name="Eingabe 2 4 4 2" xfId="56215" xr:uid="{00000000-0005-0000-0000-0000818A0000}"/>
    <cellStyle name="Eingabe 2 4 4 3" xfId="24162" xr:uid="{00000000-0005-0000-0000-0000828A0000}"/>
    <cellStyle name="Eingabe 2 4 5" xfId="23727" xr:uid="{00000000-0005-0000-0000-0000838A0000}"/>
    <cellStyle name="Eingabe 2 4 5 2" xfId="48181" xr:uid="{00000000-0005-0000-0000-0000848A0000}"/>
    <cellStyle name="Eingabe 2 4 6" xfId="24349" xr:uid="{00000000-0005-0000-0000-0000858A0000}"/>
    <cellStyle name="Eingabe 2 4 7" xfId="23555" xr:uid="{00000000-0005-0000-0000-0000868A0000}"/>
    <cellStyle name="Eingabe 2 4 8" xfId="19248" xr:uid="{00000000-0005-0000-0000-0000878A0000}"/>
    <cellStyle name="Eingabe 2 4 9" xfId="30361" xr:uid="{00000000-0005-0000-0000-0000888A0000}"/>
    <cellStyle name="Eingabe 2 5" xfId="1497" xr:uid="{00000000-0005-0000-0000-0000898A0000}"/>
    <cellStyle name="Eingabe 2 5 10" xfId="35407" xr:uid="{00000000-0005-0000-0000-00008A8A0000}"/>
    <cellStyle name="Eingabe 2 5 11" xfId="39646" xr:uid="{00000000-0005-0000-0000-00008B8A0000}"/>
    <cellStyle name="Eingabe 2 5 12" xfId="40616" xr:uid="{00000000-0005-0000-0000-00008C8A0000}"/>
    <cellStyle name="Eingabe 2 5 13" xfId="39449" xr:uid="{00000000-0005-0000-0000-00008D8A0000}"/>
    <cellStyle name="Eingabe 2 5 14" xfId="40329" xr:uid="{00000000-0005-0000-0000-00008E8A0000}"/>
    <cellStyle name="Eingabe 2 5 15" xfId="39640" xr:uid="{00000000-0005-0000-0000-00008F8A0000}"/>
    <cellStyle name="Eingabe 2 5 16" xfId="40612" xr:uid="{00000000-0005-0000-0000-0000908A0000}"/>
    <cellStyle name="Eingabe 2 5 17" xfId="41817" xr:uid="{00000000-0005-0000-0000-0000918A0000}"/>
    <cellStyle name="Eingabe 2 5 18" xfId="43002" xr:uid="{00000000-0005-0000-0000-0000928A0000}"/>
    <cellStyle name="Eingabe 2 5 19" xfId="13030" xr:uid="{00000000-0005-0000-0000-0000938A0000}"/>
    <cellStyle name="Eingabe 2 5 2" xfId="6710" xr:uid="{00000000-0005-0000-0000-0000948A0000}"/>
    <cellStyle name="Eingabe 2 5 2 2" xfId="52476" xr:uid="{00000000-0005-0000-0000-0000958A0000}"/>
    <cellStyle name="Eingabe 2 5 2 3" xfId="20336" xr:uid="{00000000-0005-0000-0000-0000968A0000}"/>
    <cellStyle name="Eingabe 2 5 3" xfId="10378" xr:uid="{00000000-0005-0000-0000-0000978A0000}"/>
    <cellStyle name="Eingabe 2 5 3 2" xfId="56143" xr:uid="{00000000-0005-0000-0000-0000988A0000}"/>
    <cellStyle name="Eingabe 2 5 3 3" xfId="23793" xr:uid="{00000000-0005-0000-0000-0000998A0000}"/>
    <cellStyle name="Eingabe 2 5 4" xfId="23437" xr:uid="{00000000-0005-0000-0000-00009A8A0000}"/>
    <cellStyle name="Eingabe 2 5 4 2" xfId="47812" xr:uid="{00000000-0005-0000-0000-00009B8A0000}"/>
    <cellStyle name="Eingabe 2 5 5" xfId="23992" xr:uid="{00000000-0005-0000-0000-00009C8A0000}"/>
    <cellStyle name="Eingabe 2 5 6" xfId="23352" xr:uid="{00000000-0005-0000-0000-00009D8A0000}"/>
    <cellStyle name="Eingabe 2 5 7" xfId="28415" xr:uid="{00000000-0005-0000-0000-00009E8A0000}"/>
    <cellStyle name="Eingabe 2 5 8" xfId="29961" xr:uid="{00000000-0005-0000-0000-00009F8A0000}"/>
    <cellStyle name="Eingabe 2 5 9" xfId="33786" xr:uid="{00000000-0005-0000-0000-0000A08A0000}"/>
    <cellStyle name="Eingabe 2 6" xfId="4683" xr:uid="{00000000-0005-0000-0000-0000A18A0000}"/>
    <cellStyle name="Eingabe 2 6 10" xfId="38362" xr:uid="{00000000-0005-0000-0000-0000A28A0000}"/>
    <cellStyle name="Eingabe 2 6 11" xfId="41016" xr:uid="{00000000-0005-0000-0000-0000A38A0000}"/>
    <cellStyle name="Eingabe 2 6 12" xfId="39442" xr:uid="{00000000-0005-0000-0000-0000A48A0000}"/>
    <cellStyle name="Eingabe 2 6 13" xfId="41523" xr:uid="{00000000-0005-0000-0000-0000A58A0000}"/>
    <cellStyle name="Eingabe 2 6 14" xfId="39401" xr:uid="{00000000-0005-0000-0000-0000A68A0000}"/>
    <cellStyle name="Eingabe 2 6 15" xfId="36400" xr:uid="{00000000-0005-0000-0000-0000A78A0000}"/>
    <cellStyle name="Eingabe 2 6 16" xfId="41753" xr:uid="{00000000-0005-0000-0000-0000A88A0000}"/>
    <cellStyle name="Eingabe 2 6 17" xfId="41695" xr:uid="{00000000-0005-0000-0000-0000A98A0000}"/>
    <cellStyle name="Eingabe 2 6 18" xfId="45822" xr:uid="{00000000-0005-0000-0000-0000AA8A0000}"/>
    <cellStyle name="Eingabe 2 6 19" xfId="19016" xr:uid="{00000000-0005-0000-0000-0000AB8A0000}"/>
    <cellStyle name="Eingabe 2 6 2" xfId="10623" xr:uid="{00000000-0005-0000-0000-0000AC8A0000}"/>
    <cellStyle name="Eingabe 2 6 2 2" xfId="56388" xr:uid="{00000000-0005-0000-0000-0000AD8A0000}"/>
    <cellStyle name="Eingabe 2 6 2 3" xfId="23308" xr:uid="{00000000-0005-0000-0000-0000AE8A0000}"/>
    <cellStyle name="Eingabe 2 6 3" xfId="24003" xr:uid="{00000000-0005-0000-0000-0000AF8A0000}"/>
    <cellStyle name="Eingabe 2 6 4" xfId="23691" xr:uid="{00000000-0005-0000-0000-0000B08A0000}"/>
    <cellStyle name="Eingabe 2 6 5" xfId="25104" xr:uid="{00000000-0005-0000-0000-0000B18A0000}"/>
    <cellStyle name="Eingabe 2 6 6" xfId="25172" xr:uid="{00000000-0005-0000-0000-0000B28A0000}"/>
    <cellStyle name="Eingabe 2 6 7" xfId="28860" xr:uid="{00000000-0005-0000-0000-0000B38A0000}"/>
    <cellStyle name="Eingabe 2 6 8" xfId="32783" xr:uid="{00000000-0005-0000-0000-0000B48A0000}"/>
    <cellStyle name="Eingabe 2 6 9" xfId="34031" xr:uid="{00000000-0005-0000-0000-0000B58A0000}"/>
    <cellStyle name="Eingabe 2 7" xfId="7592" xr:uid="{00000000-0005-0000-0000-0000B68A0000}"/>
    <cellStyle name="Eingabe 2 7 2" xfId="53358" xr:uid="{00000000-0005-0000-0000-0000B78A0000}"/>
    <cellStyle name="Eingabe 2 7 3" xfId="19115" xr:uid="{00000000-0005-0000-0000-0000B88A0000}"/>
    <cellStyle name="Eingabe 2 8" xfId="21227" xr:uid="{00000000-0005-0000-0000-0000B98A0000}"/>
    <cellStyle name="Eingabe 2 9" xfId="23517" xr:uid="{00000000-0005-0000-0000-0000BA8A0000}"/>
    <cellStyle name="Eingabe 3" xfId="57343" xr:uid="{00000000-0005-0000-0000-0000BB8A0000}"/>
    <cellStyle name="Emphasis 1" xfId="57407" xr:uid="{00000000-0005-0000-0000-0000BC8A0000}"/>
    <cellStyle name="Emphasis 2" xfId="57408" xr:uid="{00000000-0005-0000-0000-0000BD8A0000}"/>
    <cellStyle name="Emphasis 3" xfId="57409" xr:uid="{00000000-0005-0000-0000-0000BE8A0000}"/>
    <cellStyle name="Encabezado 4" xfId="252" xr:uid="{00000000-0005-0000-0000-0000BF8A0000}"/>
    <cellStyle name="Ênfase1" xfId="38" xr:uid="{00000000-0005-0000-0000-0000C08A0000}"/>
    <cellStyle name="Ênfase1 2" xfId="165" xr:uid="{00000000-0005-0000-0000-0000C18A0000}"/>
    <cellStyle name="Ênfase1 2 2" xfId="2707" xr:uid="{00000000-0005-0000-0000-0000C28A0000}"/>
    <cellStyle name="Ênfase1 2 3" xfId="2496" xr:uid="{00000000-0005-0000-0000-0000C38A0000}"/>
    <cellStyle name="Ênfase1 3" xfId="2619" xr:uid="{00000000-0005-0000-0000-0000C48A0000}"/>
    <cellStyle name="Ênfase1 4" xfId="2408" xr:uid="{00000000-0005-0000-0000-0000C58A0000}"/>
    <cellStyle name="Ênfase1_Bham" xfId="381" xr:uid="{00000000-0005-0000-0000-0000C68A0000}"/>
    <cellStyle name="Ênfase2" xfId="39" xr:uid="{00000000-0005-0000-0000-0000C78A0000}"/>
    <cellStyle name="Ênfase2 2" xfId="166" xr:uid="{00000000-0005-0000-0000-0000C88A0000}"/>
    <cellStyle name="Ênfase2 2 2" xfId="2708" xr:uid="{00000000-0005-0000-0000-0000C98A0000}"/>
    <cellStyle name="Ênfase2 2 3" xfId="2497" xr:uid="{00000000-0005-0000-0000-0000CA8A0000}"/>
    <cellStyle name="Ênfase2 3" xfId="2620" xr:uid="{00000000-0005-0000-0000-0000CB8A0000}"/>
    <cellStyle name="Ênfase2 4" xfId="2409" xr:uid="{00000000-0005-0000-0000-0000CC8A0000}"/>
    <cellStyle name="Ênfase2_Bham" xfId="382" xr:uid="{00000000-0005-0000-0000-0000CD8A0000}"/>
    <cellStyle name="Ênfase3" xfId="40" xr:uid="{00000000-0005-0000-0000-0000CE8A0000}"/>
    <cellStyle name="Ênfase3 2" xfId="167" xr:uid="{00000000-0005-0000-0000-0000CF8A0000}"/>
    <cellStyle name="Ênfase3 2 2" xfId="2709" xr:uid="{00000000-0005-0000-0000-0000D08A0000}"/>
    <cellStyle name="Ênfase3 2 3" xfId="2498" xr:uid="{00000000-0005-0000-0000-0000D18A0000}"/>
    <cellStyle name="Ênfase3 3" xfId="2621" xr:uid="{00000000-0005-0000-0000-0000D28A0000}"/>
    <cellStyle name="Ênfase3 4" xfId="2410" xr:uid="{00000000-0005-0000-0000-0000D38A0000}"/>
    <cellStyle name="Ênfase3_Bham" xfId="383" xr:uid="{00000000-0005-0000-0000-0000D48A0000}"/>
    <cellStyle name="Ênfase4" xfId="41" xr:uid="{00000000-0005-0000-0000-0000D58A0000}"/>
    <cellStyle name="Ênfase4 2" xfId="168" xr:uid="{00000000-0005-0000-0000-0000D68A0000}"/>
    <cellStyle name="Ênfase4 2 2" xfId="2710" xr:uid="{00000000-0005-0000-0000-0000D78A0000}"/>
    <cellStyle name="Ênfase4 2 3" xfId="2499" xr:uid="{00000000-0005-0000-0000-0000D88A0000}"/>
    <cellStyle name="Ênfase4 3" xfId="2622" xr:uid="{00000000-0005-0000-0000-0000D98A0000}"/>
    <cellStyle name="Ênfase4 4" xfId="2411" xr:uid="{00000000-0005-0000-0000-0000DA8A0000}"/>
    <cellStyle name="Ênfase4_Bham" xfId="384" xr:uid="{00000000-0005-0000-0000-0000DB8A0000}"/>
    <cellStyle name="Ênfase5" xfId="42" xr:uid="{00000000-0005-0000-0000-0000DC8A0000}"/>
    <cellStyle name="Ênfase5 2" xfId="169" xr:uid="{00000000-0005-0000-0000-0000DD8A0000}"/>
    <cellStyle name="Ênfase5 2 2" xfId="2711" xr:uid="{00000000-0005-0000-0000-0000DE8A0000}"/>
    <cellStyle name="Ênfase5 2 3" xfId="2500" xr:uid="{00000000-0005-0000-0000-0000DF8A0000}"/>
    <cellStyle name="Ênfase5 3" xfId="2623" xr:uid="{00000000-0005-0000-0000-0000E08A0000}"/>
    <cellStyle name="Ênfase5 4" xfId="2412" xr:uid="{00000000-0005-0000-0000-0000E18A0000}"/>
    <cellStyle name="Ênfase5_Bham" xfId="385" xr:uid="{00000000-0005-0000-0000-0000E28A0000}"/>
    <cellStyle name="Ênfase6" xfId="43" xr:uid="{00000000-0005-0000-0000-0000E38A0000}"/>
    <cellStyle name="Ênfase6 2" xfId="170" xr:uid="{00000000-0005-0000-0000-0000E48A0000}"/>
    <cellStyle name="Ênfase6 2 2" xfId="2712" xr:uid="{00000000-0005-0000-0000-0000E58A0000}"/>
    <cellStyle name="Ênfase6 2 3" xfId="2501" xr:uid="{00000000-0005-0000-0000-0000E68A0000}"/>
    <cellStyle name="Ênfase6 3" xfId="2624" xr:uid="{00000000-0005-0000-0000-0000E78A0000}"/>
    <cellStyle name="Ênfase6 4" xfId="2413" xr:uid="{00000000-0005-0000-0000-0000E88A0000}"/>
    <cellStyle name="Ênfase6_Bham" xfId="386" xr:uid="{00000000-0005-0000-0000-0000E98A0000}"/>
    <cellStyle name="Énfasis1" xfId="253" xr:uid="{00000000-0005-0000-0000-0000EA8A0000}"/>
    <cellStyle name="Énfasis2" xfId="254" xr:uid="{00000000-0005-0000-0000-0000EB8A0000}"/>
    <cellStyle name="Énfasis3" xfId="255" xr:uid="{00000000-0005-0000-0000-0000EC8A0000}"/>
    <cellStyle name="Énfasis4" xfId="256" xr:uid="{00000000-0005-0000-0000-0000ED8A0000}"/>
    <cellStyle name="Énfasis5" xfId="257" xr:uid="{00000000-0005-0000-0000-0000EE8A0000}"/>
    <cellStyle name="Énfasis6" xfId="258" xr:uid="{00000000-0005-0000-0000-0000EF8A0000}"/>
    <cellStyle name="Entered" xfId="44" xr:uid="{00000000-0005-0000-0000-0000F08A0000}"/>
    <cellStyle name="Entered 2" xfId="2625" xr:uid="{00000000-0005-0000-0000-0000F18A0000}"/>
    <cellStyle name="Entered 3" xfId="2414" xr:uid="{00000000-0005-0000-0000-0000F28A0000}"/>
    <cellStyle name="Entrada" xfId="45" xr:uid="{00000000-0005-0000-0000-0000F38A0000}"/>
    <cellStyle name="Entrada 2" xfId="406" xr:uid="{00000000-0005-0000-0000-0000F48A0000}"/>
    <cellStyle name="Entrada 2 10" xfId="24496" xr:uid="{00000000-0005-0000-0000-0000F58A0000}"/>
    <cellStyle name="Entrada 2 11" xfId="24572" xr:uid="{00000000-0005-0000-0000-0000F68A0000}"/>
    <cellStyle name="Entrada 2 12" xfId="24949" xr:uid="{00000000-0005-0000-0000-0000F78A0000}"/>
    <cellStyle name="Entrada 2 13" xfId="30822" xr:uid="{00000000-0005-0000-0000-0000F88A0000}"/>
    <cellStyle name="Entrada 2 14" xfId="34318" xr:uid="{00000000-0005-0000-0000-0000F98A0000}"/>
    <cellStyle name="Entrada 2 15" xfId="36425" xr:uid="{00000000-0005-0000-0000-0000FA8A0000}"/>
    <cellStyle name="Entrada 2 16" xfId="40465" xr:uid="{00000000-0005-0000-0000-0000FB8A0000}"/>
    <cellStyle name="Entrada 2 17" xfId="39660" xr:uid="{00000000-0005-0000-0000-0000FC8A0000}"/>
    <cellStyle name="Entrada 2 18" xfId="41547" xr:uid="{00000000-0005-0000-0000-0000FD8A0000}"/>
    <cellStyle name="Entrada 2 19" xfId="41823" xr:uid="{00000000-0005-0000-0000-0000FE8A0000}"/>
    <cellStyle name="Entrada 2 2" xfId="751" xr:uid="{00000000-0005-0000-0000-0000FF8A0000}"/>
    <cellStyle name="Entrada 2 2 10" xfId="24938" xr:uid="{00000000-0005-0000-0000-0000008B0000}"/>
    <cellStyle name="Entrada 2 2 11" xfId="25148" xr:uid="{00000000-0005-0000-0000-0000018B0000}"/>
    <cellStyle name="Entrada 2 2 12" xfId="30837" xr:uid="{00000000-0005-0000-0000-0000028B0000}"/>
    <cellStyle name="Entrada 2 2 13" xfId="34665" xr:uid="{00000000-0005-0000-0000-0000038B0000}"/>
    <cellStyle name="Entrada 2 2 14" xfId="39331" xr:uid="{00000000-0005-0000-0000-0000048B0000}"/>
    <cellStyle name="Entrada 2 2 15" xfId="40712" xr:uid="{00000000-0005-0000-0000-0000058B0000}"/>
    <cellStyle name="Entrada 2 2 16" xfId="40654" xr:uid="{00000000-0005-0000-0000-0000068B0000}"/>
    <cellStyle name="Entrada 2 2 17" xfId="36345" xr:uid="{00000000-0005-0000-0000-0000078B0000}"/>
    <cellStyle name="Entrada 2 2 18" xfId="40523" xr:uid="{00000000-0005-0000-0000-0000088B0000}"/>
    <cellStyle name="Entrada 2 2 19" xfId="41671" xr:uid="{00000000-0005-0000-0000-0000098B0000}"/>
    <cellStyle name="Entrada 2 2 2" xfId="1851" xr:uid="{00000000-0005-0000-0000-00000A8B0000}"/>
    <cellStyle name="Entrada 2 2 2 10" xfId="33806" xr:uid="{00000000-0005-0000-0000-00000B8B0000}"/>
    <cellStyle name="Entrada 2 2 2 11" xfId="35761" xr:uid="{00000000-0005-0000-0000-00000C8B0000}"/>
    <cellStyle name="Entrada 2 2 2 12" xfId="39794" xr:uid="{00000000-0005-0000-0000-00000D8B0000}"/>
    <cellStyle name="Entrada 2 2 2 13" xfId="41104" xr:uid="{00000000-0005-0000-0000-00000E8B0000}"/>
    <cellStyle name="Entrada 2 2 2 14" xfId="40311" xr:uid="{00000000-0005-0000-0000-00000F8B0000}"/>
    <cellStyle name="Entrada 2 2 2 15" xfId="39988" xr:uid="{00000000-0005-0000-0000-0000108B0000}"/>
    <cellStyle name="Entrada 2 2 2 16" xfId="41668" xr:uid="{00000000-0005-0000-0000-0000118B0000}"/>
    <cellStyle name="Entrada 2 2 2 17" xfId="40746" xr:uid="{00000000-0005-0000-0000-0000128B0000}"/>
    <cellStyle name="Entrada 2 2 2 18" xfId="41590" xr:uid="{00000000-0005-0000-0000-0000138B0000}"/>
    <cellStyle name="Entrada 2 2 2 19" xfId="43356" xr:uid="{00000000-0005-0000-0000-0000148B0000}"/>
    <cellStyle name="Entrada 2 2 2 2" xfId="2784" xr:uid="{00000000-0005-0000-0000-0000158B0000}"/>
    <cellStyle name="Entrada 2 2 2 2 10" xfId="36467" xr:uid="{00000000-0005-0000-0000-0000168B0000}"/>
    <cellStyle name="Entrada 2 2 2 2 11" xfId="40248" xr:uid="{00000000-0005-0000-0000-0000178B0000}"/>
    <cellStyle name="Entrada 2 2 2 2 12" xfId="40774" xr:uid="{00000000-0005-0000-0000-0000188B0000}"/>
    <cellStyle name="Entrada 2 2 2 2 13" xfId="34260" xr:uid="{00000000-0005-0000-0000-0000198B0000}"/>
    <cellStyle name="Entrada 2 2 2 2 14" xfId="34229" xr:uid="{00000000-0005-0000-0000-00001A8B0000}"/>
    <cellStyle name="Entrada 2 2 2 2 15" xfId="40590" xr:uid="{00000000-0005-0000-0000-00001B8B0000}"/>
    <cellStyle name="Entrada 2 2 2 2 16" xfId="39436" xr:uid="{00000000-0005-0000-0000-00001C8B0000}"/>
    <cellStyle name="Entrada 2 2 2 2 17" xfId="40070" xr:uid="{00000000-0005-0000-0000-00001D8B0000}"/>
    <cellStyle name="Entrada 2 2 2 2 18" xfId="43931" xr:uid="{00000000-0005-0000-0000-00001E8B0000}"/>
    <cellStyle name="Entrada 2 2 2 2 19" xfId="15318" xr:uid="{00000000-0005-0000-0000-00001F8B0000}"/>
    <cellStyle name="Entrada 2 2 2 2 2" xfId="7607" xr:uid="{00000000-0005-0000-0000-0000208B0000}"/>
    <cellStyle name="Entrada 2 2 2 2 2 2" xfId="53373" xr:uid="{00000000-0005-0000-0000-0000218B0000}"/>
    <cellStyle name="Entrada 2 2 2 2 2 3" xfId="21411" xr:uid="{00000000-0005-0000-0000-0000228B0000}"/>
    <cellStyle name="Entrada 2 2 2 2 3" xfId="10538" xr:uid="{00000000-0005-0000-0000-0000238B0000}"/>
    <cellStyle name="Entrada 2 2 2 2 3 2" xfId="56303" xr:uid="{00000000-0005-0000-0000-0000248B0000}"/>
    <cellStyle name="Entrada 2 2 2 2 3 3" xfId="24463" xr:uid="{00000000-0005-0000-0000-0000258B0000}"/>
    <cellStyle name="Entrada 2 2 2 2 4" xfId="24081" xr:uid="{00000000-0005-0000-0000-0000268B0000}"/>
    <cellStyle name="Entrada 2 2 2 2 4 2" xfId="48685" xr:uid="{00000000-0005-0000-0000-0000278B0000}"/>
    <cellStyle name="Entrada 2 2 2 2 5" xfId="23569" xr:uid="{00000000-0005-0000-0000-0000288B0000}"/>
    <cellStyle name="Entrada 2 2 2 2 6" xfId="24752" xr:uid="{00000000-0005-0000-0000-0000298B0000}"/>
    <cellStyle name="Entrada 2 2 2 2 7" xfId="23843" xr:uid="{00000000-0005-0000-0000-00002A8B0000}"/>
    <cellStyle name="Entrada 2 2 2 2 8" xfId="30903" xr:uid="{00000000-0005-0000-0000-00002B8B0000}"/>
    <cellStyle name="Entrada 2 2 2 2 9" xfId="33946" xr:uid="{00000000-0005-0000-0000-00002C8B0000}"/>
    <cellStyle name="Entrada 2 2 2 20" xfId="13381" xr:uid="{00000000-0005-0000-0000-00002D8B0000}"/>
    <cellStyle name="Entrada 2 2 2 3" xfId="5208" xr:uid="{00000000-0005-0000-0000-00002E8B0000}"/>
    <cellStyle name="Entrada 2 2 2 3 10" xfId="41358" xr:uid="{00000000-0005-0000-0000-00002F8B0000}"/>
    <cellStyle name="Entrada 2 2 2 3 11" xfId="41831" xr:uid="{00000000-0005-0000-0000-0000308B0000}"/>
    <cellStyle name="Entrada 2 2 2 3 12" xfId="46339" xr:uid="{00000000-0005-0000-0000-0000318B0000}"/>
    <cellStyle name="Entrada 2 2 2 3 13" xfId="20690" xr:uid="{00000000-0005-0000-0000-0000328B0000}"/>
    <cellStyle name="Entrada 2 2 2 3 2" xfId="10697" xr:uid="{00000000-0005-0000-0000-0000338B0000}"/>
    <cellStyle name="Entrada 2 2 2 3 2 2" xfId="56462" xr:uid="{00000000-0005-0000-0000-0000348B0000}"/>
    <cellStyle name="Entrada 2 2 2 3 2 3" xfId="33307" xr:uid="{00000000-0005-0000-0000-0000358B0000}"/>
    <cellStyle name="Entrada 2 2 2 3 3" xfId="34105" xr:uid="{00000000-0005-0000-0000-0000368B0000}"/>
    <cellStyle name="Entrada 2 2 2 3 4" xfId="38886" xr:uid="{00000000-0005-0000-0000-0000378B0000}"/>
    <cellStyle name="Entrada 2 2 2 3 5" xfId="41239" xr:uid="{00000000-0005-0000-0000-0000388B0000}"/>
    <cellStyle name="Entrada 2 2 2 3 6" xfId="40180" xr:uid="{00000000-0005-0000-0000-0000398B0000}"/>
    <cellStyle name="Entrada 2 2 2 3 7" xfId="39685" xr:uid="{00000000-0005-0000-0000-00003A8B0000}"/>
    <cellStyle name="Entrada 2 2 2 3 8" xfId="41627" xr:uid="{00000000-0005-0000-0000-00003B8B0000}"/>
    <cellStyle name="Entrada 2 2 2 3 9" xfId="41780" xr:uid="{00000000-0005-0000-0000-00003C8B0000}"/>
    <cellStyle name="Entrada 2 2 2 4" xfId="10398" xr:uid="{00000000-0005-0000-0000-00003D8B0000}"/>
    <cellStyle name="Entrada 2 2 2 4 2" xfId="56163" xr:uid="{00000000-0005-0000-0000-00003E8B0000}"/>
    <cellStyle name="Entrada 2 2 2 4 3" xfId="19216" xr:uid="{00000000-0005-0000-0000-00003F8B0000}"/>
    <cellStyle name="Entrada 2 2 2 5" xfId="23600" xr:uid="{00000000-0005-0000-0000-0000408B0000}"/>
    <cellStyle name="Entrada 2 2 2 6" xfId="19145" xr:uid="{00000000-0005-0000-0000-0000418B0000}"/>
    <cellStyle name="Entrada 2 2 2 7" xfId="24993" xr:uid="{00000000-0005-0000-0000-0000428B0000}"/>
    <cellStyle name="Entrada 2 2 2 8" xfId="23801" xr:uid="{00000000-0005-0000-0000-0000438B0000}"/>
    <cellStyle name="Entrada 2 2 2 9" xfId="30311" xr:uid="{00000000-0005-0000-0000-0000448B0000}"/>
    <cellStyle name="Entrada 2 2 20" xfId="40366" xr:uid="{00000000-0005-0000-0000-0000458B0000}"/>
    <cellStyle name="Entrada 2 2 21" xfId="42264" xr:uid="{00000000-0005-0000-0000-0000468B0000}"/>
    <cellStyle name="Entrada 2 2 22" xfId="11608" xr:uid="{00000000-0005-0000-0000-0000478B0000}"/>
    <cellStyle name="Entrada 2 2 3" xfId="1871" xr:uid="{00000000-0005-0000-0000-0000488B0000}"/>
    <cellStyle name="Entrada 2 2 3 10" xfId="33826" xr:uid="{00000000-0005-0000-0000-0000498B0000}"/>
    <cellStyle name="Entrada 2 2 3 11" xfId="35781" xr:uid="{00000000-0005-0000-0000-00004A8B0000}"/>
    <cellStyle name="Entrada 2 2 3 12" xfId="39814" xr:uid="{00000000-0005-0000-0000-00004B8B0000}"/>
    <cellStyle name="Entrada 2 2 3 13" xfId="39661" xr:uid="{00000000-0005-0000-0000-00004C8B0000}"/>
    <cellStyle name="Entrada 2 2 3 14" xfId="40890" xr:uid="{00000000-0005-0000-0000-00004D8B0000}"/>
    <cellStyle name="Entrada 2 2 3 15" xfId="36334" xr:uid="{00000000-0005-0000-0000-00004E8B0000}"/>
    <cellStyle name="Entrada 2 2 3 16" xfId="41121" xr:uid="{00000000-0005-0000-0000-00004F8B0000}"/>
    <cellStyle name="Entrada 2 2 3 17" xfId="41595" xr:uid="{00000000-0005-0000-0000-0000508B0000}"/>
    <cellStyle name="Entrada 2 2 3 18" xfId="41683" xr:uid="{00000000-0005-0000-0000-0000518B0000}"/>
    <cellStyle name="Entrada 2 2 3 19" xfId="43376" xr:uid="{00000000-0005-0000-0000-0000528B0000}"/>
    <cellStyle name="Entrada 2 2 3 2" xfId="2573" xr:uid="{00000000-0005-0000-0000-0000538B0000}"/>
    <cellStyle name="Entrada 2 2 3 2 10" xfId="36363" xr:uid="{00000000-0005-0000-0000-0000548B0000}"/>
    <cellStyle name="Entrada 2 2 3 2 11" xfId="40144" xr:uid="{00000000-0005-0000-0000-0000558B0000}"/>
    <cellStyle name="Entrada 2 2 3 2 12" xfId="39999" xr:uid="{00000000-0005-0000-0000-0000568B0000}"/>
    <cellStyle name="Entrada 2 2 3 2 13" xfId="41130" xr:uid="{00000000-0005-0000-0000-0000578B0000}"/>
    <cellStyle name="Entrada 2 2 3 2 14" xfId="40478" xr:uid="{00000000-0005-0000-0000-0000588B0000}"/>
    <cellStyle name="Entrada 2 2 3 2 15" xfId="36423" xr:uid="{00000000-0005-0000-0000-0000598B0000}"/>
    <cellStyle name="Entrada 2 2 3 2 16" xfId="41714" xr:uid="{00000000-0005-0000-0000-00005A8B0000}"/>
    <cellStyle name="Entrada 2 2 3 2 17" xfId="40345" xr:uid="{00000000-0005-0000-0000-00005B8B0000}"/>
    <cellStyle name="Entrada 2 2 3 2 18" xfId="43899" xr:uid="{00000000-0005-0000-0000-00005C8B0000}"/>
    <cellStyle name="Entrada 2 2 3 2 19" xfId="15286" xr:uid="{00000000-0005-0000-0000-00005D8B0000}"/>
    <cellStyle name="Entrada 2 2 3 2 2" xfId="7568" xr:uid="{00000000-0005-0000-0000-00005E8B0000}"/>
    <cellStyle name="Entrada 2 2 3 2 2 2" xfId="53334" xr:uid="{00000000-0005-0000-0000-00005F8B0000}"/>
    <cellStyle name="Entrada 2 2 3 2 2 3" xfId="21310" xr:uid="{00000000-0005-0000-0000-0000608B0000}"/>
    <cellStyle name="Entrada 2 2 3 2 3" xfId="10507" xr:uid="{00000000-0005-0000-0000-0000618B0000}"/>
    <cellStyle name="Entrada 2 2 3 2 3 2" xfId="56272" xr:uid="{00000000-0005-0000-0000-0000628B0000}"/>
    <cellStyle name="Entrada 2 2 3 2 3 3" xfId="23547" xr:uid="{00000000-0005-0000-0000-0000638B0000}"/>
    <cellStyle name="Entrada 2 2 3 2 4" xfId="23619" xr:uid="{00000000-0005-0000-0000-0000648B0000}"/>
    <cellStyle name="Entrada 2 2 3 2 4 2" xfId="48658" xr:uid="{00000000-0005-0000-0000-0000658B0000}"/>
    <cellStyle name="Entrada 2 2 3 2 5" xfId="25017" xr:uid="{00000000-0005-0000-0000-0000668B0000}"/>
    <cellStyle name="Entrada 2 2 3 2 6" xfId="24482" xr:uid="{00000000-0005-0000-0000-0000678B0000}"/>
    <cellStyle name="Entrada 2 2 3 2 7" xfId="23736" xr:uid="{00000000-0005-0000-0000-0000688B0000}"/>
    <cellStyle name="Entrada 2 2 3 2 8" xfId="30860" xr:uid="{00000000-0005-0000-0000-0000698B0000}"/>
    <cellStyle name="Entrada 2 2 3 2 9" xfId="33915" xr:uid="{00000000-0005-0000-0000-00006A8B0000}"/>
    <cellStyle name="Entrada 2 2 3 20" xfId="13399" xr:uid="{00000000-0005-0000-0000-00006B8B0000}"/>
    <cellStyle name="Entrada 2 2 3 3" xfId="5176" xr:uid="{00000000-0005-0000-0000-00006C8B0000}"/>
    <cellStyle name="Entrada 2 2 3 3 10" xfId="40379" xr:uid="{00000000-0005-0000-0000-00006D8B0000}"/>
    <cellStyle name="Entrada 2 2 3 3 11" xfId="40195" xr:uid="{00000000-0005-0000-0000-00006E8B0000}"/>
    <cellStyle name="Entrada 2 2 3 3 12" xfId="46307" xr:uid="{00000000-0005-0000-0000-00006F8B0000}"/>
    <cellStyle name="Entrada 2 2 3 3 13" xfId="20710" xr:uid="{00000000-0005-0000-0000-0000708B0000}"/>
    <cellStyle name="Entrada 2 2 3 3 2" xfId="10666" xr:uid="{00000000-0005-0000-0000-0000718B0000}"/>
    <cellStyle name="Entrada 2 2 3 3 2 2" xfId="56431" xr:uid="{00000000-0005-0000-0000-0000728B0000}"/>
    <cellStyle name="Entrada 2 2 3 3 2 3" xfId="33275" xr:uid="{00000000-0005-0000-0000-0000738B0000}"/>
    <cellStyle name="Entrada 2 2 3 3 3" xfId="34074" xr:uid="{00000000-0005-0000-0000-0000748B0000}"/>
    <cellStyle name="Entrada 2 2 3 3 4" xfId="38854" xr:uid="{00000000-0005-0000-0000-0000758B0000}"/>
    <cellStyle name="Entrada 2 2 3 3 5" xfId="41207" xr:uid="{00000000-0005-0000-0000-0000768B0000}"/>
    <cellStyle name="Entrada 2 2 3 3 6" xfId="34287" xr:uid="{00000000-0005-0000-0000-0000778B0000}"/>
    <cellStyle name="Entrada 2 2 3 3 7" xfId="40450" xr:uid="{00000000-0005-0000-0000-0000788B0000}"/>
    <cellStyle name="Entrada 2 2 3 3 8" xfId="41435" xr:uid="{00000000-0005-0000-0000-0000798B0000}"/>
    <cellStyle name="Entrada 2 2 3 3 9" xfId="34215" xr:uid="{00000000-0005-0000-0000-00007A8B0000}"/>
    <cellStyle name="Entrada 2 2 3 4" xfId="10418" xr:uid="{00000000-0005-0000-0000-00007B8B0000}"/>
    <cellStyle name="Entrada 2 2 3 4 2" xfId="56183" xr:uid="{00000000-0005-0000-0000-00007C8B0000}"/>
    <cellStyle name="Entrada 2 2 3 4 3" xfId="21280" xr:uid="{00000000-0005-0000-0000-00007D8B0000}"/>
    <cellStyle name="Entrada 2 2 3 5" xfId="23826" xr:uid="{00000000-0005-0000-0000-00007E8B0000}"/>
    <cellStyle name="Entrada 2 2 3 6" xfId="24755" xr:uid="{00000000-0005-0000-0000-00007F8B0000}"/>
    <cellStyle name="Entrada 2 2 3 7" xfId="23894" xr:uid="{00000000-0005-0000-0000-0000808B0000}"/>
    <cellStyle name="Entrada 2 2 3 8" xfId="24223" xr:uid="{00000000-0005-0000-0000-0000818B0000}"/>
    <cellStyle name="Entrada 2 2 3 9" xfId="30330" xr:uid="{00000000-0005-0000-0000-0000828B0000}"/>
    <cellStyle name="Entrada 2 2 4" xfId="1832" xr:uid="{00000000-0005-0000-0000-0000838B0000}"/>
    <cellStyle name="Entrada 2 2 4 10" xfId="35742" xr:uid="{00000000-0005-0000-0000-0000848B0000}"/>
    <cellStyle name="Entrada 2 2 4 11" xfId="39775" xr:uid="{00000000-0005-0000-0000-0000858B0000}"/>
    <cellStyle name="Entrada 2 2 4 12" xfId="34162" xr:uid="{00000000-0005-0000-0000-0000868B0000}"/>
    <cellStyle name="Entrada 2 2 4 13" xfId="40754" xr:uid="{00000000-0005-0000-0000-0000878B0000}"/>
    <cellStyle name="Entrada 2 2 4 14" xfId="39621" xr:uid="{00000000-0005-0000-0000-0000888B0000}"/>
    <cellStyle name="Entrada 2 2 4 15" xfId="41318" xr:uid="{00000000-0005-0000-0000-0000898B0000}"/>
    <cellStyle name="Entrada 2 2 4 16" xfId="40779" xr:uid="{00000000-0005-0000-0000-00008A8B0000}"/>
    <cellStyle name="Entrada 2 2 4 17" xfId="39467" xr:uid="{00000000-0005-0000-0000-00008B8B0000}"/>
    <cellStyle name="Entrada 2 2 4 18" xfId="43337" xr:uid="{00000000-0005-0000-0000-00008C8B0000}"/>
    <cellStyle name="Entrada 2 2 4 19" xfId="13365" xr:uid="{00000000-0005-0000-0000-00008D8B0000}"/>
    <cellStyle name="Entrada 2 2 4 2" xfId="7045" xr:uid="{00000000-0005-0000-0000-00008E8B0000}"/>
    <cellStyle name="Entrada 2 2 4 2 2" xfId="52811" xr:uid="{00000000-0005-0000-0000-00008F8B0000}"/>
    <cellStyle name="Entrada 2 2 4 2 3" xfId="20671" xr:uid="{00000000-0005-0000-0000-0000908B0000}"/>
    <cellStyle name="Entrada 2 2 4 3" xfId="10379" xr:uid="{00000000-0005-0000-0000-0000918B0000}"/>
    <cellStyle name="Entrada 2 2 4 3 2" xfId="56144" xr:uid="{00000000-0005-0000-0000-0000928B0000}"/>
    <cellStyle name="Entrada 2 2 4 3 3" xfId="24071" xr:uid="{00000000-0005-0000-0000-0000938B0000}"/>
    <cellStyle name="Entrada 2 2 4 4" xfId="23667" xr:uid="{00000000-0005-0000-0000-0000948B0000}"/>
    <cellStyle name="Entrada 2 2 4 4 2" xfId="48147" xr:uid="{00000000-0005-0000-0000-0000958B0000}"/>
    <cellStyle name="Entrada 2 2 4 5" xfId="24983" xr:uid="{00000000-0005-0000-0000-0000968B0000}"/>
    <cellStyle name="Entrada 2 2 4 6" xfId="23704" xr:uid="{00000000-0005-0000-0000-0000978B0000}"/>
    <cellStyle name="Entrada 2 2 4 7" xfId="24229" xr:uid="{00000000-0005-0000-0000-0000988B0000}"/>
    <cellStyle name="Entrada 2 2 4 8" xfId="30296" xr:uid="{00000000-0005-0000-0000-0000998B0000}"/>
    <cellStyle name="Entrada 2 2 4 9" xfId="33787" xr:uid="{00000000-0005-0000-0000-00009A8B0000}"/>
    <cellStyle name="Entrada 2 2 5" xfId="2878" xr:uid="{00000000-0005-0000-0000-00009B8B0000}"/>
    <cellStyle name="Entrada 2 2 5 10" xfId="36557" xr:uid="{00000000-0005-0000-0000-00009C8B0000}"/>
    <cellStyle name="Entrada 2 2 5 11" xfId="40293" xr:uid="{00000000-0005-0000-0000-00009D8B0000}"/>
    <cellStyle name="Entrada 2 2 5 12" xfId="40567" xr:uid="{00000000-0005-0000-0000-00009E8B0000}"/>
    <cellStyle name="Entrada 2 2 5 13" xfId="41091" xr:uid="{00000000-0005-0000-0000-00009F8B0000}"/>
    <cellStyle name="Entrada 2 2 5 14" xfId="40037" xr:uid="{00000000-0005-0000-0000-0000A08B0000}"/>
    <cellStyle name="Entrada 2 2 5 15" xfId="39404" xr:uid="{00000000-0005-0000-0000-0000A18B0000}"/>
    <cellStyle name="Entrada 2 2 5 16" xfId="40369" xr:uid="{00000000-0005-0000-0000-0000A28B0000}"/>
    <cellStyle name="Entrada 2 2 5 17" xfId="40010" xr:uid="{00000000-0005-0000-0000-0000A38B0000}"/>
    <cellStyle name="Entrada 2 2 5 18" xfId="44017" xr:uid="{00000000-0005-0000-0000-0000A48B0000}"/>
    <cellStyle name="Entrada 2 2 5 19" xfId="17211" xr:uid="{00000000-0005-0000-0000-0000A58B0000}"/>
    <cellStyle name="Entrada 2 2 5 2" xfId="10560" xr:uid="{00000000-0005-0000-0000-0000A68B0000}"/>
    <cellStyle name="Entrada 2 2 5 2 2" xfId="56325" xr:uid="{00000000-0005-0000-0000-0000A78B0000}"/>
    <cellStyle name="Entrada 2 2 5 2 3" xfId="21503" xr:uid="{00000000-0005-0000-0000-0000A88B0000}"/>
    <cellStyle name="Entrada 2 2 5 3" xfId="24665" xr:uid="{00000000-0005-0000-0000-0000A98B0000}"/>
    <cellStyle name="Entrada 2 2 5 4" xfId="23372" xr:uid="{00000000-0005-0000-0000-0000AA8B0000}"/>
    <cellStyle name="Entrada 2 2 5 5" xfId="23742" xr:uid="{00000000-0005-0000-0000-0000AB8B0000}"/>
    <cellStyle name="Entrada 2 2 5 6" xfId="24808" xr:uid="{00000000-0005-0000-0000-0000AC8B0000}"/>
    <cellStyle name="Entrada 2 2 5 7" xfId="23516" xr:uid="{00000000-0005-0000-0000-0000AD8B0000}"/>
    <cellStyle name="Entrada 2 2 5 8" xfId="30990" xr:uid="{00000000-0005-0000-0000-0000AE8B0000}"/>
    <cellStyle name="Entrada 2 2 5 9" xfId="33968" xr:uid="{00000000-0005-0000-0000-0000AF8B0000}"/>
    <cellStyle name="Entrada 2 2 6" xfId="5637" xr:uid="{00000000-0005-0000-0000-0000B08B0000}"/>
    <cellStyle name="Entrada 2 2 6 2" xfId="51403" xr:uid="{00000000-0005-0000-0000-0000B18B0000}"/>
    <cellStyle name="Entrada 2 2 6 3" xfId="19596" xr:uid="{00000000-0005-0000-0000-0000B28B0000}"/>
    <cellStyle name="Entrada 2 2 7" xfId="24404" xr:uid="{00000000-0005-0000-0000-0000B38B0000}"/>
    <cellStyle name="Entrada 2 2 8" xfId="24766" xr:uid="{00000000-0005-0000-0000-0000B48B0000}"/>
    <cellStyle name="Entrada 2 2 9" xfId="23830" xr:uid="{00000000-0005-0000-0000-0000B58B0000}"/>
    <cellStyle name="Entrada 2 20" xfId="39581" xr:uid="{00000000-0005-0000-0000-0000B68B0000}"/>
    <cellStyle name="Entrada 2 21" xfId="41103" xr:uid="{00000000-0005-0000-0000-0000B78B0000}"/>
    <cellStyle name="Entrada 2 22" xfId="41946" xr:uid="{00000000-0005-0000-0000-0000B88B0000}"/>
    <cellStyle name="Entrada 2 3" xfId="1139" xr:uid="{00000000-0005-0000-0000-0000B98B0000}"/>
    <cellStyle name="Entrada 2 3 10" xfId="33755" xr:uid="{00000000-0005-0000-0000-0000BA8B0000}"/>
    <cellStyle name="Entrada 2 3 11" xfId="35049" xr:uid="{00000000-0005-0000-0000-0000BB8B0000}"/>
    <cellStyle name="Entrada 2 3 12" xfId="39503" xr:uid="{00000000-0005-0000-0000-0000BC8B0000}"/>
    <cellStyle name="Entrada 2 3 13" xfId="39462" xr:uid="{00000000-0005-0000-0000-0000BD8B0000}"/>
    <cellStyle name="Entrada 2 3 14" xfId="39315" xr:uid="{00000000-0005-0000-0000-0000BE8B0000}"/>
    <cellStyle name="Entrada 2 3 15" xfId="36294" xr:uid="{00000000-0005-0000-0000-0000BF8B0000}"/>
    <cellStyle name="Entrada 2 3 16" xfId="39420" xr:uid="{00000000-0005-0000-0000-0000C08B0000}"/>
    <cellStyle name="Entrada 2 3 17" xfId="34314" xr:uid="{00000000-0005-0000-0000-0000C18B0000}"/>
    <cellStyle name="Entrada 2 3 18" xfId="40033" xr:uid="{00000000-0005-0000-0000-0000C28B0000}"/>
    <cellStyle name="Entrada 2 3 19" xfId="42644" xr:uid="{00000000-0005-0000-0000-0000C38B0000}"/>
    <cellStyle name="Entrada 2 3 2" xfId="2766" xr:uid="{00000000-0005-0000-0000-0000C48B0000}"/>
    <cellStyle name="Entrada 2 3 2 10" xfId="36451" xr:uid="{00000000-0005-0000-0000-0000C58B0000}"/>
    <cellStyle name="Entrada 2 3 2 11" xfId="40233" xr:uid="{00000000-0005-0000-0000-0000C68B0000}"/>
    <cellStyle name="Entrada 2 3 2 12" xfId="39446" xr:uid="{00000000-0005-0000-0000-0000C78B0000}"/>
    <cellStyle name="Entrada 2 3 2 13" xfId="41309" xr:uid="{00000000-0005-0000-0000-0000C88B0000}"/>
    <cellStyle name="Entrada 2 3 2 14" xfId="39926" xr:uid="{00000000-0005-0000-0000-0000C98B0000}"/>
    <cellStyle name="Entrada 2 3 2 15" xfId="41298" xr:uid="{00000000-0005-0000-0000-0000CA8B0000}"/>
    <cellStyle name="Entrada 2 3 2 16" xfId="41284" xr:uid="{00000000-0005-0000-0000-0000CB8B0000}"/>
    <cellStyle name="Entrada 2 3 2 17" xfId="41350" xr:uid="{00000000-0005-0000-0000-0000CC8B0000}"/>
    <cellStyle name="Entrada 2 3 2 18" xfId="43918" xr:uid="{00000000-0005-0000-0000-0000CD8B0000}"/>
    <cellStyle name="Entrada 2 3 2 19" xfId="15305" xr:uid="{00000000-0005-0000-0000-0000CE8B0000}"/>
    <cellStyle name="Entrada 2 3 2 2" xfId="7594" xr:uid="{00000000-0005-0000-0000-0000CF8B0000}"/>
    <cellStyle name="Entrada 2 3 2 2 2" xfId="53360" xr:uid="{00000000-0005-0000-0000-0000D08B0000}"/>
    <cellStyle name="Entrada 2 3 2 2 3" xfId="21395" xr:uid="{00000000-0005-0000-0000-0000D18B0000}"/>
    <cellStyle name="Entrada 2 3 2 3" xfId="10525" xr:uid="{00000000-0005-0000-0000-0000D28B0000}"/>
    <cellStyle name="Entrada 2 3 2 3 2" xfId="56290" xr:uid="{00000000-0005-0000-0000-0000D38B0000}"/>
    <cellStyle name="Entrada 2 3 2 3 3" xfId="24803" xr:uid="{00000000-0005-0000-0000-0000D48B0000}"/>
    <cellStyle name="Entrada 2 3 2 4" xfId="21263" xr:uid="{00000000-0005-0000-0000-0000D58B0000}"/>
    <cellStyle name="Entrada 2 3 2 4 2" xfId="48672" xr:uid="{00000000-0005-0000-0000-0000D68B0000}"/>
    <cellStyle name="Entrada 2 3 2 5" xfId="24119" xr:uid="{00000000-0005-0000-0000-0000D78B0000}"/>
    <cellStyle name="Entrada 2 3 2 6" xfId="23745" xr:uid="{00000000-0005-0000-0000-0000D88B0000}"/>
    <cellStyle name="Entrada 2 3 2 7" xfId="24466" xr:uid="{00000000-0005-0000-0000-0000D98B0000}"/>
    <cellStyle name="Entrada 2 3 2 8" xfId="30890" xr:uid="{00000000-0005-0000-0000-0000DA8B0000}"/>
    <cellStyle name="Entrada 2 3 2 9" xfId="33933" xr:uid="{00000000-0005-0000-0000-0000DB8B0000}"/>
    <cellStyle name="Entrada 2 3 20" xfId="11290" xr:uid="{00000000-0005-0000-0000-0000DC8B0000}"/>
    <cellStyle name="Entrada 2 3 3" xfId="5195" xr:uid="{00000000-0005-0000-0000-0000DD8B0000}"/>
    <cellStyle name="Entrada 2 3 3 10" xfId="41687" xr:uid="{00000000-0005-0000-0000-0000DE8B0000}"/>
    <cellStyle name="Entrada 2 3 3 11" xfId="40716" xr:uid="{00000000-0005-0000-0000-0000DF8B0000}"/>
    <cellStyle name="Entrada 2 3 3 12" xfId="46326" xr:uid="{00000000-0005-0000-0000-0000E08B0000}"/>
    <cellStyle name="Entrada 2 3 3 13" xfId="19978" xr:uid="{00000000-0005-0000-0000-0000E18B0000}"/>
    <cellStyle name="Entrada 2 3 3 2" xfId="10684" xr:uid="{00000000-0005-0000-0000-0000E28B0000}"/>
    <cellStyle name="Entrada 2 3 3 2 2" xfId="56449" xr:uid="{00000000-0005-0000-0000-0000E38B0000}"/>
    <cellStyle name="Entrada 2 3 3 2 3" xfId="33294" xr:uid="{00000000-0005-0000-0000-0000E48B0000}"/>
    <cellStyle name="Entrada 2 3 3 3" xfId="34092" xr:uid="{00000000-0005-0000-0000-0000E58B0000}"/>
    <cellStyle name="Entrada 2 3 3 4" xfId="38873" xr:uid="{00000000-0005-0000-0000-0000E68B0000}"/>
    <cellStyle name="Entrada 2 3 3 5" xfId="41226" xr:uid="{00000000-0005-0000-0000-0000E78B0000}"/>
    <cellStyle name="Entrada 2 3 3 6" xfId="40112" xr:uid="{00000000-0005-0000-0000-0000E88B0000}"/>
    <cellStyle name="Entrada 2 3 3 7" xfId="39739" xr:uid="{00000000-0005-0000-0000-0000E98B0000}"/>
    <cellStyle name="Entrada 2 3 3 8" xfId="41269" xr:uid="{00000000-0005-0000-0000-0000EA8B0000}"/>
    <cellStyle name="Entrada 2 3 3 9" xfId="41557" xr:uid="{00000000-0005-0000-0000-0000EB8B0000}"/>
    <cellStyle name="Entrada 2 3 4" xfId="10347" xr:uid="{00000000-0005-0000-0000-0000EC8B0000}"/>
    <cellStyle name="Entrada 2 3 4 2" xfId="56112" xr:uid="{00000000-0005-0000-0000-0000ED8B0000}"/>
    <cellStyle name="Entrada 2 3 4 3" xfId="23772" xr:uid="{00000000-0005-0000-0000-0000EE8B0000}"/>
    <cellStyle name="Entrada 2 3 5" xfId="24447" xr:uid="{00000000-0005-0000-0000-0000EF8B0000}"/>
    <cellStyle name="Entrada 2 3 6" xfId="23766" xr:uid="{00000000-0005-0000-0000-0000F08B0000}"/>
    <cellStyle name="Entrada 2 3 7" xfId="24922" xr:uid="{00000000-0005-0000-0000-0000F18B0000}"/>
    <cellStyle name="Entrada 2 3 8" xfId="23601" xr:uid="{00000000-0005-0000-0000-0000F28B0000}"/>
    <cellStyle name="Entrada 2 3 9" xfId="29606" xr:uid="{00000000-0005-0000-0000-0000F38B0000}"/>
    <cellStyle name="Entrada 2 4" xfId="1494" xr:uid="{00000000-0005-0000-0000-0000F48B0000}"/>
    <cellStyle name="Entrada 2 4 10" xfId="33783" xr:uid="{00000000-0005-0000-0000-0000F58B0000}"/>
    <cellStyle name="Entrada 2 4 11" xfId="35404" xr:uid="{00000000-0005-0000-0000-0000F68B0000}"/>
    <cellStyle name="Entrada 2 4 12" xfId="39643" xr:uid="{00000000-0005-0000-0000-0000F78B0000}"/>
    <cellStyle name="Entrada 2 4 13" xfId="40343" xr:uid="{00000000-0005-0000-0000-0000F88B0000}"/>
    <cellStyle name="Entrada 2 4 14" xfId="39624" xr:uid="{00000000-0005-0000-0000-0000F98B0000}"/>
    <cellStyle name="Entrada 2 4 15" xfId="39693" xr:uid="{00000000-0005-0000-0000-0000FA8B0000}"/>
    <cellStyle name="Entrada 2 4 16" xfId="40611" xr:uid="{00000000-0005-0000-0000-0000FB8B0000}"/>
    <cellStyle name="Entrada 2 4 17" xfId="39987" xr:uid="{00000000-0005-0000-0000-0000FC8B0000}"/>
    <cellStyle name="Entrada 2 4 18" xfId="39743" xr:uid="{00000000-0005-0000-0000-0000FD8B0000}"/>
    <cellStyle name="Entrada 2 4 19" xfId="42999" xr:uid="{00000000-0005-0000-0000-0000FE8B0000}"/>
    <cellStyle name="Entrada 2 4 2" xfId="2555" xr:uid="{00000000-0005-0000-0000-0000FF8B0000}"/>
    <cellStyle name="Entrada 2 4 2 10" xfId="36350" xr:uid="{00000000-0005-0000-0000-0000008C0000}"/>
    <cellStyle name="Entrada 2 4 2 11" xfId="40129" xr:uid="{00000000-0005-0000-0000-0000018C0000}"/>
    <cellStyle name="Entrada 2 4 2 12" xfId="39744" xr:uid="{00000000-0005-0000-0000-0000028C0000}"/>
    <cellStyle name="Entrada 2 4 2 13" xfId="40384" xr:uid="{00000000-0005-0000-0000-0000038C0000}"/>
    <cellStyle name="Entrada 2 4 2 14" xfId="41492" xr:uid="{00000000-0005-0000-0000-0000048C0000}"/>
    <cellStyle name="Entrada 2 4 2 15" xfId="39981" xr:uid="{00000000-0005-0000-0000-0000058C0000}"/>
    <cellStyle name="Entrada 2 4 2 16" xfId="41296" xr:uid="{00000000-0005-0000-0000-0000068C0000}"/>
    <cellStyle name="Entrada 2 4 2 17" xfId="39375" xr:uid="{00000000-0005-0000-0000-0000078C0000}"/>
    <cellStyle name="Entrada 2 4 2 18" xfId="43886" xr:uid="{00000000-0005-0000-0000-0000088C0000}"/>
    <cellStyle name="Entrada 2 4 2 19" xfId="15273" xr:uid="{00000000-0005-0000-0000-0000098C0000}"/>
    <cellStyle name="Entrada 2 4 2 2" xfId="7555" xr:uid="{00000000-0005-0000-0000-00000A8C0000}"/>
    <cellStyle name="Entrada 2 4 2 2 2" xfId="53321" xr:uid="{00000000-0005-0000-0000-00000B8C0000}"/>
    <cellStyle name="Entrada 2 4 2 2 3" xfId="21296" xr:uid="{00000000-0005-0000-0000-00000C8C0000}"/>
    <cellStyle name="Entrada 2 4 2 3" xfId="10494" xr:uid="{00000000-0005-0000-0000-00000D8C0000}"/>
    <cellStyle name="Entrada 2 4 2 3 2" xfId="56259" xr:uid="{00000000-0005-0000-0000-00000E8C0000}"/>
    <cellStyle name="Entrada 2 4 2 3 3" xfId="23917" xr:uid="{00000000-0005-0000-0000-00000F8C0000}"/>
    <cellStyle name="Entrada 2 4 2 4" xfId="23484" xr:uid="{00000000-0005-0000-0000-0000108C0000}"/>
    <cellStyle name="Entrada 2 4 2 4 2" xfId="48645" xr:uid="{00000000-0005-0000-0000-0000118C0000}"/>
    <cellStyle name="Entrada 2 4 2 5" xfId="24890" xr:uid="{00000000-0005-0000-0000-0000128C0000}"/>
    <cellStyle name="Entrada 2 4 2 6" xfId="25030" xr:uid="{00000000-0005-0000-0000-0000138C0000}"/>
    <cellStyle name="Entrada 2 4 2 7" xfId="21346" xr:uid="{00000000-0005-0000-0000-0000148C0000}"/>
    <cellStyle name="Entrada 2 4 2 8" xfId="30847" xr:uid="{00000000-0005-0000-0000-0000158C0000}"/>
    <cellStyle name="Entrada 2 4 2 9" xfId="33902" xr:uid="{00000000-0005-0000-0000-0000168C0000}"/>
    <cellStyle name="Entrada 2 4 20" xfId="13028" xr:uid="{00000000-0005-0000-0000-0000178C0000}"/>
    <cellStyle name="Entrada 2 4 3" xfId="5163" xr:uid="{00000000-0005-0000-0000-0000188C0000}"/>
    <cellStyle name="Entrada 2 4 3 10" xfId="40398" xr:uid="{00000000-0005-0000-0000-0000198C0000}"/>
    <cellStyle name="Entrada 2 4 3 11" xfId="40432" xr:uid="{00000000-0005-0000-0000-00001A8C0000}"/>
    <cellStyle name="Entrada 2 4 3 12" xfId="46294" xr:uid="{00000000-0005-0000-0000-00001B8C0000}"/>
    <cellStyle name="Entrada 2 4 3 13" xfId="20333" xr:uid="{00000000-0005-0000-0000-00001C8C0000}"/>
    <cellStyle name="Entrada 2 4 3 2" xfId="10653" xr:uid="{00000000-0005-0000-0000-00001D8C0000}"/>
    <cellStyle name="Entrada 2 4 3 2 2" xfId="56418" xr:uid="{00000000-0005-0000-0000-00001E8C0000}"/>
    <cellStyle name="Entrada 2 4 3 2 3" xfId="33262" xr:uid="{00000000-0005-0000-0000-00001F8C0000}"/>
    <cellStyle name="Entrada 2 4 3 3" xfId="34061" xr:uid="{00000000-0005-0000-0000-0000208C0000}"/>
    <cellStyle name="Entrada 2 4 3 4" xfId="38841" xr:uid="{00000000-0005-0000-0000-0000218C0000}"/>
    <cellStyle name="Entrada 2 4 3 5" xfId="41194" xr:uid="{00000000-0005-0000-0000-0000228C0000}"/>
    <cellStyle name="Entrada 2 4 3 6" xfId="40187" xr:uid="{00000000-0005-0000-0000-0000238C0000}"/>
    <cellStyle name="Entrada 2 4 3 7" xfId="34178" xr:uid="{00000000-0005-0000-0000-0000248C0000}"/>
    <cellStyle name="Entrada 2 4 3 8" xfId="34306" xr:uid="{00000000-0005-0000-0000-0000258C0000}"/>
    <cellStyle name="Entrada 2 4 3 9" xfId="40254" xr:uid="{00000000-0005-0000-0000-0000268C0000}"/>
    <cellStyle name="Entrada 2 4 4" xfId="10375" xr:uid="{00000000-0005-0000-0000-0000278C0000}"/>
    <cellStyle name="Entrada 2 4 4 2" xfId="56140" xr:uid="{00000000-0005-0000-0000-0000288C0000}"/>
    <cellStyle name="Entrada 2 4 4 3" xfId="24407" xr:uid="{00000000-0005-0000-0000-0000298C0000}"/>
    <cellStyle name="Entrada 2 4 5" xfId="19253" xr:uid="{00000000-0005-0000-0000-00002A8C0000}"/>
    <cellStyle name="Entrada 2 4 6" xfId="24768" xr:uid="{00000000-0005-0000-0000-00002B8C0000}"/>
    <cellStyle name="Entrada 2 4 7" xfId="23893" xr:uid="{00000000-0005-0000-0000-00002C8C0000}"/>
    <cellStyle name="Entrada 2 4 8" xfId="19212" xr:uid="{00000000-0005-0000-0000-00002D8C0000}"/>
    <cellStyle name="Entrada 2 4 9" xfId="29958" xr:uid="{00000000-0005-0000-0000-00002E8C0000}"/>
    <cellStyle name="Entrada 2 5" xfId="1922" xr:uid="{00000000-0005-0000-0000-00002F8C0000}"/>
    <cellStyle name="Entrada 2 5 10" xfId="35832" xr:uid="{00000000-0005-0000-0000-0000308C0000}"/>
    <cellStyle name="Entrada 2 5 11" xfId="39865" xr:uid="{00000000-0005-0000-0000-0000318C0000}"/>
    <cellStyle name="Entrada 2 5 12" xfId="39357" xr:uid="{00000000-0005-0000-0000-0000328C0000}"/>
    <cellStyle name="Entrada 2 5 13" xfId="41488" xr:uid="{00000000-0005-0000-0000-0000338C0000}"/>
    <cellStyle name="Entrada 2 5 14" xfId="39560" xr:uid="{00000000-0005-0000-0000-0000348C0000}"/>
    <cellStyle name="Entrada 2 5 15" xfId="41385" xr:uid="{00000000-0005-0000-0000-0000358C0000}"/>
    <cellStyle name="Entrada 2 5 16" xfId="40028" xr:uid="{00000000-0005-0000-0000-0000368C0000}"/>
    <cellStyle name="Entrada 2 5 17" xfId="40098" xr:uid="{00000000-0005-0000-0000-0000378C0000}"/>
    <cellStyle name="Entrada 2 5 18" xfId="43427" xr:uid="{00000000-0005-0000-0000-0000388C0000}"/>
    <cellStyle name="Entrada 2 5 19" xfId="13442" xr:uid="{00000000-0005-0000-0000-0000398C0000}"/>
    <cellStyle name="Entrada 2 5 2" xfId="7093" xr:uid="{00000000-0005-0000-0000-00003A8C0000}"/>
    <cellStyle name="Entrada 2 5 2 2" xfId="52859" xr:uid="{00000000-0005-0000-0000-00003B8C0000}"/>
    <cellStyle name="Entrada 2 5 2 3" xfId="20761" xr:uid="{00000000-0005-0000-0000-00003C8C0000}"/>
    <cellStyle name="Entrada 2 5 3" xfId="10469" xr:uid="{00000000-0005-0000-0000-00003D8C0000}"/>
    <cellStyle name="Entrada 2 5 3 2" xfId="56234" xr:uid="{00000000-0005-0000-0000-00003E8C0000}"/>
    <cellStyle name="Entrada 2 5 3 3" xfId="23586" xr:uid="{00000000-0005-0000-0000-00003F8C0000}"/>
    <cellStyle name="Entrada 2 5 4" xfId="24848" xr:uid="{00000000-0005-0000-0000-0000408C0000}"/>
    <cellStyle name="Entrada 2 5 4 2" xfId="48195" xr:uid="{00000000-0005-0000-0000-0000418C0000}"/>
    <cellStyle name="Entrada 2 5 5" xfId="24098" xr:uid="{00000000-0005-0000-0000-0000428C0000}"/>
    <cellStyle name="Entrada 2 5 6" xfId="21381" xr:uid="{00000000-0005-0000-0000-0000438C0000}"/>
    <cellStyle name="Entrada 2 5 7" xfId="24758" xr:uid="{00000000-0005-0000-0000-0000448C0000}"/>
    <cellStyle name="Entrada 2 5 8" xfId="30376" xr:uid="{00000000-0005-0000-0000-0000458C0000}"/>
    <cellStyle name="Entrada 2 5 9" xfId="33877" xr:uid="{00000000-0005-0000-0000-0000468C0000}"/>
    <cellStyle name="Entrada 2 6" xfId="2832" xr:uid="{00000000-0005-0000-0000-0000478C0000}"/>
    <cellStyle name="Entrada 2 6 10" xfId="36511" xr:uid="{00000000-0005-0000-0000-0000488C0000}"/>
    <cellStyle name="Entrada 2 6 11" xfId="40269" xr:uid="{00000000-0005-0000-0000-0000498C0000}"/>
    <cellStyle name="Entrada 2 6 12" xfId="36311" xr:uid="{00000000-0005-0000-0000-00004A8C0000}"/>
    <cellStyle name="Entrada 2 6 13" xfId="40792" xr:uid="{00000000-0005-0000-0000-00004B8C0000}"/>
    <cellStyle name="Entrada 2 6 14" xfId="40179" xr:uid="{00000000-0005-0000-0000-00004C8C0000}"/>
    <cellStyle name="Entrada 2 6 15" xfId="39929" xr:uid="{00000000-0005-0000-0000-00004D8C0000}"/>
    <cellStyle name="Entrada 2 6 16" xfId="39414" xr:uid="{00000000-0005-0000-0000-00004E8C0000}"/>
    <cellStyle name="Entrada 2 6 17" xfId="40459" xr:uid="{00000000-0005-0000-0000-00004F8C0000}"/>
    <cellStyle name="Entrada 2 6 18" xfId="43971" xr:uid="{00000000-0005-0000-0000-0000508C0000}"/>
    <cellStyle name="Entrada 2 6 19" xfId="17165" xr:uid="{00000000-0005-0000-0000-0000518C0000}"/>
    <cellStyle name="Entrada 2 6 2" xfId="10546" xr:uid="{00000000-0005-0000-0000-0000528C0000}"/>
    <cellStyle name="Entrada 2 6 2 2" xfId="56311" xr:uid="{00000000-0005-0000-0000-0000538C0000}"/>
    <cellStyle name="Entrada 2 6 2 3" xfId="21457" xr:uid="{00000000-0005-0000-0000-0000548C0000}"/>
    <cellStyle name="Entrada 2 6 3" xfId="23368" xr:uid="{00000000-0005-0000-0000-0000558C0000}"/>
    <cellStyle name="Entrada 2 6 4" xfId="23597" xr:uid="{00000000-0005-0000-0000-0000568C0000}"/>
    <cellStyle name="Entrada 2 6 5" xfId="19153" xr:uid="{00000000-0005-0000-0000-0000578C0000}"/>
    <cellStyle name="Entrada 2 6 6" xfId="24593" xr:uid="{00000000-0005-0000-0000-0000588C0000}"/>
    <cellStyle name="Entrada 2 6 7" xfId="24774" xr:uid="{00000000-0005-0000-0000-0000598C0000}"/>
    <cellStyle name="Entrada 2 6 8" xfId="30944" xr:uid="{00000000-0005-0000-0000-00005A8C0000}"/>
    <cellStyle name="Entrada 2 6 9" xfId="33954" xr:uid="{00000000-0005-0000-0000-00005B8C0000}"/>
    <cellStyle name="Entrada 2 7" xfId="5703" xr:uid="{00000000-0005-0000-0000-00005C8C0000}"/>
    <cellStyle name="Entrada 2 7 2" xfId="51469" xr:uid="{00000000-0005-0000-0000-00005D8C0000}"/>
    <cellStyle name="Entrada 2 7 3" xfId="19251" xr:uid="{00000000-0005-0000-0000-00005E8C0000}"/>
    <cellStyle name="Entrada 2 8" xfId="19108" xr:uid="{00000000-0005-0000-0000-00005F8C0000}"/>
    <cellStyle name="Entrada 2 9" xfId="24853" xr:uid="{00000000-0005-0000-0000-0000608C0000}"/>
    <cellStyle name="Entrada 3" xfId="114" xr:uid="{00000000-0005-0000-0000-0000618C0000}"/>
    <cellStyle name="Entrada 3 10" xfId="24214" xr:uid="{00000000-0005-0000-0000-0000628C0000}"/>
    <cellStyle name="Entrada 3 11" xfId="23717" xr:uid="{00000000-0005-0000-0000-0000638C0000}"/>
    <cellStyle name="Entrada 3 12" xfId="21247" xr:uid="{00000000-0005-0000-0000-0000648C0000}"/>
    <cellStyle name="Entrada 3 13" xfId="30871" xr:uid="{00000000-0005-0000-0000-0000658C0000}"/>
    <cellStyle name="Entrada 3 14" xfId="34186" xr:uid="{00000000-0005-0000-0000-0000668C0000}"/>
    <cellStyle name="Entrada 3 15" xfId="36394" xr:uid="{00000000-0005-0000-0000-0000678C0000}"/>
    <cellStyle name="Entrada 3 16" xfId="40066" xr:uid="{00000000-0005-0000-0000-0000688C0000}"/>
    <cellStyle name="Entrada 3 17" xfId="40038" xr:uid="{00000000-0005-0000-0000-0000698C0000}"/>
    <cellStyle name="Entrada 3 18" xfId="41592" xr:uid="{00000000-0005-0000-0000-00006A8C0000}"/>
    <cellStyle name="Entrada 3 19" xfId="39608" xr:uid="{00000000-0005-0000-0000-00006B8C0000}"/>
    <cellStyle name="Entrada 3 2" xfId="738" xr:uid="{00000000-0005-0000-0000-00006C8C0000}"/>
    <cellStyle name="Entrada 3 2 10" xfId="24720" xr:uid="{00000000-0005-0000-0000-00006D8C0000}"/>
    <cellStyle name="Entrada 3 2 11" xfId="23941" xr:uid="{00000000-0005-0000-0000-00006E8C0000}"/>
    <cellStyle name="Entrada 3 2 12" xfId="28900" xr:uid="{00000000-0005-0000-0000-00006F8C0000}"/>
    <cellStyle name="Entrada 3 2 13" xfId="34652" xr:uid="{00000000-0005-0000-0000-0000708C0000}"/>
    <cellStyle name="Entrada 3 2 14" xfId="39319" xr:uid="{00000000-0005-0000-0000-0000718C0000}"/>
    <cellStyle name="Entrada 3 2 15" xfId="40463" xr:uid="{00000000-0005-0000-0000-0000728C0000}"/>
    <cellStyle name="Entrada 3 2 16" xfId="41447" xr:uid="{00000000-0005-0000-0000-0000738C0000}"/>
    <cellStyle name="Entrada 3 2 17" xfId="39573" xr:uid="{00000000-0005-0000-0000-0000748C0000}"/>
    <cellStyle name="Entrada 3 2 18" xfId="39720" xr:uid="{00000000-0005-0000-0000-0000758C0000}"/>
    <cellStyle name="Entrada 3 2 19" xfId="40807" xr:uid="{00000000-0005-0000-0000-0000768C0000}"/>
    <cellStyle name="Entrada 3 2 2" xfId="1853" xr:uid="{00000000-0005-0000-0000-0000778C0000}"/>
    <cellStyle name="Entrada 3 2 2 10" xfId="33808" xr:uid="{00000000-0005-0000-0000-0000788C0000}"/>
    <cellStyle name="Entrada 3 2 2 11" xfId="35763" xr:uid="{00000000-0005-0000-0000-0000798C0000}"/>
    <cellStyle name="Entrada 3 2 2 12" xfId="39796" xr:uid="{00000000-0005-0000-0000-00007A8C0000}"/>
    <cellStyle name="Entrada 3 2 2 13" xfId="40924" xr:uid="{00000000-0005-0000-0000-00007B8C0000}"/>
    <cellStyle name="Entrada 3 2 2 14" xfId="41381" xr:uid="{00000000-0005-0000-0000-00007C8C0000}"/>
    <cellStyle name="Entrada 3 2 2 15" xfId="41573" xr:uid="{00000000-0005-0000-0000-00007D8C0000}"/>
    <cellStyle name="Entrada 3 2 2 16" xfId="40920" xr:uid="{00000000-0005-0000-0000-00007E8C0000}"/>
    <cellStyle name="Entrada 3 2 2 17" xfId="41172" xr:uid="{00000000-0005-0000-0000-00007F8C0000}"/>
    <cellStyle name="Entrada 3 2 2 18" xfId="41631" xr:uid="{00000000-0005-0000-0000-0000808C0000}"/>
    <cellStyle name="Entrada 3 2 2 19" xfId="43358" xr:uid="{00000000-0005-0000-0000-0000818C0000}"/>
    <cellStyle name="Entrada 3 2 2 2" xfId="2777" xr:uid="{00000000-0005-0000-0000-0000828C0000}"/>
    <cellStyle name="Entrada 3 2 2 2 10" xfId="36460" xr:uid="{00000000-0005-0000-0000-0000838C0000}"/>
    <cellStyle name="Entrada 3 2 2 2 11" xfId="40241" xr:uid="{00000000-0005-0000-0000-0000848C0000}"/>
    <cellStyle name="Entrada 3 2 2 2 12" xfId="39637" xr:uid="{00000000-0005-0000-0000-0000858C0000}"/>
    <cellStyle name="Entrada 3 2 2 2 13" xfId="41666" xr:uid="{00000000-0005-0000-0000-0000868C0000}"/>
    <cellStyle name="Entrada 3 2 2 2 14" xfId="39935" xr:uid="{00000000-0005-0000-0000-0000878C0000}"/>
    <cellStyle name="Entrada 3 2 2 2 15" xfId="40709" xr:uid="{00000000-0005-0000-0000-0000888C0000}"/>
    <cellStyle name="Entrada 3 2 2 2 16" xfId="40403" xr:uid="{00000000-0005-0000-0000-0000898C0000}"/>
    <cellStyle name="Entrada 3 2 2 2 17" xfId="40219" xr:uid="{00000000-0005-0000-0000-00008A8C0000}"/>
    <cellStyle name="Entrada 3 2 2 2 18" xfId="43924" xr:uid="{00000000-0005-0000-0000-00008B8C0000}"/>
    <cellStyle name="Entrada 3 2 2 2 19" xfId="15311" xr:uid="{00000000-0005-0000-0000-00008C8C0000}"/>
    <cellStyle name="Entrada 3 2 2 2 2" xfId="7600" xr:uid="{00000000-0005-0000-0000-00008D8C0000}"/>
    <cellStyle name="Entrada 3 2 2 2 2 2" xfId="53366" xr:uid="{00000000-0005-0000-0000-00008E8C0000}"/>
    <cellStyle name="Entrada 3 2 2 2 2 3" xfId="21404" xr:uid="{00000000-0005-0000-0000-00008F8C0000}"/>
    <cellStyle name="Entrada 3 2 2 2 3" xfId="10531" xr:uid="{00000000-0005-0000-0000-0000908C0000}"/>
    <cellStyle name="Entrada 3 2 2 2 3 2" xfId="56296" xr:uid="{00000000-0005-0000-0000-0000918C0000}"/>
    <cellStyle name="Entrada 3 2 2 2 3 3" xfId="24595" xr:uid="{00000000-0005-0000-0000-0000928C0000}"/>
    <cellStyle name="Entrada 3 2 2 2 4" xfId="19138" xr:uid="{00000000-0005-0000-0000-0000938C0000}"/>
    <cellStyle name="Entrada 3 2 2 2 4 2" xfId="48678" xr:uid="{00000000-0005-0000-0000-0000948C0000}"/>
    <cellStyle name="Entrada 3 2 2 2 5" xfId="23365" xr:uid="{00000000-0005-0000-0000-0000958C0000}"/>
    <cellStyle name="Entrada 3 2 2 2 6" xfId="23693" xr:uid="{00000000-0005-0000-0000-0000968C0000}"/>
    <cellStyle name="Entrada 3 2 2 2 7" xfId="23966" xr:uid="{00000000-0005-0000-0000-0000978C0000}"/>
    <cellStyle name="Entrada 3 2 2 2 8" xfId="30896" xr:uid="{00000000-0005-0000-0000-0000988C0000}"/>
    <cellStyle name="Entrada 3 2 2 2 9" xfId="33939" xr:uid="{00000000-0005-0000-0000-0000998C0000}"/>
    <cellStyle name="Entrada 3 2 2 20" xfId="13383" xr:uid="{00000000-0005-0000-0000-00009A8C0000}"/>
    <cellStyle name="Entrada 3 2 2 3" xfId="5201" xr:uid="{00000000-0005-0000-0000-00009B8C0000}"/>
    <cellStyle name="Entrada 3 2 2 3 10" xfId="40516" xr:uid="{00000000-0005-0000-0000-00009C8C0000}"/>
    <cellStyle name="Entrada 3 2 2 3 11" xfId="41002" xr:uid="{00000000-0005-0000-0000-00009D8C0000}"/>
    <cellStyle name="Entrada 3 2 2 3 12" xfId="46332" xr:uid="{00000000-0005-0000-0000-00009E8C0000}"/>
    <cellStyle name="Entrada 3 2 2 3 13" xfId="20692" xr:uid="{00000000-0005-0000-0000-00009F8C0000}"/>
    <cellStyle name="Entrada 3 2 2 3 2" xfId="10690" xr:uid="{00000000-0005-0000-0000-0000A08C0000}"/>
    <cellStyle name="Entrada 3 2 2 3 2 2" xfId="56455" xr:uid="{00000000-0005-0000-0000-0000A18C0000}"/>
    <cellStyle name="Entrada 3 2 2 3 2 3" xfId="33300" xr:uid="{00000000-0005-0000-0000-0000A28C0000}"/>
    <cellStyle name="Entrada 3 2 2 3 3" xfId="34098" xr:uid="{00000000-0005-0000-0000-0000A38C0000}"/>
    <cellStyle name="Entrada 3 2 2 3 4" xfId="38879" xr:uid="{00000000-0005-0000-0000-0000A48C0000}"/>
    <cellStyle name="Entrada 3 2 2 3 5" xfId="41232" xr:uid="{00000000-0005-0000-0000-0000A58C0000}"/>
    <cellStyle name="Entrada 3 2 2 3 6" xfId="40074" xr:uid="{00000000-0005-0000-0000-0000A68C0000}"/>
    <cellStyle name="Entrada 3 2 2 3 7" xfId="40499" xr:uid="{00000000-0005-0000-0000-0000A78C0000}"/>
    <cellStyle name="Entrada 3 2 2 3 8" xfId="34197" xr:uid="{00000000-0005-0000-0000-0000A88C0000}"/>
    <cellStyle name="Entrada 3 2 2 3 9" xfId="39574" xr:uid="{00000000-0005-0000-0000-0000A98C0000}"/>
    <cellStyle name="Entrada 3 2 2 4" xfId="10400" xr:uid="{00000000-0005-0000-0000-0000AA8C0000}"/>
    <cellStyle name="Entrada 3 2 2 4 2" xfId="56165" xr:uid="{00000000-0005-0000-0000-0000AB8C0000}"/>
    <cellStyle name="Entrada 3 2 2 4 3" xfId="24068" xr:uid="{00000000-0005-0000-0000-0000AC8C0000}"/>
    <cellStyle name="Entrada 3 2 2 5" xfId="24147" xr:uid="{00000000-0005-0000-0000-0000AD8C0000}"/>
    <cellStyle name="Entrada 3 2 2 6" xfId="24194" xr:uid="{00000000-0005-0000-0000-0000AE8C0000}"/>
    <cellStyle name="Entrada 3 2 2 7" xfId="19137" xr:uid="{00000000-0005-0000-0000-0000AF8C0000}"/>
    <cellStyle name="Entrada 3 2 2 8" xfId="24276" xr:uid="{00000000-0005-0000-0000-0000B08C0000}"/>
    <cellStyle name="Entrada 3 2 2 9" xfId="30313" xr:uid="{00000000-0005-0000-0000-0000B18C0000}"/>
    <cellStyle name="Entrada 3 2 20" xfId="40312" xr:uid="{00000000-0005-0000-0000-0000B28C0000}"/>
    <cellStyle name="Entrada 3 2 21" xfId="42251" xr:uid="{00000000-0005-0000-0000-0000B38C0000}"/>
    <cellStyle name="Entrada 3 2 22" xfId="11595" xr:uid="{00000000-0005-0000-0000-0000B48C0000}"/>
    <cellStyle name="Entrada 3 2 3" xfId="1132" xr:uid="{00000000-0005-0000-0000-0000B58C0000}"/>
    <cellStyle name="Entrada 3 2 3 10" xfId="33750" xr:uid="{00000000-0005-0000-0000-0000B68C0000}"/>
    <cellStyle name="Entrada 3 2 3 11" xfId="35042" xr:uid="{00000000-0005-0000-0000-0000B78C0000}"/>
    <cellStyle name="Entrada 3 2 3 12" xfId="39497" xr:uid="{00000000-0005-0000-0000-0000B88C0000}"/>
    <cellStyle name="Entrada 3 2 3 13" xfId="41404" xr:uid="{00000000-0005-0000-0000-0000B98C0000}"/>
    <cellStyle name="Entrada 3 2 3 14" xfId="41413" xr:uid="{00000000-0005-0000-0000-0000BA8C0000}"/>
    <cellStyle name="Entrada 3 2 3 15" xfId="41534" xr:uid="{00000000-0005-0000-0000-0000BB8C0000}"/>
    <cellStyle name="Entrada 3 2 3 16" xfId="39378" xr:uid="{00000000-0005-0000-0000-0000BC8C0000}"/>
    <cellStyle name="Entrada 3 2 3 17" xfId="39351" xr:uid="{00000000-0005-0000-0000-0000BD8C0000}"/>
    <cellStyle name="Entrada 3 2 3 18" xfId="36290" xr:uid="{00000000-0005-0000-0000-0000BE8C0000}"/>
    <cellStyle name="Entrada 3 2 3 19" xfId="42637" xr:uid="{00000000-0005-0000-0000-0000BF8C0000}"/>
    <cellStyle name="Entrada 3 2 3 2" xfId="2566" xr:uid="{00000000-0005-0000-0000-0000C08C0000}"/>
    <cellStyle name="Entrada 3 2 3 2 10" xfId="36356" xr:uid="{00000000-0005-0000-0000-0000C18C0000}"/>
    <cellStyle name="Entrada 3 2 3 2 11" xfId="40137" xr:uid="{00000000-0005-0000-0000-0000C28C0000}"/>
    <cellStyle name="Entrada 3 2 3 2 12" xfId="40679" xr:uid="{00000000-0005-0000-0000-0000C38C0000}"/>
    <cellStyle name="Entrada 3 2 3 2 13" xfId="40507" xr:uid="{00000000-0005-0000-0000-0000C48C0000}"/>
    <cellStyle name="Entrada 3 2 3 2 14" xfId="40174" xr:uid="{00000000-0005-0000-0000-0000C58C0000}"/>
    <cellStyle name="Entrada 3 2 3 2 15" xfId="40503" xr:uid="{00000000-0005-0000-0000-0000C68C0000}"/>
    <cellStyle name="Entrada 3 2 3 2 16" xfId="40986" xr:uid="{00000000-0005-0000-0000-0000C78C0000}"/>
    <cellStyle name="Entrada 3 2 3 2 17" xfId="41704" xr:uid="{00000000-0005-0000-0000-0000C88C0000}"/>
    <cellStyle name="Entrada 3 2 3 2 18" xfId="43892" xr:uid="{00000000-0005-0000-0000-0000C98C0000}"/>
    <cellStyle name="Entrada 3 2 3 2 19" xfId="15279" xr:uid="{00000000-0005-0000-0000-0000CA8C0000}"/>
    <cellStyle name="Entrada 3 2 3 2 2" xfId="7561" xr:uid="{00000000-0005-0000-0000-0000CB8C0000}"/>
    <cellStyle name="Entrada 3 2 3 2 2 2" xfId="53327" xr:uid="{00000000-0005-0000-0000-0000CC8C0000}"/>
    <cellStyle name="Entrada 3 2 3 2 2 3" xfId="21303" xr:uid="{00000000-0005-0000-0000-0000CD8C0000}"/>
    <cellStyle name="Entrada 3 2 3 2 3" xfId="10500" xr:uid="{00000000-0005-0000-0000-0000CE8C0000}"/>
    <cellStyle name="Entrada 3 2 3 2 3 2" xfId="56265" xr:uid="{00000000-0005-0000-0000-0000CF8C0000}"/>
    <cellStyle name="Entrada 3 2 3 2 3 3" xfId="23692" xr:uid="{00000000-0005-0000-0000-0000D08C0000}"/>
    <cellStyle name="Entrada 3 2 3 2 4" xfId="24880" xr:uid="{00000000-0005-0000-0000-0000D18C0000}"/>
    <cellStyle name="Entrada 3 2 3 2 4 2" xfId="48651" xr:uid="{00000000-0005-0000-0000-0000D28C0000}"/>
    <cellStyle name="Entrada 3 2 3 2 5" xfId="21210" xr:uid="{00000000-0005-0000-0000-0000D38C0000}"/>
    <cellStyle name="Entrada 3 2 3 2 6" xfId="21208" xr:uid="{00000000-0005-0000-0000-0000D48C0000}"/>
    <cellStyle name="Entrada 3 2 3 2 7" xfId="24301" xr:uid="{00000000-0005-0000-0000-0000D58C0000}"/>
    <cellStyle name="Entrada 3 2 3 2 8" xfId="30853" xr:uid="{00000000-0005-0000-0000-0000D68C0000}"/>
    <cellStyle name="Entrada 3 2 3 2 9" xfId="33908" xr:uid="{00000000-0005-0000-0000-0000D78C0000}"/>
    <cellStyle name="Entrada 3 2 3 20" xfId="12672" xr:uid="{00000000-0005-0000-0000-0000D88C0000}"/>
    <cellStyle name="Entrada 3 2 3 3" xfId="5169" xr:uid="{00000000-0005-0000-0000-0000D98C0000}"/>
    <cellStyle name="Entrada 3 2 3 3 10" xfId="41746" xr:uid="{00000000-0005-0000-0000-0000DA8C0000}"/>
    <cellStyle name="Entrada 3 2 3 3 11" xfId="40040" xr:uid="{00000000-0005-0000-0000-0000DB8C0000}"/>
    <cellStyle name="Entrada 3 2 3 3 12" xfId="46300" xr:uid="{00000000-0005-0000-0000-0000DC8C0000}"/>
    <cellStyle name="Entrada 3 2 3 3 13" xfId="19971" xr:uid="{00000000-0005-0000-0000-0000DD8C0000}"/>
    <cellStyle name="Entrada 3 2 3 3 2" xfId="10659" xr:uid="{00000000-0005-0000-0000-0000DE8C0000}"/>
    <cellStyle name="Entrada 3 2 3 3 2 2" xfId="56424" xr:uid="{00000000-0005-0000-0000-0000DF8C0000}"/>
    <cellStyle name="Entrada 3 2 3 3 2 3" xfId="33268" xr:uid="{00000000-0005-0000-0000-0000E08C0000}"/>
    <cellStyle name="Entrada 3 2 3 3 3" xfId="34067" xr:uid="{00000000-0005-0000-0000-0000E18C0000}"/>
    <cellStyle name="Entrada 3 2 3 3 4" xfId="38847" xr:uid="{00000000-0005-0000-0000-0000E28C0000}"/>
    <cellStyle name="Entrada 3 2 3 3 5" xfId="41200" xr:uid="{00000000-0005-0000-0000-0000E38C0000}"/>
    <cellStyle name="Entrada 3 2 3 3 6" xfId="40186" xr:uid="{00000000-0005-0000-0000-0000E48C0000}"/>
    <cellStyle name="Entrada 3 2 3 3 7" xfId="41311" xr:uid="{00000000-0005-0000-0000-0000E58C0000}"/>
    <cellStyle name="Entrada 3 2 3 3 8" xfId="41080" xr:uid="{00000000-0005-0000-0000-0000E68C0000}"/>
    <cellStyle name="Entrada 3 2 3 3 9" xfId="41444" xr:uid="{00000000-0005-0000-0000-0000E78C0000}"/>
    <cellStyle name="Entrada 3 2 3 4" xfId="10342" xr:uid="{00000000-0005-0000-0000-0000E88C0000}"/>
    <cellStyle name="Entrada 3 2 3 4 2" xfId="56107" xr:uid="{00000000-0005-0000-0000-0000E98C0000}"/>
    <cellStyle name="Entrada 3 2 3 4 3" xfId="24557" xr:uid="{00000000-0005-0000-0000-0000EA8C0000}"/>
    <cellStyle name="Entrada 3 2 3 5" xfId="24659" xr:uid="{00000000-0005-0000-0000-0000EB8C0000}"/>
    <cellStyle name="Entrada 3 2 3 6" xfId="19073" xr:uid="{00000000-0005-0000-0000-0000EC8C0000}"/>
    <cellStyle name="Entrada 3 2 3 7" xfId="24954" xr:uid="{00000000-0005-0000-0000-0000ED8C0000}"/>
    <cellStyle name="Entrada 3 2 3 8" xfId="19075" xr:uid="{00000000-0005-0000-0000-0000EE8C0000}"/>
    <cellStyle name="Entrada 3 2 3 9" xfId="29600" xr:uid="{00000000-0005-0000-0000-0000EF8C0000}"/>
    <cellStyle name="Entrada 3 2 4" xfId="1875" xr:uid="{00000000-0005-0000-0000-0000F08C0000}"/>
    <cellStyle name="Entrada 3 2 4 10" xfId="35785" xr:uid="{00000000-0005-0000-0000-0000F18C0000}"/>
    <cellStyle name="Entrada 3 2 4 11" xfId="39818" xr:uid="{00000000-0005-0000-0000-0000F28C0000}"/>
    <cellStyle name="Entrada 3 2 4 12" xfId="40512" xr:uid="{00000000-0005-0000-0000-0000F38C0000}"/>
    <cellStyle name="Entrada 3 2 4 13" xfId="39374" xr:uid="{00000000-0005-0000-0000-0000F48C0000}"/>
    <cellStyle name="Entrada 3 2 4 14" xfId="39883" xr:uid="{00000000-0005-0000-0000-0000F58C0000}"/>
    <cellStyle name="Entrada 3 2 4 15" xfId="41757" xr:uid="{00000000-0005-0000-0000-0000F68C0000}"/>
    <cellStyle name="Entrada 3 2 4 16" xfId="41749" xr:uid="{00000000-0005-0000-0000-0000F78C0000}"/>
    <cellStyle name="Entrada 3 2 4 17" xfId="39715" xr:uid="{00000000-0005-0000-0000-0000F88C0000}"/>
    <cellStyle name="Entrada 3 2 4 18" xfId="43380" xr:uid="{00000000-0005-0000-0000-0000F98C0000}"/>
    <cellStyle name="Entrada 3 2 4 19" xfId="13403" xr:uid="{00000000-0005-0000-0000-0000FA8C0000}"/>
    <cellStyle name="Entrada 3 2 4 2" xfId="7064" xr:uid="{00000000-0005-0000-0000-0000FB8C0000}"/>
    <cellStyle name="Entrada 3 2 4 2 2" xfId="52830" xr:uid="{00000000-0005-0000-0000-0000FC8C0000}"/>
    <cellStyle name="Entrada 3 2 4 2 3" xfId="20714" xr:uid="{00000000-0005-0000-0000-0000FD8C0000}"/>
    <cellStyle name="Entrada 3 2 4 3" xfId="10422" xr:uid="{00000000-0005-0000-0000-0000FE8C0000}"/>
    <cellStyle name="Entrada 3 2 4 3 2" xfId="56187" xr:uid="{00000000-0005-0000-0000-0000FF8C0000}"/>
    <cellStyle name="Entrada 3 2 4 3 3" xfId="19122" xr:uid="{00000000-0005-0000-0000-0000008D0000}"/>
    <cellStyle name="Entrada 3 2 4 4" xfId="21260" xr:uid="{00000000-0005-0000-0000-0000018D0000}"/>
    <cellStyle name="Entrada 3 2 4 4 2" xfId="48166" xr:uid="{00000000-0005-0000-0000-0000028D0000}"/>
    <cellStyle name="Entrada 3 2 4 5" xfId="24235" xr:uid="{00000000-0005-0000-0000-0000038D0000}"/>
    <cellStyle name="Entrada 3 2 4 6" xfId="24036" xr:uid="{00000000-0005-0000-0000-0000048D0000}"/>
    <cellStyle name="Entrada 3 2 4 7" xfId="24143" xr:uid="{00000000-0005-0000-0000-0000058D0000}"/>
    <cellStyle name="Entrada 3 2 4 8" xfId="30334" xr:uid="{00000000-0005-0000-0000-0000068D0000}"/>
    <cellStyle name="Entrada 3 2 4 9" xfId="33830" xr:uid="{00000000-0005-0000-0000-0000078D0000}"/>
    <cellStyle name="Entrada 3 2 5" xfId="4686" xr:uid="{00000000-0005-0000-0000-0000088D0000}"/>
    <cellStyle name="Entrada 3 2 5 10" xfId="38365" xr:uid="{00000000-0005-0000-0000-0000098D0000}"/>
    <cellStyle name="Entrada 3 2 5 11" xfId="41019" xr:uid="{00000000-0005-0000-0000-00000A8D0000}"/>
    <cellStyle name="Entrada 3 2 5 12" xfId="41060" xr:uid="{00000000-0005-0000-0000-00000B8D0000}"/>
    <cellStyle name="Entrada 3 2 5 13" xfId="41593" xr:uid="{00000000-0005-0000-0000-00000C8D0000}"/>
    <cellStyle name="Entrada 3 2 5 14" xfId="41028" xr:uid="{00000000-0005-0000-0000-00000D8D0000}"/>
    <cellStyle name="Entrada 3 2 5 15" xfId="39699" xr:uid="{00000000-0005-0000-0000-00000E8D0000}"/>
    <cellStyle name="Entrada 3 2 5 16" xfId="41584" xr:uid="{00000000-0005-0000-0000-00000F8D0000}"/>
    <cellStyle name="Entrada 3 2 5 17" xfId="36313" xr:uid="{00000000-0005-0000-0000-0000108D0000}"/>
    <cellStyle name="Entrada 3 2 5 18" xfId="45825" xr:uid="{00000000-0005-0000-0000-0000118D0000}"/>
    <cellStyle name="Entrada 3 2 5 19" xfId="19019" xr:uid="{00000000-0005-0000-0000-0000128D0000}"/>
    <cellStyle name="Entrada 3 2 5 2" xfId="10625" xr:uid="{00000000-0005-0000-0000-0000138D0000}"/>
    <cellStyle name="Entrada 3 2 5 2 2" xfId="56390" xr:uid="{00000000-0005-0000-0000-0000148D0000}"/>
    <cellStyle name="Entrada 3 2 5 2 3" xfId="23311" xr:uid="{00000000-0005-0000-0000-0000158D0000}"/>
    <cellStyle name="Entrada 3 2 5 3" xfId="24096" xr:uid="{00000000-0005-0000-0000-0000168D0000}"/>
    <cellStyle name="Entrada 3 2 5 4" xfId="19111" xr:uid="{00000000-0005-0000-0000-0000178D0000}"/>
    <cellStyle name="Entrada 3 2 5 5" xfId="25107" xr:uid="{00000000-0005-0000-0000-0000188D0000}"/>
    <cellStyle name="Entrada 3 2 5 6" xfId="25174" xr:uid="{00000000-0005-0000-0000-0000198D0000}"/>
    <cellStyle name="Entrada 3 2 5 7" xfId="28862" xr:uid="{00000000-0005-0000-0000-00001A8D0000}"/>
    <cellStyle name="Entrada 3 2 5 8" xfId="32786" xr:uid="{00000000-0005-0000-0000-00001B8D0000}"/>
    <cellStyle name="Entrada 3 2 5 9" xfId="34033" xr:uid="{00000000-0005-0000-0000-00001C8D0000}"/>
    <cellStyle name="Entrada 3 2 6" xfId="5710" xr:uid="{00000000-0005-0000-0000-00001D8D0000}"/>
    <cellStyle name="Entrada 3 2 6 2" xfId="51476" xr:uid="{00000000-0005-0000-0000-00001E8D0000}"/>
    <cellStyle name="Entrada 3 2 6 3" xfId="19583" xr:uid="{00000000-0005-0000-0000-00001F8D0000}"/>
    <cellStyle name="Entrada 3 2 7" xfId="24597" xr:uid="{00000000-0005-0000-0000-0000208D0000}"/>
    <cellStyle name="Entrada 3 2 8" xfId="23975" xr:uid="{00000000-0005-0000-0000-0000218D0000}"/>
    <cellStyle name="Entrada 3 2 9" xfId="24155" xr:uid="{00000000-0005-0000-0000-0000228D0000}"/>
    <cellStyle name="Entrada 3 20" xfId="40083" xr:uid="{00000000-0005-0000-0000-0000238D0000}"/>
    <cellStyle name="Entrada 3 21" xfId="41509" xr:uid="{00000000-0005-0000-0000-0000248D0000}"/>
    <cellStyle name="Entrada 3 22" xfId="41897" xr:uid="{00000000-0005-0000-0000-0000258D0000}"/>
    <cellStyle name="Entrada 3 3" xfId="1126" xr:uid="{00000000-0005-0000-0000-0000268D0000}"/>
    <cellStyle name="Entrada 3 3 10" xfId="33748" xr:uid="{00000000-0005-0000-0000-0000278D0000}"/>
    <cellStyle name="Entrada 3 3 11" xfId="35036" xr:uid="{00000000-0005-0000-0000-0000288D0000}"/>
    <cellStyle name="Entrada 3 3 12" xfId="39491" xr:uid="{00000000-0005-0000-0000-0000298D0000}"/>
    <cellStyle name="Entrada 3 3 13" xfId="40599" xr:uid="{00000000-0005-0000-0000-00002A8D0000}"/>
    <cellStyle name="Entrada 3 3 14" xfId="40621" xr:uid="{00000000-0005-0000-0000-00002B8D0000}"/>
    <cellStyle name="Entrada 3 3 15" xfId="39537" xr:uid="{00000000-0005-0000-0000-00002C8D0000}"/>
    <cellStyle name="Entrada 3 3 16" xfId="34196" xr:uid="{00000000-0005-0000-0000-00002D8D0000}"/>
    <cellStyle name="Entrada 3 3 17" xfId="40702" xr:uid="{00000000-0005-0000-0000-00002E8D0000}"/>
    <cellStyle name="Entrada 3 3 18" xfId="41862" xr:uid="{00000000-0005-0000-0000-00002F8D0000}"/>
    <cellStyle name="Entrada 3 3 19" xfId="42631" xr:uid="{00000000-0005-0000-0000-0000308D0000}"/>
    <cellStyle name="Entrada 3 3 2" xfId="2671" xr:uid="{00000000-0005-0000-0000-0000318D0000}"/>
    <cellStyle name="Entrada 3 3 2 10" xfId="36410" xr:uid="{00000000-0005-0000-0000-0000328D0000}"/>
    <cellStyle name="Entrada 3 3 2 11" xfId="40197" xr:uid="{00000000-0005-0000-0000-0000338D0000}"/>
    <cellStyle name="Entrada 3 3 2 12" xfId="40678" xr:uid="{00000000-0005-0000-0000-0000348D0000}"/>
    <cellStyle name="Entrada 3 3 2 13" xfId="41400" xr:uid="{00000000-0005-0000-0000-0000358D0000}"/>
    <cellStyle name="Entrada 3 3 2 14" xfId="40978" xr:uid="{00000000-0005-0000-0000-0000368D0000}"/>
    <cellStyle name="Entrada 3 3 2 15" xfId="39450" xr:uid="{00000000-0005-0000-0000-0000378D0000}"/>
    <cellStyle name="Entrada 3 3 2 16" xfId="41037" xr:uid="{00000000-0005-0000-0000-0000388D0000}"/>
    <cellStyle name="Entrada 3 3 2 17" xfId="39386" xr:uid="{00000000-0005-0000-0000-0000398D0000}"/>
    <cellStyle name="Entrada 3 3 2 18" xfId="43911" xr:uid="{00000000-0005-0000-0000-00003A8D0000}"/>
    <cellStyle name="Entrada 3 3 2 19" xfId="15298" xr:uid="{00000000-0005-0000-0000-00003B8D0000}"/>
    <cellStyle name="Entrada 3 3 2 2" xfId="7581" xr:uid="{00000000-0005-0000-0000-00003C8D0000}"/>
    <cellStyle name="Entrada 3 3 2 2 2" xfId="53347" xr:uid="{00000000-0005-0000-0000-00003D8D0000}"/>
    <cellStyle name="Entrada 3 3 2 2 3" xfId="21351" xr:uid="{00000000-0005-0000-0000-00003E8D0000}"/>
    <cellStyle name="Entrada 3 3 2 3" xfId="10518" xr:uid="{00000000-0005-0000-0000-00003F8D0000}"/>
    <cellStyle name="Entrada 3 3 2 3 2" xfId="56283" xr:uid="{00000000-0005-0000-0000-0000408D0000}"/>
    <cellStyle name="Entrada 3 3 2 3 3" xfId="24177" xr:uid="{00000000-0005-0000-0000-0000418D0000}"/>
    <cellStyle name="Entrada 3 3 2 4" xfId="23537" xr:uid="{00000000-0005-0000-0000-0000428D0000}"/>
    <cellStyle name="Entrada 3 3 2 4 2" xfId="48665" xr:uid="{00000000-0005-0000-0000-0000438D0000}"/>
    <cellStyle name="Entrada 3 3 2 5" xfId="19246" xr:uid="{00000000-0005-0000-0000-0000448D0000}"/>
    <cellStyle name="Entrada 3 3 2 6" xfId="19041" xr:uid="{00000000-0005-0000-0000-0000458D0000}"/>
    <cellStyle name="Entrada 3 3 2 7" xfId="23744" xr:uid="{00000000-0005-0000-0000-0000468D0000}"/>
    <cellStyle name="Entrada 3 3 2 8" xfId="30877" xr:uid="{00000000-0005-0000-0000-0000478D0000}"/>
    <cellStyle name="Entrada 3 3 2 9" xfId="33926" xr:uid="{00000000-0005-0000-0000-0000488D0000}"/>
    <cellStyle name="Entrada 3 3 20" xfId="11241" xr:uid="{00000000-0005-0000-0000-0000498D0000}"/>
    <cellStyle name="Entrada 3 3 3" xfId="5188" xr:uid="{00000000-0005-0000-0000-00004A8D0000}"/>
    <cellStyle name="Entrada 3 3 3 10" xfId="39368" xr:uid="{00000000-0005-0000-0000-00004B8D0000}"/>
    <cellStyle name="Entrada 3 3 3 11" xfId="40988" xr:uid="{00000000-0005-0000-0000-00004C8D0000}"/>
    <cellStyle name="Entrada 3 3 3 12" xfId="46319" xr:uid="{00000000-0005-0000-0000-00004D8D0000}"/>
    <cellStyle name="Entrada 3 3 3 13" xfId="19965" xr:uid="{00000000-0005-0000-0000-00004E8D0000}"/>
    <cellStyle name="Entrada 3 3 3 2" xfId="10677" xr:uid="{00000000-0005-0000-0000-00004F8D0000}"/>
    <cellStyle name="Entrada 3 3 3 2 2" xfId="56442" xr:uid="{00000000-0005-0000-0000-0000508D0000}"/>
    <cellStyle name="Entrada 3 3 3 2 3" xfId="33287" xr:uid="{00000000-0005-0000-0000-0000518D0000}"/>
    <cellStyle name="Entrada 3 3 3 3" xfId="34085" xr:uid="{00000000-0005-0000-0000-0000528D0000}"/>
    <cellStyle name="Entrada 3 3 3 4" xfId="38866" xr:uid="{00000000-0005-0000-0000-0000538D0000}"/>
    <cellStyle name="Entrada 3 3 3 5" xfId="41219" xr:uid="{00000000-0005-0000-0000-0000548D0000}"/>
    <cellStyle name="Entrada 3 3 3 6" xfId="36303" xr:uid="{00000000-0005-0000-0000-0000558D0000}"/>
    <cellStyle name="Entrada 3 3 3 7" xfId="39566" xr:uid="{00000000-0005-0000-0000-0000568D0000}"/>
    <cellStyle name="Entrada 3 3 3 8" xfId="40849" xr:uid="{00000000-0005-0000-0000-0000578D0000}"/>
    <cellStyle name="Entrada 3 3 3 9" xfId="39460" xr:uid="{00000000-0005-0000-0000-0000588D0000}"/>
    <cellStyle name="Entrada 3 3 4" xfId="10340" xr:uid="{00000000-0005-0000-0000-0000598D0000}"/>
    <cellStyle name="Entrada 3 3 4 2" xfId="56105" xr:uid="{00000000-0005-0000-0000-00005A8D0000}"/>
    <cellStyle name="Entrada 3 3 4 3" xfId="24207" xr:uid="{00000000-0005-0000-0000-00005B8D0000}"/>
    <cellStyle name="Entrada 3 3 5" xfId="21224" xr:uid="{00000000-0005-0000-0000-00005C8D0000}"/>
    <cellStyle name="Entrada 3 3 6" xfId="23533" xr:uid="{00000000-0005-0000-0000-00005D8D0000}"/>
    <cellStyle name="Entrada 3 3 7" xfId="24907" xr:uid="{00000000-0005-0000-0000-00005E8D0000}"/>
    <cellStyle name="Entrada 3 3 8" xfId="19155" xr:uid="{00000000-0005-0000-0000-00005F8D0000}"/>
    <cellStyle name="Entrada 3 3 9" xfId="29594" xr:uid="{00000000-0005-0000-0000-0000608D0000}"/>
    <cellStyle name="Entrada 3 4" xfId="1136" xr:uid="{00000000-0005-0000-0000-0000618D0000}"/>
    <cellStyle name="Entrada 3 4 10" xfId="33752" xr:uid="{00000000-0005-0000-0000-0000628D0000}"/>
    <cellStyle name="Entrada 3 4 11" xfId="35046" xr:uid="{00000000-0005-0000-0000-0000638D0000}"/>
    <cellStyle name="Entrada 3 4 12" xfId="39500" xr:uid="{00000000-0005-0000-0000-0000648D0000}"/>
    <cellStyle name="Entrada 3 4 13" xfId="40032" xr:uid="{00000000-0005-0000-0000-0000658D0000}"/>
    <cellStyle name="Entrada 3 4 14" xfId="40609" xr:uid="{00000000-0005-0000-0000-0000668D0000}"/>
    <cellStyle name="Entrada 3 4 15" xfId="40159" xr:uid="{00000000-0005-0000-0000-0000678D0000}"/>
    <cellStyle name="Entrada 3 4 16" xfId="41346" xr:uid="{00000000-0005-0000-0000-0000688D0000}"/>
    <cellStyle name="Entrada 3 4 17" xfId="41550" xr:uid="{00000000-0005-0000-0000-0000698D0000}"/>
    <cellStyle name="Entrada 3 4 18" xfId="41836" xr:uid="{00000000-0005-0000-0000-00006A8D0000}"/>
    <cellStyle name="Entrada 3 4 19" xfId="42641" xr:uid="{00000000-0005-0000-0000-00006B8D0000}"/>
    <cellStyle name="Entrada 3 4 2" xfId="2460" xr:uid="{00000000-0005-0000-0000-00006C8D0000}"/>
    <cellStyle name="Entrada 3 4 2 10" xfId="36316" xr:uid="{00000000-0005-0000-0000-00006D8D0000}"/>
    <cellStyle name="Entrada 3 4 2 11" xfId="40086" xr:uid="{00000000-0005-0000-0000-00006E8D0000}"/>
    <cellStyle name="Entrada 3 4 2 12" xfId="41046" xr:uid="{00000000-0005-0000-0000-00006F8D0000}"/>
    <cellStyle name="Entrada 3 4 2 13" xfId="41349" xr:uid="{00000000-0005-0000-0000-0000708D0000}"/>
    <cellStyle name="Entrada 3 4 2 14" xfId="41324" xr:uid="{00000000-0005-0000-0000-0000718D0000}"/>
    <cellStyle name="Entrada 3 4 2 15" xfId="39727" xr:uid="{00000000-0005-0000-0000-0000728D0000}"/>
    <cellStyle name="Entrada 3 4 2 16" xfId="40550" xr:uid="{00000000-0005-0000-0000-0000738D0000}"/>
    <cellStyle name="Entrada 3 4 2 17" xfId="39948" xr:uid="{00000000-0005-0000-0000-0000748D0000}"/>
    <cellStyle name="Entrada 3 4 2 18" xfId="43879" xr:uid="{00000000-0005-0000-0000-0000758D0000}"/>
    <cellStyle name="Entrada 3 4 2 19" xfId="15266" xr:uid="{00000000-0005-0000-0000-0000768D0000}"/>
    <cellStyle name="Entrada 3 4 2 2" xfId="7541" xr:uid="{00000000-0005-0000-0000-0000778D0000}"/>
    <cellStyle name="Entrada 3 4 2 2 2" xfId="53307" xr:uid="{00000000-0005-0000-0000-0000788D0000}"/>
    <cellStyle name="Entrada 3 4 2 2 3" xfId="21253" xr:uid="{00000000-0005-0000-0000-0000798D0000}"/>
    <cellStyle name="Entrada 3 4 2 3" xfId="10487" xr:uid="{00000000-0005-0000-0000-00007A8D0000}"/>
    <cellStyle name="Entrada 3 4 2 3 2" xfId="56252" xr:uid="{00000000-0005-0000-0000-00007B8D0000}"/>
    <cellStyle name="Entrada 3 4 2 3 3" xfId="24699" xr:uid="{00000000-0005-0000-0000-00007C8D0000}"/>
    <cellStyle name="Entrada 3 4 2 4" xfId="24332" xr:uid="{00000000-0005-0000-0000-00007D8D0000}"/>
    <cellStyle name="Entrada 3 4 2 4 2" xfId="48638" xr:uid="{00000000-0005-0000-0000-00007E8D0000}"/>
    <cellStyle name="Entrada 3 4 2 5" xfId="24472" xr:uid="{00000000-0005-0000-0000-00007F8D0000}"/>
    <cellStyle name="Entrada 3 4 2 6" xfId="23428" xr:uid="{00000000-0005-0000-0000-0000808D0000}"/>
    <cellStyle name="Entrada 3 4 2 7" xfId="24584" xr:uid="{00000000-0005-0000-0000-0000818D0000}"/>
    <cellStyle name="Entrada 3 4 2 8" xfId="30833" xr:uid="{00000000-0005-0000-0000-0000828D0000}"/>
    <cellStyle name="Entrada 3 4 2 9" xfId="33895" xr:uid="{00000000-0005-0000-0000-0000838D0000}"/>
    <cellStyle name="Entrada 3 4 20" xfId="12676" xr:uid="{00000000-0005-0000-0000-0000848D0000}"/>
    <cellStyle name="Entrada 3 4 3" xfId="5156" xr:uid="{00000000-0005-0000-0000-0000858D0000}"/>
    <cellStyle name="Entrada 3 4 3 10" xfId="41549" xr:uid="{00000000-0005-0000-0000-0000868D0000}"/>
    <cellStyle name="Entrada 3 4 3 11" xfId="39916" xr:uid="{00000000-0005-0000-0000-0000878D0000}"/>
    <cellStyle name="Entrada 3 4 3 12" xfId="46287" xr:uid="{00000000-0005-0000-0000-0000888D0000}"/>
    <cellStyle name="Entrada 3 4 3 13" xfId="19975" xr:uid="{00000000-0005-0000-0000-0000898D0000}"/>
    <cellStyle name="Entrada 3 4 3 2" xfId="10646" xr:uid="{00000000-0005-0000-0000-00008A8D0000}"/>
    <cellStyle name="Entrada 3 4 3 2 2" xfId="56411" xr:uid="{00000000-0005-0000-0000-00008B8D0000}"/>
    <cellStyle name="Entrada 3 4 3 2 3" xfId="33255" xr:uid="{00000000-0005-0000-0000-00008C8D0000}"/>
    <cellStyle name="Entrada 3 4 3 3" xfId="34054" xr:uid="{00000000-0005-0000-0000-00008D8D0000}"/>
    <cellStyle name="Entrada 3 4 3 4" xfId="38834" xr:uid="{00000000-0005-0000-0000-00008E8D0000}"/>
    <cellStyle name="Entrada 3 4 3 5" xfId="41187" xr:uid="{00000000-0005-0000-0000-00008F8D0000}"/>
    <cellStyle name="Entrada 3 4 3 6" xfId="40206" xr:uid="{00000000-0005-0000-0000-0000908D0000}"/>
    <cellStyle name="Entrada 3 4 3 7" xfId="40358" xr:uid="{00000000-0005-0000-0000-0000918D0000}"/>
    <cellStyle name="Entrada 3 4 3 8" xfId="41453" xr:uid="{00000000-0005-0000-0000-0000928D0000}"/>
    <cellStyle name="Entrada 3 4 3 9" xfId="40437" xr:uid="{00000000-0005-0000-0000-0000938D0000}"/>
    <cellStyle name="Entrada 3 4 4" xfId="10344" xr:uid="{00000000-0005-0000-0000-0000948D0000}"/>
    <cellStyle name="Entrada 3 4 4 2" xfId="56109" xr:uid="{00000000-0005-0000-0000-0000958D0000}"/>
    <cellStyle name="Entrada 3 4 4 3" xfId="24829" xr:uid="{00000000-0005-0000-0000-0000968D0000}"/>
    <cellStyle name="Entrada 3 4 5" xfId="23385" xr:uid="{00000000-0005-0000-0000-0000978D0000}"/>
    <cellStyle name="Entrada 3 4 6" xfId="24750" xr:uid="{00000000-0005-0000-0000-0000988D0000}"/>
    <cellStyle name="Entrada 3 4 7" xfId="24763" xr:uid="{00000000-0005-0000-0000-0000998D0000}"/>
    <cellStyle name="Entrada 3 4 8" xfId="25216" xr:uid="{00000000-0005-0000-0000-00009A8D0000}"/>
    <cellStyle name="Entrada 3 4 9" xfId="29604" xr:uid="{00000000-0005-0000-0000-00009B8D0000}"/>
    <cellStyle name="Entrada 3 5" xfId="1138" xr:uid="{00000000-0005-0000-0000-00009C8D0000}"/>
    <cellStyle name="Entrada 3 5 10" xfId="35048" xr:uid="{00000000-0005-0000-0000-00009D8D0000}"/>
    <cellStyle name="Entrada 3 5 11" xfId="39502" xr:uid="{00000000-0005-0000-0000-00009E8D0000}"/>
    <cellStyle name="Entrada 3 5 12" xfId="39761" xr:uid="{00000000-0005-0000-0000-00009F8D0000}"/>
    <cellStyle name="Entrada 3 5 13" xfId="41630" xr:uid="{00000000-0005-0000-0000-0000A08D0000}"/>
    <cellStyle name="Entrada 3 5 14" xfId="41354" xr:uid="{00000000-0005-0000-0000-0000A18D0000}"/>
    <cellStyle name="Entrada 3 5 15" xfId="40000" xr:uid="{00000000-0005-0000-0000-0000A28D0000}"/>
    <cellStyle name="Entrada 3 5 16" xfId="40513" xr:uid="{00000000-0005-0000-0000-0000A38D0000}"/>
    <cellStyle name="Entrada 3 5 17" xfId="40692" xr:uid="{00000000-0005-0000-0000-0000A48D0000}"/>
    <cellStyle name="Entrada 3 5 18" xfId="42643" xr:uid="{00000000-0005-0000-0000-0000A58D0000}"/>
    <cellStyle name="Entrada 3 5 19" xfId="12678" xr:uid="{00000000-0005-0000-0000-0000A68D0000}"/>
    <cellStyle name="Entrada 3 5 2" xfId="6367" xr:uid="{00000000-0005-0000-0000-0000A78D0000}"/>
    <cellStyle name="Entrada 3 5 2 2" xfId="52133" xr:uid="{00000000-0005-0000-0000-0000A88D0000}"/>
    <cellStyle name="Entrada 3 5 2 3" xfId="19977" xr:uid="{00000000-0005-0000-0000-0000A98D0000}"/>
    <cellStyle name="Entrada 3 5 3" xfId="10346" xr:uid="{00000000-0005-0000-0000-0000AA8D0000}"/>
    <cellStyle name="Entrada 3 5 3 2" xfId="56111" xr:uid="{00000000-0005-0000-0000-0000AB8D0000}"/>
    <cellStyle name="Entrada 3 5 3 3" xfId="24661" xr:uid="{00000000-0005-0000-0000-0000AC8D0000}"/>
    <cellStyle name="Entrada 3 5 4" xfId="23845" xr:uid="{00000000-0005-0000-0000-0000AD8D0000}"/>
    <cellStyle name="Entrada 3 5 4 2" xfId="47470" xr:uid="{00000000-0005-0000-0000-0000AE8D0000}"/>
    <cellStyle name="Entrada 3 5 5" xfId="23424" xr:uid="{00000000-0005-0000-0000-0000AF8D0000}"/>
    <cellStyle name="Entrada 3 5 6" xfId="25067" xr:uid="{00000000-0005-0000-0000-0000B08D0000}"/>
    <cellStyle name="Entrada 3 5 7" xfId="25196" xr:uid="{00000000-0005-0000-0000-0000B18D0000}"/>
    <cellStyle name="Entrada 3 5 8" xfId="29605" xr:uid="{00000000-0005-0000-0000-0000B28D0000}"/>
    <cellStyle name="Entrada 3 5 9" xfId="33754" xr:uid="{00000000-0005-0000-0000-0000B38D0000}"/>
    <cellStyle name="Entrada 3 6" xfId="4692" xr:uid="{00000000-0005-0000-0000-0000B48D0000}"/>
    <cellStyle name="Entrada 3 6 10" xfId="38371" xr:uid="{00000000-0005-0000-0000-0000B58D0000}"/>
    <cellStyle name="Entrada 3 6 11" xfId="41025" xr:uid="{00000000-0005-0000-0000-0000B68D0000}"/>
    <cellStyle name="Entrada 3 6 12" xfId="40392" xr:uid="{00000000-0005-0000-0000-0000B78D0000}"/>
    <cellStyle name="Entrada 3 6 13" xfId="41681" xr:uid="{00000000-0005-0000-0000-0000B88D0000}"/>
    <cellStyle name="Entrada 3 6 14" xfId="40520" xr:uid="{00000000-0005-0000-0000-0000B98D0000}"/>
    <cellStyle name="Entrada 3 6 15" xfId="40483" xr:uid="{00000000-0005-0000-0000-0000BA8D0000}"/>
    <cellStyle name="Entrada 3 6 16" xfId="36322" xr:uid="{00000000-0005-0000-0000-0000BB8D0000}"/>
    <cellStyle name="Entrada 3 6 17" xfId="41717" xr:uid="{00000000-0005-0000-0000-0000BC8D0000}"/>
    <cellStyle name="Entrada 3 6 18" xfId="45831" xr:uid="{00000000-0005-0000-0000-0000BD8D0000}"/>
    <cellStyle name="Entrada 3 6 19" xfId="19025" xr:uid="{00000000-0005-0000-0000-0000BE8D0000}"/>
    <cellStyle name="Entrada 3 6 2" xfId="10631" xr:uid="{00000000-0005-0000-0000-0000BF8D0000}"/>
    <cellStyle name="Entrada 3 6 2 2" xfId="56396" xr:uid="{00000000-0005-0000-0000-0000C08D0000}"/>
    <cellStyle name="Entrada 3 6 2 3" xfId="23317" xr:uid="{00000000-0005-0000-0000-0000C18D0000}"/>
    <cellStyle name="Entrada 3 6 3" xfId="24002" xr:uid="{00000000-0005-0000-0000-0000C28D0000}"/>
    <cellStyle name="Entrada 3 6 4" xfId="24335" xr:uid="{00000000-0005-0000-0000-0000C38D0000}"/>
    <cellStyle name="Entrada 3 6 5" xfId="25113" xr:uid="{00000000-0005-0000-0000-0000C48D0000}"/>
    <cellStyle name="Entrada 3 6 6" xfId="25180" xr:uid="{00000000-0005-0000-0000-0000C58D0000}"/>
    <cellStyle name="Entrada 3 6 7" xfId="28868" xr:uid="{00000000-0005-0000-0000-0000C68D0000}"/>
    <cellStyle name="Entrada 3 6 8" xfId="32792" xr:uid="{00000000-0005-0000-0000-0000C78D0000}"/>
    <cellStyle name="Entrada 3 6 9" xfId="34039" xr:uid="{00000000-0005-0000-0000-0000C88D0000}"/>
    <cellStyle name="Entrada 3 7" xfId="5680" xr:uid="{00000000-0005-0000-0000-0000C98D0000}"/>
    <cellStyle name="Entrada 3 7 2" xfId="51446" xr:uid="{00000000-0005-0000-0000-0000CA8D0000}"/>
    <cellStyle name="Entrada 3 7 3" xfId="19116" xr:uid="{00000000-0005-0000-0000-0000CB8D0000}"/>
    <cellStyle name="Entrada 3 8" xfId="24033" xr:uid="{00000000-0005-0000-0000-0000CC8D0000}"/>
    <cellStyle name="Entrada 3 9" xfId="24114" xr:uid="{00000000-0005-0000-0000-0000CD8D0000}"/>
    <cellStyle name="Entrada 4" xfId="2626" xr:uid="{00000000-0005-0000-0000-0000CE8D0000}"/>
    <cellStyle name="Entrada 4 10" xfId="36390" xr:uid="{00000000-0005-0000-0000-0000CF8D0000}"/>
    <cellStyle name="Entrada 4 11" xfId="40168" xr:uid="{00000000-0005-0000-0000-0000D08D0000}"/>
    <cellStyle name="Entrada 4 12" xfId="40942" xr:uid="{00000000-0005-0000-0000-0000D18D0000}"/>
    <cellStyle name="Entrada 4 13" xfId="41180" xr:uid="{00000000-0005-0000-0000-0000D28D0000}"/>
    <cellStyle name="Entrada 4 14" xfId="39769" xr:uid="{00000000-0005-0000-0000-0000D38D0000}"/>
    <cellStyle name="Entrada 4 15" xfId="41720" xr:uid="{00000000-0005-0000-0000-0000D48D0000}"/>
    <cellStyle name="Entrada 4 16" xfId="41313" xr:uid="{00000000-0005-0000-0000-0000D58D0000}"/>
    <cellStyle name="Entrada 4 17" xfId="41825" xr:uid="{00000000-0005-0000-0000-0000D68D0000}"/>
    <cellStyle name="Entrada 4 18" xfId="43906" xr:uid="{00000000-0005-0000-0000-0000D78D0000}"/>
    <cellStyle name="Entrada 4 19" xfId="15293" xr:uid="{00000000-0005-0000-0000-0000D88D0000}"/>
    <cellStyle name="Entrada 4 2" xfId="5183" xr:uid="{00000000-0005-0000-0000-0000D98D0000}"/>
    <cellStyle name="Entrada 4 2 10" xfId="41457" xr:uid="{00000000-0005-0000-0000-0000DA8D0000}"/>
    <cellStyle name="Entrada 4 2 11" xfId="39623" xr:uid="{00000000-0005-0000-0000-0000DB8D0000}"/>
    <cellStyle name="Entrada 4 2 12" xfId="46314" xr:uid="{00000000-0005-0000-0000-0000DC8D0000}"/>
    <cellStyle name="Entrada 4 2 13" xfId="21330" xr:uid="{00000000-0005-0000-0000-0000DD8D0000}"/>
    <cellStyle name="Entrada 4 2 2" xfId="10672" xr:uid="{00000000-0005-0000-0000-0000DE8D0000}"/>
    <cellStyle name="Entrada 4 2 2 2" xfId="56437" xr:uid="{00000000-0005-0000-0000-0000DF8D0000}"/>
    <cellStyle name="Entrada 4 2 2 3" xfId="33282" xr:uid="{00000000-0005-0000-0000-0000E08D0000}"/>
    <cellStyle name="Entrada 4 2 3" xfId="34080" xr:uid="{00000000-0005-0000-0000-0000E18D0000}"/>
    <cellStyle name="Entrada 4 2 4" xfId="38861" xr:uid="{00000000-0005-0000-0000-0000E28D0000}"/>
    <cellStyle name="Entrada 4 2 5" xfId="41214" xr:uid="{00000000-0005-0000-0000-0000E38D0000}"/>
    <cellStyle name="Entrada 4 2 6" xfId="40077" xr:uid="{00000000-0005-0000-0000-0000E48D0000}"/>
    <cellStyle name="Entrada 4 2 7" xfId="34137" xr:uid="{00000000-0005-0000-0000-0000E58D0000}"/>
    <cellStyle name="Entrada 4 2 8" xfId="41285" xr:uid="{00000000-0005-0000-0000-0000E68D0000}"/>
    <cellStyle name="Entrada 4 2 9" xfId="39683" xr:uid="{00000000-0005-0000-0000-0000E78D0000}"/>
    <cellStyle name="Entrada 4 3" xfId="10513" xr:uid="{00000000-0005-0000-0000-0000E88D0000}"/>
    <cellStyle name="Entrada 4 3 2" xfId="56278" xr:uid="{00000000-0005-0000-0000-0000E98D0000}"/>
    <cellStyle name="Entrada 4 3 3" xfId="21318" xr:uid="{00000000-0005-0000-0000-0000EA8D0000}"/>
    <cellStyle name="Entrada 4 4" xfId="23427" xr:uid="{00000000-0005-0000-0000-0000EB8D0000}"/>
    <cellStyle name="Entrada 4 5" xfId="24548" xr:uid="{00000000-0005-0000-0000-0000EC8D0000}"/>
    <cellStyle name="Entrada 4 6" xfId="23362" xr:uid="{00000000-0005-0000-0000-0000ED8D0000}"/>
    <cellStyle name="Entrada 4 7" xfId="25154" xr:uid="{00000000-0005-0000-0000-0000EE8D0000}"/>
    <cellStyle name="Entrada 4 8" xfId="30867" xr:uid="{00000000-0005-0000-0000-0000EF8D0000}"/>
    <cellStyle name="Entrada 4 9" xfId="33921" xr:uid="{00000000-0005-0000-0000-0000F08D0000}"/>
    <cellStyle name="Entrada 5" xfId="2415" xr:uid="{00000000-0005-0000-0000-0000F18D0000}"/>
    <cellStyle name="Entrada 5 10" xfId="36296" xr:uid="{00000000-0005-0000-0000-0000F28D0000}"/>
    <cellStyle name="Entrada 5 11" xfId="40059" xr:uid="{00000000-0005-0000-0000-0000F38D0000}"/>
    <cellStyle name="Entrada 5 12" xfId="39631" xr:uid="{00000000-0005-0000-0000-0000F48D0000}"/>
    <cellStyle name="Entrada 5 13" xfId="39978" xr:uid="{00000000-0005-0000-0000-0000F58D0000}"/>
    <cellStyle name="Entrada 5 14" xfId="41452" xr:uid="{00000000-0005-0000-0000-0000F68D0000}"/>
    <cellStyle name="Entrada 5 15" xfId="39495" xr:uid="{00000000-0005-0000-0000-0000F78D0000}"/>
    <cellStyle name="Entrada 5 16" xfId="40680" xr:uid="{00000000-0005-0000-0000-0000F88D0000}"/>
    <cellStyle name="Entrada 5 17" xfId="40921" xr:uid="{00000000-0005-0000-0000-0000F98D0000}"/>
    <cellStyle name="Entrada 5 18" xfId="43874" xr:uid="{00000000-0005-0000-0000-0000FA8D0000}"/>
    <cellStyle name="Entrada 5 19" xfId="15261" xr:uid="{00000000-0005-0000-0000-0000FB8D0000}"/>
    <cellStyle name="Entrada 5 2" xfId="5151" xr:uid="{00000000-0005-0000-0000-0000FC8D0000}"/>
    <cellStyle name="Entrada 5 2 10" xfId="40766" xr:uid="{00000000-0005-0000-0000-0000FD8D0000}"/>
    <cellStyle name="Entrada 5 2 11" xfId="40404" xr:uid="{00000000-0005-0000-0000-0000FE8D0000}"/>
    <cellStyle name="Entrada 5 2 12" xfId="46282" xr:uid="{00000000-0005-0000-0000-0000FF8D0000}"/>
    <cellStyle name="Entrada 5 2 13" xfId="21228" xr:uid="{00000000-0005-0000-0000-0000008E0000}"/>
    <cellStyle name="Entrada 5 2 2" xfId="10641" xr:uid="{00000000-0005-0000-0000-0000018E0000}"/>
    <cellStyle name="Entrada 5 2 2 2" xfId="56406" xr:uid="{00000000-0005-0000-0000-0000028E0000}"/>
    <cellStyle name="Entrada 5 2 2 3" xfId="33250" xr:uid="{00000000-0005-0000-0000-0000038E0000}"/>
    <cellStyle name="Entrada 5 2 3" xfId="34049" xr:uid="{00000000-0005-0000-0000-0000048E0000}"/>
    <cellStyle name="Entrada 5 2 4" xfId="38829" xr:uid="{00000000-0005-0000-0000-0000058E0000}"/>
    <cellStyle name="Entrada 5 2 5" xfId="41182" xr:uid="{00000000-0005-0000-0000-0000068E0000}"/>
    <cellStyle name="Entrada 5 2 6" xfId="40231" xr:uid="{00000000-0005-0000-0000-0000078E0000}"/>
    <cellStyle name="Entrada 5 2 7" xfId="34207" xr:uid="{00000000-0005-0000-0000-0000088E0000}"/>
    <cellStyle name="Entrada 5 2 8" xfId="39880" xr:uid="{00000000-0005-0000-0000-0000098E0000}"/>
    <cellStyle name="Entrada 5 2 9" xfId="40996" xr:uid="{00000000-0005-0000-0000-00000A8E0000}"/>
    <cellStyle name="Entrada 5 3" xfId="10482" xr:uid="{00000000-0005-0000-0000-00000B8E0000}"/>
    <cellStyle name="Entrada 5 3 2" xfId="56247" xr:uid="{00000000-0005-0000-0000-00000C8E0000}"/>
    <cellStyle name="Entrada 5 3 3" xfId="24016" xr:uid="{00000000-0005-0000-0000-00000D8E0000}"/>
    <cellStyle name="Entrada 5 4" xfId="23420" xr:uid="{00000000-0005-0000-0000-00000E8E0000}"/>
    <cellStyle name="Entrada 5 5" xfId="19074" xr:uid="{00000000-0005-0000-0000-00000F8E0000}"/>
    <cellStyle name="Entrada 5 6" xfId="24969" xr:uid="{00000000-0005-0000-0000-0000108E0000}"/>
    <cellStyle name="Entrada 5 7" xfId="24410" xr:uid="{00000000-0005-0000-0000-0000118E0000}"/>
    <cellStyle name="Entrada 5 8" xfId="30823" xr:uid="{00000000-0005-0000-0000-0000128E0000}"/>
    <cellStyle name="Entrada 5 9" xfId="33890" xr:uid="{00000000-0005-0000-0000-0000138E0000}"/>
    <cellStyle name="Ergebnis 2" xfId="115" xr:uid="{00000000-0005-0000-0000-0000148E0000}"/>
    <cellStyle name="Ergebnis 2 10" xfId="23921" xr:uid="{00000000-0005-0000-0000-0000158E0000}"/>
    <cellStyle name="Ergebnis 2 11" xfId="24024" xr:uid="{00000000-0005-0000-0000-0000168E0000}"/>
    <cellStyle name="Ergebnis 2 12" xfId="24631" xr:uid="{00000000-0005-0000-0000-0000178E0000}"/>
    <cellStyle name="Ergebnis 2 13" xfId="28872" xr:uid="{00000000-0005-0000-0000-0000188E0000}"/>
    <cellStyle name="Ergebnis 2 14" xfId="34187" xr:uid="{00000000-0005-0000-0000-0000198E0000}"/>
    <cellStyle name="Ergebnis 2 15" xfId="34143" xr:uid="{00000000-0005-0000-0000-00001A8E0000}"/>
    <cellStyle name="Ergebnis 2 16" xfId="40172" xr:uid="{00000000-0005-0000-0000-00001B8E0000}"/>
    <cellStyle name="Ergebnis 2 17" xfId="39919" xr:uid="{00000000-0005-0000-0000-00001C8E0000}"/>
    <cellStyle name="Ergebnis 2 18" xfId="40591" xr:uid="{00000000-0005-0000-0000-00001D8E0000}"/>
    <cellStyle name="Ergebnis 2 19" xfId="41764" xr:uid="{00000000-0005-0000-0000-00001E8E0000}"/>
    <cellStyle name="Ergebnis 2 2" xfId="739" xr:uid="{00000000-0005-0000-0000-00001F8E0000}"/>
    <cellStyle name="Ergebnis 2 2 10" xfId="23436" xr:uid="{00000000-0005-0000-0000-0000208E0000}"/>
    <cellStyle name="Ergebnis 2 2 11" xfId="27054" xr:uid="{00000000-0005-0000-0000-0000218E0000}"/>
    <cellStyle name="Ergebnis 2 2 12" xfId="28896" xr:uid="{00000000-0005-0000-0000-0000228E0000}"/>
    <cellStyle name="Ergebnis 2 2 13" xfId="34653" xr:uid="{00000000-0005-0000-0000-0000238E0000}"/>
    <cellStyle name="Ergebnis 2 2 14" xfId="39320" xr:uid="{00000000-0005-0000-0000-0000248E0000}"/>
    <cellStyle name="Ergebnis 2 2 15" xfId="40741" xr:uid="{00000000-0005-0000-0000-0000258E0000}"/>
    <cellStyle name="Ergebnis 2 2 16" xfId="40324" xr:uid="{00000000-0005-0000-0000-0000268E0000}"/>
    <cellStyle name="Ergebnis 2 2 17" xfId="40886" xr:uid="{00000000-0005-0000-0000-0000278E0000}"/>
    <cellStyle name="Ergebnis 2 2 18" xfId="40733" xr:uid="{00000000-0005-0000-0000-0000288E0000}"/>
    <cellStyle name="Ergebnis 2 2 19" xfId="41071" xr:uid="{00000000-0005-0000-0000-0000298E0000}"/>
    <cellStyle name="Ergebnis 2 2 2" xfId="1880" xr:uid="{00000000-0005-0000-0000-00002A8E0000}"/>
    <cellStyle name="Ergebnis 2 2 2 10" xfId="33835" xr:uid="{00000000-0005-0000-0000-00002B8E0000}"/>
    <cellStyle name="Ergebnis 2 2 2 11" xfId="35790" xr:uid="{00000000-0005-0000-0000-00002C8E0000}"/>
    <cellStyle name="Ergebnis 2 2 2 12" xfId="39823" xr:uid="{00000000-0005-0000-0000-00002D8E0000}"/>
    <cellStyle name="Ergebnis 2 2 2 13" xfId="39458" xr:uid="{00000000-0005-0000-0000-00002E8E0000}"/>
    <cellStyle name="Ergebnis 2 2 2 14" xfId="41248" xr:uid="{00000000-0005-0000-0000-00002F8E0000}"/>
    <cellStyle name="Ergebnis 2 2 2 15" xfId="40045" xr:uid="{00000000-0005-0000-0000-0000308E0000}"/>
    <cellStyle name="Ergebnis 2 2 2 16" xfId="36339" xr:uid="{00000000-0005-0000-0000-0000318E0000}"/>
    <cellStyle name="Ergebnis 2 2 2 17" xfId="41736" xr:uid="{00000000-0005-0000-0000-0000328E0000}"/>
    <cellStyle name="Ergebnis 2 2 2 18" xfId="40440" xr:uid="{00000000-0005-0000-0000-0000338E0000}"/>
    <cellStyle name="Ergebnis 2 2 2 19" xfId="43385" xr:uid="{00000000-0005-0000-0000-0000348E0000}"/>
    <cellStyle name="Ergebnis 2 2 2 2" xfId="4217" xr:uid="{00000000-0005-0000-0000-0000358E0000}"/>
    <cellStyle name="Ergebnis 2 2 2 2 10" xfId="37896" xr:uid="{00000000-0005-0000-0000-0000368E0000}"/>
    <cellStyle name="Ergebnis 2 2 2 2 11" xfId="40821" xr:uid="{00000000-0005-0000-0000-0000378E0000}"/>
    <cellStyle name="Ergebnis 2 2 2 2 12" xfId="40856" xr:uid="{00000000-0005-0000-0000-0000388E0000}"/>
    <cellStyle name="Ergebnis 2 2 2 2 13" xfId="39610" xr:uid="{00000000-0005-0000-0000-0000398E0000}"/>
    <cellStyle name="Ergebnis 2 2 2 2 14" xfId="41579" xr:uid="{00000000-0005-0000-0000-00003A8E0000}"/>
    <cellStyle name="Ergebnis 2 2 2 2 15" xfId="40318" xr:uid="{00000000-0005-0000-0000-00003B8E0000}"/>
    <cellStyle name="Ergebnis 2 2 2 2 16" xfId="36373" xr:uid="{00000000-0005-0000-0000-00003C8E0000}"/>
    <cellStyle name="Ergebnis 2 2 2 2 17" xfId="41852" xr:uid="{00000000-0005-0000-0000-00003D8E0000}"/>
    <cellStyle name="Ergebnis 2 2 2 2 18" xfId="45356" xr:uid="{00000000-0005-0000-0000-00003E8E0000}"/>
    <cellStyle name="Ergebnis 2 2 2 2 19" xfId="18550" xr:uid="{00000000-0005-0000-0000-00003F8E0000}"/>
    <cellStyle name="Ergebnis 2 2 2 2 2" xfId="9006" xr:uid="{00000000-0005-0000-0000-0000408E0000}"/>
    <cellStyle name="Ergebnis 2 2 2 2 2 2" xfId="54772" xr:uid="{00000000-0005-0000-0000-0000418E0000}"/>
    <cellStyle name="Ergebnis 2 2 2 2 2 3" xfId="22842" xr:uid="{00000000-0005-0000-0000-0000428E0000}"/>
    <cellStyle name="Ergebnis 2 2 2 2 3" xfId="10591" xr:uid="{00000000-0005-0000-0000-0000438E0000}"/>
    <cellStyle name="Ergebnis 2 2 2 2 3 2" xfId="56356" xr:uid="{00000000-0005-0000-0000-0000448E0000}"/>
    <cellStyle name="Ergebnis 2 2 2 2 3 3" xfId="23578" xr:uid="{00000000-0005-0000-0000-0000458E0000}"/>
    <cellStyle name="Ergebnis 2 2 2 2 4" xfId="24830" xr:uid="{00000000-0005-0000-0000-0000468E0000}"/>
    <cellStyle name="Ergebnis 2 2 2 2 4 2" xfId="50082" xr:uid="{00000000-0005-0000-0000-0000478E0000}"/>
    <cellStyle name="Ergebnis 2 2 2 2 5" xfId="24970" xr:uid="{00000000-0005-0000-0000-0000488E0000}"/>
    <cellStyle name="Ergebnis 2 2 2 2 6" xfId="24875" xr:uid="{00000000-0005-0000-0000-0000498E0000}"/>
    <cellStyle name="Ergebnis 2 2 2 2 7" xfId="25147" xr:uid="{00000000-0005-0000-0000-00004A8E0000}"/>
    <cellStyle name="Ergebnis 2 2 2 2 8" xfId="32322" xr:uid="{00000000-0005-0000-0000-00004B8E0000}"/>
    <cellStyle name="Ergebnis 2 2 2 2 9" xfId="33999" xr:uid="{00000000-0005-0000-0000-00004C8E0000}"/>
    <cellStyle name="Ergebnis 2 2 2 20" xfId="13406" xr:uid="{00000000-0005-0000-0000-00004D8E0000}"/>
    <cellStyle name="Ergebnis 2 2 2 3" xfId="7067" xr:uid="{00000000-0005-0000-0000-00004E8E0000}"/>
    <cellStyle name="Ergebnis 2 2 2 3 2" xfId="52833" xr:uid="{00000000-0005-0000-0000-00004F8E0000}"/>
    <cellStyle name="Ergebnis 2 2 2 3 3" xfId="20719" xr:uid="{00000000-0005-0000-0000-0000508E0000}"/>
    <cellStyle name="Ergebnis 2 2 2 4" xfId="10427" xr:uid="{00000000-0005-0000-0000-0000518E0000}"/>
    <cellStyle name="Ergebnis 2 2 2 4 2" xfId="56192" xr:uid="{00000000-0005-0000-0000-0000528E0000}"/>
    <cellStyle name="Ergebnis 2 2 2 4 3" xfId="21386" xr:uid="{00000000-0005-0000-0000-0000538E0000}"/>
    <cellStyle name="Ergebnis 2 2 2 5" xfId="23513" xr:uid="{00000000-0005-0000-0000-0000548E0000}"/>
    <cellStyle name="Ergebnis 2 2 2 5 2" xfId="48169" xr:uid="{00000000-0005-0000-0000-0000558E0000}"/>
    <cellStyle name="Ergebnis 2 2 2 6" xfId="23663" xr:uid="{00000000-0005-0000-0000-0000568E0000}"/>
    <cellStyle name="Ergebnis 2 2 2 7" xfId="24727" xr:uid="{00000000-0005-0000-0000-0000578E0000}"/>
    <cellStyle name="Ergebnis 2 2 2 8" xfId="25211" xr:uid="{00000000-0005-0000-0000-0000588E0000}"/>
    <cellStyle name="Ergebnis 2 2 2 9" xfId="30339" xr:uid="{00000000-0005-0000-0000-0000598E0000}"/>
    <cellStyle name="Ergebnis 2 2 20" xfId="41869" xr:uid="{00000000-0005-0000-0000-00005A8E0000}"/>
    <cellStyle name="Ergebnis 2 2 21" xfId="42252" xr:uid="{00000000-0005-0000-0000-00005B8E0000}"/>
    <cellStyle name="Ergebnis 2 2 22" xfId="11596" xr:uid="{00000000-0005-0000-0000-00005C8E0000}"/>
    <cellStyle name="Ergebnis 2 2 3" xfId="1883" xr:uid="{00000000-0005-0000-0000-00005D8E0000}"/>
    <cellStyle name="Ergebnis 2 2 3 10" xfId="33838" xr:uid="{00000000-0005-0000-0000-00005E8E0000}"/>
    <cellStyle name="Ergebnis 2 2 3 11" xfId="35793" xr:uid="{00000000-0005-0000-0000-00005F8E0000}"/>
    <cellStyle name="Ergebnis 2 2 3 12" xfId="39826" xr:uid="{00000000-0005-0000-0000-0000608E0000}"/>
    <cellStyle name="Ergebnis 2 2 3 13" xfId="40289" xr:uid="{00000000-0005-0000-0000-0000618E0000}"/>
    <cellStyle name="Ergebnis 2 2 3 14" xfId="39653" xr:uid="{00000000-0005-0000-0000-0000628E0000}"/>
    <cellStyle name="Ergebnis 2 2 3 15" xfId="41306" xr:uid="{00000000-0005-0000-0000-0000638E0000}"/>
    <cellStyle name="Ergebnis 2 2 3 16" xfId="41742" xr:uid="{00000000-0005-0000-0000-0000648E0000}"/>
    <cellStyle name="Ergebnis 2 2 3 17" xfId="36449" xr:uid="{00000000-0005-0000-0000-0000658E0000}"/>
    <cellStyle name="Ergebnis 2 2 3 18" xfId="39676" xr:uid="{00000000-0005-0000-0000-0000668E0000}"/>
    <cellStyle name="Ergebnis 2 2 3 19" xfId="43388" xr:uid="{00000000-0005-0000-0000-0000678E0000}"/>
    <cellStyle name="Ergebnis 2 2 3 2" xfId="4220" xr:uid="{00000000-0005-0000-0000-0000688E0000}"/>
    <cellStyle name="Ergebnis 2 2 3 2 10" xfId="37899" xr:uid="{00000000-0005-0000-0000-0000698E0000}"/>
    <cellStyle name="Ergebnis 2 2 3 2 11" xfId="40824" xr:uid="{00000000-0005-0000-0000-00006A8E0000}"/>
    <cellStyle name="Ergebnis 2 2 3 2 12" xfId="39486" xr:uid="{00000000-0005-0000-0000-00006B8E0000}"/>
    <cellStyle name="Ergebnis 2 2 3 2 13" xfId="40164" xr:uid="{00000000-0005-0000-0000-00006C8E0000}"/>
    <cellStyle name="Ergebnis 2 2 3 2 14" xfId="41476" xr:uid="{00000000-0005-0000-0000-00006D8E0000}"/>
    <cellStyle name="Ergebnis 2 2 3 2 15" xfId="41571" xr:uid="{00000000-0005-0000-0000-00006E8E0000}"/>
    <cellStyle name="Ergebnis 2 2 3 2 16" xfId="34125" xr:uid="{00000000-0005-0000-0000-00006F8E0000}"/>
    <cellStyle name="Ergebnis 2 2 3 2 17" xfId="41469" xr:uid="{00000000-0005-0000-0000-0000708E0000}"/>
    <cellStyle name="Ergebnis 2 2 3 2 18" xfId="45359" xr:uid="{00000000-0005-0000-0000-0000718E0000}"/>
    <cellStyle name="Ergebnis 2 2 3 2 19" xfId="18553" xr:uid="{00000000-0005-0000-0000-0000728E0000}"/>
    <cellStyle name="Ergebnis 2 2 3 2 2" xfId="9009" xr:uid="{00000000-0005-0000-0000-0000738E0000}"/>
    <cellStyle name="Ergebnis 2 2 3 2 2 2" xfId="54775" xr:uid="{00000000-0005-0000-0000-0000748E0000}"/>
    <cellStyle name="Ergebnis 2 2 3 2 2 3" xfId="22845" xr:uid="{00000000-0005-0000-0000-0000758E0000}"/>
    <cellStyle name="Ergebnis 2 2 3 2 3" xfId="10594" xr:uid="{00000000-0005-0000-0000-0000768E0000}"/>
    <cellStyle name="Ergebnis 2 2 3 2 3 2" xfId="56359" xr:uid="{00000000-0005-0000-0000-0000778E0000}"/>
    <cellStyle name="Ergebnis 2 2 3 2 3 3" xfId="23687" xr:uid="{00000000-0005-0000-0000-0000788E0000}"/>
    <cellStyle name="Ergebnis 2 2 3 2 4" xfId="24879" xr:uid="{00000000-0005-0000-0000-0000798E0000}"/>
    <cellStyle name="Ergebnis 2 2 3 2 4 2" xfId="50085" xr:uid="{00000000-0005-0000-0000-00007A8E0000}"/>
    <cellStyle name="Ergebnis 2 2 3 2 5" xfId="24832" xr:uid="{00000000-0005-0000-0000-00007B8E0000}"/>
    <cellStyle name="Ergebnis 2 2 3 2 6" xfId="23870" xr:uid="{00000000-0005-0000-0000-00007C8E0000}"/>
    <cellStyle name="Ergebnis 2 2 3 2 7" xfId="19268" xr:uid="{00000000-0005-0000-0000-00007D8E0000}"/>
    <cellStyle name="Ergebnis 2 2 3 2 8" xfId="32324" xr:uid="{00000000-0005-0000-0000-00007E8E0000}"/>
    <cellStyle name="Ergebnis 2 2 3 2 9" xfId="34002" xr:uid="{00000000-0005-0000-0000-00007F8E0000}"/>
    <cellStyle name="Ergebnis 2 2 3 20" xfId="13409" xr:uid="{00000000-0005-0000-0000-0000808E0000}"/>
    <cellStyle name="Ergebnis 2 2 3 3" xfId="7070" xr:uid="{00000000-0005-0000-0000-0000818E0000}"/>
    <cellStyle name="Ergebnis 2 2 3 3 2" xfId="52836" xr:uid="{00000000-0005-0000-0000-0000828E0000}"/>
    <cellStyle name="Ergebnis 2 2 3 3 3" xfId="20722" xr:uid="{00000000-0005-0000-0000-0000838E0000}"/>
    <cellStyle name="Ergebnis 2 2 3 4" xfId="10430" xr:uid="{00000000-0005-0000-0000-0000848E0000}"/>
    <cellStyle name="Ergebnis 2 2 3 4 2" xfId="56195" xr:uid="{00000000-0005-0000-0000-0000858E0000}"/>
    <cellStyle name="Ergebnis 2 2 3 4 3" xfId="21285" xr:uid="{00000000-0005-0000-0000-0000868E0000}"/>
    <cellStyle name="Ergebnis 2 2 3 5" xfId="23864" xr:uid="{00000000-0005-0000-0000-0000878E0000}"/>
    <cellStyle name="Ergebnis 2 2 3 5 2" xfId="48172" xr:uid="{00000000-0005-0000-0000-0000888E0000}"/>
    <cellStyle name="Ergebnis 2 2 3 6" xfId="24702" xr:uid="{00000000-0005-0000-0000-0000898E0000}"/>
    <cellStyle name="Ergebnis 2 2 3 7" xfId="24586" xr:uid="{00000000-0005-0000-0000-00008A8E0000}"/>
    <cellStyle name="Ergebnis 2 2 3 8" xfId="23531" xr:uid="{00000000-0005-0000-0000-00008B8E0000}"/>
    <cellStyle name="Ergebnis 2 2 3 9" xfId="30341" xr:uid="{00000000-0005-0000-0000-00008C8E0000}"/>
    <cellStyle name="Ergebnis 2 2 4" xfId="1916" xr:uid="{00000000-0005-0000-0000-00008D8E0000}"/>
    <cellStyle name="Ergebnis 2 2 4 10" xfId="35826" xr:uid="{00000000-0005-0000-0000-00008E8E0000}"/>
    <cellStyle name="Ergebnis 2 2 4 11" xfId="39859" xr:uid="{00000000-0005-0000-0000-00008F8E0000}"/>
    <cellStyle name="Ergebnis 2 2 4 12" xfId="39941" xr:uid="{00000000-0005-0000-0000-0000908E0000}"/>
    <cellStyle name="Ergebnis 2 2 4 13" xfId="39468" xr:uid="{00000000-0005-0000-0000-0000918E0000}"/>
    <cellStyle name="Ergebnis 2 2 4 14" xfId="41621" xr:uid="{00000000-0005-0000-0000-0000928E0000}"/>
    <cellStyle name="Ergebnis 2 2 4 15" xfId="41383" xr:uid="{00000000-0005-0000-0000-0000938E0000}"/>
    <cellStyle name="Ergebnis 2 2 4 16" xfId="36446" xr:uid="{00000000-0005-0000-0000-0000948E0000}"/>
    <cellStyle name="Ergebnis 2 2 4 17" xfId="40964" xr:uid="{00000000-0005-0000-0000-0000958E0000}"/>
    <cellStyle name="Ergebnis 2 2 4 18" xfId="43421" xr:uid="{00000000-0005-0000-0000-0000968E0000}"/>
    <cellStyle name="Ergebnis 2 2 4 19" xfId="13438" xr:uid="{00000000-0005-0000-0000-0000978E0000}"/>
    <cellStyle name="Ergebnis 2 2 4 2" xfId="7090" xr:uid="{00000000-0005-0000-0000-0000988E0000}"/>
    <cellStyle name="Ergebnis 2 2 4 2 2" xfId="52856" xr:uid="{00000000-0005-0000-0000-0000998E0000}"/>
    <cellStyle name="Ergebnis 2 2 4 2 3" xfId="20755" xr:uid="{00000000-0005-0000-0000-00009A8E0000}"/>
    <cellStyle name="Ergebnis 2 2 4 3" xfId="10463" xr:uid="{00000000-0005-0000-0000-00009B8E0000}"/>
    <cellStyle name="Ergebnis 2 2 4 3 2" xfId="56228" xr:uid="{00000000-0005-0000-0000-00009C8E0000}"/>
    <cellStyle name="Ergebnis 2 2 4 3 3" xfId="23728" xr:uid="{00000000-0005-0000-0000-00009D8E0000}"/>
    <cellStyle name="Ergebnis 2 2 4 4" xfId="24049" xr:uid="{00000000-0005-0000-0000-00009E8E0000}"/>
    <cellStyle name="Ergebnis 2 2 4 4 2" xfId="48192" xr:uid="{00000000-0005-0000-0000-00009F8E0000}"/>
    <cellStyle name="Ergebnis 2 2 4 5" xfId="19238" xr:uid="{00000000-0005-0000-0000-0000A08E0000}"/>
    <cellStyle name="Ergebnis 2 2 4 6" xfId="24950" xr:uid="{00000000-0005-0000-0000-0000A18E0000}"/>
    <cellStyle name="Ergebnis 2 2 4 7" xfId="24891" xr:uid="{00000000-0005-0000-0000-0000A28E0000}"/>
    <cellStyle name="Ergebnis 2 2 4 8" xfId="30372" xr:uid="{00000000-0005-0000-0000-0000A38E0000}"/>
    <cellStyle name="Ergebnis 2 2 4 9" xfId="33871" xr:uid="{00000000-0005-0000-0000-0000A48E0000}"/>
    <cellStyle name="Ergebnis 2 2 5" xfId="4681" xr:uid="{00000000-0005-0000-0000-0000A58E0000}"/>
    <cellStyle name="Ergebnis 2 2 5 10" xfId="38360" xr:uid="{00000000-0005-0000-0000-0000A68E0000}"/>
    <cellStyle name="Ergebnis 2 2 5 11" xfId="41014" xr:uid="{00000000-0005-0000-0000-0000A78E0000}"/>
    <cellStyle name="Ergebnis 2 2 5 12" xfId="40784" xr:uid="{00000000-0005-0000-0000-0000A88E0000}"/>
    <cellStyle name="Ergebnis 2 2 5 13" xfId="41042" xr:uid="{00000000-0005-0000-0000-0000A98E0000}"/>
    <cellStyle name="Ergebnis 2 2 5 14" xfId="39913" xr:uid="{00000000-0005-0000-0000-0000AA8E0000}"/>
    <cellStyle name="Ergebnis 2 2 5 15" xfId="40224" xr:uid="{00000000-0005-0000-0000-0000AB8E0000}"/>
    <cellStyle name="Ergebnis 2 2 5 16" xfId="41036" xr:uid="{00000000-0005-0000-0000-0000AC8E0000}"/>
    <cellStyle name="Ergebnis 2 2 5 17" xfId="41511" xr:uid="{00000000-0005-0000-0000-0000AD8E0000}"/>
    <cellStyle name="Ergebnis 2 2 5 18" xfId="45820" xr:uid="{00000000-0005-0000-0000-0000AE8E0000}"/>
    <cellStyle name="Ergebnis 2 2 5 19" xfId="19014" xr:uid="{00000000-0005-0000-0000-0000AF8E0000}"/>
    <cellStyle name="Ergebnis 2 2 5 2" xfId="10621" xr:uid="{00000000-0005-0000-0000-0000B08E0000}"/>
    <cellStyle name="Ergebnis 2 2 5 2 2" xfId="56386" xr:uid="{00000000-0005-0000-0000-0000B18E0000}"/>
    <cellStyle name="Ergebnis 2 2 5 2 3" xfId="23306" xr:uid="{00000000-0005-0000-0000-0000B28E0000}"/>
    <cellStyle name="Ergebnis 2 2 5 3" xfId="21333" xr:uid="{00000000-0005-0000-0000-0000B38E0000}"/>
    <cellStyle name="Ergebnis 2 2 5 4" xfId="24446" xr:uid="{00000000-0005-0000-0000-0000B48E0000}"/>
    <cellStyle name="Ergebnis 2 2 5 5" xfId="25102" xr:uid="{00000000-0005-0000-0000-0000B58E0000}"/>
    <cellStyle name="Ergebnis 2 2 5 6" xfId="25170" xr:uid="{00000000-0005-0000-0000-0000B68E0000}"/>
    <cellStyle name="Ergebnis 2 2 5 7" xfId="28858" xr:uid="{00000000-0005-0000-0000-0000B78E0000}"/>
    <cellStyle name="Ergebnis 2 2 5 8" xfId="32781" xr:uid="{00000000-0005-0000-0000-0000B88E0000}"/>
    <cellStyle name="Ergebnis 2 2 5 9" xfId="34029" xr:uid="{00000000-0005-0000-0000-0000B98E0000}"/>
    <cellStyle name="Ergebnis 2 2 6" xfId="7537" xr:uid="{00000000-0005-0000-0000-0000BA8E0000}"/>
    <cellStyle name="Ergebnis 2 2 6 2" xfId="53303" xr:uid="{00000000-0005-0000-0000-0000BB8E0000}"/>
    <cellStyle name="Ergebnis 2 2 6 3" xfId="19584" xr:uid="{00000000-0005-0000-0000-0000BC8E0000}"/>
    <cellStyle name="Ergebnis 2 2 7" xfId="23714" xr:uid="{00000000-0005-0000-0000-0000BD8E0000}"/>
    <cellStyle name="Ergebnis 2 2 8" xfId="24899" xr:uid="{00000000-0005-0000-0000-0000BE8E0000}"/>
    <cellStyle name="Ergebnis 2 2 9" xfId="21269" xr:uid="{00000000-0005-0000-0000-0000BF8E0000}"/>
    <cellStyle name="Ergebnis 2 20" xfId="39707" xr:uid="{00000000-0005-0000-0000-0000C08E0000}"/>
    <cellStyle name="Ergebnis 2 21" xfId="34220" xr:uid="{00000000-0005-0000-0000-0000C18E0000}"/>
    <cellStyle name="Ergebnis 2 22" xfId="41898" xr:uid="{00000000-0005-0000-0000-0000C28E0000}"/>
    <cellStyle name="Ergebnis 2 23" xfId="57457" xr:uid="{00000000-0005-0000-0000-0000C38E0000}"/>
    <cellStyle name="Ergebnis 2 3" xfId="1899" xr:uid="{00000000-0005-0000-0000-0000C48E0000}"/>
    <cellStyle name="Ergebnis 2 3 10" xfId="33854" xr:uid="{00000000-0005-0000-0000-0000C58E0000}"/>
    <cellStyle name="Ergebnis 2 3 11" xfId="35809" xr:uid="{00000000-0005-0000-0000-0000C68E0000}"/>
    <cellStyle name="Ergebnis 2 3 12" xfId="39842" xr:uid="{00000000-0005-0000-0000-0000C78E0000}"/>
    <cellStyle name="Ergebnis 2 3 13" xfId="39421" xr:uid="{00000000-0005-0000-0000-0000C88E0000}"/>
    <cellStyle name="Ergebnis 2 3 14" xfId="40727" xr:uid="{00000000-0005-0000-0000-0000C98E0000}"/>
    <cellStyle name="Ergebnis 2 3 15" xfId="40016" xr:uid="{00000000-0005-0000-0000-0000CA8E0000}"/>
    <cellStyle name="Ergebnis 2 3 16" xfId="39749" xr:uid="{00000000-0005-0000-0000-0000CB8E0000}"/>
    <cellStyle name="Ergebnis 2 3 17" xfId="41712" xr:uid="{00000000-0005-0000-0000-0000CC8E0000}"/>
    <cellStyle name="Ergebnis 2 3 18" xfId="41710" xr:uid="{00000000-0005-0000-0000-0000CD8E0000}"/>
    <cellStyle name="Ergebnis 2 3 19" xfId="43404" xr:uid="{00000000-0005-0000-0000-0000CE8E0000}"/>
    <cellStyle name="Ergebnis 2 3 2" xfId="4228" xr:uid="{00000000-0005-0000-0000-0000CF8E0000}"/>
    <cellStyle name="Ergebnis 2 3 2 10" xfId="37907" xr:uid="{00000000-0005-0000-0000-0000D08E0000}"/>
    <cellStyle name="Ergebnis 2 3 2 11" xfId="40832" xr:uid="{00000000-0005-0000-0000-0000D18E0000}"/>
    <cellStyle name="Ergebnis 2 3 2 12" xfId="40938" xr:uid="{00000000-0005-0000-0000-0000D28E0000}"/>
    <cellStyle name="Ergebnis 2 3 2 13" xfId="34120" xr:uid="{00000000-0005-0000-0000-0000D38E0000}"/>
    <cellStyle name="Ergebnis 2 3 2 14" xfId="40393" xr:uid="{00000000-0005-0000-0000-0000D48E0000}"/>
    <cellStyle name="Ergebnis 2 3 2 15" xfId="41718" xr:uid="{00000000-0005-0000-0000-0000D58E0000}"/>
    <cellStyle name="Ergebnis 2 3 2 16" xfId="41635" xr:uid="{00000000-0005-0000-0000-0000D68E0000}"/>
    <cellStyle name="Ergebnis 2 3 2 17" xfId="40698" xr:uid="{00000000-0005-0000-0000-0000D78E0000}"/>
    <cellStyle name="Ergebnis 2 3 2 18" xfId="45367" xr:uid="{00000000-0005-0000-0000-0000D88E0000}"/>
    <cellStyle name="Ergebnis 2 3 2 19" xfId="18561" xr:uid="{00000000-0005-0000-0000-0000D98E0000}"/>
    <cellStyle name="Ergebnis 2 3 2 2" xfId="9011" xr:uid="{00000000-0005-0000-0000-0000DA8E0000}"/>
    <cellStyle name="Ergebnis 2 3 2 2 2" xfId="54777" xr:uid="{00000000-0005-0000-0000-0000DB8E0000}"/>
    <cellStyle name="Ergebnis 2 3 2 2 3" xfId="22853" xr:uid="{00000000-0005-0000-0000-0000DC8E0000}"/>
    <cellStyle name="Ergebnis 2 3 2 3" xfId="10602" xr:uid="{00000000-0005-0000-0000-0000DD8E0000}"/>
    <cellStyle name="Ergebnis 2 3 2 3 2" xfId="56367" xr:uid="{00000000-0005-0000-0000-0000DE8E0000}"/>
    <cellStyle name="Ergebnis 2 3 2 3 3" xfId="24281" xr:uid="{00000000-0005-0000-0000-0000DF8E0000}"/>
    <cellStyle name="Ergebnis 2 3 2 4" xfId="23357" xr:uid="{00000000-0005-0000-0000-0000E08E0000}"/>
    <cellStyle name="Ergebnis 2 3 2 4 2" xfId="50087" xr:uid="{00000000-0005-0000-0000-0000E18E0000}"/>
    <cellStyle name="Ergebnis 2 3 2 5" xfId="24554" xr:uid="{00000000-0005-0000-0000-0000E28E0000}"/>
    <cellStyle name="Ergebnis 2 3 2 6" xfId="24550" xr:uid="{00000000-0005-0000-0000-0000E38E0000}"/>
    <cellStyle name="Ergebnis 2 3 2 7" xfId="25027" xr:uid="{00000000-0005-0000-0000-0000E48E0000}"/>
    <cellStyle name="Ergebnis 2 3 2 8" xfId="32332" xr:uid="{00000000-0005-0000-0000-0000E58E0000}"/>
    <cellStyle name="Ergebnis 2 3 2 9" xfId="34010" xr:uid="{00000000-0005-0000-0000-0000E68E0000}"/>
    <cellStyle name="Ergebnis 2 3 20" xfId="11242" xr:uid="{00000000-0005-0000-0000-0000E78E0000}"/>
    <cellStyle name="Ergebnis 2 3 3" xfId="7076" xr:uid="{00000000-0005-0000-0000-0000E88E0000}"/>
    <cellStyle name="Ergebnis 2 3 3 2" xfId="52842" xr:uid="{00000000-0005-0000-0000-0000E98E0000}"/>
    <cellStyle name="Ergebnis 2 3 3 3" xfId="20738" xr:uid="{00000000-0005-0000-0000-0000EA8E0000}"/>
    <cellStyle name="Ergebnis 2 3 4" xfId="10446" xr:uid="{00000000-0005-0000-0000-0000EB8E0000}"/>
    <cellStyle name="Ergebnis 2 3 4 2" xfId="56211" xr:uid="{00000000-0005-0000-0000-0000EC8E0000}"/>
    <cellStyle name="Ergebnis 2 3 4 3" xfId="19241" xr:uid="{00000000-0005-0000-0000-0000ED8E0000}"/>
    <cellStyle name="Ergebnis 2 3 5" xfId="23559" xr:uid="{00000000-0005-0000-0000-0000EE8E0000}"/>
    <cellStyle name="Ergebnis 2 3 5 2" xfId="48178" xr:uid="{00000000-0005-0000-0000-0000EF8E0000}"/>
    <cellStyle name="Ergebnis 2 3 6" xfId="23595" xr:uid="{00000000-0005-0000-0000-0000F08E0000}"/>
    <cellStyle name="Ergebnis 2 3 7" xfId="21352" xr:uid="{00000000-0005-0000-0000-0000F18E0000}"/>
    <cellStyle name="Ergebnis 2 3 8" xfId="24130" xr:uid="{00000000-0005-0000-0000-0000F28E0000}"/>
    <cellStyle name="Ergebnis 2 3 9" xfId="30357" xr:uid="{00000000-0005-0000-0000-0000F38E0000}"/>
    <cellStyle name="Ergebnis 2 4" xfId="1908" xr:uid="{00000000-0005-0000-0000-0000F48E0000}"/>
    <cellStyle name="Ergebnis 2 4 10" xfId="33863" xr:uid="{00000000-0005-0000-0000-0000F58E0000}"/>
    <cellStyle name="Ergebnis 2 4 11" xfId="35818" xr:uid="{00000000-0005-0000-0000-0000F68E0000}"/>
    <cellStyle name="Ergebnis 2 4 12" xfId="39851" xr:uid="{00000000-0005-0000-0000-0000F78E0000}"/>
    <cellStyle name="Ergebnis 2 4 13" xfId="40735" xr:uid="{00000000-0005-0000-0000-0000F88E0000}"/>
    <cellStyle name="Ergebnis 2 4 14" xfId="41463" xr:uid="{00000000-0005-0000-0000-0000F98E0000}"/>
    <cellStyle name="Ergebnis 2 4 15" xfId="41420" xr:uid="{00000000-0005-0000-0000-0000FA8E0000}"/>
    <cellStyle name="Ergebnis 2 4 16" xfId="34253" xr:uid="{00000000-0005-0000-0000-0000FB8E0000}"/>
    <cellStyle name="Ergebnis 2 4 17" xfId="41752" xr:uid="{00000000-0005-0000-0000-0000FC8E0000}"/>
    <cellStyle name="Ergebnis 2 4 18" xfId="40475" xr:uid="{00000000-0005-0000-0000-0000FD8E0000}"/>
    <cellStyle name="Ergebnis 2 4 19" xfId="43413" xr:uid="{00000000-0005-0000-0000-0000FE8E0000}"/>
    <cellStyle name="Ergebnis 2 4 2" xfId="4233" xr:uid="{00000000-0005-0000-0000-0000FF8E0000}"/>
    <cellStyle name="Ergebnis 2 4 2 10" xfId="37912" xr:uid="{00000000-0005-0000-0000-0000008F0000}"/>
    <cellStyle name="Ergebnis 2 4 2 11" xfId="40837" xr:uid="{00000000-0005-0000-0000-0000018F0000}"/>
    <cellStyle name="Ergebnis 2 4 2 12" xfId="41314" xr:uid="{00000000-0005-0000-0000-0000028F0000}"/>
    <cellStyle name="Ergebnis 2 4 2 13" xfId="40649" xr:uid="{00000000-0005-0000-0000-0000038F0000}"/>
    <cellStyle name="Ergebnis 2 4 2 14" xfId="40646" xr:uid="{00000000-0005-0000-0000-0000048F0000}"/>
    <cellStyle name="Ergebnis 2 4 2 15" xfId="40653" xr:uid="{00000000-0005-0000-0000-0000058F0000}"/>
    <cellStyle name="Ergebnis 2 4 2 16" xfId="40604" xr:uid="{00000000-0005-0000-0000-0000068F0000}"/>
    <cellStyle name="Ergebnis 2 4 2 17" xfId="40663" xr:uid="{00000000-0005-0000-0000-0000078F0000}"/>
    <cellStyle name="Ergebnis 2 4 2 18" xfId="45372" xr:uid="{00000000-0005-0000-0000-0000088F0000}"/>
    <cellStyle name="Ergebnis 2 4 2 19" xfId="18566" xr:uid="{00000000-0005-0000-0000-0000098F0000}"/>
    <cellStyle name="Ergebnis 2 4 2 2" xfId="9014" xr:uid="{00000000-0005-0000-0000-00000A8F0000}"/>
    <cellStyle name="Ergebnis 2 4 2 2 2" xfId="54780" xr:uid="{00000000-0005-0000-0000-00000B8F0000}"/>
    <cellStyle name="Ergebnis 2 4 2 2 3" xfId="22858" xr:uid="{00000000-0005-0000-0000-00000C8F0000}"/>
    <cellStyle name="Ergebnis 2 4 2 3" xfId="10607" xr:uid="{00000000-0005-0000-0000-00000D8F0000}"/>
    <cellStyle name="Ergebnis 2 4 2 3 2" xfId="56372" xr:uid="{00000000-0005-0000-0000-00000E8F0000}"/>
    <cellStyle name="Ergebnis 2 4 2 3 3" xfId="24814" xr:uid="{00000000-0005-0000-0000-00000F8F0000}"/>
    <cellStyle name="Ergebnis 2 4 2 4" xfId="24379" xr:uid="{00000000-0005-0000-0000-0000108F0000}"/>
    <cellStyle name="Ergebnis 2 4 2 4 2" xfId="50090" xr:uid="{00000000-0005-0000-0000-0000118F0000}"/>
    <cellStyle name="Ergebnis 2 4 2 5" xfId="24956" xr:uid="{00000000-0005-0000-0000-0000128F0000}"/>
    <cellStyle name="Ergebnis 2 4 2 6" xfId="19056" xr:uid="{00000000-0005-0000-0000-0000138F0000}"/>
    <cellStyle name="Ergebnis 2 4 2 7" xfId="28851" xr:uid="{00000000-0005-0000-0000-0000148F0000}"/>
    <cellStyle name="Ergebnis 2 4 2 8" xfId="32337" xr:uid="{00000000-0005-0000-0000-0000158F0000}"/>
    <cellStyle name="Ergebnis 2 4 2 9" xfId="34015" xr:uid="{00000000-0005-0000-0000-0000168F0000}"/>
    <cellStyle name="Ergebnis 2 4 20" xfId="13431" xr:uid="{00000000-0005-0000-0000-0000178F0000}"/>
    <cellStyle name="Ergebnis 2 4 3" xfId="7082" xr:uid="{00000000-0005-0000-0000-0000188F0000}"/>
    <cellStyle name="Ergebnis 2 4 3 2" xfId="52848" xr:uid="{00000000-0005-0000-0000-0000198F0000}"/>
    <cellStyle name="Ergebnis 2 4 3 3" xfId="20747" xr:uid="{00000000-0005-0000-0000-00001A8F0000}"/>
    <cellStyle name="Ergebnis 2 4 4" xfId="10455" xr:uid="{00000000-0005-0000-0000-00001B8F0000}"/>
    <cellStyle name="Ergebnis 2 4 4 2" xfId="56220" xr:uid="{00000000-0005-0000-0000-00001C8F0000}"/>
    <cellStyle name="Ergebnis 2 4 4 3" xfId="24261" xr:uid="{00000000-0005-0000-0000-00001D8F0000}"/>
    <cellStyle name="Ergebnis 2 4 5" xfId="19300" xr:uid="{00000000-0005-0000-0000-00001E8F0000}"/>
    <cellStyle name="Ergebnis 2 4 5 2" xfId="48184" xr:uid="{00000000-0005-0000-0000-00001F8F0000}"/>
    <cellStyle name="Ergebnis 2 4 6" xfId="19061" xr:uid="{00000000-0005-0000-0000-0000208F0000}"/>
    <cellStyle name="Ergebnis 2 4 7" xfId="24680" xr:uid="{00000000-0005-0000-0000-0000218F0000}"/>
    <cellStyle name="Ergebnis 2 4 8" xfId="23633" xr:uid="{00000000-0005-0000-0000-0000228F0000}"/>
    <cellStyle name="Ergebnis 2 4 9" xfId="30366" xr:uid="{00000000-0005-0000-0000-0000238F0000}"/>
    <cellStyle name="Ergebnis 2 5" xfId="1932" xr:uid="{00000000-0005-0000-0000-0000248F0000}"/>
    <cellStyle name="Ergebnis 2 5 10" xfId="35842" xr:uid="{00000000-0005-0000-0000-0000258F0000}"/>
    <cellStyle name="Ergebnis 2 5 11" xfId="39875" xr:uid="{00000000-0005-0000-0000-0000268F0000}"/>
    <cellStyle name="Ergebnis 2 5 12" xfId="41263" xr:uid="{00000000-0005-0000-0000-0000278F0000}"/>
    <cellStyle name="Ergebnis 2 5 13" xfId="40556" xr:uid="{00000000-0005-0000-0000-0000288F0000}"/>
    <cellStyle name="Ergebnis 2 5 14" xfId="41332" xr:uid="{00000000-0005-0000-0000-0000298F0000}"/>
    <cellStyle name="Ergebnis 2 5 15" xfId="40973" xr:uid="{00000000-0005-0000-0000-00002A8F0000}"/>
    <cellStyle name="Ergebnis 2 5 16" xfId="39953" xr:uid="{00000000-0005-0000-0000-00002B8F0000}"/>
    <cellStyle name="Ergebnis 2 5 17" xfId="41582" xr:uid="{00000000-0005-0000-0000-00002C8F0000}"/>
    <cellStyle name="Ergebnis 2 5 18" xfId="43437" xr:uid="{00000000-0005-0000-0000-00002D8F0000}"/>
    <cellStyle name="Ergebnis 2 5 19" xfId="13452" xr:uid="{00000000-0005-0000-0000-00002E8F0000}"/>
    <cellStyle name="Ergebnis 2 5 2" xfId="7100" xr:uid="{00000000-0005-0000-0000-00002F8F0000}"/>
    <cellStyle name="Ergebnis 2 5 2 2" xfId="52866" xr:uid="{00000000-0005-0000-0000-0000308F0000}"/>
    <cellStyle name="Ergebnis 2 5 2 3" xfId="20771" xr:uid="{00000000-0005-0000-0000-0000318F0000}"/>
    <cellStyle name="Ergebnis 2 5 3" xfId="10479" xr:uid="{00000000-0005-0000-0000-0000328F0000}"/>
    <cellStyle name="Ergebnis 2 5 3 2" xfId="56244" xr:uid="{00000000-0005-0000-0000-0000338F0000}"/>
    <cellStyle name="Ergebnis 2 5 3 3" xfId="23556" xr:uid="{00000000-0005-0000-0000-0000348F0000}"/>
    <cellStyle name="Ergebnis 2 5 4" xfId="24145" xr:uid="{00000000-0005-0000-0000-0000358F0000}"/>
    <cellStyle name="Ergebnis 2 5 4 2" xfId="48202" xr:uid="{00000000-0005-0000-0000-0000368F0000}"/>
    <cellStyle name="Ergebnis 2 5 5" xfId="25025" xr:uid="{00000000-0005-0000-0000-0000378F0000}"/>
    <cellStyle name="Ergebnis 2 5 6" xfId="23512" xr:uid="{00000000-0005-0000-0000-0000388F0000}"/>
    <cellStyle name="Ergebnis 2 5 7" xfId="23680" xr:uid="{00000000-0005-0000-0000-0000398F0000}"/>
    <cellStyle name="Ergebnis 2 5 8" xfId="30385" xr:uid="{00000000-0005-0000-0000-00003A8F0000}"/>
    <cellStyle name="Ergebnis 2 5 9" xfId="33887" xr:uid="{00000000-0005-0000-0000-00003B8F0000}"/>
    <cellStyle name="Ergebnis 2 6" xfId="2857" xr:uid="{00000000-0005-0000-0000-00003C8F0000}"/>
    <cellStyle name="Ergebnis 2 6 10" xfId="36536" xr:uid="{00000000-0005-0000-0000-00003D8F0000}"/>
    <cellStyle name="Ergebnis 2 6 11" xfId="40284" xr:uid="{00000000-0005-0000-0000-00003E8F0000}"/>
    <cellStyle name="Ergebnis 2 6 12" xfId="39925" xr:uid="{00000000-0005-0000-0000-00003F8F0000}"/>
    <cellStyle name="Ergebnis 2 6 13" xfId="40790" xr:uid="{00000000-0005-0000-0000-0000408F0000}"/>
    <cellStyle name="Ergebnis 2 6 14" xfId="36417" xr:uid="{00000000-0005-0000-0000-0000418F0000}"/>
    <cellStyle name="Ergebnis 2 6 15" xfId="40263" xr:uid="{00000000-0005-0000-0000-0000428F0000}"/>
    <cellStyle name="Ergebnis 2 6 16" xfId="41820" xr:uid="{00000000-0005-0000-0000-0000438F0000}"/>
    <cellStyle name="Ergebnis 2 6 17" xfId="40051" xr:uid="{00000000-0005-0000-0000-0000448F0000}"/>
    <cellStyle name="Ergebnis 2 6 18" xfId="43996" xr:uid="{00000000-0005-0000-0000-0000458F0000}"/>
    <cellStyle name="Ergebnis 2 6 19" xfId="17190" xr:uid="{00000000-0005-0000-0000-0000468F0000}"/>
    <cellStyle name="Ergebnis 2 6 2" xfId="10555" xr:uid="{00000000-0005-0000-0000-0000478F0000}"/>
    <cellStyle name="Ergebnis 2 6 2 2" xfId="56320" xr:uid="{00000000-0005-0000-0000-0000488F0000}"/>
    <cellStyle name="Ergebnis 2 6 2 3" xfId="21482" xr:uid="{00000000-0005-0000-0000-0000498F0000}"/>
    <cellStyle name="Ergebnis 2 6 3" xfId="24775" xr:uid="{00000000-0005-0000-0000-00004A8F0000}"/>
    <cellStyle name="Ergebnis 2 6 4" xfId="24920" xr:uid="{00000000-0005-0000-0000-00004B8F0000}"/>
    <cellStyle name="Ergebnis 2 6 5" xfId="24211" xr:uid="{00000000-0005-0000-0000-00004C8F0000}"/>
    <cellStyle name="Ergebnis 2 6 6" xfId="24697" xr:uid="{00000000-0005-0000-0000-00004D8F0000}"/>
    <cellStyle name="Ergebnis 2 6 7" xfId="21278" xr:uid="{00000000-0005-0000-0000-00004E8F0000}"/>
    <cellStyle name="Ergebnis 2 6 8" xfId="30969" xr:uid="{00000000-0005-0000-0000-00004F8F0000}"/>
    <cellStyle name="Ergebnis 2 6 9" xfId="33963" xr:uid="{00000000-0005-0000-0000-0000508F0000}"/>
    <cellStyle name="Ergebnis 2 7" xfId="7554" xr:uid="{00000000-0005-0000-0000-0000518F0000}"/>
    <cellStyle name="Ergebnis 2 7 2" xfId="53320" xr:uid="{00000000-0005-0000-0000-0000528F0000}"/>
    <cellStyle name="Ergebnis 2 7 3" xfId="19117" xr:uid="{00000000-0005-0000-0000-0000538F0000}"/>
    <cellStyle name="Ergebnis 2 8" xfId="24123" xr:uid="{00000000-0005-0000-0000-0000548F0000}"/>
    <cellStyle name="Ergebnis 2 9" xfId="24250" xr:uid="{00000000-0005-0000-0000-0000558F0000}"/>
    <cellStyle name="Ergebnis 3" xfId="11124" xr:uid="{00000000-0005-0000-0000-0000568F0000}"/>
    <cellStyle name="Ergebnis 3 2" xfId="56880" xr:uid="{00000000-0005-0000-0000-0000578F0000}"/>
    <cellStyle name="Ergebnis 4" xfId="56471" xr:uid="{00000000-0005-0000-0000-0000588F0000}"/>
    <cellStyle name="Erklärender Text 2" xfId="116" xr:uid="{00000000-0005-0000-0000-0000598F0000}"/>
    <cellStyle name="Erklärender Text 3" xfId="57349" xr:uid="{00000000-0005-0000-0000-00005A8F0000}"/>
    <cellStyle name="Estilo 1" xfId="117" xr:uid="{00000000-0005-0000-0000-00005B8F0000}"/>
    <cellStyle name="Estilo 1 2" xfId="2672" xr:uid="{00000000-0005-0000-0000-00005C8F0000}"/>
    <cellStyle name="Estilo 1 3" xfId="2461" xr:uid="{00000000-0005-0000-0000-00005D8F0000}"/>
    <cellStyle name="Explanatory Text" xfId="56935" builtinId="53" customBuiltin="1"/>
    <cellStyle name="Explanatory Text 2" xfId="437" xr:uid="{00000000-0005-0000-0000-00005F8F0000}"/>
    <cellStyle name="Explanatory Text 3" xfId="322" xr:uid="{00000000-0005-0000-0000-0000608F0000}"/>
    <cellStyle name="Good" xfId="56892" xr:uid="{00000000-0005-0000-0000-0000618F0000}"/>
    <cellStyle name="Good 2" xfId="438" xr:uid="{00000000-0005-0000-0000-0000628F0000}"/>
    <cellStyle name="Good 3" xfId="323" xr:uid="{00000000-0005-0000-0000-0000638F0000}"/>
    <cellStyle name="Grey" xfId="46" xr:uid="{00000000-0005-0000-0000-0000648F0000}"/>
    <cellStyle name="Grey 2" xfId="171" xr:uid="{00000000-0005-0000-0000-0000658F0000}"/>
    <cellStyle name="Grey 3" xfId="118" xr:uid="{00000000-0005-0000-0000-0000668F0000}"/>
    <cellStyle name="Grey_Bham" xfId="387" xr:uid="{00000000-0005-0000-0000-0000678F0000}"/>
    <cellStyle name="Gut 2" xfId="119" xr:uid="{00000000-0005-0000-0000-0000688F0000}"/>
    <cellStyle name="Gut 2 2" xfId="57410" xr:uid="{00000000-0005-0000-0000-0000698F0000}"/>
    <cellStyle name="Gut 3" xfId="57336" xr:uid="{00000000-0005-0000-0000-00006A8F0000}"/>
    <cellStyle name="Header1" xfId="47" xr:uid="{00000000-0005-0000-0000-00006B8F0000}"/>
    <cellStyle name="Header2" xfId="48" xr:uid="{00000000-0005-0000-0000-00006C8F0000}"/>
    <cellStyle name="Header2 2" xfId="405" xr:uid="{00000000-0005-0000-0000-00006D8F0000}"/>
    <cellStyle name="Header2 2 10" xfId="23729" xr:uid="{00000000-0005-0000-0000-00006E8F0000}"/>
    <cellStyle name="Header2 2 11" xfId="23580" xr:uid="{00000000-0005-0000-0000-00006F8F0000}"/>
    <cellStyle name="Header2 2 12" xfId="23905" xr:uid="{00000000-0005-0000-0000-0000708F0000}"/>
    <cellStyle name="Header2 2 13" xfId="28886" xr:uid="{00000000-0005-0000-0000-0000718F0000}"/>
    <cellStyle name="Header2 2 14" xfId="34317" xr:uid="{00000000-0005-0000-0000-0000728F0000}"/>
    <cellStyle name="Header2 2 15" xfId="36329" xr:uid="{00000000-0005-0000-0000-0000738F0000}"/>
    <cellStyle name="Header2 2 16" xfId="39607" xr:uid="{00000000-0005-0000-0000-0000748F0000}"/>
    <cellStyle name="Header2 2 17" xfId="40102" xr:uid="{00000000-0005-0000-0000-0000758F0000}"/>
    <cellStyle name="Header2 2 18" xfId="41072" xr:uid="{00000000-0005-0000-0000-0000768F0000}"/>
    <cellStyle name="Header2 2 19" xfId="39734" xr:uid="{00000000-0005-0000-0000-0000778F0000}"/>
    <cellStyle name="Header2 2 2" xfId="750" xr:uid="{00000000-0005-0000-0000-0000788F0000}"/>
    <cellStyle name="Header2 2 2 10" xfId="24979" xr:uid="{00000000-0005-0000-0000-0000798F0000}"/>
    <cellStyle name="Header2 2 2 11" xfId="25256" xr:uid="{00000000-0005-0000-0000-00007A8F0000}"/>
    <cellStyle name="Header2 2 2 12" xfId="30873" xr:uid="{00000000-0005-0000-0000-00007B8F0000}"/>
    <cellStyle name="Header2 2 2 13" xfId="34664" xr:uid="{00000000-0005-0000-0000-00007C8F0000}"/>
    <cellStyle name="Header2 2 2 14" xfId="39330" xr:uid="{00000000-0005-0000-0000-00007D8F0000}"/>
    <cellStyle name="Header2 2 2 15" xfId="40433" xr:uid="{00000000-0005-0000-0000-00007E8F0000}"/>
    <cellStyle name="Header2 2 2 16" xfId="36340" xr:uid="{00000000-0005-0000-0000-00007F8F0000}"/>
    <cellStyle name="Header2 2 2 17" xfId="40773" xr:uid="{00000000-0005-0000-0000-0000808F0000}"/>
    <cellStyle name="Header2 2 2 18" xfId="41376" xr:uid="{00000000-0005-0000-0000-0000818F0000}"/>
    <cellStyle name="Header2 2 2 19" xfId="40423" xr:uid="{00000000-0005-0000-0000-0000828F0000}"/>
    <cellStyle name="Header2 2 2 2" xfId="1841" xr:uid="{00000000-0005-0000-0000-0000838F0000}"/>
    <cellStyle name="Header2 2 2 2 10" xfId="30303" xr:uid="{00000000-0005-0000-0000-0000848F0000}"/>
    <cellStyle name="Header2 2 2 2 11" xfId="33796" xr:uid="{00000000-0005-0000-0000-0000858F0000}"/>
    <cellStyle name="Header2 2 2 2 12" xfId="35751" xr:uid="{00000000-0005-0000-0000-0000868F0000}"/>
    <cellStyle name="Header2 2 2 2 13" xfId="39784" xr:uid="{00000000-0005-0000-0000-0000878F0000}"/>
    <cellStyle name="Header2 2 2 2 14" xfId="34198" xr:uid="{00000000-0005-0000-0000-0000888F0000}"/>
    <cellStyle name="Header2 2 2 2 15" xfId="34199" xr:uid="{00000000-0005-0000-0000-0000898F0000}"/>
    <cellStyle name="Header2 2 2 2 16" xfId="41620" xr:uid="{00000000-0005-0000-0000-00008A8F0000}"/>
    <cellStyle name="Header2 2 2 2 17" xfId="41004" xr:uid="{00000000-0005-0000-0000-00008B8F0000}"/>
    <cellStyle name="Header2 2 2 2 18" xfId="40536" xr:uid="{00000000-0005-0000-0000-00008C8F0000}"/>
    <cellStyle name="Header2 2 2 2 19" xfId="41339" xr:uid="{00000000-0005-0000-0000-00008D8F0000}"/>
    <cellStyle name="Header2 2 2 2 2" xfId="4208" xr:uid="{00000000-0005-0000-0000-00008E8F0000}"/>
    <cellStyle name="Header2 2 2 2 2 10" xfId="33990" xr:uid="{00000000-0005-0000-0000-00008F8F0000}"/>
    <cellStyle name="Header2 2 2 2 2 11" xfId="37887" xr:uid="{00000000-0005-0000-0000-0000908F0000}"/>
    <cellStyle name="Header2 2 2 2 2 12" xfId="40812" xr:uid="{00000000-0005-0000-0000-0000918F0000}"/>
    <cellStyle name="Header2 2 2 2 2 13" xfId="39765" xr:uid="{00000000-0005-0000-0000-0000928F0000}"/>
    <cellStyle name="Header2 2 2 2 2 14" xfId="39994" xr:uid="{00000000-0005-0000-0000-0000938F0000}"/>
    <cellStyle name="Header2 2 2 2 2 15" xfId="40919" xr:uid="{00000000-0005-0000-0000-0000948F0000}"/>
    <cellStyle name="Header2 2 2 2 2 16" xfId="41748" xr:uid="{00000000-0005-0000-0000-0000958F0000}"/>
    <cellStyle name="Header2 2 2 2 2 17" xfId="40732" xr:uid="{00000000-0005-0000-0000-0000968F0000}"/>
    <cellStyle name="Header2 2 2 2 2 18" xfId="40383" xr:uid="{00000000-0005-0000-0000-0000978F0000}"/>
    <cellStyle name="Header2 2 2 2 2 19" xfId="45347" xr:uid="{00000000-0005-0000-0000-0000988F0000}"/>
    <cellStyle name="Header2 2 2 2 2 2" xfId="8999" xr:uid="{00000000-0005-0000-0000-0000998F0000}"/>
    <cellStyle name="Header2 2 2 2 2 2 2" xfId="54765" xr:uid="{00000000-0005-0000-0000-00009A8F0000}"/>
    <cellStyle name="Header2 2 2 2 2 2 3" xfId="22833" xr:uid="{00000000-0005-0000-0000-00009B8F0000}"/>
    <cellStyle name="Header2 2 2 2 2 20" xfId="18541" xr:uid="{00000000-0005-0000-0000-00009C8F0000}"/>
    <cellStyle name="Header2 2 2 2 2 3" xfId="10582" xr:uid="{00000000-0005-0000-0000-00009D8F0000}"/>
    <cellStyle name="Header2 2 2 2 2 3 2" xfId="56347" xr:uid="{00000000-0005-0000-0000-00009E8F0000}"/>
    <cellStyle name="Header2 2 2 2 2 3 3" xfId="24777" xr:uid="{00000000-0005-0000-0000-00009F8F0000}"/>
    <cellStyle name="Header2 2 2 2 2 4" xfId="23927" xr:uid="{00000000-0005-0000-0000-0000A08F0000}"/>
    <cellStyle name="Header2 2 2 2 2 4 2" xfId="50076" xr:uid="{00000000-0005-0000-0000-0000A18F0000}"/>
    <cellStyle name="Header2 2 2 2 2 5" xfId="19071" xr:uid="{00000000-0005-0000-0000-0000A28F0000}"/>
    <cellStyle name="Header2 2 2 2 2 6" xfId="23780" xr:uid="{00000000-0005-0000-0000-0000A38F0000}"/>
    <cellStyle name="Header2 2 2 2 2 7" xfId="24942" xr:uid="{00000000-0005-0000-0000-0000A48F0000}"/>
    <cellStyle name="Header2 2 2 2 2 8" xfId="21237" xr:uid="{00000000-0005-0000-0000-0000A58F0000}"/>
    <cellStyle name="Header2 2 2 2 2 9" xfId="32314" xr:uid="{00000000-0005-0000-0000-0000A68F0000}"/>
    <cellStyle name="Header2 2 2 2 20" xfId="43346" xr:uid="{00000000-0005-0000-0000-0000A78F0000}"/>
    <cellStyle name="Header2 2 2 2 21" xfId="13371" xr:uid="{00000000-0005-0000-0000-0000A88F0000}"/>
    <cellStyle name="Header2 2 2 2 3" xfId="7050" xr:uid="{00000000-0005-0000-0000-0000A98F0000}"/>
    <cellStyle name="Header2 2 2 2 3 2" xfId="52816" xr:uid="{00000000-0005-0000-0000-0000AA8F0000}"/>
    <cellStyle name="Header2 2 2 2 3 3" xfId="20680" xr:uid="{00000000-0005-0000-0000-0000AB8F0000}"/>
    <cellStyle name="Header2 2 2 2 4" xfId="10388" xr:uid="{00000000-0005-0000-0000-0000AC8F0000}"/>
    <cellStyle name="Header2 2 2 2 4 2" xfId="56153" xr:uid="{00000000-0005-0000-0000-0000AD8F0000}"/>
    <cellStyle name="Header2 2 2 2 4 3" xfId="24108" xr:uid="{00000000-0005-0000-0000-0000AE8F0000}"/>
    <cellStyle name="Header2 2 2 2 5" xfId="24779" xr:uid="{00000000-0005-0000-0000-0000AF8F0000}"/>
    <cellStyle name="Header2 2 2 2 5 2" xfId="48152" xr:uid="{00000000-0005-0000-0000-0000B08F0000}"/>
    <cellStyle name="Header2 2 2 2 6" xfId="24230" xr:uid="{00000000-0005-0000-0000-0000B18F0000}"/>
    <cellStyle name="Header2 2 2 2 7" xfId="25045" xr:uid="{00000000-0005-0000-0000-0000B28F0000}"/>
    <cellStyle name="Header2 2 2 2 8" xfId="23797" xr:uid="{00000000-0005-0000-0000-0000B38F0000}"/>
    <cellStyle name="Header2 2 2 2 9" xfId="24609" xr:uid="{00000000-0005-0000-0000-0000B48F0000}"/>
    <cellStyle name="Header2 2 2 20" xfId="41737" xr:uid="{00000000-0005-0000-0000-0000B58F0000}"/>
    <cellStyle name="Header2 2 2 21" xfId="42263" xr:uid="{00000000-0005-0000-0000-0000B68F0000}"/>
    <cellStyle name="Header2 2 2 22" xfId="11607" xr:uid="{00000000-0005-0000-0000-0000B78F0000}"/>
    <cellStyle name="Header2 2 2 3" xfId="1865" xr:uid="{00000000-0005-0000-0000-0000B88F0000}"/>
    <cellStyle name="Header2 2 2 3 10" xfId="30324" xr:uid="{00000000-0005-0000-0000-0000B98F0000}"/>
    <cellStyle name="Header2 2 2 3 11" xfId="33820" xr:uid="{00000000-0005-0000-0000-0000BA8F0000}"/>
    <cellStyle name="Header2 2 2 3 12" xfId="35775" xr:uid="{00000000-0005-0000-0000-0000BB8F0000}"/>
    <cellStyle name="Header2 2 2 3 13" xfId="39808" xr:uid="{00000000-0005-0000-0000-0000BC8F0000}"/>
    <cellStyle name="Header2 2 2 3 14" xfId="40902" xr:uid="{00000000-0005-0000-0000-0000BD8F0000}"/>
    <cellStyle name="Header2 2 2 3 15" xfId="40737" xr:uid="{00000000-0005-0000-0000-0000BE8F0000}"/>
    <cellStyle name="Header2 2 2 3 16" xfId="39982" xr:uid="{00000000-0005-0000-0000-0000BF8F0000}"/>
    <cellStyle name="Header2 2 2 3 17" xfId="39465" xr:uid="{00000000-0005-0000-0000-0000C08F0000}"/>
    <cellStyle name="Header2 2 2 3 18" xfId="41617" xr:uid="{00000000-0005-0000-0000-0000C18F0000}"/>
    <cellStyle name="Header2 2 2 3 19" xfId="41859" xr:uid="{00000000-0005-0000-0000-0000C28F0000}"/>
    <cellStyle name="Header2 2 2 3 2" xfId="4212" xr:uid="{00000000-0005-0000-0000-0000C38F0000}"/>
    <cellStyle name="Header2 2 2 3 2 10" xfId="33994" xr:uid="{00000000-0005-0000-0000-0000C48F0000}"/>
    <cellStyle name="Header2 2 2 3 2 11" xfId="37891" xr:uid="{00000000-0005-0000-0000-0000C58F0000}"/>
    <cellStyle name="Header2 2 2 3 2 12" xfId="40816" xr:uid="{00000000-0005-0000-0000-0000C68F0000}"/>
    <cellStyle name="Header2 2 2 3 2 13" xfId="34121" xr:uid="{00000000-0005-0000-0000-0000C78F0000}"/>
    <cellStyle name="Header2 2 2 3 2 14" xfId="41049" xr:uid="{00000000-0005-0000-0000-0000C88F0000}"/>
    <cellStyle name="Header2 2 2 3 2 15" xfId="41507" xr:uid="{00000000-0005-0000-0000-0000C98F0000}"/>
    <cellStyle name="Header2 2 2 3 2 16" xfId="41045" xr:uid="{00000000-0005-0000-0000-0000CA8F0000}"/>
    <cellStyle name="Header2 2 2 3 2 17" xfId="40869" xr:uid="{00000000-0005-0000-0000-0000CB8F0000}"/>
    <cellStyle name="Header2 2 2 3 2 18" xfId="39914" xr:uid="{00000000-0005-0000-0000-0000CC8F0000}"/>
    <cellStyle name="Header2 2 2 3 2 19" xfId="45351" xr:uid="{00000000-0005-0000-0000-0000CD8F0000}"/>
    <cellStyle name="Header2 2 2 3 2 2" xfId="9002" xr:uid="{00000000-0005-0000-0000-0000CE8F0000}"/>
    <cellStyle name="Header2 2 2 3 2 2 2" xfId="54768" xr:uid="{00000000-0005-0000-0000-0000CF8F0000}"/>
    <cellStyle name="Header2 2 2 3 2 2 3" xfId="22837" xr:uid="{00000000-0005-0000-0000-0000D08F0000}"/>
    <cellStyle name="Header2 2 2 3 2 20" xfId="18545" xr:uid="{00000000-0005-0000-0000-0000D18F0000}"/>
    <cellStyle name="Header2 2 2 3 2 3" xfId="10586" xr:uid="{00000000-0005-0000-0000-0000D28F0000}"/>
    <cellStyle name="Header2 2 2 3 2 3 2" xfId="56351" xr:uid="{00000000-0005-0000-0000-0000D38F0000}"/>
    <cellStyle name="Header2 2 2 3 2 3 3" xfId="23419" xr:uid="{00000000-0005-0000-0000-0000D48F0000}"/>
    <cellStyle name="Header2 2 2 3 2 4" xfId="23608" xr:uid="{00000000-0005-0000-0000-0000D58F0000}"/>
    <cellStyle name="Header2 2 2 3 2 4 2" xfId="50078" xr:uid="{00000000-0005-0000-0000-0000D68F0000}"/>
    <cellStyle name="Header2 2 2 3 2 5" xfId="23815" xr:uid="{00000000-0005-0000-0000-0000D78F0000}"/>
    <cellStyle name="Header2 2 2 3 2 6" xfId="19167" xr:uid="{00000000-0005-0000-0000-0000D88F0000}"/>
    <cellStyle name="Header2 2 2 3 2 7" xfId="24621" xr:uid="{00000000-0005-0000-0000-0000D98F0000}"/>
    <cellStyle name="Header2 2 2 3 2 8" xfId="24258" xr:uid="{00000000-0005-0000-0000-0000DA8F0000}"/>
    <cellStyle name="Header2 2 2 3 2 9" xfId="32317" xr:uid="{00000000-0005-0000-0000-0000DB8F0000}"/>
    <cellStyle name="Header2 2 2 3 20" xfId="43370" xr:uid="{00000000-0005-0000-0000-0000DC8F0000}"/>
    <cellStyle name="Header2 2 2 3 21" xfId="13393" xr:uid="{00000000-0005-0000-0000-0000DD8F0000}"/>
    <cellStyle name="Header2 2 2 3 3" xfId="7059" xr:uid="{00000000-0005-0000-0000-0000DE8F0000}"/>
    <cellStyle name="Header2 2 2 3 3 2" xfId="52825" xr:uid="{00000000-0005-0000-0000-0000DF8F0000}"/>
    <cellStyle name="Header2 2 2 3 3 3" xfId="20704" xr:uid="{00000000-0005-0000-0000-0000E08F0000}"/>
    <cellStyle name="Header2 2 2 3 4" xfId="10412" xr:uid="{00000000-0005-0000-0000-0000E18F0000}"/>
    <cellStyle name="Header2 2 2 3 4 2" xfId="56177" xr:uid="{00000000-0005-0000-0000-0000E28F0000}"/>
    <cellStyle name="Header2 2 2 3 4 3" xfId="19270" xr:uid="{00000000-0005-0000-0000-0000E38F0000}"/>
    <cellStyle name="Header2 2 2 3 5" xfId="23397" xr:uid="{00000000-0005-0000-0000-0000E48F0000}"/>
    <cellStyle name="Header2 2 2 3 5 2" xfId="48161" xr:uid="{00000000-0005-0000-0000-0000E58F0000}"/>
    <cellStyle name="Header2 2 2 3 6" xfId="24800" xr:uid="{00000000-0005-0000-0000-0000E68F0000}"/>
    <cellStyle name="Header2 2 2 3 7" xfId="23616" xr:uid="{00000000-0005-0000-0000-0000E78F0000}"/>
    <cellStyle name="Header2 2 2 3 8" xfId="21384" xr:uid="{00000000-0005-0000-0000-0000E88F0000}"/>
    <cellStyle name="Header2 2 2 3 9" xfId="25141" xr:uid="{00000000-0005-0000-0000-0000E98F0000}"/>
    <cellStyle name="Header2 2 2 4" xfId="1131" xr:uid="{00000000-0005-0000-0000-0000EA8F0000}"/>
    <cellStyle name="Header2 2 2 4 10" xfId="33749" xr:uid="{00000000-0005-0000-0000-0000EB8F0000}"/>
    <cellStyle name="Header2 2 2 4 11" xfId="35041" xr:uid="{00000000-0005-0000-0000-0000EC8F0000}"/>
    <cellStyle name="Header2 2 2 4 12" xfId="39496" xr:uid="{00000000-0005-0000-0000-0000ED8F0000}"/>
    <cellStyle name="Header2 2 2 4 13" xfId="39359" xr:uid="{00000000-0005-0000-0000-0000EE8F0000}"/>
    <cellStyle name="Header2 2 2 4 14" xfId="40648" xr:uid="{00000000-0005-0000-0000-0000EF8F0000}"/>
    <cellStyle name="Header2 2 2 4 15" xfId="41006" xr:uid="{00000000-0005-0000-0000-0000F08F0000}"/>
    <cellStyle name="Header2 2 2 4 16" xfId="41634" xr:uid="{00000000-0005-0000-0000-0000F18F0000}"/>
    <cellStyle name="Header2 2 2 4 17" xfId="41359" xr:uid="{00000000-0005-0000-0000-0000F28F0000}"/>
    <cellStyle name="Header2 2 2 4 18" xfId="41700" xr:uid="{00000000-0005-0000-0000-0000F38F0000}"/>
    <cellStyle name="Header2 2 2 4 19" xfId="42636" xr:uid="{00000000-0005-0000-0000-0000F48F0000}"/>
    <cellStyle name="Header2 2 2 4 2" xfId="6362" xr:uid="{00000000-0005-0000-0000-0000F58F0000}"/>
    <cellStyle name="Header2 2 2 4 2 2" xfId="52128" xr:uid="{00000000-0005-0000-0000-0000F68F0000}"/>
    <cellStyle name="Header2 2 2 4 2 3" xfId="19970" xr:uid="{00000000-0005-0000-0000-0000F78F0000}"/>
    <cellStyle name="Header2 2 2 4 20" xfId="12671" xr:uid="{00000000-0005-0000-0000-0000F88F0000}"/>
    <cellStyle name="Header2 2 2 4 3" xfId="10341" xr:uid="{00000000-0005-0000-0000-0000F98F0000}"/>
    <cellStyle name="Header2 2 2 4 3 2" xfId="56106" xr:uid="{00000000-0005-0000-0000-0000FA8F0000}"/>
    <cellStyle name="Header2 2 2 4 3 3" xfId="24305" xr:uid="{00000000-0005-0000-0000-0000FB8F0000}"/>
    <cellStyle name="Header2 2 2 4 4" xfId="24338" xr:uid="{00000000-0005-0000-0000-0000FC8F0000}"/>
    <cellStyle name="Header2 2 2 4 4 2" xfId="47466" xr:uid="{00000000-0005-0000-0000-0000FD8F0000}"/>
    <cellStyle name="Header2 2 2 4 5" xfId="23417" xr:uid="{00000000-0005-0000-0000-0000FE8F0000}"/>
    <cellStyle name="Header2 2 2 4 6" xfId="19227" xr:uid="{00000000-0005-0000-0000-0000FF8F0000}"/>
    <cellStyle name="Header2 2 2 4 7" xfId="21358" xr:uid="{00000000-0005-0000-0000-000000900000}"/>
    <cellStyle name="Header2 2 2 4 8" xfId="25236" xr:uid="{00000000-0005-0000-0000-000001900000}"/>
    <cellStyle name="Header2 2 2 4 9" xfId="29599" xr:uid="{00000000-0005-0000-0000-000002900000}"/>
    <cellStyle name="Header2 2 2 5" xfId="2879" xr:uid="{00000000-0005-0000-0000-000003900000}"/>
    <cellStyle name="Header2 2 2 5 10" xfId="36558" xr:uid="{00000000-0005-0000-0000-000004900000}"/>
    <cellStyle name="Header2 2 2 5 11" xfId="40294" xr:uid="{00000000-0005-0000-0000-000005900000}"/>
    <cellStyle name="Header2 2 2 5 12" xfId="39538" xr:uid="{00000000-0005-0000-0000-000006900000}"/>
    <cellStyle name="Header2 2 2 5 13" xfId="34128" xr:uid="{00000000-0005-0000-0000-000007900000}"/>
    <cellStyle name="Header2 2 2 5 14" xfId="39655" xr:uid="{00000000-0005-0000-0000-000008900000}"/>
    <cellStyle name="Header2 2 2 5 15" xfId="40048" xr:uid="{00000000-0005-0000-0000-000009900000}"/>
    <cellStyle name="Header2 2 2 5 16" xfId="40218" xr:uid="{00000000-0005-0000-0000-00000A900000}"/>
    <cellStyle name="Header2 2 2 5 17" xfId="41092" xr:uid="{00000000-0005-0000-0000-00000B900000}"/>
    <cellStyle name="Header2 2 2 5 18" xfId="44018" xr:uid="{00000000-0005-0000-0000-00000C900000}"/>
    <cellStyle name="Header2 2 2 5 19" xfId="17212" xr:uid="{00000000-0005-0000-0000-00000D900000}"/>
    <cellStyle name="Header2 2 2 5 2" xfId="10561" xr:uid="{00000000-0005-0000-0000-00000E900000}"/>
    <cellStyle name="Header2 2 2 5 2 2" xfId="56326" xr:uid="{00000000-0005-0000-0000-00000F900000}"/>
    <cellStyle name="Header2 2 2 5 2 3" xfId="21504" xr:uid="{00000000-0005-0000-0000-000010900000}"/>
    <cellStyle name="Header2 2 2 5 3" xfId="23775" xr:uid="{00000000-0005-0000-0000-000011900000}"/>
    <cellStyle name="Header2 2 2 5 4" xfId="21209" xr:uid="{00000000-0005-0000-0000-000012900000}"/>
    <cellStyle name="Header2 2 2 5 5" xfId="19271" xr:uid="{00000000-0005-0000-0000-000013900000}"/>
    <cellStyle name="Header2 2 2 5 6" xfId="23816" xr:uid="{00000000-0005-0000-0000-000014900000}"/>
    <cellStyle name="Header2 2 2 5 7" xfId="25051" xr:uid="{00000000-0005-0000-0000-000015900000}"/>
    <cellStyle name="Header2 2 2 5 8" xfId="30991" xr:uid="{00000000-0005-0000-0000-000016900000}"/>
    <cellStyle name="Header2 2 2 5 9" xfId="33969" xr:uid="{00000000-0005-0000-0000-000017900000}"/>
    <cellStyle name="Header2 2 2 6" xfId="5663" xr:uid="{00000000-0005-0000-0000-000018900000}"/>
    <cellStyle name="Header2 2 2 6 2" xfId="51429" xr:uid="{00000000-0005-0000-0000-000019900000}"/>
    <cellStyle name="Header2 2 2 6 3" xfId="19595" xr:uid="{00000000-0005-0000-0000-00001A900000}"/>
    <cellStyle name="Header2 2 2 7" xfId="23393" xr:uid="{00000000-0005-0000-0000-00001B900000}"/>
    <cellStyle name="Header2 2 2 8" xfId="24510" xr:uid="{00000000-0005-0000-0000-00001C900000}"/>
    <cellStyle name="Header2 2 2 9" xfId="24959" xr:uid="{00000000-0005-0000-0000-00001D900000}"/>
    <cellStyle name="Header2 2 20" xfId="41845" xr:uid="{00000000-0005-0000-0000-00001E900000}"/>
    <cellStyle name="Header2 2 21" xfId="41372" xr:uid="{00000000-0005-0000-0000-00001F900000}"/>
    <cellStyle name="Header2 2 22" xfId="41945" xr:uid="{00000000-0005-0000-0000-000020900000}"/>
    <cellStyle name="Header2 2 3" xfId="1909" xr:uid="{00000000-0005-0000-0000-000021900000}"/>
    <cellStyle name="Header2 2 3 10" xfId="30367" xr:uid="{00000000-0005-0000-0000-000022900000}"/>
    <cellStyle name="Header2 2 3 11" xfId="33864" xr:uid="{00000000-0005-0000-0000-000023900000}"/>
    <cellStyle name="Header2 2 3 12" xfId="35819" xr:uid="{00000000-0005-0000-0000-000024900000}"/>
    <cellStyle name="Header2 2 3 13" xfId="39852" xr:uid="{00000000-0005-0000-0000-000025900000}"/>
    <cellStyle name="Header2 2 3 14" xfId="39696" xr:uid="{00000000-0005-0000-0000-000026900000}"/>
    <cellStyle name="Header2 2 3 15" xfId="41604" xr:uid="{00000000-0005-0000-0000-000027900000}"/>
    <cellStyle name="Header2 2 3 16" xfId="40099" xr:uid="{00000000-0005-0000-0000-000028900000}"/>
    <cellStyle name="Header2 2 3 17" xfId="39555" xr:uid="{00000000-0005-0000-0000-000029900000}"/>
    <cellStyle name="Header2 2 3 18" xfId="41264" xr:uid="{00000000-0005-0000-0000-00002A900000}"/>
    <cellStyle name="Header2 2 3 19" xfId="41482" xr:uid="{00000000-0005-0000-0000-00002B900000}"/>
    <cellStyle name="Header2 2 3 2" xfId="4234" xr:uid="{00000000-0005-0000-0000-00002C900000}"/>
    <cellStyle name="Header2 2 3 2 10" xfId="34016" xr:uid="{00000000-0005-0000-0000-00002D900000}"/>
    <cellStyle name="Header2 2 3 2 11" xfId="37913" xr:uid="{00000000-0005-0000-0000-00002E900000}"/>
    <cellStyle name="Header2 2 3 2 12" xfId="40838" xr:uid="{00000000-0005-0000-0000-00002F900000}"/>
    <cellStyle name="Header2 2 3 2 13" xfId="41095" xr:uid="{00000000-0005-0000-0000-000030900000}"/>
    <cellStyle name="Header2 2 3 2 14" xfId="40714" xr:uid="{00000000-0005-0000-0000-000031900000}"/>
    <cellStyle name="Header2 2 3 2 15" xfId="41660" xr:uid="{00000000-0005-0000-0000-000032900000}"/>
    <cellStyle name="Header2 2 3 2 16" xfId="41519" xr:uid="{00000000-0005-0000-0000-000033900000}"/>
    <cellStyle name="Header2 2 3 2 17" xfId="40983" xr:uid="{00000000-0005-0000-0000-000034900000}"/>
    <cellStyle name="Header2 2 3 2 18" xfId="40359" xr:uid="{00000000-0005-0000-0000-000035900000}"/>
    <cellStyle name="Header2 2 3 2 19" xfId="45373" xr:uid="{00000000-0005-0000-0000-000036900000}"/>
    <cellStyle name="Header2 2 3 2 2" xfId="9015" xr:uid="{00000000-0005-0000-0000-000037900000}"/>
    <cellStyle name="Header2 2 3 2 2 2" xfId="54781" xr:uid="{00000000-0005-0000-0000-000038900000}"/>
    <cellStyle name="Header2 2 3 2 2 3" xfId="22859" xr:uid="{00000000-0005-0000-0000-000039900000}"/>
    <cellStyle name="Header2 2 3 2 20" xfId="18567" xr:uid="{00000000-0005-0000-0000-00003A900000}"/>
    <cellStyle name="Header2 2 3 2 3" xfId="10608" xr:uid="{00000000-0005-0000-0000-00003B900000}"/>
    <cellStyle name="Header2 2 3 2 3 2" xfId="56373" xr:uid="{00000000-0005-0000-0000-00003C900000}"/>
    <cellStyle name="Header2 2 3 2 3 3" xfId="23944" xr:uid="{00000000-0005-0000-0000-00003D900000}"/>
    <cellStyle name="Header2 2 3 2 4" xfId="21229" xr:uid="{00000000-0005-0000-0000-00003E900000}"/>
    <cellStyle name="Header2 2 3 2 4 2" xfId="50091" xr:uid="{00000000-0005-0000-0000-00003F900000}"/>
    <cellStyle name="Header2 2 3 2 5" xfId="23721" xr:uid="{00000000-0005-0000-0000-000040900000}"/>
    <cellStyle name="Header2 2 3 2 6" xfId="23677" xr:uid="{00000000-0005-0000-0000-000041900000}"/>
    <cellStyle name="Header2 2 3 2 7" xfId="23794" xr:uid="{00000000-0005-0000-0000-000042900000}"/>
    <cellStyle name="Header2 2 3 2 8" xfId="25136" xr:uid="{00000000-0005-0000-0000-000043900000}"/>
    <cellStyle name="Header2 2 3 2 9" xfId="32338" xr:uid="{00000000-0005-0000-0000-000044900000}"/>
    <cellStyle name="Header2 2 3 20" xfId="43414" xr:uid="{00000000-0005-0000-0000-000045900000}"/>
    <cellStyle name="Header2 2 3 21" xfId="11289" xr:uid="{00000000-0005-0000-0000-000046900000}"/>
    <cellStyle name="Header2 2 3 3" xfId="7083" xr:uid="{00000000-0005-0000-0000-000047900000}"/>
    <cellStyle name="Header2 2 3 3 2" xfId="52849" xr:uid="{00000000-0005-0000-0000-000048900000}"/>
    <cellStyle name="Header2 2 3 3 3" xfId="20748" xr:uid="{00000000-0005-0000-0000-000049900000}"/>
    <cellStyle name="Header2 2 3 4" xfId="10456" xr:uid="{00000000-0005-0000-0000-00004A900000}"/>
    <cellStyle name="Header2 2 3 4 2" xfId="56221" xr:uid="{00000000-0005-0000-0000-00004B900000}"/>
    <cellStyle name="Header2 2 3 4 3" xfId="24515" xr:uid="{00000000-0005-0000-0000-00004C900000}"/>
    <cellStyle name="Header2 2 3 5" xfId="24055" xr:uid="{00000000-0005-0000-0000-00004D900000}"/>
    <cellStyle name="Header2 2 3 5 2" xfId="48185" xr:uid="{00000000-0005-0000-0000-00004E900000}"/>
    <cellStyle name="Header2 2 3 6" xfId="24945" xr:uid="{00000000-0005-0000-0000-00004F900000}"/>
    <cellStyle name="Header2 2 3 7" xfId="23909" xr:uid="{00000000-0005-0000-0000-000050900000}"/>
    <cellStyle name="Header2 2 3 8" xfId="23384" xr:uid="{00000000-0005-0000-0000-000051900000}"/>
    <cellStyle name="Header2 2 3 9" xfId="23782" xr:uid="{00000000-0005-0000-0000-000052900000}"/>
    <cellStyle name="Header2 2 4" xfId="1111" xr:uid="{00000000-0005-0000-0000-000053900000}"/>
    <cellStyle name="Header2 2 4 10" xfId="29579" xr:uid="{00000000-0005-0000-0000-000054900000}"/>
    <cellStyle name="Header2 2 4 11" xfId="33745" xr:uid="{00000000-0005-0000-0000-000055900000}"/>
    <cellStyle name="Header2 2 4 12" xfId="35021" xr:uid="{00000000-0005-0000-0000-000056900000}"/>
    <cellStyle name="Header2 2 4 13" xfId="39482" xr:uid="{00000000-0005-0000-0000-000057900000}"/>
    <cellStyle name="Header2 2 4 14" xfId="40356" xr:uid="{00000000-0005-0000-0000-000058900000}"/>
    <cellStyle name="Header2 2 4 15" xfId="35889" xr:uid="{00000000-0005-0000-0000-000059900000}"/>
    <cellStyle name="Header2 2 4 16" xfId="39918" xr:uid="{00000000-0005-0000-0000-00005A900000}"/>
    <cellStyle name="Header2 2 4 17" xfId="39893" xr:uid="{00000000-0005-0000-0000-00005B900000}"/>
    <cellStyle name="Header2 2 4 18" xfId="41078" xr:uid="{00000000-0005-0000-0000-00005C900000}"/>
    <cellStyle name="Header2 2 4 19" xfId="40922" xr:uid="{00000000-0005-0000-0000-00005D900000}"/>
    <cellStyle name="Header2 2 4 2" xfId="3516" xr:uid="{00000000-0005-0000-0000-00005E900000}"/>
    <cellStyle name="Header2 2 4 2 10" xfId="33977" xr:uid="{00000000-0005-0000-0000-00005F900000}"/>
    <cellStyle name="Header2 2 4 2 11" xfId="37195" xr:uid="{00000000-0005-0000-0000-000060900000}"/>
    <cellStyle name="Header2 2 4 2 12" xfId="40535" xr:uid="{00000000-0005-0000-0000-000061900000}"/>
    <cellStyle name="Header2 2 4 2 13" xfId="40332" xr:uid="{00000000-0005-0000-0000-000062900000}"/>
    <cellStyle name="Header2 2 4 2 14" xfId="41064" xr:uid="{00000000-0005-0000-0000-000063900000}"/>
    <cellStyle name="Header2 2 4 2 15" xfId="39969" xr:uid="{00000000-0005-0000-0000-000064900000}"/>
    <cellStyle name="Header2 2 4 2 16" xfId="40117" xr:uid="{00000000-0005-0000-0000-000065900000}"/>
    <cellStyle name="Header2 2 4 2 17" xfId="39634" xr:uid="{00000000-0005-0000-0000-000066900000}"/>
    <cellStyle name="Header2 2 4 2 18" xfId="40495" xr:uid="{00000000-0005-0000-0000-000067900000}"/>
    <cellStyle name="Header2 2 4 2 19" xfId="44655" xr:uid="{00000000-0005-0000-0000-000068900000}"/>
    <cellStyle name="Header2 2 4 2 2" xfId="8308" xr:uid="{00000000-0005-0000-0000-000069900000}"/>
    <cellStyle name="Header2 2 4 2 2 2" xfId="54074" xr:uid="{00000000-0005-0000-0000-00006A900000}"/>
    <cellStyle name="Header2 2 4 2 2 3" xfId="22141" xr:uid="{00000000-0005-0000-0000-00006B900000}"/>
    <cellStyle name="Header2 2 4 2 20" xfId="17849" xr:uid="{00000000-0005-0000-0000-00006C900000}"/>
    <cellStyle name="Header2 2 4 2 3" xfId="10569" xr:uid="{00000000-0005-0000-0000-00006D900000}"/>
    <cellStyle name="Header2 2 4 2 3 2" xfId="56334" xr:uid="{00000000-0005-0000-0000-00006E900000}"/>
    <cellStyle name="Header2 2 4 2 3 3" xfId="24418" xr:uid="{00000000-0005-0000-0000-00006F900000}"/>
    <cellStyle name="Header2 2 4 2 4" xfId="24786" xr:uid="{00000000-0005-0000-0000-000070900000}"/>
    <cellStyle name="Header2 2 4 2 4 2" xfId="49385" xr:uid="{00000000-0005-0000-0000-000071900000}"/>
    <cellStyle name="Header2 2 4 2 5" xfId="24115" xr:uid="{00000000-0005-0000-0000-000072900000}"/>
    <cellStyle name="Header2 2 4 2 6" xfId="24594" xr:uid="{00000000-0005-0000-0000-000073900000}"/>
    <cellStyle name="Header2 2 4 2 7" xfId="24895" xr:uid="{00000000-0005-0000-0000-000074900000}"/>
    <cellStyle name="Header2 2 4 2 8" xfId="21291" xr:uid="{00000000-0005-0000-0000-000075900000}"/>
    <cellStyle name="Header2 2 4 2 9" xfId="31626" xr:uid="{00000000-0005-0000-0000-000076900000}"/>
    <cellStyle name="Header2 2 4 20" xfId="42616" xr:uid="{00000000-0005-0000-0000-000077900000}"/>
    <cellStyle name="Header2 2 4 21" xfId="12652" xr:uid="{00000000-0005-0000-0000-000078900000}"/>
    <cellStyle name="Header2 2 4 3" xfId="6344" xr:uid="{00000000-0005-0000-0000-000079900000}"/>
    <cellStyle name="Header2 2 4 3 2" xfId="52110" xr:uid="{00000000-0005-0000-0000-00007A900000}"/>
    <cellStyle name="Header2 2 4 3 3" xfId="19950" xr:uid="{00000000-0005-0000-0000-00007B900000}"/>
    <cellStyle name="Header2 2 4 4" xfId="10337" xr:uid="{00000000-0005-0000-0000-00007C900000}"/>
    <cellStyle name="Header2 2 4 4 2" xfId="56102" xr:uid="{00000000-0005-0000-0000-00007D900000}"/>
    <cellStyle name="Header2 2 4 4 3" xfId="24798" xr:uid="{00000000-0005-0000-0000-00007E900000}"/>
    <cellStyle name="Header2 2 4 5" xfId="21374" xr:uid="{00000000-0005-0000-0000-00007F900000}"/>
    <cellStyle name="Header2 2 4 5 2" xfId="47448" xr:uid="{00000000-0005-0000-0000-000080900000}"/>
    <cellStyle name="Header2 2 4 6" xfId="24501" xr:uid="{00000000-0005-0000-0000-000081900000}"/>
    <cellStyle name="Header2 2 4 7" xfId="24506" xr:uid="{00000000-0005-0000-0000-000082900000}"/>
    <cellStyle name="Header2 2 4 8" xfId="19189" xr:uid="{00000000-0005-0000-0000-000083900000}"/>
    <cellStyle name="Header2 2 4 9" xfId="21323" xr:uid="{00000000-0005-0000-0000-000084900000}"/>
    <cellStyle name="Header2 2 5" xfId="1145" xr:uid="{00000000-0005-0000-0000-000085900000}"/>
    <cellStyle name="Header2 2 5 10" xfId="33759" xr:uid="{00000000-0005-0000-0000-000086900000}"/>
    <cellStyle name="Header2 2 5 11" xfId="35055" xr:uid="{00000000-0005-0000-0000-000087900000}"/>
    <cellStyle name="Header2 2 5 12" xfId="39509" xr:uid="{00000000-0005-0000-0000-000088900000}"/>
    <cellStyle name="Header2 2 5 13" xfId="34334" xr:uid="{00000000-0005-0000-0000-000089900000}"/>
    <cellStyle name="Header2 2 5 14" xfId="40740" xr:uid="{00000000-0005-0000-0000-00008A900000}"/>
    <cellStyle name="Header2 2 5 15" xfId="41047" xr:uid="{00000000-0005-0000-0000-00008B900000}"/>
    <cellStyle name="Header2 2 5 16" xfId="39411" xr:uid="{00000000-0005-0000-0000-00008C900000}"/>
    <cellStyle name="Header2 2 5 17" xfId="41667" xr:uid="{00000000-0005-0000-0000-00008D900000}"/>
    <cellStyle name="Header2 2 5 18" xfId="39687" xr:uid="{00000000-0005-0000-0000-00008E900000}"/>
    <cellStyle name="Header2 2 5 19" xfId="42650" xr:uid="{00000000-0005-0000-0000-00008F900000}"/>
    <cellStyle name="Header2 2 5 2" xfId="6372" xr:uid="{00000000-0005-0000-0000-000090900000}"/>
    <cellStyle name="Header2 2 5 2 2" xfId="52138" xr:uid="{00000000-0005-0000-0000-000091900000}"/>
    <cellStyle name="Header2 2 5 2 3" xfId="19984" xr:uid="{00000000-0005-0000-0000-000092900000}"/>
    <cellStyle name="Header2 2 5 20" xfId="12682" xr:uid="{00000000-0005-0000-0000-000093900000}"/>
    <cellStyle name="Header2 2 5 3" xfId="10351" xr:uid="{00000000-0005-0000-0000-000094900000}"/>
    <cellStyle name="Header2 2 5 3 2" xfId="56116" xr:uid="{00000000-0005-0000-0000-000095900000}"/>
    <cellStyle name="Header2 2 5 3 3" xfId="19266" xr:uid="{00000000-0005-0000-0000-000096900000}"/>
    <cellStyle name="Header2 2 5 4" xfId="24514" xr:uid="{00000000-0005-0000-0000-000097900000}"/>
    <cellStyle name="Header2 2 5 4 2" xfId="47474" xr:uid="{00000000-0005-0000-0000-000098900000}"/>
    <cellStyle name="Header2 2 5 5" xfId="23907" xr:uid="{00000000-0005-0000-0000-000099900000}"/>
    <cellStyle name="Header2 2 5 6" xfId="24704" xr:uid="{00000000-0005-0000-0000-00009A900000}"/>
    <cellStyle name="Header2 2 5 7" xfId="24355" xr:uid="{00000000-0005-0000-0000-00009B900000}"/>
    <cellStyle name="Header2 2 5 8" xfId="24436" xr:uid="{00000000-0005-0000-0000-00009C900000}"/>
    <cellStyle name="Header2 2 5 9" xfId="29612" xr:uid="{00000000-0005-0000-0000-00009D900000}"/>
    <cellStyle name="Header2 2 6" xfId="4689" xr:uid="{00000000-0005-0000-0000-00009E900000}"/>
    <cellStyle name="Header2 2 6 10" xfId="38368" xr:uid="{00000000-0005-0000-0000-00009F900000}"/>
    <cellStyle name="Header2 2 6 11" xfId="41022" xr:uid="{00000000-0005-0000-0000-0000A0900000}"/>
    <cellStyle name="Header2 2 6 12" xfId="39906" xr:uid="{00000000-0005-0000-0000-0000A1900000}"/>
    <cellStyle name="Header2 2 6 13" xfId="41247" xr:uid="{00000000-0005-0000-0000-0000A2900000}"/>
    <cellStyle name="Header2 2 6 14" xfId="41515" xr:uid="{00000000-0005-0000-0000-0000A3900000}"/>
    <cellStyle name="Header2 2 6 15" xfId="41628" xr:uid="{00000000-0005-0000-0000-0000A4900000}"/>
    <cellStyle name="Header2 2 6 16" xfId="41800" xr:uid="{00000000-0005-0000-0000-0000A5900000}"/>
    <cellStyle name="Header2 2 6 17" xfId="41099" xr:uid="{00000000-0005-0000-0000-0000A6900000}"/>
    <cellStyle name="Header2 2 6 18" xfId="45828" xr:uid="{00000000-0005-0000-0000-0000A7900000}"/>
    <cellStyle name="Header2 2 6 19" xfId="19022" xr:uid="{00000000-0005-0000-0000-0000A8900000}"/>
    <cellStyle name="Header2 2 6 2" xfId="10628" xr:uid="{00000000-0005-0000-0000-0000A9900000}"/>
    <cellStyle name="Header2 2 6 2 2" xfId="56393" xr:uid="{00000000-0005-0000-0000-0000AA900000}"/>
    <cellStyle name="Header2 2 6 2 3" xfId="23314" xr:uid="{00000000-0005-0000-0000-0000AB900000}"/>
    <cellStyle name="Header2 2 6 3" xfId="24030" xr:uid="{00000000-0005-0000-0000-0000AC900000}"/>
    <cellStyle name="Header2 2 6 4" xfId="24320" xr:uid="{00000000-0005-0000-0000-0000AD900000}"/>
    <cellStyle name="Header2 2 6 5" xfId="25110" xr:uid="{00000000-0005-0000-0000-0000AE900000}"/>
    <cellStyle name="Header2 2 6 6" xfId="25177" xr:uid="{00000000-0005-0000-0000-0000AF900000}"/>
    <cellStyle name="Header2 2 6 7" xfId="28865" xr:uid="{00000000-0005-0000-0000-0000B0900000}"/>
    <cellStyle name="Header2 2 6 8" xfId="32789" xr:uid="{00000000-0005-0000-0000-0000B1900000}"/>
    <cellStyle name="Header2 2 6 9" xfId="34036" xr:uid="{00000000-0005-0000-0000-0000B2900000}"/>
    <cellStyle name="Header2 2 7" xfId="5653" xr:uid="{00000000-0005-0000-0000-0000B3900000}"/>
    <cellStyle name="Header2 2 7 2" xfId="51419" xr:uid="{00000000-0005-0000-0000-0000B4900000}"/>
    <cellStyle name="Header2 2 7 3" xfId="19250" xr:uid="{00000000-0005-0000-0000-0000B5900000}"/>
    <cellStyle name="Header2 2 8" xfId="23617" xr:uid="{00000000-0005-0000-0000-0000B6900000}"/>
    <cellStyle name="Header2 2 9" xfId="23422" xr:uid="{00000000-0005-0000-0000-0000B7900000}"/>
    <cellStyle name="Header2 3" xfId="120" xr:uid="{00000000-0005-0000-0000-0000B8900000}"/>
    <cellStyle name="Header2 3 10" xfId="24556" xr:uid="{00000000-0005-0000-0000-0000B9900000}"/>
    <cellStyle name="Header2 3 11" xfId="24499" xr:uid="{00000000-0005-0000-0000-0000BA900000}"/>
    <cellStyle name="Header2 3 12" xfId="24819" xr:uid="{00000000-0005-0000-0000-0000BB900000}"/>
    <cellStyle name="Header2 3 13" xfId="30845" xr:uid="{00000000-0005-0000-0000-0000BC900000}"/>
    <cellStyle name="Header2 3 14" xfId="34188" xr:uid="{00000000-0005-0000-0000-0000BD900000}"/>
    <cellStyle name="Header2 3 15" xfId="36414" xr:uid="{00000000-0005-0000-0000-0000BE900000}"/>
    <cellStyle name="Header2 3 16" xfId="40090" xr:uid="{00000000-0005-0000-0000-0000BF900000}"/>
    <cellStyle name="Header2 3 17" xfId="36286" xr:uid="{00000000-0005-0000-0000-0000C0900000}"/>
    <cellStyle name="Header2 3 18" xfId="41406" xr:uid="{00000000-0005-0000-0000-0000C1900000}"/>
    <cellStyle name="Header2 3 19" xfId="39439" xr:uid="{00000000-0005-0000-0000-0000C2900000}"/>
    <cellStyle name="Header2 3 2" xfId="740" xr:uid="{00000000-0005-0000-0000-0000C3900000}"/>
    <cellStyle name="Header2 3 2 10" xfId="23636" xr:uid="{00000000-0005-0000-0000-0000C4900000}"/>
    <cellStyle name="Header2 3 2 11" xfId="19044" xr:uid="{00000000-0005-0000-0000-0000C5900000}"/>
    <cellStyle name="Header2 3 2 12" xfId="30843" xr:uid="{00000000-0005-0000-0000-0000C6900000}"/>
    <cellStyle name="Header2 3 2 13" xfId="34654" xr:uid="{00000000-0005-0000-0000-0000C7900000}"/>
    <cellStyle name="Header2 3 2 14" xfId="39321" xr:uid="{00000000-0005-0000-0000-0000C8900000}"/>
    <cellStyle name="Header2 3 2 15" xfId="39700" xr:uid="{00000000-0005-0000-0000-0000C9900000}"/>
    <cellStyle name="Header2 3 2 16" xfId="39719" xr:uid="{00000000-0005-0000-0000-0000CA900000}"/>
    <cellStyle name="Header2 3 2 17" xfId="41554" xr:uid="{00000000-0005-0000-0000-0000CB900000}"/>
    <cellStyle name="Header2 3 2 18" xfId="41821" xr:uid="{00000000-0005-0000-0000-0000CC900000}"/>
    <cellStyle name="Header2 3 2 19" xfId="39418" xr:uid="{00000000-0005-0000-0000-0000CD900000}"/>
    <cellStyle name="Header2 3 2 2" xfId="1868" xr:uid="{00000000-0005-0000-0000-0000CE900000}"/>
    <cellStyle name="Header2 3 2 2 10" xfId="30327" xr:uid="{00000000-0005-0000-0000-0000CF900000}"/>
    <cellStyle name="Header2 3 2 2 11" xfId="33823" xr:uid="{00000000-0005-0000-0000-0000D0900000}"/>
    <cellStyle name="Header2 3 2 2 12" xfId="35778" xr:uid="{00000000-0005-0000-0000-0000D1900000}"/>
    <cellStyle name="Header2 3 2 2 13" xfId="39811" xr:uid="{00000000-0005-0000-0000-0000D2900000}"/>
    <cellStyle name="Header2 3 2 2 14" xfId="39569" xr:uid="{00000000-0005-0000-0000-0000D3900000}"/>
    <cellStyle name="Header2 3 2 2 15" xfId="40971" xr:uid="{00000000-0005-0000-0000-0000D4900000}"/>
    <cellStyle name="Header2 3 2 2 16" xfId="41033" xr:uid="{00000000-0005-0000-0000-0000D5900000}"/>
    <cellStyle name="Header2 3 2 2 17" xfId="36448" xr:uid="{00000000-0005-0000-0000-0000D6900000}"/>
    <cellStyle name="Header2 3 2 2 18" xfId="39343" xr:uid="{00000000-0005-0000-0000-0000D7900000}"/>
    <cellStyle name="Header2 3 2 2 19" xfId="41696" xr:uid="{00000000-0005-0000-0000-0000D8900000}"/>
    <cellStyle name="Header2 3 2 2 2" xfId="4214" xr:uid="{00000000-0005-0000-0000-0000D9900000}"/>
    <cellStyle name="Header2 3 2 2 2 10" xfId="33996" xr:uid="{00000000-0005-0000-0000-0000DA900000}"/>
    <cellStyle name="Header2 3 2 2 2 11" xfId="37893" xr:uid="{00000000-0005-0000-0000-0000DB900000}"/>
    <cellStyle name="Header2 3 2 2 2 12" xfId="40818" xr:uid="{00000000-0005-0000-0000-0000DC900000}"/>
    <cellStyle name="Header2 3 2 2 2 13" xfId="41038" xr:uid="{00000000-0005-0000-0000-0000DD900000}"/>
    <cellStyle name="Header2 3 2 2 2 14" xfId="41110" xr:uid="{00000000-0005-0000-0000-0000DE900000}"/>
    <cellStyle name="Header2 3 2 2 2 15" xfId="39747" xr:uid="{00000000-0005-0000-0000-0000DF900000}"/>
    <cellStyle name="Header2 3 2 2 2 16" xfId="41377" xr:uid="{00000000-0005-0000-0000-0000E0900000}"/>
    <cellStyle name="Header2 3 2 2 2 17" xfId="41043" xr:uid="{00000000-0005-0000-0000-0000E1900000}"/>
    <cellStyle name="Header2 3 2 2 2 18" xfId="41460" xr:uid="{00000000-0005-0000-0000-0000E2900000}"/>
    <cellStyle name="Header2 3 2 2 2 19" xfId="45353" xr:uid="{00000000-0005-0000-0000-0000E3900000}"/>
    <cellStyle name="Header2 3 2 2 2 2" xfId="9003" xr:uid="{00000000-0005-0000-0000-0000E4900000}"/>
    <cellStyle name="Header2 3 2 2 2 2 2" xfId="54769" xr:uid="{00000000-0005-0000-0000-0000E5900000}"/>
    <cellStyle name="Header2 3 2 2 2 2 3" xfId="22839" xr:uid="{00000000-0005-0000-0000-0000E6900000}"/>
    <cellStyle name="Header2 3 2 2 2 20" xfId="18547" xr:uid="{00000000-0005-0000-0000-0000E7900000}"/>
    <cellStyle name="Header2 3 2 2 2 3" xfId="10588" xr:uid="{00000000-0005-0000-0000-0000E8900000}"/>
    <cellStyle name="Header2 3 2 2 2 3 2" xfId="56353" xr:uid="{00000000-0005-0000-0000-0000E9900000}"/>
    <cellStyle name="Header2 3 2 2 2 3 3" xfId="24753" xr:uid="{00000000-0005-0000-0000-0000EA900000}"/>
    <cellStyle name="Header2 3 2 2 2 4" xfId="24901" xr:uid="{00000000-0005-0000-0000-0000EB900000}"/>
    <cellStyle name="Header2 3 2 2 2 4 2" xfId="50079" xr:uid="{00000000-0005-0000-0000-0000EC900000}"/>
    <cellStyle name="Header2 3 2 2 2 5" xfId="24385" xr:uid="{00000000-0005-0000-0000-0000ED900000}"/>
    <cellStyle name="Header2 3 2 2 2 6" xfId="23689" xr:uid="{00000000-0005-0000-0000-0000EE900000}"/>
    <cellStyle name="Header2 3 2 2 2 7" xfId="23606" xr:uid="{00000000-0005-0000-0000-0000EF900000}"/>
    <cellStyle name="Header2 3 2 2 2 8" xfId="25124" xr:uid="{00000000-0005-0000-0000-0000F0900000}"/>
    <cellStyle name="Header2 3 2 2 2 9" xfId="32319" xr:uid="{00000000-0005-0000-0000-0000F1900000}"/>
    <cellStyle name="Header2 3 2 2 20" xfId="43373" xr:uid="{00000000-0005-0000-0000-0000F2900000}"/>
    <cellStyle name="Header2 3 2 2 21" xfId="13396" xr:uid="{00000000-0005-0000-0000-0000F3900000}"/>
    <cellStyle name="Header2 3 2 2 3" xfId="7061" xr:uid="{00000000-0005-0000-0000-0000F4900000}"/>
    <cellStyle name="Header2 3 2 2 3 2" xfId="52827" xr:uid="{00000000-0005-0000-0000-0000F5900000}"/>
    <cellStyle name="Header2 3 2 2 3 3" xfId="20707" xr:uid="{00000000-0005-0000-0000-0000F6900000}"/>
    <cellStyle name="Header2 3 2 2 4" xfId="10415" xr:uid="{00000000-0005-0000-0000-0000F7900000}"/>
    <cellStyle name="Header2 3 2 2 4 2" xfId="56180" xr:uid="{00000000-0005-0000-0000-0000F8900000}"/>
    <cellStyle name="Header2 3 2 2 4 3" xfId="24017" xr:uid="{00000000-0005-0000-0000-0000F9900000}"/>
    <cellStyle name="Header2 3 2 2 5" xfId="23733" xr:uid="{00000000-0005-0000-0000-0000FA900000}"/>
    <cellStyle name="Header2 3 2 2 5 2" xfId="48163" xr:uid="{00000000-0005-0000-0000-0000FB900000}"/>
    <cellStyle name="Header2 3 2 2 6" xfId="24054" xr:uid="{00000000-0005-0000-0000-0000FC900000}"/>
    <cellStyle name="Header2 3 2 2 7" xfId="23765" xr:uid="{00000000-0005-0000-0000-0000FD900000}"/>
    <cellStyle name="Header2 3 2 2 8" xfId="23358" xr:uid="{00000000-0005-0000-0000-0000FE900000}"/>
    <cellStyle name="Header2 3 2 2 9" xfId="25069" xr:uid="{00000000-0005-0000-0000-0000FF900000}"/>
    <cellStyle name="Header2 3 2 20" xfId="39942" xr:uid="{00000000-0005-0000-0000-000000910000}"/>
    <cellStyle name="Header2 3 2 21" xfId="42253" xr:uid="{00000000-0005-0000-0000-000001910000}"/>
    <cellStyle name="Header2 3 2 22" xfId="11597" xr:uid="{00000000-0005-0000-0000-000002910000}"/>
    <cellStyle name="Header2 3 2 3" xfId="1166" xr:uid="{00000000-0005-0000-0000-000003910000}"/>
    <cellStyle name="Header2 3 2 3 10" xfId="29633" xr:uid="{00000000-0005-0000-0000-000004910000}"/>
    <cellStyle name="Header2 3 2 3 11" xfId="33766" xr:uid="{00000000-0005-0000-0000-000005910000}"/>
    <cellStyle name="Header2 3 2 3 12" xfId="35076" xr:uid="{00000000-0005-0000-0000-000006910000}"/>
    <cellStyle name="Header2 3 2 3 13" xfId="39519" xr:uid="{00000000-0005-0000-0000-000007910000}"/>
    <cellStyle name="Header2 3 2 3 14" xfId="39422" xr:uid="{00000000-0005-0000-0000-000008910000}"/>
    <cellStyle name="Header2 3 2 3 15" xfId="40368" xr:uid="{00000000-0005-0000-0000-000009910000}"/>
    <cellStyle name="Header2 3 2 3 16" xfId="39967" xr:uid="{00000000-0005-0000-0000-00000A910000}"/>
    <cellStyle name="Header2 3 2 3 17" xfId="40509" xr:uid="{00000000-0005-0000-0000-00000B910000}"/>
    <cellStyle name="Header2 3 2 3 18" xfId="39603" xr:uid="{00000000-0005-0000-0000-00000C910000}"/>
    <cellStyle name="Header2 3 2 3 19" xfId="39407" xr:uid="{00000000-0005-0000-0000-00000D910000}"/>
    <cellStyle name="Header2 3 2 3 2" xfId="3555" xr:uid="{00000000-0005-0000-0000-00000E910000}"/>
    <cellStyle name="Header2 3 2 3 2 10" xfId="33982" xr:uid="{00000000-0005-0000-0000-00000F910000}"/>
    <cellStyle name="Header2 3 2 3 2 11" xfId="37234" xr:uid="{00000000-0005-0000-0000-000010910000}"/>
    <cellStyle name="Header2 3 2 3 2 12" xfId="40554" xr:uid="{00000000-0005-0000-0000-000011910000}"/>
    <cellStyle name="Header2 3 2 3 2 13" xfId="39709" xr:uid="{00000000-0005-0000-0000-000012910000}"/>
    <cellStyle name="Header2 3 2 3 2 14" xfId="41487" xr:uid="{00000000-0005-0000-0000-000013910000}"/>
    <cellStyle name="Header2 3 2 3 2 15" xfId="39553" xr:uid="{00000000-0005-0000-0000-000014910000}"/>
    <cellStyle name="Header2 3 2 3 2 16" xfId="39618" xr:uid="{00000000-0005-0000-0000-000015910000}"/>
    <cellStyle name="Header2 3 2 3 2 17" xfId="34224" xr:uid="{00000000-0005-0000-0000-000016910000}"/>
    <cellStyle name="Header2 3 2 3 2 18" xfId="34175" xr:uid="{00000000-0005-0000-0000-000017910000}"/>
    <cellStyle name="Header2 3 2 3 2 19" xfId="44694" xr:uid="{00000000-0005-0000-0000-000018910000}"/>
    <cellStyle name="Header2 3 2 3 2 2" xfId="8346" xr:uid="{00000000-0005-0000-0000-000019910000}"/>
    <cellStyle name="Header2 3 2 3 2 2 2" xfId="54112" xr:uid="{00000000-0005-0000-0000-00001A910000}"/>
    <cellStyle name="Header2 3 2 3 2 2 3" xfId="22180" xr:uid="{00000000-0005-0000-0000-00001B910000}"/>
    <cellStyle name="Header2 3 2 3 2 20" xfId="17888" xr:uid="{00000000-0005-0000-0000-00001C910000}"/>
    <cellStyle name="Header2 3 2 3 2 3" xfId="10574" xr:uid="{00000000-0005-0000-0000-00001D910000}"/>
    <cellStyle name="Header2 3 2 3 2 3 2" xfId="56339" xr:uid="{00000000-0005-0000-0000-00001E910000}"/>
    <cellStyle name="Header2 3 2 3 2 3 3" xfId="19185" xr:uid="{00000000-0005-0000-0000-00001F910000}"/>
    <cellStyle name="Header2 3 2 3 2 4" xfId="24606" xr:uid="{00000000-0005-0000-0000-000020910000}"/>
    <cellStyle name="Header2 3 2 3 2 4 2" xfId="49423" xr:uid="{00000000-0005-0000-0000-000021910000}"/>
    <cellStyle name="Header2 3 2 3 2 5" xfId="23558" xr:uid="{00000000-0005-0000-0000-000022910000}"/>
    <cellStyle name="Header2 3 2 3 2 6" xfId="24587" xr:uid="{00000000-0005-0000-0000-000023910000}"/>
    <cellStyle name="Header2 3 2 3 2 7" xfId="23809" xr:uid="{00000000-0005-0000-0000-000024910000}"/>
    <cellStyle name="Header2 3 2 3 2 8" xfId="21347" xr:uid="{00000000-0005-0000-0000-000025910000}"/>
    <cellStyle name="Header2 3 2 3 2 9" xfId="31664" xr:uid="{00000000-0005-0000-0000-000026910000}"/>
    <cellStyle name="Header2 3 2 3 20" xfId="42671" xr:uid="{00000000-0005-0000-0000-000027910000}"/>
    <cellStyle name="Header2 3 2 3 21" xfId="12701" xr:uid="{00000000-0005-0000-0000-000028910000}"/>
    <cellStyle name="Header2 3 2 3 3" xfId="6389" xr:uid="{00000000-0005-0000-0000-000029910000}"/>
    <cellStyle name="Header2 3 2 3 3 2" xfId="52155" xr:uid="{00000000-0005-0000-0000-00002A910000}"/>
    <cellStyle name="Header2 3 2 3 3 3" xfId="20005" xr:uid="{00000000-0005-0000-0000-00002B910000}"/>
    <cellStyle name="Header2 3 2 3 4" xfId="10358" xr:uid="{00000000-0005-0000-0000-00002C910000}"/>
    <cellStyle name="Header2 3 2 3 4 2" xfId="56123" xr:uid="{00000000-0005-0000-0000-00002D910000}"/>
    <cellStyle name="Header2 3 2 3 4 3" xfId="24607" xr:uid="{00000000-0005-0000-0000-00002E910000}"/>
    <cellStyle name="Header2 3 2 3 5" xfId="24365" xr:uid="{00000000-0005-0000-0000-00002F910000}"/>
    <cellStyle name="Header2 3 2 3 5 2" xfId="47491" xr:uid="{00000000-0005-0000-0000-000030910000}"/>
    <cellStyle name="Header2 3 2 3 6" xfId="24291" xr:uid="{00000000-0005-0000-0000-000031910000}"/>
    <cellStyle name="Header2 3 2 3 7" xfId="24060" xr:uid="{00000000-0005-0000-0000-000032910000}"/>
    <cellStyle name="Header2 3 2 3 8" xfId="24398" xr:uid="{00000000-0005-0000-0000-000033910000}"/>
    <cellStyle name="Header2 3 2 3 9" xfId="25197" xr:uid="{00000000-0005-0000-0000-000034910000}"/>
    <cellStyle name="Header2 3 2 4" xfId="1913" xr:uid="{00000000-0005-0000-0000-000035910000}"/>
    <cellStyle name="Header2 3 2 4 10" xfId="33868" xr:uid="{00000000-0005-0000-0000-000036910000}"/>
    <cellStyle name="Header2 3 2 4 11" xfId="35823" xr:uid="{00000000-0005-0000-0000-000037910000}"/>
    <cellStyle name="Header2 3 2 4 12" xfId="39856" xr:uid="{00000000-0005-0000-0000-000038910000}"/>
    <cellStyle name="Header2 3 2 4 13" xfId="41089" xr:uid="{00000000-0005-0000-0000-000039910000}"/>
    <cellStyle name="Header2 3 2 4 14" xfId="41123" xr:uid="{00000000-0005-0000-0000-00003A910000}"/>
    <cellStyle name="Header2 3 2 4 15" xfId="41583" xr:uid="{00000000-0005-0000-0000-00003B910000}"/>
    <cellStyle name="Header2 3 2 4 16" xfId="40903" xr:uid="{00000000-0005-0000-0000-00003C910000}"/>
    <cellStyle name="Header2 3 2 4 17" xfId="34361" xr:uid="{00000000-0005-0000-0000-00003D910000}"/>
    <cellStyle name="Header2 3 2 4 18" xfId="39338" xr:uid="{00000000-0005-0000-0000-00003E910000}"/>
    <cellStyle name="Header2 3 2 4 19" xfId="43418" xr:uid="{00000000-0005-0000-0000-00003F910000}"/>
    <cellStyle name="Header2 3 2 4 2" xfId="7087" xr:uid="{00000000-0005-0000-0000-000040910000}"/>
    <cellStyle name="Header2 3 2 4 2 2" xfId="52853" xr:uid="{00000000-0005-0000-0000-000041910000}"/>
    <cellStyle name="Header2 3 2 4 2 3" xfId="20752" xr:uid="{00000000-0005-0000-0000-000042910000}"/>
    <cellStyle name="Header2 3 2 4 20" xfId="13435" xr:uid="{00000000-0005-0000-0000-000043910000}"/>
    <cellStyle name="Header2 3 2 4 3" xfId="10460" xr:uid="{00000000-0005-0000-0000-000044910000}"/>
    <cellStyle name="Header2 3 2 4 3 2" xfId="56225" xr:uid="{00000000-0005-0000-0000-000045910000}"/>
    <cellStyle name="Header2 3 2 4 3 3" xfId="24791" xr:uid="{00000000-0005-0000-0000-000046910000}"/>
    <cellStyle name="Header2 3 2 4 4" xfId="24158" xr:uid="{00000000-0005-0000-0000-000047910000}"/>
    <cellStyle name="Header2 3 2 4 4 2" xfId="48189" xr:uid="{00000000-0005-0000-0000-000048910000}"/>
    <cellStyle name="Header2 3 2 4 5" xfId="21363" xr:uid="{00000000-0005-0000-0000-000049910000}"/>
    <cellStyle name="Header2 3 2 4 6" xfId="24043" xr:uid="{00000000-0005-0000-0000-00004A910000}"/>
    <cellStyle name="Header2 3 2 4 7" xfId="24637" xr:uid="{00000000-0005-0000-0000-00004B910000}"/>
    <cellStyle name="Header2 3 2 4 8" xfId="25144" xr:uid="{00000000-0005-0000-0000-00004C910000}"/>
    <cellStyle name="Header2 3 2 4 9" xfId="30369" xr:uid="{00000000-0005-0000-0000-00004D910000}"/>
    <cellStyle name="Header2 3 2 5" xfId="4690" xr:uid="{00000000-0005-0000-0000-00004E910000}"/>
    <cellStyle name="Header2 3 2 5 10" xfId="38369" xr:uid="{00000000-0005-0000-0000-00004F910000}"/>
    <cellStyle name="Header2 3 2 5 11" xfId="41023" xr:uid="{00000000-0005-0000-0000-000050910000}"/>
    <cellStyle name="Header2 3 2 5 12" xfId="40564" xr:uid="{00000000-0005-0000-0000-000051910000}"/>
    <cellStyle name="Header2 3 2 5 13" xfId="41675" xr:uid="{00000000-0005-0000-0000-000052910000}"/>
    <cellStyle name="Header2 3 2 5 14" xfId="41292" xr:uid="{00000000-0005-0000-0000-000053910000}"/>
    <cellStyle name="Header2 3 2 5 15" xfId="41392" xr:uid="{00000000-0005-0000-0000-000054910000}"/>
    <cellStyle name="Header2 3 2 5 16" xfId="40660" xr:uid="{00000000-0005-0000-0000-000055910000}"/>
    <cellStyle name="Header2 3 2 5 17" xfId="40364" xr:uid="{00000000-0005-0000-0000-000056910000}"/>
    <cellStyle name="Header2 3 2 5 18" xfId="45829" xr:uid="{00000000-0005-0000-0000-000057910000}"/>
    <cellStyle name="Header2 3 2 5 19" xfId="19023" xr:uid="{00000000-0005-0000-0000-000058910000}"/>
    <cellStyle name="Header2 3 2 5 2" xfId="10629" xr:uid="{00000000-0005-0000-0000-000059910000}"/>
    <cellStyle name="Header2 3 2 5 2 2" xfId="56394" xr:uid="{00000000-0005-0000-0000-00005A910000}"/>
    <cellStyle name="Header2 3 2 5 2 3" xfId="23315" xr:uid="{00000000-0005-0000-0000-00005B910000}"/>
    <cellStyle name="Header2 3 2 5 3" xfId="24117" xr:uid="{00000000-0005-0000-0000-00005C910000}"/>
    <cellStyle name="Header2 3 2 5 4" xfId="24647" xr:uid="{00000000-0005-0000-0000-00005D910000}"/>
    <cellStyle name="Header2 3 2 5 5" xfId="25111" xr:uid="{00000000-0005-0000-0000-00005E910000}"/>
    <cellStyle name="Header2 3 2 5 6" xfId="25178" xr:uid="{00000000-0005-0000-0000-00005F910000}"/>
    <cellStyle name="Header2 3 2 5 7" xfId="28866" xr:uid="{00000000-0005-0000-0000-000060910000}"/>
    <cellStyle name="Header2 3 2 5 8" xfId="32790" xr:uid="{00000000-0005-0000-0000-000061910000}"/>
    <cellStyle name="Header2 3 2 5 9" xfId="34037" xr:uid="{00000000-0005-0000-0000-000062910000}"/>
    <cellStyle name="Header2 3 2 6" xfId="7576" xr:uid="{00000000-0005-0000-0000-000063910000}"/>
    <cellStyle name="Header2 3 2 6 2" xfId="53342" xr:uid="{00000000-0005-0000-0000-000064910000}"/>
    <cellStyle name="Header2 3 2 6 3" xfId="19585" xr:uid="{00000000-0005-0000-0000-000065910000}"/>
    <cellStyle name="Header2 3 2 7" xfId="23418" xr:uid="{00000000-0005-0000-0000-000066910000}"/>
    <cellStyle name="Header2 3 2 8" xfId="23470" xr:uid="{00000000-0005-0000-0000-000067910000}"/>
    <cellStyle name="Header2 3 2 9" xfId="25081" xr:uid="{00000000-0005-0000-0000-000068910000}"/>
    <cellStyle name="Header2 3 20" xfId="41797" xr:uid="{00000000-0005-0000-0000-000069910000}"/>
    <cellStyle name="Header2 3 21" xfId="41760" xr:uid="{00000000-0005-0000-0000-00006A910000}"/>
    <cellStyle name="Header2 3 22" xfId="41899" xr:uid="{00000000-0005-0000-0000-00006B910000}"/>
    <cellStyle name="Header2 3 3" xfId="1879" xr:uid="{00000000-0005-0000-0000-00006C910000}"/>
    <cellStyle name="Header2 3 3 10" xfId="30338" xr:uid="{00000000-0005-0000-0000-00006D910000}"/>
    <cellStyle name="Header2 3 3 11" xfId="33834" xr:uid="{00000000-0005-0000-0000-00006E910000}"/>
    <cellStyle name="Header2 3 3 12" xfId="35789" xr:uid="{00000000-0005-0000-0000-00006F910000}"/>
    <cellStyle name="Header2 3 3 13" xfId="39822" xr:uid="{00000000-0005-0000-0000-000070910000}"/>
    <cellStyle name="Header2 3 3 14" xfId="39752" xr:uid="{00000000-0005-0000-0000-000071910000}"/>
    <cellStyle name="Header2 3 3 15" xfId="39564" xr:uid="{00000000-0005-0000-0000-000072910000}"/>
    <cellStyle name="Header2 3 3 16" xfId="40778" xr:uid="{00000000-0005-0000-0000-000073910000}"/>
    <cellStyle name="Header2 3 3 17" xfId="39454" xr:uid="{00000000-0005-0000-0000-000074910000}"/>
    <cellStyle name="Header2 3 3 18" xfId="40442" xr:uid="{00000000-0005-0000-0000-000075910000}"/>
    <cellStyle name="Header2 3 3 19" xfId="40666" xr:uid="{00000000-0005-0000-0000-000076910000}"/>
    <cellStyle name="Header2 3 3 2" xfId="4216" xr:uid="{00000000-0005-0000-0000-000077910000}"/>
    <cellStyle name="Header2 3 3 2 10" xfId="33998" xr:uid="{00000000-0005-0000-0000-000078910000}"/>
    <cellStyle name="Header2 3 3 2 11" xfId="37895" xr:uid="{00000000-0005-0000-0000-000079910000}"/>
    <cellStyle name="Header2 3 3 2 12" xfId="40820" xr:uid="{00000000-0005-0000-0000-00007A910000}"/>
    <cellStyle name="Header2 3 3 2 13" xfId="36349" xr:uid="{00000000-0005-0000-0000-00007B910000}"/>
    <cellStyle name="Header2 3 3 2 14" xfId="40959" xr:uid="{00000000-0005-0000-0000-00007C910000}"/>
    <cellStyle name="Header2 3 3 2 15" xfId="39756" xr:uid="{00000000-0005-0000-0000-00007D910000}"/>
    <cellStyle name="Header2 3 3 2 16" xfId="41734" xr:uid="{00000000-0005-0000-0000-00007E910000}"/>
    <cellStyle name="Header2 3 3 2 17" xfId="41726" xr:uid="{00000000-0005-0000-0000-00007F910000}"/>
    <cellStyle name="Header2 3 3 2 18" xfId="39681" xr:uid="{00000000-0005-0000-0000-000080910000}"/>
    <cellStyle name="Header2 3 3 2 19" xfId="45355" xr:uid="{00000000-0005-0000-0000-000081910000}"/>
    <cellStyle name="Header2 3 3 2 2" xfId="9005" xr:uid="{00000000-0005-0000-0000-000082910000}"/>
    <cellStyle name="Header2 3 3 2 2 2" xfId="54771" xr:uid="{00000000-0005-0000-0000-000083910000}"/>
    <cellStyle name="Header2 3 3 2 2 3" xfId="22841" xr:uid="{00000000-0005-0000-0000-000084910000}"/>
    <cellStyle name="Header2 3 3 2 20" xfId="18549" xr:uid="{00000000-0005-0000-0000-000085910000}"/>
    <cellStyle name="Header2 3 3 2 3" xfId="10590" xr:uid="{00000000-0005-0000-0000-000086910000}"/>
    <cellStyle name="Header2 3 3 2 3 2" xfId="56355" xr:uid="{00000000-0005-0000-0000-000087910000}"/>
    <cellStyle name="Header2 3 3 2 3 3" xfId="24467" xr:uid="{00000000-0005-0000-0000-000088910000}"/>
    <cellStyle name="Header2 3 3 2 4" xfId="24451" xr:uid="{00000000-0005-0000-0000-000089910000}"/>
    <cellStyle name="Header2 3 3 2 4 2" xfId="50081" xr:uid="{00000000-0005-0000-0000-00008A910000}"/>
    <cellStyle name="Header2 3 3 2 5" xfId="23862" xr:uid="{00000000-0005-0000-0000-00008B910000}"/>
    <cellStyle name="Header2 3 3 2 6" xfId="24357" xr:uid="{00000000-0005-0000-0000-00008C910000}"/>
    <cellStyle name="Header2 3 3 2 7" xfId="23855" xr:uid="{00000000-0005-0000-0000-00008D910000}"/>
    <cellStyle name="Header2 3 3 2 8" xfId="23813" xr:uid="{00000000-0005-0000-0000-00008E910000}"/>
    <cellStyle name="Header2 3 3 2 9" xfId="32321" xr:uid="{00000000-0005-0000-0000-00008F910000}"/>
    <cellStyle name="Header2 3 3 20" xfId="43384" xr:uid="{00000000-0005-0000-0000-000090910000}"/>
    <cellStyle name="Header2 3 3 21" xfId="11243" xr:uid="{00000000-0005-0000-0000-000091910000}"/>
    <cellStyle name="Header2 3 3 3" xfId="7066" xr:uid="{00000000-0005-0000-0000-000092910000}"/>
    <cellStyle name="Header2 3 3 3 2" xfId="52832" xr:uid="{00000000-0005-0000-0000-000093910000}"/>
    <cellStyle name="Header2 3 3 3 3" xfId="20718" xr:uid="{00000000-0005-0000-0000-000094910000}"/>
    <cellStyle name="Header2 3 3 4" xfId="10426" xr:uid="{00000000-0005-0000-0000-000095910000}"/>
    <cellStyle name="Header2 3 3 4 2" xfId="56191" xr:uid="{00000000-0005-0000-0000-000096910000}"/>
    <cellStyle name="Header2 3 3 4 3" xfId="21216" xr:uid="{00000000-0005-0000-0000-000097910000}"/>
    <cellStyle name="Header2 3 3 5" xfId="24341" xr:uid="{00000000-0005-0000-0000-000098910000}"/>
    <cellStyle name="Header2 3 3 5 2" xfId="48168" xr:uid="{00000000-0005-0000-0000-000099910000}"/>
    <cellStyle name="Header2 3 3 6" xfId="24656" xr:uid="{00000000-0005-0000-0000-00009A910000}"/>
    <cellStyle name="Header2 3 3 7" xfId="24402" xr:uid="{00000000-0005-0000-0000-00009B910000}"/>
    <cellStyle name="Header2 3 3 8" xfId="24199" xr:uid="{00000000-0005-0000-0000-00009C910000}"/>
    <cellStyle name="Header2 3 3 9" xfId="25065" xr:uid="{00000000-0005-0000-0000-00009D910000}"/>
    <cellStyle name="Header2 3 4" xfId="1213" xr:uid="{00000000-0005-0000-0000-00009E910000}"/>
    <cellStyle name="Header2 3 4 10" xfId="29679" xr:uid="{00000000-0005-0000-0000-00009F910000}"/>
    <cellStyle name="Header2 3 4 11" xfId="33777" xr:uid="{00000000-0005-0000-0000-0000A0910000}"/>
    <cellStyle name="Header2 3 4 12" xfId="35123" xr:uid="{00000000-0005-0000-0000-0000A1910000}"/>
    <cellStyle name="Header2 3 4 13" xfId="39543" xr:uid="{00000000-0005-0000-0000-0000A2910000}"/>
    <cellStyle name="Header2 3 4 14" xfId="39470" xr:uid="{00000000-0005-0000-0000-0000A3910000}"/>
    <cellStyle name="Header2 3 4 15" xfId="40613" xr:uid="{00000000-0005-0000-0000-0000A4910000}"/>
    <cellStyle name="Header2 3 4 16" xfId="40035" xr:uid="{00000000-0005-0000-0000-0000A5910000}"/>
    <cellStyle name="Header2 3 4 17" xfId="40319" xr:uid="{00000000-0005-0000-0000-0000A6910000}"/>
    <cellStyle name="Header2 3 4 18" xfId="34130" xr:uid="{00000000-0005-0000-0000-0000A7910000}"/>
    <cellStyle name="Header2 3 4 19" xfId="41589" xr:uid="{00000000-0005-0000-0000-0000A8910000}"/>
    <cellStyle name="Header2 3 4 2" xfId="3593" xr:uid="{00000000-0005-0000-0000-0000A9910000}"/>
    <cellStyle name="Header2 3 4 2 10" xfId="33984" xr:uid="{00000000-0005-0000-0000-0000AA910000}"/>
    <cellStyle name="Header2 3 4 2 11" xfId="37272" xr:uid="{00000000-0005-0000-0000-0000AB910000}"/>
    <cellStyle name="Header2 3 4 2 12" xfId="40571" xr:uid="{00000000-0005-0000-0000-0000AC910000}"/>
    <cellStyle name="Header2 3 4 2 13" xfId="40557" xr:uid="{00000000-0005-0000-0000-0000AD910000}"/>
    <cellStyle name="Header2 3 4 2 14" xfId="41355" xr:uid="{00000000-0005-0000-0000-0000AE910000}"/>
    <cellStyle name="Header2 3 4 2 15" xfId="40310" xr:uid="{00000000-0005-0000-0000-0000AF910000}"/>
    <cellStyle name="Header2 3 4 2 16" xfId="40527" xr:uid="{00000000-0005-0000-0000-0000B0910000}"/>
    <cellStyle name="Header2 3 4 2 17" xfId="34255" xr:uid="{00000000-0005-0000-0000-0000B1910000}"/>
    <cellStyle name="Header2 3 4 2 18" xfId="40044" xr:uid="{00000000-0005-0000-0000-0000B2910000}"/>
    <cellStyle name="Header2 3 4 2 19" xfId="44732" xr:uid="{00000000-0005-0000-0000-0000B3910000}"/>
    <cellStyle name="Header2 3 4 2 2" xfId="8384" xr:uid="{00000000-0005-0000-0000-0000B4910000}"/>
    <cellStyle name="Header2 3 4 2 2 2" xfId="54150" xr:uid="{00000000-0005-0000-0000-0000B5910000}"/>
    <cellStyle name="Header2 3 4 2 2 3" xfId="22218" xr:uid="{00000000-0005-0000-0000-0000B6910000}"/>
    <cellStyle name="Header2 3 4 2 20" xfId="17926" xr:uid="{00000000-0005-0000-0000-0000B7910000}"/>
    <cellStyle name="Header2 3 4 2 3" xfId="10576" xr:uid="{00000000-0005-0000-0000-0000B8910000}"/>
    <cellStyle name="Header2 3 4 2 3 2" xfId="56341" xr:uid="{00000000-0005-0000-0000-0000B9910000}"/>
    <cellStyle name="Header2 3 4 2 3 3" xfId="23958" xr:uid="{00000000-0005-0000-0000-0000BA910000}"/>
    <cellStyle name="Header2 3 4 2 4" xfId="24473" xr:uid="{00000000-0005-0000-0000-0000BB910000}"/>
    <cellStyle name="Header2 3 4 2 4 2" xfId="49461" xr:uid="{00000000-0005-0000-0000-0000BC910000}"/>
    <cellStyle name="Header2 3 4 2 5" xfId="21416" xr:uid="{00000000-0005-0000-0000-0000BD910000}"/>
    <cellStyle name="Header2 3 4 2 6" xfId="21378" xr:uid="{00000000-0005-0000-0000-0000BE910000}"/>
    <cellStyle name="Header2 3 4 2 7" xfId="19090" xr:uid="{00000000-0005-0000-0000-0000BF910000}"/>
    <cellStyle name="Header2 3 4 2 8" xfId="24285" xr:uid="{00000000-0005-0000-0000-0000C0910000}"/>
    <cellStyle name="Header2 3 4 2 9" xfId="31702" xr:uid="{00000000-0005-0000-0000-0000C1910000}"/>
    <cellStyle name="Header2 3 4 20" xfId="42718" xr:uid="{00000000-0005-0000-0000-0000C2910000}"/>
    <cellStyle name="Header2 3 4 21" xfId="12747" xr:uid="{00000000-0005-0000-0000-0000C3910000}"/>
    <cellStyle name="Header2 3 4 3" xfId="6429" xr:uid="{00000000-0005-0000-0000-0000C4910000}"/>
    <cellStyle name="Header2 3 4 3 2" xfId="52195" xr:uid="{00000000-0005-0000-0000-0000C5910000}"/>
    <cellStyle name="Header2 3 4 3 3" xfId="20052" xr:uid="{00000000-0005-0000-0000-0000C6910000}"/>
    <cellStyle name="Header2 3 4 4" xfId="10369" xr:uid="{00000000-0005-0000-0000-0000C7910000}"/>
    <cellStyle name="Header2 3 4 4 2" xfId="56134" xr:uid="{00000000-0005-0000-0000-0000C8910000}"/>
    <cellStyle name="Header2 3 4 4 3" xfId="24232" xr:uid="{00000000-0005-0000-0000-0000C9910000}"/>
    <cellStyle name="Header2 3 4 5" xfId="23356" xr:uid="{00000000-0005-0000-0000-0000CA910000}"/>
    <cellStyle name="Header2 3 4 5 2" xfId="47531" xr:uid="{00000000-0005-0000-0000-0000CB910000}"/>
    <cellStyle name="Header2 3 4 6" xfId="24009" xr:uid="{00000000-0005-0000-0000-0000CC910000}"/>
    <cellStyle name="Header2 3 4 7" xfId="23430" xr:uid="{00000000-0005-0000-0000-0000CD910000}"/>
    <cellStyle name="Header2 3 4 8" xfId="24974" xr:uid="{00000000-0005-0000-0000-0000CE910000}"/>
    <cellStyle name="Header2 3 4 9" xfId="25182" xr:uid="{00000000-0005-0000-0000-0000CF910000}"/>
    <cellStyle name="Header2 3 5" xfId="1867" xr:uid="{00000000-0005-0000-0000-0000D0910000}"/>
    <cellStyle name="Header2 3 5 10" xfId="33822" xr:uid="{00000000-0005-0000-0000-0000D1910000}"/>
    <cellStyle name="Header2 3 5 11" xfId="35777" xr:uid="{00000000-0005-0000-0000-0000D2910000}"/>
    <cellStyle name="Header2 3 5 12" xfId="39810" xr:uid="{00000000-0005-0000-0000-0000D3910000}"/>
    <cellStyle name="Header2 3 5 13" xfId="40593" xr:uid="{00000000-0005-0000-0000-0000D4910000}"/>
    <cellStyle name="Header2 3 5 14" xfId="40049" xr:uid="{00000000-0005-0000-0000-0000D5910000}"/>
    <cellStyle name="Header2 3 5 15" xfId="41466" xr:uid="{00000000-0005-0000-0000-0000D6910000}"/>
    <cellStyle name="Header2 3 5 16" xfId="40768" xr:uid="{00000000-0005-0000-0000-0000D7910000}"/>
    <cellStyle name="Header2 3 5 17" xfId="40370" xr:uid="{00000000-0005-0000-0000-0000D8910000}"/>
    <cellStyle name="Header2 3 5 18" xfId="40103" xr:uid="{00000000-0005-0000-0000-0000D9910000}"/>
    <cellStyle name="Header2 3 5 19" xfId="43372" xr:uid="{00000000-0005-0000-0000-0000DA910000}"/>
    <cellStyle name="Header2 3 5 2" xfId="7060" xr:uid="{00000000-0005-0000-0000-0000DB910000}"/>
    <cellStyle name="Header2 3 5 2 2" xfId="52826" xr:uid="{00000000-0005-0000-0000-0000DC910000}"/>
    <cellStyle name="Header2 3 5 2 3" xfId="20706" xr:uid="{00000000-0005-0000-0000-0000DD910000}"/>
    <cellStyle name="Header2 3 5 20" xfId="13395" xr:uid="{00000000-0005-0000-0000-0000DE910000}"/>
    <cellStyle name="Header2 3 5 3" xfId="10414" xr:uid="{00000000-0005-0000-0000-0000DF910000}"/>
    <cellStyle name="Header2 3 5 3 2" xfId="56179" xr:uid="{00000000-0005-0000-0000-0000E0910000}"/>
    <cellStyle name="Header2 3 5 3 3" xfId="24066" xr:uid="{00000000-0005-0000-0000-0000E1910000}"/>
    <cellStyle name="Header2 3 5 4" xfId="23511" xr:uid="{00000000-0005-0000-0000-0000E2910000}"/>
    <cellStyle name="Header2 3 5 4 2" xfId="48162" xr:uid="{00000000-0005-0000-0000-0000E3910000}"/>
    <cellStyle name="Header2 3 5 5" xfId="24419" xr:uid="{00000000-0005-0000-0000-0000E4910000}"/>
    <cellStyle name="Header2 3 5 6" xfId="23673" xr:uid="{00000000-0005-0000-0000-0000E5910000}"/>
    <cellStyle name="Header2 3 5 7" xfId="24184" xr:uid="{00000000-0005-0000-0000-0000E6910000}"/>
    <cellStyle name="Header2 3 5 8" xfId="23869" xr:uid="{00000000-0005-0000-0000-0000E7910000}"/>
    <cellStyle name="Header2 3 5 9" xfId="30326" xr:uid="{00000000-0005-0000-0000-0000E8910000}"/>
    <cellStyle name="Header2 3 6" xfId="4679" xr:uid="{00000000-0005-0000-0000-0000E9910000}"/>
    <cellStyle name="Header2 3 6 10" xfId="38358" xr:uid="{00000000-0005-0000-0000-0000EA910000}"/>
    <cellStyle name="Header2 3 6 11" xfId="41012" xr:uid="{00000000-0005-0000-0000-0000EB910000}"/>
    <cellStyle name="Header2 3 6 12" xfId="40972" xr:uid="{00000000-0005-0000-0000-0000EC910000}"/>
    <cellStyle name="Header2 3 6 13" xfId="40707" xr:uid="{00000000-0005-0000-0000-0000ED910000}"/>
    <cellStyle name="Header2 3 6 14" xfId="34280" xr:uid="{00000000-0005-0000-0000-0000EE910000}"/>
    <cellStyle name="Header2 3 6 15" xfId="41759" xr:uid="{00000000-0005-0000-0000-0000EF910000}"/>
    <cellStyle name="Header2 3 6 16" xfId="40082" xr:uid="{00000000-0005-0000-0000-0000F0910000}"/>
    <cellStyle name="Header2 3 6 17" xfId="40506" xr:uid="{00000000-0005-0000-0000-0000F1910000}"/>
    <cellStyle name="Header2 3 6 18" xfId="45818" xr:uid="{00000000-0005-0000-0000-0000F2910000}"/>
    <cellStyle name="Header2 3 6 19" xfId="19012" xr:uid="{00000000-0005-0000-0000-0000F3910000}"/>
    <cellStyle name="Header2 3 6 2" xfId="10619" xr:uid="{00000000-0005-0000-0000-0000F4910000}"/>
    <cellStyle name="Header2 3 6 2 2" xfId="56384" xr:uid="{00000000-0005-0000-0000-0000F5910000}"/>
    <cellStyle name="Header2 3 6 2 3" xfId="23304" xr:uid="{00000000-0005-0000-0000-0000F6910000}"/>
    <cellStyle name="Header2 3 6 3" xfId="24011" xr:uid="{00000000-0005-0000-0000-0000F7910000}"/>
    <cellStyle name="Header2 3 6 4" xfId="23916" xr:uid="{00000000-0005-0000-0000-0000F8910000}"/>
    <cellStyle name="Header2 3 6 5" xfId="25100" xr:uid="{00000000-0005-0000-0000-0000F9910000}"/>
    <cellStyle name="Header2 3 6 6" xfId="25168" xr:uid="{00000000-0005-0000-0000-0000FA910000}"/>
    <cellStyle name="Header2 3 6 7" xfId="28856" xr:uid="{00000000-0005-0000-0000-0000FB910000}"/>
    <cellStyle name="Header2 3 6 8" xfId="32779" xr:uid="{00000000-0005-0000-0000-0000FC910000}"/>
    <cellStyle name="Header2 3 6 9" xfId="34027" xr:uid="{00000000-0005-0000-0000-0000FD910000}"/>
    <cellStyle name="Header2 3 7" xfId="7579" xr:uid="{00000000-0005-0000-0000-0000FE910000}"/>
    <cellStyle name="Header2 3 7 2" xfId="53345" xr:uid="{00000000-0005-0000-0000-0000FF910000}"/>
    <cellStyle name="Header2 3 7 3" xfId="19119" xr:uid="{00000000-0005-0000-0000-000000920000}"/>
    <cellStyle name="Header2 3 8" xfId="24026" xr:uid="{00000000-0005-0000-0000-000001920000}"/>
    <cellStyle name="Header2 3 9" xfId="24831" xr:uid="{00000000-0005-0000-0000-000002920000}"/>
    <cellStyle name="Heading 1" xfId="56888" xr:uid="{00000000-0005-0000-0000-000003920000}"/>
    <cellStyle name="Heading 1 2" xfId="439" xr:uid="{00000000-0005-0000-0000-000004920000}"/>
    <cellStyle name="Heading 1 3" xfId="324" xr:uid="{00000000-0005-0000-0000-000005920000}"/>
    <cellStyle name="Heading 2" xfId="56889" xr:uid="{00000000-0005-0000-0000-000006920000}"/>
    <cellStyle name="Heading 2 2" xfId="440" xr:uid="{00000000-0005-0000-0000-000007920000}"/>
    <cellStyle name="Heading 2 3" xfId="325" xr:uid="{00000000-0005-0000-0000-000008920000}"/>
    <cellStyle name="Heading 3" xfId="56890" xr:uid="{00000000-0005-0000-0000-000009920000}"/>
    <cellStyle name="Heading 3 2" xfId="441" xr:uid="{00000000-0005-0000-0000-00000A920000}"/>
    <cellStyle name="Heading 3 3" xfId="326" xr:uid="{00000000-0005-0000-0000-00000B920000}"/>
    <cellStyle name="Heading 4" xfId="56891" xr:uid="{00000000-0005-0000-0000-00000C920000}"/>
    <cellStyle name="Heading 4 2" xfId="442" xr:uid="{00000000-0005-0000-0000-00000D920000}"/>
    <cellStyle name="Heading 4 3" xfId="327" xr:uid="{00000000-0005-0000-0000-00000E920000}"/>
    <cellStyle name="Hyperlink 2" xfId="122" xr:uid="{00000000-0005-0000-0000-00000F920000}"/>
    <cellStyle name="Hyperlink 2 2" xfId="57488" xr:uid="{00000000-0005-0000-0000-000010920000}"/>
    <cellStyle name="Incorrecto" xfId="259" xr:uid="{00000000-0005-0000-0000-000011920000}"/>
    <cellStyle name="Incorreto" xfId="49" xr:uid="{00000000-0005-0000-0000-000012920000}"/>
    <cellStyle name="Incorreto 2" xfId="172" xr:uid="{00000000-0005-0000-0000-000013920000}"/>
    <cellStyle name="Incorreto 2 2" xfId="2713" xr:uid="{00000000-0005-0000-0000-000014920000}"/>
    <cellStyle name="Incorreto 2 3" xfId="2502" xr:uid="{00000000-0005-0000-0000-000015920000}"/>
    <cellStyle name="Incorreto 3" xfId="2627" xr:uid="{00000000-0005-0000-0000-000016920000}"/>
    <cellStyle name="Incorreto 4" xfId="2416" xr:uid="{00000000-0005-0000-0000-000017920000}"/>
    <cellStyle name="Incorreto_Bham" xfId="388" xr:uid="{00000000-0005-0000-0000-000018920000}"/>
    <cellStyle name="Input" xfId="56936" builtinId="20" customBuiltin="1"/>
    <cellStyle name="Input [yellow]" xfId="50" xr:uid="{00000000-0005-0000-0000-00001A920000}"/>
    <cellStyle name="Input [yellow] 2" xfId="173" xr:uid="{00000000-0005-0000-0000-00001B920000}"/>
    <cellStyle name="Input [yellow] 2 10" xfId="23501" xr:uid="{00000000-0005-0000-0000-00001C920000}"/>
    <cellStyle name="Input [yellow] 2 11" xfId="21238" xr:uid="{00000000-0005-0000-0000-00001D920000}"/>
    <cellStyle name="Input [yellow] 2 12" xfId="24772" xr:uid="{00000000-0005-0000-0000-00001E920000}"/>
    <cellStyle name="Input [yellow] 2 13" xfId="28888" xr:uid="{00000000-0005-0000-0000-00001F920000}"/>
    <cellStyle name="Input [yellow] 2 14" xfId="34208" xr:uid="{00000000-0005-0000-0000-000020920000}"/>
    <cellStyle name="Input [yellow] 2 15" xfId="36402" xr:uid="{00000000-0005-0000-0000-000021920000}"/>
    <cellStyle name="Input [yellow] 2 16" xfId="39642" xr:uid="{00000000-0005-0000-0000-000022920000}"/>
    <cellStyle name="Input [yellow] 2 17" xfId="40857" xr:uid="{00000000-0005-0000-0000-000023920000}"/>
    <cellStyle name="Input [yellow] 2 18" xfId="36378" xr:uid="{00000000-0005-0000-0000-000024920000}"/>
    <cellStyle name="Input [yellow] 2 19" xfId="41031" xr:uid="{00000000-0005-0000-0000-000025920000}"/>
    <cellStyle name="Input [yellow] 2 2" xfId="746" xr:uid="{00000000-0005-0000-0000-000026920000}"/>
    <cellStyle name="Input [yellow] 2 2 10" xfId="23562" xr:uid="{00000000-0005-0000-0000-000027920000}"/>
    <cellStyle name="Input [yellow] 2 2 11" xfId="28849" xr:uid="{00000000-0005-0000-0000-000028920000}"/>
    <cellStyle name="Input [yellow] 2 2 12" xfId="30846" xr:uid="{00000000-0005-0000-0000-000029920000}"/>
    <cellStyle name="Input [yellow] 2 2 13" xfId="34660" xr:uid="{00000000-0005-0000-0000-00002A920000}"/>
    <cellStyle name="Input [yellow] 2 2 14" xfId="39326" xr:uid="{00000000-0005-0000-0000-00002B920000}"/>
    <cellStyle name="Input [yellow] 2 2 15" xfId="40911" xr:uid="{00000000-0005-0000-0000-00002C920000}"/>
    <cellStyle name="Input [yellow] 2 2 16" xfId="40491" xr:uid="{00000000-0005-0000-0000-00002D920000}"/>
    <cellStyle name="Input [yellow] 2 2 17" xfId="40303" xr:uid="{00000000-0005-0000-0000-00002E920000}"/>
    <cellStyle name="Input [yellow] 2 2 18" xfId="39678" xr:uid="{00000000-0005-0000-0000-00002F920000}"/>
    <cellStyle name="Input [yellow] 2 2 19" xfId="42259" xr:uid="{00000000-0005-0000-0000-000030920000}"/>
    <cellStyle name="Input [yellow] 2 2 2" xfId="1910" xr:uid="{00000000-0005-0000-0000-000031920000}"/>
    <cellStyle name="Input [yellow] 2 2 2 10" xfId="33865" xr:uid="{00000000-0005-0000-0000-000032920000}"/>
    <cellStyle name="Input [yellow] 2 2 2 11" xfId="35820" xr:uid="{00000000-0005-0000-0000-000033920000}"/>
    <cellStyle name="Input [yellow] 2 2 2 12" xfId="39853" xr:uid="{00000000-0005-0000-0000-000034920000}"/>
    <cellStyle name="Input [yellow] 2 2 2 13" xfId="39387" xr:uid="{00000000-0005-0000-0000-000035920000}"/>
    <cellStyle name="Input [yellow] 2 2 2 14" xfId="40627" xr:uid="{00000000-0005-0000-0000-000036920000}"/>
    <cellStyle name="Input [yellow] 2 2 2 15" xfId="40804" xr:uid="{00000000-0005-0000-0000-000037920000}"/>
    <cellStyle name="Input [yellow] 2 2 2 16" xfId="41436" xr:uid="{00000000-0005-0000-0000-000038920000}"/>
    <cellStyle name="Input [yellow] 2 2 2 17" xfId="43415" xr:uid="{00000000-0005-0000-0000-000039920000}"/>
    <cellStyle name="Input [yellow] 2 2 2 18" xfId="13432" xr:uid="{00000000-0005-0000-0000-00003A920000}"/>
    <cellStyle name="Input [yellow] 2 2 2 2" xfId="4235" xr:uid="{00000000-0005-0000-0000-00003B920000}"/>
    <cellStyle name="Input [yellow] 2 2 2 2 10" xfId="37914" xr:uid="{00000000-0005-0000-0000-00003C920000}"/>
    <cellStyle name="Input [yellow] 2 2 2 2 11" xfId="40839" xr:uid="{00000000-0005-0000-0000-00003D920000}"/>
    <cellStyle name="Input [yellow] 2 2 2 2 12" xfId="40341" xr:uid="{00000000-0005-0000-0000-00003E920000}"/>
    <cellStyle name="Input [yellow] 2 2 2 2 13" xfId="39554" xr:uid="{00000000-0005-0000-0000-00003F920000}"/>
    <cellStyle name="Input [yellow] 2 2 2 2 14" xfId="40969" xr:uid="{00000000-0005-0000-0000-000040920000}"/>
    <cellStyle name="Input [yellow] 2 2 2 2 15" xfId="40489" xr:uid="{00000000-0005-0000-0000-000041920000}"/>
    <cellStyle name="Input [yellow] 2 2 2 2 16" xfId="45374" xr:uid="{00000000-0005-0000-0000-000042920000}"/>
    <cellStyle name="Input [yellow] 2 2 2 2 17" xfId="18568" xr:uid="{00000000-0005-0000-0000-000043920000}"/>
    <cellStyle name="Input [yellow] 2 2 2 2 2" xfId="9016" xr:uid="{00000000-0005-0000-0000-000044920000}"/>
    <cellStyle name="Input [yellow] 2 2 2 2 2 2" xfId="54782" xr:uid="{00000000-0005-0000-0000-000045920000}"/>
    <cellStyle name="Input [yellow] 2 2 2 2 2 3" xfId="22860" xr:uid="{00000000-0005-0000-0000-000046920000}"/>
    <cellStyle name="Input [yellow] 2 2 2 2 3" xfId="10609" xr:uid="{00000000-0005-0000-0000-000047920000}"/>
    <cellStyle name="Input [yellow] 2 2 2 2 3 2" xfId="56374" xr:uid="{00000000-0005-0000-0000-000048920000}"/>
    <cellStyle name="Input [yellow] 2 2 2 2 3 3" xfId="24639" xr:uid="{00000000-0005-0000-0000-000049920000}"/>
    <cellStyle name="Input [yellow] 2 2 2 2 4" xfId="23831" xr:uid="{00000000-0005-0000-0000-00004A920000}"/>
    <cellStyle name="Input [yellow] 2 2 2 2 4 2" xfId="50092" xr:uid="{00000000-0005-0000-0000-00004B920000}"/>
    <cellStyle name="Input [yellow] 2 2 2 2 5" xfId="23386" xr:uid="{00000000-0005-0000-0000-00004C920000}"/>
    <cellStyle name="Input [yellow] 2 2 2 2 6" xfId="24636" xr:uid="{00000000-0005-0000-0000-00004D920000}"/>
    <cellStyle name="Input [yellow] 2 2 2 2 7" xfId="24474" xr:uid="{00000000-0005-0000-0000-00004E920000}"/>
    <cellStyle name="Input [yellow] 2 2 2 2 8" xfId="25021" xr:uid="{00000000-0005-0000-0000-00004F920000}"/>
    <cellStyle name="Input [yellow] 2 2 2 2 9" xfId="34017" xr:uid="{00000000-0005-0000-0000-000050920000}"/>
    <cellStyle name="Input [yellow] 2 2 2 3" xfId="7084" xr:uid="{00000000-0005-0000-0000-000051920000}"/>
    <cellStyle name="Input [yellow] 2 2 2 3 2" xfId="52850" xr:uid="{00000000-0005-0000-0000-000052920000}"/>
    <cellStyle name="Input [yellow] 2 2 2 3 3" xfId="20749" xr:uid="{00000000-0005-0000-0000-000053920000}"/>
    <cellStyle name="Input [yellow] 2 2 2 4" xfId="10457" xr:uid="{00000000-0005-0000-0000-000054920000}"/>
    <cellStyle name="Input [yellow] 2 2 2 4 2" xfId="56222" xr:uid="{00000000-0005-0000-0000-000055920000}"/>
    <cellStyle name="Input [yellow] 2 2 2 4 3" xfId="23621" xr:uid="{00000000-0005-0000-0000-000056920000}"/>
    <cellStyle name="Input [yellow] 2 2 2 5" xfId="11129" xr:uid="{00000000-0005-0000-0000-000057920000}"/>
    <cellStyle name="Input [yellow] 2 2 2 5 2" xfId="48186" xr:uid="{00000000-0005-0000-0000-000058920000}"/>
    <cellStyle name="Input [yellow] 2 2 2 5 3" xfId="24444" xr:uid="{00000000-0005-0000-0000-000059920000}"/>
    <cellStyle name="Input [yellow] 2 2 2 6" xfId="21417" xr:uid="{00000000-0005-0000-0000-00005A920000}"/>
    <cellStyle name="Input [yellow] 2 2 2 7" xfId="19129" xr:uid="{00000000-0005-0000-0000-00005B920000}"/>
    <cellStyle name="Input [yellow] 2 2 2 8" xfId="24093" xr:uid="{00000000-0005-0000-0000-00005C920000}"/>
    <cellStyle name="Input [yellow] 2 2 2 9" xfId="23651" xr:uid="{00000000-0005-0000-0000-00005D920000}"/>
    <cellStyle name="Input [yellow] 2 2 20" xfId="11603" xr:uid="{00000000-0005-0000-0000-00005E920000}"/>
    <cellStyle name="Input [yellow] 2 2 3" xfId="1103" xr:uid="{00000000-0005-0000-0000-00005F920000}"/>
    <cellStyle name="Input [yellow] 2 2 3 10" xfId="33737" xr:uid="{00000000-0005-0000-0000-000060920000}"/>
    <cellStyle name="Input [yellow] 2 2 3 11" xfId="35013" xr:uid="{00000000-0005-0000-0000-000061920000}"/>
    <cellStyle name="Input [yellow] 2 2 3 12" xfId="39474" xr:uid="{00000000-0005-0000-0000-000062920000}"/>
    <cellStyle name="Input [yellow] 2 2 3 13" xfId="40488" xr:uid="{00000000-0005-0000-0000-000063920000}"/>
    <cellStyle name="Input [yellow] 2 2 3 14" xfId="41249" xr:uid="{00000000-0005-0000-0000-000064920000}"/>
    <cellStyle name="Input [yellow] 2 2 3 15" xfId="39928" xr:uid="{00000000-0005-0000-0000-000065920000}"/>
    <cellStyle name="Input [yellow] 2 2 3 16" xfId="34300" xr:uid="{00000000-0005-0000-0000-000066920000}"/>
    <cellStyle name="Input [yellow] 2 2 3 17" xfId="42608" xr:uid="{00000000-0005-0000-0000-000067920000}"/>
    <cellStyle name="Input [yellow] 2 2 3 18" xfId="12645" xr:uid="{00000000-0005-0000-0000-000068920000}"/>
    <cellStyle name="Input [yellow] 2 2 3 2" xfId="3513" xr:uid="{00000000-0005-0000-0000-000069920000}"/>
    <cellStyle name="Input [yellow] 2 2 3 2 10" xfId="37192" xr:uid="{00000000-0005-0000-0000-00006A920000}"/>
    <cellStyle name="Input [yellow] 2 2 3 2 11" xfId="40532" xr:uid="{00000000-0005-0000-0000-00006B920000}"/>
    <cellStyle name="Input [yellow] 2 2 3 2 12" xfId="34180" xr:uid="{00000000-0005-0000-0000-00006C920000}"/>
    <cellStyle name="Input [yellow] 2 2 3 2 13" xfId="34304" xr:uid="{00000000-0005-0000-0000-00006D920000}"/>
    <cellStyle name="Input [yellow] 2 2 3 2 14" xfId="34172" xr:uid="{00000000-0005-0000-0000-00006E920000}"/>
    <cellStyle name="Input [yellow] 2 2 3 2 15" xfId="40149" xr:uid="{00000000-0005-0000-0000-00006F920000}"/>
    <cellStyle name="Input [yellow] 2 2 3 2 16" xfId="44652" xr:uid="{00000000-0005-0000-0000-000070920000}"/>
    <cellStyle name="Input [yellow] 2 2 3 2 17" xfId="17846" xr:uid="{00000000-0005-0000-0000-000071920000}"/>
    <cellStyle name="Input [yellow] 2 2 3 2 2" xfId="8305" xr:uid="{00000000-0005-0000-0000-000072920000}"/>
    <cellStyle name="Input [yellow] 2 2 3 2 2 2" xfId="54071" xr:uid="{00000000-0005-0000-0000-000073920000}"/>
    <cellStyle name="Input [yellow] 2 2 3 2 2 3" xfId="22138" xr:uid="{00000000-0005-0000-0000-000074920000}"/>
    <cellStyle name="Input [yellow] 2 2 3 2 3" xfId="10566" xr:uid="{00000000-0005-0000-0000-000075920000}"/>
    <cellStyle name="Input [yellow] 2 2 3 2 3 2" xfId="56331" xr:uid="{00000000-0005-0000-0000-000076920000}"/>
    <cellStyle name="Input [yellow] 2 2 3 2 3 3" xfId="24163" xr:uid="{00000000-0005-0000-0000-000077920000}"/>
    <cellStyle name="Input [yellow] 2 2 3 2 4" xfId="24939" xr:uid="{00000000-0005-0000-0000-000078920000}"/>
    <cellStyle name="Input [yellow] 2 2 3 2 4 2" xfId="49383" xr:uid="{00000000-0005-0000-0000-000079920000}"/>
    <cellStyle name="Input [yellow] 2 2 3 2 5" xfId="24222" xr:uid="{00000000-0005-0000-0000-00007A920000}"/>
    <cellStyle name="Input [yellow] 2 2 3 2 6" xfId="24783" xr:uid="{00000000-0005-0000-0000-00007B920000}"/>
    <cellStyle name="Input [yellow] 2 2 3 2 7" xfId="23462" xr:uid="{00000000-0005-0000-0000-00007C920000}"/>
    <cellStyle name="Input [yellow] 2 2 3 2 8" xfId="24822" xr:uid="{00000000-0005-0000-0000-00007D920000}"/>
    <cellStyle name="Input [yellow] 2 2 3 2 9" xfId="33974" xr:uid="{00000000-0005-0000-0000-00007E920000}"/>
    <cellStyle name="Input [yellow] 2 2 3 3" xfId="6340" xr:uid="{00000000-0005-0000-0000-00007F920000}"/>
    <cellStyle name="Input [yellow] 2 2 3 3 2" xfId="52106" xr:uid="{00000000-0005-0000-0000-000080920000}"/>
    <cellStyle name="Input [yellow] 2 2 3 3 3" xfId="19942" xr:uid="{00000000-0005-0000-0000-000081920000}"/>
    <cellStyle name="Input [yellow] 2 2 3 4" xfId="10329" xr:uid="{00000000-0005-0000-0000-000082920000}"/>
    <cellStyle name="Input [yellow] 2 2 3 4 2" xfId="56094" xr:uid="{00000000-0005-0000-0000-000083920000}"/>
    <cellStyle name="Input [yellow] 2 2 3 4 3" xfId="23846" xr:uid="{00000000-0005-0000-0000-000084920000}"/>
    <cellStyle name="Input [yellow] 2 2 3 5" xfId="24170" xr:uid="{00000000-0005-0000-0000-000085920000}"/>
    <cellStyle name="Input [yellow] 2 2 3 5 2" xfId="47444" xr:uid="{00000000-0005-0000-0000-000086920000}"/>
    <cellStyle name="Input [yellow] 2 2 3 6" xfId="24013" xr:uid="{00000000-0005-0000-0000-000087920000}"/>
    <cellStyle name="Input [yellow] 2 2 3 7" xfId="23538" xr:uid="{00000000-0005-0000-0000-000088920000}"/>
    <cellStyle name="Input [yellow] 2 2 3 8" xfId="23405" xr:uid="{00000000-0005-0000-0000-000089920000}"/>
    <cellStyle name="Input [yellow] 2 2 3 9" xfId="23381" xr:uid="{00000000-0005-0000-0000-00008A920000}"/>
    <cellStyle name="Input [yellow] 2 2 4" xfId="1850" xr:uid="{00000000-0005-0000-0000-00008B920000}"/>
    <cellStyle name="Input [yellow] 2 2 4 10" xfId="35760" xr:uid="{00000000-0005-0000-0000-00008C920000}"/>
    <cellStyle name="Input [yellow] 2 2 4 11" xfId="39793" xr:uid="{00000000-0005-0000-0000-00008D920000}"/>
    <cellStyle name="Input [yellow] 2 2 4 12" xfId="41323" xr:uid="{00000000-0005-0000-0000-00008E920000}"/>
    <cellStyle name="Input [yellow] 2 2 4 13" xfId="40405" xr:uid="{00000000-0005-0000-0000-00008F920000}"/>
    <cellStyle name="Input [yellow] 2 2 4 14" xfId="39903" xr:uid="{00000000-0005-0000-0000-000090920000}"/>
    <cellStyle name="Input [yellow] 2 2 4 15" xfId="41713" xr:uid="{00000000-0005-0000-0000-000091920000}"/>
    <cellStyle name="Input [yellow] 2 2 4 16" xfId="43355" xr:uid="{00000000-0005-0000-0000-000092920000}"/>
    <cellStyle name="Input [yellow] 2 2 4 17" xfId="13380" xr:uid="{00000000-0005-0000-0000-000093920000}"/>
    <cellStyle name="Input [yellow] 2 2 4 2" xfId="7053" xr:uid="{00000000-0005-0000-0000-000094920000}"/>
    <cellStyle name="Input [yellow] 2 2 4 2 2" xfId="52819" xr:uid="{00000000-0005-0000-0000-000095920000}"/>
    <cellStyle name="Input [yellow] 2 2 4 2 3" xfId="20689" xr:uid="{00000000-0005-0000-0000-000096920000}"/>
    <cellStyle name="Input [yellow] 2 2 4 3" xfId="10397" xr:uid="{00000000-0005-0000-0000-000097920000}"/>
    <cellStyle name="Input [yellow] 2 2 4 3 2" xfId="56162" xr:uid="{00000000-0005-0000-0000-000098920000}"/>
    <cellStyle name="Input [yellow] 2 2 4 3 3" xfId="19076" xr:uid="{00000000-0005-0000-0000-000099920000}"/>
    <cellStyle name="Input [yellow] 2 2 4 4" xfId="19182" xr:uid="{00000000-0005-0000-0000-00009A920000}"/>
    <cellStyle name="Input [yellow] 2 2 4 4 2" xfId="48155" xr:uid="{00000000-0005-0000-0000-00009B920000}"/>
    <cellStyle name="Input [yellow] 2 2 4 5" xfId="24164" xr:uid="{00000000-0005-0000-0000-00009C920000}"/>
    <cellStyle name="Input [yellow] 2 2 4 6" xfId="24173" xr:uid="{00000000-0005-0000-0000-00009D920000}"/>
    <cellStyle name="Input [yellow] 2 2 4 7" xfId="21261" xr:uid="{00000000-0005-0000-0000-00009E920000}"/>
    <cellStyle name="Input [yellow] 2 2 4 8" xfId="25042" xr:uid="{00000000-0005-0000-0000-00009F920000}"/>
    <cellStyle name="Input [yellow] 2 2 4 9" xfId="33805" xr:uid="{00000000-0005-0000-0000-0000A0920000}"/>
    <cellStyle name="Input [yellow] 2 2 5" xfId="2841" xr:uid="{00000000-0005-0000-0000-0000A1920000}"/>
    <cellStyle name="Input [yellow] 2 2 5 10" xfId="36520" xr:uid="{00000000-0005-0000-0000-0000A2920000}"/>
    <cellStyle name="Input [yellow] 2 2 5 11" xfId="40275" xr:uid="{00000000-0005-0000-0000-0000A3920000}"/>
    <cellStyle name="Input [yellow] 2 2 5 12" xfId="41317" xr:uid="{00000000-0005-0000-0000-0000A4920000}"/>
    <cellStyle name="Input [yellow] 2 2 5 13" xfId="40361" xr:uid="{00000000-0005-0000-0000-0000A5920000}"/>
    <cellStyle name="Input [yellow] 2 2 5 14" xfId="39586" xr:uid="{00000000-0005-0000-0000-0000A6920000}"/>
    <cellStyle name="Input [yellow] 2 2 5 15" xfId="40846" xr:uid="{00000000-0005-0000-0000-0000A7920000}"/>
    <cellStyle name="Input [yellow] 2 2 5 16" xfId="43980" xr:uid="{00000000-0005-0000-0000-0000A8920000}"/>
    <cellStyle name="Input [yellow] 2 2 5 17" xfId="17174" xr:uid="{00000000-0005-0000-0000-0000A9920000}"/>
    <cellStyle name="Input [yellow] 2 2 5 2" xfId="10551" xr:uid="{00000000-0005-0000-0000-0000AA920000}"/>
    <cellStyle name="Input [yellow] 2 2 5 2 2" xfId="56316" xr:uid="{00000000-0005-0000-0000-0000AB920000}"/>
    <cellStyle name="Input [yellow] 2 2 5 2 3" xfId="21466" xr:uid="{00000000-0005-0000-0000-0000AC920000}"/>
    <cellStyle name="Input [yellow] 2 2 5 3" xfId="24176" xr:uid="{00000000-0005-0000-0000-0000AD920000}"/>
    <cellStyle name="Input [yellow] 2 2 5 4" xfId="23963" xr:uid="{00000000-0005-0000-0000-0000AE920000}"/>
    <cellStyle name="Input [yellow] 2 2 5 5" xfId="24936" xr:uid="{00000000-0005-0000-0000-0000AF920000}"/>
    <cellStyle name="Input [yellow] 2 2 5 6" xfId="24995" xr:uid="{00000000-0005-0000-0000-0000B0920000}"/>
    <cellStyle name="Input [yellow] 2 2 5 7" xfId="24973" xr:uid="{00000000-0005-0000-0000-0000B1920000}"/>
    <cellStyle name="Input [yellow] 2 2 5 8" xfId="30953" xr:uid="{00000000-0005-0000-0000-0000B2920000}"/>
    <cellStyle name="Input [yellow] 2 2 5 9" xfId="33959" xr:uid="{00000000-0005-0000-0000-0000B3920000}"/>
    <cellStyle name="Input [yellow] 2 2 6" xfId="4816" xr:uid="{00000000-0005-0000-0000-0000B4920000}"/>
    <cellStyle name="Input [yellow] 2 2 6 2" xfId="10638" xr:uid="{00000000-0005-0000-0000-0000B5920000}"/>
    <cellStyle name="Input [yellow] 2 2 6 2 2" xfId="56403" xr:uid="{00000000-0005-0000-0000-0000B6920000}"/>
    <cellStyle name="Input [yellow] 2 2 6 2 3" xfId="32915" xr:uid="{00000000-0005-0000-0000-0000B7920000}"/>
    <cellStyle name="Input [yellow] 2 2 6 3" xfId="34046" xr:uid="{00000000-0005-0000-0000-0000B8920000}"/>
    <cellStyle name="Input [yellow] 2 2 6 4" xfId="38494" xr:uid="{00000000-0005-0000-0000-0000B9920000}"/>
    <cellStyle name="Input [yellow] 2 2 6 5" xfId="36454" xr:uid="{00000000-0005-0000-0000-0000BA920000}"/>
    <cellStyle name="Input [yellow] 2 2 6 6" xfId="36404" xr:uid="{00000000-0005-0000-0000-0000BB920000}"/>
    <cellStyle name="Input [yellow] 2 2 6 7" xfId="40721" xr:uid="{00000000-0005-0000-0000-0000BC920000}"/>
    <cellStyle name="Input [yellow] 2 2 6 8" xfId="19591" xr:uid="{00000000-0005-0000-0000-0000BD920000}"/>
    <cellStyle name="Input [yellow] 2 2 7" xfId="7536" xr:uid="{00000000-0005-0000-0000-0000BE920000}"/>
    <cellStyle name="Input [yellow] 2 2 7 2" xfId="53302" xr:uid="{00000000-0005-0000-0000-0000BF920000}"/>
    <cellStyle name="Input [yellow] 2 2 7 3" xfId="23575" xr:uid="{00000000-0005-0000-0000-0000C0920000}"/>
    <cellStyle name="Input [yellow] 2 2 8" xfId="23762" xr:uid="{00000000-0005-0000-0000-0000C1920000}"/>
    <cellStyle name="Input [yellow] 2 2 9" xfId="23918" xr:uid="{00000000-0005-0000-0000-0000C2920000}"/>
    <cellStyle name="Input [yellow] 2 20" xfId="41907" xr:uid="{00000000-0005-0000-0000-0000C3920000}"/>
    <cellStyle name="Input [yellow] 2 3" xfId="1105" xr:uid="{00000000-0005-0000-0000-0000C4920000}"/>
    <cellStyle name="Input [yellow] 2 3 10" xfId="33739" xr:uid="{00000000-0005-0000-0000-0000C5920000}"/>
    <cellStyle name="Input [yellow] 2 3 11" xfId="35015" xr:uid="{00000000-0005-0000-0000-0000C6920000}"/>
    <cellStyle name="Input [yellow] 2 3 12" xfId="39476" xr:uid="{00000000-0005-0000-0000-0000C7920000}"/>
    <cellStyle name="Input [yellow] 2 3 13" xfId="39993" xr:uid="{00000000-0005-0000-0000-0000C8920000}"/>
    <cellStyle name="Input [yellow] 2 3 14" xfId="40363" xr:uid="{00000000-0005-0000-0000-0000C9920000}"/>
    <cellStyle name="Input [yellow] 2 3 15" xfId="39712" xr:uid="{00000000-0005-0000-0000-0000CA920000}"/>
    <cellStyle name="Input [yellow] 2 3 16" xfId="41586" xr:uid="{00000000-0005-0000-0000-0000CB920000}"/>
    <cellStyle name="Input [yellow] 2 3 17" xfId="42610" xr:uid="{00000000-0005-0000-0000-0000CC920000}"/>
    <cellStyle name="Input [yellow] 2 3 18" xfId="11251" xr:uid="{00000000-0005-0000-0000-0000CD920000}"/>
    <cellStyle name="Input [yellow] 2 3 2" xfId="3514" xr:uid="{00000000-0005-0000-0000-0000CE920000}"/>
    <cellStyle name="Input [yellow] 2 3 2 10" xfId="37193" xr:uid="{00000000-0005-0000-0000-0000CF920000}"/>
    <cellStyle name="Input [yellow] 2 3 2 11" xfId="40533" xr:uid="{00000000-0005-0000-0000-0000D0920000}"/>
    <cellStyle name="Input [yellow] 2 3 2 12" xfId="41297" xr:uid="{00000000-0005-0000-0000-0000D1920000}"/>
    <cellStyle name="Input [yellow] 2 3 2 13" xfId="39435" xr:uid="{00000000-0005-0000-0000-0000D2920000}"/>
    <cellStyle name="Input [yellow] 2 3 2 14" xfId="41157" xr:uid="{00000000-0005-0000-0000-0000D3920000}"/>
    <cellStyle name="Input [yellow] 2 3 2 15" xfId="41665" xr:uid="{00000000-0005-0000-0000-0000D4920000}"/>
    <cellStyle name="Input [yellow] 2 3 2 16" xfId="44653" xr:uid="{00000000-0005-0000-0000-0000D5920000}"/>
    <cellStyle name="Input [yellow] 2 3 2 17" xfId="17847" xr:uid="{00000000-0005-0000-0000-0000D6920000}"/>
    <cellStyle name="Input [yellow] 2 3 2 2" xfId="8306" xr:uid="{00000000-0005-0000-0000-0000D7920000}"/>
    <cellStyle name="Input [yellow] 2 3 2 2 2" xfId="54072" xr:uid="{00000000-0005-0000-0000-0000D8920000}"/>
    <cellStyle name="Input [yellow] 2 3 2 2 3" xfId="22139" xr:uid="{00000000-0005-0000-0000-0000D9920000}"/>
    <cellStyle name="Input [yellow] 2 3 2 3" xfId="10567" xr:uid="{00000000-0005-0000-0000-0000DA920000}"/>
    <cellStyle name="Input [yellow] 2 3 2 3 2" xfId="56332" xr:uid="{00000000-0005-0000-0000-0000DB920000}"/>
    <cellStyle name="Input [yellow] 2 3 2 3 3" xfId="24705" xr:uid="{00000000-0005-0000-0000-0000DC920000}"/>
    <cellStyle name="Input [yellow] 2 3 2 4" xfId="23551" xr:uid="{00000000-0005-0000-0000-0000DD920000}"/>
    <cellStyle name="Input [yellow] 2 3 2 4 2" xfId="49384" xr:uid="{00000000-0005-0000-0000-0000DE920000}"/>
    <cellStyle name="Input [yellow] 2 3 2 5" xfId="23690" xr:uid="{00000000-0005-0000-0000-0000DF920000}"/>
    <cellStyle name="Input [yellow] 2 3 2 6" xfId="24726" xr:uid="{00000000-0005-0000-0000-0000E0920000}"/>
    <cellStyle name="Input [yellow] 2 3 2 7" xfId="25076" xr:uid="{00000000-0005-0000-0000-0000E1920000}"/>
    <cellStyle name="Input [yellow] 2 3 2 8" xfId="24133" xr:uid="{00000000-0005-0000-0000-0000E2920000}"/>
    <cellStyle name="Input [yellow] 2 3 2 9" xfId="33975" xr:uid="{00000000-0005-0000-0000-0000E3920000}"/>
    <cellStyle name="Input [yellow] 2 3 3" xfId="6342" xr:uid="{00000000-0005-0000-0000-0000E4920000}"/>
    <cellStyle name="Input [yellow] 2 3 3 2" xfId="52108" xr:uid="{00000000-0005-0000-0000-0000E5920000}"/>
    <cellStyle name="Input [yellow] 2 3 3 3" xfId="19944" xr:uid="{00000000-0005-0000-0000-0000E6920000}"/>
    <cellStyle name="Input [yellow] 2 3 4" xfId="10331" xr:uid="{00000000-0005-0000-0000-0000E7920000}"/>
    <cellStyle name="Input [yellow] 2 3 4 2" xfId="56096" xr:uid="{00000000-0005-0000-0000-0000E8920000}"/>
    <cellStyle name="Input [yellow] 2 3 4 3" xfId="23518" xr:uid="{00000000-0005-0000-0000-0000E9920000}"/>
    <cellStyle name="Input [yellow] 2 3 5" xfId="11126" xr:uid="{00000000-0005-0000-0000-0000EA920000}"/>
    <cellStyle name="Input [yellow] 2 3 5 2" xfId="47446" xr:uid="{00000000-0005-0000-0000-0000EB920000}"/>
    <cellStyle name="Input [yellow] 2 3 5 3" xfId="24005" xr:uid="{00000000-0005-0000-0000-0000EC920000}"/>
    <cellStyle name="Input [yellow] 2 3 6" xfId="23635" xr:uid="{00000000-0005-0000-0000-0000ED920000}"/>
    <cellStyle name="Input [yellow] 2 3 7" xfId="25033" xr:uid="{00000000-0005-0000-0000-0000EE920000}"/>
    <cellStyle name="Input [yellow] 2 3 8" xfId="25016" xr:uid="{00000000-0005-0000-0000-0000EF920000}"/>
    <cellStyle name="Input [yellow] 2 3 9" xfId="25019" xr:uid="{00000000-0005-0000-0000-0000F0920000}"/>
    <cellStyle name="Input [yellow] 2 4" xfId="1924" xr:uid="{00000000-0005-0000-0000-0000F1920000}"/>
    <cellStyle name="Input [yellow] 2 4 10" xfId="33879" xr:uid="{00000000-0005-0000-0000-0000F2920000}"/>
    <cellStyle name="Input [yellow] 2 4 11" xfId="35834" xr:uid="{00000000-0005-0000-0000-0000F3920000}"/>
    <cellStyle name="Input [yellow] 2 4 12" xfId="39867" xr:uid="{00000000-0005-0000-0000-0000F4920000}"/>
    <cellStyle name="Input [yellow] 2 4 13" xfId="41170" xr:uid="{00000000-0005-0000-0000-0000F5920000}"/>
    <cellStyle name="Input [yellow] 2 4 14" xfId="41073" xr:uid="{00000000-0005-0000-0000-0000F6920000}"/>
    <cellStyle name="Input [yellow] 2 4 15" xfId="40072" xr:uid="{00000000-0005-0000-0000-0000F7920000}"/>
    <cellStyle name="Input [yellow] 2 4 16" xfId="40875" xr:uid="{00000000-0005-0000-0000-0000F8920000}"/>
    <cellStyle name="Input [yellow] 2 4 17" xfId="43429" xr:uid="{00000000-0005-0000-0000-0000F9920000}"/>
    <cellStyle name="Input [yellow] 2 4 18" xfId="13444" xr:uid="{00000000-0005-0000-0000-0000FA920000}"/>
    <cellStyle name="Input [yellow] 2 4 2" xfId="4239" xr:uid="{00000000-0005-0000-0000-0000FB920000}"/>
    <cellStyle name="Input [yellow] 2 4 2 10" xfId="37918" xr:uid="{00000000-0005-0000-0000-0000FC920000}"/>
    <cellStyle name="Input [yellow] 2 4 2 11" xfId="40843" xr:uid="{00000000-0005-0000-0000-0000FD920000}"/>
    <cellStyle name="Input [yellow] 2 4 2 12" xfId="39584" xr:uid="{00000000-0005-0000-0000-0000FE920000}"/>
    <cellStyle name="Input [yellow] 2 4 2 13" xfId="41525" xr:uid="{00000000-0005-0000-0000-0000FF920000}"/>
    <cellStyle name="Input [yellow] 2 4 2 14" xfId="34288" xr:uid="{00000000-0005-0000-0000-000000930000}"/>
    <cellStyle name="Input [yellow] 2 4 2 15" xfId="34230" xr:uid="{00000000-0005-0000-0000-000001930000}"/>
    <cellStyle name="Input [yellow] 2 4 2 16" xfId="45378" xr:uid="{00000000-0005-0000-0000-000002930000}"/>
    <cellStyle name="Input [yellow] 2 4 2 17" xfId="18572" xr:uid="{00000000-0005-0000-0000-000003930000}"/>
    <cellStyle name="Input [yellow] 2 4 2 2" xfId="9020" xr:uid="{00000000-0005-0000-0000-000004930000}"/>
    <cellStyle name="Input [yellow] 2 4 2 2 2" xfId="54786" xr:uid="{00000000-0005-0000-0000-000005930000}"/>
    <cellStyle name="Input [yellow] 2 4 2 2 3" xfId="22864" xr:uid="{00000000-0005-0000-0000-000006930000}"/>
    <cellStyle name="Input [yellow] 2 4 2 3" xfId="10613" xr:uid="{00000000-0005-0000-0000-000007930000}"/>
    <cellStyle name="Input [yellow] 2 4 2 3 2" xfId="56378" xr:uid="{00000000-0005-0000-0000-000008930000}"/>
    <cellStyle name="Input [yellow] 2 4 2 3 3" xfId="21370" xr:uid="{00000000-0005-0000-0000-000009930000}"/>
    <cellStyle name="Input [yellow] 2 4 2 4" xfId="24930" xr:uid="{00000000-0005-0000-0000-00000A930000}"/>
    <cellStyle name="Input [yellow] 2 4 2 4 2" xfId="50096" xr:uid="{00000000-0005-0000-0000-00000B930000}"/>
    <cellStyle name="Input [yellow] 2 4 2 5" xfId="23536" xr:uid="{00000000-0005-0000-0000-00000C930000}"/>
    <cellStyle name="Input [yellow] 2 4 2 6" xfId="24759" xr:uid="{00000000-0005-0000-0000-00000D930000}"/>
    <cellStyle name="Input [yellow] 2 4 2 7" xfId="24872" xr:uid="{00000000-0005-0000-0000-00000E930000}"/>
    <cellStyle name="Input [yellow] 2 4 2 8" xfId="24544" xr:uid="{00000000-0005-0000-0000-00000F930000}"/>
    <cellStyle name="Input [yellow] 2 4 2 9" xfId="34021" xr:uid="{00000000-0005-0000-0000-000010930000}"/>
    <cellStyle name="Input [yellow] 2 4 3" xfId="7094" xr:uid="{00000000-0005-0000-0000-000011930000}"/>
    <cellStyle name="Input [yellow] 2 4 3 2" xfId="52860" xr:uid="{00000000-0005-0000-0000-000012930000}"/>
    <cellStyle name="Input [yellow] 2 4 3 3" xfId="20763" xr:uid="{00000000-0005-0000-0000-000013930000}"/>
    <cellStyle name="Input [yellow] 2 4 4" xfId="10471" xr:uid="{00000000-0005-0000-0000-000014930000}"/>
    <cellStyle name="Input [yellow] 2 4 4 2" xfId="56236" xr:uid="{00000000-0005-0000-0000-000015930000}"/>
    <cellStyle name="Input [yellow] 2 4 4 3" xfId="24582" xr:uid="{00000000-0005-0000-0000-000016930000}"/>
    <cellStyle name="Input [yellow] 2 4 5" xfId="24525" xr:uid="{00000000-0005-0000-0000-000017930000}"/>
    <cellStyle name="Input [yellow] 2 4 5 2" xfId="48196" xr:uid="{00000000-0005-0000-0000-000018930000}"/>
    <cellStyle name="Input [yellow] 2 4 6" xfId="23931" xr:uid="{00000000-0005-0000-0000-000019930000}"/>
    <cellStyle name="Input [yellow] 2 4 7" xfId="23459" xr:uid="{00000000-0005-0000-0000-00001A930000}"/>
    <cellStyle name="Input [yellow] 2 4 8" xfId="24749" xr:uid="{00000000-0005-0000-0000-00001B930000}"/>
    <cellStyle name="Input [yellow] 2 4 9" xfId="25093" xr:uid="{00000000-0005-0000-0000-00001C930000}"/>
    <cellStyle name="Input [yellow] 2 5" xfId="1919" xr:uid="{00000000-0005-0000-0000-00001D930000}"/>
    <cellStyle name="Input [yellow] 2 5 10" xfId="35829" xr:uid="{00000000-0005-0000-0000-00001E930000}"/>
    <cellStyle name="Input [yellow] 2 5 11" xfId="39862" xr:uid="{00000000-0005-0000-0000-00001F930000}"/>
    <cellStyle name="Input [yellow] 2 5 12" xfId="40429" xr:uid="{00000000-0005-0000-0000-000020930000}"/>
    <cellStyle name="Input [yellow] 2 5 13" xfId="36429" xr:uid="{00000000-0005-0000-0000-000021930000}"/>
    <cellStyle name="Input [yellow] 2 5 14" xfId="40951" xr:uid="{00000000-0005-0000-0000-000022930000}"/>
    <cellStyle name="Input [yellow] 2 5 15" xfId="41765" xr:uid="{00000000-0005-0000-0000-000023930000}"/>
    <cellStyle name="Input [yellow] 2 5 16" xfId="43424" xr:uid="{00000000-0005-0000-0000-000024930000}"/>
    <cellStyle name="Input [yellow] 2 5 17" xfId="13441" xr:uid="{00000000-0005-0000-0000-000025930000}"/>
    <cellStyle name="Input [yellow] 2 5 2" xfId="7092" xr:uid="{00000000-0005-0000-0000-000026930000}"/>
    <cellStyle name="Input [yellow] 2 5 2 2" xfId="52858" xr:uid="{00000000-0005-0000-0000-000027930000}"/>
    <cellStyle name="Input [yellow] 2 5 2 3" xfId="20758" xr:uid="{00000000-0005-0000-0000-000028930000}"/>
    <cellStyle name="Input [yellow] 2 5 3" xfId="10466" xr:uid="{00000000-0005-0000-0000-000029930000}"/>
    <cellStyle name="Input [yellow] 2 5 3 2" xfId="56231" xr:uid="{00000000-0005-0000-0000-00002A930000}"/>
    <cellStyle name="Input [yellow] 2 5 3 3" xfId="24764" xr:uid="{00000000-0005-0000-0000-00002B930000}"/>
    <cellStyle name="Input [yellow] 2 5 4" xfId="24911" xr:uid="{00000000-0005-0000-0000-00002C930000}"/>
    <cellStyle name="Input [yellow] 2 5 4 2" xfId="48194" xr:uid="{00000000-0005-0000-0000-00002D930000}"/>
    <cellStyle name="Input [yellow] 2 5 5" xfId="24918" xr:uid="{00000000-0005-0000-0000-00002E930000}"/>
    <cellStyle name="Input [yellow] 2 5 6" xfId="24892" xr:uid="{00000000-0005-0000-0000-00002F930000}"/>
    <cellStyle name="Input [yellow] 2 5 7" xfId="23423" xr:uid="{00000000-0005-0000-0000-000030930000}"/>
    <cellStyle name="Input [yellow] 2 5 8" xfId="25207" xr:uid="{00000000-0005-0000-0000-000031930000}"/>
    <cellStyle name="Input [yellow] 2 5 9" xfId="33874" xr:uid="{00000000-0005-0000-0000-000032930000}"/>
    <cellStyle name="Input [yellow] 2 6" xfId="4223" xr:uid="{00000000-0005-0000-0000-000033930000}"/>
    <cellStyle name="Input [yellow] 2 6 10" xfId="37902" xr:uid="{00000000-0005-0000-0000-000034930000}"/>
    <cellStyle name="Input [yellow] 2 6 11" xfId="40827" xr:uid="{00000000-0005-0000-0000-000035930000}"/>
    <cellStyle name="Input [yellow] 2 6 12" xfId="39619" xr:uid="{00000000-0005-0000-0000-000036930000}"/>
    <cellStyle name="Input [yellow] 2 6 13" xfId="40742" xr:uid="{00000000-0005-0000-0000-000037930000}"/>
    <cellStyle name="Input [yellow] 2 6 14" xfId="41421" xr:uid="{00000000-0005-0000-0000-000038930000}"/>
    <cellStyle name="Input [yellow] 2 6 15" xfId="40647" xr:uid="{00000000-0005-0000-0000-000039930000}"/>
    <cellStyle name="Input [yellow] 2 6 16" xfId="45362" xr:uid="{00000000-0005-0000-0000-00003A930000}"/>
    <cellStyle name="Input [yellow] 2 6 17" xfId="18556" xr:uid="{00000000-0005-0000-0000-00003B930000}"/>
    <cellStyle name="Input [yellow] 2 6 2" xfId="10597" xr:uid="{00000000-0005-0000-0000-00003C930000}"/>
    <cellStyle name="Input [yellow] 2 6 2 2" xfId="56362" xr:uid="{00000000-0005-0000-0000-00003D930000}"/>
    <cellStyle name="Input [yellow] 2 6 2 3" xfId="22848" xr:uid="{00000000-0005-0000-0000-00003E930000}"/>
    <cellStyle name="Input [yellow] 2 6 3" xfId="24187" xr:uid="{00000000-0005-0000-0000-00003F930000}"/>
    <cellStyle name="Input [yellow] 2 6 4" xfId="24041" xr:uid="{00000000-0005-0000-0000-000040930000}"/>
    <cellStyle name="Input [yellow] 2 6 5" xfId="23948" xr:uid="{00000000-0005-0000-0000-000041930000}"/>
    <cellStyle name="Input [yellow] 2 6 6" xfId="24244" xr:uid="{00000000-0005-0000-0000-000042930000}"/>
    <cellStyle name="Input [yellow] 2 6 7" xfId="23713" xr:uid="{00000000-0005-0000-0000-000043930000}"/>
    <cellStyle name="Input [yellow] 2 6 8" xfId="32327" xr:uid="{00000000-0005-0000-0000-000044930000}"/>
    <cellStyle name="Input [yellow] 2 6 9" xfId="34005" xr:uid="{00000000-0005-0000-0000-000045930000}"/>
    <cellStyle name="Input [yellow] 2 7" xfId="4759" xr:uid="{00000000-0005-0000-0000-000046930000}"/>
    <cellStyle name="Input [yellow] 2 7 2" xfId="10635" xr:uid="{00000000-0005-0000-0000-000047930000}"/>
    <cellStyle name="Input [yellow] 2 7 2 2" xfId="56400" xr:uid="{00000000-0005-0000-0000-000048930000}"/>
    <cellStyle name="Input [yellow] 2 7 2 3" xfId="32858" xr:uid="{00000000-0005-0000-0000-000049930000}"/>
    <cellStyle name="Input [yellow] 2 7 3" xfId="34043" xr:uid="{00000000-0005-0000-0000-00004A930000}"/>
    <cellStyle name="Input [yellow] 2 7 4" xfId="38437" xr:uid="{00000000-0005-0000-0000-00004B930000}"/>
    <cellStyle name="Input [yellow] 2 7 5" xfId="41580" xr:uid="{00000000-0005-0000-0000-00004C930000}"/>
    <cellStyle name="Input [yellow] 2 7 6" xfId="40629" xr:uid="{00000000-0005-0000-0000-00004D930000}"/>
    <cellStyle name="Input [yellow] 2 7 7" xfId="41161" xr:uid="{00000000-0005-0000-0000-00004E930000}"/>
    <cellStyle name="Input [yellow] 2 7 8" xfId="19147" xr:uid="{00000000-0005-0000-0000-00004F930000}"/>
    <cellStyle name="Input [yellow] 2 8" xfId="8307" xr:uid="{00000000-0005-0000-0000-000050930000}"/>
    <cellStyle name="Input [yellow] 2 8 2" xfId="54073" xr:uid="{00000000-0005-0000-0000-000051930000}"/>
    <cellStyle name="Input [yellow] 2 8 3" xfId="23479" xr:uid="{00000000-0005-0000-0000-000052930000}"/>
    <cellStyle name="Input [yellow] 2 9" xfId="24723" xr:uid="{00000000-0005-0000-0000-000053930000}"/>
    <cellStyle name="Input [yellow] 3" xfId="404" xr:uid="{00000000-0005-0000-0000-000054930000}"/>
    <cellStyle name="Input [yellow] 3 10" xfId="23998" xr:uid="{00000000-0005-0000-0000-000055930000}"/>
    <cellStyle name="Input [yellow] 3 11" xfId="24780" xr:uid="{00000000-0005-0000-0000-000056930000}"/>
    <cellStyle name="Input [yellow] 3 12" xfId="23876" xr:uid="{00000000-0005-0000-0000-000057930000}"/>
    <cellStyle name="Input [yellow] 3 13" xfId="28958" xr:uid="{00000000-0005-0000-0000-000058930000}"/>
    <cellStyle name="Input [yellow] 3 14" xfId="34316" xr:uid="{00000000-0005-0000-0000-000059930000}"/>
    <cellStyle name="Input [yellow] 3 15" xfId="36385" xr:uid="{00000000-0005-0000-0000-00005A930000}"/>
    <cellStyle name="Input [yellow] 3 16" xfId="40640" xr:uid="{00000000-0005-0000-0000-00005B930000}"/>
    <cellStyle name="Input [yellow] 3 17" xfId="34200" xr:uid="{00000000-0005-0000-0000-00005C930000}"/>
    <cellStyle name="Input [yellow] 3 18" xfId="40855" xr:uid="{00000000-0005-0000-0000-00005D930000}"/>
    <cellStyle name="Input [yellow] 3 19" xfId="41335" xr:uid="{00000000-0005-0000-0000-00005E930000}"/>
    <cellStyle name="Input [yellow] 3 2" xfId="749" xr:uid="{00000000-0005-0000-0000-00005F930000}"/>
    <cellStyle name="Input [yellow] 3 2 10" xfId="24835" xr:uid="{00000000-0005-0000-0000-000060930000}"/>
    <cellStyle name="Input [yellow] 3 2 11" xfId="25215" xr:uid="{00000000-0005-0000-0000-000061930000}"/>
    <cellStyle name="Input [yellow] 3 2 12" xfId="30829" xr:uid="{00000000-0005-0000-0000-000062930000}"/>
    <cellStyle name="Input [yellow] 3 2 13" xfId="34663" xr:uid="{00000000-0005-0000-0000-000063930000}"/>
    <cellStyle name="Input [yellow] 3 2 14" xfId="39329" xr:uid="{00000000-0005-0000-0000-000064930000}"/>
    <cellStyle name="Input [yellow] 3 2 15" xfId="39580" xr:uid="{00000000-0005-0000-0000-000065930000}"/>
    <cellStyle name="Input [yellow] 3 2 16" xfId="40418" xr:uid="{00000000-0005-0000-0000-000066930000}"/>
    <cellStyle name="Input [yellow] 3 2 17" xfId="40781" xr:uid="{00000000-0005-0000-0000-000067930000}"/>
    <cellStyle name="Input [yellow] 3 2 18" xfId="41464" xr:uid="{00000000-0005-0000-0000-000068930000}"/>
    <cellStyle name="Input [yellow] 3 2 19" xfId="42262" xr:uid="{00000000-0005-0000-0000-000069930000}"/>
    <cellStyle name="Input [yellow] 3 2 2" xfId="1216" xr:uid="{00000000-0005-0000-0000-00006A930000}"/>
    <cellStyle name="Input [yellow] 3 2 2 10" xfId="33778" xr:uid="{00000000-0005-0000-0000-00006B930000}"/>
    <cellStyle name="Input [yellow] 3 2 2 11" xfId="35126" xr:uid="{00000000-0005-0000-0000-00006C930000}"/>
    <cellStyle name="Input [yellow] 3 2 2 12" xfId="39544" xr:uid="{00000000-0005-0000-0000-00006D930000}"/>
    <cellStyle name="Input [yellow] 3 2 2 13" xfId="40863" xr:uid="{00000000-0005-0000-0000-00006E930000}"/>
    <cellStyle name="Input [yellow] 3 2 2 14" xfId="39996" xr:uid="{00000000-0005-0000-0000-00006F930000}"/>
    <cellStyle name="Input [yellow] 3 2 2 15" xfId="40697" xr:uid="{00000000-0005-0000-0000-000070930000}"/>
    <cellStyle name="Input [yellow] 3 2 2 16" xfId="36433" xr:uid="{00000000-0005-0000-0000-000071930000}"/>
    <cellStyle name="Input [yellow] 3 2 2 17" xfId="42721" xr:uid="{00000000-0005-0000-0000-000072930000}"/>
    <cellStyle name="Input [yellow] 3 2 2 18" xfId="12750" xr:uid="{00000000-0005-0000-0000-000073930000}"/>
    <cellStyle name="Input [yellow] 3 2 2 2" xfId="3596" xr:uid="{00000000-0005-0000-0000-000074930000}"/>
    <cellStyle name="Input [yellow] 3 2 2 2 10" xfId="37275" xr:uid="{00000000-0005-0000-0000-000075930000}"/>
    <cellStyle name="Input [yellow] 3 2 2 2 11" xfId="40572" xr:uid="{00000000-0005-0000-0000-000076930000}"/>
    <cellStyle name="Input [yellow] 3 2 2 2 12" xfId="40671" xr:uid="{00000000-0005-0000-0000-000077930000}"/>
    <cellStyle name="Input [yellow] 3 2 2 2 13" xfId="39485" xr:uid="{00000000-0005-0000-0000-000078930000}"/>
    <cellStyle name="Input [yellow] 3 2 2 2 14" xfId="40574" xr:uid="{00000000-0005-0000-0000-000079930000}"/>
    <cellStyle name="Input [yellow] 3 2 2 2 15" xfId="40165" xr:uid="{00000000-0005-0000-0000-00007A930000}"/>
    <cellStyle name="Input [yellow] 3 2 2 2 16" xfId="44735" xr:uid="{00000000-0005-0000-0000-00007B930000}"/>
    <cellStyle name="Input [yellow] 3 2 2 2 17" xfId="17929" xr:uid="{00000000-0005-0000-0000-00007C930000}"/>
    <cellStyle name="Input [yellow] 3 2 2 2 2" xfId="8387" xr:uid="{00000000-0005-0000-0000-00007D930000}"/>
    <cellStyle name="Input [yellow] 3 2 2 2 2 2" xfId="54153" xr:uid="{00000000-0005-0000-0000-00007E930000}"/>
    <cellStyle name="Input [yellow] 3 2 2 2 2 3" xfId="22221" xr:uid="{00000000-0005-0000-0000-00007F930000}"/>
    <cellStyle name="Input [yellow] 3 2 2 2 3" xfId="10577" xr:uid="{00000000-0005-0000-0000-000080930000}"/>
    <cellStyle name="Input [yellow] 3 2 2 2 3 2" xfId="56342" xr:uid="{00000000-0005-0000-0000-000081930000}"/>
    <cellStyle name="Input [yellow] 3 2 2 2 3 3" xfId="23460" xr:uid="{00000000-0005-0000-0000-000082930000}"/>
    <cellStyle name="Input [yellow] 3 2 2 2 4" xfId="23493" xr:uid="{00000000-0005-0000-0000-000083930000}"/>
    <cellStyle name="Input [yellow] 3 2 2 2 4 2" xfId="49464" xr:uid="{00000000-0005-0000-0000-000084930000}"/>
    <cellStyle name="Input [yellow] 3 2 2 2 5" xfId="23563" xr:uid="{00000000-0005-0000-0000-000085930000}"/>
    <cellStyle name="Input [yellow] 3 2 2 2 6" xfId="25003" xr:uid="{00000000-0005-0000-0000-000086930000}"/>
    <cellStyle name="Input [yellow] 3 2 2 2 7" xfId="23770" xr:uid="{00000000-0005-0000-0000-000087930000}"/>
    <cellStyle name="Input [yellow] 3 2 2 2 8" xfId="23560" xr:uid="{00000000-0005-0000-0000-000088930000}"/>
    <cellStyle name="Input [yellow] 3 2 2 2 9" xfId="33985" xr:uid="{00000000-0005-0000-0000-000089930000}"/>
    <cellStyle name="Input [yellow] 3 2 2 3" xfId="6432" xr:uid="{00000000-0005-0000-0000-00008A930000}"/>
    <cellStyle name="Input [yellow] 3 2 2 3 2" xfId="52198" xr:uid="{00000000-0005-0000-0000-00008B930000}"/>
    <cellStyle name="Input [yellow] 3 2 2 3 3" xfId="20055" xr:uid="{00000000-0005-0000-0000-00008C930000}"/>
    <cellStyle name="Input [yellow] 3 2 2 4" xfId="10370" xr:uid="{00000000-0005-0000-0000-00008D930000}"/>
    <cellStyle name="Input [yellow] 3 2 2 4 2" xfId="56135" xr:uid="{00000000-0005-0000-0000-00008E930000}"/>
    <cellStyle name="Input [yellow] 3 2 2 4 3" xfId="24478" xr:uid="{00000000-0005-0000-0000-00008F930000}"/>
    <cellStyle name="Input [yellow] 3 2 2 5" xfId="11130" xr:uid="{00000000-0005-0000-0000-000090930000}"/>
    <cellStyle name="Input [yellow] 3 2 2 5 2" xfId="47534" xr:uid="{00000000-0005-0000-0000-000091930000}"/>
    <cellStyle name="Input [yellow] 3 2 2 5 3" xfId="21264" xr:uid="{00000000-0005-0000-0000-000092930000}"/>
    <cellStyle name="Input [yellow] 3 2 2 6" xfId="24963" xr:uid="{00000000-0005-0000-0000-000093930000}"/>
    <cellStyle name="Input [yellow] 3 2 2 7" xfId="23929" xr:uid="{00000000-0005-0000-0000-000094930000}"/>
    <cellStyle name="Input [yellow] 3 2 2 8" xfId="24741" xr:uid="{00000000-0005-0000-0000-000095930000}"/>
    <cellStyle name="Input [yellow] 3 2 2 9" xfId="25006" xr:uid="{00000000-0005-0000-0000-000096930000}"/>
    <cellStyle name="Input [yellow] 3 2 20" xfId="11606" xr:uid="{00000000-0005-0000-0000-000097930000}"/>
    <cellStyle name="Input [yellow] 3 2 3" xfId="1912" xr:uid="{00000000-0005-0000-0000-000098930000}"/>
    <cellStyle name="Input [yellow] 3 2 3 10" xfId="33867" xr:uid="{00000000-0005-0000-0000-000099930000}"/>
    <cellStyle name="Input [yellow] 3 2 3 11" xfId="35822" xr:uid="{00000000-0005-0000-0000-00009A930000}"/>
    <cellStyle name="Input [yellow] 3 2 3 12" xfId="39855" xr:uid="{00000000-0005-0000-0000-00009B930000}"/>
    <cellStyle name="Input [yellow] 3 2 3 13" xfId="41300" xr:uid="{00000000-0005-0000-0000-00009C930000}"/>
    <cellStyle name="Input [yellow] 3 2 3 14" xfId="34202" xr:uid="{00000000-0005-0000-0000-00009D930000}"/>
    <cellStyle name="Input [yellow] 3 2 3 15" xfId="41522" xr:uid="{00000000-0005-0000-0000-00009E930000}"/>
    <cellStyle name="Input [yellow] 3 2 3 16" xfId="41654" xr:uid="{00000000-0005-0000-0000-00009F930000}"/>
    <cellStyle name="Input [yellow] 3 2 3 17" xfId="43417" xr:uid="{00000000-0005-0000-0000-0000A0930000}"/>
    <cellStyle name="Input [yellow] 3 2 3 18" xfId="13434" xr:uid="{00000000-0005-0000-0000-0000A1930000}"/>
    <cellStyle name="Input [yellow] 3 2 3 2" xfId="4237" xr:uid="{00000000-0005-0000-0000-0000A2930000}"/>
    <cellStyle name="Input [yellow] 3 2 3 2 10" xfId="37916" xr:uid="{00000000-0005-0000-0000-0000A3930000}"/>
    <cellStyle name="Input [yellow] 3 2 3 2 11" xfId="40841" xr:uid="{00000000-0005-0000-0000-0000A4930000}"/>
    <cellStyle name="Input [yellow] 3 2 3 2 12" xfId="39952" xr:uid="{00000000-0005-0000-0000-0000A5930000}"/>
    <cellStyle name="Input [yellow] 3 2 3 2 13" xfId="40560" xr:uid="{00000000-0005-0000-0000-0000A6930000}"/>
    <cellStyle name="Input [yellow] 3 2 3 2 14" xfId="40018" xr:uid="{00000000-0005-0000-0000-0000A7930000}"/>
    <cellStyle name="Input [yellow] 3 2 3 2 15" xfId="40690" xr:uid="{00000000-0005-0000-0000-0000A8930000}"/>
    <cellStyle name="Input [yellow] 3 2 3 2 16" xfId="45376" xr:uid="{00000000-0005-0000-0000-0000A9930000}"/>
    <cellStyle name="Input [yellow] 3 2 3 2 17" xfId="18570" xr:uid="{00000000-0005-0000-0000-0000AA930000}"/>
    <cellStyle name="Input [yellow] 3 2 3 2 2" xfId="9018" xr:uid="{00000000-0005-0000-0000-0000AB930000}"/>
    <cellStyle name="Input [yellow] 3 2 3 2 2 2" xfId="54784" xr:uid="{00000000-0005-0000-0000-0000AC930000}"/>
    <cellStyle name="Input [yellow] 3 2 3 2 2 3" xfId="22862" xr:uid="{00000000-0005-0000-0000-0000AD930000}"/>
    <cellStyle name="Input [yellow] 3 2 3 2 3" xfId="10611" xr:uid="{00000000-0005-0000-0000-0000AE930000}"/>
    <cellStyle name="Input [yellow] 3 2 3 2 3 2" xfId="56376" xr:uid="{00000000-0005-0000-0000-0000AF930000}"/>
    <cellStyle name="Input [yellow] 3 2 3 2 3 3" xfId="23453" xr:uid="{00000000-0005-0000-0000-0000B0930000}"/>
    <cellStyle name="Input [yellow] 3 2 3 2 4" xfId="23653" xr:uid="{00000000-0005-0000-0000-0000B1930000}"/>
    <cellStyle name="Input [yellow] 3 2 3 2 4 2" xfId="50094" xr:uid="{00000000-0005-0000-0000-0000B2930000}"/>
    <cellStyle name="Input [yellow] 3 2 3 2 5" xfId="24795" xr:uid="{00000000-0005-0000-0000-0000B3930000}"/>
    <cellStyle name="Input [yellow] 3 2 3 2 6" xfId="24591" xr:uid="{00000000-0005-0000-0000-0000B4930000}"/>
    <cellStyle name="Input [yellow] 3 2 3 2 7" xfId="24756" xr:uid="{00000000-0005-0000-0000-0000B5930000}"/>
    <cellStyle name="Input [yellow] 3 2 3 2 8" xfId="19132" xr:uid="{00000000-0005-0000-0000-0000B6930000}"/>
    <cellStyle name="Input [yellow] 3 2 3 2 9" xfId="34019" xr:uid="{00000000-0005-0000-0000-0000B7930000}"/>
    <cellStyle name="Input [yellow] 3 2 3 3" xfId="7086" xr:uid="{00000000-0005-0000-0000-0000B8930000}"/>
    <cellStyle name="Input [yellow] 3 2 3 3 2" xfId="52852" xr:uid="{00000000-0005-0000-0000-0000B9930000}"/>
    <cellStyle name="Input [yellow] 3 2 3 3 3" xfId="20751" xr:uid="{00000000-0005-0000-0000-0000BA930000}"/>
    <cellStyle name="Input [yellow] 3 2 3 4" xfId="10459" xr:uid="{00000000-0005-0000-0000-0000BB930000}"/>
    <cellStyle name="Input [yellow] 3 2 3 4 2" xfId="56224" xr:uid="{00000000-0005-0000-0000-0000BC930000}"/>
    <cellStyle name="Input [yellow] 3 2 3 4 3" xfId="24358" xr:uid="{00000000-0005-0000-0000-0000BD930000}"/>
    <cellStyle name="Input [yellow] 3 2 3 5" xfId="21244" xr:uid="{00000000-0005-0000-0000-0000BE930000}"/>
    <cellStyle name="Input [yellow] 3 2 3 5 2" xfId="48188" xr:uid="{00000000-0005-0000-0000-0000BF930000}"/>
    <cellStyle name="Input [yellow] 3 2 3 6" xfId="24502" xr:uid="{00000000-0005-0000-0000-0000C0930000}"/>
    <cellStyle name="Input [yellow] 3 2 3 7" xfId="24801" xr:uid="{00000000-0005-0000-0000-0000C1930000}"/>
    <cellStyle name="Input [yellow] 3 2 3 8" xfId="21234" xr:uid="{00000000-0005-0000-0000-0000C2930000}"/>
    <cellStyle name="Input [yellow] 3 2 3 9" xfId="19215" xr:uid="{00000000-0005-0000-0000-0000C3930000}"/>
    <cellStyle name="Input [yellow] 3 2 4" xfId="1220" xr:uid="{00000000-0005-0000-0000-0000C4930000}"/>
    <cellStyle name="Input [yellow] 3 2 4 10" xfId="35130" xr:uid="{00000000-0005-0000-0000-0000C5930000}"/>
    <cellStyle name="Input [yellow] 3 2 4 11" xfId="39548" xr:uid="{00000000-0005-0000-0000-0000C6930000}"/>
    <cellStyle name="Input [yellow] 3 2 4 12" xfId="40378" xr:uid="{00000000-0005-0000-0000-0000C7930000}"/>
    <cellStyle name="Input [yellow] 3 2 4 13" xfId="40760" xr:uid="{00000000-0005-0000-0000-0000C8930000}"/>
    <cellStyle name="Input [yellow] 3 2 4 14" xfId="39596" xr:uid="{00000000-0005-0000-0000-0000C9930000}"/>
    <cellStyle name="Input [yellow] 3 2 4 15" xfId="41787" xr:uid="{00000000-0005-0000-0000-0000CA930000}"/>
    <cellStyle name="Input [yellow] 3 2 4 16" xfId="42725" xr:uid="{00000000-0005-0000-0000-0000CB930000}"/>
    <cellStyle name="Input [yellow] 3 2 4 17" xfId="12754" xr:uid="{00000000-0005-0000-0000-0000CC930000}"/>
    <cellStyle name="Input [yellow] 3 2 4 2" xfId="6434" xr:uid="{00000000-0005-0000-0000-0000CD930000}"/>
    <cellStyle name="Input [yellow] 3 2 4 2 2" xfId="52200" xr:uid="{00000000-0005-0000-0000-0000CE930000}"/>
    <cellStyle name="Input [yellow] 3 2 4 2 3" xfId="20059" xr:uid="{00000000-0005-0000-0000-0000CF930000}"/>
    <cellStyle name="Input [yellow] 3 2 4 3" xfId="10374" xr:uid="{00000000-0005-0000-0000-0000D0930000}"/>
    <cellStyle name="Input [yellow] 3 2 4 3 2" xfId="56139" xr:uid="{00000000-0005-0000-0000-0000D1930000}"/>
    <cellStyle name="Input [yellow] 3 2 4 3 3" xfId="23702" xr:uid="{00000000-0005-0000-0000-0000D2930000}"/>
    <cellStyle name="Input [yellow] 3 2 4 4" xfId="24889" xr:uid="{00000000-0005-0000-0000-0000D3930000}"/>
    <cellStyle name="Input [yellow] 3 2 4 4 2" xfId="47536" xr:uid="{00000000-0005-0000-0000-0000D4930000}"/>
    <cellStyle name="Input [yellow] 3 2 4 5" xfId="23788" xr:uid="{00000000-0005-0000-0000-0000D5930000}"/>
    <cellStyle name="Input [yellow] 3 2 4 6" xfId="24906" xr:uid="{00000000-0005-0000-0000-0000D6930000}"/>
    <cellStyle name="Input [yellow] 3 2 4 7" xfId="23848" xr:uid="{00000000-0005-0000-0000-0000D7930000}"/>
    <cellStyle name="Input [yellow] 3 2 4 8" xfId="24546" xr:uid="{00000000-0005-0000-0000-0000D8930000}"/>
    <cellStyle name="Input [yellow] 3 2 4 9" xfId="33782" xr:uid="{00000000-0005-0000-0000-0000D9930000}"/>
    <cellStyle name="Input [yellow] 3 2 5" xfId="2880" xr:uid="{00000000-0005-0000-0000-0000DA930000}"/>
    <cellStyle name="Input [yellow] 3 2 5 10" xfId="36559" xr:uid="{00000000-0005-0000-0000-0000DB930000}"/>
    <cellStyle name="Input [yellow] 3 2 5 11" xfId="40295" xr:uid="{00000000-0005-0000-0000-0000DC930000}"/>
    <cellStyle name="Input [yellow] 3 2 5 12" xfId="40394" xr:uid="{00000000-0005-0000-0000-0000DD930000}"/>
    <cellStyle name="Input [yellow] 3 2 5 13" xfId="40753" xr:uid="{00000000-0005-0000-0000-0000DE930000}"/>
    <cellStyle name="Input [yellow] 3 2 5 14" xfId="41152" xr:uid="{00000000-0005-0000-0000-0000DF930000}"/>
    <cellStyle name="Input [yellow] 3 2 5 15" xfId="41077" xr:uid="{00000000-0005-0000-0000-0000E0930000}"/>
    <cellStyle name="Input [yellow] 3 2 5 16" xfId="44019" xr:uid="{00000000-0005-0000-0000-0000E1930000}"/>
    <cellStyle name="Input [yellow] 3 2 5 17" xfId="17213" xr:uid="{00000000-0005-0000-0000-0000E2930000}"/>
    <cellStyle name="Input [yellow] 3 2 5 2" xfId="10562" xr:uid="{00000000-0005-0000-0000-0000E3930000}"/>
    <cellStyle name="Input [yellow] 3 2 5 2 2" xfId="56327" xr:uid="{00000000-0005-0000-0000-0000E4930000}"/>
    <cellStyle name="Input [yellow] 3 2 5 2 3" xfId="21505" xr:uid="{00000000-0005-0000-0000-0000E5930000}"/>
    <cellStyle name="Input [yellow] 3 2 5 3" xfId="23473" xr:uid="{00000000-0005-0000-0000-0000E6930000}"/>
    <cellStyle name="Input [yellow] 3 2 5 4" xfId="23783" xr:uid="{00000000-0005-0000-0000-0000E7930000}"/>
    <cellStyle name="Input [yellow] 3 2 5 5" xfId="25011" xr:uid="{00000000-0005-0000-0000-0000E8930000}"/>
    <cellStyle name="Input [yellow] 3 2 5 6" xfId="24691" xr:uid="{00000000-0005-0000-0000-0000E9930000}"/>
    <cellStyle name="Input [yellow] 3 2 5 7" xfId="23582" xr:uid="{00000000-0005-0000-0000-0000EA930000}"/>
    <cellStyle name="Input [yellow] 3 2 5 8" xfId="30992" xr:uid="{00000000-0005-0000-0000-0000EB930000}"/>
    <cellStyle name="Input [yellow] 3 2 5 9" xfId="33970" xr:uid="{00000000-0005-0000-0000-0000EC930000}"/>
    <cellStyle name="Input [yellow] 3 2 6" xfId="4817" xr:uid="{00000000-0005-0000-0000-0000ED930000}"/>
    <cellStyle name="Input [yellow] 3 2 6 2" xfId="10639" xr:uid="{00000000-0005-0000-0000-0000EE930000}"/>
    <cellStyle name="Input [yellow] 3 2 6 2 2" xfId="56404" xr:uid="{00000000-0005-0000-0000-0000EF930000}"/>
    <cellStyle name="Input [yellow] 3 2 6 2 3" xfId="32916" xr:uid="{00000000-0005-0000-0000-0000F0930000}"/>
    <cellStyle name="Input [yellow] 3 2 6 3" xfId="34047" xr:uid="{00000000-0005-0000-0000-0000F1930000}"/>
    <cellStyle name="Input [yellow] 3 2 6 4" xfId="38495" xr:uid="{00000000-0005-0000-0000-0000F2930000}"/>
    <cellStyle name="Input [yellow] 3 2 6 5" xfId="40635" xr:uid="{00000000-0005-0000-0000-0000F3930000}"/>
    <cellStyle name="Input [yellow] 3 2 6 6" xfId="41044" xr:uid="{00000000-0005-0000-0000-0000F4930000}"/>
    <cellStyle name="Input [yellow] 3 2 6 7" xfId="40426" xr:uid="{00000000-0005-0000-0000-0000F5930000}"/>
    <cellStyle name="Input [yellow] 3 2 6 8" xfId="19594" xr:uid="{00000000-0005-0000-0000-0000F6930000}"/>
    <cellStyle name="Input [yellow] 3 2 7" xfId="7585" xr:uid="{00000000-0005-0000-0000-0000F7930000}"/>
    <cellStyle name="Input [yellow] 3 2 7 2" xfId="53351" xr:uid="{00000000-0005-0000-0000-0000F8930000}"/>
    <cellStyle name="Input [yellow] 3 2 7 3" xfId="23684" xr:uid="{00000000-0005-0000-0000-0000F9930000}"/>
    <cellStyle name="Input [yellow] 3 2 8" xfId="24877" xr:uid="{00000000-0005-0000-0000-0000FA930000}"/>
    <cellStyle name="Input [yellow] 3 2 9" xfId="24494" xr:uid="{00000000-0005-0000-0000-0000FB930000}"/>
    <cellStyle name="Input [yellow] 3 20" xfId="41944" xr:uid="{00000000-0005-0000-0000-0000FC930000}"/>
    <cellStyle name="Input [yellow] 3 3" xfId="1834" xr:uid="{00000000-0005-0000-0000-0000FD930000}"/>
    <cellStyle name="Input [yellow] 3 3 10" xfId="33789" xr:uid="{00000000-0005-0000-0000-0000FE930000}"/>
    <cellStyle name="Input [yellow] 3 3 11" xfId="35744" xr:uid="{00000000-0005-0000-0000-0000FF930000}"/>
    <cellStyle name="Input [yellow] 3 3 12" xfId="39777" xr:uid="{00000000-0005-0000-0000-000000940000}"/>
    <cellStyle name="Input [yellow] 3 3 13" xfId="40871" xr:uid="{00000000-0005-0000-0000-000001940000}"/>
    <cellStyle name="Input [yellow] 3 3 14" xfId="40407" xr:uid="{00000000-0005-0000-0000-000002940000}"/>
    <cellStyle name="Input [yellow] 3 3 15" xfId="39938" xr:uid="{00000000-0005-0000-0000-000003940000}"/>
    <cellStyle name="Input [yellow] 3 3 16" xfId="39434" xr:uid="{00000000-0005-0000-0000-000004940000}"/>
    <cellStyle name="Input [yellow] 3 3 17" xfId="43339" xr:uid="{00000000-0005-0000-0000-000005940000}"/>
    <cellStyle name="Input [yellow] 3 3 18" xfId="11288" xr:uid="{00000000-0005-0000-0000-000006940000}"/>
    <cellStyle name="Input [yellow] 3 3 2" xfId="4205" xr:uid="{00000000-0005-0000-0000-000007940000}"/>
    <cellStyle name="Input [yellow] 3 3 2 10" xfId="37884" xr:uid="{00000000-0005-0000-0000-000008940000}"/>
    <cellStyle name="Input [yellow] 3 3 2 11" xfId="40809" xr:uid="{00000000-0005-0000-0000-000009940000}"/>
    <cellStyle name="Input [yellow] 3 3 2 12" xfId="40998" xr:uid="{00000000-0005-0000-0000-00000A940000}"/>
    <cellStyle name="Input [yellow] 3 3 2 13" xfId="40346" xr:uid="{00000000-0005-0000-0000-00000B940000}"/>
    <cellStyle name="Input [yellow] 3 3 2 14" xfId="41442" xr:uid="{00000000-0005-0000-0000-00000C940000}"/>
    <cellStyle name="Input [yellow] 3 3 2 15" xfId="40638" xr:uid="{00000000-0005-0000-0000-00000D940000}"/>
    <cellStyle name="Input [yellow] 3 3 2 16" xfId="45344" xr:uid="{00000000-0005-0000-0000-00000E940000}"/>
    <cellStyle name="Input [yellow] 3 3 2 17" xfId="18538" xr:uid="{00000000-0005-0000-0000-00000F940000}"/>
    <cellStyle name="Input [yellow] 3 3 2 2" xfId="8996" xr:uid="{00000000-0005-0000-0000-000010940000}"/>
    <cellStyle name="Input [yellow] 3 3 2 2 2" xfId="54762" xr:uid="{00000000-0005-0000-0000-000011940000}"/>
    <cellStyle name="Input [yellow] 3 3 2 2 3" xfId="22830" xr:uid="{00000000-0005-0000-0000-000012940000}"/>
    <cellStyle name="Input [yellow] 3 3 2 3" xfId="10579" xr:uid="{00000000-0005-0000-0000-000013940000}"/>
    <cellStyle name="Input [yellow] 3 3 2 3 2" xfId="56344" xr:uid="{00000000-0005-0000-0000-000014940000}"/>
    <cellStyle name="Input [yellow] 3 3 2 3 3" xfId="23610" xr:uid="{00000000-0005-0000-0000-000015940000}"/>
    <cellStyle name="Input [yellow] 3 3 2 4" xfId="24370" xr:uid="{00000000-0005-0000-0000-000016940000}"/>
    <cellStyle name="Input [yellow] 3 3 2 4 2" xfId="50073" xr:uid="{00000000-0005-0000-0000-000017940000}"/>
    <cellStyle name="Input [yellow] 3 3 2 5" xfId="23980" xr:uid="{00000000-0005-0000-0000-000018940000}"/>
    <cellStyle name="Input [yellow] 3 3 2 6" xfId="23581" xr:uid="{00000000-0005-0000-0000-000019940000}"/>
    <cellStyle name="Input [yellow] 3 3 2 7" xfId="24225" xr:uid="{00000000-0005-0000-0000-00001A940000}"/>
    <cellStyle name="Input [yellow] 3 3 2 8" xfId="24585" xr:uid="{00000000-0005-0000-0000-00001B940000}"/>
    <cellStyle name="Input [yellow] 3 3 2 9" xfId="33987" xr:uid="{00000000-0005-0000-0000-00001C940000}"/>
    <cellStyle name="Input [yellow] 3 3 3" xfId="7047" xr:uid="{00000000-0005-0000-0000-00001D940000}"/>
    <cellStyle name="Input [yellow] 3 3 3 2" xfId="52813" xr:uid="{00000000-0005-0000-0000-00001E940000}"/>
    <cellStyle name="Input [yellow] 3 3 3 3" xfId="20673" xr:uid="{00000000-0005-0000-0000-00001F940000}"/>
    <cellStyle name="Input [yellow] 3 3 4" xfId="10381" xr:uid="{00000000-0005-0000-0000-000020940000}"/>
    <cellStyle name="Input [yellow] 3 3 4 2" xfId="56146" xr:uid="{00000000-0005-0000-0000-000021940000}"/>
    <cellStyle name="Input [yellow] 3 3 4 3" xfId="24109" xr:uid="{00000000-0005-0000-0000-000022940000}"/>
    <cellStyle name="Input [yellow] 3 3 5" xfId="11127" xr:uid="{00000000-0005-0000-0000-000023940000}"/>
    <cellStyle name="Input [yellow] 3 3 5 2" xfId="48149" xr:uid="{00000000-0005-0000-0000-000024940000}"/>
    <cellStyle name="Input [yellow] 3 3 5 3" xfId="24268" xr:uid="{00000000-0005-0000-0000-000025940000}"/>
    <cellStyle name="Input [yellow] 3 3 6" xfId="19282" xr:uid="{00000000-0005-0000-0000-000026940000}"/>
    <cellStyle name="Input [yellow] 3 3 7" xfId="24580" xr:uid="{00000000-0005-0000-0000-000027940000}"/>
    <cellStyle name="Input [yellow] 3 3 8" xfId="21389" xr:uid="{00000000-0005-0000-0000-000028940000}"/>
    <cellStyle name="Input [yellow] 3 3 9" xfId="21421" xr:uid="{00000000-0005-0000-0000-000029940000}"/>
    <cellStyle name="Input [yellow] 3 4" xfId="1918" xr:uid="{00000000-0005-0000-0000-00002A940000}"/>
    <cellStyle name="Input [yellow] 3 4 10" xfId="33873" xr:uid="{00000000-0005-0000-0000-00002B940000}"/>
    <cellStyle name="Input [yellow] 3 4 11" xfId="35828" xr:uid="{00000000-0005-0000-0000-00002C940000}"/>
    <cellStyle name="Input [yellow] 3 4 12" xfId="39861" xr:uid="{00000000-0005-0000-0000-00002D940000}"/>
    <cellStyle name="Input [yellow] 3 4 13" xfId="39575" xr:uid="{00000000-0005-0000-0000-00002E940000}"/>
    <cellStyle name="Input [yellow] 3 4 14" xfId="41490" xr:uid="{00000000-0005-0000-0000-00002F940000}"/>
    <cellStyle name="Input [yellow] 3 4 15" xfId="40120" xr:uid="{00000000-0005-0000-0000-000030940000}"/>
    <cellStyle name="Input [yellow] 3 4 16" xfId="41419" xr:uid="{00000000-0005-0000-0000-000031940000}"/>
    <cellStyle name="Input [yellow] 3 4 17" xfId="43423" xr:uid="{00000000-0005-0000-0000-000032940000}"/>
    <cellStyle name="Input [yellow] 3 4 18" xfId="13440" xr:uid="{00000000-0005-0000-0000-000033940000}"/>
    <cellStyle name="Input [yellow] 3 4 2" xfId="4238" xr:uid="{00000000-0005-0000-0000-000034940000}"/>
    <cellStyle name="Input [yellow] 3 4 2 10" xfId="37917" xr:uid="{00000000-0005-0000-0000-000035940000}"/>
    <cellStyle name="Input [yellow] 3 4 2 11" xfId="40842" xr:uid="{00000000-0005-0000-0000-000036940000}"/>
    <cellStyle name="Input [yellow] 3 4 2 12" xfId="40610" xr:uid="{00000000-0005-0000-0000-000037940000}"/>
    <cellStyle name="Input [yellow] 3 4 2 13" xfId="40954" xr:uid="{00000000-0005-0000-0000-000038940000}"/>
    <cellStyle name="Input [yellow] 3 4 2 14" xfId="41258" xr:uid="{00000000-0005-0000-0000-000039940000}"/>
    <cellStyle name="Input [yellow] 3 4 2 15" xfId="39990" xr:uid="{00000000-0005-0000-0000-00003A940000}"/>
    <cellStyle name="Input [yellow] 3 4 2 16" xfId="45377" xr:uid="{00000000-0005-0000-0000-00003B940000}"/>
    <cellStyle name="Input [yellow] 3 4 2 17" xfId="18571" xr:uid="{00000000-0005-0000-0000-00003C940000}"/>
    <cellStyle name="Input [yellow] 3 4 2 2" xfId="9019" xr:uid="{00000000-0005-0000-0000-00003D940000}"/>
    <cellStyle name="Input [yellow] 3 4 2 2 2" xfId="54785" xr:uid="{00000000-0005-0000-0000-00003E940000}"/>
    <cellStyle name="Input [yellow] 3 4 2 2 3" xfId="22863" xr:uid="{00000000-0005-0000-0000-00003F940000}"/>
    <cellStyle name="Input [yellow] 3 4 2 3" xfId="10612" xr:uid="{00000000-0005-0000-0000-000040940000}"/>
    <cellStyle name="Input [yellow] 3 4 2 3 2" xfId="56377" xr:uid="{00000000-0005-0000-0000-000041940000}"/>
    <cellStyle name="Input [yellow] 3 4 2 3 3" xfId="21266" xr:uid="{00000000-0005-0000-0000-000042940000}"/>
    <cellStyle name="Input [yellow] 3 4 2 4" xfId="23590" xr:uid="{00000000-0005-0000-0000-000043940000}"/>
    <cellStyle name="Input [yellow] 3 4 2 4 2" xfId="50095" xr:uid="{00000000-0005-0000-0000-000044940000}"/>
    <cellStyle name="Input [yellow] 3 4 2 5" xfId="24574" xr:uid="{00000000-0005-0000-0000-000045940000}"/>
    <cellStyle name="Input [yellow] 3 4 2 6" xfId="24103" xr:uid="{00000000-0005-0000-0000-000046940000}"/>
    <cellStyle name="Input [yellow] 3 4 2 7" xfId="21390" xr:uid="{00000000-0005-0000-0000-000047940000}"/>
    <cellStyle name="Input [yellow] 3 4 2 8" xfId="24171" xr:uid="{00000000-0005-0000-0000-000048940000}"/>
    <cellStyle name="Input [yellow] 3 4 2 9" xfId="34020" xr:uid="{00000000-0005-0000-0000-000049940000}"/>
    <cellStyle name="Input [yellow] 3 4 3" xfId="7091" xr:uid="{00000000-0005-0000-0000-00004A940000}"/>
    <cellStyle name="Input [yellow] 3 4 3 2" xfId="52857" xr:uid="{00000000-0005-0000-0000-00004B940000}"/>
    <cellStyle name="Input [yellow] 3 4 3 3" xfId="20757" xr:uid="{00000000-0005-0000-0000-00004C940000}"/>
    <cellStyle name="Input [yellow] 3 4 4" xfId="10465" xr:uid="{00000000-0005-0000-0000-00004D940000}"/>
    <cellStyle name="Input [yellow] 3 4 4 2" xfId="56230" xr:uid="{00000000-0005-0000-0000-00004E940000}"/>
    <cellStyle name="Input [yellow] 3 4 4 3" xfId="24231" xr:uid="{00000000-0005-0000-0000-00004F940000}"/>
    <cellStyle name="Input [yellow] 3 4 5" xfId="24539" xr:uid="{00000000-0005-0000-0000-000050940000}"/>
    <cellStyle name="Input [yellow] 3 4 5 2" xfId="48193" xr:uid="{00000000-0005-0000-0000-000051940000}"/>
    <cellStyle name="Input [yellow] 3 4 6" xfId="23741" xr:uid="{00000000-0005-0000-0000-000052940000}"/>
    <cellStyle name="Input [yellow] 3 4 7" xfId="23769" xr:uid="{00000000-0005-0000-0000-000053940000}"/>
    <cellStyle name="Input [yellow] 3 4 8" xfId="24992" xr:uid="{00000000-0005-0000-0000-000054940000}"/>
    <cellStyle name="Input [yellow] 3 4 9" xfId="24953" xr:uid="{00000000-0005-0000-0000-000055940000}"/>
    <cellStyle name="Input [yellow] 3 5" xfId="1862" xr:uid="{00000000-0005-0000-0000-000056940000}"/>
    <cellStyle name="Input [yellow] 3 5 10" xfId="35772" xr:uid="{00000000-0005-0000-0000-000057940000}"/>
    <cellStyle name="Input [yellow] 3 5 11" xfId="39805" xr:uid="{00000000-0005-0000-0000-000058940000}"/>
    <cellStyle name="Input [yellow] 3 5 12" xfId="41293" xr:uid="{00000000-0005-0000-0000-000059940000}"/>
    <cellStyle name="Input [yellow] 3 5 13" xfId="40625" xr:uid="{00000000-0005-0000-0000-00005A940000}"/>
    <cellStyle name="Input [yellow] 3 5 14" xfId="41433" xr:uid="{00000000-0005-0000-0000-00005B940000}"/>
    <cellStyle name="Input [yellow] 3 5 15" xfId="39494" xr:uid="{00000000-0005-0000-0000-00005C940000}"/>
    <cellStyle name="Input [yellow] 3 5 16" xfId="43367" xr:uid="{00000000-0005-0000-0000-00005D940000}"/>
    <cellStyle name="Input [yellow] 3 5 17" xfId="13391" xr:uid="{00000000-0005-0000-0000-00005E940000}"/>
    <cellStyle name="Input [yellow] 3 5 2" xfId="7058" xr:uid="{00000000-0005-0000-0000-00005F940000}"/>
    <cellStyle name="Input [yellow] 3 5 2 2" xfId="52824" xr:uid="{00000000-0005-0000-0000-000060940000}"/>
    <cellStyle name="Input [yellow] 3 5 2 3" xfId="20701" xr:uid="{00000000-0005-0000-0000-000061940000}"/>
    <cellStyle name="Input [yellow] 3 5 3" xfId="10409" xr:uid="{00000000-0005-0000-0000-000062940000}"/>
    <cellStyle name="Input [yellow] 3 5 3 2" xfId="56174" xr:uid="{00000000-0005-0000-0000-000063940000}"/>
    <cellStyle name="Input [yellow] 3 5 3 3" xfId="24105" xr:uid="{00000000-0005-0000-0000-000064940000}"/>
    <cellStyle name="Input [yellow] 3 5 4" xfId="23928" xr:uid="{00000000-0005-0000-0000-000065940000}"/>
    <cellStyle name="Input [yellow] 3 5 4 2" xfId="48160" xr:uid="{00000000-0005-0000-0000-000066940000}"/>
    <cellStyle name="Input [yellow] 3 5 5" xfId="24928" xr:uid="{00000000-0005-0000-0000-000067940000}"/>
    <cellStyle name="Input [yellow] 3 5 6" xfId="24568" xr:uid="{00000000-0005-0000-0000-000068940000}"/>
    <cellStyle name="Input [yellow] 3 5 7" xfId="24716" xr:uid="{00000000-0005-0000-0000-000069940000}"/>
    <cellStyle name="Input [yellow] 3 5 8" xfId="23901" xr:uid="{00000000-0005-0000-0000-00006A940000}"/>
    <cellStyle name="Input [yellow] 3 5 9" xfId="33817" xr:uid="{00000000-0005-0000-0000-00006B940000}"/>
    <cellStyle name="Input [yellow] 3 6" xfId="4680" xr:uid="{00000000-0005-0000-0000-00006C940000}"/>
    <cellStyle name="Input [yellow] 3 6 10" xfId="38359" xr:uid="{00000000-0005-0000-0000-00006D940000}"/>
    <cellStyle name="Input [yellow] 3 6 11" xfId="41013" xr:uid="{00000000-0005-0000-0000-00006E940000}"/>
    <cellStyle name="Input [yellow] 3 6 12" xfId="40006" xr:uid="{00000000-0005-0000-0000-00006F940000}"/>
    <cellStyle name="Input [yellow] 3 6 13" xfId="41398" xr:uid="{00000000-0005-0000-0000-000070940000}"/>
    <cellStyle name="Input [yellow] 3 6 14" xfId="40755" xr:uid="{00000000-0005-0000-0000-000071940000}"/>
    <cellStyle name="Input [yellow] 3 6 15" xfId="41615" xr:uid="{00000000-0005-0000-0000-000072940000}"/>
    <cellStyle name="Input [yellow] 3 6 16" xfId="45819" xr:uid="{00000000-0005-0000-0000-000073940000}"/>
    <cellStyle name="Input [yellow] 3 6 17" xfId="19013" xr:uid="{00000000-0005-0000-0000-000074940000}"/>
    <cellStyle name="Input [yellow] 3 6 2" xfId="10620" xr:uid="{00000000-0005-0000-0000-000075940000}"/>
    <cellStyle name="Input [yellow] 3 6 2 2" xfId="56385" xr:uid="{00000000-0005-0000-0000-000076940000}"/>
    <cellStyle name="Input [yellow] 3 6 2 3" xfId="23305" xr:uid="{00000000-0005-0000-0000-000077940000}"/>
    <cellStyle name="Input [yellow] 3 6 3" xfId="24097" xr:uid="{00000000-0005-0000-0000-000078940000}"/>
    <cellStyle name="Input [yellow] 3 6 4" xfId="24180" xr:uid="{00000000-0005-0000-0000-000079940000}"/>
    <cellStyle name="Input [yellow] 3 6 5" xfId="25101" xr:uid="{00000000-0005-0000-0000-00007A940000}"/>
    <cellStyle name="Input [yellow] 3 6 6" xfId="25169" xr:uid="{00000000-0005-0000-0000-00007B940000}"/>
    <cellStyle name="Input [yellow] 3 6 7" xfId="28857" xr:uid="{00000000-0005-0000-0000-00007C940000}"/>
    <cellStyle name="Input [yellow] 3 6 8" xfId="32780" xr:uid="{00000000-0005-0000-0000-00007D940000}"/>
    <cellStyle name="Input [yellow] 3 6 9" xfId="34028" xr:uid="{00000000-0005-0000-0000-00007E940000}"/>
    <cellStyle name="Input [yellow] 3 7" xfId="4794" xr:uid="{00000000-0005-0000-0000-00007F940000}"/>
    <cellStyle name="Input [yellow] 3 7 2" xfId="10636" xr:uid="{00000000-0005-0000-0000-000080940000}"/>
    <cellStyle name="Input [yellow] 3 7 2 2" xfId="56401" xr:uid="{00000000-0005-0000-0000-000081940000}"/>
    <cellStyle name="Input [yellow] 3 7 2 3" xfId="32893" xr:uid="{00000000-0005-0000-0000-000082940000}"/>
    <cellStyle name="Input [yellow] 3 7 3" xfId="34044" xr:uid="{00000000-0005-0000-0000-000083940000}"/>
    <cellStyle name="Input [yellow] 3 7 4" xfId="38472" xr:uid="{00000000-0005-0000-0000-000084940000}"/>
    <cellStyle name="Input [yellow] 3 7 5" xfId="41384" xr:uid="{00000000-0005-0000-0000-000085940000}"/>
    <cellStyle name="Input [yellow] 3 7 6" xfId="40888" xr:uid="{00000000-0005-0000-0000-000086940000}"/>
    <cellStyle name="Input [yellow] 3 7 7" xfId="40300" xr:uid="{00000000-0005-0000-0000-000087940000}"/>
    <cellStyle name="Input [yellow] 3 7 8" xfId="19249" xr:uid="{00000000-0005-0000-0000-000088940000}"/>
    <cellStyle name="Input [yellow] 3 8" xfId="5725" xr:uid="{00000000-0005-0000-0000-000089940000}"/>
    <cellStyle name="Input [yellow] 3 8 2" xfId="51491" xr:uid="{00000000-0005-0000-0000-00008A940000}"/>
    <cellStyle name="Input [yellow] 3 8 3" xfId="24509" xr:uid="{00000000-0005-0000-0000-00008B940000}"/>
    <cellStyle name="Input [yellow] 3 9" xfId="24179" xr:uid="{00000000-0005-0000-0000-00008C940000}"/>
    <cellStyle name="Input [yellow] 4" xfId="121" xr:uid="{00000000-0005-0000-0000-00008D940000}"/>
    <cellStyle name="Input [yellow] 4 10" xfId="24248" xr:uid="{00000000-0005-0000-0000-00008E940000}"/>
    <cellStyle name="Input [yellow] 4 11" xfId="24138" xr:uid="{00000000-0005-0000-0000-00008F940000}"/>
    <cellStyle name="Input [yellow] 4 12" xfId="24924" xr:uid="{00000000-0005-0000-0000-000090940000}"/>
    <cellStyle name="Input [yellow] 4 13" xfId="30888" xr:uid="{00000000-0005-0000-0000-000091940000}"/>
    <cellStyle name="Input [yellow] 4 14" xfId="34189" xr:uid="{00000000-0005-0000-0000-000092940000}"/>
    <cellStyle name="Input [yellow] 4 15" xfId="34194" xr:uid="{00000000-0005-0000-0000-000093940000}"/>
    <cellStyle name="Input [yellow] 4 16" xfId="40200" xr:uid="{00000000-0005-0000-0000-000094940000}"/>
    <cellStyle name="Input [yellow] 4 17" xfId="39463" xr:uid="{00000000-0005-0000-0000-000095940000}"/>
    <cellStyle name="Input [yellow] 4 18" xfId="40990" xr:uid="{00000000-0005-0000-0000-000096940000}"/>
    <cellStyle name="Input [yellow] 4 19" xfId="39934" xr:uid="{00000000-0005-0000-0000-000097940000}"/>
    <cellStyle name="Input [yellow] 4 2" xfId="741" xr:uid="{00000000-0005-0000-0000-000098940000}"/>
    <cellStyle name="Input [yellow] 4 2 10" xfId="24710" xr:uid="{00000000-0005-0000-0000-000099940000}"/>
    <cellStyle name="Input [yellow] 4 2 11" xfId="25252" xr:uid="{00000000-0005-0000-0000-00009A940000}"/>
    <cellStyle name="Input [yellow] 4 2 12" xfId="30887" xr:uid="{00000000-0005-0000-0000-00009B940000}"/>
    <cellStyle name="Input [yellow] 4 2 13" xfId="34655" xr:uid="{00000000-0005-0000-0000-00009C940000}"/>
    <cellStyle name="Input [yellow] 4 2 14" xfId="39322" xr:uid="{00000000-0005-0000-0000-00009D940000}"/>
    <cellStyle name="Input [yellow] 4 2 15" xfId="39393" xr:uid="{00000000-0005-0000-0000-00009E940000}"/>
    <cellStyle name="Input [yellow] 4 2 16" xfId="39698" xr:uid="{00000000-0005-0000-0000-00009F940000}"/>
    <cellStyle name="Input [yellow] 4 2 17" xfId="40847" xr:uid="{00000000-0005-0000-0000-0000A0940000}"/>
    <cellStyle name="Input [yellow] 4 2 18" xfId="41440" xr:uid="{00000000-0005-0000-0000-0000A1940000}"/>
    <cellStyle name="Input [yellow] 4 2 19" xfId="42254" xr:uid="{00000000-0005-0000-0000-0000A2940000}"/>
    <cellStyle name="Input [yellow] 4 2 2" xfId="1137" xr:uid="{00000000-0005-0000-0000-0000A3940000}"/>
    <cellStyle name="Input [yellow] 4 2 2 10" xfId="33753" xr:uid="{00000000-0005-0000-0000-0000A4940000}"/>
    <cellStyle name="Input [yellow] 4 2 2 11" xfId="35047" xr:uid="{00000000-0005-0000-0000-0000A5940000}"/>
    <cellStyle name="Input [yellow] 4 2 2 12" xfId="39501" xr:uid="{00000000-0005-0000-0000-0000A6940000}"/>
    <cellStyle name="Input [yellow] 4 2 2 13" xfId="40798" xr:uid="{00000000-0005-0000-0000-0000A7940000}"/>
    <cellStyle name="Input [yellow] 4 2 2 14" xfId="40351" xr:uid="{00000000-0005-0000-0000-0000A8940000}"/>
    <cellStyle name="Input [yellow] 4 2 2 15" xfId="41539" xr:uid="{00000000-0005-0000-0000-0000A9940000}"/>
    <cellStyle name="Input [yellow] 4 2 2 16" xfId="39409" xr:uid="{00000000-0005-0000-0000-0000AA940000}"/>
    <cellStyle name="Input [yellow] 4 2 2 17" xfId="42642" xr:uid="{00000000-0005-0000-0000-0000AB940000}"/>
    <cellStyle name="Input [yellow] 4 2 2 18" xfId="12677" xr:uid="{00000000-0005-0000-0000-0000AC940000}"/>
    <cellStyle name="Input [yellow] 4 2 2 2" xfId="3536" xr:uid="{00000000-0005-0000-0000-0000AD940000}"/>
    <cellStyle name="Input [yellow] 4 2 2 2 10" xfId="37215" xr:uid="{00000000-0005-0000-0000-0000AE940000}"/>
    <cellStyle name="Input [yellow] 4 2 2 2 11" xfId="40545" xr:uid="{00000000-0005-0000-0000-0000AF940000}"/>
    <cellStyle name="Input [yellow] 4 2 2 2 12" xfId="41255" xr:uid="{00000000-0005-0000-0000-0000B0940000}"/>
    <cellStyle name="Input [yellow] 4 2 2 2 13" xfId="41602" xr:uid="{00000000-0005-0000-0000-0000B1940000}"/>
    <cellStyle name="Input [yellow] 4 2 2 2 14" xfId="41543" xr:uid="{00000000-0005-0000-0000-0000B2940000}"/>
    <cellStyle name="Input [yellow] 4 2 2 2 15" xfId="40651" xr:uid="{00000000-0005-0000-0000-0000B3940000}"/>
    <cellStyle name="Input [yellow] 4 2 2 2 16" xfId="44675" xr:uid="{00000000-0005-0000-0000-0000B4940000}"/>
    <cellStyle name="Input [yellow] 4 2 2 2 17" xfId="17869" xr:uid="{00000000-0005-0000-0000-0000B5940000}"/>
    <cellStyle name="Input [yellow] 4 2 2 2 2" xfId="8328" xr:uid="{00000000-0005-0000-0000-0000B6940000}"/>
    <cellStyle name="Input [yellow] 4 2 2 2 2 2" xfId="54094" xr:uid="{00000000-0005-0000-0000-0000B7940000}"/>
    <cellStyle name="Input [yellow] 4 2 2 2 2 3" xfId="22161" xr:uid="{00000000-0005-0000-0000-0000B8940000}"/>
    <cellStyle name="Input [yellow] 4 2 2 2 3" xfId="10571" xr:uid="{00000000-0005-0000-0000-0000B9940000}"/>
    <cellStyle name="Input [yellow] 4 2 2 2 3 2" xfId="56336" xr:uid="{00000000-0005-0000-0000-0000BA940000}"/>
    <cellStyle name="Input [yellow] 4 2 2 2 3 3" xfId="23407" xr:uid="{00000000-0005-0000-0000-0000BB940000}"/>
    <cellStyle name="Input [yellow] 4 2 2 2 4" xfId="23979" xr:uid="{00000000-0005-0000-0000-0000BC940000}"/>
    <cellStyle name="Input [yellow] 4 2 2 2 4 2" xfId="49405" xr:uid="{00000000-0005-0000-0000-0000BD940000}"/>
    <cellStyle name="Input [yellow] 4 2 2 2 5" xfId="21295" xr:uid="{00000000-0005-0000-0000-0000BE940000}"/>
    <cellStyle name="Input [yellow] 4 2 2 2 6" xfId="25046" xr:uid="{00000000-0005-0000-0000-0000BF940000}"/>
    <cellStyle name="Input [yellow] 4 2 2 2 7" xfId="24827" xr:uid="{00000000-0005-0000-0000-0000C0940000}"/>
    <cellStyle name="Input [yellow] 4 2 2 2 8" xfId="24742" xr:uid="{00000000-0005-0000-0000-0000C1940000}"/>
    <cellStyle name="Input [yellow] 4 2 2 2 9" xfId="33979" xr:uid="{00000000-0005-0000-0000-0000C2940000}"/>
    <cellStyle name="Input [yellow] 4 2 2 3" xfId="6366" xr:uid="{00000000-0005-0000-0000-0000C3940000}"/>
    <cellStyle name="Input [yellow] 4 2 2 3 2" xfId="52132" xr:uid="{00000000-0005-0000-0000-0000C4940000}"/>
    <cellStyle name="Input [yellow] 4 2 2 3 3" xfId="19976" xr:uid="{00000000-0005-0000-0000-0000C5940000}"/>
    <cellStyle name="Input [yellow] 4 2 2 4" xfId="10345" xr:uid="{00000000-0005-0000-0000-0000C6940000}"/>
    <cellStyle name="Input [yellow] 4 2 2 4 2" xfId="56110" xr:uid="{00000000-0005-0000-0000-0000C7940000}"/>
    <cellStyle name="Input [yellow] 4 2 2 4 3" xfId="23969" xr:uid="{00000000-0005-0000-0000-0000C8940000}"/>
    <cellStyle name="Input [yellow] 4 2 2 5" xfId="11128" xr:uid="{00000000-0005-0000-0000-0000C9940000}"/>
    <cellStyle name="Input [yellow] 4 2 2 5 2" xfId="47469" xr:uid="{00000000-0005-0000-0000-0000CA940000}"/>
    <cellStyle name="Input [yellow] 4 2 2 5 3" xfId="23415" xr:uid="{00000000-0005-0000-0000-0000CB940000}"/>
    <cellStyle name="Input [yellow] 4 2 2 6" xfId="24337" xr:uid="{00000000-0005-0000-0000-0000CC940000}"/>
    <cellStyle name="Input [yellow] 4 2 2 7" xfId="24865" xr:uid="{00000000-0005-0000-0000-0000CD940000}"/>
    <cellStyle name="Input [yellow] 4 2 2 8" xfId="21371" xr:uid="{00000000-0005-0000-0000-0000CE940000}"/>
    <cellStyle name="Input [yellow] 4 2 2 9" xfId="24113" xr:uid="{00000000-0005-0000-0000-0000CF940000}"/>
    <cellStyle name="Input [yellow] 4 2 20" xfId="11598" xr:uid="{00000000-0005-0000-0000-0000D0940000}"/>
    <cellStyle name="Input [yellow] 4 2 3" xfId="1881" xr:uid="{00000000-0005-0000-0000-0000D1940000}"/>
    <cellStyle name="Input [yellow] 4 2 3 10" xfId="33836" xr:uid="{00000000-0005-0000-0000-0000D2940000}"/>
    <cellStyle name="Input [yellow] 4 2 3 11" xfId="35791" xr:uid="{00000000-0005-0000-0000-0000D3940000}"/>
    <cellStyle name="Input [yellow] 4 2 3 12" xfId="39824" xr:uid="{00000000-0005-0000-0000-0000D4940000}"/>
    <cellStyle name="Input [yellow] 4 2 3 13" xfId="36421" xr:uid="{00000000-0005-0000-0000-0000D5940000}"/>
    <cellStyle name="Input [yellow] 4 2 3 14" xfId="39459" xr:uid="{00000000-0005-0000-0000-0000D6940000}"/>
    <cellStyle name="Input [yellow] 4 2 3 15" xfId="36424" xr:uid="{00000000-0005-0000-0000-0000D7940000}"/>
    <cellStyle name="Input [yellow] 4 2 3 16" xfId="40416" xr:uid="{00000000-0005-0000-0000-0000D8940000}"/>
    <cellStyle name="Input [yellow] 4 2 3 17" xfId="43386" xr:uid="{00000000-0005-0000-0000-0000D9940000}"/>
    <cellStyle name="Input [yellow] 4 2 3 18" xfId="13407" xr:uid="{00000000-0005-0000-0000-0000DA940000}"/>
    <cellStyle name="Input [yellow] 4 2 3 2" xfId="4218" xr:uid="{00000000-0005-0000-0000-0000DB940000}"/>
    <cellStyle name="Input [yellow] 4 2 3 2 10" xfId="37897" xr:uid="{00000000-0005-0000-0000-0000DC940000}"/>
    <cellStyle name="Input [yellow] 4 2 3 2 11" xfId="40822" xr:uid="{00000000-0005-0000-0000-0000DD940000}"/>
    <cellStyle name="Input [yellow] 4 2 3 2 12" xfId="39886" xr:uid="{00000000-0005-0000-0000-0000DE940000}"/>
    <cellStyle name="Input [yellow] 4 2 3 2 13" xfId="40624" xr:uid="{00000000-0005-0000-0000-0000DF940000}"/>
    <cellStyle name="Input [yellow] 4 2 3 2 14" xfId="36310" xr:uid="{00000000-0005-0000-0000-0000E0940000}"/>
    <cellStyle name="Input [yellow] 4 2 3 2 15" xfId="41791" xr:uid="{00000000-0005-0000-0000-0000E1940000}"/>
    <cellStyle name="Input [yellow] 4 2 3 2 16" xfId="45357" xr:uid="{00000000-0005-0000-0000-0000E2940000}"/>
    <cellStyle name="Input [yellow] 4 2 3 2 17" xfId="18551" xr:uid="{00000000-0005-0000-0000-0000E3940000}"/>
    <cellStyle name="Input [yellow] 4 2 3 2 2" xfId="9007" xr:uid="{00000000-0005-0000-0000-0000E4940000}"/>
    <cellStyle name="Input [yellow] 4 2 3 2 2 2" xfId="54773" xr:uid="{00000000-0005-0000-0000-0000E5940000}"/>
    <cellStyle name="Input [yellow] 4 2 3 2 2 3" xfId="22843" xr:uid="{00000000-0005-0000-0000-0000E6940000}"/>
    <cellStyle name="Input [yellow] 4 2 3 2 3" xfId="10592" xr:uid="{00000000-0005-0000-0000-0000E7940000}"/>
    <cellStyle name="Input [yellow] 4 2 3 2 3 2" xfId="56357" xr:uid="{00000000-0005-0000-0000-0000E8940000}"/>
    <cellStyle name="Input [yellow] 4 2 3 2 3 3" xfId="24313" xr:uid="{00000000-0005-0000-0000-0000E9940000}"/>
    <cellStyle name="Input [yellow] 4 2 3 2 4" xfId="24672" xr:uid="{00000000-0005-0000-0000-0000EA940000}"/>
    <cellStyle name="Input [yellow] 4 2 3 2 4 2" xfId="50083" xr:uid="{00000000-0005-0000-0000-0000EB940000}"/>
    <cellStyle name="Input [yellow] 4 2 3 2 5" xfId="23433" xr:uid="{00000000-0005-0000-0000-0000EC940000}"/>
    <cellStyle name="Input [yellow] 4 2 3 2 6" xfId="19226" xr:uid="{00000000-0005-0000-0000-0000ED940000}"/>
    <cellStyle name="Input [yellow] 4 2 3 2 7" xfId="23965" xr:uid="{00000000-0005-0000-0000-0000EE940000}"/>
    <cellStyle name="Input [yellow] 4 2 3 2 8" xfId="24844" xr:uid="{00000000-0005-0000-0000-0000EF940000}"/>
    <cellStyle name="Input [yellow] 4 2 3 2 9" xfId="34000" xr:uid="{00000000-0005-0000-0000-0000F0940000}"/>
    <cellStyle name="Input [yellow] 4 2 3 3" xfId="7068" xr:uid="{00000000-0005-0000-0000-0000F1940000}"/>
    <cellStyle name="Input [yellow] 4 2 3 3 2" xfId="52834" xr:uid="{00000000-0005-0000-0000-0000F2940000}"/>
    <cellStyle name="Input [yellow] 4 2 3 3 3" xfId="20720" xr:uid="{00000000-0005-0000-0000-0000F3940000}"/>
    <cellStyle name="Input [yellow] 4 2 3 4" xfId="10428" xr:uid="{00000000-0005-0000-0000-0000F4940000}"/>
    <cellStyle name="Input [yellow] 4 2 3 4 2" xfId="56193" xr:uid="{00000000-0005-0000-0000-0000F5940000}"/>
    <cellStyle name="Input [yellow] 4 2 3 4 3" xfId="19057" xr:uid="{00000000-0005-0000-0000-0000F6940000}"/>
    <cellStyle name="Input [yellow] 4 2 3 5" xfId="24773" xr:uid="{00000000-0005-0000-0000-0000F7940000}"/>
    <cellStyle name="Input [yellow] 4 2 3 5 2" xfId="48170" xr:uid="{00000000-0005-0000-0000-0000F8940000}"/>
    <cellStyle name="Input [yellow] 4 2 3 6" xfId="24411" xr:uid="{00000000-0005-0000-0000-0000F9940000}"/>
    <cellStyle name="Input [yellow] 4 2 3 7" xfId="21258" xr:uid="{00000000-0005-0000-0000-0000FA940000}"/>
    <cellStyle name="Input [yellow] 4 2 3 8" xfId="24518" xr:uid="{00000000-0005-0000-0000-0000FB940000}"/>
    <cellStyle name="Input [yellow] 4 2 3 9" xfId="25163" xr:uid="{00000000-0005-0000-0000-0000FC940000}"/>
    <cellStyle name="Input [yellow] 4 2 4" xfId="1104" xr:uid="{00000000-0005-0000-0000-0000FD940000}"/>
    <cellStyle name="Input [yellow] 4 2 4 10" xfId="35014" xr:uid="{00000000-0005-0000-0000-0000FE940000}"/>
    <cellStyle name="Input [yellow] 4 2 4 11" xfId="39475" xr:uid="{00000000-0005-0000-0000-0000FF940000}"/>
    <cellStyle name="Input [yellow] 4 2 4 12" xfId="40957" xr:uid="{00000000-0005-0000-0000-000000950000}"/>
    <cellStyle name="Input [yellow] 4 2 4 13" xfId="41680" xr:uid="{00000000-0005-0000-0000-000001950000}"/>
    <cellStyle name="Input [yellow] 4 2 4 14" xfId="40529" xr:uid="{00000000-0005-0000-0000-000002950000}"/>
    <cellStyle name="Input [yellow] 4 2 4 15" xfId="41788" xr:uid="{00000000-0005-0000-0000-000003950000}"/>
    <cellStyle name="Input [yellow] 4 2 4 16" xfId="42609" xr:uid="{00000000-0005-0000-0000-000004950000}"/>
    <cellStyle name="Input [yellow] 4 2 4 17" xfId="12646" xr:uid="{00000000-0005-0000-0000-000005950000}"/>
    <cellStyle name="Input [yellow] 4 2 4 2" xfId="6341" xr:uid="{00000000-0005-0000-0000-000006950000}"/>
    <cellStyle name="Input [yellow] 4 2 4 2 2" xfId="52107" xr:uid="{00000000-0005-0000-0000-000007950000}"/>
    <cellStyle name="Input [yellow] 4 2 4 2 3" xfId="19943" xr:uid="{00000000-0005-0000-0000-000008950000}"/>
    <cellStyle name="Input [yellow] 4 2 4 3" xfId="10330" xr:uid="{00000000-0005-0000-0000-000009950000}"/>
    <cellStyle name="Input [yellow] 4 2 4 3 2" xfId="56095" xr:uid="{00000000-0005-0000-0000-00000A950000}"/>
    <cellStyle name="Input [yellow] 4 2 4 3 3" xfId="24424" xr:uid="{00000000-0005-0000-0000-00000B950000}"/>
    <cellStyle name="Input [yellow] 4 2 4 4" xfId="24191" xr:uid="{00000000-0005-0000-0000-00000C950000}"/>
    <cellStyle name="Input [yellow] 4 2 4 4 2" xfId="47445" xr:uid="{00000000-0005-0000-0000-00000D950000}"/>
    <cellStyle name="Input [yellow] 4 2 4 5" xfId="23399" xr:uid="{00000000-0005-0000-0000-00000E950000}"/>
    <cellStyle name="Input [yellow] 4 2 4 6" xfId="24381" xr:uid="{00000000-0005-0000-0000-00000F950000}"/>
    <cellStyle name="Input [yellow] 4 2 4 7" xfId="23607" xr:uid="{00000000-0005-0000-0000-000010950000}"/>
    <cellStyle name="Input [yellow] 4 2 4 8" xfId="24866" xr:uid="{00000000-0005-0000-0000-000011950000}"/>
    <cellStyle name="Input [yellow] 4 2 4 9" xfId="33738" xr:uid="{00000000-0005-0000-0000-000012950000}"/>
    <cellStyle name="Input [yellow] 4 2 5" xfId="2835" xr:uid="{00000000-0005-0000-0000-000013950000}"/>
    <cellStyle name="Input [yellow] 4 2 5 10" xfId="36514" xr:uid="{00000000-0005-0000-0000-000014950000}"/>
    <cellStyle name="Input [yellow] 4 2 5 11" xfId="40270" xr:uid="{00000000-0005-0000-0000-000015950000}"/>
    <cellStyle name="Input [yellow] 4 2 5 12" xfId="40472" xr:uid="{00000000-0005-0000-0000-000016950000}"/>
    <cellStyle name="Input [yellow] 4 2 5 13" xfId="34147" xr:uid="{00000000-0005-0000-0000-000017950000}"/>
    <cellStyle name="Input [yellow] 4 2 5 14" xfId="41375" xr:uid="{00000000-0005-0000-0000-000018950000}"/>
    <cellStyle name="Input [yellow] 4 2 5 15" xfId="40675" xr:uid="{00000000-0005-0000-0000-000019950000}"/>
    <cellStyle name="Input [yellow] 4 2 5 16" xfId="43974" xr:uid="{00000000-0005-0000-0000-00001A950000}"/>
    <cellStyle name="Input [yellow] 4 2 5 17" xfId="17168" xr:uid="{00000000-0005-0000-0000-00001B950000}"/>
    <cellStyle name="Input [yellow] 4 2 5 2" xfId="10547" xr:uid="{00000000-0005-0000-0000-00001C950000}"/>
    <cellStyle name="Input [yellow] 4 2 5 2 2" xfId="56312" xr:uid="{00000000-0005-0000-0000-00001D950000}"/>
    <cellStyle name="Input [yellow] 4 2 5 2 3" xfId="21460" xr:uid="{00000000-0005-0000-0000-00001E950000}"/>
    <cellStyle name="Input [yellow] 4 2 5 3" xfId="23950" xr:uid="{00000000-0005-0000-0000-00001F950000}"/>
    <cellStyle name="Input [yellow] 4 2 5 4" xfId="23371" xr:uid="{00000000-0005-0000-0000-000020950000}"/>
    <cellStyle name="Input [yellow] 4 2 5 5" xfId="24415" xr:uid="{00000000-0005-0000-0000-000021950000}"/>
    <cellStyle name="Input [yellow] 4 2 5 6" xfId="24185" xr:uid="{00000000-0005-0000-0000-000022950000}"/>
    <cellStyle name="Input [yellow] 4 2 5 7" xfId="24350" xr:uid="{00000000-0005-0000-0000-000023950000}"/>
    <cellStyle name="Input [yellow] 4 2 5 8" xfId="30947" xr:uid="{00000000-0005-0000-0000-000024950000}"/>
    <cellStyle name="Input [yellow] 4 2 5 9" xfId="33955" xr:uid="{00000000-0005-0000-0000-000025950000}"/>
    <cellStyle name="Input [yellow] 4 2 6" xfId="4815" xr:uid="{00000000-0005-0000-0000-000026950000}"/>
    <cellStyle name="Input [yellow] 4 2 6 2" xfId="10637" xr:uid="{00000000-0005-0000-0000-000027950000}"/>
    <cellStyle name="Input [yellow] 4 2 6 2 2" xfId="56402" xr:uid="{00000000-0005-0000-0000-000028950000}"/>
    <cellStyle name="Input [yellow] 4 2 6 2 3" xfId="32914" xr:uid="{00000000-0005-0000-0000-000029950000}"/>
    <cellStyle name="Input [yellow] 4 2 6 3" xfId="34045" xr:uid="{00000000-0005-0000-0000-00002A950000}"/>
    <cellStyle name="Input [yellow] 4 2 6 4" xfId="38493" xr:uid="{00000000-0005-0000-0000-00002B950000}"/>
    <cellStyle name="Input [yellow] 4 2 6 5" xfId="40643" xr:uid="{00000000-0005-0000-0000-00002C950000}"/>
    <cellStyle name="Input [yellow] 4 2 6 6" xfId="40617" xr:uid="{00000000-0005-0000-0000-00002D950000}"/>
    <cellStyle name="Input [yellow] 4 2 6 7" xfId="40937" xr:uid="{00000000-0005-0000-0000-00002E950000}"/>
    <cellStyle name="Input [yellow] 4 2 6 8" xfId="19586" xr:uid="{00000000-0005-0000-0000-00002F950000}"/>
    <cellStyle name="Input [yellow] 4 2 7" xfId="7547" xr:uid="{00000000-0005-0000-0000-000030950000}"/>
    <cellStyle name="Input [yellow] 4 2 7 2" xfId="53313" xr:uid="{00000000-0005-0000-0000-000031950000}"/>
    <cellStyle name="Input [yellow] 4 2 7 3" xfId="19234" xr:uid="{00000000-0005-0000-0000-000032950000}"/>
    <cellStyle name="Input [yellow] 4 2 8" xfId="21343" xr:uid="{00000000-0005-0000-0000-000033950000}"/>
    <cellStyle name="Input [yellow] 4 2 9" xfId="24300" xr:uid="{00000000-0005-0000-0000-000034950000}"/>
    <cellStyle name="Input [yellow] 4 20" xfId="41900" xr:uid="{00000000-0005-0000-0000-000035950000}"/>
    <cellStyle name="Input [yellow] 4 3" xfId="1835" xr:uid="{00000000-0005-0000-0000-000036950000}"/>
    <cellStyle name="Input [yellow] 4 3 10" xfId="33790" xr:uid="{00000000-0005-0000-0000-000037950000}"/>
    <cellStyle name="Input [yellow] 4 3 11" xfId="35745" xr:uid="{00000000-0005-0000-0000-000038950000}"/>
    <cellStyle name="Input [yellow] 4 3 12" xfId="39778" xr:uid="{00000000-0005-0000-0000-000039950000}"/>
    <cellStyle name="Input [yellow] 4 3 13" xfId="39899" xr:uid="{00000000-0005-0000-0000-00003A950000}"/>
    <cellStyle name="Input [yellow] 4 3 14" xfId="39965" xr:uid="{00000000-0005-0000-0000-00003B950000}"/>
    <cellStyle name="Input [yellow] 4 3 15" xfId="39613" xr:uid="{00000000-0005-0000-0000-00003C950000}"/>
    <cellStyle name="Input [yellow] 4 3 16" xfId="39484" xr:uid="{00000000-0005-0000-0000-00003D950000}"/>
    <cellStyle name="Input [yellow] 4 3 17" xfId="43340" xr:uid="{00000000-0005-0000-0000-00003E950000}"/>
    <cellStyle name="Input [yellow] 4 3 18" xfId="11244" xr:uid="{00000000-0005-0000-0000-00003F950000}"/>
    <cellStyle name="Input [yellow] 4 3 2" xfId="4206" xr:uid="{00000000-0005-0000-0000-000040950000}"/>
    <cellStyle name="Input [yellow] 4 3 2 10" xfId="37885" xr:uid="{00000000-0005-0000-0000-000041950000}"/>
    <cellStyle name="Input [yellow] 4 3 2 11" xfId="40810" xr:uid="{00000000-0005-0000-0000-000042950000}"/>
    <cellStyle name="Input [yellow] 4 3 2 12" xfId="40036" xr:uid="{00000000-0005-0000-0000-000043950000}"/>
    <cellStyle name="Input [yellow] 4 3 2 13" xfId="39923" xr:uid="{00000000-0005-0000-0000-000044950000}"/>
    <cellStyle name="Input [yellow] 4 3 2 14" xfId="41570" xr:uid="{00000000-0005-0000-0000-000045950000}"/>
    <cellStyle name="Input [yellow] 4 3 2 15" xfId="41805" xr:uid="{00000000-0005-0000-0000-000046950000}"/>
    <cellStyle name="Input [yellow] 4 3 2 16" xfId="45345" xr:uid="{00000000-0005-0000-0000-000047950000}"/>
    <cellStyle name="Input [yellow] 4 3 2 17" xfId="18539" xr:uid="{00000000-0005-0000-0000-000048950000}"/>
    <cellStyle name="Input [yellow] 4 3 2 2" xfId="8997" xr:uid="{00000000-0005-0000-0000-000049950000}"/>
    <cellStyle name="Input [yellow] 4 3 2 2 2" xfId="54763" xr:uid="{00000000-0005-0000-0000-00004A950000}"/>
    <cellStyle name="Input [yellow] 4 3 2 2 3" xfId="22831" xr:uid="{00000000-0005-0000-0000-00004B950000}"/>
    <cellStyle name="Input [yellow] 4 3 2 3" xfId="10580" xr:uid="{00000000-0005-0000-0000-00004C950000}"/>
    <cellStyle name="Input [yellow] 4 3 2 3 2" xfId="56345" xr:uid="{00000000-0005-0000-0000-00004D950000}"/>
    <cellStyle name="Input [yellow] 4 3 2 3 3" xfId="19110" xr:uid="{00000000-0005-0000-0000-00004E950000}"/>
    <cellStyle name="Input [yellow] 4 3 2 4" xfId="23899" xr:uid="{00000000-0005-0000-0000-00004F950000}"/>
    <cellStyle name="Input [yellow] 4 3 2 4 2" xfId="50074" xr:uid="{00000000-0005-0000-0000-000050950000}"/>
    <cellStyle name="Input [yellow] 4 3 2 5" xfId="24757" xr:uid="{00000000-0005-0000-0000-000051950000}"/>
    <cellStyle name="Input [yellow] 4 3 2 6" xfId="23808" xr:uid="{00000000-0005-0000-0000-000052950000}"/>
    <cellStyle name="Input [yellow] 4 3 2 7" xfId="24813" xr:uid="{00000000-0005-0000-0000-000053950000}"/>
    <cellStyle name="Input [yellow] 4 3 2 8" xfId="24149" xr:uid="{00000000-0005-0000-0000-000054950000}"/>
    <cellStyle name="Input [yellow] 4 3 2 9" xfId="33988" xr:uid="{00000000-0005-0000-0000-000055950000}"/>
    <cellStyle name="Input [yellow] 4 3 3" xfId="7048" xr:uid="{00000000-0005-0000-0000-000056950000}"/>
    <cellStyle name="Input [yellow] 4 3 3 2" xfId="52814" xr:uid="{00000000-0005-0000-0000-000057950000}"/>
    <cellStyle name="Input [yellow] 4 3 3 3" xfId="20674" xr:uid="{00000000-0005-0000-0000-000058950000}"/>
    <cellStyle name="Input [yellow] 4 3 4" xfId="10382" xr:uid="{00000000-0005-0000-0000-000059950000}"/>
    <cellStyle name="Input [yellow] 4 3 4 2" xfId="56147" xr:uid="{00000000-0005-0000-0000-00005A950000}"/>
    <cellStyle name="Input [yellow] 4 3 4 3" xfId="19106" xr:uid="{00000000-0005-0000-0000-00005B950000}"/>
    <cellStyle name="Input [yellow] 4 3 5" xfId="11125" xr:uid="{00000000-0005-0000-0000-00005C950000}"/>
    <cellStyle name="Input [yellow] 4 3 5 2" xfId="48150" xr:uid="{00000000-0005-0000-0000-00005D950000}"/>
    <cellStyle name="Input [yellow] 4 3 5 3" xfId="23602" xr:uid="{00000000-0005-0000-0000-00005E950000}"/>
    <cellStyle name="Input [yellow] 4 3 6" xfId="24372" xr:uid="{00000000-0005-0000-0000-00005F950000}"/>
    <cellStyle name="Input [yellow] 4 3 7" xfId="23697" xr:uid="{00000000-0005-0000-0000-000060950000}"/>
    <cellStyle name="Input [yellow] 4 3 8" xfId="24717" xr:uid="{00000000-0005-0000-0000-000061950000}"/>
    <cellStyle name="Input [yellow] 4 3 9" xfId="23644" xr:uid="{00000000-0005-0000-0000-000062950000}"/>
    <cellStyle name="Input [yellow] 4 4" xfId="1845" xr:uid="{00000000-0005-0000-0000-000063950000}"/>
    <cellStyle name="Input [yellow] 4 4 10" xfId="33800" xr:uid="{00000000-0005-0000-0000-000064950000}"/>
    <cellStyle name="Input [yellow] 4 4 11" xfId="35755" xr:uid="{00000000-0005-0000-0000-000065950000}"/>
    <cellStyle name="Input [yellow] 4 4 12" xfId="39788" xr:uid="{00000000-0005-0000-0000-000066950000}"/>
    <cellStyle name="Input [yellow] 4 4 13" xfId="40949" xr:uid="{00000000-0005-0000-0000-000067950000}"/>
    <cellStyle name="Input [yellow] 4 4 14" xfId="39649" xr:uid="{00000000-0005-0000-0000-000068950000}"/>
    <cellStyle name="Input [yellow] 4 4 15" xfId="36342" xr:uid="{00000000-0005-0000-0000-000069950000}"/>
    <cellStyle name="Input [yellow] 4 4 16" xfId="41484" xr:uid="{00000000-0005-0000-0000-00006A950000}"/>
    <cellStyle name="Input [yellow] 4 4 17" xfId="43350" xr:uid="{00000000-0005-0000-0000-00006B950000}"/>
    <cellStyle name="Input [yellow] 4 4 18" xfId="13375" xr:uid="{00000000-0005-0000-0000-00006C950000}"/>
    <cellStyle name="Input [yellow] 4 4 2" xfId="4210" xr:uid="{00000000-0005-0000-0000-00006D950000}"/>
    <cellStyle name="Input [yellow] 4 4 2 10" xfId="37889" xr:uid="{00000000-0005-0000-0000-00006E950000}"/>
    <cellStyle name="Input [yellow] 4 4 2 11" xfId="40814" xr:uid="{00000000-0005-0000-0000-00006F950000}"/>
    <cellStyle name="Input [yellow] 4 4 2 12" xfId="36375" xr:uid="{00000000-0005-0000-0000-000070950000}"/>
    <cellStyle name="Input [yellow] 4 4 2 13" xfId="40161" xr:uid="{00000000-0005-0000-0000-000071950000}"/>
    <cellStyle name="Input [yellow] 4 4 2 14" xfId="40528" xr:uid="{00000000-0005-0000-0000-000072950000}"/>
    <cellStyle name="Input [yellow] 4 4 2 15" xfId="41677" xr:uid="{00000000-0005-0000-0000-000073950000}"/>
    <cellStyle name="Input [yellow] 4 4 2 16" xfId="45349" xr:uid="{00000000-0005-0000-0000-000074950000}"/>
    <cellStyle name="Input [yellow] 4 4 2 17" xfId="18543" xr:uid="{00000000-0005-0000-0000-000075950000}"/>
    <cellStyle name="Input [yellow] 4 4 2 2" xfId="9001" xr:uid="{00000000-0005-0000-0000-000076950000}"/>
    <cellStyle name="Input [yellow] 4 4 2 2 2" xfId="54767" xr:uid="{00000000-0005-0000-0000-000077950000}"/>
    <cellStyle name="Input [yellow] 4 4 2 2 3" xfId="22835" xr:uid="{00000000-0005-0000-0000-000078950000}"/>
    <cellStyle name="Input [yellow] 4 4 2 3" xfId="10584" xr:uid="{00000000-0005-0000-0000-000079950000}"/>
    <cellStyle name="Input [yellow] 4 4 2 3 2" xfId="56349" xr:uid="{00000000-0005-0000-0000-00007A950000}"/>
    <cellStyle name="Input [yellow] 4 4 2 3 3" xfId="24598" xr:uid="{00000000-0005-0000-0000-00007B950000}"/>
    <cellStyle name="Input [yellow] 4 4 2 4" xfId="19161" xr:uid="{00000000-0005-0000-0000-00007C950000}"/>
    <cellStyle name="Input [yellow] 4 4 2 4 2" xfId="50077" xr:uid="{00000000-0005-0000-0000-00007D950000}"/>
    <cellStyle name="Input [yellow] 4 4 2 5" xfId="19154" xr:uid="{00000000-0005-0000-0000-00007E950000}"/>
    <cellStyle name="Input [yellow] 4 4 2 6" xfId="24264" xr:uid="{00000000-0005-0000-0000-00007F950000}"/>
    <cellStyle name="Input [yellow] 4 4 2 7" xfId="23382" xr:uid="{00000000-0005-0000-0000-000080950000}"/>
    <cellStyle name="Input [yellow] 4 4 2 8" xfId="24745" xr:uid="{00000000-0005-0000-0000-000081950000}"/>
    <cellStyle name="Input [yellow] 4 4 2 9" xfId="33992" xr:uid="{00000000-0005-0000-0000-000082950000}"/>
    <cellStyle name="Input [yellow] 4 4 3" xfId="7052" xr:uid="{00000000-0005-0000-0000-000083950000}"/>
    <cellStyle name="Input [yellow] 4 4 3 2" xfId="52818" xr:uid="{00000000-0005-0000-0000-000084950000}"/>
    <cellStyle name="Input [yellow] 4 4 3 3" xfId="20684" xr:uid="{00000000-0005-0000-0000-000085950000}"/>
    <cellStyle name="Input [yellow] 4 4 4" xfId="10392" xr:uid="{00000000-0005-0000-0000-000086950000}"/>
    <cellStyle name="Input [yellow] 4 4 4 2" xfId="56157" xr:uid="{00000000-0005-0000-0000-000087950000}"/>
    <cellStyle name="Input [yellow] 4 4 4 3" xfId="23989" xr:uid="{00000000-0005-0000-0000-000088950000}"/>
    <cellStyle name="Input [yellow] 4 4 5" xfId="24208" xr:uid="{00000000-0005-0000-0000-000089950000}"/>
    <cellStyle name="Input [yellow] 4 4 5 2" xfId="48154" xr:uid="{00000000-0005-0000-0000-00008A950000}"/>
    <cellStyle name="Input [yellow] 4 4 6" xfId="21231" xr:uid="{00000000-0005-0000-0000-00008B950000}"/>
    <cellStyle name="Input [yellow] 4 4 7" xfId="24299" xr:uid="{00000000-0005-0000-0000-00008C950000}"/>
    <cellStyle name="Input [yellow] 4 4 8" xfId="24010" xr:uid="{00000000-0005-0000-0000-00008D950000}"/>
    <cellStyle name="Input [yellow] 4 4 9" xfId="21251" xr:uid="{00000000-0005-0000-0000-00008E950000}"/>
    <cellStyle name="Input [yellow] 4 5" xfId="1190" xr:uid="{00000000-0005-0000-0000-00008F950000}"/>
    <cellStyle name="Input [yellow] 4 5 10" xfId="35100" xr:uid="{00000000-0005-0000-0000-000090950000}"/>
    <cellStyle name="Input [yellow] 4 5 11" xfId="39531" xr:uid="{00000000-0005-0000-0000-000091950000}"/>
    <cellStyle name="Input [yellow] 4 5 12" xfId="41403" xr:uid="{00000000-0005-0000-0000-000092950000}"/>
    <cellStyle name="Input [yellow] 4 5 13" xfId="39334" xr:uid="{00000000-0005-0000-0000-000093950000}"/>
    <cellStyle name="Input [yellow] 4 5 14" xfId="39648" xr:uid="{00000000-0005-0000-0000-000094950000}"/>
    <cellStyle name="Input [yellow] 4 5 15" xfId="39958" xr:uid="{00000000-0005-0000-0000-000095950000}"/>
    <cellStyle name="Input [yellow] 4 5 16" xfId="42695" xr:uid="{00000000-0005-0000-0000-000096950000}"/>
    <cellStyle name="Input [yellow] 4 5 17" xfId="12725" xr:uid="{00000000-0005-0000-0000-000097950000}"/>
    <cellStyle name="Input [yellow] 4 5 2" xfId="6410" xr:uid="{00000000-0005-0000-0000-000098950000}"/>
    <cellStyle name="Input [yellow] 4 5 2 2" xfId="52176" xr:uid="{00000000-0005-0000-0000-000099950000}"/>
    <cellStyle name="Input [yellow] 4 5 2 3" xfId="20029" xr:uid="{00000000-0005-0000-0000-00009A950000}"/>
    <cellStyle name="Input [yellow] 4 5 3" xfId="10362" xr:uid="{00000000-0005-0000-0000-00009B950000}"/>
    <cellStyle name="Input [yellow] 4 5 3 2" xfId="56127" xr:uid="{00000000-0005-0000-0000-00009C950000}"/>
    <cellStyle name="Input [yellow] 4 5 3 3" xfId="23955" xr:uid="{00000000-0005-0000-0000-00009D950000}"/>
    <cellStyle name="Input [yellow] 4 5 4" xfId="23906" xr:uid="{00000000-0005-0000-0000-00009E950000}"/>
    <cellStyle name="Input [yellow] 4 5 4 2" xfId="47512" xr:uid="{00000000-0005-0000-0000-00009F950000}"/>
    <cellStyle name="Input [yellow] 4 5 5" xfId="23549" xr:uid="{00000000-0005-0000-0000-0000A0950000}"/>
    <cellStyle name="Input [yellow] 4 5 6" xfId="19133" xr:uid="{00000000-0005-0000-0000-0000A1950000}"/>
    <cellStyle name="Input [yellow] 4 5 7" xfId="25084" xr:uid="{00000000-0005-0000-0000-0000A2950000}"/>
    <cellStyle name="Input [yellow] 4 5 8" xfId="24861" xr:uid="{00000000-0005-0000-0000-0000A3950000}"/>
    <cellStyle name="Input [yellow] 4 5 9" xfId="33770" xr:uid="{00000000-0005-0000-0000-0000A4950000}"/>
    <cellStyle name="Input [yellow] 4 6" xfId="4688" xr:uid="{00000000-0005-0000-0000-0000A5950000}"/>
    <cellStyle name="Input [yellow] 4 6 10" xfId="38367" xr:uid="{00000000-0005-0000-0000-0000A6950000}"/>
    <cellStyle name="Input [yellow] 4 6 11" xfId="41021" xr:uid="{00000000-0005-0000-0000-0000A7950000}"/>
    <cellStyle name="Input [yellow] 4 6 12" xfId="40878" xr:uid="{00000000-0005-0000-0000-0000A8950000}"/>
    <cellStyle name="Input [yellow] 4 6 13" xfId="39488" xr:uid="{00000000-0005-0000-0000-0000A9950000}"/>
    <cellStyle name="Input [yellow] 4 6 14" xfId="40719" xr:uid="{00000000-0005-0000-0000-0000AA950000}"/>
    <cellStyle name="Input [yellow] 4 6 15" xfId="39736" xr:uid="{00000000-0005-0000-0000-0000AB950000}"/>
    <cellStyle name="Input [yellow] 4 6 16" xfId="45827" xr:uid="{00000000-0005-0000-0000-0000AC950000}"/>
    <cellStyle name="Input [yellow] 4 6 17" xfId="19021" xr:uid="{00000000-0005-0000-0000-0000AD950000}"/>
    <cellStyle name="Input [yellow] 4 6 2" xfId="10627" xr:uid="{00000000-0005-0000-0000-0000AE950000}"/>
    <cellStyle name="Input [yellow] 4 6 2 2" xfId="56392" xr:uid="{00000000-0005-0000-0000-0000AF950000}"/>
    <cellStyle name="Input [yellow] 4 6 2 3" xfId="23313" xr:uid="{00000000-0005-0000-0000-0000B0950000}"/>
    <cellStyle name="Input [yellow] 4 6 3" xfId="21239" xr:uid="{00000000-0005-0000-0000-0000B1950000}"/>
    <cellStyle name="Input [yellow] 4 6 4" xfId="24014" xr:uid="{00000000-0005-0000-0000-0000B2950000}"/>
    <cellStyle name="Input [yellow] 4 6 5" xfId="25109" xr:uid="{00000000-0005-0000-0000-0000B3950000}"/>
    <cellStyle name="Input [yellow] 4 6 6" xfId="25176" xr:uid="{00000000-0005-0000-0000-0000B4950000}"/>
    <cellStyle name="Input [yellow] 4 6 7" xfId="28864" xr:uid="{00000000-0005-0000-0000-0000B5950000}"/>
    <cellStyle name="Input [yellow] 4 6 8" xfId="32788" xr:uid="{00000000-0005-0000-0000-0000B6950000}"/>
    <cellStyle name="Input [yellow] 4 6 9" xfId="34035" xr:uid="{00000000-0005-0000-0000-0000B7950000}"/>
    <cellStyle name="Input [yellow] 4 7" xfId="4756" xr:uid="{00000000-0005-0000-0000-0000B8950000}"/>
    <cellStyle name="Input [yellow] 4 7 2" xfId="10634" xr:uid="{00000000-0005-0000-0000-0000B9950000}"/>
    <cellStyle name="Input [yellow] 4 7 2 2" xfId="56399" xr:uid="{00000000-0005-0000-0000-0000BA950000}"/>
    <cellStyle name="Input [yellow] 4 7 2 3" xfId="32855" xr:uid="{00000000-0005-0000-0000-0000BB950000}"/>
    <cellStyle name="Input [yellow] 4 7 3" xfId="34042" xr:uid="{00000000-0005-0000-0000-0000BC950000}"/>
    <cellStyle name="Input [yellow] 4 7 4" xfId="38434" xr:uid="{00000000-0005-0000-0000-0000BD950000}"/>
    <cellStyle name="Input [yellow] 4 7 5" xfId="39629" xr:uid="{00000000-0005-0000-0000-0000BE950000}"/>
    <cellStyle name="Input [yellow] 4 7 6" xfId="40399" xr:uid="{00000000-0005-0000-0000-0000BF950000}"/>
    <cellStyle name="Input [yellow] 4 7 7" xfId="40424" xr:uid="{00000000-0005-0000-0000-0000C0950000}"/>
    <cellStyle name="Input [yellow] 4 7 8" xfId="19120" xr:uid="{00000000-0005-0000-0000-0000C1950000}"/>
    <cellStyle name="Input [yellow] 4 8" xfId="7550" xr:uid="{00000000-0005-0000-0000-0000C2950000}"/>
    <cellStyle name="Input [yellow] 4 8 2" xfId="53316" xr:uid="{00000000-0005-0000-0000-0000C3950000}"/>
    <cellStyle name="Input [yellow] 4 8 3" xfId="24112" xr:uid="{00000000-0005-0000-0000-0000C4950000}"/>
    <cellStyle name="Input [yellow] 4 9" xfId="23708" xr:uid="{00000000-0005-0000-0000-0000C5950000}"/>
    <cellStyle name="Input [yellow] 5" xfId="4737" xr:uid="{00000000-0005-0000-0000-0000C6950000}"/>
    <cellStyle name="Input [yellow] 5 2" xfId="10633" xr:uid="{00000000-0005-0000-0000-0000C7950000}"/>
    <cellStyle name="Input [yellow] 5 2 2" xfId="56398" xr:uid="{00000000-0005-0000-0000-0000C8950000}"/>
    <cellStyle name="Input [yellow] 5 2 3" xfId="34041" xr:uid="{00000000-0005-0000-0000-0000C9950000}"/>
    <cellStyle name="Input [yellow] 5 3" xfId="38415" xr:uid="{00000000-0005-0000-0000-0000CA950000}"/>
    <cellStyle name="Input [yellow] 5 4" xfId="34226" xr:uid="{00000000-0005-0000-0000-0000CB950000}"/>
    <cellStyle name="Input [yellow] 5 5" xfId="41548" xr:uid="{00000000-0005-0000-0000-0000CC950000}"/>
    <cellStyle name="Input [yellow] 5 6" xfId="39959" xr:uid="{00000000-0005-0000-0000-0000CD950000}"/>
    <cellStyle name="Input [yellow] 5 7" xfId="32836" xr:uid="{00000000-0005-0000-0000-0000CE950000}"/>
    <cellStyle name="Input [yellow]_Bham" xfId="389" xr:uid="{00000000-0005-0000-0000-0000CF950000}"/>
    <cellStyle name="Input 2" xfId="443" xr:uid="{00000000-0005-0000-0000-0000D0950000}"/>
    <cellStyle name="Input 3" xfId="462" xr:uid="{00000000-0005-0000-0000-0000D1950000}"/>
    <cellStyle name="Input 4" xfId="328" xr:uid="{00000000-0005-0000-0000-0000D2950000}"/>
    <cellStyle name="Komma 2" xfId="77" xr:uid="{00000000-0005-0000-0000-0000D3950000}"/>
    <cellStyle name="Komma 2 10" xfId="2828" xr:uid="{00000000-0005-0000-0000-0000D4950000}"/>
    <cellStyle name="Komma 2 10 2" xfId="7640" xr:uid="{00000000-0005-0000-0000-0000D5950000}"/>
    <cellStyle name="Komma 2 10 2 2" xfId="27069" xr:uid="{00000000-0005-0000-0000-0000D6950000}"/>
    <cellStyle name="Komma 2 10 2 3" xfId="53406" xr:uid="{00000000-0005-0000-0000-0000D7950000}"/>
    <cellStyle name="Komma 2 10 2 4" xfId="17161" xr:uid="{00000000-0005-0000-0000-0000D8950000}"/>
    <cellStyle name="Komma 2 10 3" xfId="21453" xr:uid="{00000000-0005-0000-0000-0000D9950000}"/>
    <cellStyle name="Komma 2 10 3 2" xfId="48718" xr:uid="{00000000-0005-0000-0000-0000DA950000}"/>
    <cellStyle name="Komma 2 10 4" xfId="30940" xr:uid="{00000000-0005-0000-0000-0000DB950000}"/>
    <cellStyle name="Komma 2 10 5" xfId="36507" xr:uid="{00000000-0005-0000-0000-0000DC950000}"/>
    <cellStyle name="Komma 2 10 6" xfId="43967" xr:uid="{00000000-0005-0000-0000-0000DD950000}"/>
    <cellStyle name="Komma 2 10 7" xfId="13482" xr:uid="{00000000-0005-0000-0000-0000DE950000}"/>
    <cellStyle name="Komma 2 11" xfId="4736" xr:uid="{00000000-0005-0000-0000-0000DF950000}"/>
    <cellStyle name="Komma 2 11 2" xfId="9499" xr:uid="{00000000-0005-0000-0000-0000E0950000}"/>
    <cellStyle name="Komma 2 11 2 2" xfId="55265" xr:uid="{00000000-0005-0000-0000-0000E1950000}"/>
    <cellStyle name="Komma 2 11 2 3" xfId="25273" xr:uid="{00000000-0005-0000-0000-0000E2950000}"/>
    <cellStyle name="Komma 2 11 3" xfId="32835" xr:uid="{00000000-0005-0000-0000-0000E3950000}"/>
    <cellStyle name="Komma 2 11 3 2" xfId="50574" xr:uid="{00000000-0005-0000-0000-0000E4950000}"/>
    <cellStyle name="Komma 2 11 4" xfId="38414" xr:uid="{00000000-0005-0000-0000-0000E5950000}"/>
    <cellStyle name="Komma 2 11 5" xfId="45874" xr:uid="{00000000-0005-0000-0000-0000E6950000}"/>
    <cellStyle name="Komma 2 11 6" xfId="15351" xr:uid="{00000000-0005-0000-0000-0000E7950000}"/>
    <cellStyle name="Komma 2 12" xfId="5243" xr:uid="{00000000-0005-0000-0000-0000E8950000}"/>
    <cellStyle name="Komma 2 12 2" xfId="9935" xr:uid="{00000000-0005-0000-0000-0000E9950000}"/>
    <cellStyle name="Komma 2 12 2 2" xfId="55701" xr:uid="{00000000-0005-0000-0000-0000EA950000}"/>
    <cellStyle name="Komma 2 12 2 3" xfId="33339" xr:uid="{00000000-0005-0000-0000-0000EB950000}"/>
    <cellStyle name="Komma 2 12 3" xfId="38918" xr:uid="{00000000-0005-0000-0000-0000EC950000}"/>
    <cellStyle name="Komma 2 12 3 2" xfId="51009" xr:uid="{00000000-0005-0000-0000-0000ED950000}"/>
    <cellStyle name="Komma 2 12 4" xfId="46371" xr:uid="{00000000-0005-0000-0000-0000EE950000}"/>
    <cellStyle name="Komma 2 12 5" xfId="19101" xr:uid="{00000000-0005-0000-0000-0000EF950000}"/>
    <cellStyle name="Komma 2 13" xfId="5656" xr:uid="{00000000-0005-0000-0000-0000F0950000}"/>
    <cellStyle name="Komma 2 13 2" xfId="51422" xr:uid="{00000000-0005-0000-0000-0000F1950000}"/>
    <cellStyle name="Komma 2 13 3" xfId="28890" xr:uid="{00000000-0005-0000-0000-0000F2950000}"/>
    <cellStyle name="Komma 2 14" xfId="10716" xr:uid="{00000000-0005-0000-0000-0000F3950000}"/>
    <cellStyle name="Komma 2 14 2" xfId="46779" xr:uid="{00000000-0005-0000-0000-0000F4950000}"/>
    <cellStyle name="Komma 2 14 3" xfId="34167" xr:uid="{00000000-0005-0000-0000-0000F5950000}"/>
    <cellStyle name="Komma 2 15" xfId="41889" xr:uid="{00000000-0005-0000-0000-0000F6950000}"/>
    <cellStyle name="Komma 2 16" xfId="11145" xr:uid="{00000000-0005-0000-0000-0000F7950000}"/>
    <cellStyle name="Komma 2 17" xfId="56486" xr:uid="{00000000-0005-0000-0000-0000F8950000}"/>
    <cellStyle name="Komma 2 18" xfId="56941" xr:uid="{00000000-0005-0000-0000-0000F9950000}"/>
    <cellStyle name="Komma 2 2" xfId="449" xr:uid="{00000000-0005-0000-0000-0000FA950000}"/>
    <cellStyle name="Komma 2 2 10" xfId="5297" xr:uid="{00000000-0005-0000-0000-0000FB950000}"/>
    <cellStyle name="Komma 2 2 10 2" xfId="9989" xr:uid="{00000000-0005-0000-0000-0000FC950000}"/>
    <cellStyle name="Komma 2 2 10 2 2" xfId="55755" xr:uid="{00000000-0005-0000-0000-0000FD950000}"/>
    <cellStyle name="Komma 2 2 10 2 3" xfId="33393" xr:uid="{00000000-0005-0000-0000-0000FE950000}"/>
    <cellStyle name="Komma 2 2 10 3" xfId="38972" xr:uid="{00000000-0005-0000-0000-0000FF950000}"/>
    <cellStyle name="Komma 2 2 10 3 2" xfId="51063" xr:uid="{00000000-0005-0000-0000-000000960000}"/>
    <cellStyle name="Komma 2 2 10 4" xfId="46425" xr:uid="{00000000-0005-0000-0000-000001960000}"/>
    <cellStyle name="Komma 2 2 10 5" xfId="19279" xr:uid="{00000000-0005-0000-0000-000002960000}"/>
    <cellStyle name="Komma 2 2 11" xfId="5728" xr:uid="{00000000-0005-0000-0000-000003960000}"/>
    <cellStyle name="Komma 2 2 11 2" xfId="51494" xr:uid="{00000000-0005-0000-0000-000004960000}"/>
    <cellStyle name="Komma 2 2 11 3" xfId="28961" xr:uid="{00000000-0005-0000-0000-000005960000}"/>
    <cellStyle name="Komma 2 2 12" xfId="10785" xr:uid="{00000000-0005-0000-0000-000006960000}"/>
    <cellStyle name="Komma 2 2 12 2" xfId="46833" xr:uid="{00000000-0005-0000-0000-000007960000}"/>
    <cellStyle name="Komma 2 2 12 3" xfId="34345" xr:uid="{00000000-0005-0000-0000-000008960000}"/>
    <cellStyle name="Komma 2 2 13" xfId="41962" xr:uid="{00000000-0005-0000-0000-000009960000}"/>
    <cellStyle name="Komma 2 2 14" xfId="11199" xr:uid="{00000000-0005-0000-0000-00000A960000}"/>
    <cellStyle name="Komma 2 2 15" xfId="56540" xr:uid="{00000000-0005-0000-0000-00000B960000}"/>
    <cellStyle name="Komma 2 2 16" xfId="56995" xr:uid="{00000000-0005-0000-0000-00000C960000}"/>
    <cellStyle name="Komma 2 2 2" xfId="549" xr:uid="{00000000-0005-0000-0000-00000D960000}"/>
    <cellStyle name="Komma 2 2 2 10" xfId="10873" xr:uid="{00000000-0005-0000-0000-00000E960000}"/>
    <cellStyle name="Komma 2 2 2 10 2" xfId="46933" xr:uid="{00000000-0005-0000-0000-00000F960000}"/>
    <cellStyle name="Komma 2 2 2 10 3" xfId="34465" xr:uid="{00000000-0005-0000-0000-000010960000}"/>
    <cellStyle name="Komma 2 2 2 11" xfId="42065" xr:uid="{00000000-0005-0000-0000-000011960000}"/>
    <cellStyle name="Komma 2 2 2 12" xfId="11409" xr:uid="{00000000-0005-0000-0000-000012960000}"/>
    <cellStyle name="Komma 2 2 2 13" xfId="56628" xr:uid="{00000000-0005-0000-0000-000013960000}"/>
    <cellStyle name="Komma 2 2 2 14" xfId="57083" xr:uid="{00000000-0005-0000-0000-000014960000}"/>
    <cellStyle name="Komma 2 2 2 2" xfId="1086" xr:uid="{00000000-0005-0000-0000-000015960000}"/>
    <cellStyle name="Komma 2 2 2 2 10" xfId="11943" xr:uid="{00000000-0005-0000-0000-000016960000}"/>
    <cellStyle name="Komma 2 2 2 2 11" xfId="56871" xr:uid="{00000000-0005-0000-0000-000017960000}"/>
    <cellStyle name="Komma 2 2 2 2 12" xfId="57326" xr:uid="{00000000-0005-0000-0000-000018960000}"/>
    <cellStyle name="Komma 2 2 2 2 2" xfId="1823" xr:uid="{00000000-0005-0000-0000-000019960000}"/>
    <cellStyle name="Komma 2 2 2 2 2 2" xfId="4196" xr:uid="{00000000-0005-0000-0000-00001A960000}"/>
    <cellStyle name="Komma 2 2 2 2 2 2 2" xfId="8987" xr:uid="{00000000-0005-0000-0000-00001B960000}"/>
    <cellStyle name="Komma 2 2 2 2 2 2 2 2" xfId="28406" xr:uid="{00000000-0005-0000-0000-00001C960000}"/>
    <cellStyle name="Komma 2 2 2 2 2 2 2 3" xfId="54753" xr:uid="{00000000-0005-0000-0000-00001D960000}"/>
    <cellStyle name="Komma 2 2 2 2 2 2 2 4" xfId="18529" xr:uid="{00000000-0005-0000-0000-00001E960000}"/>
    <cellStyle name="Komma 2 2 2 2 2 2 3" xfId="22821" xr:uid="{00000000-0005-0000-0000-00001F960000}"/>
    <cellStyle name="Komma 2 2 2 2 2 2 3 2" xfId="50064" xr:uid="{00000000-0005-0000-0000-000020960000}"/>
    <cellStyle name="Komma 2 2 2 2 2 2 4" xfId="32304" xr:uid="{00000000-0005-0000-0000-000021960000}"/>
    <cellStyle name="Komma 2 2 2 2 2 2 5" xfId="37875" xr:uid="{00000000-0005-0000-0000-000022960000}"/>
    <cellStyle name="Komma 2 2 2 2 2 2 6" xfId="45335" xr:uid="{00000000-0005-0000-0000-000023960000}"/>
    <cellStyle name="Komma 2 2 2 2 2 2 7" xfId="14817" xr:uid="{00000000-0005-0000-0000-000024960000}"/>
    <cellStyle name="Komma 2 2 2 2 2 3" xfId="7036" xr:uid="{00000000-0005-0000-0000-000025960000}"/>
    <cellStyle name="Komma 2 2 2 2 2 3 2" xfId="26596" xr:uid="{00000000-0005-0000-0000-000026960000}"/>
    <cellStyle name="Komma 2 2 2 2 2 3 3" xfId="52802" xr:uid="{00000000-0005-0000-0000-000027960000}"/>
    <cellStyle name="Komma 2 2 2 2 2 3 4" xfId="16686" xr:uid="{00000000-0005-0000-0000-000028960000}"/>
    <cellStyle name="Komma 2 2 2 2 2 4" xfId="20662" xr:uid="{00000000-0005-0000-0000-000029960000}"/>
    <cellStyle name="Komma 2 2 2 2 2 4 2" xfId="48138" xr:uid="{00000000-0005-0000-0000-00002A960000}"/>
    <cellStyle name="Komma 2 2 2 2 2 5" xfId="30287" xr:uid="{00000000-0005-0000-0000-00002B960000}"/>
    <cellStyle name="Komma 2 2 2 2 2 6" xfId="35733" xr:uid="{00000000-0005-0000-0000-00002C960000}"/>
    <cellStyle name="Komma 2 2 2 2 2 7" xfId="43328" xr:uid="{00000000-0005-0000-0000-00002D960000}"/>
    <cellStyle name="Komma 2 2 2 2 2 8" xfId="13356" xr:uid="{00000000-0005-0000-0000-00002E960000}"/>
    <cellStyle name="Komma 2 2 2 2 3" xfId="2363" xr:uid="{00000000-0005-0000-0000-00002F960000}"/>
    <cellStyle name="Komma 2 2 2 2 3 2" xfId="4668" xr:uid="{00000000-0005-0000-0000-000030960000}"/>
    <cellStyle name="Komma 2 2 2 2 3 2 2" xfId="9449" xr:uid="{00000000-0005-0000-0000-000031960000}"/>
    <cellStyle name="Komma 2 2 2 2 3 2 2 2" xfId="28842" xr:uid="{00000000-0005-0000-0000-000032960000}"/>
    <cellStyle name="Komma 2 2 2 2 3 2 2 3" xfId="55215" xr:uid="{00000000-0005-0000-0000-000033960000}"/>
    <cellStyle name="Komma 2 2 2 2 3 2 2 4" xfId="19001" xr:uid="{00000000-0005-0000-0000-000034960000}"/>
    <cellStyle name="Komma 2 2 2 2 3 2 3" xfId="23293" xr:uid="{00000000-0005-0000-0000-000035960000}"/>
    <cellStyle name="Komma 2 2 2 2 3 2 3 2" xfId="50525" xr:uid="{00000000-0005-0000-0000-000036960000}"/>
    <cellStyle name="Komma 2 2 2 2 3 2 4" xfId="32768" xr:uid="{00000000-0005-0000-0000-000037960000}"/>
    <cellStyle name="Komma 2 2 2 2 3 2 5" xfId="38347" xr:uid="{00000000-0005-0000-0000-000038960000}"/>
    <cellStyle name="Komma 2 2 2 2 3 2 6" xfId="45807" xr:uid="{00000000-0005-0000-0000-000039960000}"/>
    <cellStyle name="Komma 2 2 2 2 3 2 7" xfId="15253" xr:uid="{00000000-0005-0000-0000-00003A960000}"/>
    <cellStyle name="Komma 2 2 2 2 3 3" xfId="7528" xr:uid="{00000000-0005-0000-0000-00003B960000}"/>
    <cellStyle name="Komma 2 2 2 2 3 3 2" xfId="27032" xr:uid="{00000000-0005-0000-0000-00003C960000}"/>
    <cellStyle name="Komma 2 2 2 2 3 3 3" xfId="53294" xr:uid="{00000000-0005-0000-0000-00003D960000}"/>
    <cellStyle name="Komma 2 2 2 2 3 3 4" xfId="17122" xr:uid="{00000000-0005-0000-0000-00003E960000}"/>
    <cellStyle name="Komma 2 2 2 2 3 4" xfId="21200" xr:uid="{00000000-0005-0000-0000-00003F960000}"/>
    <cellStyle name="Komma 2 2 2 2 3 4 2" xfId="48630" xr:uid="{00000000-0005-0000-0000-000040960000}"/>
    <cellStyle name="Komma 2 2 2 2 3 5" xfId="30814" xr:uid="{00000000-0005-0000-0000-000041960000}"/>
    <cellStyle name="Komma 2 2 2 2 3 6" xfId="36273" xr:uid="{00000000-0005-0000-0000-000042960000}"/>
    <cellStyle name="Komma 2 2 2 2 3 7" xfId="43866" xr:uid="{00000000-0005-0000-0000-000043960000}"/>
    <cellStyle name="Komma 2 2 2 2 3 8" xfId="12636" xr:uid="{00000000-0005-0000-0000-000044960000}"/>
    <cellStyle name="Komma 2 2 2 2 4" xfId="3504" xr:uid="{00000000-0005-0000-0000-000045960000}"/>
    <cellStyle name="Komma 2 2 2 2 4 2" xfId="8296" xr:uid="{00000000-0005-0000-0000-000046960000}"/>
    <cellStyle name="Komma 2 2 2 2 4 2 2" xfId="27726" xr:uid="{00000000-0005-0000-0000-000047960000}"/>
    <cellStyle name="Komma 2 2 2 2 4 2 3" xfId="54062" xr:uid="{00000000-0005-0000-0000-000048960000}"/>
    <cellStyle name="Komma 2 2 2 2 4 2 4" xfId="17837" xr:uid="{00000000-0005-0000-0000-000049960000}"/>
    <cellStyle name="Komma 2 2 2 2 4 3" xfId="22129" xr:uid="{00000000-0005-0000-0000-00004A960000}"/>
    <cellStyle name="Komma 2 2 2 2 4 3 2" xfId="49374" xr:uid="{00000000-0005-0000-0000-00004B960000}"/>
    <cellStyle name="Komma 2 2 2 2 4 4" xfId="31616" xr:uid="{00000000-0005-0000-0000-00004C960000}"/>
    <cellStyle name="Komma 2 2 2 2 4 5" xfId="37183" xr:uid="{00000000-0005-0000-0000-00004D960000}"/>
    <cellStyle name="Komma 2 2 2 2 4 6" xfId="44643" xr:uid="{00000000-0005-0000-0000-00004E960000}"/>
    <cellStyle name="Komma 2 2 2 2 4 7" xfId="14138" xr:uid="{00000000-0005-0000-0000-00004F960000}"/>
    <cellStyle name="Komma 2 2 2 2 5" xfId="5143" xr:uid="{00000000-0005-0000-0000-000050960000}"/>
    <cellStyle name="Komma 2 2 2 2 5 2" xfId="9899" xr:uid="{00000000-0005-0000-0000-000051960000}"/>
    <cellStyle name="Komma 2 2 2 2 5 2 2" xfId="55665" xr:uid="{00000000-0005-0000-0000-000052960000}"/>
    <cellStyle name="Komma 2 2 2 2 5 2 3" xfId="25917" xr:uid="{00000000-0005-0000-0000-000053960000}"/>
    <cellStyle name="Komma 2 2 2 2 5 3" xfId="33242" xr:uid="{00000000-0005-0000-0000-000054960000}"/>
    <cellStyle name="Komma 2 2 2 2 5 3 2" xfId="50974" xr:uid="{00000000-0005-0000-0000-000055960000}"/>
    <cellStyle name="Komma 2 2 2 2 5 4" xfId="38821" xr:uid="{00000000-0005-0000-0000-000056960000}"/>
    <cellStyle name="Komma 2 2 2 2 5 5" xfId="46274" xr:uid="{00000000-0005-0000-0000-000057960000}"/>
    <cellStyle name="Komma 2 2 2 2 5 6" xfId="16007" xr:uid="{00000000-0005-0000-0000-000058960000}"/>
    <cellStyle name="Komma 2 2 2 2 6" xfId="5628" xr:uid="{00000000-0005-0000-0000-000059960000}"/>
    <cellStyle name="Komma 2 2 2 2 6 2" xfId="10320" xr:uid="{00000000-0005-0000-0000-00005A960000}"/>
    <cellStyle name="Komma 2 2 2 2 6 2 2" xfId="56086" xr:uid="{00000000-0005-0000-0000-00005B960000}"/>
    <cellStyle name="Komma 2 2 2 2 6 2 3" xfId="33724" xr:uid="{00000000-0005-0000-0000-00005C960000}"/>
    <cellStyle name="Komma 2 2 2 2 6 3" xfId="39303" xr:uid="{00000000-0005-0000-0000-00005D960000}"/>
    <cellStyle name="Komma 2 2 2 2 6 3 2" xfId="51394" xr:uid="{00000000-0005-0000-0000-00005E960000}"/>
    <cellStyle name="Komma 2 2 2 2 6 4" xfId="46756" xr:uid="{00000000-0005-0000-0000-00005F960000}"/>
    <cellStyle name="Komma 2 2 2 2 6 5" xfId="19931" xr:uid="{00000000-0005-0000-0000-000060960000}"/>
    <cellStyle name="Komma 2 2 2 2 7" xfId="6331" xr:uid="{00000000-0005-0000-0000-000061960000}"/>
    <cellStyle name="Komma 2 2 2 2 7 2" xfId="52097" xr:uid="{00000000-0005-0000-0000-000062960000}"/>
    <cellStyle name="Komma 2 2 2 2 7 3" xfId="29565" xr:uid="{00000000-0005-0000-0000-000063960000}"/>
    <cellStyle name="Komma 2 2 2 2 8" xfId="11116" xr:uid="{00000000-0005-0000-0000-000064960000}"/>
    <cellStyle name="Komma 2 2 2 2 8 2" xfId="47435" xr:uid="{00000000-0005-0000-0000-000065960000}"/>
    <cellStyle name="Komma 2 2 2 2 8 3" xfId="35000" xr:uid="{00000000-0005-0000-0000-000066960000}"/>
    <cellStyle name="Komma 2 2 2 2 9" xfId="42599" xr:uid="{00000000-0005-0000-0000-000067960000}"/>
    <cellStyle name="Komma 2 2 2 3" xfId="838" xr:uid="{00000000-0005-0000-0000-000068960000}"/>
    <cellStyle name="Komma 2 2 2 3 10" xfId="11695" xr:uid="{00000000-0005-0000-0000-000069960000}"/>
    <cellStyle name="Komma 2 2 2 3 2" xfId="1580" xr:uid="{00000000-0005-0000-0000-00006A960000}"/>
    <cellStyle name="Komma 2 2 2 3 2 2" xfId="3953" xr:uid="{00000000-0005-0000-0000-00006B960000}"/>
    <cellStyle name="Komma 2 2 2 3 2 2 2" xfId="8744" xr:uid="{00000000-0005-0000-0000-00006C960000}"/>
    <cellStyle name="Komma 2 2 2 3 2 2 2 2" xfId="28163" xr:uid="{00000000-0005-0000-0000-00006D960000}"/>
    <cellStyle name="Komma 2 2 2 3 2 2 2 3" xfId="54510" xr:uid="{00000000-0005-0000-0000-00006E960000}"/>
    <cellStyle name="Komma 2 2 2 3 2 2 2 4" xfId="18286" xr:uid="{00000000-0005-0000-0000-00006F960000}"/>
    <cellStyle name="Komma 2 2 2 3 2 2 3" xfId="22578" xr:uid="{00000000-0005-0000-0000-000070960000}"/>
    <cellStyle name="Komma 2 2 2 3 2 2 3 2" xfId="49821" xr:uid="{00000000-0005-0000-0000-000071960000}"/>
    <cellStyle name="Komma 2 2 2 3 2 2 4" xfId="32061" xr:uid="{00000000-0005-0000-0000-000072960000}"/>
    <cellStyle name="Komma 2 2 2 3 2 2 5" xfId="37632" xr:uid="{00000000-0005-0000-0000-000073960000}"/>
    <cellStyle name="Komma 2 2 2 3 2 2 6" xfId="45092" xr:uid="{00000000-0005-0000-0000-000074960000}"/>
    <cellStyle name="Komma 2 2 2 3 2 2 7" xfId="14574" xr:uid="{00000000-0005-0000-0000-000075960000}"/>
    <cellStyle name="Komma 2 2 2 3 2 3" xfId="6793" xr:uid="{00000000-0005-0000-0000-000076960000}"/>
    <cellStyle name="Komma 2 2 2 3 2 3 2" xfId="26353" xr:uid="{00000000-0005-0000-0000-000077960000}"/>
    <cellStyle name="Komma 2 2 2 3 2 3 3" xfId="52559" xr:uid="{00000000-0005-0000-0000-000078960000}"/>
    <cellStyle name="Komma 2 2 2 3 2 3 4" xfId="16443" xr:uid="{00000000-0005-0000-0000-000079960000}"/>
    <cellStyle name="Komma 2 2 2 3 2 4" xfId="20419" xr:uid="{00000000-0005-0000-0000-00007A960000}"/>
    <cellStyle name="Komma 2 2 2 3 2 4 2" xfId="47895" xr:uid="{00000000-0005-0000-0000-00007B960000}"/>
    <cellStyle name="Komma 2 2 2 3 2 5" xfId="30044" xr:uid="{00000000-0005-0000-0000-00007C960000}"/>
    <cellStyle name="Komma 2 2 2 3 2 6" xfId="35490" xr:uid="{00000000-0005-0000-0000-00007D960000}"/>
    <cellStyle name="Komma 2 2 2 3 2 7" xfId="43085" xr:uid="{00000000-0005-0000-0000-00007E960000}"/>
    <cellStyle name="Komma 2 2 2 3 2 8" xfId="13113" xr:uid="{00000000-0005-0000-0000-00007F960000}"/>
    <cellStyle name="Komma 2 2 2 3 3" xfId="3261" xr:uid="{00000000-0005-0000-0000-000080960000}"/>
    <cellStyle name="Komma 2 2 2 3 3 2" xfId="8053" xr:uid="{00000000-0005-0000-0000-000081960000}"/>
    <cellStyle name="Komma 2 2 2 3 3 2 2" xfId="27483" xr:uid="{00000000-0005-0000-0000-000082960000}"/>
    <cellStyle name="Komma 2 2 2 3 3 2 3" xfId="53819" xr:uid="{00000000-0005-0000-0000-000083960000}"/>
    <cellStyle name="Komma 2 2 2 3 3 2 4" xfId="17594" xr:uid="{00000000-0005-0000-0000-000084960000}"/>
    <cellStyle name="Komma 2 2 2 3 3 3" xfId="21886" xr:uid="{00000000-0005-0000-0000-000085960000}"/>
    <cellStyle name="Komma 2 2 2 3 3 3 2" xfId="49131" xr:uid="{00000000-0005-0000-0000-000086960000}"/>
    <cellStyle name="Komma 2 2 2 3 3 4" xfId="31373" xr:uid="{00000000-0005-0000-0000-000087960000}"/>
    <cellStyle name="Komma 2 2 2 3 3 5" xfId="36940" xr:uid="{00000000-0005-0000-0000-000088960000}"/>
    <cellStyle name="Komma 2 2 2 3 3 6" xfId="44400" xr:uid="{00000000-0005-0000-0000-000089960000}"/>
    <cellStyle name="Komma 2 2 2 3 3 7" xfId="12393" xr:uid="{00000000-0005-0000-0000-00008A960000}"/>
    <cellStyle name="Komma 2 2 2 3 4" xfId="6088" xr:uid="{00000000-0005-0000-0000-00008B960000}"/>
    <cellStyle name="Komma 2 2 2 3 4 2" xfId="23646" xr:uid="{00000000-0005-0000-0000-00008C960000}"/>
    <cellStyle name="Komma 2 2 2 3 4 3" xfId="51854" xr:uid="{00000000-0005-0000-0000-00008D960000}"/>
    <cellStyle name="Komma 2 2 2 3 4 4" xfId="13895" xr:uid="{00000000-0005-0000-0000-00008E960000}"/>
    <cellStyle name="Komma 2 2 2 3 5" xfId="15764" xr:uid="{00000000-0005-0000-0000-00008F960000}"/>
    <cellStyle name="Komma 2 2 2 3 5 2" xfId="25674" xr:uid="{00000000-0005-0000-0000-000090960000}"/>
    <cellStyle name="Komma 2 2 2 3 5 3" xfId="47192" xr:uid="{00000000-0005-0000-0000-000091960000}"/>
    <cellStyle name="Komma 2 2 2 3 6" xfId="19683" xr:uid="{00000000-0005-0000-0000-000092960000}"/>
    <cellStyle name="Komma 2 2 2 3 7" xfId="29322" xr:uid="{00000000-0005-0000-0000-000093960000}"/>
    <cellStyle name="Komma 2 2 2 3 8" xfId="34752" xr:uid="{00000000-0005-0000-0000-000094960000}"/>
    <cellStyle name="Komma 2 2 2 3 9" xfId="42351" xr:uid="{00000000-0005-0000-0000-000095960000}"/>
    <cellStyle name="Komma 2 2 2 4" xfId="1317" xr:uid="{00000000-0005-0000-0000-000096960000}"/>
    <cellStyle name="Komma 2 2 2 4 2" xfId="3693" xr:uid="{00000000-0005-0000-0000-000097960000}"/>
    <cellStyle name="Komma 2 2 2 4 2 2" xfId="8484" xr:uid="{00000000-0005-0000-0000-000098960000}"/>
    <cellStyle name="Komma 2 2 2 4 2 2 2" xfId="27904" xr:uid="{00000000-0005-0000-0000-000099960000}"/>
    <cellStyle name="Komma 2 2 2 4 2 2 3" xfId="54250" xr:uid="{00000000-0005-0000-0000-00009A960000}"/>
    <cellStyle name="Komma 2 2 2 4 2 2 4" xfId="18026" xr:uid="{00000000-0005-0000-0000-00009B960000}"/>
    <cellStyle name="Komma 2 2 2 4 2 3" xfId="22318" xr:uid="{00000000-0005-0000-0000-00009C960000}"/>
    <cellStyle name="Komma 2 2 2 4 2 3 2" xfId="49561" xr:uid="{00000000-0005-0000-0000-00009D960000}"/>
    <cellStyle name="Komma 2 2 2 4 2 4" xfId="31801" xr:uid="{00000000-0005-0000-0000-00009E960000}"/>
    <cellStyle name="Komma 2 2 2 4 2 5" xfId="37372" xr:uid="{00000000-0005-0000-0000-00009F960000}"/>
    <cellStyle name="Komma 2 2 2 4 2 6" xfId="44832" xr:uid="{00000000-0005-0000-0000-0000A0960000}"/>
    <cellStyle name="Komma 2 2 2 4 2 7" xfId="14315" xr:uid="{00000000-0005-0000-0000-0000A1960000}"/>
    <cellStyle name="Komma 2 2 2 4 3" xfId="6531" xr:uid="{00000000-0005-0000-0000-0000A2960000}"/>
    <cellStyle name="Komma 2 2 2 4 3 2" xfId="26094" xr:uid="{00000000-0005-0000-0000-0000A3960000}"/>
    <cellStyle name="Komma 2 2 2 4 3 3" xfId="52297" xr:uid="{00000000-0005-0000-0000-0000A4960000}"/>
    <cellStyle name="Komma 2 2 2 4 3 4" xfId="16184" xr:uid="{00000000-0005-0000-0000-0000A5960000}"/>
    <cellStyle name="Komma 2 2 2 4 4" xfId="20156" xr:uid="{00000000-0005-0000-0000-0000A6960000}"/>
    <cellStyle name="Komma 2 2 2 4 4 2" xfId="47633" xr:uid="{00000000-0005-0000-0000-0000A7960000}"/>
    <cellStyle name="Komma 2 2 2 4 5" xfId="29781" xr:uid="{00000000-0005-0000-0000-0000A8960000}"/>
    <cellStyle name="Komma 2 2 2 4 6" xfId="35227" xr:uid="{00000000-0005-0000-0000-0000A9960000}"/>
    <cellStyle name="Komma 2 2 2 4 7" xfId="42822" xr:uid="{00000000-0005-0000-0000-0000AA960000}"/>
    <cellStyle name="Komma 2 2 2 4 8" xfId="12851" xr:uid="{00000000-0005-0000-0000-0000AB960000}"/>
    <cellStyle name="Komma 2 2 2 5" xfId="2120" xr:uid="{00000000-0005-0000-0000-0000AC960000}"/>
    <cellStyle name="Komma 2 2 2 5 2" xfId="4425" xr:uid="{00000000-0005-0000-0000-0000AD960000}"/>
    <cellStyle name="Komma 2 2 2 5 2 2" xfId="9206" xr:uid="{00000000-0005-0000-0000-0000AE960000}"/>
    <cellStyle name="Komma 2 2 2 5 2 2 2" xfId="28599" xr:uid="{00000000-0005-0000-0000-0000AF960000}"/>
    <cellStyle name="Komma 2 2 2 5 2 2 3" xfId="54972" xr:uid="{00000000-0005-0000-0000-0000B0960000}"/>
    <cellStyle name="Komma 2 2 2 5 2 2 4" xfId="18758" xr:uid="{00000000-0005-0000-0000-0000B1960000}"/>
    <cellStyle name="Komma 2 2 2 5 2 3" xfId="23050" xr:uid="{00000000-0005-0000-0000-0000B2960000}"/>
    <cellStyle name="Komma 2 2 2 5 2 3 2" xfId="50282" xr:uid="{00000000-0005-0000-0000-0000B3960000}"/>
    <cellStyle name="Komma 2 2 2 5 2 4" xfId="32525" xr:uid="{00000000-0005-0000-0000-0000B4960000}"/>
    <cellStyle name="Komma 2 2 2 5 2 5" xfId="38104" xr:uid="{00000000-0005-0000-0000-0000B5960000}"/>
    <cellStyle name="Komma 2 2 2 5 2 6" xfId="45564" xr:uid="{00000000-0005-0000-0000-0000B6960000}"/>
    <cellStyle name="Komma 2 2 2 5 2 7" xfId="15010" xr:uid="{00000000-0005-0000-0000-0000B7960000}"/>
    <cellStyle name="Komma 2 2 2 5 3" xfId="7285" xr:uid="{00000000-0005-0000-0000-0000B8960000}"/>
    <cellStyle name="Komma 2 2 2 5 3 2" xfId="26789" xr:uid="{00000000-0005-0000-0000-0000B9960000}"/>
    <cellStyle name="Komma 2 2 2 5 3 3" xfId="53051" xr:uid="{00000000-0005-0000-0000-0000BA960000}"/>
    <cellStyle name="Komma 2 2 2 5 3 4" xfId="16879" xr:uid="{00000000-0005-0000-0000-0000BB960000}"/>
    <cellStyle name="Komma 2 2 2 5 4" xfId="20957" xr:uid="{00000000-0005-0000-0000-0000BC960000}"/>
    <cellStyle name="Komma 2 2 2 5 4 2" xfId="48387" xr:uid="{00000000-0005-0000-0000-0000BD960000}"/>
    <cellStyle name="Komma 2 2 2 5 5" xfId="30571" xr:uid="{00000000-0005-0000-0000-0000BE960000}"/>
    <cellStyle name="Komma 2 2 2 5 6" xfId="36030" xr:uid="{00000000-0005-0000-0000-0000BF960000}"/>
    <cellStyle name="Komma 2 2 2 5 7" xfId="43623" xr:uid="{00000000-0005-0000-0000-0000C0960000}"/>
    <cellStyle name="Komma 2 2 2 5 8" xfId="12134" xr:uid="{00000000-0005-0000-0000-0000C1960000}"/>
    <cellStyle name="Komma 2 2 2 6" xfId="3001" xr:uid="{00000000-0005-0000-0000-0000C2960000}"/>
    <cellStyle name="Komma 2 2 2 6 2" xfId="7794" xr:uid="{00000000-0005-0000-0000-0000C3960000}"/>
    <cellStyle name="Komma 2 2 2 6 2 2" xfId="27224" xr:uid="{00000000-0005-0000-0000-0000C4960000}"/>
    <cellStyle name="Komma 2 2 2 6 2 3" xfId="53560" xr:uid="{00000000-0005-0000-0000-0000C5960000}"/>
    <cellStyle name="Komma 2 2 2 6 2 4" xfId="17334" xr:uid="{00000000-0005-0000-0000-0000C6960000}"/>
    <cellStyle name="Komma 2 2 2 6 3" xfId="21626" xr:uid="{00000000-0005-0000-0000-0000C7960000}"/>
    <cellStyle name="Komma 2 2 2 6 3 2" xfId="48872" xr:uid="{00000000-0005-0000-0000-0000C8960000}"/>
    <cellStyle name="Komma 2 2 2 6 4" xfId="31113" xr:uid="{00000000-0005-0000-0000-0000C9960000}"/>
    <cellStyle name="Komma 2 2 2 6 5" xfId="36680" xr:uid="{00000000-0005-0000-0000-0000CA960000}"/>
    <cellStyle name="Komma 2 2 2 6 6" xfId="44140" xr:uid="{00000000-0005-0000-0000-0000CB960000}"/>
    <cellStyle name="Komma 2 2 2 6 7" xfId="13636" xr:uid="{00000000-0005-0000-0000-0000CC960000}"/>
    <cellStyle name="Komma 2 2 2 7" xfId="4900" xr:uid="{00000000-0005-0000-0000-0000CD960000}"/>
    <cellStyle name="Komma 2 2 2 7 2" xfId="9656" xr:uid="{00000000-0005-0000-0000-0000CE960000}"/>
    <cellStyle name="Komma 2 2 2 7 2 2" xfId="55422" xr:uid="{00000000-0005-0000-0000-0000CF960000}"/>
    <cellStyle name="Komma 2 2 2 7 2 3" xfId="25415" xr:uid="{00000000-0005-0000-0000-0000D0960000}"/>
    <cellStyle name="Komma 2 2 2 7 3" xfId="32999" xr:uid="{00000000-0005-0000-0000-0000D1960000}"/>
    <cellStyle name="Komma 2 2 2 7 3 2" xfId="50731" xr:uid="{00000000-0005-0000-0000-0000D2960000}"/>
    <cellStyle name="Komma 2 2 2 7 4" xfId="38578" xr:uid="{00000000-0005-0000-0000-0000D3960000}"/>
    <cellStyle name="Komma 2 2 2 7 5" xfId="46031" xr:uid="{00000000-0005-0000-0000-0000D4960000}"/>
    <cellStyle name="Komma 2 2 2 7 6" xfId="15505" xr:uid="{00000000-0005-0000-0000-0000D5960000}"/>
    <cellStyle name="Komma 2 2 2 8" xfId="5385" xr:uid="{00000000-0005-0000-0000-0000D6960000}"/>
    <cellStyle name="Komma 2 2 2 8 2" xfId="10077" xr:uid="{00000000-0005-0000-0000-0000D7960000}"/>
    <cellStyle name="Komma 2 2 2 8 2 2" xfId="55843" xr:uid="{00000000-0005-0000-0000-0000D8960000}"/>
    <cellStyle name="Komma 2 2 2 8 2 3" xfId="33481" xr:uid="{00000000-0005-0000-0000-0000D9960000}"/>
    <cellStyle name="Komma 2 2 2 8 3" xfId="39060" xr:uid="{00000000-0005-0000-0000-0000DA960000}"/>
    <cellStyle name="Komma 2 2 2 8 3 2" xfId="51151" xr:uid="{00000000-0005-0000-0000-0000DB960000}"/>
    <cellStyle name="Komma 2 2 2 8 4" xfId="46513" xr:uid="{00000000-0005-0000-0000-0000DC960000}"/>
    <cellStyle name="Komma 2 2 2 8 5" xfId="19396" xr:uid="{00000000-0005-0000-0000-0000DD960000}"/>
    <cellStyle name="Komma 2 2 2 9" xfId="5828" xr:uid="{00000000-0005-0000-0000-0000DE960000}"/>
    <cellStyle name="Komma 2 2 2 9 2" xfId="51594" xr:uid="{00000000-0005-0000-0000-0000DF960000}"/>
    <cellStyle name="Komma 2 2 2 9 3" xfId="29062" xr:uid="{00000000-0005-0000-0000-0000E0960000}"/>
    <cellStyle name="Komma 2 2 3" xfId="626" xr:uid="{00000000-0005-0000-0000-0000E1960000}"/>
    <cellStyle name="Komma 2 2 3 10" xfId="42142" xr:uid="{00000000-0005-0000-0000-0000E2960000}"/>
    <cellStyle name="Komma 2 2 3 11" xfId="11486" xr:uid="{00000000-0005-0000-0000-0000E3960000}"/>
    <cellStyle name="Komma 2 2 3 12" xfId="56700" xr:uid="{00000000-0005-0000-0000-0000E4960000}"/>
    <cellStyle name="Komma 2 2 3 13" xfId="57155" xr:uid="{00000000-0005-0000-0000-0000E5960000}"/>
    <cellStyle name="Komma 2 2 3 2" xfId="910" xr:uid="{00000000-0005-0000-0000-0000E6960000}"/>
    <cellStyle name="Komma 2 2 3 2 10" xfId="11767" xr:uid="{00000000-0005-0000-0000-0000E7960000}"/>
    <cellStyle name="Komma 2 2 3 2 2" xfId="1652" xr:uid="{00000000-0005-0000-0000-0000E8960000}"/>
    <cellStyle name="Komma 2 2 3 2 2 2" xfId="4025" xr:uid="{00000000-0005-0000-0000-0000E9960000}"/>
    <cellStyle name="Komma 2 2 3 2 2 2 2" xfId="8816" xr:uid="{00000000-0005-0000-0000-0000EA960000}"/>
    <cellStyle name="Komma 2 2 3 2 2 2 2 2" xfId="28235" xr:uid="{00000000-0005-0000-0000-0000EB960000}"/>
    <cellStyle name="Komma 2 2 3 2 2 2 2 3" xfId="54582" xr:uid="{00000000-0005-0000-0000-0000EC960000}"/>
    <cellStyle name="Komma 2 2 3 2 2 2 2 4" xfId="18358" xr:uid="{00000000-0005-0000-0000-0000ED960000}"/>
    <cellStyle name="Komma 2 2 3 2 2 2 3" xfId="22650" xr:uid="{00000000-0005-0000-0000-0000EE960000}"/>
    <cellStyle name="Komma 2 2 3 2 2 2 3 2" xfId="49893" xr:uid="{00000000-0005-0000-0000-0000EF960000}"/>
    <cellStyle name="Komma 2 2 3 2 2 2 4" xfId="32133" xr:uid="{00000000-0005-0000-0000-0000F0960000}"/>
    <cellStyle name="Komma 2 2 3 2 2 2 5" xfId="37704" xr:uid="{00000000-0005-0000-0000-0000F1960000}"/>
    <cellStyle name="Komma 2 2 3 2 2 2 6" xfId="45164" xr:uid="{00000000-0005-0000-0000-0000F2960000}"/>
    <cellStyle name="Komma 2 2 3 2 2 2 7" xfId="14646" xr:uid="{00000000-0005-0000-0000-0000F3960000}"/>
    <cellStyle name="Komma 2 2 3 2 2 3" xfId="6865" xr:uid="{00000000-0005-0000-0000-0000F4960000}"/>
    <cellStyle name="Komma 2 2 3 2 2 3 2" xfId="26425" xr:uid="{00000000-0005-0000-0000-0000F5960000}"/>
    <cellStyle name="Komma 2 2 3 2 2 3 3" xfId="52631" xr:uid="{00000000-0005-0000-0000-0000F6960000}"/>
    <cellStyle name="Komma 2 2 3 2 2 3 4" xfId="16515" xr:uid="{00000000-0005-0000-0000-0000F7960000}"/>
    <cellStyle name="Komma 2 2 3 2 2 4" xfId="20491" xr:uid="{00000000-0005-0000-0000-0000F8960000}"/>
    <cellStyle name="Komma 2 2 3 2 2 4 2" xfId="47967" xr:uid="{00000000-0005-0000-0000-0000F9960000}"/>
    <cellStyle name="Komma 2 2 3 2 2 5" xfId="30116" xr:uid="{00000000-0005-0000-0000-0000FA960000}"/>
    <cellStyle name="Komma 2 2 3 2 2 6" xfId="35562" xr:uid="{00000000-0005-0000-0000-0000FB960000}"/>
    <cellStyle name="Komma 2 2 3 2 2 7" xfId="43157" xr:uid="{00000000-0005-0000-0000-0000FC960000}"/>
    <cellStyle name="Komma 2 2 3 2 2 8" xfId="13185" xr:uid="{00000000-0005-0000-0000-0000FD960000}"/>
    <cellStyle name="Komma 2 2 3 2 3" xfId="3333" xr:uid="{00000000-0005-0000-0000-0000FE960000}"/>
    <cellStyle name="Komma 2 2 3 2 3 2" xfId="8125" xr:uid="{00000000-0005-0000-0000-0000FF960000}"/>
    <cellStyle name="Komma 2 2 3 2 3 2 2" xfId="27555" xr:uid="{00000000-0005-0000-0000-000000970000}"/>
    <cellStyle name="Komma 2 2 3 2 3 2 3" xfId="53891" xr:uid="{00000000-0005-0000-0000-000001970000}"/>
    <cellStyle name="Komma 2 2 3 2 3 2 4" xfId="17666" xr:uid="{00000000-0005-0000-0000-000002970000}"/>
    <cellStyle name="Komma 2 2 3 2 3 3" xfId="21958" xr:uid="{00000000-0005-0000-0000-000003970000}"/>
    <cellStyle name="Komma 2 2 3 2 3 3 2" xfId="49203" xr:uid="{00000000-0005-0000-0000-000004970000}"/>
    <cellStyle name="Komma 2 2 3 2 3 4" xfId="31445" xr:uid="{00000000-0005-0000-0000-000005970000}"/>
    <cellStyle name="Komma 2 2 3 2 3 5" xfId="37012" xr:uid="{00000000-0005-0000-0000-000006970000}"/>
    <cellStyle name="Komma 2 2 3 2 3 6" xfId="44472" xr:uid="{00000000-0005-0000-0000-000007970000}"/>
    <cellStyle name="Komma 2 2 3 2 3 7" xfId="12465" xr:uid="{00000000-0005-0000-0000-000008970000}"/>
    <cellStyle name="Komma 2 2 3 2 4" xfId="6160" xr:uid="{00000000-0005-0000-0000-000009970000}"/>
    <cellStyle name="Komma 2 2 3 2 4 2" xfId="23760" xr:uid="{00000000-0005-0000-0000-00000A970000}"/>
    <cellStyle name="Komma 2 2 3 2 4 3" xfId="51926" xr:uid="{00000000-0005-0000-0000-00000B970000}"/>
    <cellStyle name="Komma 2 2 3 2 4 4" xfId="13967" xr:uid="{00000000-0005-0000-0000-00000C970000}"/>
    <cellStyle name="Komma 2 2 3 2 5" xfId="15836" xr:uid="{00000000-0005-0000-0000-00000D970000}"/>
    <cellStyle name="Komma 2 2 3 2 5 2" xfId="25746" xr:uid="{00000000-0005-0000-0000-00000E970000}"/>
    <cellStyle name="Komma 2 2 3 2 5 3" xfId="47264" xr:uid="{00000000-0005-0000-0000-00000F970000}"/>
    <cellStyle name="Komma 2 2 3 2 6" xfId="19755" xr:uid="{00000000-0005-0000-0000-000010970000}"/>
    <cellStyle name="Komma 2 2 3 2 7" xfId="29394" xr:uid="{00000000-0005-0000-0000-000011970000}"/>
    <cellStyle name="Komma 2 2 3 2 8" xfId="34824" xr:uid="{00000000-0005-0000-0000-000012970000}"/>
    <cellStyle name="Komma 2 2 3 2 9" xfId="42423" xr:uid="{00000000-0005-0000-0000-000013970000}"/>
    <cellStyle name="Komma 2 2 3 3" xfId="1389" xr:uid="{00000000-0005-0000-0000-000014970000}"/>
    <cellStyle name="Komma 2 2 3 3 2" xfId="3765" xr:uid="{00000000-0005-0000-0000-000015970000}"/>
    <cellStyle name="Komma 2 2 3 3 2 2" xfId="8556" xr:uid="{00000000-0005-0000-0000-000016970000}"/>
    <cellStyle name="Komma 2 2 3 3 2 2 2" xfId="27976" xr:uid="{00000000-0005-0000-0000-000017970000}"/>
    <cellStyle name="Komma 2 2 3 3 2 2 3" xfId="54322" xr:uid="{00000000-0005-0000-0000-000018970000}"/>
    <cellStyle name="Komma 2 2 3 3 2 2 4" xfId="18098" xr:uid="{00000000-0005-0000-0000-000019970000}"/>
    <cellStyle name="Komma 2 2 3 3 2 3" xfId="22390" xr:uid="{00000000-0005-0000-0000-00001A970000}"/>
    <cellStyle name="Komma 2 2 3 3 2 3 2" xfId="49633" xr:uid="{00000000-0005-0000-0000-00001B970000}"/>
    <cellStyle name="Komma 2 2 3 3 2 4" xfId="31873" xr:uid="{00000000-0005-0000-0000-00001C970000}"/>
    <cellStyle name="Komma 2 2 3 3 2 5" xfId="37444" xr:uid="{00000000-0005-0000-0000-00001D970000}"/>
    <cellStyle name="Komma 2 2 3 3 2 6" xfId="44904" xr:uid="{00000000-0005-0000-0000-00001E970000}"/>
    <cellStyle name="Komma 2 2 3 3 2 7" xfId="14387" xr:uid="{00000000-0005-0000-0000-00001F970000}"/>
    <cellStyle name="Komma 2 2 3 3 3" xfId="6603" xr:uid="{00000000-0005-0000-0000-000020970000}"/>
    <cellStyle name="Komma 2 2 3 3 3 2" xfId="26166" xr:uid="{00000000-0005-0000-0000-000021970000}"/>
    <cellStyle name="Komma 2 2 3 3 3 3" xfId="52369" xr:uid="{00000000-0005-0000-0000-000022970000}"/>
    <cellStyle name="Komma 2 2 3 3 3 4" xfId="16256" xr:uid="{00000000-0005-0000-0000-000023970000}"/>
    <cellStyle name="Komma 2 2 3 3 4" xfId="20228" xr:uid="{00000000-0005-0000-0000-000024970000}"/>
    <cellStyle name="Komma 2 2 3 3 4 2" xfId="47705" xr:uid="{00000000-0005-0000-0000-000025970000}"/>
    <cellStyle name="Komma 2 2 3 3 5" xfId="29853" xr:uid="{00000000-0005-0000-0000-000026970000}"/>
    <cellStyle name="Komma 2 2 3 3 6" xfId="35299" xr:uid="{00000000-0005-0000-0000-000027970000}"/>
    <cellStyle name="Komma 2 2 3 3 7" xfId="42894" xr:uid="{00000000-0005-0000-0000-000028970000}"/>
    <cellStyle name="Komma 2 2 3 3 8" xfId="12923" xr:uid="{00000000-0005-0000-0000-000029970000}"/>
    <cellStyle name="Komma 2 2 3 4" xfId="2192" xr:uid="{00000000-0005-0000-0000-00002A970000}"/>
    <cellStyle name="Komma 2 2 3 4 2" xfId="4497" xr:uid="{00000000-0005-0000-0000-00002B970000}"/>
    <cellStyle name="Komma 2 2 3 4 2 2" xfId="9278" xr:uid="{00000000-0005-0000-0000-00002C970000}"/>
    <cellStyle name="Komma 2 2 3 4 2 2 2" xfId="28671" xr:uid="{00000000-0005-0000-0000-00002D970000}"/>
    <cellStyle name="Komma 2 2 3 4 2 2 3" xfId="55044" xr:uid="{00000000-0005-0000-0000-00002E970000}"/>
    <cellStyle name="Komma 2 2 3 4 2 2 4" xfId="18830" xr:uid="{00000000-0005-0000-0000-00002F970000}"/>
    <cellStyle name="Komma 2 2 3 4 2 3" xfId="23122" xr:uid="{00000000-0005-0000-0000-000030970000}"/>
    <cellStyle name="Komma 2 2 3 4 2 3 2" xfId="50354" xr:uid="{00000000-0005-0000-0000-000031970000}"/>
    <cellStyle name="Komma 2 2 3 4 2 4" xfId="32597" xr:uid="{00000000-0005-0000-0000-000032970000}"/>
    <cellStyle name="Komma 2 2 3 4 2 5" xfId="38176" xr:uid="{00000000-0005-0000-0000-000033970000}"/>
    <cellStyle name="Komma 2 2 3 4 2 6" xfId="45636" xr:uid="{00000000-0005-0000-0000-000034970000}"/>
    <cellStyle name="Komma 2 2 3 4 2 7" xfId="15082" xr:uid="{00000000-0005-0000-0000-000035970000}"/>
    <cellStyle name="Komma 2 2 3 4 3" xfId="7357" xr:uid="{00000000-0005-0000-0000-000036970000}"/>
    <cellStyle name="Komma 2 2 3 4 3 2" xfId="26861" xr:uid="{00000000-0005-0000-0000-000037970000}"/>
    <cellStyle name="Komma 2 2 3 4 3 3" xfId="53123" xr:uid="{00000000-0005-0000-0000-000038970000}"/>
    <cellStyle name="Komma 2 2 3 4 3 4" xfId="16951" xr:uid="{00000000-0005-0000-0000-000039970000}"/>
    <cellStyle name="Komma 2 2 3 4 4" xfId="21029" xr:uid="{00000000-0005-0000-0000-00003A970000}"/>
    <cellStyle name="Komma 2 2 3 4 4 2" xfId="48459" xr:uid="{00000000-0005-0000-0000-00003B970000}"/>
    <cellStyle name="Komma 2 2 3 4 5" xfId="30643" xr:uid="{00000000-0005-0000-0000-00003C970000}"/>
    <cellStyle name="Komma 2 2 3 4 6" xfId="36102" xr:uid="{00000000-0005-0000-0000-00003D970000}"/>
    <cellStyle name="Komma 2 2 3 4 7" xfId="43695" xr:uid="{00000000-0005-0000-0000-00003E970000}"/>
    <cellStyle name="Komma 2 2 3 4 8" xfId="12206" xr:uid="{00000000-0005-0000-0000-00003F970000}"/>
    <cellStyle name="Komma 2 2 3 5" xfId="3073" xr:uid="{00000000-0005-0000-0000-000040970000}"/>
    <cellStyle name="Komma 2 2 3 5 2" xfId="7866" xr:uid="{00000000-0005-0000-0000-000041970000}"/>
    <cellStyle name="Komma 2 2 3 5 2 2" xfId="27296" xr:uid="{00000000-0005-0000-0000-000042970000}"/>
    <cellStyle name="Komma 2 2 3 5 2 3" xfId="53632" xr:uid="{00000000-0005-0000-0000-000043970000}"/>
    <cellStyle name="Komma 2 2 3 5 2 4" xfId="17406" xr:uid="{00000000-0005-0000-0000-000044970000}"/>
    <cellStyle name="Komma 2 2 3 5 3" xfId="21698" xr:uid="{00000000-0005-0000-0000-000045970000}"/>
    <cellStyle name="Komma 2 2 3 5 3 2" xfId="48944" xr:uid="{00000000-0005-0000-0000-000046970000}"/>
    <cellStyle name="Komma 2 2 3 5 4" xfId="31185" xr:uid="{00000000-0005-0000-0000-000047970000}"/>
    <cellStyle name="Komma 2 2 3 5 5" xfId="36752" xr:uid="{00000000-0005-0000-0000-000048970000}"/>
    <cellStyle name="Komma 2 2 3 5 6" xfId="44212" xr:uid="{00000000-0005-0000-0000-000049970000}"/>
    <cellStyle name="Komma 2 2 3 5 7" xfId="13708" xr:uid="{00000000-0005-0000-0000-00004A970000}"/>
    <cellStyle name="Komma 2 2 3 6" xfId="4972" xr:uid="{00000000-0005-0000-0000-00004B970000}"/>
    <cellStyle name="Komma 2 2 3 6 2" xfId="9728" xr:uid="{00000000-0005-0000-0000-00004C970000}"/>
    <cellStyle name="Komma 2 2 3 6 2 2" xfId="55494" xr:uid="{00000000-0005-0000-0000-00004D970000}"/>
    <cellStyle name="Komma 2 2 3 6 2 3" xfId="25487" xr:uid="{00000000-0005-0000-0000-00004E970000}"/>
    <cellStyle name="Komma 2 2 3 6 3" xfId="33071" xr:uid="{00000000-0005-0000-0000-00004F970000}"/>
    <cellStyle name="Komma 2 2 3 6 3 2" xfId="50803" xr:uid="{00000000-0005-0000-0000-000050970000}"/>
    <cellStyle name="Komma 2 2 3 6 4" xfId="38650" xr:uid="{00000000-0005-0000-0000-000051970000}"/>
    <cellStyle name="Komma 2 2 3 6 5" xfId="46103" xr:uid="{00000000-0005-0000-0000-000052970000}"/>
    <cellStyle name="Komma 2 2 3 6 6" xfId="15577" xr:uid="{00000000-0005-0000-0000-000053970000}"/>
    <cellStyle name="Komma 2 2 3 7" xfId="5457" xr:uid="{00000000-0005-0000-0000-000054970000}"/>
    <cellStyle name="Komma 2 2 3 7 2" xfId="10149" xr:uid="{00000000-0005-0000-0000-000055970000}"/>
    <cellStyle name="Komma 2 2 3 7 2 2" xfId="55915" xr:uid="{00000000-0005-0000-0000-000056970000}"/>
    <cellStyle name="Komma 2 2 3 7 2 3" xfId="33553" xr:uid="{00000000-0005-0000-0000-000057970000}"/>
    <cellStyle name="Komma 2 2 3 7 3" xfId="39132" xr:uid="{00000000-0005-0000-0000-000058970000}"/>
    <cellStyle name="Komma 2 2 3 7 3 2" xfId="51223" xr:uid="{00000000-0005-0000-0000-000059970000}"/>
    <cellStyle name="Komma 2 2 3 7 4" xfId="46585" xr:uid="{00000000-0005-0000-0000-00005A970000}"/>
    <cellStyle name="Komma 2 2 3 7 5" xfId="19473" xr:uid="{00000000-0005-0000-0000-00005B970000}"/>
    <cellStyle name="Komma 2 2 3 8" xfId="5900" xr:uid="{00000000-0005-0000-0000-00005C970000}"/>
    <cellStyle name="Komma 2 2 3 8 2" xfId="51666" xr:uid="{00000000-0005-0000-0000-00005D970000}"/>
    <cellStyle name="Komma 2 2 3 8 3" xfId="29134" xr:uid="{00000000-0005-0000-0000-00005E970000}"/>
    <cellStyle name="Komma 2 2 3 9" xfId="10945" xr:uid="{00000000-0005-0000-0000-00005F970000}"/>
    <cellStyle name="Komma 2 2 3 9 2" xfId="47005" xr:uid="{00000000-0005-0000-0000-000060970000}"/>
    <cellStyle name="Komma 2 2 3 9 3" xfId="34542" xr:uid="{00000000-0005-0000-0000-000061970000}"/>
    <cellStyle name="Komma 2 2 4" xfId="987" xr:uid="{00000000-0005-0000-0000-000062970000}"/>
    <cellStyle name="Komma 2 2 4 10" xfId="11844" xr:uid="{00000000-0005-0000-0000-000063970000}"/>
    <cellStyle name="Komma 2 2 4 11" xfId="56772" xr:uid="{00000000-0005-0000-0000-000064970000}"/>
    <cellStyle name="Komma 2 2 4 12" xfId="57227" xr:uid="{00000000-0005-0000-0000-000065970000}"/>
    <cellStyle name="Komma 2 2 4 2" xfId="1724" xr:uid="{00000000-0005-0000-0000-000066970000}"/>
    <cellStyle name="Komma 2 2 4 2 2" xfId="4097" xr:uid="{00000000-0005-0000-0000-000067970000}"/>
    <cellStyle name="Komma 2 2 4 2 2 2" xfId="8888" xr:uid="{00000000-0005-0000-0000-000068970000}"/>
    <cellStyle name="Komma 2 2 4 2 2 2 2" xfId="28307" xr:uid="{00000000-0005-0000-0000-000069970000}"/>
    <cellStyle name="Komma 2 2 4 2 2 2 3" xfId="54654" xr:uid="{00000000-0005-0000-0000-00006A970000}"/>
    <cellStyle name="Komma 2 2 4 2 2 2 4" xfId="18430" xr:uid="{00000000-0005-0000-0000-00006B970000}"/>
    <cellStyle name="Komma 2 2 4 2 2 3" xfId="22722" xr:uid="{00000000-0005-0000-0000-00006C970000}"/>
    <cellStyle name="Komma 2 2 4 2 2 3 2" xfId="49965" xr:uid="{00000000-0005-0000-0000-00006D970000}"/>
    <cellStyle name="Komma 2 2 4 2 2 4" xfId="32205" xr:uid="{00000000-0005-0000-0000-00006E970000}"/>
    <cellStyle name="Komma 2 2 4 2 2 5" xfId="37776" xr:uid="{00000000-0005-0000-0000-00006F970000}"/>
    <cellStyle name="Komma 2 2 4 2 2 6" xfId="45236" xr:uid="{00000000-0005-0000-0000-000070970000}"/>
    <cellStyle name="Komma 2 2 4 2 2 7" xfId="14718" xr:uid="{00000000-0005-0000-0000-000071970000}"/>
    <cellStyle name="Komma 2 2 4 2 3" xfId="6937" xr:uid="{00000000-0005-0000-0000-000072970000}"/>
    <cellStyle name="Komma 2 2 4 2 3 2" xfId="26497" xr:uid="{00000000-0005-0000-0000-000073970000}"/>
    <cellStyle name="Komma 2 2 4 2 3 3" xfId="52703" xr:uid="{00000000-0005-0000-0000-000074970000}"/>
    <cellStyle name="Komma 2 2 4 2 3 4" xfId="16587" xr:uid="{00000000-0005-0000-0000-000075970000}"/>
    <cellStyle name="Komma 2 2 4 2 4" xfId="20563" xr:uid="{00000000-0005-0000-0000-000076970000}"/>
    <cellStyle name="Komma 2 2 4 2 4 2" xfId="48039" xr:uid="{00000000-0005-0000-0000-000077970000}"/>
    <cellStyle name="Komma 2 2 4 2 5" xfId="30188" xr:uid="{00000000-0005-0000-0000-000078970000}"/>
    <cellStyle name="Komma 2 2 4 2 6" xfId="35634" xr:uid="{00000000-0005-0000-0000-000079970000}"/>
    <cellStyle name="Komma 2 2 4 2 7" xfId="43229" xr:uid="{00000000-0005-0000-0000-00007A970000}"/>
    <cellStyle name="Komma 2 2 4 2 8" xfId="13257" xr:uid="{00000000-0005-0000-0000-00007B970000}"/>
    <cellStyle name="Komma 2 2 4 3" xfId="2264" xr:uid="{00000000-0005-0000-0000-00007C970000}"/>
    <cellStyle name="Komma 2 2 4 3 2" xfId="4569" xr:uid="{00000000-0005-0000-0000-00007D970000}"/>
    <cellStyle name="Komma 2 2 4 3 2 2" xfId="9350" xr:uid="{00000000-0005-0000-0000-00007E970000}"/>
    <cellStyle name="Komma 2 2 4 3 2 2 2" xfId="28743" xr:uid="{00000000-0005-0000-0000-00007F970000}"/>
    <cellStyle name="Komma 2 2 4 3 2 2 3" xfId="55116" xr:uid="{00000000-0005-0000-0000-000080970000}"/>
    <cellStyle name="Komma 2 2 4 3 2 2 4" xfId="18902" xr:uid="{00000000-0005-0000-0000-000081970000}"/>
    <cellStyle name="Komma 2 2 4 3 2 3" xfId="23194" xr:uid="{00000000-0005-0000-0000-000082970000}"/>
    <cellStyle name="Komma 2 2 4 3 2 3 2" xfId="50426" xr:uid="{00000000-0005-0000-0000-000083970000}"/>
    <cellStyle name="Komma 2 2 4 3 2 4" xfId="32669" xr:uid="{00000000-0005-0000-0000-000084970000}"/>
    <cellStyle name="Komma 2 2 4 3 2 5" xfId="38248" xr:uid="{00000000-0005-0000-0000-000085970000}"/>
    <cellStyle name="Komma 2 2 4 3 2 6" xfId="45708" xr:uid="{00000000-0005-0000-0000-000086970000}"/>
    <cellStyle name="Komma 2 2 4 3 2 7" xfId="15154" xr:uid="{00000000-0005-0000-0000-000087970000}"/>
    <cellStyle name="Komma 2 2 4 3 3" xfId="7429" xr:uid="{00000000-0005-0000-0000-000088970000}"/>
    <cellStyle name="Komma 2 2 4 3 3 2" xfId="26933" xr:uid="{00000000-0005-0000-0000-000089970000}"/>
    <cellStyle name="Komma 2 2 4 3 3 3" xfId="53195" xr:uid="{00000000-0005-0000-0000-00008A970000}"/>
    <cellStyle name="Komma 2 2 4 3 3 4" xfId="17023" xr:uid="{00000000-0005-0000-0000-00008B970000}"/>
    <cellStyle name="Komma 2 2 4 3 4" xfId="21101" xr:uid="{00000000-0005-0000-0000-00008C970000}"/>
    <cellStyle name="Komma 2 2 4 3 4 2" xfId="48531" xr:uid="{00000000-0005-0000-0000-00008D970000}"/>
    <cellStyle name="Komma 2 2 4 3 5" xfId="30715" xr:uid="{00000000-0005-0000-0000-00008E970000}"/>
    <cellStyle name="Komma 2 2 4 3 6" xfId="36174" xr:uid="{00000000-0005-0000-0000-00008F970000}"/>
    <cellStyle name="Komma 2 2 4 3 7" xfId="43767" xr:uid="{00000000-0005-0000-0000-000090970000}"/>
    <cellStyle name="Komma 2 2 4 3 8" xfId="12537" xr:uid="{00000000-0005-0000-0000-000091970000}"/>
    <cellStyle name="Komma 2 2 4 4" xfId="3405" xr:uid="{00000000-0005-0000-0000-000092970000}"/>
    <cellStyle name="Komma 2 2 4 4 2" xfId="8197" xr:uid="{00000000-0005-0000-0000-000093970000}"/>
    <cellStyle name="Komma 2 2 4 4 2 2" xfId="27627" xr:uid="{00000000-0005-0000-0000-000094970000}"/>
    <cellStyle name="Komma 2 2 4 4 2 3" xfId="53963" xr:uid="{00000000-0005-0000-0000-000095970000}"/>
    <cellStyle name="Komma 2 2 4 4 2 4" xfId="17738" xr:uid="{00000000-0005-0000-0000-000096970000}"/>
    <cellStyle name="Komma 2 2 4 4 3" xfId="22030" xr:uid="{00000000-0005-0000-0000-000097970000}"/>
    <cellStyle name="Komma 2 2 4 4 3 2" xfId="49275" xr:uid="{00000000-0005-0000-0000-000098970000}"/>
    <cellStyle name="Komma 2 2 4 4 4" xfId="31517" xr:uid="{00000000-0005-0000-0000-000099970000}"/>
    <cellStyle name="Komma 2 2 4 4 5" xfId="37084" xr:uid="{00000000-0005-0000-0000-00009A970000}"/>
    <cellStyle name="Komma 2 2 4 4 6" xfId="44544" xr:uid="{00000000-0005-0000-0000-00009B970000}"/>
    <cellStyle name="Komma 2 2 4 4 7" xfId="14039" xr:uid="{00000000-0005-0000-0000-00009C970000}"/>
    <cellStyle name="Komma 2 2 4 5" xfId="5044" xr:uid="{00000000-0005-0000-0000-00009D970000}"/>
    <cellStyle name="Komma 2 2 4 5 2" xfId="9800" xr:uid="{00000000-0005-0000-0000-00009E970000}"/>
    <cellStyle name="Komma 2 2 4 5 2 2" xfId="55566" xr:uid="{00000000-0005-0000-0000-00009F970000}"/>
    <cellStyle name="Komma 2 2 4 5 2 3" xfId="25818" xr:uid="{00000000-0005-0000-0000-0000A0970000}"/>
    <cellStyle name="Komma 2 2 4 5 3" xfId="33143" xr:uid="{00000000-0005-0000-0000-0000A1970000}"/>
    <cellStyle name="Komma 2 2 4 5 3 2" xfId="50875" xr:uid="{00000000-0005-0000-0000-0000A2970000}"/>
    <cellStyle name="Komma 2 2 4 5 4" xfId="38722" xr:uid="{00000000-0005-0000-0000-0000A3970000}"/>
    <cellStyle name="Komma 2 2 4 5 5" xfId="46175" xr:uid="{00000000-0005-0000-0000-0000A4970000}"/>
    <cellStyle name="Komma 2 2 4 5 6" xfId="15908" xr:uid="{00000000-0005-0000-0000-0000A5970000}"/>
    <cellStyle name="Komma 2 2 4 6" xfId="5529" xr:uid="{00000000-0005-0000-0000-0000A6970000}"/>
    <cellStyle name="Komma 2 2 4 6 2" xfId="10221" xr:uid="{00000000-0005-0000-0000-0000A7970000}"/>
    <cellStyle name="Komma 2 2 4 6 2 2" xfId="55987" xr:uid="{00000000-0005-0000-0000-0000A8970000}"/>
    <cellStyle name="Komma 2 2 4 6 2 3" xfId="33625" xr:uid="{00000000-0005-0000-0000-0000A9970000}"/>
    <cellStyle name="Komma 2 2 4 6 3" xfId="39204" xr:uid="{00000000-0005-0000-0000-0000AA970000}"/>
    <cellStyle name="Komma 2 2 4 6 3 2" xfId="51295" xr:uid="{00000000-0005-0000-0000-0000AB970000}"/>
    <cellStyle name="Komma 2 2 4 6 4" xfId="46657" xr:uid="{00000000-0005-0000-0000-0000AC970000}"/>
    <cellStyle name="Komma 2 2 4 6 5" xfId="19832" xr:uid="{00000000-0005-0000-0000-0000AD970000}"/>
    <cellStyle name="Komma 2 2 4 7" xfId="6232" xr:uid="{00000000-0005-0000-0000-0000AE970000}"/>
    <cellStyle name="Komma 2 2 4 7 2" xfId="51998" xr:uid="{00000000-0005-0000-0000-0000AF970000}"/>
    <cellStyle name="Komma 2 2 4 7 3" xfId="29466" xr:uid="{00000000-0005-0000-0000-0000B0970000}"/>
    <cellStyle name="Komma 2 2 4 8" xfId="11017" xr:uid="{00000000-0005-0000-0000-0000B1970000}"/>
    <cellStyle name="Komma 2 2 4 8 2" xfId="47336" xr:uid="{00000000-0005-0000-0000-0000B2970000}"/>
    <cellStyle name="Komma 2 2 4 8 3" xfId="34901" xr:uid="{00000000-0005-0000-0000-0000B3970000}"/>
    <cellStyle name="Komma 2 2 4 9" xfId="42500" xr:uid="{00000000-0005-0000-0000-0000B4970000}"/>
    <cellStyle name="Komma 2 2 5" xfId="728" xr:uid="{00000000-0005-0000-0000-0000B5970000}"/>
    <cellStyle name="Komma 2 2 5 10" xfId="11585" xr:uid="{00000000-0005-0000-0000-0000B6970000}"/>
    <cellStyle name="Komma 2 2 5 2" xfId="1488" xr:uid="{00000000-0005-0000-0000-0000B7970000}"/>
    <cellStyle name="Komma 2 2 5 2 2" xfId="3864" xr:uid="{00000000-0005-0000-0000-0000B8970000}"/>
    <cellStyle name="Komma 2 2 5 2 2 2" xfId="8655" xr:uid="{00000000-0005-0000-0000-0000B9970000}"/>
    <cellStyle name="Komma 2 2 5 2 2 2 2" xfId="28075" xr:uid="{00000000-0005-0000-0000-0000BA970000}"/>
    <cellStyle name="Komma 2 2 5 2 2 2 3" xfId="54421" xr:uid="{00000000-0005-0000-0000-0000BB970000}"/>
    <cellStyle name="Komma 2 2 5 2 2 2 4" xfId="18197" xr:uid="{00000000-0005-0000-0000-0000BC970000}"/>
    <cellStyle name="Komma 2 2 5 2 2 3" xfId="22489" xr:uid="{00000000-0005-0000-0000-0000BD970000}"/>
    <cellStyle name="Komma 2 2 5 2 2 3 2" xfId="49732" xr:uid="{00000000-0005-0000-0000-0000BE970000}"/>
    <cellStyle name="Komma 2 2 5 2 2 4" xfId="31972" xr:uid="{00000000-0005-0000-0000-0000BF970000}"/>
    <cellStyle name="Komma 2 2 5 2 2 5" xfId="37543" xr:uid="{00000000-0005-0000-0000-0000C0970000}"/>
    <cellStyle name="Komma 2 2 5 2 2 6" xfId="45003" xr:uid="{00000000-0005-0000-0000-0000C1970000}"/>
    <cellStyle name="Komma 2 2 5 2 2 7" xfId="14486" xr:uid="{00000000-0005-0000-0000-0000C2970000}"/>
    <cellStyle name="Komma 2 2 5 2 3" xfId="6702" xr:uid="{00000000-0005-0000-0000-0000C3970000}"/>
    <cellStyle name="Komma 2 2 5 2 3 2" xfId="26265" xr:uid="{00000000-0005-0000-0000-0000C4970000}"/>
    <cellStyle name="Komma 2 2 5 2 3 3" xfId="52468" xr:uid="{00000000-0005-0000-0000-0000C5970000}"/>
    <cellStyle name="Komma 2 2 5 2 3 4" xfId="16355" xr:uid="{00000000-0005-0000-0000-0000C6970000}"/>
    <cellStyle name="Komma 2 2 5 2 4" xfId="20327" xr:uid="{00000000-0005-0000-0000-0000C7970000}"/>
    <cellStyle name="Komma 2 2 5 2 4 2" xfId="47804" xr:uid="{00000000-0005-0000-0000-0000C8970000}"/>
    <cellStyle name="Komma 2 2 5 2 5" xfId="29952" xr:uid="{00000000-0005-0000-0000-0000C9970000}"/>
    <cellStyle name="Komma 2 2 5 2 6" xfId="35398" xr:uid="{00000000-0005-0000-0000-0000CA970000}"/>
    <cellStyle name="Komma 2 2 5 2 7" xfId="42993" xr:uid="{00000000-0005-0000-0000-0000CB970000}"/>
    <cellStyle name="Komma 2 2 5 2 8" xfId="13022" xr:uid="{00000000-0005-0000-0000-0000CC970000}"/>
    <cellStyle name="Komma 2 2 5 3" xfId="3172" xr:uid="{00000000-0005-0000-0000-0000CD970000}"/>
    <cellStyle name="Komma 2 2 5 3 2" xfId="7965" xr:uid="{00000000-0005-0000-0000-0000CE970000}"/>
    <cellStyle name="Komma 2 2 5 3 2 2" xfId="27395" xr:uid="{00000000-0005-0000-0000-0000CF970000}"/>
    <cellStyle name="Komma 2 2 5 3 2 3" xfId="53731" xr:uid="{00000000-0005-0000-0000-0000D0970000}"/>
    <cellStyle name="Komma 2 2 5 3 2 4" xfId="17505" xr:uid="{00000000-0005-0000-0000-0000D1970000}"/>
    <cellStyle name="Komma 2 2 5 3 3" xfId="21797" xr:uid="{00000000-0005-0000-0000-0000D2970000}"/>
    <cellStyle name="Komma 2 2 5 3 3 2" xfId="49043" xr:uid="{00000000-0005-0000-0000-0000D3970000}"/>
    <cellStyle name="Komma 2 2 5 3 4" xfId="31284" xr:uid="{00000000-0005-0000-0000-0000D4970000}"/>
    <cellStyle name="Komma 2 2 5 3 5" xfId="36851" xr:uid="{00000000-0005-0000-0000-0000D5970000}"/>
    <cellStyle name="Komma 2 2 5 3 6" xfId="44311" xr:uid="{00000000-0005-0000-0000-0000D6970000}"/>
    <cellStyle name="Komma 2 2 5 3 7" xfId="12305" xr:uid="{00000000-0005-0000-0000-0000D7970000}"/>
    <cellStyle name="Komma 2 2 5 4" xfId="5999" xr:uid="{00000000-0005-0000-0000-0000D8970000}"/>
    <cellStyle name="Komma 2 2 5 4 2" xfId="25090" xr:uid="{00000000-0005-0000-0000-0000D9970000}"/>
    <cellStyle name="Komma 2 2 5 4 3" xfId="51765" xr:uid="{00000000-0005-0000-0000-0000DA970000}"/>
    <cellStyle name="Komma 2 2 5 4 4" xfId="13807" xr:uid="{00000000-0005-0000-0000-0000DB970000}"/>
    <cellStyle name="Komma 2 2 5 5" xfId="15676" xr:uid="{00000000-0005-0000-0000-0000DC970000}"/>
    <cellStyle name="Komma 2 2 5 5 2" xfId="25586" xr:uid="{00000000-0005-0000-0000-0000DD970000}"/>
    <cellStyle name="Komma 2 2 5 5 3" xfId="47104" xr:uid="{00000000-0005-0000-0000-0000DE970000}"/>
    <cellStyle name="Komma 2 2 5 6" xfId="19573" xr:uid="{00000000-0005-0000-0000-0000DF970000}"/>
    <cellStyle name="Komma 2 2 5 7" xfId="29234" xr:uid="{00000000-0005-0000-0000-0000E0970000}"/>
    <cellStyle name="Komma 2 2 5 8" xfId="34642" xr:uid="{00000000-0005-0000-0000-0000E1970000}"/>
    <cellStyle name="Komma 2 2 5 9" xfId="42241" xr:uid="{00000000-0005-0000-0000-0000E2970000}"/>
    <cellStyle name="Komma 2 2 6" xfId="1211" xr:uid="{00000000-0005-0000-0000-0000E3970000}"/>
    <cellStyle name="Komma 2 2 6 2" xfId="3591" xr:uid="{00000000-0005-0000-0000-0000E4970000}"/>
    <cellStyle name="Komma 2 2 6 2 2" xfId="8382" xr:uid="{00000000-0005-0000-0000-0000E5970000}"/>
    <cellStyle name="Komma 2 2 6 2 2 2" xfId="27804" xr:uid="{00000000-0005-0000-0000-0000E6970000}"/>
    <cellStyle name="Komma 2 2 6 2 2 3" xfId="54148" xr:uid="{00000000-0005-0000-0000-0000E7970000}"/>
    <cellStyle name="Komma 2 2 6 2 2 4" xfId="17924" xr:uid="{00000000-0005-0000-0000-0000E8970000}"/>
    <cellStyle name="Komma 2 2 6 2 3" xfId="22216" xr:uid="{00000000-0005-0000-0000-0000E9970000}"/>
    <cellStyle name="Komma 2 2 6 2 3 2" xfId="49459" xr:uid="{00000000-0005-0000-0000-0000EA970000}"/>
    <cellStyle name="Komma 2 2 6 2 4" xfId="31700" xr:uid="{00000000-0005-0000-0000-0000EB970000}"/>
    <cellStyle name="Komma 2 2 6 2 5" xfId="37270" xr:uid="{00000000-0005-0000-0000-0000EC970000}"/>
    <cellStyle name="Komma 2 2 6 2 6" xfId="44730" xr:uid="{00000000-0005-0000-0000-0000ED970000}"/>
    <cellStyle name="Komma 2 2 6 2 7" xfId="12745" xr:uid="{00000000-0005-0000-0000-0000EE970000}"/>
    <cellStyle name="Komma 2 2 6 3" xfId="6427" xr:uid="{00000000-0005-0000-0000-0000EF970000}"/>
    <cellStyle name="Komma 2 2 6 3 2" xfId="25208" xr:uid="{00000000-0005-0000-0000-0000F0970000}"/>
    <cellStyle name="Komma 2 2 6 3 3" xfId="52193" xr:uid="{00000000-0005-0000-0000-0000F1970000}"/>
    <cellStyle name="Komma 2 2 6 3 4" xfId="14215" xr:uid="{00000000-0005-0000-0000-0000F2970000}"/>
    <cellStyle name="Komma 2 2 6 4" xfId="16084" xr:uid="{00000000-0005-0000-0000-0000F3970000}"/>
    <cellStyle name="Komma 2 2 6 4 2" xfId="25994" xr:uid="{00000000-0005-0000-0000-0000F4970000}"/>
    <cellStyle name="Komma 2 2 6 4 3" xfId="47529" xr:uid="{00000000-0005-0000-0000-0000F5970000}"/>
    <cellStyle name="Komma 2 2 6 5" xfId="20050" xr:uid="{00000000-0005-0000-0000-0000F6970000}"/>
    <cellStyle name="Komma 2 2 6 6" xfId="29677" xr:uid="{00000000-0005-0000-0000-0000F7970000}"/>
    <cellStyle name="Komma 2 2 6 7" xfId="35121" xr:uid="{00000000-0005-0000-0000-0000F8970000}"/>
    <cellStyle name="Komma 2 2 6 8" xfId="42716" xr:uid="{00000000-0005-0000-0000-0000F9970000}"/>
    <cellStyle name="Komma 2 2 6 9" xfId="11306" xr:uid="{00000000-0005-0000-0000-0000FA970000}"/>
    <cellStyle name="Komma 2 2 7" xfId="2032" xr:uid="{00000000-0005-0000-0000-0000FB970000}"/>
    <cellStyle name="Komma 2 2 7 2" xfId="4337" xr:uid="{00000000-0005-0000-0000-0000FC970000}"/>
    <cellStyle name="Komma 2 2 7 2 2" xfId="9118" xr:uid="{00000000-0005-0000-0000-0000FD970000}"/>
    <cellStyle name="Komma 2 2 7 2 2 2" xfId="28511" xr:uid="{00000000-0005-0000-0000-0000FE970000}"/>
    <cellStyle name="Komma 2 2 7 2 2 3" xfId="54884" xr:uid="{00000000-0005-0000-0000-0000FF970000}"/>
    <cellStyle name="Komma 2 2 7 2 2 4" xfId="18670" xr:uid="{00000000-0005-0000-0000-000000980000}"/>
    <cellStyle name="Komma 2 2 7 2 3" xfId="22962" xr:uid="{00000000-0005-0000-0000-000001980000}"/>
    <cellStyle name="Komma 2 2 7 2 3 2" xfId="50194" xr:uid="{00000000-0005-0000-0000-000002980000}"/>
    <cellStyle name="Komma 2 2 7 2 4" xfId="32437" xr:uid="{00000000-0005-0000-0000-000003980000}"/>
    <cellStyle name="Komma 2 2 7 2 5" xfId="38016" xr:uid="{00000000-0005-0000-0000-000004980000}"/>
    <cellStyle name="Komma 2 2 7 2 6" xfId="45476" xr:uid="{00000000-0005-0000-0000-000005980000}"/>
    <cellStyle name="Komma 2 2 7 2 7" xfId="14922" xr:uid="{00000000-0005-0000-0000-000006980000}"/>
    <cellStyle name="Komma 2 2 7 3" xfId="7197" xr:uid="{00000000-0005-0000-0000-000007980000}"/>
    <cellStyle name="Komma 2 2 7 3 2" xfId="26701" xr:uid="{00000000-0005-0000-0000-000008980000}"/>
    <cellStyle name="Komma 2 2 7 3 3" xfId="52963" xr:uid="{00000000-0005-0000-0000-000009980000}"/>
    <cellStyle name="Komma 2 2 7 3 4" xfId="16791" xr:uid="{00000000-0005-0000-0000-00000A980000}"/>
    <cellStyle name="Komma 2 2 7 4" xfId="20869" xr:uid="{00000000-0005-0000-0000-00000B980000}"/>
    <cellStyle name="Komma 2 2 7 4 2" xfId="48299" xr:uid="{00000000-0005-0000-0000-00000C980000}"/>
    <cellStyle name="Komma 2 2 7 5" xfId="30483" xr:uid="{00000000-0005-0000-0000-00000D980000}"/>
    <cellStyle name="Komma 2 2 7 6" xfId="35942" xr:uid="{00000000-0005-0000-0000-00000E980000}"/>
    <cellStyle name="Komma 2 2 7 7" xfId="43535" xr:uid="{00000000-0005-0000-0000-00000F980000}"/>
    <cellStyle name="Komma 2 2 7 8" xfId="12034" xr:uid="{00000000-0005-0000-0000-000010980000}"/>
    <cellStyle name="Komma 2 2 8" xfId="2900" xr:uid="{00000000-0005-0000-0000-000011980000}"/>
    <cellStyle name="Komma 2 2 8 2" xfId="7694" xr:uid="{00000000-0005-0000-0000-000012980000}"/>
    <cellStyle name="Komma 2 2 8 2 2" xfId="27124" xr:uid="{00000000-0005-0000-0000-000013980000}"/>
    <cellStyle name="Komma 2 2 8 2 3" xfId="53460" xr:uid="{00000000-0005-0000-0000-000014980000}"/>
    <cellStyle name="Komma 2 2 8 2 4" xfId="17233" xr:uid="{00000000-0005-0000-0000-000015980000}"/>
    <cellStyle name="Komma 2 2 8 3" xfId="21525" xr:uid="{00000000-0005-0000-0000-000016980000}"/>
    <cellStyle name="Komma 2 2 8 3 2" xfId="48772" xr:uid="{00000000-0005-0000-0000-000017980000}"/>
    <cellStyle name="Komma 2 2 8 4" xfId="31012" xr:uid="{00000000-0005-0000-0000-000018980000}"/>
    <cellStyle name="Komma 2 2 8 5" xfId="36579" xr:uid="{00000000-0005-0000-0000-000019980000}"/>
    <cellStyle name="Komma 2 2 8 6" xfId="44039" xr:uid="{00000000-0005-0000-0000-00001A980000}"/>
    <cellStyle name="Komma 2 2 8 7" xfId="13536" xr:uid="{00000000-0005-0000-0000-00001B980000}"/>
    <cellStyle name="Komma 2 2 9" xfId="4809" xr:uid="{00000000-0005-0000-0000-00001C980000}"/>
    <cellStyle name="Komma 2 2 9 2" xfId="9568" xr:uid="{00000000-0005-0000-0000-00001D980000}"/>
    <cellStyle name="Komma 2 2 9 2 2" xfId="55334" xr:uid="{00000000-0005-0000-0000-00001E980000}"/>
    <cellStyle name="Komma 2 2 9 2 3" xfId="25327" xr:uid="{00000000-0005-0000-0000-00001F980000}"/>
    <cellStyle name="Komma 2 2 9 3" xfId="32908" xr:uid="{00000000-0005-0000-0000-000020980000}"/>
    <cellStyle name="Komma 2 2 9 3 2" xfId="50643" xr:uid="{00000000-0005-0000-0000-000021980000}"/>
    <cellStyle name="Komma 2 2 9 4" xfId="38487" xr:uid="{00000000-0005-0000-0000-000022980000}"/>
    <cellStyle name="Komma 2 2 9 5" xfId="45943" xr:uid="{00000000-0005-0000-0000-000023980000}"/>
    <cellStyle name="Komma 2 2 9 6" xfId="15405" xr:uid="{00000000-0005-0000-0000-000024980000}"/>
    <cellStyle name="Komma 2 3" xfId="495" xr:uid="{00000000-0005-0000-0000-000025980000}"/>
    <cellStyle name="Komma 2 3 10" xfId="10819" xr:uid="{00000000-0005-0000-0000-000026980000}"/>
    <cellStyle name="Komma 2 3 10 2" xfId="46879" xr:uid="{00000000-0005-0000-0000-000027980000}"/>
    <cellStyle name="Komma 2 3 10 3" xfId="34411" xr:uid="{00000000-0005-0000-0000-000028980000}"/>
    <cellStyle name="Komma 2 3 11" xfId="42011" xr:uid="{00000000-0005-0000-0000-000029980000}"/>
    <cellStyle name="Komma 2 3 12" xfId="11355" xr:uid="{00000000-0005-0000-0000-00002A980000}"/>
    <cellStyle name="Komma 2 3 13" xfId="56574" xr:uid="{00000000-0005-0000-0000-00002B980000}"/>
    <cellStyle name="Komma 2 3 14" xfId="57029" xr:uid="{00000000-0005-0000-0000-00002C980000}"/>
    <cellStyle name="Komma 2 3 2" xfId="1032" xr:uid="{00000000-0005-0000-0000-00002D980000}"/>
    <cellStyle name="Komma 2 3 2 10" xfId="11889" xr:uid="{00000000-0005-0000-0000-00002E980000}"/>
    <cellStyle name="Komma 2 3 2 11" xfId="56817" xr:uid="{00000000-0005-0000-0000-00002F980000}"/>
    <cellStyle name="Komma 2 3 2 12" xfId="57272" xr:uid="{00000000-0005-0000-0000-000030980000}"/>
    <cellStyle name="Komma 2 3 2 2" xfId="1769" xr:uid="{00000000-0005-0000-0000-000031980000}"/>
    <cellStyle name="Komma 2 3 2 2 2" xfId="4142" xr:uid="{00000000-0005-0000-0000-000032980000}"/>
    <cellStyle name="Komma 2 3 2 2 2 2" xfId="8933" xr:uid="{00000000-0005-0000-0000-000033980000}"/>
    <cellStyle name="Komma 2 3 2 2 2 2 2" xfId="28352" xr:uid="{00000000-0005-0000-0000-000034980000}"/>
    <cellStyle name="Komma 2 3 2 2 2 2 3" xfId="54699" xr:uid="{00000000-0005-0000-0000-000035980000}"/>
    <cellStyle name="Komma 2 3 2 2 2 2 4" xfId="18475" xr:uid="{00000000-0005-0000-0000-000036980000}"/>
    <cellStyle name="Komma 2 3 2 2 2 3" xfId="22767" xr:uid="{00000000-0005-0000-0000-000037980000}"/>
    <cellStyle name="Komma 2 3 2 2 2 3 2" xfId="50010" xr:uid="{00000000-0005-0000-0000-000038980000}"/>
    <cellStyle name="Komma 2 3 2 2 2 4" xfId="32250" xr:uid="{00000000-0005-0000-0000-000039980000}"/>
    <cellStyle name="Komma 2 3 2 2 2 5" xfId="37821" xr:uid="{00000000-0005-0000-0000-00003A980000}"/>
    <cellStyle name="Komma 2 3 2 2 2 6" xfId="45281" xr:uid="{00000000-0005-0000-0000-00003B980000}"/>
    <cellStyle name="Komma 2 3 2 2 2 7" xfId="14763" xr:uid="{00000000-0005-0000-0000-00003C980000}"/>
    <cellStyle name="Komma 2 3 2 2 3" xfId="6982" xr:uid="{00000000-0005-0000-0000-00003D980000}"/>
    <cellStyle name="Komma 2 3 2 2 3 2" xfId="26542" xr:uid="{00000000-0005-0000-0000-00003E980000}"/>
    <cellStyle name="Komma 2 3 2 2 3 3" xfId="52748" xr:uid="{00000000-0005-0000-0000-00003F980000}"/>
    <cellStyle name="Komma 2 3 2 2 3 4" xfId="16632" xr:uid="{00000000-0005-0000-0000-000040980000}"/>
    <cellStyle name="Komma 2 3 2 2 4" xfId="20608" xr:uid="{00000000-0005-0000-0000-000041980000}"/>
    <cellStyle name="Komma 2 3 2 2 4 2" xfId="48084" xr:uid="{00000000-0005-0000-0000-000042980000}"/>
    <cellStyle name="Komma 2 3 2 2 5" xfId="30233" xr:uid="{00000000-0005-0000-0000-000043980000}"/>
    <cellStyle name="Komma 2 3 2 2 6" xfId="35679" xr:uid="{00000000-0005-0000-0000-000044980000}"/>
    <cellStyle name="Komma 2 3 2 2 7" xfId="43274" xr:uid="{00000000-0005-0000-0000-000045980000}"/>
    <cellStyle name="Komma 2 3 2 2 8" xfId="13302" xr:uid="{00000000-0005-0000-0000-000046980000}"/>
    <cellStyle name="Komma 2 3 2 3" xfId="2309" xr:uid="{00000000-0005-0000-0000-000047980000}"/>
    <cellStyle name="Komma 2 3 2 3 2" xfId="4614" xr:uid="{00000000-0005-0000-0000-000048980000}"/>
    <cellStyle name="Komma 2 3 2 3 2 2" xfId="9395" xr:uid="{00000000-0005-0000-0000-000049980000}"/>
    <cellStyle name="Komma 2 3 2 3 2 2 2" xfId="28788" xr:uid="{00000000-0005-0000-0000-00004A980000}"/>
    <cellStyle name="Komma 2 3 2 3 2 2 3" xfId="55161" xr:uid="{00000000-0005-0000-0000-00004B980000}"/>
    <cellStyle name="Komma 2 3 2 3 2 2 4" xfId="18947" xr:uid="{00000000-0005-0000-0000-00004C980000}"/>
    <cellStyle name="Komma 2 3 2 3 2 3" xfId="23239" xr:uid="{00000000-0005-0000-0000-00004D980000}"/>
    <cellStyle name="Komma 2 3 2 3 2 3 2" xfId="50471" xr:uid="{00000000-0005-0000-0000-00004E980000}"/>
    <cellStyle name="Komma 2 3 2 3 2 4" xfId="32714" xr:uid="{00000000-0005-0000-0000-00004F980000}"/>
    <cellStyle name="Komma 2 3 2 3 2 5" xfId="38293" xr:uid="{00000000-0005-0000-0000-000050980000}"/>
    <cellStyle name="Komma 2 3 2 3 2 6" xfId="45753" xr:uid="{00000000-0005-0000-0000-000051980000}"/>
    <cellStyle name="Komma 2 3 2 3 2 7" xfId="15199" xr:uid="{00000000-0005-0000-0000-000052980000}"/>
    <cellStyle name="Komma 2 3 2 3 3" xfId="7474" xr:uid="{00000000-0005-0000-0000-000053980000}"/>
    <cellStyle name="Komma 2 3 2 3 3 2" xfId="26978" xr:uid="{00000000-0005-0000-0000-000054980000}"/>
    <cellStyle name="Komma 2 3 2 3 3 3" xfId="53240" xr:uid="{00000000-0005-0000-0000-000055980000}"/>
    <cellStyle name="Komma 2 3 2 3 3 4" xfId="17068" xr:uid="{00000000-0005-0000-0000-000056980000}"/>
    <cellStyle name="Komma 2 3 2 3 4" xfId="21146" xr:uid="{00000000-0005-0000-0000-000057980000}"/>
    <cellStyle name="Komma 2 3 2 3 4 2" xfId="48576" xr:uid="{00000000-0005-0000-0000-000058980000}"/>
    <cellStyle name="Komma 2 3 2 3 5" xfId="30760" xr:uid="{00000000-0005-0000-0000-000059980000}"/>
    <cellStyle name="Komma 2 3 2 3 6" xfId="36219" xr:uid="{00000000-0005-0000-0000-00005A980000}"/>
    <cellStyle name="Komma 2 3 2 3 7" xfId="43812" xr:uid="{00000000-0005-0000-0000-00005B980000}"/>
    <cellStyle name="Komma 2 3 2 3 8" xfId="12582" xr:uid="{00000000-0005-0000-0000-00005C980000}"/>
    <cellStyle name="Komma 2 3 2 4" xfId="3450" xr:uid="{00000000-0005-0000-0000-00005D980000}"/>
    <cellStyle name="Komma 2 3 2 4 2" xfId="8242" xr:uid="{00000000-0005-0000-0000-00005E980000}"/>
    <cellStyle name="Komma 2 3 2 4 2 2" xfId="27672" xr:uid="{00000000-0005-0000-0000-00005F980000}"/>
    <cellStyle name="Komma 2 3 2 4 2 3" xfId="54008" xr:uid="{00000000-0005-0000-0000-000060980000}"/>
    <cellStyle name="Komma 2 3 2 4 2 4" xfId="17783" xr:uid="{00000000-0005-0000-0000-000061980000}"/>
    <cellStyle name="Komma 2 3 2 4 3" xfId="22075" xr:uid="{00000000-0005-0000-0000-000062980000}"/>
    <cellStyle name="Komma 2 3 2 4 3 2" xfId="49320" xr:uid="{00000000-0005-0000-0000-000063980000}"/>
    <cellStyle name="Komma 2 3 2 4 4" xfId="31562" xr:uid="{00000000-0005-0000-0000-000064980000}"/>
    <cellStyle name="Komma 2 3 2 4 5" xfId="37129" xr:uid="{00000000-0005-0000-0000-000065980000}"/>
    <cellStyle name="Komma 2 3 2 4 6" xfId="44589" xr:uid="{00000000-0005-0000-0000-000066980000}"/>
    <cellStyle name="Komma 2 3 2 4 7" xfId="14084" xr:uid="{00000000-0005-0000-0000-000067980000}"/>
    <cellStyle name="Komma 2 3 2 5" xfId="5089" xr:uid="{00000000-0005-0000-0000-000068980000}"/>
    <cellStyle name="Komma 2 3 2 5 2" xfId="9845" xr:uid="{00000000-0005-0000-0000-000069980000}"/>
    <cellStyle name="Komma 2 3 2 5 2 2" xfId="55611" xr:uid="{00000000-0005-0000-0000-00006A980000}"/>
    <cellStyle name="Komma 2 3 2 5 2 3" xfId="25863" xr:uid="{00000000-0005-0000-0000-00006B980000}"/>
    <cellStyle name="Komma 2 3 2 5 3" xfId="33188" xr:uid="{00000000-0005-0000-0000-00006C980000}"/>
    <cellStyle name="Komma 2 3 2 5 3 2" xfId="50920" xr:uid="{00000000-0005-0000-0000-00006D980000}"/>
    <cellStyle name="Komma 2 3 2 5 4" xfId="38767" xr:uid="{00000000-0005-0000-0000-00006E980000}"/>
    <cellStyle name="Komma 2 3 2 5 5" xfId="46220" xr:uid="{00000000-0005-0000-0000-00006F980000}"/>
    <cellStyle name="Komma 2 3 2 5 6" xfId="15953" xr:uid="{00000000-0005-0000-0000-000070980000}"/>
    <cellStyle name="Komma 2 3 2 6" xfId="5574" xr:uid="{00000000-0005-0000-0000-000071980000}"/>
    <cellStyle name="Komma 2 3 2 6 2" xfId="10266" xr:uid="{00000000-0005-0000-0000-000072980000}"/>
    <cellStyle name="Komma 2 3 2 6 2 2" xfId="56032" xr:uid="{00000000-0005-0000-0000-000073980000}"/>
    <cellStyle name="Komma 2 3 2 6 2 3" xfId="33670" xr:uid="{00000000-0005-0000-0000-000074980000}"/>
    <cellStyle name="Komma 2 3 2 6 3" xfId="39249" xr:uid="{00000000-0005-0000-0000-000075980000}"/>
    <cellStyle name="Komma 2 3 2 6 3 2" xfId="51340" xr:uid="{00000000-0005-0000-0000-000076980000}"/>
    <cellStyle name="Komma 2 3 2 6 4" xfId="46702" xr:uid="{00000000-0005-0000-0000-000077980000}"/>
    <cellStyle name="Komma 2 3 2 6 5" xfId="19877" xr:uid="{00000000-0005-0000-0000-000078980000}"/>
    <cellStyle name="Komma 2 3 2 7" xfId="6277" xr:uid="{00000000-0005-0000-0000-000079980000}"/>
    <cellStyle name="Komma 2 3 2 7 2" xfId="52043" xr:uid="{00000000-0005-0000-0000-00007A980000}"/>
    <cellStyle name="Komma 2 3 2 7 3" xfId="29511" xr:uid="{00000000-0005-0000-0000-00007B980000}"/>
    <cellStyle name="Komma 2 3 2 8" xfId="11062" xr:uid="{00000000-0005-0000-0000-00007C980000}"/>
    <cellStyle name="Komma 2 3 2 8 2" xfId="47381" xr:uid="{00000000-0005-0000-0000-00007D980000}"/>
    <cellStyle name="Komma 2 3 2 8 3" xfId="34946" xr:uid="{00000000-0005-0000-0000-00007E980000}"/>
    <cellStyle name="Komma 2 3 2 9" xfId="42545" xr:uid="{00000000-0005-0000-0000-00007F980000}"/>
    <cellStyle name="Komma 2 3 3" xfId="784" xr:uid="{00000000-0005-0000-0000-000080980000}"/>
    <cellStyle name="Komma 2 3 3 10" xfId="11641" xr:uid="{00000000-0005-0000-0000-000081980000}"/>
    <cellStyle name="Komma 2 3 3 2" xfId="1526" xr:uid="{00000000-0005-0000-0000-000082980000}"/>
    <cellStyle name="Komma 2 3 3 2 2" xfId="3899" xr:uid="{00000000-0005-0000-0000-000083980000}"/>
    <cellStyle name="Komma 2 3 3 2 2 2" xfId="8690" xr:uid="{00000000-0005-0000-0000-000084980000}"/>
    <cellStyle name="Komma 2 3 3 2 2 2 2" xfId="28109" xr:uid="{00000000-0005-0000-0000-000085980000}"/>
    <cellStyle name="Komma 2 3 3 2 2 2 3" xfId="54456" xr:uid="{00000000-0005-0000-0000-000086980000}"/>
    <cellStyle name="Komma 2 3 3 2 2 2 4" xfId="18232" xr:uid="{00000000-0005-0000-0000-000087980000}"/>
    <cellStyle name="Komma 2 3 3 2 2 3" xfId="22524" xr:uid="{00000000-0005-0000-0000-000088980000}"/>
    <cellStyle name="Komma 2 3 3 2 2 3 2" xfId="49767" xr:uid="{00000000-0005-0000-0000-000089980000}"/>
    <cellStyle name="Komma 2 3 3 2 2 4" xfId="32007" xr:uid="{00000000-0005-0000-0000-00008A980000}"/>
    <cellStyle name="Komma 2 3 3 2 2 5" xfId="37578" xr:uid="{00000000-0005-0000-0000-00008B980000}"/>
    <cellStyle name="Komma 2 3 3 2 2 6" xfId="45038" xr:uid="{00000000-0005-0000-0000-00008C980000}"/>
    <cellStyle name="Komma 2 3 3 2 2 7" xfId="14520" xr:uid="{00000000-0005-0000-0000-00008D980000}"/>
    <cellStyle name="Komma 2 3 3 2 3" xfId="6739" xr:uid="{00000000-0005-0000-0000-00008E980000}"/>
    <cellStyle name="Komma 2 3 3 2 3 2" xfId="26299" xr:uid="{00000000-0005-0000-0000-00008F980000}"/>
    <cellStyle name="Komma 2 3 3 2 3 3" xfId="52505" xr:uid="{00000000-0005-0000-0000-000090980000}"/>
    <cellStyle name="Komma 2 3 3 2 3 4" xfId="16389" xr:uid="{00000000-0005-0000-0000-000091980000}"/>
    <cellStyle name="Komma 2 3 3 2 4" xfId="20365" xr:uid="{00000000-0005-0000-0000-000092980000}"/>
    <cellStyle name="Komma 2 3 3 2 4 2" xfId="47841" xr:uid="{00000000-0005-0000-0000-000093980000}"/>
    <cellStyle name="Komma 2 3 3 2 5" xfId="29990" xr:uid="{00000000-0005-0000-0000-000094980000}"/>
    <cellStyle name="Komma 2 3 3 2 6" xfId="35436" xr:uid="{00000000-0005-0000-0000-000095980000}"/>
    <cellStyle name="Komma 2 3 3 2 7" xfId="43031" xr:uid="{00000000-0005-0000-0000-000096980000}"/>
    <cellStyle name="Komma 2 3 3 2 8" xfId="13059" xr:uid="{00000000-0005-0000-0000-000097980000}"/>
    <cellStyle name="Komma 2 3 3 3" xfId="3207" xr:uid="{00000000-0005-0000-0000-000098980000}"/>
    <cellStyle name="Komma 2 3 3 3 2" xfId="7999" xr:uid="{00000000-0005-0000-0000-000099980000}"/>
    <cellStyle name="Komma 2 3 3 3 2 2" xfId="27429" xr:uid="{00000000-0005-0000-0000-00009A980000}"/>
    <cellStyle name="Komma 2 3 3 3 2 3" xfId="53765" xr:uid="{00000000-0005-0000-0000-00009B980000}"/>
    <cellStyle name="Komma 2 3 3 3 2 4" xfId="17540" xr:uid="{00000000-0005-0000-0000-00009C980000}"/>
    <cellStyle name="Komma 2 3 3 3 3" xfId="21832" xr:uid="{00000000-0005-0000-0000-00009D980000}"/>
    <cellStyle name="Komma 2 3 3 3 3 2" xfId="49077" xr:uid="{00000000-0005-0000-0000-00009E980000}"/>
    <cellStyle name="Komma 2 3 3 3 4" xfId="31319" xr:uid="{00000000-0005-0000-0000-00009F980000}"/>
    <cellStyle name="Komma 2 3 3 3 5" xfId="36886" xr:uid="{00000000-0005-0000-0000-0000A0980000}"/>
    <cellStyle name="Komma 2 3 3 3 6" xfId="44346" xr:uid="{00000000-0005-0000-0000-0000A1980000}"/>
    <cellStyle name="Komma 2 3 3 3 7" xfId="12339" xr:uid="{00000000-0005-0000-0000-0000A2980000}"/>
    <cellStyle name="Komma 2 3 3 4" xfId="6034" xr:uid="{00000000-0005-0000-0000-0000A3980000}"/>
    <cellStyle name="Komma 2 3 3 4 2" xfId="25120" xr:uid="{00000000-0005-0000-0000-0000A4980000}"/>
    <cellStyle name="Komma 2 3 3 4 3" xfId="51800" xr:uid="{00000000-0005-0000-0000-0000A5980000}"/>
    <cellStyle name="Komma 2 3 3 4 4" xfId="13841" xr:uid="{00000000-0005-0000-0000-0000A6980000}"/>
    <cellStyle name="Komma 2 3 3 5" xfId="15710" xr:uid="{00000000-0005-0000-0000-0000A7980000}"/>
    <cellStyle name="Komma 2 3 3 5 2" xfId="25620" xr:uid="{00000000-0005-0000-0000-0000A8980000}"/>
    <cellStyle name="Komma 2 3 3 5 3" xfId="47138" xr:uid="{00000000-0005-0000-0000-0000A9980000}"/>
    <cellStyle name="Komma 2 3 3 6" xfId="19629" xr:uid="{00000000-0005-0000-0000-0000AA980000}"/>
    <cellStyle name="Komma 2 3 3 7" xfId="29268" xr:uid="{00000000-0005-0000-0000-0000AB980000}"/>
    <cellStyle name="Komma 2 3 3 8" xfId="34698" xr:uid="{00000000-0005-0000-0000-0000AC980000}"/>
    <cellStyle name="Komma 2 3 3 9" xfId="42297" xr:uid="{00000000-0005-0000-0000-0000AD980000}"/>
    <cellStyle name="Komma 2 3 4" xfId="1263" xr:uid="{00000000-0005-0000-0000-0000AE980000}"/>
    <cellStyle name="Komma 2 3 4 2" xfId="3639" xr:uid="{00000000-0005-0000-0000-0000AF980000}"/>
    <cellStyle name="Komma 2 3 4 2 2" xfId="8430" xr:uid="{00000000-0005-0000-0000-0000B0980000}"/>
    <cellStyle name="Komma 2 3 4 2 2 2" xfId="27850" xr:uid="{00000000-0005-0000-0000-0000B1980000}"/>
    <cellStyle name="Komma 2 3 4 2 2 3" xfId="54196" xr:uid="{00000000-0005-0000-0000-0000B2980000}"/>
    <cellStyle name="Komma 2 3 4 2 2 4" xfId="17972" xr:uid="{00000000-0005-0000-0000-0000B3980000}"/>
    <cellStyle name="Komma 2 3 4 2 3" xfId="22264" xr:uid="{00000000-0005-0000-0000-0000B4980000}"/>
    <cellStyle name="Komma 2 3 4 2 3 2" xfId="49507" xr:uid="{00000000-0005-0000-0000-0000B5980000}"/>
    <cellStyle name="Komma 2 3 4 2 4" xfId="31747" xr:uid="{00000000-0005-0000-0000-0000B6980000}"/>
    <cellStyle name="Komma 2 3 4 2 5" xfId="37318" xr:uid="{00000000-0005-0000-0000-0000B7980000}"/>
    <cellStyle name="Komma 2 3 4 2 6" xfId="44778" xr:uid="{00000000-0005-0000-0000-0000B8980000}"/>
    <cellStyle name="Komma 2 3 4 2 7" xfId="14261" xr:uid="{00000000-0005-0000-0000-0000B9980000}"/>
    <cellStyle name="Komma 2 3 4 3" xfId="6477" xr:uid="{00000000-0005-0000-0000-0000BA980000}"/>
    <cellStyle name="Komma 2 3 4 3 2" xfId="26040" xr:uid="{00000000-0005-0000-0000-0000BB980000}"/>
    <cellStyle name="Komma 2 3 4 3 3" xfId="52243" xr:uid="{00000000-0005-0000-0000-0000BC980000}"/>
    <cellStyle name="Komma 2 3 4 3 4" xfId="16130" xr:uid="{00000000-0005-0000-0000-0000BD980000}"/>
    <cellStyle name="Komma 2 3 4 4" xfId="20102" xr:uid="{00000000-0005-0000-0000-0000BE980000}"/>
    <cellStyle name="Komma 2 3 4 4 2" xfId="47579" xr:uid="{00000000-0005-0000-0000-0000BF980000}"/>
    <cellStyle name="Komma 2 3 4 5" xfId="29727" xr:uid="{00000000-0005-0000-0000-0000C0980000}"/>
    <cellStyle name="Komma 2 3 4 6" xfId="35173" xr:uid="{00000000-0005-0000-0000-0000C1980000}"/>
    <cellStyle name="Komma 2 3 4 7" xfId="42768" xr:uid="{00000000-0005-0000-0000-0000C2980000}"/>
    <cellStyle name="Komma 2 3 4 8" xfId="12797" xr:uid="{00000000-0005-0000-0000-0000C3980000}"/>
    <cellStyle name="Komma 2 3 5" xfId="2066" xr:uid="{00000000-0005-0000-0000-0000C4980000}"/>
    <cellStyle name="Komma 2 3 5 2" xfId="4371" xr:uid="{00000000-0005-0000-0000-0000C5980000}"/>
    <cellStyle name="Komma 2 3 5 2 2" xfId="9152" xr:uid="{00000000-0005-0000-0000-0000C6980000}"/>
    <cellStyle name="Komma 2 3 5 2 2 2" xfId="28545" xr:uid="{00000000-0005-0000-0000-0000C7980000}"/>
    <cellStyle name="Komma 2 3 5 2 2 3" xfId="54918" xr:uid="{00000000-0005-0000-0000-0000C8980000}"/>
    <cellStyle name="Komma 2 3 5 2 2 4" xfId="18704" xr:uid="{00000000-0005-0000-0000-0000C9980000}"/>
    <cellStyle name="Komma 2 3 5 2 3" xfId="22996" xr:uid="{00000000-0005-0000-0000-0000CA980000}"/>
    <cellStyle name="Komma 2 3 5 2 3 2" xfId="50228" xr:uid="{00000000-0005-0000-0000-0000CB980000}"/>
    <cellStyle name="Komma 2 3 5 2 4" xfId="32471" xr:uid="{00000000-0005-0000-0000-0000CC980000}"/>
    <cellStyle name="Komma 2 3 5 2 5" xfId="38050" xr:uid="{00000000-0005-0000-0000-0000CD980000}"/>
    <cellStyle name="Komma 2 3 5 2 6" xfId="45510" xr:uid="{00000000-0005-0000-0000-0000CE980000}"/>
    <cellStyle name="Komma 2 3 5 2 7" xfId="14956" xr:uid="{00000000-0005-0000-0000-0000CF980000}"/>
    <cellStyle name="Komma 2 3 5 3" xfId="7231" xr:uid="{00000000-0005-0000-0000-0000D0980000}"/>
    <cellStyle name="Komma 2 3 5 3 2" xfId="26735" xr:uid="{00000000-0005-0000-0000-0000D1980000}"/>
    <cellStyle name="Komma 2 3 5 3 3" xfId="52997" xr:uid="{00000000-0005-0000-0000-0000D2980000}"/>
    <cellStyle name="Komma 2 3 5 3 4" xfId="16825" xr:uid="{00000000-0005-0000-0000-0000D3980000}"/>
    <cellStyle name="Komma 2 3 5 4" xfId="20903" xr:uid="{00000000-0005-0000-0000-0000D4980000}"/>
    <cellStyle name="Komma 2 3 5 4 2" xfId="48333" xr:uid="{00000000-0005-0000-0000-0000D5980000}"/>
    <cellStyle name="Komma 2 3 5 5" xfId="30517" xr:uid="{00000000-0005-0000-0000-0000D6980000}"/>
    <cellStyle name="Komma 2 3 5 6" xfId="35976" xr:uid="{00000000-0005-0000-0000-0000D7980000}"/>
    <cellStyle name="Komma 2 3 5 7" xfId="43569" xr:uid="{00000000-0005-0000-0000-0000D8980000}"/>
    <cellStyle name="Komma 2 3 5 8" xfId="12080" xr:uid="{00000000-0005-0000-0000-0000D9980000}"/>
    <cellStyle name="Komma 2 3 6" xfId="2947" xr:uid="{00000000-0005-0000-0000-0000DA980000}"/>
    <cellStyle name="Komma 2 3 6 2" xfId="7740" xr:uid="{00000000-0005-0000-0000-0000DB980000}"/>
    <cellStyle name="Komma 2 3 6 2 2" xfId="27170" xr:uid="{00000000-0005-0000-0000-0000DC980000}"/>
    <cellStyle name="Komma 2 3 6 2 3" xfId="53506" xr:uid="{00000000-0005-0000-0000-0000DD980000}"/>
    <cellStyle name="Komma 2 3 6 2 4" xfId="17280" xr:uid="{00000000-0005-0000-0000-0000DE980000}"/>
    <cellStyle name="Komma 2 3 6 3" xfId="21572" xr:uid="{00000000-0005-0000-0000-0000DF980000}"/>
    <cellStyle name="Komma 2 3 6 3 2" xfId="48818" xr:uid="{00000000-0005-0000-0000-0000E0980000}"/>
    <cellStyle name="Komma 2 3 6 4" xfId="31059" xr:uid="{00000000-0005-0000-0000-0000E1980000}"/>
    <cellStyle name="Komma 2 3 6 5" xfId="36626" xr:uid="{00000000-0005-0000-0000-0000E2980000}"/>
    <cellStyle name="Komma 2 3 6 6" xfId="44086" xr:uid="{00000000-0005-0000-0000-0000E3980000}"/>
    <cellStyle name="Komma 2 3 6 7" xfId="13582" xr:uid="{00000000-0005-0000-0000-0000E4980000}"/>
    <cellStyle name="Komma 2 3 7" xfId="4846" xr:uid="{00000000-0005-0000-0000-0000E5980000}"/>
    <cellStyle name="Komma 2 3 7 2" xfId="9602" xr:uid="{00000000-0005-0000-0000-0000E6980000}"/>
    <cellStyle name="Komma 2 3 7 2 2" xfId="55368" xr:uid="{00000000-0005-0000-0000-0000E7980000}"/>
    <cellStyle name="Komma 2 3 7 2 3" xfId="25361" xr:uid="{00000000-0005-0000-0000-0000E8980000}"/>
    <cellStyle name="Komma 2 3 7 3" xfId="32945" xr:uid="{00000000-0005-0000-0000-0000E9980000}"/>
    <cellStyle name="Komma 2 3 7 3 2" xfId="50677" xr:uid="{00000000-0005-0000-0000-0000EA980000}"/>
    <cellStyle name="Komma 2 3 7 4" xfId="38524" xr:uid="{00000000-0005-0000-0000-0000EB980000}"/>
    <cellStyle name="Komma 2 3 7 5" xfId="45977" xr:uid="{00000000-0005-0000-0000-0000EC980000}"/>
    <cellStyle name="Komma 2 3 7 6" xfId="15451" xr:uid="{00000000-0005-0000-0000-0000ED980000}"/>
    <cellStyle name="Komma 2 3 8" xfId="5331" xr:uid="{00000000-0005-0000-0000-0000EE980000}"/>
    <cellStyle name="Komma 2 3 8 2" xfId="10023" xr:uid="{00000000-0005-0000-0000-0000EF980000}"/>
    <cellStyle name="Komma 2 3 8 2 2" xfId="55789" xr:uid="{00000000-0005-0000-0000-0000F0980000}"/>
    <cellStyle name="Komma 2 3 8 2 3" xfId="33427" xr:uid="{00000000-0005-0000-0000-0000F1980000}"/>
    <cellStyle name="Komma 2 3 8 3" xfId="39006" xr:uid="{00000000-0005-0000-0000-0000F2980000}"/>
    <cellStyle name="Komma 2 3 8 3 2" xfId="51097" xr:uid="{00000000-0005-0000-0000-0000F3980000}"/>
    <cellStyle name="Komma 2 3 8 4" xfId="46459" xr:uid="{00000000-0005-0000-0000-0000F4980000}"/>
    <cellStyle name="Komma 2 3 8 5" xfId="19342" xr:uid="{00000000-0005-0000-0000-0000F5980000}"/>
    <cellStyle name="Komma 2 3 9" xfId="5774" xr:uid="{00000000-0005-0000-0000-0000F6980000}"/>
    <cellStyle name="Komma 2 3 9 2" xfId="51540" xr:uid="{00000000-0005-0000-0000-0000F7980000}"/>
    <cellStyle name="Komma 2 3 9 3" xfId="29008" xr:uid="{00000000-0005-0000-0000-0000F8980000}"/>
    <cellStyle name="Komma 2 4" xfId="572" xr:uid="{00000000-0005-0000-0000-0000F9980000}"/>
    <cellStyle name="Komma 2 4 10" xfId="42088" xr:uid="{00000000-0005-0000-0000-0000FA980000}"/>
    <cellStyle name="Komma 2 4 11" xfId="11432" xr:uid="{00000000-0005-0000-0000-0000FB980000}"/>
    <cellStyle name="Komma 2 4 12" xfId="56646" xr:uid="{00000000-0005-0000-0000-0000FC980000}"/>
    <cellStyle name="Komma 2 4 13" xfId="57101" xr:uid="{00000000-0005-0000-0000-0000FD980000}"/>
    <cellStyle name="Komma 2 4 2" xfId="856" xr:uid="{00000000-0005-0000-0000-0000FE980000}"/>
    <cellStyle name="Komma 2 4 2 10" xfId="11713" xr:uid="{00000000-0005-0000-0000-0000FF980000}"/>
    <cellStyle name="Komma 2 4 2 2" xfId="1598" xr:uid="{00000000-0005-0000-0000-000000990000}"/>
    <cellStyle name="Komma 2 4 2 2 2" xfId="3971" xr:uid="{00000000-0005-0000-0000-000001990000}"/>
    <cellStyle name="Komma 2 4 2 2 2 2" xfId="8762" xr:uid="{00000000-0005-0000-0000-000002990000}"/>
    <cellStyle name="Komma 2 4 2 2 2 2 2" xfId="28181" xr:uid="{00000000-0005-0000-0000-000003990000}"/>
    <cellStyle name="Komma 2 4 2 2 2 2 3" xfId="54528" xr:uid="{00000000-0005-0000-0000-000004990000}"/>
    <cellStyle name="Komma 2 4 2 2 2 2 4" xfId="18304" xr:uid="{00000000-0005-0000-0000-000005990000}"/>
    <cellStyle name="Komma 2 4 2 2 2 3" xfId="22596" xr:uid="{00000000-0005-0000-0000-000006990000}"/>
    <cellStyle name="Komma 2 4 2 2 2 3 2" xfId="49839" xr:uid="{00000000-0005-0000-0000-000007990000}"/>
    <cellStyle name="Komma 2 4 2 2 2 4" xfId="32079" xr:uid="{00000000-0005-0000-0000-000008990000}"/>
    <cellStyle name="Komma 2 4 2 2 2 5" xfId="37650" xr:uid="{00000000-0005-0000-0000-000009990000}"/>
    <cellStyle name="Komma 2 4 2 2 2 6" xfId="45110" xr:uid="{00000000-0005-0000-0000-00000A990000}"/>
    <cellStyle name="Komma 2 4 2 2 2 7" xfId="14592" xr:uid="{00000000-0005-0000-0000-00000B990000}"/>
    <cellStyle name="Komma 2 4 2 2 3" xfId="6811" xr:uid="{00000000-0005-0000-0000-00000C990000}"/>
    <cellStyle name="Komma 2 4 2 2 3 2" xfId="26371" xr:uid="{00000000-0005-0000-0000-00000D990000}"/>
    <cellStyle name="Komma 2 4 2 2 3 3" xfId="52577" xr:uid="{00000000-0005-0000-0000-00000E990000}"/>
    <cellStyle name="Komma 2 4 2 2 3 4" xfId="16461" xr:uid="{00000000-0005-0000-0000-00000F990000}"/>
    <cellStyle name="Komma 2 4 2 2 4" xfId="20437" xr:uid="{00000000-0005-0000-0000-000010990000}"/>
    <cellStyle name="Komma 2 4 2 2 4 2" xfId="47913" xr:uid="{00000000-0005-0000-0000-000011990000}"/>
    <cellStyle name="Komma 2 4 2 2 5" xfId="30062" xr:uid="{00000000-0005-0000-0000-000012990000}"/>
    <cellStyle name="Komma 2 4 2 2 6" xfId="35508" xr:uid="{00000000-0005-0000-0000-000013990000}"/>
    <cellStyle name="Komma 2 4 2 2 7" xfId="43103" xr:uid="{00000000-0005-0000-0000-000014990000}"/>
    <cellStyle name="Komma 2 4 2 2 8" xfId="13131" xr:uid="{00000000-0005-0000-0000-000015990000}"/>
    <cellStyle name="Komma 2 4 2 3" xfId="3279" xr:uid="{00000000-0005-0000-0000-000016990000}"/>
    <cellStyle name="Komma 2 4 2 3 2" xfId="8071" xr:uid="{00000000-0005-0000-0000-000017990000}"/>
    <cellStyle name="Komma 2 4 2 3 2 2" xfId="27501" xr:uid="{00000000-0005-0000-0000-000018990000}"/>
    <cellStyle name="Komma 2 4 2 3 2 3" xfId="53837" xr:uid="{00000000-0005-0000-0000-000019990000}"/>
    <cellStyle name="Komma 2 4 2 3 2 4" xfId="17612" xr:uid="{00000000-0005-0000-0000-00001A990000}"/>
    <cellStyle name="Komma 2 4 2 3 3" xfId="21904" xr:uid="{00000000-0005-0000-0000-00001B990000}"/>
    <cellStyle name="Komma 2 4 2 3 3 2" xfId="49149" xr:uid="{00000000-0005-0000-0000-00001C990000}"/>
    <cellStyle name="Komma 2 4 2 3 4" xfId="31391" xr:uid="{00000000-0005-0000-0000-00001D990000}"/>
    <cellStyle name="Komma 2 4 2 3 5" xfId="36958" xr:uid="{00000000-0005-0000-0000-00001E990000}"/>
    <cellStyle name="Komma 2 4 2 3 6" xfId="44418" xr:uid="{00000000-0005-0000-0000-00001F990000}"/>
    <cellStyle name="Komma 2 4 2 3 7" xfId="12411" xr:uid="{00000000-0005-0000-0000-000020990000}"/>
    <cellStyle name="Komma 2 4 2 4" xfId="6106" xr:uid="{00000000-0005-0000-0000-000021990000}"/>
    <cellStyle name="Komma 2 4 2 4 2" xfId="24423" xr:uid="{00000000-0005-0000-0000-000022990000}"/>
    <cellStyle name="Komma 2 4 2 4 3" xfId="51872" xr:uid="{00000000-0005-0000-0000-000023990000}"/>
    <cellStyle name="Komma 2 4 2 4 4" xfId="13913" xr:uid="{00000000-0005-0000-0000-000024990000}"/>
    <cellStyle name="Komma 2 4 2 5" xfId="15782" xr:uid="{00000000-0005-0000-0000-000025990000}"/>
    <cellStyle name="Komma 2 4 2 5 2" xfId="25692" xr:uid="{00000000-0005-0000-0000-000026990000}"/>
    <cellStyle name="Komma 2 4 2 5 3" xfId="47210" xr:uid="{00000000-0005-0000-0000-000027990000}"/>
    <cellStyle name="Komma 2 4 2 6" xfId="19701" xr:uid="{00000000-0005-0000-0000-000028990000}"/>
    <cellStyle name="Komma 2 4 2 7" xfId="29340" xr:uid="{00000000-0005-0000-0000-000029990000}"/>
    <cellStyle name="Komma 2 4 2 8" xfId="34770" xr:uid="{00000000-0005-0000-0000-00002A990000}"/>
    <cellStyle name="Komma 2 4 2 9" xfId="42369" xr:uid="{00000000-0005-0000-0000-00002B990000}"/>
    <cellStyle name="Komma 2 4 3" xfId="1335" xr:uid="{00000000-0005-0000-0000-00002C990000}"/>
    <cellStyle name="Komma 2 4 3 2" xfId="3711" xr:uid="{00000000-0005-0000-0000-00002D990000}"/>
    <cellStyle name="Komma 2 4 3 2 2" xfId="8502" xr:uid="{00000000-0005-0000-0000-00002E990000}"/>
    <cellStyle name="Komma 2 4 3 2 2 2" xfId="27922" xr:uid="{00000000-0005-0000-0000-00002F990000}"/>
    <cellStyle name="Komma 2 4 3 2 2 3" xfId="54268" xr:uid="{00000000-0005-0000-0000-000030990000}"/>
    <cellStyle name="Komma 2 4 3 2 2 4" xfId="18044" xr:uid="{00000000-0005-0000-0000-000031990000}"/>
    <cellStyle name="Komma 2 4 3 2 3" xfId="22336" xr:uid="{00000000-0005-0000-0000-000032990000}"/>
    <cellStyle name="Komma 2 4 3 2 3 2" xfId="49579" xr:uid="{00000000-0005-0000-0000-000033990000}"/>
    <cellStyle name="Komma 2 4 3 2 4" xfId="31819" xr:uid="{00000000-0005-0000-0000-000034990000}"/>
    <cellStyle name="Komma 2 4 3 2 5" xfId="37390" xr:uid="{00000000-0005-0000-0000-000035990000}"/>
    <cellStyle name="Komma 2 4 3 2 6" xfId="44850" xr:uid="{00000000-0005-0000-0000-000036990000}"/>
    <cellStyle name="Komma 2 4 3 2 7" xfId="14333" xr:uid="{00000000-0005-0000-0000-000037990000}"/>
    <cellStyle name="Komma 2 4 3 3" xfId="6549" xr:uid="{00000000-0005-0000-0000-000038990000}"/>
    <cellStyle name="Komma 2 4 3 3 2" xfId="26112" xr:uid="{00000000-0005-0000-0000-000039990000}"/>
    <cellStyle name="Komma 2 4 3 3 3" xfId="52315" xr:uid="{00000000-0005-0000-0000-00003A990000}"/>
    <cellStyle name="Komma 2 4 3 3 4" xfId="16202" xr:uid="{00000000-0005-0000-0000-00003B990000}"/>
    <cellStyle name="Komma 2 4 3 4" xfId="20174" xr:uid="{00000000-0005-0000-0000-00003C990000}"/>
    <cellStyle name="Komma 2 4 3 4 2" xfId="47651" xr:uid="{00000000-0005-0000-0000-00003D990000}"/>
    <cellStyle name="Komma 2 4 3 5" xfId="29799" xr:uid="{00000000-0005-0000-0000-00003E990000}"/>
    <cellStyle name="Komma 2 4 3 6" xfId="35245" xr:uid="{00000000-0005-0000-0000-00003F990000}"/>
    <cellStyle name="Komma 2 4 3 7" xfId="42840" xr:uid="{00000000-0005-0000-0000-000040990000}"/>
    <cellStyle name="Komma 2 4 3 8" xfId="12869" xr:uid="{00000000-0005-0000-0000-000041990000}"/>
    <cellStyle name="Komma 2 4 4" xfId="2138" xr:uid="{00000000-0005-0000-0000-000042990000}"/>
    <cellStyle name="Komma 2 4 4 2" xfId="4443" xr:uid="{00000000-0005-0000-0000-000043990000}"/>
    <cellStyle name="Komma 2 4 4 2 2" xfId="9224" xr:uid="{00000000-0005-0000-0000-000044990000}"/>
    <cellStyle name="Komma 2 4 4 2 2 2" xfId="28617" xr:uid="{00000000-0005-0000-0000-000045990000}"/>
    <cellStyle name="Komma 2 4 4 2 2 3" xfId="54990" xr:uid="{00000000-0005-0000-0000-000046990000}"/>
    <cellStyle name="Komma 2 4 4 2 2 4" xfId="18776" xr:uid="{00000000-0005-0000-0000-000047990000}"/>
    <cellStyle name="Komma 2 4 4 2 3" xfId="23068" xr:uid="{00000000-0005-0000-0000-000048990000}"/>
    <cellStyle name="Komma 2 4 4 2 3 2" xfId="50300" xr:uid="{00000000-0005-0000-0000-000049990000}"/>
    <cellStyle name="Komma 2 4 4 2 4" xfId="32543" xr:uid="{00000000-0005-0000-0000-00004A990000}"/>
    <cellStyle name="Komma 2 4 4 2 5" xfId="38122" xr:uid="{00000000-0005-0000-0000-00004B990000}"/>
    <cellStyle name="Komma 2 4 4 2 6" xfId="45582" xr:uid="{00000000-0005-0000-0000-00004C990000}"/>
    <cellStyle name="Komma 2 4 4 2 7" xfId="15028" xr:uid="{00000000-0005-0000-0000-00004D990000}"/>
    <cellStyle name="Komma 2 4 4 3" xfId="7303" xr:uid="{00000000-0005-0000-0000-00004E990000}"/>
    <cellStyle name="Komma 2 4 4 3 2" xfId="26807" xr:uid="{00000000-0005-0000-0000-00004F990000}"/>
    <cellStyle name="Komma 2 4 4 3 3" xfId="53069" xr:uid="{00000000-0005-0000-0000-000050990000}"/>
    <cellStyle name="Komma 2 4 4 3 4" xfId="16897" xr:uid="{00000000-0005-0000-0000-000051990000}"/>
    <cellStyle name="Komma 2 4 4 4" xfId="20975" xr:uid="{00000000-0005-0000-0000-000052990000}"/>
    <cellStyle name="Komma 2 4 4 4 2" xfId="48405" xr:uid="{00000000-0005-0000-0000-000053990000}"/>
    <cellStyle name="Komma 2 4 4 5" xfId="30589" xr:uid="{00000000-0005-0000-0000-000054990000}"/>
    <cellStyle name="Komma 2 4 4 6" xfId="36048" xr:uid="{00000000-0005-0000-0000-000055990000}"/>
    <cellStyle name="Komma 2 4 4 7" xfId="43641" xr:uid="{00000000-0005-0000-0000-000056990000}"/>
    <cellStyle name="Komma 2 4 4 8" xfId="12152" xr:uid="{00000000-0005-0000-0000-000057990000}"/>
    <cellStyle name="Komma 2 4 5" xfId="3019" xr:uid="{00000000-0005-0000-0000-000058990000}"/>
    <cellStyle name="Komma 2 4 5 2" xfId="7812" xr:uid="{00000000-0005-0000-0000-000059990000}"/>
    <cellStyle name="Komma 2 4 5 2 2" xfId="27242" xr:uid="{00000000-0005-0000-0000-00005A990000}"/>
    <cellStyle name="Komma 2 4 5 2 3" xfId="53578" xr:uid="{00000000-0005-0000-0000-00005B990000}"/>
    <cellStyle name="Komma 2 4 5 2 4" xfId="17352" xr:uid="{00000000-0005-0000-0000-00005C990000}"/>
    <cellStyle name="Komma 2 4 5 3" xfId="21644" xr:uid="{00000000-0005-0000-0000-00005D990000}"/>
    <cellStyle name="Komma 2 4 5 3 2" xfId="48890" xr:uid="{00000000-0005-0000-0000-00005E990000}"/>
    <cellStyle name="Komma 2 4 5 4" xfId="31131" xr:uid="{00000000-0005-0000-0000-00005F990000}"/>
    <cellStyle name="Komma 2 4 5 5" xfId="36698" xr:uid="{00000000-0005-0000-0000-000060990000}"/>
    <cellStyle name="Komma 2 4 5 6" xfId="44158" xr:uid="{00000000-0005-0000-0000-000061990000}"/>
    <cellStyle name="Komma 2 4 5 7" xfId="13654" xr:uid="{00000000-0005-0000-0000-000062990000}"/>
    <cellStyle name="Komma 2 4 6" xfId="4918" xr:uid="{00000000-0005-0000-0000-000063990000}"/>
    <cellStyle name="Komma 2 4 6 2" xfId="9674" xr:uid="{00000000-0005-0000-0000-000064990000}"/>
    <cellStyle name="Komma 2 4 6 2 2" xfId="55440" xr:uid="{00000000-0005-0000-0000-000065990000}"/>
    <cellStyle name="Komma 2 4 6 2 3" xfId="25433" xr:uid="{00000000-0005-0000-0000-000066990000}"/>
    <cellStyle name="Komma 2 4 6 3" xfId="33017" xr:uid="{00000000-0005-0000-0000-000067990000}"/>
    <cellStyle name="Komma 2 4 6 3 2" xfId="50749" xr:uid="{00000000-0005-0000-0000-000068990000}"/>
    <cellStyle name="Komma 2 4 6 4" xfId="38596" xr:uid="{00000000-0005-0000-0000-000069990000}"/>
    <cellStyle name="Komma 2 4 6 5" xfId="46049" xr:uid="{00000000-0005-0000-0000-00006A990000}"/>
    <cellStyle name="Komma 2 4 6 6" xfId="15523" xr:uid="{00000000-0005-0000-0000-00006B990000}"/>
    <cellStyle name="Komma 2 4 7" xfId="5403" xr:uid="{00000000-0005-0000-0000-00006C990000}"/>
    <cellStyle name="Komma 2 4 7 2" xfId="10095" xr:uid="{00000000-0005-0000-0000-00006D990000}"/>
    <cellStyle name="Komma 2 4 7 2 2" xfId="55861" xr:uid="{00000000-0005-0000-0000-00006E990000}"/>
    <cellStyle name="Komma 2 4 7 2 3" xfId="33499" xr:uid="{00000000-0005-0000-0000-00006F990000}"/>
    <cellStyle name="Komma 2 4 7 3" xfId="39078" xr:uid="{00000000-0005-0000-0000-000070990000}"/>
    <cellStyle name="Komma 2 4 7 3 2" xfId="51169" xr:uid="{00000000-0005-0000-0000-000071990000}"/>
    <cellStyle name="Komma 2 4 7 4" xfId="46531" xr:uid="{00000000-0005-0000-0000-000072990000}"/>
    <cellStyle name="Komma 2 4 7 5" xfId="19419" xr:uid="{00000000-0005-0000-0000-000073990000}"/>
    <cellStyle name="Komma 2 4 8" xfId="5846" xr:uid="{00000000-0005-0000-0000-000074990000}"/>
    <cellStyle name="Komma 2 4 8 2" xfId="51612" xr:uid="{00000000-0005-0000-0000-000075990000}"/>
    <cellStyle name="Komma 2 4 8 3" xfId="29080" xr:uid="{00000000-0005-0000-0000-000076990000}"/>
    <cellStyle name="Komma 2 4 9" xfId="10891" xr:uid="{00000000-0005-0000-0000-000077990000}"/>
    <cellStyle name="Komma 2 4 9 2" xfId="46951" xr:uid="{00000000-0005-0000-0000-000078990000}"/>
    <cellStyle name="Komma 2 4 9 3" xfId="34488" xr:uid="{00000000-0005-0000-0000-000079990000}"/>
    <cellStyle name="Komma 2 5" xfId="933" xr:uid="{00000000-0005-0000-0000-00007A990000}"/>
    <cellStyle name="Komma 2 5 10" xfId="11790" xr:uid="{00000000-0005-0000-0000-00007B990000}"/>
    <cellStyle name="Komma 2 5 11" xfId="56718" xr:uid="{00000000-0005-0000-0000-00007C990000}"/>
    <cellStyle name="Komma 2 5 12" xfId="57173" xr:uid="{00000000-0005-0000-0000-00007D990000}"/>
    <cellStyle name="Komma 2 5 2" xfId="1670" xr:uid="{00000000-0005-0000-0000-00007E990000}"/>
    <cellStyle name="Komma 2 5 2 2" xfId="4043" xr:uid="{00000000-0005-0000-0000-00007F990000}"/>
    <cellStyle name="Komma 2 5 2 2 2" xfId="8834" xr:uid="{00000000-0005-0000-0000-000080990000}"/>
    <cellStyle name="Komma 2 5 2 2 2 2" xfId="28253" xr:uid="{00000000-0005-0000-0000-000081990000}"/>
    <cellStyle name="Komma 2 5 2 2 2 3" xfId="54600" xr:uid="{00000000-0005-0000-0000-000082990000}"/>
    <cellStyle name="Komma 2 5 2 2 2 4" xfId="18376" xr:uid="{00000000-0005-0000-0000-000083990000}"/>
    <cellStyle name="Komma 2 5 2 2 3" xfId="22668" xr:uid="{00000000-0005-0000-0000-000084990000}"/>
    <cellStyle name="Komma 2 5 2 2 3 2" xfId="49911" xr:uid="{00000000-0005-0000-0000-000085990000}"/>
    <cellStyle name="Komma 2 5 2 2 4" xfId="32151" xr:uid="{00000000-0005-0000-0000-000086990000}"/>
    <cellStyle name="Komma 2 5 2 2 5" xfId="37722" xr:uid="{00000000-0005-0000-0000-000087990000}"/>
    <cellStyle name="Komma 2 5 2 2 6" xfId="45182" xr:uid="{00000000-0005-0000-0000-000088990000}"/>
    <cellStyle name="Komma 2 5 2 2 7" xfId="14664" xr:uid="{00000000-0005-0000-0000-000089990000}"/>
    <cellStyle name="Komma 2 5 2 3" xfId="6883" xr:uid="{00000000-0005-0000-0000-00008A990000}"/>
    <cellStyle name="Komma 2 5 2 3 2" xfId="26443" xr:uid="{00000000-0005-0000-0000-00008B990000}"/>
    <cellStyle name="Komma 2 5 2 3 3" xfId="52649" xr:uid="{00000000-0005-0000-0000-00008C990000}"/>
    <cellStyle name="Komma 2 5 2 3 4" xfId="16533" xr:uid="{00000000-0005-0000-0000-00008D990000}"/>
    <cellStyle name="Komma 2 5 2 4" xfId="20509" xr:uid="{00000000-0005-0000-0000-00008E990000}"/>
    <cellStyle name="Komma 2 5 2 4 2" xfId="47985" xr:uid="{00000000-0005-0000-0000-00008F990000}"/>
    <cellStyle name="Komma 2 5 2 5" xfId="30134" xr:uid="{00000000-0005-0000-0000-000090990000}"/>
    <cellStyle name="Komma 2 5 2 6" xfId="35580" xr:uid="{00000000-0005-0000-0000-000091990000}"/>
    <cellStyle name="Komma 2 5 2 7" xfId="43175" xr:uid="{00000000-0005-0000-0000-000092990000}"/>
    <cellStyle name="Komma 2 5 2 8" xfId="13203" xr:uid="{00000000-0005-0000-0000-000093990000}"/>
    <cellStyle name="Komma 2 5 3" xfId="2210" xr:uid="{00000000-0005-0000-0000-000094990000}"/>
    <cellStyle name="Komma 2 5 3 2" xfId="4515" xr:uid="{00000000-0005-0000-0000-000095990000}"/>
    <cellStyle name="Komma 2 5 3 2 2" xfId="9296" xr:uid="{00000000-0005-0000-0000-000096990000}"/>
    <cellStyle name="Komma 2 5 3 2 2 2" xfId="28689" xr:uid="{00000000-0005-0000-0000-000097990000}"/>
    <cellStyle name="Komma 2 5 3 2 2 3" xfId="55062" xr:uid="{00000000-0005-0000-0000-000098990000}"/>
    <cellStyle name="Komma 2 5 3 2 2 4" xfId="18848" xr:uid="{00000000-0005-0000-0000-000099990000}"/>
    <cellStyle name="Komma 2 5 3 2 3" xfId="23140" xr:uid="{00000000-0005-0000-0000-00009A990000}"/>
    <cellStyle name="Komma 2 5 3 2 3 2" xfId="50372" xr:uid="{00000000-0005-0000-0000-00009B990000}"/>
    <cellStyle name="Komma 2 5 3 2 4" xfId="32615" xr:uid="{00000000-0005-0000-0000-00009C990000}"/>
    <cellStyle name="Komma 2 5 3 2 5" xfId="38194" xr:uid="{00000000-0005-0000-0000-00009D990000}"/>
    <cellStyle name="Komma 2 5 3 2 6" xfId="45654" xr:uid="{00000000-0005-0000-0000-00009E990000}"/>
    <cellStyle name="Komma 2 5 3 2 7" xfId="15100" xr:uid="{00000000-0005-0000-0000-00009F990000}"/>
    <cellStyle name="Komma 2 5 3 3" xfId="7375" xr:uid="{00000000-0005-0000-0000-0000A0990000}"/>
    <cellStyle name="Komma 2 5 3 3 2" xfId="26879" xr:uid="{00000000-0005-0000-0000-0000A1990000}"/>
    <cellStyle name="Komma 2 5 3 3 3" xfId="53141" xr:uid="{00000000-0005-0000-0000-0000A2990000}"/>
    <cellStyle name="Komma 2 5 3 3 4" xfId="16969" xr:uid="{00000000-0005-0000-0000-0000A3990000}"/>
    <cellStyle name="Komma 2 5 3 4" xfId="21047" xr:uid="{00000000-0005-0000-0000-0000A4990000}"/>
    <cellStyle name="Komma 2 5 3 4 2" xfId="48477" xr:uid="{00000000-0005-0000-0000-0000A5990000}"/>
    <cellStyle name="Komma 2 5 3 5" xfId="30661" xr:uid="{00000000-0005-0000-0000-0000A6990000}"/>
    <cellStyle name="Komma 2 5 3 6" xfId="36120" xr:uid="{00000000-0005-0000-0000-0000A7990000}"/>
    <cellStyle name="Komma 2 5 3 7" xfId="43713" xr:uid="{00000000-0005-0000-0000-0000A8990000}"/>
    <cellStyle name="Komma 2 5 3 8" xfId="12483" xr:uid="{00000000-0005-0000-0000-0000A9990000}"/>
    <cellStyle name="Komma 2 5 4" xfId="3351" xr:uid="{00000000-0005-0000-0000-0000AA990000}"/>
    <cellStyle name="Komma 2 5 4 2" xfId="8143" xr:uid="{00000000-0005-0000-0000-0000AB990000}"/>
    <cellStyle name="Komma 2 5 4 2 2" xfId="27573" xr:uid="{00000000-0005-0000-0000-0000AC990000}"/>
    <cellStyle name="Komma 2 5 4 2 3" xfId="53909" xr:uid="{00000000-0005-0000-0000-0000AD990000}"/>
    <cellStyle name="Komma 2 5 4 2 4" xfId="17684" xr:uid="{00000000-0005-0000-0000-0000AE990000}"/>
    <cellStyle name="Komma 2 5 4 3" xfId="21976" xr:uid="{00000000-0005-0000-0000-0000AF990000}"/>
    <cellStyle name="Komma 2 5 4 3 2" xfId="49221" xr:uid="{00000000-0005-0000-0000-0000B0990000}"/>
    <cellStyle name="Komma 2 5 4 4" xfId="31463" xr:uid="{00000000-0005-0000-0000-0000B1990000}"/>
    <cellStyle name="Komma 2 5 4 5" xfId="37030" xr:uid="{00000000-0005-0000-0000-0000B2990000}"/>
    <cellStyle name="Komma 2 5 4 6" xfId="44490" xr:uid="{00000000-0005-0000-0000-0000B3990000}"/>
    <cellStyle name="Komma 2 5 4 7" xfId="13985" xr:uid="{00000000-0005-0000-0000-0000B4990000}"/>
    <cellStyle name="Komma 2 5 5" xfId="4990" xr:uid="{00000000-0005-0000-0000-0000B5990000}"/>
    <cellStyle name="Komma 2 5 5 2" xfId="9746" xr:uid="{00000000-0005-0000-0000-0000B6990000}"/>
    <cellStyle name="Komma 2 5 5 2 2" xfId="55512" xr:uid="{00000000-0005-0000-0000-0000B7990000}"/>
    <cellStyle name="Komma 2 5 5 2 3" xfId="25764" xr:uid="{00000000-0005-0000-0000-0000B8990000}"/>
    <cellStyle name="Komma 2 5 5 3" xfId="33089" xr:uid="{00000000-0005-0000-0000-0000B9990000}"/>
    <cellStyle name="Komma 2 5 5 3 2" xfId="50821" xr:uid="{00000000-0005-0000-0000-0000BA990000}"/>
    <cellStyle name="Komma 2 5 5 4" xfId="38668" xr:uid="{00000000-0005-0000-0000-0000BB990000}"/>
    <cellStyle name="Komma 2 5 5 5" xfId="46121" xr:uid="{00000000-0005-0000-0000-0000BC990000}"/>
    <cellStyle name="Komma 2 5 5 6" xfId="15854" xr:uid="{00000000-0005-0000-0000-0000BD990000}"/>
    <cellStyle name="Komma 2 5 6" xfId="5475" xr:uid="{00000000-0005-0000-0000-0000BE990000}"/>
    <cellStyle name="Komma 2 5 6 2" xfId="10167" xr:uid="{00000000-0005-0000-0000-0000BF990000}"/>
    <cellStyle name="Komma 2 5 6 2 2" xfId="55933" xr:uid="{00000000-0005-0000-0000-0000C0990000}"/>
    <cellStyle name="Komma 2 5 6 2 3" xfId="33571" xr:uid="{00000000-0005-0000-0000-0000C1990000}"/>
    <cellStyle name="Komma 2 5 6 3" xfId="39150" xr:uid="{00000000-0005-0000-0000-0000C2990000}"/>
    <cellStyle name="Komma 2 5 6 3 2" xfId="51241" xr:uid="{00000000-0005-0000-0000-0000C3990000}"/>
    <cellStyle name="Komma 2 5 6 4" xfId="46603" xr:uid="{00000000-0005-0000-0000-0000C4990000}"/>
    <cellStyle name="Komma 2 5 6 5" xfId="19778" xr:uid="{00000000-0005-0000-0000-0000C5990000}"/>
    <cellStyle name="Komma 2 5 7" xfId="6178" xr:uid="{00000000-0005-0000-0000-0000C6990000}"/>
    <cellStyle name="Komma 2 5 7 2" xfId="51944" xr:uid="{00000000-0005-0000-0000-0000C7990000}"/>
    <cellStyle name="Komma 2 5 7 3" xfId="29412" xr:uid="{00000000-0005-0000-0000-0000C8990000}"/>
    <cellStyle name="Komma 2 5 8" xfId="10963" xr:uid="{00000000-0005-0000-0000-0000C9990000}"/>
    <cellStyle name="Komma 2 5 8 2" xfId="47282" xr:uid="{00000000-0005-0000-0000-0000CA990000}"/>
    <cellStyle name="Komma 2 5 8 3" xfId="34847" xr:uid="{00000000-0005-0000-0000-0000CB990000}"/>
    <cellStyle name="Komma 2 5 9" xfId="42446" xr:uid="{00000000-0005-0000-0000-0000CC990000}"/>
    <cellStyle name="Komma 2 6" xfId="674" xr:uid="{00000000-0005-0000-0000-0000CD990000}"/>
    <cellStyle name="Komma 2 6 10" xfId="11531" xr:uid="{00000000-0005-0000-0000-0000CE990000}"/>
    <cellStyle name="Komma 2 6 2" xfId="1434" xr:uid="{00000000-0005-0000-0000-0000CF990000}"/>
    <cellStyle name="Komma 2 6 2 2" xfId="3810" xr:uid="{00000000-0005-0000-0000-0000D0990000}"/>
    <cellStyle name="Komma 2 6 2 2 2" xfId="8601" xr:uid="{00000000-0005-0000-0000-0000D1990000}"/>
    <cellStyle name="Komma 2 6 2 2 2 2" xfId="28021" xr:uid="{00000000-0005-0000-0000-0000D2990000}"/>
    <cellStyle name="Komma 2 6 2 2 2 3" xfId="54367" xr:uid="{00000000-0005-0000-0000-0000D3990000}"/>
    <cellStyle name="Komma 2 6 2 2 2 4" xfId="18143" xr:uid="{00000000-0005-0000-0000-0000D4990000}"/>
    <cellStyle name="Komma 2 6 2 2 3" xfId="22435" xr:uid="{00000000-0005-0000-0000-0000D5990000}"/>
    <cellStyle name="Komma 2 6 2 2 3 2" xfId="49678" xr:uid="{00000000-0005-0000-0000-0000D6990000}"/>
    <cellStyle name="Komma 2 6 2 2 4" xfId="31918" xr:uid="{00000000-0005-0000-0000-0000D7990000}"/>
    <cellStyle name="Komma 2 6 2 2 5" xfId="37489" xr:uid="{00000000-0005-0000-0000-0000D8990000}"/>
    <cellStyle name="Komma 2 6 2 2 6" xfId="44949" xr:uid="{00000000-0005-0000-0000-0000D9990000}"/>
    <cellStyle name="Komma 2 6 2 2 7" xfId="14432" xr:uid="{00000000-0005-0000-0000-0000DA990000}"/>
    <cellStyle name="Komma 2 6 2 3" xfId="6648" xr:uid="{00000000-0005-0000-0000-0000DB990000}"/>
    <cellStyle name="Komma 2 6 2 3 2" xfId="26211" xr:uid="{00000000-0005-0000-0000-0000DC990000}"/>
    <cellStyle name="Komma 2 6 2 3 3" xfId="52414" xr:uid="{00000000-0005-0000-0000-0000DD990000}"/>
    <cellStyle name="Komma 2 6 2 3 4" xfId="16301" xr:uid="{00000000-0005-0000-0000-0000DE990000}"/>
    <cellStyle name="Komma 2 6 2 4" xfId="20273" xr:uid="{00000000-0005-0000-0000-0000DF990000}"/>
    <cellStyle name="Komma 2 6 2 4 2" xfId="47750" xr:uid="{00000000-0005-0000-0000-0000E0990000}"/>
    <cellStyle name="Komma 2 6 2 5" xfId="29898" xr:uid="{00000000-0005-0000-0000-0000E1990000}"/>
    <cellStyle name="Komma 2 6 2 6" xfId="35344" xr:uid="{00000000-0005-0000-0000-0000E2990000}"/>
    <cellStyle name="Komma 2 6 2 7" xfId="42939" xr:uid="{00000000-0005-0000-0000-0000E3990000}"/>
    <cellStyle name="Komma 2 6 2 8" xfId="12968" xr:uid="{00000000-0005-0000-0000-0000E4990000}"/>
    <cellStyle name="Komma 2 6 3" xfId="1977" xr:uid="{00000000-0005-0000-0000-0000E5990000}"/>
    <cellStyle name="Komma 2 6 3 2" xfId="4283" xr:uid="{00000000-0005-0000-0000-0000E6990000}"/>
    <cellStyle name="Komma 2 6 3 2 2" xfId="9064" xr:uid="{00000000-0005-0000-0000-0000E7990000}"/>
    <cellStyle name="Komma 2 6 3 2 2 2" xfId="28457" xr:uid="{00000000-0005-0000-0000-0000E8990000}"/>
    <cellStyle name="Komma 2 6 3 2 2 3" xfId="54830" xr:uid="{00000000-0005-0000-0000-0000E9990000}"/>
    <cellStyle name="Komma 2 6 3 2 2 4" xfId="18616" xr:uid="{00000000-0005-0000-0000-0000EA990000}"/>
    <cellStyle name="Komma 2 6 3 2 3" xfId="22908" xr:uid="{00000000-0005-0000-0000-0000EB990000}"/>
    <cellStyle name="Komma 2 6 3 2 3 2" xfId="50140" xr:uid="{00000000-0005-0000-0000-0000EC990000}"/>
    <cellStyle name="Komma 2 6 3 2 4" xfId="32383" xr:uid="{00000000-0005-0000-0000-0000ED990000}"/>
    <cellStyle name="Komma 2 6 3 2 5" xfId="37962" xr:uid="{00000000-0005-0000-0000-0000EE990000}"/>
    <cellStyle name="Komma 2 6 3 2 6" xfId="45422" xr:uid="{00000000-0005-0000-0000-0000EF990000}"/>
    <cellStyle name="Komma 2 6 3 2 7" xfId="14868" xr:uid="{00000000-0005-0000-0000-0000F0990000}"/>
    <cellStyle name="Komma 2 6 3 3" xfId="7143" xr:uid="{00000000-0005-0000-0000-0000F1990000}"/>
    <cellStyle name="Komma 2 6 3 3 2" xfId="26647" xr:uid="{00000000-0005-0000-0000-0000F2990000}"/>
    <cellStyle name="Komma 2 6 3 3 3" xfId="52909" xr:uid="{00000000-0005-0000-0000-0000F3990000}"/>
    <cellStyle name="Komma 2 6 3 3 4" xfId="16737" xr:uid="{00000000-0005-0000-0000-0000F4990000}"/>
    <cellStyle name="Komma 2 6 3 4" xfId="20815" xr:uid="{00000000-0005-0000-0000-0000F5990000}"/>
    <cellStyle name="Komma 2 6 3 4 2" xfId="48245" xr:uid="{00000000-0005-0000-0000-0000F6990000}"/>
    <cellStyle name="Komma 2 6 3 5" xfId="30429" xr:uid="{00000000-0005-0000-0000-0000F7990000}"/>
    <cellStyle name="Komma 2 6 3 6" xfId="35887" xr:uid="{00000000-0005-0000-0000-0000F8990000}"/>
    <cellStyle name="Komma 2 6 3 7" xfId="43481" xr:uid="{00000000-0005-0000-0000-0000F9990000}"/>
    <cellStyle name="Komma 2 6 3 8" xfId="12251" xr:uid="{00000000-0005-0000-0000-0000FA990000}"/>
    <cellStyle name="Komma 2 6 4" xfId="3118" xr:uid="{00000000-0005-0000-0000-0000FB990000}"/>
    <cellStyle name="Komma 2 6 4 2" xfId="7911" xr:uid="{00000000-0005-0000-0000-0000FC990000}"/>
    <cellStyle name="Komma 2 6 4 2 2" xfId="27341" xr:uid="{00000000-0005-0000-0000-0000FD990000}"/>
    <cellStyle name="Komma 2 6 4 2 3" xfId="53677" xr:uid="{00000000-0005-0000-0000-0000FE990000}"/>
    <cellStyle name="Komma 2 6 4 2 4" xfId="17451" xr:uid="{00000000-0005-0000-0000-0000FF990000}"/>
    <cellStyle name="Komma 2 6 4 3" xfId="21743" xr:uid="{00000000-0005-0000-0000-0000009A0000}"/>
    <cellStyle name="Komma 2 6 4 3 2" xfId="48989" xr:uid="{00000000-0005-0000-0000-0000019A0000}"/>
    <cellStyle name="Komma 2 6 4 4" xfId="31230" xr:uid="{00000000-0005-0000-0000-0000029A0000}"/>
    <cellStyle name="Komma 2 6 4 5" xfId="36797" xr:uid="{00000000-0005-0000-0000-0000039A0000}"/>
    <cellStyle name="Komma 2 6 4 6" xfId="44257" xr:uid="{00000000-0005-0000-0000-0000049A0000}"/>
    <cellStyle name="Komma 2 6 4 7" xfId="13753" xr:uid="{00000000-0005-0000-0000-0000059A0000}"/>
    <cellStyle name="Komma 2 6 5" xfId="4752" xr:uid="{00000000-0005-0000-0000-0000069A0000}"/>
    <cellStyle name="Komma 2 6 5 2" xfId="9514" xr:uid="{00000000-0005-0000-0000-0000079A0000}"/>
    <cellStyle name="Komma 2 6 5 2 2" xfId="55280" xr:uid="{00000000-0005-0000-0000-0000089A0000}"/>
    <cellStyle name="Komma 2 6 5 2 3" xfId="25532" xr:uid="{00000000-0005-0000-0000-0000099A0000}"/>
    <cellStyle name="Komma 2 6 5 3" xfId="32851" xr:uid="{00000000-0005-0000-0000-00000A9A0000}"/>
    <cellStyle name="Komma 2 6 5 3 2" xfId="50589" xr:uid="{00000000-0005-0000-0000-00000B9A0000}"/>
    <cellStyle name="Komma 2 6 5 4" xfId="38430" xr:uid="{00000000-0005-0000-0000-00000C9A0000}"/>
    <cellStyle name="Komma 2 6 5 5" xfId="45889" xr:uid="{00000000-0005-0000-0000-00000D9A0000}"/>
    <cellStyle name="Komma 2 6 5 6" xfId="15622" xr:uid="{00000000-0005-0000-0000-00000E9A0000}"/>
    <cellStyle name="Komma 2 6 6" xfId="5945" xr:uid="{00000000-0005-0000-0000-00000F9A0000}"/>
    <cellStyle name="Komma 2 6 6 2" xfId="51711" xr:uid="{00000000-0005-0000-0000-0000109A0000}"/>
    <cellStyle name="Komma 2 6 6 3" xfId="19519" xr:uid="{00000000-0005-0000-0000-0000119A0000}"/>
    <cellStyle name="Komma 2 6 7" xfId="10731" xr:uid="{00000000-0005-0000-0000-0000129A0000}"/>
    <cellStyle name="Komma 2 6 7 2" xfId="47050" xr:uid="{00000000-0005-0000-0000-0000139A0000}"/>
    <cellStyle name="Komma 2 6 7 3" xfId="29180" xr:uid="{00000000-0005-0000-0000-0000149A0000}"/>
    <cellStyle name="Komma 2 6 8" xfId="34588" xr:uid="{00000000-0005-0000-0000-0000159A0000}"/>
    <cellStyle name="Komma 2 6 9" xfId="42187" xr:uid="{00000000-0005-0000-0000-0000169A0000}"/>
    <cellStyle name="Komma 2 7" xfId="1096" xr:uid="{00000000-0005-0000-0000-0000179A0000}"/>
    <cellStyle name="Komma 2 7 10" xfId="11951" xr:uid="{00000000-0005-0000-0000-0000189A0000}"/>
    <cellStyle name="Komma 2 7 2" xfId="1831" xr:uid="{00000000-0005-0000-0000-0000199A0000}"/>
    <cellStyle name="Komma 2 7 2 2" xfId="4204" xr:uid="{00000000-0005-0000-0000-00001A9A0000}"/>
    <cellStyle name="Komma 2 7 2 2 2" xfId="8995" xr:uid="{00000000-0005-0000-0000-00001B9A0000}"/>
    <cellStyle name="Komma 2 7 2 2 2 2" xfId="28414" xr:uid="{00000000-0005-0000-0000-00001C9A0000}"/>
    <cellStyle name="Komma 2 7 2 2 2 3" xfId="54761" xr:uid="{00000000-0005-0000-0000-00001D9A0000}"/>
    <cellStyle name="Komma 2 7 2 2 2 4" xfId="18537" xr:uid="{00000000-0005-0000-0000-00001E9A0000}"/>
    <cellStyle name="Komma 2 7 2 2 3" xfId="22829" xr:uid="{00000000-0005-0000-0000-00001F9A0000}"/>
    <cellStyle name="Komma 2 7 2 2 3 2" xfId="50072" xr:uid="{00000000-0005-0000-0000-0000209A0000}"/>
    <cellStyle name="Komma 2 7 2 2 4" xfId="32312" xr:uid="{00000000-0005-0000-0000-0000219A0000}"/>
    <cellStyle name="Komma 2 7 2 2 5" xfId="37883" xr:uid="{00000000-0005-0000-0000-0000229A0000}"/>
    <cellStyle name="Komma 2 7 2 2 6" xfId="45343" xr:uid="{00000000-0005-0000-0000-0000239A0000}"/>
    <cellStyle name="Komma 2 7 2 2 7" xfId="14825" xr:uid="{00000000-0005-0000-0000-0000249A0000}"/>
    <cellStyle name="Komma 2 7 2 3" xfId="7044" xr:uid="{00000000-0005-0000-0000-0000259A0000}"/>
    <cellStyle name="Komma 2 7 2 3 2" xfId="26604" xr:uid="{00000000-0005-0000-0000-0000269A0000}"/>
    <cellStyle name="Komma 2 7 2 3 3" xfId="52810" xr:uid="{00000000-0005-0000-0000-0000279A0000}"/>
    <cellStyle name="Komma 2 7 2 3 4" xfId="16694" xr:uid="{00000000-0005-0000-0000-0000289A0000}"/>
    <cellStyle name="Komma 2 7 2 4" xfId="20670" xr:uid="{00000000-0005-0000-0000-0000299A0000}"/>
    <cellStyle name="Komma 2 7 2 4 2" xfId="48146" xr:uid="{00000000-0005-0000-0000-00002A9A0000}"/>
    <cellStyle name="Komma 2 7 2 5" xfId="30295" xr:uid="{00000000-0005-0000-0000-00002B9A0000}"/>
    <cellStyle name="Komma 2 7 2 6" xfId="35741" xr:uid="{00000000-0005-0000-0000-00002C9A0000}"/>
    <cellStyle name="Komma 2 7 2 7" xfId="43336" xr:uid="{00000000-0005-0000-0000-00002D9A0000}"/>
    <cellStyle name="Komma 2 7 2 8" xfId="13364" xr:uid="{00000000-0005-0000-0000-00002E9A0000}"/>
    <cellStyle name="Komma 2 7 3" xfId="3512" xr:uid="{00000000-0005-0000-0000-00002F9A0000}"/>
    <cellStyle name="Komma 2 7 3 2" xfId="8304" xr:uid="{00000000-0005-0000-0000-0000309A0000}"/>
    <cellStyle name="Komma 2 7 3 2 2" xfId="27734" xr:uid="{00000000-0005-0000-0000-0000319A0000}"/>
    <cellStyle name="Komma 2 7 3 2 3" xfId="54070" xr:uid="{00000000-0005-0000-0000-0000329A0000}"/>
    <cellStyle name="Komma 2 7 3 2 4" xfId="17845" xr:uid="{00000000-0005-0000-0000-0000339A0000}"/>
    <cellStyle name="Komma 2 7 3 3" xfId="22137" xr:uid="{00000000-0005-0000-0000-0000349A0000}"/>
    <cellStyle name="Komma 2 7 3 3 2" xfId="49382" xr:uid="{00000000-0005-0000-0000-0000359A0000}"/>
    <cellStyle name="Komma 2 7 3 4" xfId="31624" xr:uid="{00000000-0005-0000-0000-0000369A0000}"/>
    <cellStyle name="Komma 2 7 3 5" xfId="37191" xr:uid="{00000000-0005-0000-0000-0000379A0000}"/>
    <cellStyle name="Komma 2 7 3 6" xfId="44651" xr:uid="{00000000-0005-0000-0000-0000389A0000}"/>
    <cellStyle name="Komma 2 7 3 7" xfId="12644" xr:uid="{00000000-0005-0000-0000-0000399A0000}"/>
    <cellStyle name="Komma 2 7 4" xfId="6339" xr:uid="{00000000-0005-0000-0000-00003A9A0000}"/>
    <cellStyle name="Komma 2 7 4 2" xfId="25193" xr:uid="{00000000-0005-0000-0000-00003B9A0000}"/>
    <cellStyle name="Komma 2 7 4 3" xfId="52105" xr:uid="{00000000-0005-0000-0000-00003C9A0000}"/>
    <cellStyle name="Komma 2 7 4 4" xfId="14146" xr:uid="{00000000-0005-0000-0000-00003D9A0000}"/>
    <cellStyle name="Komma 2 7 5" xfId="16015" xr:uid="{00000000-0005-0000-0000-00003E9A0000}"/>
    <cellStyle name="Komma 2 7 5 2" xfId="25925" xr:uid="{00000000-0005-0000-0000-00003F9A0000}"/>
    <cellStyle name="Komma 2 7 5 3" xfId="47443" xr:uid="{00000000-0005-0000-0000-0000409A0000}"/>
    <cellStyle name="Komma 2 7 6" xfId="19939" xr:uid="{00000000-0005-0000-0000-0000419A0000}"/>
    <cellStyle name="Komma 2 7 7" xfId="29573" xr:uid="{00000000-0005-0000-0000-0000429A0000}"/>
    <cellStyle name="Komma 2 7 8" xfId="35008" xr:uid="{00000000-0005-0000-0000-0000439A0000}"/>
    <cellStyle name="Komma 2 7 9" xfId="42607" xr:uid="{00000000-0005-0000-0000-0000449A0000}"/>
    <cellStyle name="Komma 2 8" xfId="1129" xr:uid="{00000000-0005-0000-0000-0000459A0000}"/>
    <cellStyle name="Komma 2 8 2" xfId="3532" xr:uid="{00000000-0005-0000-0000-0000469A0000}"/>
    <cellStyle name="Komma 2 8 2 2" xfId="8324" xr:uid="{00000000-0005-0000-0000-0000479A0000}"/>
    <cellStyle name="Komma 2 8 2 2 2" xfId="27749" xr:uid="{00000000-0005-0000-0000-0000489A0000}"/>
    <cellStyle name="Komma 2 8 2 2 3" xfId="54090" xr:uid="{00000000-0005-0000-0000-0000499A0000}"/>
    <cellStyle name="Komma 2 8 2 2 4" xfId="17865" xr:uid="{00000000-0005-0000-0000-00004A9A0000}"/>
    <cellStyle name="Komma 2 8 2 3" xfId="22157" xr:uid="{00000000-0005-0000-0000-00004B9A0000}"/>
    <cellStyle name="Komma 2 8 2 3 2" xfId="49401" xr:uid="{00000000-0005-0000-0000-00004C9A0000}"/>
    <cellStyle name="Komma 2 8 2 4" xfId="31642" xr:uid="{00000000-0005-0000-0000-00004D9A0000}"/>
    <cellStyle name="Komma 2 8 2 5" xfId="37211" xr:uid="{00000000-0005-0000-0000-00004E9A0000}"/>
    <cellStyle name="Komma 2 8 2 6" xfId="44671" xr:uid="{00000000-0005-0000-0000-00004F9A0000}"/>
    <cellStyle name="Komma 2 8 2 7" xfId="12669" xr:uid="{00000000-0005-0000-0000-0000509A0000}"/>
    <cellStyle name="Komma 2 8 3" xfId="6360" xr:uid="{00000000-0005-0000-0000-0000519A0000}"/>
    <cellStyle name="Komma 2 8 3 2" xfId="23806" xr:uid="{00000000-0005-0000-0000-0000529A0000}"/>
    <cellStyle name="Komma 2 8 3 3" xfId="52126" xr:uid="{00000000-0005-0000-0000-0000539A0000}"/>
    <cellStyle name="Komma 2 8 3 4" xfId="14161" xr:uid="{00000000-0005-0000-0000-0000549A0000}"/>
    <cellStyle name="Komma 2 8 4" xfId="16030" xr:uid="{00000000-0005-0000-0000-0000559A0000}"/>
    <cellStyle name="Komma 2 8 4 2" xfId="25940" xr:uid="{00000000-0005-0000-0000-0000569A0000}"/>
    <cellStyle name="Komma 2 8 4 3" xfId="47464" xr:uid="{00000000-0005-0000-0000-0000579A0000}"/>
    <cellStyle name="Komma 2 8 5" xfId="19968" xr:uid="{00000000-0005-0000-0000-0000589A0000}"/>
    <cellStyle name="Komma 2 8 6" xfId="29597" xr:uid="{00000000-0005-0000-0000-0000599A0000}"/>
    <cellStyle name="Komma 2 8 7" xfId="35039" xr:uid="{00000000-0005-0000-0000-00005A9A0000}"/>
    <cellStyle name="Komma 2 8 8" xfId="42634" xr:uid="{00000000-0005-0000-0000-00005B9A0000}"/>
    <cellStyle name="Komma 2 8 9" xfId="11233" xr:uid="{00000000-0005-0000-0000-00005C9A0000}"/>
    <cellStyle name="Komma 2 9" xfId="1949" xr:uid="{00000000-0005-0000-0000-00005D9A0000}"/>
    <cellStyle name="Komma 2 9 2" xfId="4256" xr:uid="{00000000-0005-0000-0000-00005E9A0000}"/>
    <cellStyle name="Komma 2 9 2 2" xfId="9037" xr:uid="{00000000-0005-0000-0000-00005F9A0000}"/>
    <cellStyle name="Komma 2 9 2 2 2" xfId="28430" xr:uid="{00000000-0005-0000-0000-0000609A0000}"/>
    <cellStyle name="Komma 2 9 2 2 3" xfId="54803" xr:uid="{00000000-0005-0000-0000-0000619A0000}"/>
    <cellStyle name="Komma 2 9 2 2 4" xfId="18589" xr:uid="{00000000-0005-0000-0000-0000629A0000}"/>
    <cellStyle name="Komma 2 9 2 3" xfId="22881" xr:uid="{00000000-0005-0000-0000-0000639A0000}"/>
    <cellStyle name="Komma 2 9 2 3 2" xfId="50113" xr:uid="{00000000-0005-0000-0000-0000649A0000}"/>
    <cellStyle name="Komma 2 9 2 4" xfId="32356" xr:uid="{00000000-0005-0000-0000-0000659A0000}"/>
    <cellStyle name="Komma 2 9 2 5" xfId="37935" xr:uid="{00000000-0005-0000-0000-0000669A0000}"/>
    <cellStyle name="Komma 2 9 2 6" xfId="45395" xr:uid="{00000000-0005-0000-0000-0000679A0000}"/>
    <cellStyle name="Komma 2 9 2 7" xfId="14841" xr:uid="{00000000-0005-0000-0000-0000689A0000}"/>
    <cellStyle name="Komma 2 9 3" xfId="7116" xr:uid="{00000000-0005-0000-0000-0000699A0000}"/>
    <cellStyle name="Komma 2 9 3 2" xfId="26620" xr:uid="{00000000-0005-0000-0000-00006A9A0000}"/>
    <cellStyle name="Komma 2 9 3 3" xfId="52882" xr:uid="{00000000-0005-0000-0000-00006B9A0000}"/>
    <cellStyle name="Komma 2 9 3 4" xfId="16710" xr:uid="{00000000-0005-0000-0000-00006C9A0000}"/>
    <cellStyle name="Komma 2 9 4" xfId="20788" xr:uid="{00000000-0005-0000-0000-00006D9A0000}"/>
    <cellStyle name="Komma 2 9 4 2" xfId="48218" xr:uid="{00000000-0005-0000-0000-00006E9A0000}"/>
    <cellStyle name="Komma 2 9 5" xfId="24977" xr:uid="{00000000-0005-0000-0000-00006F9A0000}"/>
    <cellStyle name="Komma 2 9 6" xfId="30402" xr:uid="{00000000-0005-0000-0000-0000709A0000}"/>
    <cellStyle name="Komma 2 9 7" xfId="35859" xr:uid="{00000000-0005-0000-0000-0000719A0000}"/>
    <cellStyle name="Komma 2 9 8" xfId="43454" xr:uid="{00000000-0005-0000-0000-0000729A0000}"/>
    <cellStyle name="Komma 2 9 9" xfId="11980" xr:uid="{00000000-0005-0000-0000-0000739A0000}"/>
    <cellStyle name="Komma 3" xfId="407" xr:uid="{00000000-0005-0000-0000-0000749A0000}"/>
    <cellStyle name="Komma 3 2" xfId="2767" xr:uid="{00000000-0005-0000-0000-0000759A0000}"/>
    <cellStyle name="Komma 3 3" xfId="2556" xr:uid="{00000000-0005-0000-0000-0000769A0000}"/>
    <cellStyle name="Komma 4" xfId="123" xr:uid="{00000000-0005-0000-0000-0000779A0000}"/>
    <cellStyle name="Komma 4 2" xfId="2673" xr:uid="{00000000-0005-0000-0000-0000789A0000}"/>
    <cellStyle name="Komma 4 3" xfId="2462" xr:uid="{00000000-0005-0000-0000-0000799A0000}"/>
    <cellStyle name="Komma 5" xfId="658" xr:uid="{00000000-0005-0000-0000-00007A9A0000}"/>
    <cellStyle name="Komma 5 2" xfId="1091" xr:uid="{00000000-0005-0000-0000-00007B9A0000}"/>
    <cellStyle name="Komma 5 2 10" xfId="11948" xr:uid="{00000000-0005-0000-0000-00007C9A0000}"/>
    <cellStyle name="Komma 5 2 11" xfId="56876" xr:uid="{00000000-0005-0000-0000-00007D9A0000}"/>
    <cellStyle name="Komma 5 2 12" xfId="57331" xr:uid="{00000000-0005-0000-0000-00007E9A0000}"/>
    <cellStyle name="Komma 5 2 2" xfId="1828" xr:uid="{00000000-0005-0000-0000-00007F9A0000}"/>
    <cellStyle name="Komma 5 2 2 2" xfId="4201" xr:uid="{00000000-0005-0000-0000-0000809A0000}"/>
    <cellStyle name="Komma 5 2 2 2 2" xfId="8992" xr:uid="{00000000-0005-0000-0000-0000819A0000}"/>
    <cellStyle name="Komma 5 2 2 2 2 2" xfId="28411" xr:uid="{00000000-0005-0000-0000-0000829A0000}"/>
    <cellStyle name="Komma 5 2 2 2 2 3" xfId="54758" xr:uid="{00000000-0005-0000-0000-0000839A0000}"/>
    <cellStyle name="Komma 5 2 2 2 2 4" xfId="18534" xr:uid="{00000000-0005-0000-0000-0000849A0000}"/>
    <cellStyle name="Komma 5 2 2 2 3" xfId="22826" xr:uid="{00000000-0005-0000-0000-0000859A0000}"/>
    <cellStyle name="Komma 5 2 2 2 3 2" xfId="50069" xr:uid="{00000000-0005-0000-0000-0000869A0000}"/>
    <cellStyle name="Komma 5 2 2 2 4" xfId="32309" xr:uid="{00000000-0005-0000-0000-0000879A0000}"/>
    <cellStyle name="Komma 5 2 2 2 5" xfId="37880" xr:uid="{00000000-0005-0000-0000-0000889A0000}"/>
    <cellStyle name="Komma 5 2 2 2 6" xfId="45340" xr:uid="{00000000-0005-0000-0000-0000899A0000}"/>
    <cellStyle name="Komma 5 2 2 2 7" xfId="14822" xr:uid="{00000000-0005-0000-0000-00008A9A0000}"/>
    <cellStyle name="Komma 5 2 2 3" xfId="7041" xr:uid="{00000000-0005-0000-0000-00008B9A0000}"/>
    <cellStyle name="Komma 5 2 2 3 2" xfId="26601" xr:uid="{00000000-0005-0000-0000-00008C9A0000}"/>
    <cellStyle name="Komma 5 2 2 3 3" xfId="52807" xr:uid="{00000000-0005-0000-0000-00008D9A0000}"/>
    <cellStyle name="Komma 5 2 2 3 4" xfId="16691" xr:uid="{00000000-0005-0000-0000-00008E9A0000}"/>
    <cellStyle name="Komma 5 2 2 4" xfId="20667" xr:uid="{00000000-0005-0000-0000-00008F9A0000}"/>
    <cellStyle name="Komma 5 2 2 4 2" xfId="48143" xr:uid="{00000000-0005-0000-0000-0000909A0000}"/>
    <cellStyle name="Komma 5 2 2 5" xfId="30292" xr:uid="{00000000-0005-0000-0000-0000919A0000}"/>
    <cellStyle name="Komma 5 2 2 6" xfId="35738" xr:uid="{00000000-0005-0000-0000-0000929A0000}"/>
    <cellStyle name="Komma 5 2 2 7" xfId="43333" xr:uid="{00000000-0005-0000-0000-0000939A0000}"/>
    <cellStyle name="Komma 5 2 2 8" xfId="13361" xr:uid="{00000000-0005-0000-0000-0000949A0000}"/>
    <cellStyle name="Komma 5 2 3" xfId="2368" xr:uid="{00000000-0005-0000-0000-0000959A0000}"/>
    <cellStyle name="Komma 5 2 3 2" xfId="4673" xr:uid="{00000000-0005-0000-0000-0000969A0000}"/>
    <cellStyle name="Komma 5 2 3 2 2" xfId="9454" xr:uid="{00000000-0005-0000-0000-0000979A0000}"/>
    <cellStyle name="Komma 5 2 3 2 2 2" xfId="28847" xr:uid="{00000000-0005-0000-0000-0000989A0000}"/>
    <cellStyle name="Komma 5 2 3 2 2 3" xfId="55220" xr:uid="{00000000-0005-0000-0000-0000999A0000}"/>
    <cellStyle name="Komma 5 2 3 2 2 4" xfId="19006" xr:uid="{00000000-0005-0000-0000-00009A9A0000}"/>
    <cellStyle name="Komma 5 2 3 2 3" xfId="23298" xr:uid="{00000000-0005-0000-0000-00009B9A0000}"/>
    <cellStyle name="Komma 5 2 3 2 3 2" xfId="50530" xr:uid="{00000000-0005-0000-0000-00009C9A0000}"/>
    <cellStyle name="Komma 5 2 3 2 4" xfId="32773" xr:uid="{00000000-0005-0000-0000-00009D9A0000}"/>
    <cellStyle name="Komma 5 2 3 2 5" xfId="38352" xr:uid="{00000000-0005-0000-0000-00009E9A0000}"/>
    <cellStyle name="Komma 5 2 3 2 6" xfId="45812" xr:uid="{00000000-0005-0000-0000-00009F9A0000}"/>
    <cellStyle name="Komma 5 2 3 2 7" xfId="15258" xr:uid="{00000000-0005-0000-0000-0000A09A0000}"/>
    <cellStyle name="Komma 5 2 3 3" xfId="7533" xr:uid="{00000000-0005-0000-0000-0000A19A0000}"/>
    <cellStyle name="Komma 5 2 3 3 2" xfId="27037" xr:uid="{00000000-0005-0000-0000-0000A29A0000}"/>
    <cellStyle name="Komma 5 2 3 3 3" xfId="53299" xr:uid="{00000000-0005-0000-0000-0000A39A0000}"/>
    <cellStyle name="Komma 5 2 3 3 4" xfId="17127" xr:uid="{00000000-0005-0000-0000-0000A49A0000}"/>
    <cellStyle name="Komma 5 2 3 4" xfId="21205" xr:uid="{00000000-0005-0000-0000-0000A59A0000}"/>
    <cellStyle name="Komma 5 2 3 4 2" xfId="48635" xr:uid="{00000000-0005-0000-0000-0000A69A0000}"/>
    <cellStyle name="Komma 5 2 3 5" xfId="30819" xr:uid="{00000000-0005-0000-0000-0000A79A0000}"/>
    <cellStyle name="Komma 5 2 3 6" xfId="36278" xr:uid="{00000000-0005-0000-0000-0000A89A0000}"/>
    <cellStyle name="Komma 5 2 3 7" xfId="43871" xr:uid="{00000000-0005-0000-0000-0000A99A0000}"/>
    <cellStyle name="Komma 5 2 3 8" xfId="12641" xr:uid="{00000000-0005-0000-0000-0000AA9A0000}"/>
    <cellStyle name="Komma 5 2 4" xfId="3509" xr:uid="{00000000-0005-0000-0000-0000AB9A0000}"/>
    <cellStyle name="Komma 5 2 4 2" xfId="8301" xr:uid="{00000000-0005-0000-0000-0000AC9A0000}"/>
    <cellStyle name="Komma 5 2 4 2 2" xfId="27731" xr:uid="{00000000-0005-0000-0000-0000AD9A0000}"/>
    <cellStyle name="Komma 5 2 4 2 3" xfId="54067" xr:uid="{00000000-0005-0000-0000-0000AE9A0000}"/>
    <cellStyle name="Komma 5 2 4 2 4" xfId="17842" xr:uid="{00000000-0005-0000-0000-0000AF9A0000}"/>
    <cellStyle name="Komma 5 2 4 3" xfId="22134" xr:uid="{00000000-0005-0000-0000-0000B09A0000}"/>
    <cellStyle name="Komma 5 2 4 3 2" xfId="49379" xr:uid="{00000000-0005-0000-0000-0000B19A0000}"/>
    <cellStyle name="Komma 5 2 4 4" xfId="31621" xr:uid="{00000000-0005-0000-0000-0000B29A0000}"/>
    <cellStyle name="Komma 5 2 4 5" xfId="37188" xr:uid="{00000000-0005-0000-0000-0000B39A0000}"/>
    <cellStyle name="Komma 5 2 4 6" xfId="44648" xr:uid="{00000000-0005-0000-0000-0000B49A0000}"/>
    <cellStyle name="Komma 5 2 4 7" xfId="14143" xr:uid="{00000000-0005-0000-0000-0000B59A0000}"/>
    <cellStyle name="Komma 5 2 5" xfId="5148" xr:uid="{00000000-0005-0000-0000-0000B69A0000}"/>
    <cellStyle name="Komma 5 2 5 2" xfId="9904" xr:uid="{00000000-0005-0000-0000-0000B79A0000}"/>
    <cellStyle name="Komma 5 2 5 2 2" xfId="55670" xr:uid="{00000000-0005-0000-0000-0000B89A0000}"/>
    <cellStyle name="Komma 5 2 5 2 3" xfId="25922" xr:uid="{00000000-0005-0000-0000-0000B99A0000}"/>
    <cellStyle name="Komma 5 2 5 3" xfId="33247" xr:uid="{00000000-0005-0000-0000-0000BA9A0000}"/>
    <cellStyle name="Komma 5 2 5 3 2" xfId="50979" xr:uid="{00000000-0005-0000-0000-0000BB9A0000}"/>
    <cellStyle name="Komma 5 2 5 4" xfId="38826" xr:uid="{00000000-0005-0000-0000-0000BC9A0000}"/>
    <cellStyle name="Komma 5 2 5 5" xfId="46279" xr:uid="{00000000-0005-0000-0000-0000BD9A0000}"/>
    <cellStyle name="Komma 5 2 5 6" xfId="16012" xr:uid="{00000000-0005-0000-0000-0000BE9A0000}"/>
    <cellStyle name="Komma 5 2 6" xfId="5633" xr:uid="{00000000-0005-0000-0000-0000BF9A0000}"/>
    <cellStyle name="Komma 5 2 6 2" xfId="10325" xr:uid="{00000000-0005-0000-0000-0000C09A0000}"/>
    <cellStyle name="Komma 5 2 6 2 2" xfId="56091" xr:uid="{00000000-0005-0000-0000-0000C19A0000}"/>
    <cellStyle name="Komma 5 2 6 2 3" xfId="33729" xr:uid="{00000000-0005-0000-0000-0000C29A0000}"/>
    <cellStyle name="Komma 5 2 6 3" xfId="39308" xr:uid="{00000000-0005-0000-0000-0000C39A0000}"/>
    <cellStyle name="Komma 5 2 6 3 2" xfId="51399" xr:uid="{00000000-0005-0000-0000-0000C49A0000}"/>
    <cellStyle name="Komma 5 2 6 4" xfId="46761" xr:uid="{00000000-0005-0000-0000-0000C59A0000}"/>
    <cellStyle name="Komma 5 2 6 5" xfId="19936" xr:uid="{00000000-0005-0000-0000-0000C69A0000}"/>
    <cellStyle name="Komma 5 2 7" xfId="6336" xr:uid="{00000000-0005-0000-0000-0000C79A0000}"/>
    <cellStyle name="Komma 5 2 7 2" xfId="52102" xr:uid="{00000000-0005-0000-0000-0000C89A0000}"/>
    <cellStyle name="Komma 5 2 7 3" xfId="29570" xr:uid="{00000000-0005-0000-0000-0000C99A0000}"/>
    <cellStyle name="Komma 5 2 8" xfId="11121" xr:uid="{00000000-0005-0000-0000-0000CA9A0000}"/>
    <cellStyle name="Komma 5 2 8 2" xfId="47440" xr:uid="{00000000-0005-0000-0000-0000CB9A0000}"/>
    <cellStyle name="Komma 5 2 8 3" xfId="35005" xr:uid="{00000000-0005-0000-0000-0000CC9A0000}"/>
    <cellStyle name="Komma 5 2 9" xfId="42604" xr:uid="{00000000-0005-0000-0000-0000CD9A0000}"/>
    <cellStyle name="Komma 5 3" xfId="2618" xr:uid="{00000000-0005-0000-0000-0000CE9A0000}"/>
    <cellStyle name="Komma 5 4" xfId="2407" xr:uid="{00000000-0005-0000-0000-0000CF9A0000}"/>
    <cellStyle name="Linked Cell" xfId="56894" xr:uid="{00000000-0005-0000-0000-0000D09A0000}"/>
    <cellStyle name="Linked Cell 2" xfId="444" xr:uid="{00000000-0005-0000-0000-0000D19A0000}"/>
    <cellStyle name="Linked Cell 3" xfId="329" xr:uid="{00000000-0005-0000-0000-0000D29A0000}"/>
    <cellStyle name="Millares [0]_FullYr" xfId="51" xr:uid="{00000000-0005-0000-0000-0000D39A0000}"/>
    <cellStyle name="Millares_FullYr" xfId="52" xr:uid="{00000000-0005-0000-0000-0000D49A0000}"/>
    <cellStyle name="Moneda [0]_FullYr" xfId="53" xr:uid="{00000000-0005-0000-0000-0000D59A0000}"/>
    <cellStyle name="Moneda_FullYr" xfId="54" xr:uid="{00000000-0005-0000-0000-0000D69A0000}"/>
    <cellStyle name="Neutra" xfId="55" xr:uid="{00000000-0005-0000-0000-0000D79A0000}"/>
    <cellStyle name="Neutra 2" xfId="2628" xr:uid="{00000000-0005-0000-0000-0000D89A0000}"/>
    <cellStyle name="Neutra 3" xfId="2417" xr:uid="{00000000-0005-0000-0000-0000D99A0000}"/>
    <cellStyle name="Neutral" xfId="464" builtinId="28" customBuiltin="1"/>
    <cellStyle name="Neutral 2" xfId="125" xr:uid="{00000000-0005-0000-0000-0000DB9A0000}"/>
    <cellStyle name="Neutral 2 2" xfId="57417" xr:uid="{00000000-0005-0000-0000-0000DC9A0000}"/>
    <cellStyle name="Neutral 3" xfId="124" xr:uid="{00000000-0005-0000-0000-0000DD9A0000}"/>
    <cellStyle name="Neutral 4" xfId="57342" xr:uid="{00000000-0005-0000-0000-0000DE9A0000}"/>
    <cellStyle name="Non défini" xfId="56" xr:uid="{00000000-0005-0000-0000-0000DF9A0000}"/>
    <cellStyle name="Non défini 2" xfId="2629" xr:uid="{00000000-0005-0000-0000-0000E09A0000}"/>
    <cellStyle name="Non défini 3" xfId="2418" xr:uid="{00000000-0005-0000-0000-0000E19A0000}"/>
    <cellStyle name="Normal" xfId="0" builtinId="0"/>
    <cellStyle name="Normal - Style1" xfId="57" xr:uid="{00000000-0005-0000-0000-0000E39A0000}"/>
    <cellStyle name="Normal - Style1 2" xfId="2630" xr:uid="{00000000-0005-0000-0000-0000E49A0000}"/>
    <cellStyle name="Normal - Style1 3" xfId="2419" xr:uid="{00000000-0005-0000-0000-0000E59A0000}"/>
    <cellStyle name="Normal 2" xfId="80" xr:uid="{00000000-0005-0000-0000-0000E69A0000}"/>
    <cellStyle name="Normal 2 10" xfId="1100" xr:uid="{00000000-0005-0000-0000-0000E79A0000}"/>
    <cellStyle name="Normal 2 10 2" xfId="2796" xr:uid="{00000000-0005-0000-0000-0000E89A0000}"/>
    <cellStyle name="Normal 2 11" xfId="57459" xr:uid="{00000000-0005-0000-0000-0000E99A0000}"/>
    <cellStyle name="Normal 2 2" xfId="83" xr:uid="{00000000-0005-0000-0000-0000EA9A0000}"/>
    <cellStyle name="Normal 2 2 2" xfId="84" xr:uid="{00000000-0005-0000-0000-0000EB9A0000}"/>
    <cellStyle name="Normal 2 2 2 2" xfId="85" xr:uid="{00000000-0005-0000-0000-0000EC9A0000}"/>
    <cellStyle name="Normal 2 2 2 3" xfId="455" xr:uid="{00000000-0005-0000-0000-0000ED9A0000}"/>
    <cellStyle name="Normal 2 2 2 4" xfId="276" xr:uid="{00000000-0005-0000-0000-0000EE9A0000}"/>
    <cellStyle name="Normal 2 2 2 4 10" xfId="5265" xr:uid="{00000000-0005-0000-0000-0000EF9A0000}"/>
    <cellStyle name="Normal 2 2 2 4 10 2" xfId="9957" xr:uid="{00000000-0005-0000-0000-0000F09A0000}"/>
    <cellStyle name="Normal 2 2 2 4 10 2 2" xfId="55723" xr:uid="{00000000-0005-0000-0000-0000F19A0000}"/>
    <cellStyle name="Normal 2 2 2 4 10 2 3" xfId="33361" xr:uid="{00000000-0005-0000-0000-0000F29A0000}"/>
    <cellStyle name="Normal 2 2 2 4 10 3" xfId="38940" xr:uid="{00000000-0005-0000-0000-0000F39A0000}"/>
    <cellStyle name="Normal 2 2 2 4 10 3 2" xfId="51031" xr:uid="{00000000-0005-0000-0000-0000F49A0000}"/>
    <cellStyle name="Normal 2 2 2 4 10 4" xfId="46393" xr:uid="{00000000-0005-0000-0000-0000F59A0000}"/>
    <cellStyle name="Normal 2 2 2 4 10 5" xfId="19192" xr:uid="{00000000-0005-0000-0000-0000F69A0000}"/>
    <cellStyle name="Normal 2 2 2 4 11" xfId="5684" xr:uid="{00000000-0005-0000-0000-0000F79A0000}"/>
    <cellStyle name="Normal 2 2 2 4 11 2" xfId="51450" xr:uid="{00000000-0005-0000-0000-0000F89A0000}"/>
    <cellStyle name="Normal 2 2 2 4 11 3" xfId="28923" xr:uid="{00000000-0005-0000-0000-0000F99A0000}"/>
    <cellStyle name="Normal 2 2 2 4 12" xfId="10753" xr:uid="{00000000-0005-0000-0000-0000FA9A0000}"/>
    <cellStyle name="Normal 2 2 2 4 12 2" xfId="46801" xr:uid="{00000000-0005-0000-0000-0000FB9A0000}"/>
    <cellStyle name="Normal 2 2 2 4 12 3" xfId="34258" xr:uid="{00000000-0005-0000-0000-0000FC9A0000}"/>
    <cellStyle name="Normal 2 2 2 4 13" xfId="41926" xr:uid="{00000000-0005-0000-0000-0000FD9A0000}"/>
    <cellStyle name="Normal 2 2 2 4 14" xfId="11167" xr:uid="{00000000-0005-0000-0000-0000FE9A0000}"/>
    <cellStyle name="Normal 2 2 2 4 15" xfId="56508" xr:uid="{00000000-0005-0000-0000-0000FF9A0000}"/>
    <cellStyle name="Normal 2 2 2 4 16" xfId="56963" xr:uid="{00000000-0005-0000-0000-0000009B0000}"/>
    <cellStyle name="Normal 2 2 2 4 2" xfId="517" xr:uid="{00000000-0005-0000-0000-0000019B0000}"/>
    <cellStyle name="Normal 2 2 2 4 2 10" xfId="10841" xr:uid="{00000000-0005-0000-0000-0000029B0000}"/>
    <cellStyle name="Normal 2 2 2 4 2 10 2" xfId="46901" xr:uid="{00000000-0005-0000-0000-0000039B0000}"/>
    <cellStyle name="Normal 2 2 2 4 2 10 3" xfId="34433" xr:uid="{00000000-0005-0000-0000-0000049B0000}"/>
    <cellStyle name="Normal 2 2 2 4 2 11" xfId="42033" xr:uid="{00000000-0005-0000-0000-0000059B0000}"/>
    <cellStyle name="Normal 2 2 2 4 2 12" xfId="11377" xr:uid="{00000000-0005-0000-0000-0000069B0000}"/>
    <cellStyle name="Normal 2 2 2 4 2 13" xfId="56596" xr:uid="{00000000-0005-0000-0000-0000079B0000}"/>
    <cellStyle name="Normal 2 2 2 4 2 14" xfId="57051" xr:uid="{00000000-0005-0000-0000-0000089B0000}"/>
    <cellStyle name="Normal 2 2 2 4 2 2" xfId="1054" xr:uid="{00000000-0005-0000-0000-0000099B0000}"/>
    <cellStyle name="Normal 2 2 2 4 2 2 10" xfId="11911" xr:uid="{00000000-0005-0000-0000-00000A9B0000}"/>
    <cellStyle name="Normal 2 2 2 4 2 2 11" xfId="56839" xr:uid="{00000000-0005-0000-0000-00000B9B0000}"/>
    <cellStyle name="Normal 2 2 2 4 2 2 12" xfId="57294" xr:uid="{00000000-0005-0000-0000-00000C9B0000}"/>
    <cellStyle name="Normal 2 2 2 4 2 2 2" xfId="1791" xr:uid="{00000000-0005-0000-0000-00000D9B0000}"/>
    <cellStyle name="Normal 2 2 2 4 2 2 2 2" xfId="4164" xr:uid="{00000000-0005-0000-0000-00000E9B0000}"/>
    <cellStyle name="Normal 2 2 2 4 2 2 2 2 2" xfId="8955" xr:uid="{00000000-0005-0000-0000-00000F9B0000}"/>
    <cellStyle name="Normal 2 2 2 4 2 2 2 2 2 2" xfId="28374" xr:uid="{00000000-0005-0000-0000-0000109B0000}"/>
    <cellStyle name="Normal 2 2 2 4 2 2 2 2 2 3" xfId="54721" xr:uid="{00000000-0005-0000-0000-0000119B0000}"/>
    <cellStyle name="Normal 2 2 2 4 2 2 2 2 2 4" xfId="18497" xr:uid="{00000000-0005-0000-0000-0000129B0000}"/>
    <cellStyle name="Normal 2 2 2 4 2 2 2 2 3" xfId="22789" xr:uid="{00000000-0005-0000-0000-0000139B0000}"/>
    <cellStyle name="Normal 2 2 2 4 2 2 2 2 3 2" xfId="50032" xr:uid="{00000000-0005-0000-0000-0000149B0000}"/>
    <cellStyle name="Normal 2 2 2 4 2 2 2 2 4" xfId="32272" xr:uid="{00000000-0005-0000-0000-0000159B0000}"/>
    <cellStyle name="Normal 2 2 2 4 2 2 2 2 5" xfId="37843" xr:uid="{00000000-0005-0000-0000-0000169B0000}"/>
    <cellStyle name="Normal 2 2 2 4 2 2 2 2 6" xfId="45303" xr:uid="{00000000-0005-0000-0000-0000179B0000}"/>
    <cellStyle name="Normal 2 2 2 4 2 2 2 2 7" xfId="14785" xr:uid="{00000000-0005-0000-0000-0000189B0000}"/>
    <cellStyle name="Normal 2 2 2 4 2 2 2 3" xfId="7004" xr:uid="{00000000-0005-0000-0000-0000199B0000}"/>
    <cellStyle name="Normal 2 2 2 4 2 2 2 3 2" xfId="26564" xr:uid="{00000000-0005-0000-0000-00001A9B0000}"/>
    <cellStyle name="Normal 2 2 2 4 2 2 2 3 3" xfId="52770" xr:uid="{00000000-0005-0000-0000-00001B9B0000}"/>
    <cellStyle name="Normal 2 2 2 4 2 2 2 3 4" xfId="16654" xr:uid="{00000000-0005-0000-0000-00001C9B0000}"/>
    <cellStyle name="Normal 2 2 2 4 2 2 2 4" xfId="20630" xr:uid="{00000000-0005-0000-0000-00001D9B0000}"/>
    <cellStyle name="Normal 2 2 2 4 2 2 2 4 2" xfId="48106" xr:uid="{00000000-0005-0000-0000-00001E9B0000}"/>
    <cellStyle name="Normal 2 2 2 4 2 2 2 5" xfId="30255" xr:uid="{00000000-0005-0000-0000-00001F9B0000}"/>
    <cellStyle name="Normal 2 2 2 4 2 2 2 6" xfId="35701" xr:uid="{00000000-0005-0000-0000-0000209B0000}"/>
    <cellStyle name="Normal 2 2 2 4 2 2 2 7" xfId="43296" xr:uid="{00000000-0005-0000-0000-0000219B0000}"/>
    <cellStyle name="Normal 2 2 2 4 2 2 2 8" xfId="13324" xr:uid="{00000000-0005-0000-0000-0000229B0000}"/>
    <cellStyle name="Normal 2 2 2 4 2 2 3" xfId="2331" xr:uid="{00000000-0005-0000-0000-0000239B0000}"/>
    <cellStyle name="Normal 2 2 2 4 2 2 3 2" xfId="4636" xr:uid="{00000000-0005-0000-0000-0000249B0000}"/>
    <cellStyle name="Normal 2 2 2 4 2 2 3 2 2" xfId="9417" xr:uid="{00000000-0005-0000-0000-0000259B0000}"/>
    <cellStyle name="Normal 2 2 2 4 2 2 3 2 2 2" xfId="28810" xr:uid="{00000000-0005-0000-0000-0000269B0000}"/>
    <cellStyle name="Normal 2 2 2 4 2 2 3 2 2 3" xfId="55183" xr:uid="{00000000-0005-0000-0000-0000279B0000}"/>
    <cellStyle name="Normal 2 2 2 4 2 2 3 2 2 4" xfId="18969" xr:uid="{00000000-0005-0000-0000-0000289B0000}"/>
    <cellStyle name="Normal 2 2 2 4 2 2 3 2 3" xfId="23261" xr:uid="{00000000-0005-0000-0000-0000299B0000}"/>
    <cellStyle name="Normal 2 2 2 4 2 2 3 2 3 2" xfId="50493" xr:uid="{00000000-0005-0000-0000-00002A9B0000}"/>
    <cellStyle name="Normal 2 2 2 4 2 2 3 2 4" xfId="32736" xr:uid="{00000000-0005-0000-0000-00002B9B0000}"/>
    <cellStyle name="Normal 2 2 2 4 2 2 3 2 5" xfId="38315" xr:uid="{00000000-0005-0000-0000-00002C9B0000}"/>
    <cellStyle name="Normal 2 2 2 4 2 2 3 2 6" xfId="45775" xr:uid="{00000000-0005-0000-0000-00002D9B0000}"/>
    <cellStyle name="Normal 2 2 2 4 2 2 3 2 7" xfId="15221" xr:uid="{00000000-0005-0000-0000-00002E9B0000}"/>
    <cellStyle name="Normal 2 2 2 4 2 2 3 3" xfId="7496" xr:uid="{00000000-0005-0000-0000-00002F9B0000}"/>
    <cellStyle name="Normal 2 2 2 4 2 2 3 3 2" xfId="27000" xr:uid="{00000000-0005-0000-0000-0000309B0000}"/>
    <cellStyle name="Normal 2 2 2 4 2 2 3 3 3" xfId="53262" xr:uid="{00000000-0005-0000-0000-0000319B0000}"/>
    <cellStyle name="Normal 2 2 2 4 2 2 3 3 4" xfId="17090" xr:uid="{00000000-0005-0000-0000-0000329B0000}"/>
    <cellStyle name="Normal 2 2 2 4 2 2 3 4" xfId="21168" xr:uid="{00000000-0005-0000-0000-0000339B0000}"/>
    <cellStyle name="Normal 2 2 2 4 2 2 3 4 2" xfId="48598" xr:uid="{00000000-0005-0000-0000-0000349B0000}"/>
    <cellStyle name="Normal 2 2 2 4 2 2 3 5" xfId="30782" xr:uid="{00000000-0005-0000-0000-0000359B0000}"/>
    <cellStyle name="Normal 2 2 2 4 2 2 3 6" xfId="36241" xr:uid="{00000000-0005-0000-0000-0000369B0000}"/>
    <cellStyle name="Normal 2 2 2 4 2 2 3 7" xfId="43834" xr:uid="{00000000-0005-0000-0000-0000379B0000}"/>
    <cellStyle name="Normal 2 2 2 4 2 2 3 8" xfId="12604" xr:uid="{00000000-0005-0000-0000-0000389B0000}"/>
    <cellStyle name="Normal 2 2 2 4 2 2 4" xfId="3472" xr:uid="{00000000-0005-0000-0000-0000399B0000}"/>
    <cellStyle name="Normal 2 2 2 4 2 2 4 2" xfId="8264" xr:uid="{00000000-0005-0000-0000-00003A9B0000}"/>
    <cellStyle name="Normal 2 2 2 4 2 2 4 2 2" xfId="27694" xr:uid="{00000000-0005-0000-0000-00003B9B0000}"/>
    <cellStyle name="Normal 2 2 2 4 2 2 4 2 3" xfId="54030" xr:uid="{00000000-0005-0000-0000-00003C9B0000}"/>
    <cellStyle name="Normal 2 2 2 4 2 2 4 2 4" xfId="17805" xr:uid="{00000000-0005-0000-0000-00003D9B0000}"/>
    <cellStyle name="Normal 2 2 2 4 2 2 4 3" xfId="22097" xr:uid="{00000000-0005-0000-0000-00003E9B0000}"/>
    <cellStyle name="Normal 2 2 2 4 2 2 4 3 2" xfId="49342" xr:uid="{00000000-0005-0000-0000-00003F9B0000}"/>
    <cellStyle name="Normal 2 2 2 4 2 2 4 4" xfId="31584" xr:uid="{00000000-0005-0000-0000-0000409B0000}"/>
    <cellStyle name="Normal 2 2 2 4 2 2 4 5" xfId="37151" xr:uid="{00000000-0005-0000-0000-0000419B0000}"/>
    <cellStyle name="Normal 2 2 2 4 2 2 4 6" xfId="44611" xr:uid="{00000000-0005-0000-0000-0000429B0000}"/>
    <cellStyle name="Normal 2 2 2 4 2 2 4 7" xfId="14106" xr:uid="{00000000-0005-0000-0000-0000439B0000}"/>
    <cellStyle name="Normal 2 2 2 4 2 2 5" xfId="5111" xr:uid="{00000000-0005-0000-0000-0000449B0000}"/>
    <cellStyle name="Normal 2 2 2 4 2 2 5 2" xfId="9867" xr:uid="{00000000-0005-0000-0000-0000459B0000}"/>
    <cellStyle name="Normal 2 2 2 4 2 2 5 2 2" xfId="55633" xr:uid="{00000000-0005-0000-0000-0000469B0000}"/>
    <cellStyle name="Normal 2 2 2 4 2 2 5 2 3" xfId="25885" xr:uid="{00000000-0005-0000-0000-0000479B0000}"/>
    <cellStyle name="Normal 2 2 2 4 2 2 5 3" xfId="33210" xr:uid="{00000000-0005-0000-0000-0000489B0000}"/>
    <cellStyle name="Normal 2 2 2 4 2 2 5 3 2" xfId="50942" xr:uid="{00000000-0005-0000-0000-0000499B0000}"/>
    <cellStyle name="Normal 2 2 2 4 2 2 5 4" xfId="38789" xr:uid="{00000000-0005-0000-0000-00004A9B0000}"/>
    <cellStyle name="Normal 2 2 2 4 2 2 5 5" xfId="46242" xr:uid="{00000000-0005-0000-0000-00004B9B0000}"/>
    <cellStyle name="Normal 2 2 2 4 2 2 5 6" xfId="15975" xr:uid="{00000000-0005-0000-0000-00004C9B0000}"/>
    <cellStyle name="Normal 2 2 2 4 2 2 6" xfId="5596" xr:uid="{00000000-0005-0000-0000-00004D9B0000}"/>
    <cellStyle name="Normal 2 2 2 4 2 2 6 2" xfId="10288" xr:uid="{00000000-0005-0000-0000-00004E9B0000}"/>
    <cellStyle name="Normal 2 2 2 4 2 2 6 2 2" xfId="56054" xr:uid="{00000000-0005-0000-0000-00004F9B0000}"/>
    <cellStyle name="Normal 2 2 2 4 2 2 6 2 3" xfId="33692" xr:uid="{00000000-0005-0000-0000-0000509B0000}"/>
    <cellStyle name="Normal 2 2 2 4 2 2 6 3" xfId="39271" xr:uid="{00000000-0005-0000-0000-0000519B0000}"/>
    <cellStyle name="Normal 2 2 2 4 2 2 6 3 2" xfId="51362" xr:uid="{00000000-0005-0000-0000-0000529B0000}"/>
    <cellStyle name="Normal 2 2 2 4 2 2 6 4" xfId="46724" xr:uid="{00000000-0005-0000-0000-0000539B0000}"/>
    <cellStyle name="Normal 2 2 2 4 2 2 6 5" xfId="19899" xr:uid="{00000000-0005-0000-0000-0000549B0000}"/>
    <cellStyle name="Normal 2 2 2 4 2 2 7" xfId="6299" xr:uid="{00000000-0005-0000-0000-0000559B0000}"/>
    <cellStyle name="Normal 2 2 2 4 2 2 7 2" xfId="52065" xr:uid="{00000000-0005-0000-0000-0000569B0000}"/>
    <cellStyle name="Normal 2 2 2 4 2 2 7 3" xfId="29533" xr:uid="{00000000-0005-0000-0000-0000579B0000}"/>
    <cellStyle name="Normal 2 2 2 4 2 2 8" xfId="11084" xr:uid="{00000000-0005-0000-0000-0000589B0000}"/>
    <cellStyle name="Normal 2 2 2 4 2 2 8 2" xfId="47403" xr:uid="{00000000-0005-0000-0000-0000599B0000}"/>
    <cellStyle name="Normal 2 2 2 4 2 2 8 3" xfId="34968" xr:uid="{00000000-0005-0000-0000-00005A9B0000}"/>
    <cellStyle name="Normal 2 2 2 4 2 2 9" xfId="42567" xr:uid="{00000000-0005-0000-0000-00005B9B0000}"/>
    <cellStyle name="Normal 2 2 2 4 2 3" xfId="806" xr:uid="{00000000-0005-0000-0000-00005C9B0000}"/>
    <cellStyle name="Normal 2 2 2 4 2 3 10" xfId="11663" xr:uid="{00000000-0005-0000-0000-00005D9B0000}"/>
    <cellStyle name="Normal 2 2 2 4 2 3 2" xfId="1548" xr:uid="{00000000-0005-0000-0000-00005E9B0000}"/>
    <cellStyle name="Normal 2 2 2 4 2 3 2 2" xfId="3921" xr:uid="{00000000-0005-0000-0000-00005F9B0000}"/>
    <cellStyle name="Normal 2 2 2 4 2 3 2 2 2" xfId="8712" xr:uid="{00000000-0005-0000-0000-0000609B0000}"/>
    <cellStyle name="Normal 2 2 2 4 2 3 2 2 2 2" xfId="28131" xr:uid="{00000000-0005-0000-0000-0000619B0000}"/>
    <cellStyle name="Normal 2 2 2 4 2 3 2 2 2 3" xfId="54478" xr:uid="{00000000-0005-0000-0000-0000629B0000}"/>
    <cellStyle name="Normal 2 2 2 4 2 3 2 2 2 4" xfId="18254" xr:uid="{00000000-0005-0000-0000-0000639B0000}"/>
    <cellStyle name="Normal 2 2 2 4 2 3 2 2 3" xfId="22546" xr:uid="{00000000-0005-0000-0000-0000649B0000}"/>
    <cellStyle name="Normal 2 2 2 4 2 3 2 2 3 2" xfId="49789" xr:uid="{00000000-0005-0000-0000-0000659B0000}"/>
    <cellStyle name="Normal 2 2 2 4 2 3 2 2 4" xfId="32029" xr:uid="{00000000-0005-0000-0000-0000669B0000}"/>
    <cellStyle name="Normal 2 2 2 4 2 3 2 2 5" xfId="37600" xr:uid="{00000000-0005-0000-0000-0000679B0000}"/>
    <cellStyle name="Normal 2 2 2 4 2 3 2 2 6" xfId="45060" xr:uid="{00000000-0005-0000-0000-0000689B0000}"/>
    <cellStyle name="Normal 2 2 2 4 2 3 2 2 7" xfId="14542" xr:uid="{00000000-0005-0000-0000-0000699B0000}"/>
    <cellStyle name="Normal 2 2 2 4 2 3 2 3" xfId="6761" xr:uid="{00000000-0005-0000-0000-00006A9B0000}"/>
    <cellStyle name="Normal 2 2 2 4 2 3 2 3 2" xfId="26321" xr:uid="{00000000-0005-0000-0000-00006B9B0000}"/>
    <cellStyle name="Normal 2 2 2 4 2 3 2 3 3" xfId="52527" xr:uid="{00000000-0005-0000-0000-00006C9B0000}"/>
    <cellStyle name="Normal 2 2 2 4 2 3 2 3 4" xfId="16411" xr:uid="{00000000-0005-0000-0000-00006D9B0000}"/>
    <cellStyle name="Normal 2 2 2 4 2 3 2 4" xfId="20387" xr:uid="{00000000-0005-0000-0000-00006E9B0000}"/>
    <cellStyle name="Normal 2 2 2 4 2 3 2 4 2" xfId="47863" xr:uid="{00000000-0005-0000-0000-00006F9B0000}"/>
    <cellStyle name="Normal 2 2 2 4 2 3 2 5" xfId="30012" xr:uid="{00000000-0005-0000-0000-0000709B0000}"/>
    <cellStyle name="Normal 2 2 2 4 2 3 2 6" xfId="35458" xr:uid="{00000000-0005-0000-0000-0000719B0000}"/>
    <cellStyle name="Normal 2 2 2 4 2 3 2 7" xfId="43053" xr:uid="{00000000-0005-0000-0000-0000729B0000}"/>
    <cellStyle name="Normal 2 2 2 4 2 3 2 8" xfId="13081" xr:uid="{00000000-0005-0000-0000-0000739B0000}"/>
    <cellStyle name="Normal 2 2 2 4 2 3 3" xfId="3229" xr:uid="{00000000-0005-0000-0000-0000749B0000}"/>
    <cellStyle name="Normal 2 2 2 4 2 3 3 2" xfId="8021" xr:uid="{00000000-0005-0000-0000-0000759B0000}"/>
    <cellStyle name="Normal 2 2 2 4 2 3 3 2 2" xfId="27451" xr:uid="{00000000-0005-0000-0000-0000769B0000}"/>
    <cellStyle name="Normal 2 2 2 4 2 3 3 2 3" xfId="53787" xr:uid="{00000000-0005-0000-0000-0000779B0000}"/>
    <cellStyle name="Normal 2 2 2 4 2 3 3 2 4" xfId="17562" xr:uid="{00000000-0005-0000-0000-0000789B0000}"/>
    <cellStyle name="Normal 2 2 2 4 2 3 3 3" xfId="21854" xr:uid="{00000000-0005-0000-0000-0000799B0000}"/>
    <cellStyle name="Normal 2 2 2 4 2 3 3 3 2" xfId="49099" xr:uid="{00000000-0005-0000-0000-00007A9B0000}"/>
    <cellStyle name="Normal 2 2 2 4 2 3 3 4" xfId="31341" xr:uid="{00000000-0005-0000-0000-00007B9B0000}"/>
    <cellStyle name="Normal 2 2 2 4 2 3 3 5" xfId="36908" xr:uid="{00000000-0005-0000-0000-00007C9B0000}"/>
    <cellStyle name="Normal 2 2 2 4 2 3 3 6" xfId="44368" xr:uid="{00000000-0005-0000-0000-00007D9B0000}"/>
    <cellStyle name="Normal 2 2 2 4 2 3 3 7" xfId="12361" xr:uid="{00000000-0005-0000-0000-00007E9B0000}"/>
    <cellStyle name="Normal 2 2 2 4 2 3 4" xfId="6056" xr:uid="{00000000-0005-0000-0000-00007F9B0000}"/>
    <cellStyle name="Normal 2 2 2 4 2 3 4 2" xfId="23445" xr:uid="{00000000-0005-0000-0000-0000809B0000}"/>
    <cellStyle name="Normal 2 2 2 4 2 3 4 3" xfId="51822" xr:uid="{00000000-0005-0000-0000-0000819B0000}"/>
    <cellStyle name="Normal 2 2 2 4 2 3 4 4" xfId="13863" xr:uid="{00000000-0005-0000-0000-0000829B0000}"/>
    <cellStyle name="Normal 2 2 2 4 2 3 5" xfId="15732" xr:uid="{00000000-0005-0000-0000-0000839B0000}"/>
    <cellStyle name="Normal 2 2 2 4 2 3 5 2" xfId="25642" xr:uid="{00000000-0005-0000-0000-0000849B0000}"/>
    <cellStyle name="Normal 2 2 2 4 2 3 5 3" xfId="47160" xr:uid="{00000000-0005-0000-0000-0000859B0000}"/>
    <cellStyle name="Normal 2 2 2 4 2 3 6" xfId="19651" xr:uid="{00000000-0005-0000-0000-0000869B0000}"/>
    <cellStyle name="Normal 2 2 2 4 2 3 7" xfId="29290" xr:uid="{00000000-0005-0000-0000-0000879B0000}"/>
    <cellStyle name="Normal 2 2 2 4 2 3 8" xfId="34720" xr:uid="{00000000-0005-0000-0000-0000889B0000}"/>
    <cellStyle name="Normal 2 2 2 4 2 3 9" xfId="42319" xr:uid="{00000000-0005-0000-0000-0000899B0000}"/>
    <cellStyle name="Normal 2 2 2 4 2 4" xfId="1285" xr:uid="{00000000-0005-0000-0000-00008A9B0000}"/>
    <cellStyle name="Normal 2 2 2 4 2 4 2" xfId="3661" xr:uid="{00000000-0005-0000-0000-00008B9B0000}"/>
    <cellStyle name="Normal 2 2 2 4 2 4 2 2" xfId="8452" xr:uid="{00000000-0005-0000-0000-00008C9B0000}"/>
    <cellStyle name="Normal 2 2 2 4 2 4 2 2 2" xfId="27872" xr:uid="{00000000-0005-0000-0000-00008D9B0000}"/>
    <cellStyle name="Normal 2 2 2 4 2 4 2 2 3" xfId="54218" xr:uid="{00000000-0005-0000-0000-00008E9B0000}"/>
    <cellStyle name="Normal 2 2 2 4 2 4 2 2 4" xfId="17994" xr:uid="{00000000-0005-0000-0000-00008F9B0000}"/>
    <cellStyle name="Normal 2 2 2 4 2 4 2 3" xfId="22286" xr:uid="{00000000-0005-0000-0000-0000909B0000}"/>
    <cellStyle name="Normal 2 2 2 4 2 4 2 3 2" xfId="49529" xr:uid="{00000000-0005-0000-0000-0000919B0000}"/>
    <cellStyle name="Normal 2 2 2 4 2 4 2 4" xfId="31769" xr:uid="{00000000-0005-0000-0000-0000929B0000}"/>
    <cellStyle name="Normal 2 2 2 4 2 4 2 5" xfId="37340" xr:uid="{00000000-0005-0000-0000-0000939B0000}"/>
    <cellStyle name="Normal 2 2 2 4 2 4 2 6" xfId="44800" xr:uid="{00000000-0005-0000-0000-0000949B0000}"/>
    <cellStyle name="Normal 2 2 2 4 2 4 2 7" xfId="14283" xr:uid="{00000000-0005-0000-0000-0000959B0000}"/>
    <cellStyle name="Normal 2 2 2 4 2 4 3" xfId="6499" xr:uid="{00000000-0005-0000-0000-0000969B0000}"/>
    <cellStyle name="Normal 2 2 2 4 2 4 3 2" xfId="26062" xr:uid="{00000000-0005-0000-0000-0000979B0000}"/>
    <cellStyle name="Normal 2 2 2 4 2 4 3 3" xfId="52265" xr:uid="{00000000-0005-0000-0000-0000989B0000}"/>
    <cellStyle name="Normal 2 2 2 4 2 4 3 4" xfId="16152" xr:uid="{00000000-0005-0000-0000-0000999B0000}"/>
    <cellStyle name="Normal 2 2 2 4 2 4 4" xfId="20124" xr:uid="{00000000-0005-0000-0000-00009A9B0000}"/>
    <cellStyle name="Normal 2 2 2 4 2 4 4 2" xfId="47601" xr:uid="{00000000-0005-0000-0000-00009B9B0000}"/>
    <cellStyle name="Normal 2 2 2 4 2 4 5" xfId="29749" xr:uid="{00000000-0005-0000-0000-00009C9B0000}"/>
    <cellStyle name="Normal 2 2 2 4 2 4 6" xfId="35195" xr:uid="{00000000-0005-0000-0000-00009D9B0000}"/>
    <cellStyle name="Normal 2 2 2 4 2 4 7" xfId="42790" xr:uid="{00000000-0005-0000-0000-00009E9B0000}"/>
    <cellStyle name="Normal 2 2 2 4 2 4 8" xfId="12819" xr:uid="{00000000-0005-0000-0000-00009F9B0000}"/>
    <cellStyle name="Normal 2 2 2 4 2 5" xfId="2088" xr:uid="{00000000-0005-0000-0000-0000A09B0000}"/>
    <cellStyle name="Normal 2 2 2 4 2 5 2" xfId="4393" xr:uid="{00000000-0005-0000-0000-0000A19B0000}"/>
    <cellStyle name="Normal 2 2 2 4 2 5 2 2" xfId="9174" xr:uid="{00000000-0005-0000-0000-0000A29B0000}"/>
    <cellStyle name="Normal 2 2 2 4 2 5 2 2 2" xfId="28567" xr:uid="{00000000-0005-0000-0000-0000A39B0000}"/>
    <cellStyle name="Normal 2 2 2 4 2 5 2 2 3" xfId="54940" xr:uid="{00000000-0005-0000-0000-0000A49B0000}"/>
    <cellStyle name="Normal 2 2 2 4 2 5 2 2 4" xfId="18726" xr:uid="{00000000-0005-0000-0000-0000A59B0000}"/>
    <cellStyle name="Normal 2 2 2 4 2 5 2 3" xfId="23018" xr:uid="{00000000-0005-0000-0000-0000A69B0000}"/>
    <cellStyle name="Normal 2 2 2 4 2 5 2 3 2" xfId="50250" xr:uid="{00000000-0005-0000-0000-0000A79B0000}"/>
    <cellStyle name="Normal 2 2 2 4 2 5 2 4" xfId="32493" xr:uid="{00000000-0005-0000-0000-0000A89B0000}"/>
    <cellStyle name="Normal 2 2 2 4 2 5 2 5" xfId="38072" xr:uid="{00000000-0005-0000-0000-0000A99B0000}"/>
    <cellStyle name="Normal 2 2 2 4 2 5 2 6" xfId="45532" xr:uid="{00000000-0005-0000-0000-0000AA9B0000}"/>
    <cellStyle name="Normal 2 2 2 4 2 5 2 7" xfId="14978" xr:uid="{00000000-0005-0000-0000-0000AB9B0000}"/>
    <cellStyle name="Normal 2 2 2 4 2 5 3" xfId="7253" xr:uid="{00000000-0005-0000-0000-0000AC9B0000}"/>
    <cellStyle name="Normal 2 2 2 4 2 5 3 2" xfId="26757" xr:uid="{00000000-0005-0000-0000-0000AD9B0000}"/>
    <cellStyle name="Normal 2 2 2 4 2 5 3 3" xfId="53019" xr:uid="{00000000-0005-0000-0000-0000AE9B0000}"/>
    <cellStyle name="Normal 2 2 2 4 2 5 3 4" xfId="16847" xr:uid="{00000000-0005-0000-0000-0000AF9B0000}"/>
    <cellStyle name="Normal 2 2 2 4 2 5 4" xfId="20925" xr:uid="{00000000-0005-0000-0000-0000B09B0000}"/>
    <cellStyle name="Normal 2 2 2 4 2 5 4 2" xfId="48355" xr:uid="{00000000-0005-0000-0000-0000B19B0000}"/>
    <cellStyle name="Normal 2 2 2 4 2 5 5" xfId="30539" xr:uid="{00000000-0005-0000-0000-0000B29B0000}"/>
    <cellStyle name="Normal 2 2 2 4 2 5 6" xfId="35998" xr:uid="{00000000-0005-0000-0000-0000B39B0000}"/>
    <cellStyle name="Normal 2 2 2 4 2 5 7" xfId="43591" xr:uid="{00000000-0005-0000-0000-0000B49B0000}"/>
    <cellStyle name="Normal 2 2 2 4 2 5 8" xfId="12102" xr:uid="{00000000-0005-0000-0000-0000B59B0000}"/>
    <cellStyle name="Normal 2 2 2 4 2 6" xfId="2969" xr:uid="{00000000-0005-0000-0000-0000B69B0000}"/>
    <cellStyle name="Normal 2 2 2 4 2 6 2" xfId="7762" xr:uid="{00000000-0005-0000-0000-0000B79B0000}"/>
    <cellStyle name="Normal 2 2 2 4 2 6 2 2" xfId="27192" xr:uid="{00000000-0005-0000-0000-0000B89B0000}"/>
    <cellStyle name="Normal 2 2 2 4 2 6 2 3" xfId="53528" xr:uid="{00000000-0005-0000-0000-0000B99B0000}"/>
    <cellStyle name="Normal 2 2 2 4 2 6 2 4" xfId="17302" xr:uid="{00000000-0005-0000-0000-0000BA9B0000}"/>
    <cellStyle name="Normal 2 2 2 4 2 6 3" xfId="21594" xr:uid="{00000000-0005-0000-0000-0000BB9B0000}"/>
    <cellStyle name="Normal 2 2 2 4 2 6 3 2" xfId="48840" xr:uid="{00000000-0005-0000-0000-0000BC9B0000}"/>
    <cellStyle name="Normal 2 2 2 4 2 6 4" xfId="31081" xr:uid="{00000000-0005-0000-0000-0000BD9B0000}"/>
    <cellStyle name="Normal 2 2 2 4 2 6 5" xfId="36648" xr:uid="{00000000-0005-0000-0000-0000BE9B0000}"/>
    <cellStyle name="Normal 2 2 2 4 2 6 6" xfId="44108" xr:uid="{00000000-0005-0000-0000-0000BF9B0000}"/>
    <cellStyle name="Normal 2 2 2 4 2 6 7" xfId="13604" xr:uid="{00000000-0005-0000-0000-0000C09B0000}"/>
    <cellStyle name="Normal 2 2 2 4 2 7" xfId="4868" xr:uid="{00000000-0005-0000-0000-0000C19B0000}"/>
    <cellStyle name="Normal 2 2 2 4 2 7 2" xfId="9624" xr:uid="{00000000-0005-0000-0000-0000C29B0000}"/>
    <cellStyle name="Normal 2 2 2 4 2 7 2 2" xfId="55390" xr:uid="{00000000-0005-0000-0000-0000C39B0000}"/>
    <cellStyle name="Normal 2 2 2 4 2 7 2 3" xfId="25383" xr:uid="{00000000-0005-0000-0000-0000C49B0000}"/>
    <cellStyle name="Normal 2 2 2 4 2 7 3" xfId="32967" xr:uid="{00000000-0005-0000-0000-0000C59B0000}"/>
    <cellStyle name="Normal 2 2 2 4 2 7 3 2" xfId="50699" xr:uid="{00000000-0005-0000-0000-0000C69B0000}"/>
    <cellStyle name="Normal 2 2 2 4 2 7 4" xfId="38546" xr:uid="{00000000-0005-0000-0000-0000C79B0000}"/>
    <cellStyle name="Normal 2 2 2 4 2 7 5" xfId="45999" xr:uid="{00000000-0005-0000-0000-0000C89B0000}"/>
    <cellStyle name="Normal 2 2 2 4 2 7 6" xfId="15473" xr:uid="{00000000-0005-0000-0000-0000C99B0000}"/>
    <cellStyle name="Normal 2 2 2 4 2 8" xfId="5353" xr:uid="{00000000-0005-0000-0000-0000CA9B0000}"/>
    <cellStyle name="Normal 2 2 2 4 2 8 2" xfId="10045" xr:uid="{00000000-0005-0000-0000-0000CB9B0000}"/>
    <cellStyle name="Normal 2 2 2 4 2 8 2 2" xfId="55811" xr:uid="{00000000-0005-0000-0000-0000CC9B0000}"/>
    <cellStyle name="Normal 2 2 2 4 2 8 2 3" xfId="33449" xr:uid="{00000000-0005-0000-0000-0000CD9B0000}"/>
    <cellStyle name="Normal 2 2 2 4 2 8 3" xfId="39028" xr:uid="{00000000-0005-0000-0000-0000CE9B0000}"/>
    <cellStyle name="Normal 2 2 2 4 2 8 3 2" xfId="51119" xr:uid="{00000000-0005-0000-0000-0000CF9B0000}"/>
    <cellStyle name="Normal 2 2 2 4 2 8 4" xfId="46481" xr:uid="{00000000-0005-0000-0000-0000D09B0000}"/>
    <cellStyle name="Normal 2 2 2 4 2 8 5" xfId="19364" xr:uid="{00000000-0005-0000-0000-0000D19B0000}"/>
    <cellStyle name="Normal 2 2 2 4 2 9" xfId="5796" xr:uid="{00000000-0005-0000-0000-0000D29B0000}"/>
    <cellStyle name="Normal 2 2 2 4 2 9 2" xfId="51562" xr:uid="{00000000-0005-0000-0000-0000D39B0000}"/>
    <cellStyle name="Normal 2 2 2 4 2 9 3" xfId="29030" xr:uid="{00000000-0005-0000-0000-0000D49B0000}"/>
    <cellStyle name="Normal 2 2 2 4 3" xfId="594" xr:uid="{00000000-0005-0000-0000-0000D59B0000}"/>
    <cellStyle name="Normal 2 2 2 4 3 10" xfId="42110" xr:uid="{00000000-0005-0000-0000-0000D69B0000}"/>
    <cellStyle name="Normal 2 2 2 4 3 11" xfId="11454" xr:uid="{00000000-0005-0000-0000-0000D79B0000}"/>
    <cellStyle name="Normal 2 2 2 4 3 12" xfId="56668" xr:uid="{00000000-0005-0000-0000-0000D89B0000}"/>
    <cellStyle name="Normal 2 2 2 4 3 13" xfId="57123" xr:uid="{00000000-0005-0000-0000-0000D99B0000}"/>
    <cellStyle name="Normal 2 2 2 4 3 2" xfId="878" xr:uid="{00000000-0005-0000-0000-0000DA9B0000}"/>
    <cellStyle name="Normal 2 2 2 4 3 2 10" xfId="11735" xr:uid="{00000000-0005-0000-0000-0000DB9B0000}"/>
    <cellStyle name="Normal 2 2 2 4 3 2 2" xfId="1620" xr:uid="{00000000-0005-0000-0000-0000DC9B0000}"/>
    <cellStyle name="Normal 2 2 2 4 3 2 2 2" xfId="3993" xr:uid="{00000000-0005-0000-0000-0000DD9B0000}"/>
    <cellStyle name="Normal 2 2 2 4 3 2 2 2 2" xfId="8784" xr:uid="{00000000-0005-0000-0000-0000DE9B0000}"/>
    <cellStyle name="Normal 2 2 2 4 3 2 2 2 2 2" xfId="28203" xr:uid="{00000000-0005-0000-0000-0000DF9B0000}"/>
    <cellStyle name="Normal 2 2 2 4 3 2 2 2 2 3" xfId="54550" xr:uid="{00000000-0005-0000-0000-0000E09B0000}"/>
    <cellStyle name="Normal 2 2 2 4 3 2 2 2 2 4" xfId="18326" xr:uid="{00000000-0005-0000-0000-0000E19B0000}"/>
    <cellStyle name="Normal 2 2 2 4 3 2 2 2 3" xfId="22618" xr:uid="{00000000-0005-0000-0000-0000E29B0000}"/>
    <cellStyle name="Normal 2 2 2 4 3 2 2 2 3 2" xfId="49861" xr:uid="{00000000-0005-0000-0000-0000E39B0000}"/>
    <cellStyle name="Normal 2 2 2 4 3 2 2 2 4" xfId="32101" xr:uid="{00000000-0005-0000-0000-0000E49B0000}"/>
    <cellStyle name="Normal 2 2 2 4 3 2 2 2 5" xfId="37672" xr:uid="{00000000-0005-0000-0000-0000E59B0000}"/>
    <cellStyle name="Normal 2 2 2 4 3 2 2 2 6" xfId="45132" xr:uid="{00000000-0005-0000-0000-0000E69B0000}"/>
    <cellStyle name="Normal 2 2 2 4 3 2 2 2 7" xfId="14614" xr:uid="{00000000-0005-0000-0000-0000E79B0000}"/>
    <cellStyle name="Normal 2 2 2 4 3 2 2 3" xfId="6833" xr:uid="{00000000-0005-0000-0000-0000E89B0000}"/>
    <cellStyle name="Normal 2 2 2 4 3 2 2 3 2" xfId="26393" xr:uid="{00000000-0005-0000-0000-0000E99B0000}"/>
    <cellStyle name="Normal 2 2 2 4 3 2 2 3 3" xfId="52599" xr:uid="{00000000-0005-0000-0000-0000EA9B0000}"/>
    <cellStyle name="Normal 2 2 2 4 3 2 2 3 4" xfId="16483" xr:uid="{00000000-0005-0000-0000-0000EB9B0000}"/>
    <cellStyle name="Normal 2 2 2 4 3 2 2 4" xfId="20459" xr:uid="{00000000-0005-0000-0000-0000EC9B0000}"/>
    <cellStyle name="Normal 2 2 2 4 3 2 2 4 2" xfId="47935" xr:uid="{00000000-0005-0000-0000-0000ED9B0000}"/>
    <cellStyle name="Normal 2 2 2 4 3 2 2 5" xfId="30084" xr:uid="{00000000-0005-0000-0000-0000EE9B0000}"/>
    <cellStyle name="Normal 2 2 2 4 3 2 2 6" xfId="35530" xr:uid="{00000000-0005-0000-0000-0000EF9B0000}"/>
    <cellStyle name="Normal 2 2 2 4 3 2 2 7" xfId="43125" xr:uid="{00000000-0005-0000-0000-0000F09B0000}"/>
    <cellStyle name="Normal 2 2 2 4 3 2 2 8" xfId="13153" xr:uid="{00000000-0005-0000-0000-0000F19B0000}"/>
    <cellStyle name="Normal 2 2 2 4 3 2 3" xfId="3301" xr:uid="{00000000-0005-0000-0000-0000F29B0000}"/>
    <cellStyle name="Normal 2 2 2 4 3 2 3 2" xfId="8093" xr:uid="{00000000-0005-0000-0000-0000F39B0000}"/>
    <cellStyle name="Normal 2 2 2 4 3 2 3 2 2" xfId="27523" xr:uid="{00000000-0005-0000-0000-0000F49B0000}"/>
    <cellStyle name="Normal 2 2 2 4 3 2 3 2 3" xfId="53859" xr:uid="{00000000-0005-0000-0000-0000F59B0000}"/>
    <cellStyle name="Normal 2 2 2 4 3 2 3 2 4" xfId="17634" xr:uid="{00000000-0005-0000-0000-0000F69B0000}"/>
    <cellStyle name="Normal 2 2 2 4 3 2 3 3" xfId="21926" xr:uid="{00000000-0005-0000-0000-0000F79B0000}"/>
    <cellStyle name="Normal 2 2 2 4 3 2 3 3 2" xfId="49171" xr:uid="{00000000-0005-0000-0000-0000F89B0000}"/>
    <cellStyle name="Normal 2 2 2 4 3 2 3 4" xfId="31413" xr:uid="{00000000-0005-0000-0000-0000F99B0000}"/>
    <cellStyle name="Normal 2 2 2 4 3 2 3 5" xfId="36980" xr:uid="{00000000-0005-0000-0000-0000FA9B0000}"/>
    <cellStyle name="Normal 2 2 2 4 3 2 3 6" xfId="44440" xr:uid="{00000000-0005-0000-0000-0000FB9B0000}"/>
    <cellStyle name="Normal 2 2 2 4 3 2 3 7" xfId="12433" xr:uid="{00000000-0005-0000-0000-0000FC9B0000}"/>
    <cellStyle name="Normal 2 2 2 4 3 2 4" xfId="6128" xr:uid="{00000000-0005-0000-0000-0000FD9B0000}"/>
    <cellStyle name="Normal 2 2 2 4 3 2 4 2" xfId="24996" xr:uid="{00000000-0005-0000-0000-0000FE9B0000}"/>
    <cellStyle name="Normal 2 2 2 4 3 2 4 3" xfId="51894" xr:uid="{00000000-0005-0000-0000-0000FF9B0000}"/>
    <cellStyle name="Normal 2 2 2 4 3 2 4 4" xfId="13935" xr:uid="{00000000-0005-0000-0000-0000009C0000}"/>
    <cellStyle name="Normal 2 2 2 4 3 2 5" xfId="15804" xr:uid="{00000000-0005-0000-0000-0000019C0000}"/>
    <cellStyle name="Normal 2 2 2 4 3 2 5 2" xfId="25714" xr:uid="{00000000-0005-0000-0000-0000029C0000}"/>
    <cellStyle name="Normal 2 2 2 4 3 2 5 3" xfId="47232" xr:uid="{00000000-0005-0000-0000-0000039C0000}"/>
    <cellStyle name="Normal 2 2 2 4 3 2 6" xfId="19723" xr:uid="{00000000-0005-0000-0000-0000049C0000}"/>
    <cellStyle name="Normal 2 2 2 4 3 2 7" xfId="29362" xr:uid="{00000000-0005-0000-0000-0000059C0000}"/>
    <cellStyle name="Normal 2 2 2 4 3 2 8" xfId="34792" xr:uid="{00000000-0005-0000-0000-0000069C0000}"/>
    <cellStyle name="Normal 2 2 2 4 3 2 9" xfId="42391" xr:uid="{00000000-0005-0000-0000-0000079C0000}"/>
    <cellStyle name="Normal 2 2 2 4 3 3" xfId="1357" xr:uid="{00000000-0005-0000-0000-0000089C0000}"/>
    <cellStyle name="Normal 2 2 2 4 3 3 2" xfId="3733" xr:uid="{00000000-0005-0000-0000-0000099C0000}"/>
    <cellStyle name="Normal 2 2 2 4 3 3 2 2" xfId="8524" xr:uid="{00000000-0005-0000-0000-00000A9C0000}"/>
    <cellStyle name="Normal 2 2 2 4 3 3 2 2 2" xfId="27944" xr:uid="{00000000-0005-0000-0000-00000B9C0000}"/>
    <cellStyle name="Normal 2 2 2 4 3 3 2 2 3" xfId="54290" xr:uid="{00000000-0005-0000-0000-00000C9C0000}"/>
    <cellStyle name="Normal 2 2 2 4 3 3 2 2 4" xfId="18066" xr:uid="{00000000-0005-0000-0000-00000D9C0000}"/>
    <cellStyle name="Normal 2 2 2 4 3 3 2 3" xfId="22358" xr:uid="{00000000-0005-0000-0000-00000E9C0000}"/>
    <cellStyle name="Normal 2 2 2 4 3 3 2 3 2" xfId="49601" xr:uid="{00000000-0005-0000-0000-00000F9C0000}"/>
    <cellStyle name="Normal 2 2 2 4 3 3 2 4" xfId="31841" xr:uid="{00000000-0005-0000-0000-0000109C0000}"/>
    <cellStyle name="Normal 2 2 2 4 3 3 2 5" xfId="37412" xr:uid="{00000000-0005-0000-0000-0000119C0000}"/>
    <cellStyle name="Normal 2 2 2 4 3 3 2 6" xfId="44872" xr:uid="{00000000-0005-0000-0000-0000129C0000}"/>
    <cellStyle name="Normal 2 2 2 4 3 3 2 7" xfId="14355" xr:uid="{00000000-0005-0000-0000-0000139C0000}"/>
    <cellStyle name="Normal 2 2 2 4 3 3 3" xfId="6571" xr:uid="{00000000-0005-0000-0000-0000149C0000}"/>
    <cellStyle name="Normal 2 2 2 4 3 3 3 2" xfId="26134" xr:uid="{00000000-0005-0000-0000-0000159C0000}"/>
    <cellStyle name="Normal 2 2 2 4 3 3 3 3" xfId="52337" xr:uid="{00000000-0005-0000-0000-0000169C0000}"/>
    <cellStyle name="Normal 2 2 2 4 3 3 3 4" xfId="16224" xr:uid="{00000000-0005-0000-0000-0000179C0000}"/>
    <cellStyle name="Normal 2 2 2 4 3 3 4" xfId="20196" xr:uid="{00000000-0005-0000-0000-0000189C0000}"/>
    <cellStyle name="Normal 2 2 2 4 3 3 4 2" xfId="47673" xr:uid="{00000000-0005-0000-0000-0000199C0000}"/>
    <cellStyle name="Normal 2 2 2 4 3 3 5" xfId="29821" xr:uid="{00000000-0005-0000-0000-00001A9C0000}"/>
    <cellStyle name="Normal 2 2 2 4 3 3 6" xfId="35267" xr:uid="{00000000-0005-0000-0000-00001B9C0000}"/>
    <cellStyle name="Normal 2 2 2 4 3 3 7" xfId="42862" xr:uid="{00000000-0005-0000-0000-00001C9C0000}"/>
    <cellStyle name="Normal 2 2 2 4 3 3 8" xfId="12891" xr:uid="{00000000-0005-0000-0000-00001D9C0000}"/>
    <cellStyle name="Normal 2 2 2 4 3 4" xfId="2160" xr:uid="{00000000-0005-0000-0000-00001E9C0000}"/>
    <cellStyle name="Normal 2 2 2 4 3 4 2" xfId="4465" xr:uid="{00000000-0005-0000-0000-00001F9C0000}"/>
    <cellStyle name="Normal 2 2 2 4 3 4 2 2" xfId="9246" xr:uid="{00000000-0005-0000-0000-0000209C0000}"/>
    <cellStyle name="Normal 2 2 2 4 3 4 2 2 2" xfId="28639" xr:uid="{00000000-0005-0000-0000-0000219C0000}"/>
    <cellStyle name="Normal 2 2 2 4 3 4 2 2 3" xfId="55012" xr:uid="{00000000-0005-0000-0000-0000229C0000}"/>
    <cellStyle name="Normal 2 2 2 4 3 4 2 2 4" xfId="18798" xr:uid="{00000000-0005-0000-0000-0000239C0000}"/>
    <cellStyle name="Normal 2 2 2 4 3 4 2 3" xfId="23090" xr:uid="{00000000-0005-0000-0000-0000249C0000}"/>
    <cellStyle name="Normal 2 2 2 4 3 4 2 3 2" xfId="50322" xr:uid="{00000000-0005-0000-0000-0000259C0000}"/>
    <cellStyle name="Normal 2 2 2 4 3 4 2 4" xfId="32565" xr:uid="{00000000-0005-0000-0000-0000269C0000}"/>
    <cellStyle name="Normal 2 2 2 4 3 4 2 5" xfId="38144" xr:uid="{00000000-0005-0000-0000-0000279C0000}"/>
    <cellStyle name="Normal 2 2 2 4 3 4 2 6" xfId="45604" xr:uid="{00000000-0005-0000-0000-0000289C0000}"/>
    <cellStyle name="Normal 2 2 2 4 3 4 2 7" xfId="15050" xr:uid="{00000000-0005-0000-0000-0000299C0000}"/>
    <cellStyle name="Normal 2 2 2 4 3 4 3" xfId="7325" xr:uid="{00000000-0005-0000-0000-00002A9C0000}"/>
    <cellStyle name="Normal 2 2 2 4 3 4 3 2" xfId="26829" xr:uid="{00000000-0005-0000-0000-00002B9C0000}"/>
    <cellStyle name="Normal 2 2 2 4 3 4 3 3" xfId="53091" xr:uid="{00000000-0005-0000-0000-00002C9C0000}"/>
    <cellStyle name="Normal 2 2 2 4 3 4 3 4" xfId="16919" xr:uid="{00000000-0005-0000-0000-00002D9C0000}"/>
    <cellStyle name="Normal 2 2 2 4 3 4 4" xfId="20997" xr:uid="{00000000-0005-0000-0000-00002E9C0000}"/>
    <cellStyle name="Normal 2 2 2 4 3 4 4 2" xfId="48427" xr:uid="{00000000-0005-0000-0000-00002F9C0000}"/>
    <cellStyle name="Normal 2 2 2 4 3 4 5" xfId="30611" xr:uid="{00000000-0005-0000-0000-0000309C0000}"/>
    <cellStyle name="Normal 2 2 2 4 3 4 6" xfId="36070" xr:uid="{00000000-0005-0000-0000-0000319C0000}"/>
    <cellStyle name="Normal 2 2 2 4 3 4 7" xfId="43663" xr:uid="{00000000-0005-0000-0000-0000329C0000}"/>
    <cellStyle name="Normal 2 2 2 4 3 4 8" xfId="12174" xr:uid="{00000000-0005-0000-0000-0000339C0000}"/>
    <cellStyle name="Normal 2 2 2 4 3 5" xfId="3041" xr:uid="{00000000-0005-0000-0000-0000349C0000}"/>
    <cellStyle name="Normal 2 2 2 4 3 5 2" xfId="7834" xr:uid="{00000000-0005-0000-0000-0000359C0000}"/>
    <cellStyle name="Normal 2 2 2 4 3 5 2 2" xfId="27264" xr:uid="{00000000-0005-0000-0000-0000369C0000}"/>
    <cellStyle name="Normal 2 2 2 4 3 5 2 3" xfId="53600" xr:uid="{00000000-0005-0000-0000-0000379C0000}"/>
    <cellStyle name="Normal 2 2 2 4 3 5 2 4" xfId="17374" xr:uid="{00000000-0005-0000-0000-0000389C0000}"/>
    <cellStyle name="Normal 2 2 2 4 3 5 3" xfId="21666" xr:uid="{00000000-0005-0000-0000-0000399C0000}"/>
    <cellStyle name="Normal 2 2 2 4 3 5 3 2" xfId="48912" xr:uid="{00000000-0005-0000-0000-00003A9C0000}"/>
    <cellStyle name="Normal 2 2 2 4 3 5 4" xfId="31153" xr:uid="{00000000-0005-0000-0000-00003B9C0000}"/>
    <cellStyle name="Normal 2 2 2 4 3 5 5" xfId="36720" xr:uid="{00000000-0005-0000-0000-00003C9C0000}"/>
    <cellStyle name="Normal 2 2 2 4 3 5 6" xfId="44180" xr:uid="{00000000-0005-0000-0000-00003D9C0000}"/>
    <cellStyle name="Normal 2 2 2 4 3 5 7" xfId="13676" xr:uid="{00000000-0005-0000-0000-00003E9C0000}"/>
    <cellStyle name="Normal 2 2 2 4 3 6" xfId="4940" xr:uid="{00000000-0005-0000-0000-00003F9C0000}"/>
    <cellStyle name="Normal 2 2 2 4 3 6 2" xfId="9696" xr:uid="{00000000-0005-0000-0000-0000409C0000}"/>
    <cellStyle name="Normal 2 2 2 4 3 6 2 2" xfId="55462" xr:uid="{00000000-0005-0000-0000-0000419C0000}"/>
    <cellStyle name="Normal 2 2 2 4 3 6 2 3" xfId="25455" xr:uid="{00000000-0005-0000-0000-0000429C0000}"/>
    <cellStyle name="Normal 2 2 2 4 3 6 3" xfId="33039" xr:uid="{00000000-0005-0000-0000-0000439C0000}"/>
    <cellStyle name="Normal 2 2 2 4 3 6 3 2" xfId="50771" xr:uid="{00000000-0005-0000-0000-0000449C0000}"/>
    <cellStyle name="Normal 2 2 2 4 3 6 4" xfId="38618" xr:uid="{00000000-0005-0000-0000-0000459C0000}"/>
    <cellStyle name="Normal 2 2 2 4 3 6 5" xfId="46071" xr:uid="{00000000-0005-0000-0000-0000469C0000}"/>
    <cellStyle name="Normal 2 2 2 4 3 6 6" xfId="15545" xr:uid="{00000000-0005-0000-0000-0000479C0000}"/>
    <cellStyle name="Normal 2 2 2 4 3 7" xfId="5425" xr:uid="{00000000-0005-0000-0000-0000489C0000}"/>
    <cellStyle name="Normal 2 2 2 4 3 7 2" xfId="10117" xr:uid="{00000000-0005-0000-0000-0000499C0000}"/>
    <cellStyle name="Normal 2 2 2 4 3 7 2 2" xfId="55883" xr:uid="{00000000-0005-0000-0000-00004A9C0000}"/>
    <cellStyle name="Normal 2 2 2 4 3 7 2 3" xfId="33521" xr:uid="{00000000-0005-0000-0000-00004B9C0000}"/>
    <cellStyle name="Normal 2 2 2 4 3 7 3" xfId="39100" xr:uid="{00000000-0005-0000-0000-00004C9C0000}"/>
    <cellStyle name="Normal 2 2 2 4 3 7 3 2" xfId="51191" xr:uid="{00000000-0005-0000-0000-00004D9C0000}"/>
    <cellStyle name="Normal 2 2 2 4 3 7 4" xfId="46553" xr:uid="{00000000-0005-0000-0000-00004E9C0000}"/>
    <cellStyle name="Normal 2 2 2 4 3 7 5" xfId="19441" xr:uid="{00000000-0005-0000-0000-00004F9C0000}"/>
    <cellStyle name="Normal 2 2 2 4 3 8" xfId="5868" xr:uid="{00000000-0005-0000-0000-0000509C0000}"/>
    <cellStyle name="Normal 2 2 2 4 3 8 2" xfId="51634" xr:uid="{00000000-0005-0000-0000-0000519C0000}"/>
    <cellStyle name="Normal 2 2 2 4 3 8 3" xfId="29102" xr:uid="{00000000-0005-0000-0000-0000529C0000}"/>
    <cellStyle name="Normal 2 2 2 4 3 9" xfId="10913" xr:uid="{00000000-0005-0000-0000-0000539C0000}"/>
    <cellStyle name="Normal 2 2 2 4 3 9 2" xfId="46973" xr:uid="{00000000-0005-0000-0000-0000549C0000}"/>
    <cellStyle name="Normal 2 2 2 4 3 9 3" xfId="34510" xr:uid="{00000000-0005-0000-0000-0000559C0000}"/>
    <cellStyle name="Normal 2 2 2 4 4" xfId="955" xr:uid="{00000000-0005-0000-0000-0000569C0000}"/>
    <cellStyle name="Normal 2 2 2 4 4 10" xfId="11812" xr:uid="{00000000-0005-0000-0000-0000579C0000}"/>
    <cellStyle name="Normal 2 2 2 4 4 11" xfId="56740" xr:uid="{00000000-0005-0000-0000-0000589C0000}"/>
    <cellStyle name="Normal 2 2 2 4 4 12" xfId="57195" xr:uid="{00000000-0005-0000-0000-0000599C0000}"/>
    <cellStyle name="Normal 2 2 2 4 4 2" xfId="1692" xr:uid="{00000000-0005-0000-0000-00005A9C0000}"/>
    <cellStyle name="Normal 2 2 2 4 4 2 2" xfId="4065" xr:uid="{00000000-0005-0000-0000-00005B9C0000}"/>
    <cellStyle name="Normal 2 2 2 4 4 2 2 2" xfId="8856" xr:uid="{00000000-0005-0000-0000-00005C9C0000}"/>
    <cellStyle name="Normal 2 2 2 4 4 2 2 2 2" xfId="28275" xr:uid="{00000000-0005-0000-0000-00005D9C0000}"/>
    <cellStyle name="Normal 2 2 2 4 4 2 2 2 3" xfId="54622" xr:uid="{00000000-0005-0000-0000-00005E9C0000}"/>
    <cellStyle name="Normal 2 2 2 4 4 2 2 2 4" xfId="18398" xr:uid="{00000000-0005-0000-0000-00005F9C0000}"/>
    <cellStyle name="Normal 2 2 2 4 4 2 2 3" xfId="22690" xr:uid="{00000000-0005-0000-0000-0000609C0000}"/>
    <cellStyle name="Normal 2 2 2 4 4 2 2 3 2" xfId="49933" xr:uid="{00000000-0005-0000-0000-0000619C0000}"/>
    <cellStyle name="Normal 2 2 2 4 4 2 2 4" xfId="32173" xr:uid="{00000000-0005-0000-0000-0000629C0000}"/>
    <cellStyle name="Normal 2 2 2 4 4 2 2 5" xfId="37744" xr:uid="{00000000-0005-0000-0000-0000639C0000}"/>
    <cellStyle name="Normal 2 2 2 4 4 2 2 6" xfId="45204" xr:uid="{00000000-0005-0000-0000-0000649C0000}"/>
    <cellStyle name="Normal 2 2 2 4 4 2 2 7" xfId="14686" xr:uid="{00000000-0005-0000-0000-0000659C0000}"/>
    <cellStyle name="Normal 2 2 2 4 4 2 3" xfId="6905" xr:uid="{00000000-0005-0000-0000-0000669C0000}"/>
    <cellStyle name="Normal 2 2 2 4 4 2 3 2" xfId="26465" xr:uid="{00000000-0005-0000-0000-0000679C0000}"/>
    <cellStyle name="Normal 2 2 2 4 4 2 3 3" xfId="52671" xr:uid="{00000000-0005-0000-0000-0000689C0000}"/>
    <cellStyle name="Normal 2 2 2 4 4 2 3 4" xfId="16555" xr:uid="{00000000-0005-0000-0000-0000699C0000}"/>
    <cellStyle name="Normal 2 2 2 4 4 2 4" xfId="20531" xr:uid="{00000000-0005-0000-0000-00006A9C0000}"/>
    <cellStyle name="Normal 2 2 2 4 4 2 4 2" xfId="48007" xr:uid="{00000000-0005-0000-0000-00006B9C0000}"/>
    <cellStyle name="Normal 2 2 2 4 4 2 5" xfId="30156" xr:uid="{00000000-0005-0000-0000-00006C9C0000}"/>
    <cellStyle name="Normal 2 2 2 4 4 2 6" xfId="35602" xr:uid="{00000000-0005-0000-0000-00006D9C0000}"/>
    <cellStyle name="Normal 2 2 2 4 4 2 7" xfId="43197" xr:uid="{00000000-0005-0000-0000-00006E9C0000}"/>
    <cellStyle name="Normal 2 2 2 4 4 2 8" xfId="13225" xr:uid="{00000000-0005-0000-0000-00006F9C0000}"/>
    <cellStyle name="Normal 2 2 2 4 4 3" xfId="2232" xr:uid="{00000000-0005-0000-0000-0000709C0000}"/>
    <cellStyle name="Normal 2 2 2 4 4 3 2" xfId="4537" xr:uid="{00000000-0005-0000-0000-0000719C0000}"/>
    <cellStyle name="Normal 2 2 2 4 4 3 2 2" xfId="9318" xr:uid="{00000000-0005-0000-0000-0000729C0000}"/>
    <cellStyle name="Normal 2 2 2 4 4 3 2 2 2" xfId="28711" xr:uid="{00000000-0005-0000-0000-0000739C0000}"/>
    <cellStyle name="Normal 2 2 2 4 4 3 2 2 3" xfId="55084" xr:uid="{00000000-0005-0000-0000-0000749C0000}"/>
    <cellStyle name="Normal 2 2 2 4 4 3 2 2 4" xfId="18870" xr:uid="{00000000-0005-0000-0000-0000759C0000}"/>
    <cellStyle name="Normal 2 2 2 4 4 3 2 3" xfId="23162" xr:uid="{00000000-0005-0000-0000-0000769C0000}"/>
    <cellStyle name="Normal 2 2 2 4 4 3 2 3 2" xfId="50394" xr:uid="{00000000-0005-0000-0000-0000779C0000}"/>
    <cellStyle name="Normal 2 2 2 4 4 3 2 4" xfId="32637" xr:uid="{00000000-0005-0000-0000-0000789C0000}"/>
    <cellStyle name="Normal 2 2 2 4 4 3 2 5" xfId="38216" xr:uid="{00000000-0005-0000-0000-0000799C0000}"/>
    <cellStyle name="Normal 2 2 2 4 4 3 2 6" xfId="45676" xr:uid="{00000000-0005-0000-0000-00007A9C0000}"/>
    <cellStyle name="Normal 2 2 2 4 4 3 2 7" xfId="15122" xr:uid="{00000000-0005-0000-0000-00007B9C0000}"/>
    <cellStyle name="Normal 2 2 2 4 4 3 3" xfId="7397" xr:uid="{00000000-0005-0000-0000-00007C9C0000}"/>
    <cellStyle name="Normal 2 2 2 4 4 3 3 2" xfId="26901" xr:uid="{00000000-0005-0000-0000-00007D9C0000}"/>
    <cellStyle name="Normal 2 2 2 4 4 3 3 3" xfId="53163" xr:uid="{00000000-0005-0000-0000-00007E9C0000}"/>
    <cellStyle name="Normal 2 2 2 4 4 3 3 4" xfId="16991" xr:uid="{00000000-0005-0000-0000-00007F9C0000}"/>
    <cellStyle name="Normal 2 2 2 4 4 3 4" xfId="21069" xr:uid="{00000000-0005-0000-0000-0000809C0000}"/>
    <cellStyle name="Normal 2 2 2 4 4 3 4 2" xfId="48499" xr:uid="{00000000-0005-0000-0000-0000819C0000}"/>
    <cellStyle name="Normal 2 2 2 4 4 3 5" xfId="30683" xr:uid="{00000000-0005-0000-0000-0000829C0000}"/>
    <cellStyle name="Normal 2 2 2 4 4 3 6" xfId="36142" xr:uid="{00000000-0005-0000-0000-0000839C0000}"/>
    <cellStyle name="Normal 2 2 2 4 4 3 7" xfId="43735" xr:uid="{00000000-0005-0000-0000-0000849C0000}"/>
    <cellStyle name="Normal 2 2 2 4 4 3 8" xfId="12505" xr:uid="{00000000-0005-0000-0000-0000859C0000}"/>
    <cellStyle name="Normal 2 2 2 4 4 4" xfId="3373" xr:uid="{00000000-0005-0000-0000-0000869C0000}"/>
    <cellStyle name="Normal 2 2 2 4 4 4 2" xfId="8165" xr:uid="{00000000-0005-0000-0000-0000879C0000}"/>
    <cellStyle name="Normal 2 2 2 4 4 4 2 2" xfId="27595" xr:uid="{00000000-0005-0000-0000-0000889C0000}"/>
    <cellStyle name="Normal 2 2 2 4 4 4 2 3" xfId="53931" xr:uid="{00000000-0005-0000-0000-0000899C0000}"/>
    <cellStyle name="Normal 2 2 2 4 4 4 2 4" xfId="17706" xr:uid="{00000000-0005-0000-0000-00008A9C0000}"/>
    <cellStyle name="Normal 2 2 2 4 4 4 3" xfId="21998" xr:uid="{00000000-0005-0000-0000-00008B9C0000}"/>
    <cellStyle name="Normal 2 2 2 4 4 4 3 2" xfId="49243" xr:uid="{00000000-0005-0000-0000-00008C9C0000}"/>
    <cellStyle name="Normal 2 2 2 4 4 4 4" xfId="31485" xr:uid="{00000000-0005-0000-0000-00008D9C0000}"/>
    <cellStyle name="Normal 2 2 2 4 4 4 5" xfId="37052" xr:uid="{00000000-0005-0000-0000-00008E9C0000}"/>
    <cellStyle name="Normal 2 2 2 4 4 4 6" xfId="44512" xr:uid="{00000000-0005-0000-0000-00008F9C0000}"/>
    <cellStyle name="Normal 2 2 2 4 4 4 7" xfId="14007" xr:uid="{00000000-0005-0000-0000-0000909C0000}"/>
    <cellStyle name="Normal 2 2 2 4 4 5" xfId="5012" xr:uid="{00000000-0005-0000-0000-0000919C0000}"/>
    <cellStyle name="Normal 2 2 2 4 4 5 2" xfId="9768" xr:uid="{00000000-0005-0000-0000-0000929C0000}"/>
    <cellStyle name="Normal 2 2 2 4 4 5 2 2" xfId="55534" xr:uid="{00000000-0005-0000-0000-0000939C0000}"/>
    <cellStyle name="Normal 2 2 2 4 4 5 2 3" xfId="25786" xr:uid="{00000000-0005-0000-0000-0000949C0000}"/>
    <cellStyle name="Normal 2 2 2 4 4 5 3" xfId="33111" xr:uid="{00000000-0005-0000-0000-0000959C0000}"/>
    <cellStyle name="Normal 2 2 2 4 4 5 3 2" xfId="50843" xr:uid="{00000000-0005-0000-0000-0000969C0000}"/>
    <cellStyle name="Normal 2 2 2 4 4 5 4" xfId="38690" xr:uid="{00000000-0005-0000-0000-0000979C0000}"/>
    <cellStyle name="Normal 2 2 2 4 4 5 5" xfId="46143" xr:uid="{00000000-0005-0000-0000-0000989C0000}"/>
    <cellStyle name="Normal 2 2 2 4 4 5 6" xfId="15876" xr:uid="{00000000-0005-0000-0000-0000999C0000}"/>
    <cellStyle name="Normal 2 2 2 4 4 6" xfId="5497" xr:uid="{00000000-0005-0000-0000-00009A9C0000}"/>
    <cellStyle name="Normal 2 2 2 4 4 6 2" xfId="10189" xr:uid="{00000000-0005-0000-0000-00009B9C0000}"/>
    <cellStyle name="Normal 2 2 2 4 4 6 2 2" xfId="55955" xr:uid="{00000000-0005-0000-0000-00009C9C0000}"/>
    <cellStyle name="Normal 2 2 2 4 4 6 2 3" xfId="33593" xr:uid="{00000000-0005-0000-0000-00009D9C0000}"/>
    <cellStyle name="Normal 2 2 2 4 4 6 3" xfId="39172" xr:uid="{00000000-0005-0000-0000-00009E9C0000}"/>
    <cellStyle name="Normal 2 2 2 4 4 6 3 2" xfId="51263" xr:uid="{00000000-0005-0000-0000-00009F9C0000}"/>
    <cellStyle name="Normal 2 2 2 4 4 6 4" xfId="46625" xr:uid="{00000000-0005-0000-0000-0000A09C0000}"/>
    <cellStyle name="Normal 2 2 2 4 4 6 5" xfId="19800" xr:uid="{00000000-0005-0000-0000-0000A19C0000}"/>
    <cellStyle name="Normal 2 2 2 4 4 7" xfId="6200" xr:uid="{00000000-0005-0000-0000-0000A29C0000}"/>
    <cellStyle name="Normal 2 2 2 4 4 7 2" xfId="51966" xr:uid="{00000000-0005-0000-0000-0000A39C0000}"/>
    <cellStyle name="Normal 2 2 2 4 4 7 3" xfId="29434" xr:uid="{00000000-0005-0000-0000-0000A49C0000}"/>
    <cellStyle name="Normal 2 2 2 4 4 8" xfId="10985" xr:uid="{00000000-0005-0000-0000-0000A59C0000}"/>
    <cellStyle name="Normal 2 2 2 4 4 8 2" xfId="47304" xr:uid="{00000000-0005-0000-0000-0000A69C0000}"/>
    <cellStyle name="Normal 2 2 2 4 4 8 3" xfId="34869" xr:uid="{00000000-0005-0000-0000-0000A79C0000}"/>
    <cellStyle name="Normal 2 2 2 4 4 9" xfId="42468" xr:uid="{00000000-0005-0000-0000-0000A89C0000}"/>
    <cellStyle name="Normal 2 2 2 4 5" xfId="696" xr:uid="{00000000-0005-0000-0000-0000A99C0000}"/>
    <cellStyle name="Normal 2 2 2 4 5 10" xfId="11553" xr:uid="{00000000-0005-0000-0000-0000AA9C0000}"/>
    <cellStyle name="Normal 2 2 2 4 5 2" xfId="1456" xr:uid="{00000000-0005-0000-0000-0000AB9C0000}"/>
    <cellStyle name="Normal 2 2 2 4 5 2 2" xfId="3832" xr:uid="{00000000-0005-0000-0000-0000AC9C0000}"/>
    <cellStyle name="Normal 2 2 2 4 5 2 2 2" xfId="8623" xr:uid="{00000000-0005-0000-0000-0000AD9C0000}"/>
    <cellStyle name="Normal 2 2 2 4 5 2 2 2 2" xfId="28043" xr:uid="{00000000-0005-0000-0000-0000AE9C0000}"/>
    <cellStyle name="Normal 2 2 2 4 5 2 2 2 3" xfId="54389" xr:uid="{00000000-0005-0000-0000-0000AF9C0000}"/>
    <cellStyle name="Normal 2 2 2 4 5 2 2 2 4" xfId="18165" xr:uid="{00000000-0005-0000-0000-0000B09C0000}"/>
    <cellStyle name="Normal 2 2 2 4 5 2 2 3" xfId="22457" xr:uid="{00000000-0005-0000-0000-0000B19C0000}"/>
    <cellStyle name="Normal 2 2 2 4 5 2 2 3 2" xfId="49700" xr:uid="{00000000-0005-0000-0000-0000B29C0000}"/>
    <cellStyle name="Normal 2 2 2 4 5 2 2 4" xfId="31940" xr:uid="{00000000-0005-0000-0000-0000B39C0000}"/>
    <cellStyle name="Normal 2 2 2 4 5 2 2 5" xfId="37511" xr:uid="{00000000-0005-0000-0000-0000B49C0000}"/>
    <cellStyle name="Normal 2 2 2 4 5 2 2 6" xfId="44971" xr:uid="{00000000-0005-0000-0000-0000B59C0000}"/>
    <cellStyle name="Normal 2 2 2 4 5 2 2 7" xfId="14454" xr:uid="{00000000-0005-0000-0000-0000B69C0000}"/>
    <cellStyle name="Normal 2 2 2 4 5 2 3" xfId="6670" xr:uid="{00000000-0005-0000-0000-0000B79C0000}"/>
    <cellStyle name="Normal 2 2 2 4 5 2 3 2" xfId="26233" xr:uid="{00000000-0005-0000-0000-0000B89C0000}"/>
    <cellStyle name="Normal 2 2 2 4 5 2 3 3" xfId="52436" xr:uid="{00000000-0005-0000-0000-0000B99C0000}"/>
    <cellStyle name="Normal 2 2 2 4 5 2 3 4" xfId="16323" xr:uid="{00000000-0005-0000-0000-0000BA9C0000}"/>
    <cellStyle name="Normal 2 2 2 4 5 2 4" xfId="20295" xr:uid="{00000000-0005-0000-0000-0000BB9C0000}"/>
    <cellStyle name="Normal 2 2 2 4 5 2 4 2" xfId="47772" xr:uid="{00000000-0005-0000-0000-0000BC9C0000}"/>
    <cellStyle name="Normal 2 2 2 4 5 2 5" xfId="29920" xr:uid="{00000000-0005-0000-0000-0000BD9C0000}"/>
    <cellStyle name="Normal 2 2 2 4 5 2 6" xfId="35366" xr:uid="{00000000-0005-0000-0000-0000BE9C0000}"/>
    <cellStyle name="Normal 2 2 2 4 5 2 7" xfId="42961" xr:uid="{00000000-0005-0000-0000-0000BF9C0000}"/>
    <cellStyle name="Normal 2 2 2 4 5 2 8" xfId="12990" xr:uid="{00000000-0005-0000-0000-0000C09C0000}"/>
    <cellStyle name="Normal 2 2 2 4 5 3" xfId="3140" xr:uid="{00000000-0005-0000-0000-0000C19C0000}"/>
    <cellStyle name="Normal 2 2 2 4 5 3 2" xfId="7933" xr:uid="{00000000-0005-0000-0000-0000C29C0000}"/>
    <cellStyle name="Normal 2 2 2 4 5 3 2 2" xfId="27363" xr:uid="{00000000-0005-0000-0000-0000C39C0000}"/>
    <cellStyle name="Normal 2 2 2 4 5 3 2 3" xfId="53699" xr:uid="{00000000-0005-0000-0000-0000C49C0000}"/>
    <cellStyle name="Normal 2 2 2 4 5 3 2 4" xfId="17473" xr:uid="{00000000-0005-0000-0000-0000C59C0000}"/>
    <cellStyle name="Normal 2 2 2 4 5 3 3" xfId="21765" xr:uid="{00000000-0005-0000-0000-0000C69C0000}"/>
    <cellStyle name="Normal 2 2 2 4 5 3 3 2" xfId="49011" xr:uid="{00000000-0005-0000-0000-0000C79C0000}"/>
    <cellStyle name="Normal 2 2 2 4 5 3 4" xfId="31252" xr:uid="{00000000-0005-0000-0000-0000C89C0000}"/>
    <cellStyle name="Normal 2 2 2 4 5 3 5" xfId="36819" xr:uid="{00000000-0005-0000-0000-0000C99C0000}"/>
    <cellStyle name="Normal 2 2 2 4 5 3 6" xfId="44279" xr:uid="{00000000-0005-0000-0000-0000CA9C0000}"/>
    <cellStyle name="Normal 2 2 2 4 5 3 7" xfId="12273" xr:uid="{00000000-0005-0000-0000-0000CB9C0000}"/>
    <cellStyle name="Normal 2 2 2 4 5 4" xfId="5967" xr:uid="{00000000-0005-0000-0000-0000CC9C0000}"/>
    <cellStyle name="Normal 2 2 2 4 5 4 2" xfId="23790" xr:uid="{00000000-0005-0000-0000-0000CD9C0000}"/>
    <cellStyle name="Normal 2 2 2 4 5 4 3" xfId="51733" xr:uid="{00000000-0005-0000-0000-0000CE9C0000}"/>
    <cellStyle name="Normal 2 2 2 4 5 4 4" xfId="13775" xr:uid="{00000000-0005-0000-0000-0000CF9C0000}"/>
    <cellStyle name="Normal 2 2 2 4 5 5" xfId="15644" xr:uid="{00000000-0005-0000-0000-0000D09C0000}"/>
    <cellStyle name="Normal 2 2 2 4 5 5 2" xfId="25554" xr:uid="{00000000-0005-0000-0000-0000D19C0000}"/>
    <cellStyle name="Normal 2 2 2 4 5 5 3" xfId="47072" xr:uid="{00000000-0005-0000-0000-0000D29C0000}"/>
    <cellStyle name="Normal 2 2 2 4 5 6" xfId="19541" xr:uid="{00000000-0005-0000-0000-0000D39C0000}"/>
    <cellStyle name="Normal 2 2 2 4 5 7" xfId="29202" xr:uid="{00000000-0005-0000-0000-0000D49C0000}"/>
    <cellStyle name="Normal 2 2 2 4 5 8" xfId="34610" xr:uid="{00000000-0005-0000-0000-0000D59C0000}"/>
    <cellStyle name="Normal 2 2 2 4 5 9" xfId="42209" xr:uid="{00000000-0005-0000-0000-0000D69C0000}"/>
    <cellStyle name="Normal 2 2 2 4 6" xfId="1170" xr:uid="{00000000-0005-0000-0000-0000D79C0000}"/>
    <cellStyle name="Normal 2 2 2 4 6 2" xfId="3558" xr:uid="{00000000-0005-0000-0000-0000D89C0000}"/>
    <cellStyle name="Normal 2 2 2 4 6 2 2" xfId="8349" xr:uid="{00000000-0005-0000-0000-0000D99C0000}"/>
    <cellStyle name="Normal 2 2 2 4 6 2 2 2" xfId="27772" xr:uid="{00000000-0005-0000-0000-0000DA9C0000}"/>
    <cellStyle name="Normal 2 2 2 4 6 2 2 3" xfId="54115" xr:uid="{00000000-0005-0000-0000-0000DB9C0000}"/>
    <cellStyle name="Normal 2 2 2 4 6 2 2 4" xfId="17891" xr:uid="{00000000-0005-0000-0000-0000DC9C0000}"/>
    <cellStyle name="Normal 2 2 2 4 6 2 3" xfId="22183" xr:uid="{00000000-0005-0000-0000-0000DD9C0000}"/>
    <cellStyle name="Normal 2 2 2 4 6 2 3 2" xfId="49426" xr:uid="{00000000-0005-0000-0000-0000DE9C0000}"/>
    <cellStyle name="Normal 2 2 2 4 6 2 4" xfId="31667" xr:uid="{00000000-0005-0000-0000-0000DF9C0000}"/>
    <cellStyle name="Normal 2 2 2 4 6 2 5" xfId="37237" xr:uid="{00000000-0005-0000-0000-0000E09C0000}"/>
    <cellStyle name="Normal 2 2 2 4 6 2 6" xfId="44697" xr:uid="{00000000-0005-0000-0000-0000E19C0000}"/>
    <cellStyle name="Normal 2 2 2 4 6 2 7" xfId="12705" xr:uid="{00000000-0005-0000-0000-0000E29C0000}"/>
    <cellStyle name="Normal 2 2 2 4 6 3" xfId="6392" xr:uid="{00000000-0005-0000-0000-0000E39C0000}"/>
    <cellStyle name="Normal 2 2 2 4 6 3 2" xfId="24729" xr:uid="{00000000-0005-0000-0000-0000E49C0000}"/>
    <cellStyle name="Normal 2 2 2 4 6 3 3" xfId="52158" xr:uid="{00000000-0005-0000-0000-0000E59C0000}"/>
    <cellStyle name="Normal 2 2 2 4 6 3 4" xfId="14183" xr:uid="{00000000-0005-0000-0000-0000E69C0000}"/>
    <cellStyle name="Normal 2 2 2 4 6 4" xfId="16052" xr:uid="{00000000-0005-0000-0000-0000E79C0000}"/>
    <cellStyle name="Normal 2 2 2 4 6 4 2" xfId="25962" xr:uid="{00000000-0005-0000-0000-0000E89C0000}"/>
    <cellStyle name="Normal 2 2 2 4 6 4 3" xfId="47494" xr:uid="{00000000-0005-0000-0000-0000E99C0000}"/>
    <cellStyle name="Normal 2 2 2 4 6 5" xfId="20009" xr:uid="{00000000-0005-0000-0000-0000EA9C0000}"/>
    <cellStyle name="Normal 2 2 2 4 6 6" xfId="29637" xr:uid="{00000000-0005-0000-0000-0000EB9C0000}"/>
    <cellStyle name="Normal 2 2 2 4 6 7" xfId="35080" xr:uid="{00000000-0005-0000-0000-0000EC9C0000}"/>
    <cellStyle name="Normal 2 2 2 4 6 8" xfId="42675" xr:uid="{00000000-0005-0000-0000-0000ED9C0000}"/>
    <cellStyle name="Normal 2 2 2 4 6 9" xfId="11270" xr:uid="{00000000-0005-0000-0000-0000EE9C0000}"/>
    <cellStyle name="Normal 2 2 2 4 7" xfId="2000" xr:uid="{00000000-0005-0000-0000-0000EF9C0000}"/>
    <cellStyle name="Normal 2 2 2 4 7 2" xfId="4305" xr:uid="{00000000-0005-0000-0000-0000F09C0000}"/>
    <cellStyle name="Normal 2 2 2 4 7 2 2" xfId="9086" xr:uid="{00000000-0005-0000-0000-0000F19C0000}"/>
    <cellStyle name="Normal 2 2 2 4 7 2 2 2" xfId="28479" xr:uid="{00000000-0005-0000-0000-0000F29C0000}"/>
    <cellStyle name="Normal 2 2 2 4 7 2 2 3" xfId="54852" xr:uid="{00000000-0005-0000-0000-0000F39C0000}"/>
    <cellStyle name="Normal 2 2 2 4 7 2 2 4" xfId="18638" xr:uid="{00000000-0005-0000-0000-0000F49C0000}"/>
    <cellStyle name="Normal 2 2 2 4 7 2 3" xfId="22930" xr:uid="{00000000-0005-0000-0000-0000F59C0000}"/>
    <cellStyle name="Normal 2 2 2 4 7 2 3 2" xfId="50162" xr:uid="{00000000-0005-0000-0000-0000F69C0000}"/>
    <cellStyle name="Normal 2 2 2 4 7 2 4" xfId="32405" xr:uid="{00000000-0005-0000-0000-0000F79C0000}"/>
    <cellStyle name="Normal 2 2 2 4 7 2 5" xfId="37984" xr:uid="{00000000-0005-0000-0000-0000F89C0000}"/>
    <cellStyle name="Normal 2 2 2 4 7 2 6" xfId="45444" xr:uid="{00000000-0005-0000-0000-0000F99C0000}"/>
    <cellStyle name="Normal 2 2 2 4 7 2 7" xfId="14890" xr:uid="{00000000-0005-0000-0000-0000FA9C0000}"/>
    <cellStyle name="Normal 2 2 2 4 7 3" xfId="7165" xr:uid="{00000000-0005-0000-0000-0000FB9C0000}"/>
    <cellStyle name="Normal 2 2 2 4 7 3 2" xfId="26669" xr:uid="{00000000-0005-0000-0000-0000FC9C0000}"/>
    <cellStyle name="Normal 2 2 2 4 7 3 3" xfId="52931" xr:uid="{00000000-0005-0000-0000-0000FD9C0000}"/>
    <cellStyle name="Normal 2 2 2 4 7 3 4" xfId="16759" xr:uid="{00000000-0005-0000-0000-0000FE9C0000}"/>
    <cellStyle name="Normal 2 2 2 4 7 4" xfId="20837" xr:uid="{00000000-0005-0000-0000-0000FF9C0000}"/>
    <cellStyle name="Normal 2 2 2 4 7 4 2" xfId="48267" xr:uid="{00000000-0005-0000-0000-0000009D0000}"/>
    <cellStyle name="Normal 2 2 2 4 7 5" xfId="30451" xr:uid="{00000000-0005-0000-0000-0000019D0000}"/>
    <cellStyle name="Normal 2 2 2 4 7 6" xfId="35910" xr:uid="{00000000-0005-0000-0000-0000029D0000}"/>
    <cellStyle name="Normal 2 2 2 4 7 7" xfId="43503" xr:uid="{00000000-0005-0000-0000-0000039D0000}"/>
    <cellStyle name="Normal 2 2 2 4 7 8" xfId="12002" xr:uid="{00000000-0005-0000-0000-0000049D0000}"/>
    <cellStyle name="Normal 2 2 2 4 8" xfId="2861" xr:uid="{00000000-0005-0000-0000-0000059D0000}"/>
    <cellStyle name="Normal 2 2 2 4 8 2" xfId="7662" xr:uid="{00000000-0005-0000-0000-0000069D0000}"/>
    <cellStyle name="Normal 2 2 2 4 8 2 2" xfId="27091" xr:uid="{00000000-0005-0000-0000-0000079D0000}"/>
    <cellStyle name="Normal 2 2 2 4 8 2 3" xfId="53428" xr:uid="{00000000-0005-0000-0000-0000089D0000}"/>
    <cellStyle name="Normal 2 2 2 4 8 2 4" xfId="17194" xr:uid="{00000000-0005-0000-0000-0000099D0000}"/>
    <cellStyle name="Normal 2 2 2 4 8 3" xfId="21486" xr:uid="{00000000-0005-0000-0000-00000A9D0000}"/>
    <cellStyle name="Normal 2 2 2 4 8 3 2" xfId="48740" xr:uid="{00000000-0005-0000-0000-00000B9D0000}"/>
    <cellStyle name="Normal 2 2 2 4 8 4" xfId="30973" xr:uid="{00000000-0005-0000-0000-00000C9D0000}"/>
    <cellStyle name="Normal 2 2 2 4 8 5" xfId="36540" xr:uid="{00000000-0005-0000-0000-00000D9D0000}"/>
    <cellStyle name="Normal 2 2 2 4 8 6" xfId="44000" xr:uid="{00000000-0005-0000-0000-00000E9D0000}"/>
    <cellStyle name="Normal 2 2 2 4 8 7" xfId="13504" xr:uid="{00000000-0005-0000-0000-00000F9D0000}"/>
    <cellStyle name="Normal 2 2 2 4 9" xfId="4776" xr:uid="{00000000-0005-0000-0000-0000109D0000}"/>
    <cellStyle name="Normal 2 2 2 4 9 2" xfId="9536" xr:uid="{00000000-0005-0000-0000-0000119D0000}"/>
    <cellStyle name="Normal 2 2 2 4 9 2 2" xfId="55302" xr:uid="{00000000-0005-0000-0000-0000129D0000}"/>
    <cellStyle name="Normal 2 2 2 4 9 2 3" xfId="25295" xr:uid="{00000000-0005-0000-0000-0000139D0000}"/>
    <cellStyle name="Normal 2 2 2 4 9 3" xfId="32875" xr:uid="{00000000-0005-0000-0000-0000149D0000}"/>
    <cellStyle name="Normal 2 2 2 4 9 3 2" xfId="50611" xr:uid="{00000000-0005-0000-0000-0000159D0000}"/>
    <cellStyle name="Normal 2 2 2 4 9 4" xfId="38454" xr:uid="{00000000-0005-0000-0000-0000169D0000}"/>
    <cellStyle name="Normal 2 2 2 4 9 5" xfId="45911" xr:uid="{00000000-0005-0000-0000-0000179D0000}"/>
    <cellStyle name="Normal 2 2 2 4 9 6" xfId="15373" xr:uid="{00000000-0005-0000-0000-0000189D0000}"/>
    <cellStyle name="Normal 2 2 3" xfId="454" xr:uid="{00000000-0005-0000-0000-0000199D0000}"/>
    <cellStyle name="Normal 2 2 4" xfId="174" xr:uid="{00000000-0005-0000-0000-00001A9D0000}"/>
    <cellStyle name="Normal 2 2 4 10" xfId="5249" xr:uid="{00000000-0005-0000-0000-00001B9D0000}"/>
    <cellStyle name="Normal 2 2 4 10 2" xfId="9941" xr:uid="{00000000-0005-0000-0000-00001C9D0000}"/>
    <cellStyle name="Normal 2 2 4 10 2 2" xfId="55707" xr:uid="{00000000-0005-0000-0000-00001D9D0000}"/>
    <cellStyle name="Normal 2 2 4 10 2 3" xfId="33345" xr:uid="{00000000-0005-0000-0000-00001E9D0000}"/>
    <cellStyle name="Normal 2 2 4 10 3" xfId="38924" xr:uid="{00000000-0005-0000-0000-00001F9D0000}"/>
    <cellStyle name="Normal 2 2 4 10 3 2" xfId="51015" xr:uid="{00000000-0005-0000-0000-0000209D0000}"/>
    <cellStyle name="Normal 2 2 4 10 4" xfId="46377" xr:uid="{00000000-0005-0000-0000-0000219D0000}"/>
    <cellStyle name="Normal 2 2 4 10 5" xfId="19148" xr:uid="{00000000-0005-0000-0000-0000229D0000}"/>
    <cellStyle name="Normal 2 2 4 11" xfId="5665" xr:uid="{00000000-0005-0000-0000-0000239D0000}"/>
    <cellStyle name="Normal 2 2 4 11 2" xfId="51431" xr:uid="{00000000-0005-0000-0000-0000249D0000}"/>
    <cellStyle name="Normal 2 2 4 11 3" xfId="28901" xr:uid="{00000000-0005-0000-0000-0000259D0000}"/>
    <cellStyle name="Normal 2 2 4 12" xfId="10737" xr:uid="{00000000-0005-0000-0000-0000269D0000}"/>
    <cellStyle name="Normal 2 2 4 12 2" xfId="46785" xr:uid="{00000000-0005-0000-0000-0000279D0000}"/>
    <cellStyle name="Normal 2 2 4 12 3" xfId="34209" xr:uid="{00000000-0005-0000-0000-0000289D0000}"/>
    <cellStyle name="Normal 2 2 4 13" xfId="41908" xr:uid="{00000000-0005-0000-0000-0000299D0000}"/>
    <cellStyle name="Normal 2 2 4 14" xfId="11151" xr:uid="{00000000-0005-0000-0000-00002A9D0000}"/>
    <cellStyle name="Normal 2 2 4 15" xfId="56492" xr:uid="{00000000-0005-0000-0000-00002B9D0000}"/>
    <cellStyle name="Normal 2 2 4 16" xfId="56947" xr:uid="{00000000-0005-0000-0000-00002C9D0000}"/>
    <cellStyle name="Normal 2 2 4 2" xfId="501" xr:uid="{00000000-0005-0000-0000-00002D9D0000}"/>
    <cellStyle name="Normal 2 2 4 2 10" xfId="10825" xr:uid="{00000000-0005-0000-0000-00002E9D0000}"/>
    <cellStyle name="Normal 2 2 4 2 10 2" xfId="46885" xr:uid="{00000000-0005-0000-0000-00002F9D0000}"/>
    <cellStyle name="Normal 2 2 4 2 10 3" xfId="34417" xr:uid="{00000000-0005-0000-0000-0000309D0000}"/>
    <cellStyle name="Normal 2 2 4 2 11" xfId="42017" xr:uid="{00000000-0005-0000-0000-0000319D0000}"/>
    <cellStyle name="Normal 2 2 4 2 12" xfId="11361" xr:uid="{00000000-0005-0000-0000-0000329D0000}"/>
    <cellStyle name="Normal 2 2 4 2 13" xfId="56580" xr:uid="{00000000-0005-0000-0000-0000339D0000}"/>
    <cellStyle name="Normal 2 2 4 2 14" xfId="57035" xr:uid="{00000000-0005-0000-0000-0000349D0000}"/>
    <cellStyle name="Normal 2 2 4 2 2" xfId="1038" xr:uid="{00000000-0005-0000-0000-0000359D0000}"/>
    <cellStyle name="Normal 2 2 4 2 2 10" xfId="11895" xr:uid="{00000000-0005-0000-0000-0000369D0000}"/>
    <cellStyle name="Normal 2 2 4 2 2 11" xfId="56823" xr:uid="{00000000-0005-0000-0000-0000379D0000}"/>
    <cellStyle name="Normal 2 2 4 2 2 12" xfId="57278" xr:uid="{00000000-0005-0000-0000-0000389D0000}"/>
    <cellStyle name="Normal 2 2 4 2 2 2" xfId="1775" xr:uid="{00000000-0005-0000-0000-0000399D0000}"/>
    <cellStyle name="Normal 2 2 4 2 2 2 2" xfId="4148" xr:uid="{00000000-0005-0000-0000-00003A9D0000}"/>
    <cellStyle name="Normal 2 2 4 2 2 2 2 2" xfId="8939" xr:uid="{00000000-0005-0000-0000-00003B9D0000}"/>
    <cellStyle name="Normal 2 2 4 2 2 2 2 2 2" xfId="28358" xr:uid="{00000000-0005-0000-0000-00003C9D0000}"/>
    <cellStyle name="Normal 2 2 4 2 2 2 2 2 3" xfId="54705" xr:uid="{00000000-0005-0000-0000-00003D9D0000}"/>
    <cellStyle name="Normal 2 2 4 2 2 2 2 2 4" xfId="18481" xr:uid="{00000000-0005-0000-0000-00003E9D0000}"/>
    <cellStyle name="Normal 2 2 4 2 2 2 2 3" xfId="22773" xr:uid="{00000000-0005-0000-0000-00003F9D0000}"/>
    <cellStyle name="Normal 2 2 4 2 2 2 2 3 2" xfId="50016" xr:uid="{00000000-0005-0000-0000-0000409D0000}"/>
    <cellStyle name="Normal 2 2 4 2 2 2 2 4" xfId="32256" xr:uid="{00000000-0005-0000-0000-0000419D0000}"/>
    <cellStyle name="Normal 2 2 4 2 2 2 2 5" xfId="37827" xr:uid="{00000000-0005-0000-0000-0000429D0000}"/>
    <cellStyle name="Normal 2 2 4 2 2 2 2 6" xfId="45287" xr:uid="{00000000-0005-0000-0000-0000439D0000}"/>
    <cellStyle name="Normal 2 2 4 2 2 2 2 7" xfId="14769" xr:uid="{00000000-0005-0000-0000-0000449D0000}"/>
    <cellStyle name="Normal 2 2 4 2 2 2 3" xfId="6988" xr:uid="{00000000-0005-0000-0000-0000459D0000}"/>
    <cellStyle name="Normal 2 2 4 2 2 2 3 2" xfId="26548" xr:uid="{00000000-0005-0000-0000-0000469D0000}"/>
    <cellStyle name="Normal 2 2 4 2 2 2 3 3" xfId="52754" xr:uid="{00000000-0005-0000-0000-0000479D0000}"/>
    <cellStyle name="Normal 2 2 4 2 2 2 3 4" xfId="16638" xr:uid="{00000000-0005-0000-0000-0000489D0000}"/>
    <cellStyle name="Normal 2 2 4 2 2 2 4" xfId="20614" xr:uid="{00000000-0005-0000-0000-0000499D0000}"/>
    <cellStyle name="Normal 2 2 4 2 2 2 4 2" xfId="48090" xr:uid="{00000000-0005-0000-0000-00004A9D0000}"/>
    <cellStyle name="Normal 2 2 4 2 2 2 5" xfId="30239" xr:uid="{00000000-0005-0000-0000-00004B9D0000}"/>
    <cellStyle name="Normal 2 2 4 2 2 2 6" xfId="35685" xr:uid="{00000000-0005-0000-0000-00004C9D0000}"/>
    <cellStyle name="Normal 2 2 4 2 2 2 7" xfId="43280" xr:uid="{00000000-0005-0000-0000-00004D9D0000}"/>
    <cellStyle name="Normal 2 2 4 2 2 2 8" xfId="13308" xr:uid="{00000000-0005-0000-0000-00004E9D0000}"/>
    <cellStyle name="Normal 2 2 4 2 2 3" xfId="2315" xr:uid="{00000000-0005-0000-0000-00004F9D0000}"/>
    <cellStyle name="Normal 2 2 4 2 2 3 2" xfId="4620" xr:uid="{00000000-0005-0000-0000-0000509D0000}"/>
    <cellStyle name="Normal 2 2 4 2 2 3 2 2" xfId="9401" xr:uid="{00000000-0005-0000-0000-0000519D0000}"/>
    <cellStyle name="Normal 2 2 4 2 2 3 2 2 2" xfId="28794" xr:uid="{00000000-0005-0000-0000-0000529D0000}"/>
    <cellStyle name="Normal 2 2 4 2 2 3 2 2 3" xfId="55167" xr:uid="{00000000-0005-0000-0000-0000539D0000}"/>
    <cellStyle name="Normal 2 2 4 2 2 3 2 2 4" xfId="18953" xr:uid="{00000000-0005-0000-0000-0000549D0000}"/>
    <cellStyle name="Normal 2 2 4 2 2 3 2 3" xfId="23245" xr:uid="{00000000-0005-0000-0000-0000559D0000}"/>
    <cellStyle name="Normal 2 2 4 2 2 3 2 3 2" xfId="50477" xr:uid="{00000000-0005-0000-0000-0000569D0000}"/>
    <cellStyle name="Normal 2 2 4 2 2 3 2 4" xfId="32720" xr:uid="{00000000-0005-0000-0000-0000579D0000}"/>
    <cellStyle name="Normal 2 2 4 2 2 3 2 5" xfId="38299" xr:uid="{00000000-0005-0000-0000-0000589D0000}"/>
    <cellStyle name="Normal 2 2 4 2 2 3 2 6" xfId="45759" xr:uid="{00000000-0005-0000-0000-0000599D0000}"/>
    <cellStyle name="Normal 2 2 4 2 2 3 2 7" xfId="15205" xr:uid="{00000000-0005-0000-0000-00005A9D0000}"/>
    <cellStyle name="Normal 2 2 4 2 2 3 3" xfId="7480" xr:uid="{00000000-0005-0000-0000-00005B9D0000}"/>
    <cellStyle name="Normal 2 2 4 2 2 3 3 2" xfId="26984" xr:uid="{00000000-0005-0000-0000-00005C9D0000}"/>
    <cellStyle name="Normal 2 2 4 2 2 3 3 3" xfId="53246" xr:uid="{00000000-0005-0000-0000-00005D9D0000}"/>
    <cellStyle name="Normal 2 2 4 2 2 3 3 4" xfId="17074" xr:uid="{00000000-0005-0000-0000-00005E9D0000}"/>
    <cellStyle name="Normal 2 2 4 2 2 3 4" xfId="21152" xr:uid="{00000000-0005-0000-0000-00005F9D0000}"/>
    <cellStyle name="Normal 2 2 4 2 2 3 4 2" xfId="48582" xr:uid="{00000000-0005-0000-0000-0000609D0000}"/>
    <cellStyle name="Normal 2 2 4 2 2 3 5" xfId="30766" xr:uid="{00000000-0005-0000-0000-0000619D0000}"/>
    <cellStyle name="Normal 2 2 4 2 2 3 6" xfId="36225" xr:uid="{00000000-0005-0000-0000-0000629D0000}"/>
    <cellStyle name="Normal 2 2 4 2 2 3 7" xfId="43818" xr:uid="{00000000-0005-0000-0000-0000639D0000}"/>
    <cellStyle name="Normal 2 2 4 2 2 3 8" xfId="12588" xr:uid="{00000000-0005-0000-0000-0000649D0000}"/>
    <cellStyle name="Normal 2 2 4 2 2 4" xfId="3456" xr:uid="{00000000-0005-0000-0000-0000659D0000}"/>
    <cellStyle name="Normal 2 2 4 2 2 4 2" xfId="8248" xr:uid="{00000000-0005-0000-0000-0000669D0000}"/>
    <cellStyle name="Normal 2 2 4 2 2 4 2 2" xfId="27678" xr:uid="{00000000-0005-0000-0000-0000679D0000}"/>
    <cellStyle name="Normal 2 2 4 2 2 4 2 3" xfId="54014" xr:uid="{00000000-0005-0000-0000-0000689D0000}"/>
    <cellStyle name="Normal 2 2 4 2 2 4 2 4" xfId="17789" xr:uid="{00000000-0005-0000-0000-0000699D0000}"/>
    <cellStyle name="Normal 2 2 4 2 2 4 3" xfId="22081" xr:uid="{00000000-0005-0000-0000-00006A9D0000}"/>
    <cellStyle name="Normal 2 2 4 2 2 4 3 2" xfId="49326" xr:uid="{00000000-0005-0000-0000-00006B9D0000}"/>
    <cellStyle name="Normal 2 2 4 2 2 4 4" xfId="31568" xr:uid="{00000000-0005-0000-0000-00006C9D0000}"/>
    <cellStyle name="Normal 2 2 4 2 2 4 5" xfId="37135" xr:uid="{00000000-0005-0000-0000-00006D9D0000}"/>
    <cellStyle name="Normal 2 2 4 2 2 4 6" xfId="44595" xr:uid="{00000000-0005-0000-0000-00006E9D0000}"/>
    <cellStyle name="Normal 2 2 4 2 2 4 7" xfId="14090" xr:uid="{00000000-0005-0000-0000-00006F9D0000}"/>
    <cellStyle name="Normal 2 2 4 2 2 5" xfId="5095" xr:uid="{00000000-0005-0000-0000-0000709D0000}"/>
    <cellStyle name="Normal 2 2 4 2 2 5 2" xfId="9851" xr:uid="{00000000-0005-0000-0000-0000719D0000}"/>
    <cellStyle name="Normal 2 2 4 2 2 5 2 2" xfId="55617" xr:uid="{00000000-0005-0000-0000-0000729D0000}"/>
    <cellStyle name="Normal 2 2 4 2 2 5 2 3" xfId="25869" xr:uid="{00000000-0005-0000-0000-0000739D0000}"/>
    <cellStyle name="Normal 2 2 4 2 2 5 3" xfId="33194" xr:uid="{00000000-0005-0000-0000-0000749D0000}"/>
    <cellStyle name="Normal 2 2 4 2 2 5 3 2" xfId="50926" xr:uid="{00000000-0005-0000-0000-0000759D0000}"/>
    <cellStyle name="Normal 2 2 4 2 2 5 4" xfId="38773" xr:uid="{00000000-0005-0000-0000-0000769D0000}"/>
    <cellStyle name="Normal 2 2 4 2 2 5 5" xfId="46226" xr:uid="{00000000-0005-0000-0000-0000779D0000}"/>
    <cellStyle name="Normal 2 2 4 2 2 5 6" xfId="15959" xr:uid="{00000000-0005-0000-0000-0000789D0000}"/>
    <cellStyle name="Normal 2 2 4 2 2 6" xfId="5580" xr:uid="{00000000-0005-0000-0000-0000799D0000}"/>
    <cellStyle name="Normal 2 2 4 2 2 6 2" xfId="10272" xr:uid="{00000000-0005-0000-0000-00007A9D0000}"/>
    <cellStyle name="Normal 2 2 4 2 2 6 2 2" xfId="56038" xr:uid="{00000000-0005-0000-0000-00007B9D0000}"/>
    <cellStyle name="Normal 2 2 4 2 2 6 2 3" xfId="33676" xr:uid="{00000000-0005-0000-0000-00007C9D0000}"/>
    <cellStyle name="Normal 2 2 4 2 2 6 3" xfId="39255" xr:uid="{00000000-0005-0000-0000-00007D9D0000}"/>
    <cellStyle name="Normal 2 2 4 2 2 6 3 2" xfId="51346" xr:uid="{00000000-0005-0000-0000-00007E9D0000}"/>
    <cellStyle name="Normal 2 2 4 2 2 6 4" xfId="46708" xr:uid="{00000000-0005-0000-0000-00007F9D0000}"/>
    <cellStyle name="Normal 2 2 4 2 2 6 5" xfId="19883" xr:uid="{00000000-0005-0000-0000-0000809D0000}"/>
    <cellStyle name="Normal 2 2 4 2 2 7" xfId="6283" xr:uid="{00000000-0005-0000-0000-0000819D0000}"/>
    <cellStyle name="Normal 2 2 4 2 2 7 2" xfId="52049" xr:uid="{00000000-0005-0000-0000-0000829D0000}"/>
    <cellStyle name="Normal 2 2 4 2 2 7 3" xfId="29517" xr:uid="{00000000-0005-0000-0000-0000839D0000}"/>
    <cellStyle name="Normal 2 2 4 2 2 8" xfId="11068" xr:uid="{00000000-0005-0000-0000-0000849D0000}"/>
    <cellStyle name="Normal 2 2 4 2 2 8 2" xfId="47387" xr:uid="{00000000-0005-0000-0000-0000859D0000}"/>
    <cellStyle name="Normal 2 2 4 2 2 8 3" xfId="34952" xr:uid="{00000000-0005-0000-0000-0000869D0000}"/>
    <cellStyle name="Normal 2 2 4 2 2 9" xfId="42551" xr:uid="{00000000-0005-0000-0000-0000879D0000}"/>
    <cellStyle name="Normal 2 2 4 2 3" xfId="790" xr:uid="{00000000-0005-0000-0000-0000889D0000}"/>
    <cellStyle name="Normal 2 2 4 2 3 10" xfId="11647" xr:uid="{00000000-0005-0000-0000-0000899D0000}"/>
    <cellStyle name="Normal 2 2 4 2 3 2" xfId="1532" xr:uid="{00000000-0005-0000-0000-00008A9D0000}"/>
    <cellStyle name="Normal 2 2 4 2 3 2 2" xfId="3905" xr:uid="{00000000-0005-0000-0000-00008B9D0000}"/>
    <cellStyle name="Normal 2 2 4 2 3 2 2 2" xfId="8696" xr:uid="{00000000-0005-0000-0000-00008C9D0000}"/>
    <cellStyle name="Normal 2 2 4 2 3 2 2 2 2" xfId="28115" xr:uid="{00000000-0005-0000-0000-00008D9D0000}"/>
    <cellStyle name="Normal 2 2 4 2 3 2 2 2 3" xfId="54462" xr:uid="{00000000-0005-0000-0000-00008E9D0000}"/>
    <cellStyle name="Normal 2 2 4 2 3 2 2 2 4" xfId="18238" xr:uid="{00000000-0005-0000-0000-00008F9D0000}"/>
    <cellStyle name="Normal 2 2 4 2 3 2 2 3" xfId="22530" xr:uid="{00000000-0005-0000-0000-0000909D0000}"/>
    <cellStyle name="Normal 2 2 4 2 3 2 2 3 2" xfId="49773" xr:uid="{00000000-0005-0000-0000-0000919D0000}"/>
    <cellStyle name="Normal 2 2 4 2 3 2 2 4" xfId="32013" xr:uid="{00000000-0005-0000-0000-0000929D0000}"/>
    <cellStyle name="Normal 2 2 4 2 3 2 2 5" xfId="37584" xr:uid="{00000000-0005-0000-0000-0000939D0000}"/>
    <cellStyle name="Normal 2 2 4 2 3 2 2 6" xfId="45044" xr:uid="{00000000-0005-0000-0000-0000949D0000}"/>
    <cellStyle name="Normal 2 2 4 2 3 2 2 7" xfId="14526" xr:uid="{00000000-0005-0000-0000-0000959D0000}"/>
    <cellStyle name="Normal 2 2 4 2 3 2 3" xfId="6745" xr:uid="{00000000-0005-0000-0000-0000969D0000}"/>
    <cellStyle name="Normal 2 2 4 2 3 2 3 2" xfId="26305" xr:uid="{00000000-0005-0000-0000-0000979D0000}"/>
    <cellStyle name="Normal 2 2 4 2 3 2 3 3" xfId="52511" xr:uid="{00000000-0005-0000-0000-0000989D0000}"/>
    <cellStyle name="Normal 2 2 4 2 3 2 3 4" xfId="16395" xr:uid="{00000000-0005-0000-0000-0000999D0000}"/>
    <cellStyle name="Normal 2 2 4 2 3 2 4" xfId="20371" xr:uid="{00000000-0005-0000-0000-00009A9D0000}"/>
    <cellStyle name="Normal 2 2 4 2 3 2 4 2" xfId="47847" xr:uid="{00000000-0005-0000-0000-00009B9D0000}"/>
    <cellStyle name="Normal 2 2 4 2 3 2 5" xfId="29996" xr:uid="{00000000-0005-0000-0000-00009C9D0000}"/>
    <cellStyle name="Normal 2 2 4 2 3 2 6" xfId="35442" xr:uid="{00000000-0005-0000-0000-00009D9D0000}"/>
    <cellStyle name="Normal 2 2 4 2 3 2 7" xfId="43037" xr:uid="{00000000-0005-0000-0000-00009E9D0000}"/>
    <cellStyle name="Normal 2 2 4 2 3 2 8" xfId="13065" xr:uid="{00000000-0005-0000-0000-00009F9D0000}"/>
    <cellStyle name="Normal 2 2 4 2 3 3" xfId="3213" xr:uid="{00000000-0005-0000-0000-0000A09D0000}"/>
    <cellStyle name="Normal 2 2 4 2 3 3 2" xfId="8005" xr:uid="{00000000-0005-0000-0000-0000A19D0000}"/>
    <cellStyle name="Normal 2 2 4 2 3 3 2 2" xfId="27435" xr:uid="{00000000-0005-0000-0000-0000A29D0000}"/>
    <cellStyle name="Normal 2 2 4 2 3 3 2 3" xfId="53771" xr:uid="{00000000-0005-0000-0000-0000A39D0000}"/>
    <cellStyle name="Normal 2 2 4 2 3 3 2 4" xfId="17546" xr:uid="{00000000-0005-0000-0000-0000A49D0000}"/>
    <cellStyle name="Normal 2 2 4 2 3 3 3" xfId="21838" xr:uid="{00000000-0005-0000-0000-0000A59D0000}"/>
    <cellStyle name="Normal 2 2 4 2 3 3 3 2" xfId="49083" xr:uid="{00000000-0005-0000-0000-0000A69D0000}"/>
    <cellStyle name="Normal 2 2 4 2 3 3 4" xfId="31325" xr:uid="{00000000-0005-0000-0000-0000A79D0000}"/>
    <cellStyle name="Normal 2 2 4 2 3 3 5" xfId="36892" xr:uid="{00000000-0005-0000-0000-0000A89D0000}"/>
    <cellStyle name="Normal 2 2 4 2 3 3 6" xfId="44352" xr:uid="{00000000-0005-0000-0000-0000A99D0000}"/>
    <cellStyle name="Normal 2 2 4 2 3 3 7" xfId="12345" xr:uid="{00000000-0005-0000-0000-0000AA9D0000}"/>
    <cellStyle name="Normal 2 2 4 2 3 4" xfId="6040" xr:uid="{00000000-0005-0000-0000-0000AB9D0000}"/>
    <cellStyle name="Normal 2 2 4 2 3 4 2" xfId="23789" xr:uid="{00000000-0005-0000-0000-0000AC9D0000}"/>
    <cellStyle name="Normal 2 2 4 2 3 4 3" xfId="51806" xr:uid="{00000000-0005-0000-0000-0000AD9D0000}"/>
    <cellStyle name="Normal 2 2 4 2 3 4 4" xfId="13847" xr:uid="{00000000-0005-0000-0000-0000AE9D0000}"/>
    <cellStyle name="Normal 2 2 4 2 3 5" xfId="15716" xr:uid="{00000000-0005-0000-0000-0000AF9D0000}"/>
    <cellStyle name="Normal 2 2 4 2 3 5 2" xfId="25626" xr:uid="{00000000-0005-0000-0000-0000B09D0000}"/>
    <cellStyle name="Normal 2 2 4 2 3 5 3" xfId="47144" xr:uid="{00000000-0005-0000-0000-0000B19D0000}"/>
    <cellStyle name="Normal 2 2 4 2 3 6" xfId="19635" xr:uid="{00000000-0005-0000-0000-0000B29D0000}"/>
    <cellStyle name="Normal 2 2 4 2 3 7" xfId="29274" xr:uid="{00000000-0005-0000-0000-0000B39D0000}"/>
    <cellStyle name="Normal 2 2 4 2 3 8" xfId="34704" xr:uid="{00000000-0005-0000-0000-0000B49D0000}"/>
    <cellStyle name="Normal 2 2 4 2 3 9" xfId="42303" xr:uid="{00000000-0005-0000-0000-0000B59D0000}"/>
    <cellStyle name="Normal 2 2 4 2 4" xfId="1269" xr:uid="{00000000-0005-0000-0000-0000B69D0000}"/>
    <cellStyle name="Normal 2 2 4 2 4 2" xfId="3645" xr:uid="{00000000-0005-0000-0000-0000B79D0000}"/>
    <cellStyle name="Normal 2 2 4 2 4 2 2" xfId="8436" xr:uid="{00000000-0005-0000-0000-0000B89D0000}"/>
    <cellStyle name="Normal 2 2 4 2 4 2 2 2" xfId="27856" xr:uid="{00000000-0005-0000-0000-0000B99D0000}"/>
    <cellStyle name="Normal 2 2 4 2 4 2 2 3" xfId="54202" xr:uid="{00000000-0005-0000-0000-0000BA9D0000}"/>
    <cellStyle name="Normal 2 2 4 2 4 2 2 4" xfId="17978" xr:uid="{00000000-0005-0000-0000-0000BB9D0000}"/>
    <cellStyle name="Normal 2 2 4 2 4 2 3" xfId="22270" xr:uid="{00000000-0005-0000-0000-0000BC9D0000}"/>
    <cellStyle name="Normal 2 2 4 2 4 2 3 2" xfId="49513" xr:uid="{00000000-0005-0000-0000-0000BD9D0000}"/>
    <cellStyle name="Normal 2 2 4 2 4 2 4" xfId="31753" xr:uid="{00000000-0005-0000-0000-0000BE9D0000}"/>
    <cellStyle name="Normal 2 2 4 2 4 2 5" xfId="37324" xr:uid="{00000000-0005-0000-0000-0000BF9D0000}"/>
    <cellStyle name="Normal 2 2 4 2 4 2 6" xfId="44784" xr:uid="{00000000-0005-0000-0000-0000C09D0000}"/>
    <cellStyle name="Normal 2 2 4 2 4 2 7" xfId="14267" xr:uid="{00000000-0005-0000-0000-0000C19D0000}"/>
    <cellStyle name="Normal 2 2 4 2 4 3" xfId="6483" xr:uid="{00000000-0005-0000-0000-0000C29D0000}"/>
    <cellStyle name="Normal 2 2 4 2 4 3 2" xfId="26046" xr:uid="{00000000-0005-0000-0000-0000C39D0000}"/>
    <cellStyle name="Normal 2 2 4 2 4 3 3" xfId="52249" xr:uid="{00000000-0005-0000-0000-0000C49D0000}"/>
    <cellStyle name="Normal 2 2 4 2 4 3 4" xfId="16136" xr:uid="{00000000-0005-0000-0000-0000C59D0000}"/>
    <cellStyle name="Normal 2 2 4 2 4 4" xfId="20108" xr:uid="{00000000-0005-0000-0000-0000C69D0000}"/>
    <cellStyle name="Normal 2 2 4 2 4 4 2" xfId="47585" xr:uid="{00000000-0005-0000-0000-0000C79D0000}"/>
    <cellStyle name="Normal 2 2 4 2 4 5" xfId="29733" xr:uid="{00000000-0005-0000-0000-0000C89D0000}"/>
    <cellStyle name="Normal 2 2 4 2 4 6" xfId="35179" xr:uid="{00000000-0005-0000-0000-0000C99D0000}"/>
    <cellStyle name="Normal 2 2 4 2 4 7" xfId="42774" xr:uid="{00000000-0005-0000-0000-0000CA9D0000}"/>
    <cellStyle name="Normal 2 2 4 2 4 8" xfId="12803" xr:uid="{00000000-0005-0000-0000-0000CB9D0000}"/>
    <cellStyle name="Normal 2 2 4 2 5" xfId="2072" xr:uid="{00000000-0005-0000-0000-0000CC9D0000}"/>
    <cellStyle name="Normal 2 2 4 2 5 2" xfId="4377" xr:uid="{00000000-0005-0000-0000-0000CD9D0000}"/>
    <cellStyle name="Normal 2 2 4 2 5 2 2" xfId="9158" xr:uid="{00000000-0005-0000-0000-0000CE9D0000}"/>
    <cellStyle name="Normal 2 2 4 2 5 2 2 2" xfId="28551" xr:uid="{00000000-0005-0000-0000-0000CF9D0000}"/>
    <cellStyle name="Normal 2 2 4 2 5 2 2 3" xfId="54924" xr:uid="{00000000-0005-0000-0000-0000D09D0000}"/>
    <cellStyle name="Normal 2 2 4 2 5 2 2 4" xfId="18710" xr:uid="{00000000-0005-0000-0000-0000D19D0000}"/>
    <cellStyle name="Normal 2 2 4 2 5 2 3" xfId="23002" xr:uid="{00000000-0005-0000-0000-0000D29D0000}"/>
    <cellStyle name="Normal 2 2 4 2 5 2 3 2" xfId="50234" xr:uid="{00000000-0005-0000-0000-0000D39D0000}"/>
    <cellStyle name="Normal 2 2 4 2 5 2 4" xfId="32477" xr:uid="{00000000-0005-0000-0000-0000D49D0000}"/>
    <cellStyle name="Normal 2 2 4 2 5 2 5" xfId="38056" xr:uid="{00000000-0005-0000-0000-0000D59D0000}"/>
    <cellStyle name="Normal 2 2 4 2 5 2 6" xfId="45516" xr:uid="{00000000-0005-0000-0000-0000D69D0000}"/>
    <cellStyle name="Normal 2 2 4 2 5 2 7" xfId="14962" xr:uid="{00000000-0005-0000-0000-0000D79D0000}"/>
    <cellStyle name="Normal 2 2 4 2 5 3" xfId="7237" xr:uid="{00000000-0005-0000-0000-0000D89D0000}"/>
    <cellStyle name="Normal 2 2 4 2 5 3 2" xfId="26741" xr:uid="{00000000-0005-0000-0000-0000D99D0000}"/>
    <cellStyle name="Normal 2 2 4 2 5 3 3" xfId="53003" xr:uid="{00000000-0005-0000-0000-0000DA9D0000}"/>
    <cellStyle name="Normal 2 2 4 2 5 3 4" xfId="16831" xr:uid="{00000000-0005-0000-0000-0000DB9D0000}"/>
    <cellStyle name="Normal 2 2 4 2 5 4" xfId="20909" xr:uid="{00000000-0005-0000-0000-0000DC9D0000}"/>
    <cellStyle name="Normal 2 2 4 2 5 4 2" xfId="48339" xr:uid="{00000000-0005-0000-0000-0000DD9D0000}"/>
    <cellStyle name="Normal 2 2 4 2 5 5" xfId="30523" xr:uid="{00000000-0005-0000-0000-0000DE9D0000}"/>
    <cellStyle name="Normal 2 2 4 2 5 6" xfId="35982" xr:uid="{00000000-0005-0000-0000-0000DF9D0000}"/>
    <cellStyle name="Normal 2 2 4 2 5 7" xfId="43575" xr:uid="{00000000-0005-0000-0000-0000E09D0000}"/>
    <cellStyle name="Normal 2 2 4 2 5 8" xfId="12086" xr:uid="{00000000-0005-0000-0000-0000E19D0000}"/>
    <cellStyle name="Normal 2 2 4 2 6" xfId="2953" xr:uid="{00000000-0005-0000-0000-0000E29D0000}"/>
    <cellStyle name="Normal 2 2 4 2 6 2" xfId="7746" xr:uid="{00000000-0005-0000-0000-0000E39D0000}"/>
    <cellStyle name="Normal 2 2 4 2 6 2 2" xfId="27176" xr:uid="{00000000-0005-0000-0000-0000E49D0000}"/>
    <cellStyle name="Normal 2 2 4 2 6 2 3" xfId="53512" xr:uid="{00000000-0005-0000-0000-0000E59D0000}"/>
    <cellStyle name="Normal 2 2 4 2 6 2 4" xfId="17286" xr:uid="{00000000-0005-0000-0000-0000E69D0000}"/>
    <cellStyle name="Normal 2 2 4 2 6 3" xfId="21578" xr:uid="{00000000-0005-0000-0000-0000E79D0000}"/>
    <cellStyle name="Normal 2 2 4 2 6 3 2" xfId="48824" xr:uid="{00000000-0005-0000-0000-0000E89D0000}"/>
    <cellStyle name="Normal 2 2 4 2 6 4" xfId="31065" xr:uid="{00000000-0005-0000-0000-0000E99D0000}"/>
    <cellStyle name="Normal 2 2 4 2 6 5" xfId="36632" xr:uid="{00000000-0005-0000-0000-0000EA9D0000}"/>
    <cellStyle name="Normal 2 2 4 2 6 6" xfId="44092" xr:uid="{00000000-0005-0000-0000-0000EB9D0000}"/>
    <cellStyle name="Normal 2 2 4 2 6 7" xfId="13588" xr:uid="{00000000-0005-0000-0000-0000EC9D0000}"/>
    <cellStyle name="Normal 2 2 4 2 7" xfId="4852" xr:uid="{00000000-0005-0000-0000-0000ED9D0000}"/>
    <cellStyle name="Normal 2 2 4 2 7 2" xfId="9608" xr:uid="{00000000-0005-0000-0000-0000EE9D0000}"/>
    <cellStyle name="Normal 2 2 4 2 7 2 2" xfId="55374" xr:uid="{00000000-0005-0000-0000-0000EF9D0000}"/>
    <cellStyle name="Normal 2 2 4 2 7 2 3" xfId="25367" xr:uid="{00000000-0005-0000-0000-0000F09D0000}"/>
    <cellStyle name="Normal 2 2 4 2 7 3" xfId="32951" xr:uid="{00000000-0005-0000-0000-0000F19D0000}"/>
    <cellStyle name="Normal 2 2 4 2 7 3 2" xfId="50683" xr:uid="{00000000-0005-0000-0000-0000F29D0000}"/>
    <cellStyle name="Normal 2 2 4 2 7 4" xfId="38530" xr:uid="{00000000-0005-0000-0000-0000F39D0000}"/>
    <cellStyle name="Normal 2 2 4 2 7 5" xfId="45983" xr:uid="{00000000-0005-0000-0000-0000F49D0000}"/>
    <cellStyle name="Normal 2 2 4 2 7 6" xfId="15457" xr:uid="{00000000-0005-0000-0000-0000F59D0000}"/>
    <cellStyle name="Normal 2 2 4 2 8" xfId="5337" xr:uid="{00000000-0005-0000-0000-0000F69D0000}"/>
    <cellStyle name="Normal 2 2 4 2 8 2" xfId="10029" xr:uid="{00000000-0005-0000-0000-0000F79D0000}"/>
    <cellStyle name="Normal 2 2 4 2 8 2 2" xfId="55795" xr:uid="{00000000-0005-0000-0000-0000F89D0000}"/>
    <cellStyle name="Normal 2 2 4 2 8 2 3" xfId="33433" xr:uid="{00000000-0005-0000-0000-0000F99D0000}"/>
    <cellStyle name="Normal 2 2 4 2 8 3" xfId="39012" xr:uid="{00000000-0005-0000-0000-0000FA9D0000}"/>
    <cellStyle name="Normal 2 2 4 2 8 3 2" xfId="51103" xr:uid="{00000000-0005-0000-0000-0000FB9D0000}"/>
    <cellStyle name="Normal 2 2 4 2 8 4" xfId="46465" xr:uid="{00000000-0005-0000-0000-0000FC9D0000}"/>
    <cellStyle name="Normal 2 2 4 2 8 5" xfId="19348" xr:uid="{00000000-0005-0000-0000-0000FD9D0000}"/>
    <cellStyle name="Normal 2 2 4 2 9" xfId="5780" xr:uid="{00000000-0005-0000-0000-0000FE9D0000}"/>
    <cellStyle name="Normal 2 2 4 2 9 2" xfId="51546" xr:uid="{00000000-0005-0000-0000-0000FF9D0000}"/>
    <cellStyle name="Normal 2 2 4 2 9 3" xfId="29014" xr:uid="{00000000-0005-0000-0000-0000009E0000}"/>
    <cellStyle name="Normal 2 2 4 3" xfId="578" xr:uid="{00000000-0005-0000-0000-0000019E0000}"/>
    <cellStyle name="Normal 2 2 4 3 10" xfId="42094" xr:uid="{00000000-0005-0000-0000-0000029E0000}"/>
    <cellStyle name="Normal 2 2 4 3 11" xfId="11438" xr:uid="{00000000-0005-0000-0000-0000039E0000}"/>
    <cellStyle name="Normal 2 2 4 3 12" xfId="56652" xr:uid="{00000000-0005-0000-0000-0000049E0000}"/>
    <cellStyle name="Normal 2 2 4 3 13" xfId="57107" xr:uid="{00000000-0005-0000-0000-0000059E0000}"/>
    <cellStyle name="Normal 2 2 4 3 2" xfId="862" xr:uid="{00000000-0005-0000-0000-0000069E0000}"/>
    <cellStyle name="Normal 2 2 4 3 2 10" xfId="11719" xr:uid="{00000000-0005-0000-0000-0000079E0000}"/>
    <cellStyle name="Normal 2 2 4 3 2 2" xfId="1604" xr:uid="{00000000-0005-0000-0000-0000089E0000}"/>
    <cellStyle name="Normal 2 2 4 3 2 2 2" xfId="3977" xr:uid="{00000000-0005-0000-0000-0000099E0000}"/>
    <cellStyle name="Normal 2 2 4 3 2 2 2 2" xfId="8768" xr:uid="{00000000-0005-0000-0000-00000A9E0000}"/>
    <cellStyle name="Normal 2 2 4 3 2 2 2 2 2" xfId="28187" xr:uid="{00000000-0005-0000-0000-00000B9E0000}"/>
    <cellStyle name="Normal 2 2 4 3 2 2 2 2 3" xfId="54534" xr:uid="{00000000-0005-0000-0000-00000C9E0000}"/>
    <cellStyle name="Normal 2 2 4 3 2 2 2 2 4" xfId="18310" xr:uid="{00000000-0005-0000-0000-00000D9E0000}"/>
    <cellStyle name="Normal 2 2 4 3 2 2 2 3" xfId="22602" xr:uid="{00000000-0005-0000-0000-00000E9E0000}"/>
    <cellStyle name="Normal 2 2 4 3 2 2 2 3 2" xfId="49845" xr:uid="{00000000-0005-0000-0000-00000F9E0000}"/>
    <cellStyle name="Normal 2 2 4 3 2 2 2 4" xfId="32085" xr:uid="{00000000-0005-0000-0000-0000109E0000}"/>
    <cellStyle name="Normal 2 2 4 3 2 2 2 5" xfId="37656" xr:uid="{00000000-0005-0000-0000-0000119E0000}"/>
    <cellStyle name="Normal 2 2 4 3 2 2 2 6" xfId="45116" xr:uid="{00000000-0005-0000-0000-0000129E0000}"/>
    <cellStyle name="Normal 2 2 4 3 2 2 2 7" xfId="14598" xr:uid="{00000000-0005-0000-0000-0000139E0000}"/>
    <cellStyle name="Normal 2 2 4 3 2 2 3" xfId="6817" xr:uid="{00000000-0005-0000-0000-0000149E0000}"/>
    <cellStyle name="Normal 2 2 4 3 2 2 3 2" xfId="26377" xr:uid="{00000000-0005-0000-0000-0000159E0000}"/>
    <cellStyle name="Normal 2 2 4 3 2 2 3 3" xfId="52583" xr:uid="{00000000-0005-0000-0000-0000169E0000}"/>
    <cellStyle name="Normal 2 2 4 3 2 2 3 4" xfId="16467" xr:uid="{00000000-0005-0000-0000-0000179E0000}"/>
    <cellStyle name="Normal 2 2 4 3 2 2 4" xfId="20443" xr:uid="{00000000-0005-0000-0000-0000189E0000}"/>
    <cellStyle name="Normal 2 2 4 3 2 2 4 2" xfId="47919" xr:uid="{00000000-0005-0000-0000-0000199E0000}"/>
    <cellStyle name="Normal 2 2 4 3 2 2 5" xfId="30068" xr:uid="{00000000-0005-0000-0000-00001A9E0000}"/>
    <cellStyle name="Normal 2 2 4 3 2 2 6" xfId="35514" xr:uid="{00000000-0005-0000-0000-00001B9E0000}"/>
    <cellStyle name="Normal 2 2 4 3 2 2 7" xfId="43109" xr:uid="{00000000-0005-0000-0000-00001C9E0000}"/>
    <cellStyle name="Normal 2 2 4 3 2 2 8" xfId="13137" xr:uid="{00000000-0005-0000-0000-00001D9E0000}"/>
    <cellStyle name="Normal 2 2 4 3 2 3" xfId="3285" xr:uid="{00000000-0005-0000-0000-00001E9E0000}"/>
    <cellStyle name="Normal 2 2 4 3 2 3 2" xfId="8077" xr:uid="{00000000-0005-0000-0000-00001F9E0000}"/>
    <cellStyle name="Normal 2 2 4 3 2 3 2 2" xfId="27507" xr:uid="{00000000-0005-0000-0000-0000209E0000}"/>
    <cellStyle name="Normal 2 2 4 3 2 3 2 3" xfId="53843" xr:uid="{00000000-0005-0000-0000-0000219E0000}"/>
    <cellStyle name="Normal 2 2 4 3 2 3 2 4" xfId="17618" xr:uid="{00000000-0005-0000-0000-0000229E0000}"/>
    <cellStyle name="Normal 2 2 4 3 2 3 3" xfId="21910" xr:uid="{00000000-0005-0000-0000-0000239E0000}"/>
    <cellStyle name="Normal 2 2 4 3 2 3 3 2" xfId="49155" xr:uid="{00000000-0005-0000-0000-0000249E0000}"/>
    <cellStyle name="Normal 2 2 4 3 2 3 4" xfId="31397" xr:uid="{00000000-0005-0000-0000-0000259E0000}"/>
    <cellStyle name="Normal 2 2 4 3 2 3 5" xfId="36964" xr:uid="{00000000-0005-0000-0000-0000269E0000}"/>
    <cellStyle name="Normal 2 2 4 3 2 3 6" xfId="44424" xr:uid="{00000000-0005-0000-0000-0000279E0000}"/>
    <cellStyle name="Normal 2 2 4 3 2 3 7" xfId="12417" xr:uid="{00000000-0005-0000-0000-0000289E0000}"/>
    <cellStyle name="Normal 2 2 4 3 2 4" xfId="6112" xr:uid="{00000000-0005-0000-0000-0000299E0000}"/>
    <cellStyle name="Normal 2 2 4 3 2 4 2" xfId="23374" xr:uid="{00000000-0005-0000-0000-00002A9E0000}"/>
    <cellStyle name="Normal 2 2 4 3 2 4 3" xfId="51878" xr:uid="{00000000-0005-0000-0000-00002B9E0000}"/>
    <cellStyle name="Normal 2 2 4 3 2 4 4" xfId="13919" xr:uid="{00000000-0005-0000-0000-00002C9E0000}"/>
    <cellStyle name="Normal 2 2 4 3 2 5" xfId="15788" xr:uid="{00000000-0005-0000-0000-00002D9E0000}"/>
    <cellStyle name="Normal 2 2 4 3 2 5 2" xfId="25698" xr:uid="{00000000-0005-0000-0000-00002E9E0000}"/>
    <cellStyle name="Normal 2 2 4 3 2 5 3" xfId="47216" xr:uid="{00000000-0005-0000-0000-00002F9E0000}"/>
    <cellStyle name="Normal 2 2 4 3 2 6" xfId="19707" xr:uid="{00000000-0005-0000-0000-0000309E0000}"/>
    <cellStyle name="Normal 2 2 4 3 2 7" xfId="29346" xr:uid="{00000000-0005-0000-0000-0000319E0000}"/>
    <cellStyle name="Normal 2 2 4 3 2 8" xfId="34776" xr:uid="{00000000-0005-0000-0000-0000329E0000}"/>
    <cellStyle name="Normal 2 2 4 3 2 9" xfId="42375" xr:uid="{00000000-0005-0000-0000-0000339E0000}"/>
    <cellStyle name="Normal 2 2 4 3 3" xfId="1341" xr:uid="{00000000-0005-0000-0000-0000349E0000}"/>
    <cellStyle name="Normal 2 2 4 3 3 2" xfId="3717" xr:uid="{00000000-0005-0000-0000-0000359E0000}"/>
    <cellStyle name="Normal 2 2 4 3 3 2 2" xfId="8508" xr:uid="{00000000-0005-0000-0000-0000369E0000}"/>
    <cellStyle name="Normal 2 2 4 3 3 2 2 2" xfId="27928" xr:uid="{00000000-0005-0000-0000-0000379E0000}"/>
    <cellStyle name="Normal 2 2 4 3 3 2 2 3" xfId="54274" xr:uid="{00000000-0005-0000-0000-0000389E0000}"/>
    <cellStyle name="Normal 2 2 4 3 3 2 2 4" xfId="18050" xr:uid="{00000000-0005-0000-0000-0000399E0000}"/>
    <cellStyle name="Normal 2 2 4 3 3 2 3" xfId="22342" xr:uid="{00000000-0005-0000-0000-00003A9E0000}"/>
    <cellStyle name="Normal 2 2 4 3 3 2 3 2" xfId="49585" xr:uid="{00000000-0005-0000-0000-00003B9E0000}"/>
    <cellStyle name="Normal 2 2 4 3 3 2 4" xfId="31825" xr:uid="{00000000-0005-0000-0000-00003C9E0000}"/>
    <cellStyle name="Normal 2 2 4 3 3 2 5" xfId="37396" xr:uid="{00000000-0005-0000-0000-00003D9E0000}"/>
    <cellStyle name="Normal 2 2 4 3 3 2 6" xfId="44856" xr:uid="{00000000-0005-0000-0000-00003E9E0000}"/>
    <cellStyle name="Normal 2 2 4 3 3 2 7" xfId="14339" xr:uid="{00000000-0005-0000-0000-00003F9E0000}"/>
    <cellStyle name="Normal 2 2 4 3 3 3" xfId="6555" xr:uid="{00000000-0005-0000-0000-0000409E0000}"/>
    <cellStyle name="Normal 2 2 4 3 3 3 2" xfId="26118" xr:uid="{00000000-0005-0000-0000-0000419E0000}"/>
    <cellStyle name="Normal 2 2 4 3 3 3 3" xfId="52321" xr:uid="{00000000-0005-0000-0000-0000429E0000}"/>
    <cellStyle name="Normal 2 2 4 3 3 3 4" xfId="16208" xr:uid="{00000000-0005-0000-0000-0000439E0000}"/>
    <cellStyle name="Normal 2 2 4 3 3 4" xfId="20180" xr:uid="{00000000-0005-0000-0000-0000449E0000}"/>
    <cellStyle name="Normal 2 2 4 3 3 4 2" xfId="47657" xr:uid="{00000000-0005-0000-0000-0000459E0000}"/>
    <cellStyle name="Normal 2 2 4 3 3 5" xfId="29805" xr:uid="{00000000-0005-0000-0000-0000469E0000}"/>
    <cellStyle name="Normal 2 2 4 3 3 6" xfId="35251" xr:uid="{00000000-0005-0000-0000-0000479E0000}"/>
    <cellStyle name="Normal 2 2 4 3 3 7" xfId="42846" xr:uid="{00000000-0005-0000-0000-0000489E0000}"/>
    <cellStyle name="Normal 2 2 4 3 3 8" xfId="12875" xr:uid="{00000000-0005-0000-0000-0000499E0000}"/>
    <cellStyle name="Normal 2 2 4 3 4" xfId="2144" xr:uid="{00000000-0005-0000-0000-00004A9E0000}"/>
    <cellStyle name="Normal 2 2 4 3 4 2" xfId="4449" xr:uid="{00000000-0005-0000-0000-00004B9E0000}"/>
    <cellStyle name="Normal 2 2 4 3 4 2 2" xfId="9230" xr:uid="{00000000-0005-0000-0000-00004C9E0000}"/>
    <cellStyle name="Normal 2 2 4 3 4 2 2 2" xfId="28623" xr:uid="{00000000-0005-0000-0000-00004D9E0000}"/>
    <cellStyle name="Normal 2 2 4 3 4 2 2 3" xfId="54996" xr:uid="{00000000-0005-0000-0000-00004E9E0000}"/>
    <cellStyle name="Normal 2 2 4 3 4 2 2 4" xfId="18782" xr:uid="{00000000-0005-0000-0000-00004F9E0000}"/>
    <cellStyle name="Normal 2 2 4 3 4 2 3" xfId="23074" xr:uid="{00000000-0005-0000-0000-0000509E0000}"/>
    <cellStyle name="Normal 2 2 4 3 4 2 3 2" xfId="50306" xr:uid="{00000000-0005-0000-0000-0000519E0000}"/>
    <cellStyle name="Normal 2 2 4 3 4 2 4" xfId="32549" xr:uid="{00000000-0005-0000-0000-0000529E0000}"/>
    <cellStyle name="Normal 2 2 4 3 4 2 5" xfId="38128" xr:uid="{00000000-0005-0000-0000-0000539E0000}"/>
    <cellStyle name="Normal 2 2 4 3 4 2 6" xfId="45588" xr:uid="{00000000-0005-0000-0000-0000549E0000}"/>
    <cellStyle name="Normal 2 2 4 3 4 2 7" xfId="15034" xr:uid="{00000000-0005-0000-0000-0000559E0000}"/>
    <cellStyle name="Normal 2 2 4 3 4 3" xfId="7309" xr:uid="{00000000-0005-0000-0000-0000569E0000}"/>
    <cellStyle name="Normal 2 2 4 3 4 3 2" xfId="26813" xr:uid="{00000000-0005-0000-0000-0000579E0000}"/>
    <cellStyle name="Normal 2 2 4 3 4 3 3" xfId="53075" xr:uid="{00000000-0005-0000-0000-0000589E0000}"/>
    <cellStyle name="Normal 2 2 4 3 4 3 4" xfId="16903" xr:uid="{00000000-0005-0000-0000-0000599E0000}"/>
    <cellStyle name="Normal 2 2 4 3 4 4" xfId="20981" xr:uid="{00000000-0005-0000-0000-00005A9E0000}"/>
    <cellStyle name="Normal 2 2 4 3 4 4 2" xfId="48411" xr:uid="{00000000-0005-0000-0000-00005B9E0000}"/>
    <cellStyle name="Normal 2 2 4 3 4 5" xfId="30595" xr:uid="{00000000-0005-0000-0000-00005C9E0000}"/>
    <cellStyle name="Normal 2 2 4 3 4 6" xfId="36054" xr:uid="{00000000-0005-0000-0000-00005D9E0000}"/>
    <cellStyle name="Normal 2 2 4 3 4 7" xfId="43647" xr:uid="{00000000-0005-0000-0000-00005E9E0000}"/>
    <cellStyle name="Normal 2 2 4 3 4 8" xfId="12158" xr:uid="{00000000-0005-0000-0000-00005F9E0000}"/>
    <cellStyle name="Normal 2 2 4 3 5" xfId="3025" xr:uid="{00000000-0005-0000-0000-0000609E0000}"/>
    <cellStyle name="Normal 2 2 4 3 5 2" xfId="7818" xr:uid="{00000000-0005-0000-0000-0000619E0000}"/>
    <cellStyle name="Normal 2 2 4 3 5 2 2" xfId="27248" xr:uid="{00000000-0005-0000-0000-0000629E0000}"/>
    <cellStyle name="Normal 2 2 4 3 5 2 3" xfId="53584" xr:uid="{00000000-0005-0000-0000-0000639E0000}"/>
    <cellStyle name="Normal 2 2 4 3 5 2 4" xfId="17358" xr:uid="{00000000-0005-0000-0000-0000649E0000}"/>
    <cellStyle name="Normal 2 2 4 3 5 3" xfId="21650" xr:uid="{00000000-0005-0000-0000-0000659E0000}"/>
    <cellStyle name="Normal 2 2 4 3 5 3 2" xfId="48896" xr:uid="{00000000-0005-0000-0000-0000669E0000}"/>
    <cellStyle name="Normal 2 2 4 3 5 4" xfId="31137" xr:uid="{00000000-0005-0000-0000-0000679E0000}"/>
    <cellStyle name="Normal 2 2 4 3 5 5" xfId="36704" xr:uid="{00000000-0005-0000-0000-0000689E0000}"/>
    <cellStyle name="Normal 2 2 4 3 5 6" xfId="44164" xr:uid="{00000000-0005-0000-0000-0000699E0000}"/>
    <cellStyle name="Normal 2 2 4 3 5 7" xfId="13660" xr:uid="{00000000-0005-0000-0000-00006A9E0000}"/>
    <cellStyle name="Normal 2 2 4 3 6" xfId="4924" xr:uid="{00000000-0005-0000-0000-00006B9E0000}"/>
    <cellStyle name="Normal 2 2 4 3 6 2" xfId="9680" xr:uid="{00000000-0005-0000-0000-00006C9E0000}"/>
    <cellStyle name="Normal 2 2 4 3 6 2 2" xfId="55446" xr:uid="{00000000-0005-0000-0000-00006D9E0000}"/>
    <cellStyle name="Normal 2 2 4 3 6 2 3" xfId="25439" xr:uid="{00000000-0005-0000-0000-00006E9E0000}"/>
    <cellStyle name="Normal 2 2 4 3 6 3" xfId="33023" xr:uid="{00000000-0005-0000-0000-00006F9E0000}"/>
    <cellStyle name="Normal 2 2 4 3 6 3 2" xfId="50755" xr:uid="{00000000-0005-0000-0000-0000709E0000}"/>
    <cellStyle name="Normal 2 2 4 3 6 4" xfId="38602" xr:uid="{00000000-0005-0000-0000-0000719E0000}"/>
    <cellStyle name="Normal 2 2 4 3 6 5" xfId="46055" xr:uid="{00000000-0005-0000-0000-0000729E0000}"/>
    <cellStyle name="Normal 2 2 4 3 6 6" xfId="15529" xr:uid="{00000000-0005-0000-0000-0000739E0000}"/>
    <cellStyle name="Normal 2 2 4 3 7" xfId="5409" xr:uid="{00000000-0005-0000-0000-0000749E0000}"/>
    <cellStyle name="Normal 2 2 4 3 7 2" xfId="10101" xr:uid="{00000000-0005-0000-0000-0000759E0000}"/>
    <cellStyle name="Normal 2 2 4 3 7 2 2" xfId="55867" xr:uid="{00000000-0005-0000-0000-0000769E0000}"/>
    <cellStyle name="Normal 2 2 4 3 7 2 3" xfId="33505" xr:uid="{00000000-0005-0000-0000-0000779E0000}"/>
    <cellStyle name="Normal 2 2 4 3 7 3" xfId="39084" xr:uid="{00000000-0005-0000-0000-0000789E0000}"/>
    <cellStyle name="Normal 2 2 4 3 7 3 2" xfId="51175" xr:uid="{00000000-0005-0000-0000-0000799E0000}"/>
    <cellStyle name="Normal 2 2 4 3 7 4" xfId="46537" xr:uid="{00000000-0005-0000-0000-00007A9E0000}"/>
    <cellStyle name="Normal 2 2 4 3 7 5" xfId="19425" xr:uid="{00000000-0005-0000-0000-00007B9E0000}"/>
    <cellStyle name="Normal 2 2 4 3 8" xfId="5852" xr:uid="{00000000-0005-0000-0000-00007C9E0000}"/>
    <cellStyle name="Normal 2 2 4 3 8 2" xfId="51618" xr:uid="{00000000-0005-0000-0000-00007D9E0000}"/>
    <cellStyle name="Normal 2 2 4 3 8 3" xfId="29086" xr:uid="{00000000-0005-0000-0000-00007E9E0000}"/>
    <cellStyle name="Normal 2 2 4 3 9" xfId="10897" xr:uid="{00000000-0005-0000-0000-00007F9E0000}"/>
    <cellStyle name="Normal 2 2 4 3 9 2" xfId="46957" xr:uid="{00000000-0005-0000-0000-0000809E0000}"/>
    <cellStyle name="Normal 2 2 4 3 9 3" xfId="34494" xr:uid="{00000000-0005-0000-0000-0000819E0000}"/>
    <cellStyle name="Normal 2 2 4 4" xfId="939" xr:uid="{00000000-0005-0000-0000-0000829E0000}"/>
    <cellStyle name="Normal 2 2 4 4 10" xfId="11796" xr:uid="{00000000-0005-0000-0000-0000839E0000}"/>
    <cellStyle name="Normal 2 2 4 4 11" xfId="56724" xr:uid="{00000000-0005-0000-0000-0000849E0000}"/>
    <cellStyle name="Normal 2 2 4 4 12" xfId="57179" xr:uid="{00000000-0005-0000-0000-0000859E0000}"/>
    <cellStyle name="Normal 2 2 4 4 2" xfId="1676" xr:uid="{00000000-0005-0000-0000-0000869E0000}"/>
    <cellStyle name="Normal 2 2 4 4 2 2" xfId="4049" xr:uid="{00000000-0005-0000-0000-0000879E0000}"/>
    <cellStyle name="Normal 2 2 4 4 2 2 2" xfId="8840" xr:uid="{00000000-0005-0000-0000-0000889E0000}"/>
    <cellStyle name="Normal 2 2 4 4 2 2 2 2" xfId="28259" xr:uid="{00000000-0005-0000-0000-0000899E0000}"/>
    <cellStyle name="Normal 2 2 4 4 2 2 2 3" xfId="54606" xr:uid="{00000000-0005-0000-0000-00008A9E0000}"/>
    <cellStyle name="Normal 2 2 4 4 2 2 2 4" xfId="18382" xr:uid="{00000000-0005-0000-0000-00008B9E0000}"/>
    <cellStyle name="Normal 2 2 4 4 2 2 3" xfId="22674" xr:uid="{00000000-0005-0000-0000-00008C9E0000}"/>
    <cellStyle name="Normal 2 2 4 4 2 2 3 2" xfId="49917" xr:uid="{00000000-0005-0000-0000-00008D9E0000}"/>
    <cellStyle name="Normal 2 2 4 4 2 2 4" xfId="32157" xr:uid="{00000000-0005-0000-0000-00008E9E0000}"/>
    <cellStyle name="Normal 2 2 4 4 2 2 5" xfId="37728" xr:uid="{00000000-0005-0000-0000-00008F9E0000}"/>
    <cellStyle name="Normal 2 2 4 4 2 2 6" xfId="45188" xr:uid="{00000000-0005-0000-0000-0000909E0000}"/>
    <cellStyle name="Normal 2 2 4 4 2 2 7" xfId="14670" xr:uid="{00000000-0005-0000-0000-0000919E0000}"/>
    <cellStyle name="Normal 2 2 4 4 2 3" xfId="6889" xr:uid="{00000000-0005-0000-0000-0000929E0000}"/>
    <cellStyle name="Normal 2 2 4 4 2 3 2" xfId="26449" xr:uid="{00000000-0005-0000-0000-0000939E0000}"/>
    <cellStyle name="Normal 2 2 4 4 2 3 3" xfId="52655" xr:uid="{00000000-0005-0000-0000-0000949E0000}"/>
    <cellStyle name="Normal 2 2 4 4 2 3 4" xfId="16539" xr:uid="{00000000-0005-0000-0000-0000959E0000}"/>
    <cellStyle name="Normal 2 2 4 4 2 4" xfId="20515" xr:uid="{00000000-0005-0000-0000-0000969E0000}"/>
    <cellStyle name="Normal 2 2 4 4 2 4 2" xfId="47991" xr:uid="{00000000-0005-0000-0000-0000979E0000}"/>
    <cellStyle name="Normal 2 2 4 4 2 5" xfId="30140" xr:uid="{00000000-0005-0000-0000-0000989E0000}"/>
    <cellStyle name="Normal 2 2 4 4 2 6" xfId="35586" xr:uid="{00000000-0005-0000-0000-0000999E0000}"/>
    <cellStyle name="Normal 2 2 4 4 2 7" xfId="43181" xr:uid="{00000000-0005-0000-0000-00009A9E0000}"/>
    <cellStyle name="Normal 2 2 4 4 2 8" xfId="13209" xr:uid="{00000000-0005-0000-0000-00009B9E0000}"/>
    <cellStyle name="Normal 2 2 4 4 3" xfId="2216" xr:uid="{00000000-0005-0000-0000-00009C9E0000}"/>
    <cellStyle name="Normal 2 2 4 4 3 2" xfId="4521" xr:uid="{00000000-0005-0000-0000-00009D9E0000}"/>
    <cellStyle name="Normal 2 2 4 4 3 2 2" xfId="9302" xr:uid="{00000000-0005-0000-0000-00009E9E0000}"/>
    <cellStyle name="Normal 2 2 4 4 3 2 2 2" xfId="28695" xr:uid="{00000000-0005-0000-0000-00009F9E0000}"/>
    <cellStyle name="Normal 2 2 4 4 3 2 2 3" xfId="55068" xr:uid="{00000000-0005-0000-0000-0000A09E0000}"/>
    <cellStyle name="Normal 2 2 4 4 3 2 2 4" xfId="18854" xr:uid="{00000000-0005-0000-0000-0000A19E0000}"/>
    <cellStyle name="Normal 2 2 4 4 3 2 3" xfId="23146" xr:uid="{00000000-0005-0000-0000-0000A29E0000}"/>
    <cellStyle name="Normal 2 2 4 4 3 2 3 2" xfId="50378" xr:uid="{00000000-0005-0000-0000-0000A39E0000}"/>
    <cellStyle name="Normal 2 2 4 4 3 2 4" xfId="32621" xr:uid="{00000000-0005-0000-0000-0000A49E0000}"/>
    <cellStyle name="Normal 2 2 4 4 3 2 5" xfId="38200" xr:uid="{00000000-0005-0000-0000-0000A59E0000}"/>
    <cellStyle name="Normal 2 2 4 4 3 2 6" xfId="45660" xr:uid="{00000000-0005-0000-0000-0000A69E0000}"/>
    <cellStyle name="Normal 2 2 4 4 3 2 7" xfId="15106" xr:uid="{00000000-0005-0000-0000-0000A79E0000}"/>
    <cellStyle name="Normal 2 2 4 4 3 3" xfId="7381" xr:uid="{00000000-0005-0000-0000-0000A89E0000}"/>
    <cellStyle name="Normal 2 2 4 4 3 3 2" xfId="26885" xr:uid="{00000000-0005-0000-0000-0000A99E0000}"/>
    <cellStyle name="Normal 2 2 4 4 3 3 3" xfId="53147" xr:uid="{00000000-0005-0000-0000-0000AA9E0000}"/>
    <cellStyle name="Normal 2 2 4 4 3 3 4" xfId="16975" xr:uid="{00000000-0005-0000-0000-0000AB9E0000}"/>
    <cellStyle name="Normal 2 2 4 4 3 4" xfId="21053" xr:uid="{00000000-0005-0000-0000-0000AC9E0000}"/>
    <cellStyle name="Normal 2 2 4 4 3 4 2" xfId="48483" xr:uid="{00000000-0005-0000-0000-0000AD9E0000}"/>
    <cellStyle name="Normal 2 2 4 4 3 5" xfId="30667" xr:uid="{00000000-0005-0000-0000-0000AE9E0000}"/>
    <cellStyle name="Normal 2 2 4 4 3 6" xfId="36126" xr:uid="{00000000-0005-0000-0000-0000AF9E0000}"/>
    <cellStyle name="Normal 2 2 4 4 3 7" xfId="43719" xr:uid="{00000000-0005-0000-0000-0000B09E0000}"/>
    <cellStyle name="Normal 2 2 4 4 3 8" xfId="12489" xr:uid="{00000000-0005-0000-0000-0000B19E0000}"/>
    <cellStyle name="Normal 2 2 4 4 4" xfId="3357" xr:uid="{00000000-0005-0000-0000-0000B29E0000}"/>
    <cellStyle name="Normal 2 2 4 4 4 2" xfId="8149" xr:uid="{00000000-0005-0000-0000-0000B39E0000}"/>
    <cellStyle name="Normal 2 2 4 4 4 2 2" xfId="27579" xr:uid="{00000000-0005-0000-0000-0000B49E0000}"/>
    <cellStyle name="Normal 2 2 4 4 4 2 3" xfId="53915" xr:uid="{00000000-0005-0000-0000-0000B59E0000}"/>
    <cellStyle name="Normal 2 2 4 4 4 2 4" xfId="17690" xr:uid="{00000000-0005-0000-0000-0000B69E0000}"/>
    <cellStyle name="Normal 2 2 4 4 4 3" xfId="21982" xr:uid="{00000000-0005-0000-0000-0000B79E0000}"/>
    <cellStyle name="Normal 2 2 4 4 4 3 2" xfId="49227" xr:uid="{00000000-0005-0000-0000-0000B89E0000}"/>
    <cellStyle name="Normal 2 2 4 4 4 4" xfId="31469" xr:uid="{00000000-0005-0000-0000-0000B99E0000}"/>
    <cellStyle name="Normal 2 2 4 4 4 5" xfId="37036" xr:uid="{00000000-0005-0000-0000-0000BA9E0000}"/>
    <cellStyle name="Normal 2 2 4 4 4 6" xfId="44496" xr:uid="{00000000-0005-0000-0000-0000BB9E0000}"/>
    <cellStyle name="Normal 2 2 4 4 4 7" xfId="13991" xr:uid="{00000000-0005-0000-0000-0000BC9E0000}"/>
    <cellStyle name="Normal 2 2 4 4 5" xfId="4996" xr:uid="{00000000-0005-0000-0000-0000BD9E0000}"/>
    <cellStyle name="Normal 2 2 4 4 5 2" xfId="9752" xr:uid="{00000000-0005-0000-0000-0000BE9E0000}"/>
    <cellStyle name="Normal 2 2 4 4 5 2 2" xfId="55518" xr:uid="{00000000-0005-0000-0000-0000BF9E0000}"/>
    <cellStyle name="Normal 2 2 4 4 5 2 3" xfId="25770" xr:uid="{00000000-0005-0000-0000-0000C09E0000}"/>
    <cellStyle name="Normal 2 2 4 4 5 3" xfId="33095" xr:uid="{00000000-0005-0000-0000-0000C19E0000}"/>
    <cellStyle name="Normal 2 2 4 4 5 3 2" xfId="50827" xr:uid="{00000000-0005-0000-0000-0000C29E0000}"/>
    <cellStyle name="Normal 2 2 4 4 5 4" xfId="38674" xr:uid="{00000000-0005-0000-0000-0000C39E0000}"/>
    <cellStyle name="Normal 2 2 4 4 5 5" xfId="46127" xr:uid="{00000000-0005-0000-0000-0000C49E0000}"/>
    <cellStyle name="Normal 2 2 4 4 5 6" xfId="15860" xr:uid="{00000000-0005-0000-0000-0000C59E0000}"/>
    <cellStyle name="Normal 2 2 4 4 6" xfId="5481" xr:uid="{00000000-0005-0000-0000-0000C69E0000}"/>
    <cellStyle name="Normal 2 2 4 4 6 2" xfId="10173" xr:uid="{00000000-0005-0000-0000-0000C79E0000}"/>
    <cellStyle name="Normal 2 2 4 4 6 2 2" xfId="55939" xr:uid="{00000000-0005-0000-0000-0000C89E0000}"/>
    <cellStyle name="Normal 2 2 4 4 6 2 3" xfId="33577" xr:uid="{00000000-0005-0000-0000-0000C99E0000}"/>
    <cellStyle name="Normal 2 2 4 4 6 3" xfId="39156" xr:uid="{00000000-0005-0000-0000-0000CA9E0000}"/>
    <cellStyle name="Normal 2 2 4 4 6 3 2" xfId="51247" xr:uid="{00000000-0005-0000-0000-0000CB9E0000}"/>
    <cellStyle name="Normal 2 2 4 4 6 4" xfId="46609" xr:uid="{00000000-0005-0000-0000-0000CC9E0000}"/>
    <cellStyle name="Normal 2 2 4 4 6 5" xfId="19784" xr:uid="{00000000-0005-0000-0000-0000CD9E0000}"/>
    <cellStyle name="Normal 2 2 4 4 7" xfId="6184" xr:uid="{00000000-0005-0000-0000-0000CE9E0000}"/>
    <cellStyle name="Normal 2 2 4 4 7 2" xfId="51950" xr:uid="{00000000-0005-0000-0000-0000CF9E0000}"/>
    <cellStyle name="Normal 2 2 4 4 7 3" xfId="29418" xr:uid="{00000000-0005-0000-0000-0000D09E0000}"/>
    <cellStyle name="Normal 2 2 4 4 8" xfId="10969" xr:uid="{00000000-0005-0000-0000-0000D19E0000}"/>
    <cellStyle name="Normal 2 2 4 4 8 2" xfId="47288" xr:uid="{00000000-0005-0000-0000-0000D29E0000}"/>
    <cellStyle name="Normal 2 2 4 4 8 3" xfId="34853" xr:uid="{00000000-0005-0000-0000-0000D39E0000}"/>
    <cellStyle name="Normal 2 2 4 4 9" xfId="42452" xr:uid="{00000000-0005-0000-0000-0000D49E0000}"/>
    <cellStyle name="Normal 2 2 4 5" xfId="680" xr:uid="{00000000-0005-0000-0000-0000D59E0000}"/>
    <cellStyle name="Normal 2 2 4 5 10" xfId="11537" xr:uid="{00000000-0005-0000-0000-0000D69E0000}"/>
    <cellStyle name="Normal 2 2 4 5 2" xfId="1440" xr:uid="{00000000-0005-0000-0000-0000D79E0000}"/>
    <cellStyle name="Normal 2 2 4 5 2 2" xfId="3816" xr:uid="{00000000-0005-0000-0000-0000D89E0000}"/>
    <cellStyle name="Normal 2 2 4 5 2 2 2" xfId="8607" xr:uid="{00000000-0005-0000-0000-0000D99E0000}"/>
    <cellStyle name="Normal 2 2 4 5 2 2 2 2" xfId="28027" xr:uid="{00000000-0005-0000-0000-0000DA9E0000}"/>
    <cellStyle name="Normal 2 2 4 5 2 2 2 3" xfId="54373" xr:uid="{00000000-0005-0000-0000-0000DB9E0000}"/>
    <cellStyle name="Normal 2 2 4 5 2 2 2 4" xfId="18149" xr:uid="{00000000-0005-0000-0000-0000DC9E0000}"/>
    <cellStyle name="Normal 2 2 4 5 2 2 3" xfId="22441" xr:uid="{00000000-0005-0000-0000-0000DD9E0000}"/>
    <cellStyle name="Normal 2 2 4 5 2 2 3 2" xfId="49684" xr:uid="{00000000-0005-0000-0000-0000DE9E0000}"/>
    <cellStyle name="Normal 2 2 4 5 2 2 4" xfId="31924" xr:uid="{00000000-0005-0000-0000-0000DF9E0000}"/>
    <cellStyle name="Normal 2 2 4 5 2 2 5" xfId="37495" xr:uid="{00000000-0005-0000-0000-0000E09E0000}"/>
    <cellStyle name="Normal 2 2 4 5 2 2 6" xfId="44955" xr:uid="{00000000-0005-0000-0000-0000E19E0000}"/>
    <cellStyle name="Normal 2 2 4 5 2 2 7" xfId="14438" xr:uid="{00000000-0005-0000-0000-0000E29E0000}"/>
    <cellStyle name="Normal 2 2 4 5 2 3" xfId="6654" xr:uid="{00000000-0005-0000-0000-0000E39E0000}"/>
    <cellStyle name="Normal 2 2 4 5 2 3 2" xfId="26217" xr:uid="{00000000-0005-0000-0000-0000E49E0000}"/>
    <cellStyle name="Normal 2 2 4 5 2 3 3" xfId="52420" xr:uid="{00000000-0005-0000-0000-0000E59E0000}"/>
    <cellStyle name="Normal 2 2 4 5 2 3 4" xfId="16307" xr:uid="{00000000-0005-0000-0000-0000E69E0000}"/>
    <cellStyle name="Normal 2 2 4 5 2 4" xfId="20279" xr:uid="{00000000-0005-0000-0000-0000E79E0000}"/>
    <cellStyle name="Normal 2 2 4 5 2 4 2" xfId="47756" xr:uid="{00000000-0005-0000-0000-0000E89E0000}"/>
    <cellStyle name="Normal 2 2 4 5 2 5" xfId="29904" xr:uid="{00000000-0005-0000-0000-0000E99E0000}"/>
    <cellStyle name="Normal 2 2 4 5 2 6" xfId="35350" xr:uid="{00000000-0005-0000-0000-0000EA9E0000}"/>
    <cellStyle name="Normal 2 2 4 5 2 7" xfId="42945" xr:uid="{00000000-0005-0000-0000-0000EB9E0000}"/>
    <cellStyle name="Normal 2 2 4 5 2 8" xfId="12974" xr:uid="{00000000-0005-0000-0000-0000EC9E0000}"/>
    <cellStyle name="Normal 2 2 4 5 3" xfId="3124" xr:uid="{00000000-0005-0000-0000-0000ED9E0000}"/>
    <cellStyle name="Normal 2 2 4 5 3 2" xfId="7917" xr:uid="{00000000-0005-0000-0000-0000EE9E0000}"/>
    <cellStyle name="Normal 2 2 4 5 3 2 2" xfId="27347" xr:uid="{00000000-0005-0000-0000-0000EF9E0000}"/>
    <cellStyle name="Normal 2 2 4 5 3 2 3" xfId="53683" xr:uid="{00000000-0005-0000-0000-0000F09E0000}"/>
    <cellStyle name="Normal 2 2 4 5 3 2 4" xfId="17457" xr:uid="{00000000-0005-0000-0000-0000F19E0000}"/>
    <cellStyle name="Normal 2 2 4 5 3 3" xfId="21749" xr:uid="{00000000-0005-0000-0000-0000F29E0000}"/>
    <cellStyle name="Normal 2 2 4 5 3 3 2" xfId="48995" xr:uid="{00000000-0005-0000-0000-0000F39E0000}"/>
    <cellStyle name="Normal 2 2 4 5 3 4" xfId="31236" xr:uid="{00000000-0005-0000-0000-0000F49E0000}"/>
    <cellStyle name="Normal 2 2 4 5 3 5" xfId="36803" xr:uid="{00000000-0005-0000-0000-0000F59E0000}"/>
    <cellStyle name="Normal 2 2 4 5 3 6" xfId="44263" xr:uid="{00000000-0005-0000-0000-0000F69E0000}"/>
    <cellStyle name="Normal 2 2 4 5 3 7" xfId="12257" xr:uid="{00000000-0005-0000-0000-0000F79E0000}"/>
    <cellStyle name="Normal 2 2 4 5 4" xfId="5951" xr:uid="{00000000-0005-0000-0000-0000F89E0000}"/>
    <cellStyle name="Normal 2 2 4 5 4 2" xfId="25089" xr:uid="{00000000-0005-0000-0000-0000F99E0000}"/>
    <cellStyle name="Normal 2 2 4 5 4 3" xfId="51717" xr:uid="{00000000-0005-0000-0000-0000FA9E0000}"/>
    <cellStyle name="Normal 2 2 4 5 4 4" xfId="13759" xr:uid="{00000000-0005-0000-0000-0000FB9E0000}"/>
    <cellStyle name="Normal 2 2 4 5 5" xfId="15628" xr:uid="{00000000-0005-0000-0000-0000FC9E0000}"/>
    <cellStyle name="Normal 2 2 4 5 5 2" xfId="25538" xr:uid="{00000000-0005-0000-0000-0000FD9E0000}"/>
    <cellStyle name="Normal 2 2 4 5 5 3" xfId="47056" xr:uid="{00000000-0005-0000-0000-0000FE9E0000}"/>
    <cellStyle name="Normal 2 2 4 5 6" xfId="19525" xr:uid="{00000000-0005-0000-0000-0000FF9E0000}"/>
    <cellStyle name="Normal 2 2 4 5 7" xfId="29186" xr:uid="{00000000-0005-0000-0000-0000009F0000}"/>
    <cellStyle name="Normal 2 2 4 5 8" xfId="34594" xr:uid="{00000000-0005-0000-0000-0000019F0000}"/>
    <cellStyle name="Normal 2 2 4 5 9" xfId="42193" xr:uid="{00000000-0005-0000-0000-0000029F0000}"/>
    <cellStyle name="Normal 2 2 4 6" xfId="1147" xr:uid="{00000000-0005-0000-0000-0000039F0000}"/>
    <cellStyle name="Normal 2 2 4 6 2" xfId="3541" xr:uid="{00000000-0005-0000-0000-0000049F0000}"/>
    <cellStyle name="Normal 2 2 4 6 2 2" xfId="8332" xr:uid="{00000000-0005-0000-0000-0000059F0000}"/>
    <cellStyle name="Normal 2 2 4 6 2 2 2" xfId="27755" xr:uid="{00000000-0005-0000-0000-0000069F0000}"/>
    <cellStyle name="Normal 2 2 4 6 2 2 3" xfId="54098" xr:uid="{00000000-0005-0000-0000-0000079F0000}"/>
    <cellStyle name="Normal 2 2 4 6 2 2 4" xfId="17874" xr:uid="{00000000-0005-0000-0000-0000089F0000}"/>
    <cellStyle name="Normal 2 2 4 6 2 3" xfId="22166" xr:uid="{00000000-0005-0000-0000-0000099F0000}"/>
    <cellStyle name="Normal 2 2 4 6 2 3 2" xfId="49409" xr:uid="{00000000-0005-0000-0000-00000A9F0000}"/>
    <cellStyle name="Normal 2 2 4 6 2 4" xfId="31650" xr:uid="{00000000-0005-0000-0000-00000B9F0000}"/>
    <cellStyle name="Normal 2 2 4 6 2 5" xfId="37220" xr:uid="{00000000-0005-0000-0000-00000C9F0000}"/>
    <cellStyle name="Normal 2 2 4 6 2 6" xfId="44680" xr:uid="{00000000-0005-0000-0000-00000D9F0000}"/>
    <cellStyle name="Normal 2 2 4 6 2 7" xfId="12683" xr:uid="{00000000-0005-0000-0000-00000E9F0000}"/>
    <cellStyle name="Normal 2 2 4 6 3" xfId="6373" xr:uid="{00000000-0005-0000-0000-00000F9F0000}"/>
    <cellStyle name="Normal 2 2 4 6 3 2" xfId="24811" xr:uid="{00000000-0005-0000-0000-0000109F0000}"/>
    <cellStyle name="Normal 2 2 4 6 3 3" xfId="52139" xr:uid="{00000000-0005-0000-0000-0000119F0000}"/>
    <cellStyle name="Normal 2 2 4 6 3 4" xfId="14167" xr:uid="{00000000-0005-0000-0000-0000129F0000}"/>
    <cellStyle name="Normal 2 2 4 6 4" xfId="16036" xr:uid="{00000000-0005-0000-0000-0000139F0000}"/>
    <cellStyle name="Normal 2 2 4 6 4 2" xfId="25946" xr:uid="{00000000-0005-0000-0000-0000149F0000}"/>
    <cellStyle name="Normal 2 2 4 6 4 3" xfId="47475" xr:uid="{00000000-0005-0000-0000-0000159F0000}"/>
    <cellStyle name="Normal 2 2 4 6 5" xfId="19986" xr:uid="{00000000-0005-0000-0000-0000169F0000}"/>
    <cellStyle name="Normal 2 2 4 6 6" xfId="29614" xr:uid="{00000000-0005-0000-0000-0000179F0000}"/>
    <cellStyle name="Normal 2 2 4 6 7" xfId="35057" xr:uid="{00000000-0005-0000-0000-0000189F0000}"/>
    <cellStyle name="Normal 2 2 4 6 8" xfId="42652" xr:uid="{00000000-0005-0000-0000-0000199F0000}"/>
    <cellStyle name="Normal 2 2 4 6 9" xfId="11252" xr:uid="{00000000-0005-0000-0000-00001A9F0000}"/>
    <cellStyle name="Normal 2 2 4 7" xfId="1984" xr:uid="{00000000-0005-0000-0000-00001B9F0000}"/>
    <cellStyle name="Normal 2 2 4 7 2" xfId="4289" xr:uid="{00000000-0005-0000-0000-00001C9F0000}"/>
    <cellStyle name="Normal 2 2 4 7 2 2" xfId="9070" xr:uid="{00000000-0005-0000-0000-00001D9F0000}"/>
    <cellStyle name="Normal 2 2 4 7 2 2 2" xfId="28463" xr:uid="{00000000-0005-0000-0000-00001E9F0000}"/>
    <cellStyle name="Normal 2 2 4 7 2 2 3" xfId="54836" xr:uid="{00000000-0005-0000-0000-00001F9F0000}"/>
    <cellStyle name="Normal 2 2 4 7 2 2 4" xfId="18622" xr:uid="{00000000-0005-0000-0000-0000209F0000}"/>
    <cellStyle name="Normal 2 2 4 7 2 3" xfId="22914" xr:uid="{00000000-0005-0000-0000-0000219F0000}"/>
    <cellStyle name="Normal 2 2 4 7 2 3 2" xfId="50146" xr:uid="{00000000-0005-0000-0000-0000229F0000}"/>
    <cellStyle name="Normal 2 2 4 7 2 4" xfId="32389" xr:uid="{00000000-0005-0000-0000-0000239F0000}"/>
    <cellStyle name="Normal 2 2 4 7 2 5" xfId="37968" xr:uid="{00000000-0005-0000-0000-0000249F0000}"/>
    <cellStyle name="Normal 2 2 4 7 2 6" xfId="45428" xr:uid="{00000000-0005-0000-0000-0000259F0000}"/>
    <cellStyle name="Normal 2 2 4 7 2 7" xfId="14874" xr:uid="{00000000-0005-0000-0000-0000269F0000}"/>
    <cellStyle name="Normal 2 2 4 7 3" xfId="7149" xr:uid="{00000000-0005-0000-0000-0000279F0000}"/>
    <cellStyle name="Normal 2 2 4 7 3 2" xfId="26653" xr:uid="{00000000-0005-0000-0000-0000289F0000}"/>
    <cellStyle name="Normal 2 2 4 7 3 3" xfId="52915" xr:uid="{00000000-0005-0000-0000-0000299F0000}"/>
    <cellStyle name="Normal 2 2 4 7 3 4" xfId="16743" xr:uid="{00000000-0005-0000-0000-00002A9F0000}"/>
    <cellStyle name="Normal 2 2 4 7 4" xfId="20821" xr:uid="{00000000-0005-0000-0000-00002B9F0000}"/>
    <cellStyle name="Normal 2 2 4 7 4 2" xfId="48251" xr:uid="{00000000-0005-0000-0000-00002C9F0000}"/>
    <cellStyle name="Normal 2 2 4 7 5" xfId="30435" xr:uid="{00000000-0005-0000-0000-00002D9F0000}"/>
    <cellStyle name="Normal 2 2 4 7 6" xfId="35894" xr:uid="{00000000-0005-0000-0000-00002E9F0000}"/>
    <cellStyle name="Normal 2 2 4 7 7" xfId="43487" xr:uid="{00000000-0005-0000-0000-00002F9F0000}"/>
    <cellStyle name="Normal 2 2 4 7 8" xfId="11986" xr:uid="{00000000-0005-0000-0000-0000309F0000}"/>
    <cellStyle name="Normal 2 2 4 8" xfId="2837" xr:uid="{00000000-0005-0000-0000-0000319F0000}"/>
    <cellStyle name="Normal 2 2 4 8 2" xfId="7646" xr:uid="{00000000-0005-0000-0000-0000329F0000}"/>
    <cellStyle name="Normal 2 2 4 8 2 2" xfId="27075" xr:uid="{00000000-0005-0000-0000-0000339F0000}"/>
    <cellStyle name="Normal 2 2 4 8 2 3" xfId="53412" xr:uid="{00000000-0005-0000-0000-0000349F0000}"/>
    <cellStyle name="Normal 2 2 4 8 2 4" xfId="17170" xr:uid="{00000000-0005-0000-0000-0000359F0000}"/>
    <cellStyle name="Normal 2 2 4 8 3" xfId="21462" xr:uid="{00000000-0005-0000-0000-0000369F0000}"/>
    <cellStyle name="Normal 2 2 4 8 3 2" xfId="48724" xr:uid="{00000000-0005-0000-0000-0000379F0000}"/>
    <cellStyle name="Normal 2 2 4 8 4" xfId="30949" xr:uid="{00000000-0005-0000-0000-0000389F0000}"/>
    <cellStyle name="Normal 2 2 4 8 5" xfId="36516" xr:uid="{00000000-0005-0000-0000-0000399F0000}"/>
    <cellStyle name="Normal 2 2 4 8 6" xfId="43976" xr:uid="{00000000-0005-0000-0000-00003A9F0000}"/>
    <cellStyle name="Normal 2 2 4 8 7" xfId="13488" xr:uid="{00000000-0005-0000-0000-00003B9F0000}"/>
    <cellStyle name="Normal 2 2 4 9" xfId="4760" xr:uid="{00000000-0005-0000-0000-00003C9F0000}"/>
    <cellStyle name="Normal 2 2 4 9 2" xfId="9520" xr:uid="{00000000-0005-0000-0000-00003D9F0000}"/>
    <cellStyle name="Normal 2 2 4 9 2 2" xfId="55286" xr:uid="{00000000-0005-0000-0000-00003E9F0000}"/>
    <cellStyle name="Normal 2 2 4 9 2 3" xfId="25279" xr:uid="{00000000-0005-0000-0000-00003F9F0000}"/>
    <cellStyle name="Normal 2 2 4 9 3" xfId="32859" xr:uid="{00000000-0005-0000-0000-0000409F0000}"/>
    <cellStyle name="Normal 2 2 4 9 3 2" xfId="50595" xr:uid="{00000000-0005-0000-0000-0000419F0000}"/>
    <cellStyle name="Normal 2 2 4 9 4" xfId="38438" xr:uid="{00000000-0005-0000-0000-0000429F0000}"/>
    <cellStyle name="Normal 2 2 4 9 5" xfId="45895" xr:uid="{00000000-0005-0000-0000-0000439F0000}"/>
    <cellStyle name="Normal 2 2 4 9 6" xfId="15357" xr:uid="{00000000-0005-0000-0000-0000449F0000}"/>
    <cellStyle name="Normal 2 2 5" xfId="57486" xr:uid="{00000000-0005-0000-0000-0000459F0000}"/>
    <cellStyle name="Normal 2 2_Bham" xfId="391" xr:uid="{00000000-0005-0000-0000-0000469F0000}"/>
    <cellStyle name="Normal 2 3" xfId="270" xr:uid="{00000000-0005-0000-0000-0000479F0000}"/>
    <cellStyle name="Normal 2 3 10" xfId="5263" xr:uid="{00000000-0005-0000-0000-0000489F0000}"/>
    <cellStyle name="Normal 2 3 10 2" xfId="9955" xr:uid="{00000000-0005-0000-0000-0000499F0000}"/>
    <cellStyle name="Normal 2 3 10 2 2" xfId="55721" xr:uid="{00000000-0005-0000-0000-00004A9F0000}"/>
    <cellStyle name="Normal 2 3 10 2 3" xfId="33359" xr:uid="{00000000-0005-0000-0000-00004B9F0000}"/>
    <cellStyle name="Normal 2 3 10 3" xfId="38938" xr:uid="{00000000-0005-0000-0000-00004C9F0000}"/>
    <cellStyle name="Normal 2 3 10 3 2" xfId="51029" xr:uid="{00000000-0005-0000-0000-00004D9F0000}"/>
    <cellStyle name="Normal 2 3 10 4" xfId="46391" xr:uid="{00000000-0005-0000-0000-00004E9F0000}"/>
    <cellStyle name="Normal 2 3 10 5" xfId="19190" xr:uid="{00000000-0005-0000-0000-00004F9F0000}"/>
    <cellStyle name="Normal 2 3 11" xfId="5681" xr:uid="{00000000-0005-0000-0000-0000509F0000}"/>
    <cellStyle name="Normal 2 3 11 2" xfId="51447" xr:uid="{00000000-0005-0000-0000-0000519F0000}"/>
    <cellStyle name="Normal 2 3 11 3" xfId="28921" xr:uid="{00000000-0005-0000-0000-0000529F0000}"/>
    <cellStyle name="Normal 2 3 12" xfId="10751" xr:uid="{00000000-0005-0000-0000-0000539F0000}"/>
    <cellStyle name="Normal 2 3 12 2" xfId="46799" xr:uid="{00000000-0005-0000-0000-0000549F0000}"/>
    <cellStyle name="Normal 2 3 12 3" xfId="34254" xr:uid="{00000000-0005-0000-0000-0000559F0000}"/>
    <cellStyle name="Normal 2 3 13" xfId="41924" xr:uid="{00000000-0005-0000-0000-0000569F0000}"/>
    <cellStyle name="Normal 2 3 14" xfId="11165" xr:uid="{00000000-0005-0000-0000-0000579F0000}"/>
    <cellStyle name="Normal 2 3 15" xfId="56506" xr:uid="{00000000-0005-0000-0000-0000589F0000}"/>
    <cellStyle name="Normal 2 3 16" xfId="56961" xr:uid="{00000000-0005-0000-0000-0000599F0000}"/>
    <cellStyle name="Normal 2 3 2" xfId="515" xr:uid="{00000000-0005-0000-0000-00005A9F0000}"/>
    <cellStyle name="Normal 2 3 2 10" xfId="10839" xr:uid="{00000000-0005-0000-0000-00005B9F0000}"/>
    <cellStyle name="Normal 2 3 2 10 2" xfId="46899" xr:uid="{00000000-0005-0000-0000-00005C9F0000}"/>
    <cellStyle name="Normal 2 3 2 10 3" xfId="34431" xr:uid="{00000000-0005-0000-0000-00005D9F0000}"/>
    <cellStyle name="Normal 2 3 2 11" xfId="42031" xr:uid="{00000000-0005-0000-0000-00005E9F0000}"/>
    <cellStyle name="Normal 2 3 2 12" xfId="11375" xr:uid="{00000000-0005-0000-0000-00005F9F0000}"/>
    <cellStyle name="Normal 2 3 2 13" xfId="56594" xr:uid="{00000000-0005-0000-0000-0000609F0000}"/>
    <cellStyle name="Normal 2 3 2 14" xfId="57049" xr:uid="{00000000-0005-0000-0000-0000619F0000}"/>
    <cellStyle name="Normal 2 3 2 2" xfId="1052" xr:uid="{00000000-0005-0000-0000-0000629F0000}"/>
    <cellStyle name="Normal 2 3 2 2 10" xfId="11909" xr:uid="{00000000-0005-0000-0000-0000639F0000}"/>
    <cellStyle name="Normal 2 3 2 2 11" xfId="56837" xr:uid="{00000000-0005-0000-0000-0000649F0000}"/>
    <cellStyle name="Normal 2 3 2 2 12" xfId="57292" xr:uid="{00000000-0005-0000-0000-0000659F0000}"/>
    <cellStyle name="Normal 2 3 2 2 2" xfId="1789" xr:uid="{00000000-0005-0000-0000-0000669F0000}"/>
    <cellStyle name="Normal 2 3 2 2 2 2" xfId="4162" xr:uid="{00000000-0005-0000-0000-0000679F0000}"/>
    <cellStyle name="Normal 2 3 2 2 2 2 2" xfId="8953" xr:uid="{00000000-0005-0000-0000-0000689F0000}"/>
    <cellStyle name="Normal 2 3 2 2 2 2 2 2" xfId="28372" xr:uid="{00000000-0005-0000-0000-0000699F0000}"/>
    <cellStyle name="Normal 2 3 2 2 2 2 2 3" xfId="54719" xr:uid="{00000000-0005-0000-0000-00006A9F0000}"/>
    <cellStyle name="Normal 2 3 2 2 2 2 2 4" xfId="18495" xr:uid="{00000000-0005-0000-0000-00006B9F0000}"/>
    <cellStyle name="Normal 2 3 2 2 2 2 3" xfId="22787" xr:uid="{00000000-0005-0000-0000-00006C9F0000}"/>
    <cellStyle name="Normal 2 3 2 2 2 2 3 2" xfId="50030" xr:uid="{00000000-0005-0000-0000-00006D9F0000}"/>
    <cellStyle name="Normal 2 3 2 2 2 2 4" xfId="32270" xr:uid="{00000000-0005-0000-0000-00006E9F0000}"/>
    <cellStyle name="Normal 2 3 2 2 2 2 5" xfId="37841" xr:uid="{00000000-0005-0000-0000-00006F9F0000}"/>
    <cellStyle name="Normal 2 3 2 2 2 2 6" xfId="45301" xr:uid="{00000000-0005-0000-0000-0000709F0000}"/>
    <cellStyle name="Normal 2 3 2 2 2 2 7" xfId="14783" xr:uid="{00000000-0005-0000-0000-0000719F0000}"/>
    <cellStyle name="Normal 2 3 2 2 2 3" xfId="7002" xr:uid="{00000000-0005-0000-0000-0000729F0000}"/>
    <cellStyle name="Normal 2 3 2 2 2 3 2" xfId="26562" xr:uid="{00000000-0005-0000-0000-0000739F0000}"/>
    <cellStyle name="Normal 2 3 2 2 2 3 3" xfId="52768" xr:uid="{00000000-0005-0000-0000-0000749F0000}"/>
    <cellStyle name="Normal 2 3 2 2 2 3 4" xfId="16652" xr:uid="{00000000-0005-0000-0000-0000759F0000}"/>
    <cellStyle name="Normal 2 3 2 2 2 4" xfId="20628" xr:uid="{00000000-0005-0000-0000-0000769F0000}"/>
    <cellStyle name="Normal 2 3 2 2 2 4 2" xfId="48104" xr:uid="{00000000-0005-0000-0000-0000779F0000}"/>
    <cellStyle name="Normal 2 3 2 2 2 5" xfId="30253" xr:uid="{00000000-0005-0000-0000-0000789F0000}"/>
    <cellStyle name="Normal 2 3 2 2 2 6" xfId="35699" xr:uid="{00000000-0005-0000-0000-0000799F0000}"/>
    <cellStyle name="Normal 2 3 2 2 2 7" xfId="43294" xr:uid="{00000000-0005-0000-0000-00007A9F0000}"/>
    <cellStyle name="Normal 2 3 2 2 2 8" xfId="13322" xr:uid="{00000000-0005-0000-0000-00007B9F0000}"/>
    <cellStyle name="Normal 2 3 2 2 3" xfId="2329" xr:uid="{00000000-0005-0000-0000-00007C9F0000}"/>
    <cellStyle name="Normal 2 3 2 2 3 2" xfId="4634" xr:uid="{00000000-0005-0000-0000-00007D9F0000}"/>
    <cellStyle name="Normal 2 3 2 2 3 2 2" xfId="9415" xr:uid="{00000000-0005-0000-0000-00007E9F0000}"/>
    <cellStyle name="Normal 2 3 2 2 3 2 2 2" xfId="28808" xr:uid="{00000000-0005-0000-0000-00007F9F0000}"/>
    <cellStyle name="Normal 2 3 2 2 3 2 2 3" xfId="55181" xr:uid="{00000000-0005-0000-0000-0000809F0000}"/>
    <cellStyle name="Normal 2 3 2 2 3 2 2 4" xfId="18967" xr:uid="{00000000-0005-0000-0000-0000819F0000}"/>
    <cellStyle name="Normal 2 3 2 2 3 2 3" xfId="23259" xr:uid="{00000000-0005-0000-0000-0000829F0000}"/>
    <cellStyle name="Normal 2 3 2 2 3 2 3 2" xfId="50491" xr:uid="{00000000-0005-0000-0000-0000839F0000}"/>
    <cellStyle name="Normal 2 3 2 2 3 2 4" xfId="32734" xr:uid="{00000000-0005-0000-0000-0000849F0000}"/>
    <cellStyle name="Normal 2 3 2 2 3 2 5" xfId="38313" xr:uid="{00000000-0005-0000-0000-0000859F0000}"/>
    <cellStyle name="Normal 2 3 2 2 3 2 6" xfId="45773" xr:uid="{00000000-0005-0000-0000-0000869F0000}"/>
    <cellStyle name="Normal 2 3 2 2 3 2 7" xfId="15219" xr:uid="{00000000-0005-0000-0000-0000879F0000}"/>
    <cellStyle name="Normal 2 3 2 2 3 3" xfId="7494" xr:uid="{00000000-0005-0000-0000-0000889F0000}"/>
    <cellStyle name="Normal 2 3 2 2 3 3 2" xfId="26998" xr:uid="{00000000-0005-0000-0000-0000899F0000}"/>
    <cellStyle name="Normal 2 3 2 2 3 3 3" xfId="53260" xr:uid="{00000000-0005-0000-0000-00008A9F0000}"/>
    <cellStyle name="Normal 2 3 2 2 3 3 4" xfId="17088" xr:uid="{00000000-0005-0000-0000-00008B9F0000}"/>
    <cellStyle name="Normal 2 3 2 2 3 4" xfId="21166" xr:uid="{00000000-0005-0000-0000-00008C9F0000}"/>
    <cellStyle name="Normal 2 3 2 2 3 4 2" xfId="48596" xr:uid="{00000000-0005-0000-0000-00008D9F0000}"/>
    <cellStyle name="Normal 2 3 2 2 3 5" xfId="30780" xr:uid="{00000000-0005-0000-0000-00008E9F0000}"/>
    <cellStyle name="Normal 2 3 2 2 3 6" xfId="36239" xr:uid="{00000000-0005-0000-0000-00008F9F0000}"/>
    <cellStyle name="Normal 2 3 2 2 3 7" xfId="43832" xr:uid="{00000000-0005-0000-0000-0000909F0000}"/>
    <cellStyle name="Normal 2 3 2 2 3 8" xfId="12602" xr:uid="{00000000-0005-0000-0000-0000919F0000}"/>
    <cellStyle name="Normal 2 3 2 2 4" xfId="3470" xr:uid="{00000000-0005-0000-0000-0000929F0000}"/>
    <cellStyle name="Normal 2 3 2 2 4 2" xfId="8262" xr:uid="{00000000-0005-0000-0000-0000939F0000}"/>
    <cellStyle name="Normal 2 3 2 2 4 2 2" xfId="27692" xr:uid="{00000000-0005-0000-0000-0000949F0000}"/>
    <cellStyle name="Normal 2 3 2 2 4 2 3" xfId="54028" xr:uid="{00000000-0005-0000-0000-0000959F0000}"/>
    <cellStyle name="Normal 2 3 2 2 4 2 4" xfId="17803" xr:uid="{00000000-0005-0000-0000-0000969F0000}"/>
    <cellStyle name="Normal 2 3 2 2 4 3" xfId="22095" xr:uid="{00000000-0005-0000-0000-0000979F0000}"/>
    <cellStyle name="Normal 2 3 2 2 4 3 2" xfId="49340" xr:uid="{00000000-0005-0000-0000-0000989F0000}"/>
    <cellStyle name="Normal 2 3 2 2 4 4" xfId="31582" xr:uid="{00000000-0005-0000-0000-0000999F0000}"/>
    <cellStyle name="Normal 2 3 2 2 4 5" xfId="37149" xr:uid="{00000000-0005-0000-0000-00009A9F0000}"/>
    <cellStyle name="Normal 2 3 2 2 4 6" xfId="44609" xr:uid="{00000000-0005-0000-0000-00009B9F0000}"/>
    <cellStyle name="Normal 2 3 2 2 4 7" xfId="14104" xr:uid="{00000000-0005-0000-0000-00009C9F0000}"/>
    <cellStyle name="Normal 2 3 2 2 5" xfId="5109" xr:uid="{00000000-0005-0000-0000-00009D9F0000}"/>
    <cellStyle name="Normal 2 3 2 2 5 2" xfId="9865" xr:uid="{00000000-0005-0000-0000-00009E9F0000}"/>
    <cellStyle name="Normal 2 3 2 2 5 2 2" xfId="55631" xr:uid="{00000000-0005-0000-0000-00009F9F0000}"/>
    <cellStyle name="Normal 2 3 2 2 5 2 3" xfId="25883" xr:uid="{00000000-0005-0000-0000-0000A09F0000}"/>
    <cellStyle name="Normal 2 3 2 2 5 3" xfId="33208" xr:uid="{00000000-0005-0000-0000-0000A19F0000}"/>
    <cellStyle name="Normal 2 3 2 2 5 3 2" xfId="50940" xr:uid="{00000000-0005-0000-0000-0000A29F0000}"/>
    <cellStyle name="Normal 2 3 2 2 5 4" xfId="38787" xr:uid="{00000000-0005-0000-0000-0000A39F0000}"/>
    <cellStyle name="Normal 2 3 2 2 5 5" xfId="46240" xr:uid="{00000000-0005-0000-0000-0000A49F0000}"/>
    <cellStyle name="Normal 2 3 2 2 5 6" xfId="15973" xr:uid="{00000000-0005-0000-0000-0000A59F0000}"/>
    <cellStyle name="Normal 2 3 2 2 6" xfId="5594" xr:uid="{00000000-0005-0000-0000-0000A69F0000}"/>
    <cellStyle name="Normal 2 3 2 2 6 2" xfId="10286" xr:uid="{00000000-0005-0000-0000-0000A79F0000}"/>
    <cellStyle name="Normal 2 3 2 2 6 2 2" xfId="56052" xr:uid="{00000000-0005-0000-0000-0000A89F0000}"/>
    <cellStyle name="Normal 2 3 2 2 6 2 3" xfId="33690" xr:uid="{00000000-0005-0000-0000-0000A99F0000}"/>
    <cellStyle name="Normal 2 3 2 2 6 3" xfId="39269" xr:uid="{00000000-0005-0000-0000-0000AA9F0000}"/>
    <cellStyle name="Normal 2 3 2 2 6 3 2" xfId="51360" xr:uid="{00000000-0005-0000-0000-0000AB9F0000}"/>
    <cellStyle name="Normal 2 3 2 2 6 4" xfId="46722" xr:uid="{00000000-0005-0000-0000-0000AC9F0000}"/>
    <cellStyle name="Normal 2 3 2 2 6 5" xfId="19897" xr:uid="{00000000-0005-0000-0000-0000AD9F0000}"/>
    <cellStyle name="Normal 2 3 2 2 7" xfId="6297" xr:uid="{00000000-0005-0000-0000-0000AE9F0000}"/>
    <cellStyle name="Normal 2 3 2 2 7 2" xfId="52063" xr:uid="{00000000-0005-0000-0000-0000AF9F0000}"/>
    <cellStyle name="Normal 2 3 2 2 7 3" xfId="29531" xr:uid="{00000000-0005-0000-0000-0000B09F0000}"/>
    <cellStyle name="Normal 2 3 2 2 8" xfId="11082" xr:uid="{00000000-0005-0000-0000-0000B19F0000}"/>
    <cellStyle name="Normal 2 3 2 2 8 2" xfId="47401" xr:uid="{00000000-0005-0000-0000-0000B29F0000}"/>
    <cellStyle name="Normal 2 3 2 2 8 3" xfId="34966" xr:uid="{00000000-0005-0000-0000-0000B39F0000}"/>
    <cellStyle name="Normal 2 3 2 2 9" xfId="42565" xr:uid="{00000000-0005-0000-0000-0000B49F0000}"/>
    <cellStyle name="Normal 2 3 2 3" xfId="804" xr:uid="{00000000-0005-0000-0000-0000B59F0000}"/>
    <cellStyle name="Normal 2 3 2 3 10" xfId="11661" xr:uid="{00000000-0005-0000-0000-0000B69F0000}"/>
    <cellStyle name="Normal 2 3 2 3 2" xfId="1546" xr:uid="{00000000-0005-0000-0000-0000B79F0000}"/>
    <cellStyle name="Normal 2 3 2 3 2 2" xfId="3919" xr:uid="{00000000-0005-0000-0000-0000B89F0000}"/>
    <cellStyle name="Normal 2 3 2 3 2 2 2" xfId="8710" xr:uid="{00000000-0005-0000-0000-0000B99F0000}"/>
    <cellStyle name="Normal 2 3 2 3 2 2 2 2" xfId="28129" xr:uid="{00000000-0005-0000-0000-0000BA9F0000}"/>
    <cellStyle name="Normal 2 3 2 3 2 2 2 3" xfId="54476" xr:uid="{00000000-0005-0000-0000-0000BB9F0000}"/>
    <cellStyle name="Normal 2 3 2 3 2 2 2 4" xfId="18252" xr:uid="{00000000-0005-0000-0000-0000BC9F0000}"/>
    <cellStyle name="Normal 2 3 2 3 2 2 3" xfId="22544" xr:uid="{00000000-0005-0000-0000-0000BD9F0000}"/>
    <cellStyle name="Normal 2 3 2 3 2 2 3 2" xfId="49787" xr:uid="{00000000-0005-0000-0000-0000BE9F0000}"/>
    <cellStyle name="Normal 2 3 2 3 2 2 4" xfId="32027" xr:uid="{00000000-0005-0000-0000-0000BF9F0000}"/>
    <cellStyle name="Normal 2 3 2 3 2 2 5" xfId="37598" xr:uid="{00000000-0005-0000-0000-0000C09F0000}"/>
    <cellStyle name="Normal 2 3 2 3 2 2 6" xfId="45058" xr:uid="{00000000-0005-0000-0000-0000C19F0000}"/>
    <cellStyle name="Normal 2 3 2 3 2 2 7" xfId="14540" xr:uid="{00000000-0005-0000-0000-0000C29F0000}"/>
    <cellStyle name="Normal 2 3 2 3 2 3" xfId="6759" xr:uid="{00000000-0005-0000-0000-0000C39F0000}"/>
    <cellStyle name="Normal 2 3 2 3 2 3 2" xfId="26319" xr:uid="{00000000-0005-0000-0000-0000C49F0000}"/>
    <cellStyle name="Normal 2 3 2 3 2 3 3" xfId="52525" xr:uid="{00000000-0005-0000-0000-0000C59F0000}"/>
    <cellStyle name="Normal 2 3 2 3 2 3 4" xfId="16409" xr:uid="{00000000-0005-0000-0000-0000C69F0000}"/>
    <cellStyle name="Normal 2 3 2 3 2 4" xfId="20385" xr:uid="{00000000-0005-0000-0000-0000C79F0000}"/>
    <cellStyle name="Normal 2 3 2 3 2 4 2" xfId="47861" xr:uid="{00000000-0005-0000-0000-0000C89F0000}"/>
    <cellStyle name="Normal 2 3 2 3 2 5" xfId="30010" xr:uid="{00000000-0005-0000-0000-0000C99F0000}"/>
    <cellStyle name="Normal 2 3 2 3 2 6" xfId="35456" xr:uid="{00000000-0005-0000-0000-0000CA9F0000}"/>
    <cellStyle name="Normal 2 3 2 3 2 7" xfId="43051" xr:uid="{00000000-0005-0000-0000-0000CB9F0000}"/>
    <cellStyle name="Normal 2 3 2 3 2 8" xfId="13079" xr:uid="{00000000-0005-0000-0000-0000CC9F0000}"/>
    <cellStyle name="Normal 2 3 2 3 3" xfId="3227" xr:uid="{00000000-0005-0000-0000-0000CD9F0000}"/>
    <cellStyle name="Normal 2 3 2 3 3 2" xfId="8019" xr:uid="{00000000-0005-0000-0000-0000CE9F0000}"/>
    <cellStyle name="Normal 2 3 2 3 3 2 2" xfId="27449" xr:uid="{00000000-0005-0000-0000-0000CF9F0000}"/>
    <cellStyle name="Normal 2 3 2 3 3 2 3" xfId="53785" xr:uid="{00000000-0005-0000-0000-0000D09F0000}"/>
    <cellStyle name="Normal 2 3 2 3 3 2 4" xfId="17560" xr:uid="{00000000-0005-0000-0000-0000D19F0000}"/>
    <cellStyle name="Normal 2 3 2 3 3 3" xfId="21852" xr:uid="{00000000-0005-0000-0000-0000D29F0000}"/>
    <cellStyle name="Normal 2 3 2 3 3 3 2" xfId="49097" xr:uid="{00000000-0005-0000-0000-0000D39F0000}"/>
    <cellStyle name="Normal 2 3 2 3 3 4" xfId="31339" xr:uid="{00000000-0005-0000-0000-0000D49F0000}"/>
    <cellStyle name="Normal 2 3 2 3 3 5" xfId="36906" xr:uid="{00000000-0005-0000-0000-0000D59F0000}"/>
    <cellStyle name="Normal 2 3 2 3 3 6" xfId="44366" xr:uid="{00000000-0005-0000-0000-0000D69F0000}"/>
    <cellStyle name="Normal 2 3 2 3 3 7" xfId="12359" xr:uid="{00000000-0005-0000-0000-0000D79F0000}"/>
    <cellStyle name="Normal 2 3 2 3 4" xfId="6054" xr:uid="{00000000-0005-0000-0000-0000D89F0000}"/>
    <cellStyle name="Normal 2 3 2 3 4 2" xfId="25145" xr:uid="{00000000-0005-0000-0000-0000D99F0000}"/>
    <cellStyle name="Normal 2 3 2 3 4 3" xfId="51820" xr:uid="{00000000-0005-0000-0000-0000DA9F0000}"/>
    <cellStyle name="Normal 2 3 2 3 4 4" xfId="13861" xr:uid="{00000000-0005-0000-0000-0000DB9F0000}"/>
    <cellStyle name="Normal 2 3 2 3 5" xfId="15730" xr:uid="{00000000-0005-0000-0000-0000DC9F0000}"/>
    <cellStyle name="Normal 2 3 2 3 5 2" xfId="25640" xr:uid="{00000000-0005-0000-0000-0000DD9F0000}"/>
    <cellStyle name="Normal 2 3 2 3 5 3" xfId="47158" xr:uid="{00000000-0005-0000-0000-0000DE9F0000}"/>
    <cellStyle name="Normal 2 3 2 3 6" xfId="19649" xr:uid="{00000000-0005-0000-0000-0000DF9F0000}"/>
    <cellStyle name="Normal 2 3 2 3 7" xfId="29288" xr:uid="{00000000-0005-0000-0000-0000E09F0000}"/>
    <cellStyle name="Normal 2 3 2 3 8" xfId="34718" xr:uid="{00000000-0005-0000-0000-0000E19F0000}"/>
    <cellStyle name="Normal 2 3 2 3 9" xfId="42317" xr:uid="{00000000-0005-0000-0000-0000E29F0000}"/>
    <cellStyle name="Normal 2 3 2 4" xfId="1283" xr:uid="{00000000-0005-0000-0000-0000E39F0000}"/>
    <cellStyle name="Normal 2 3 2 4 2" xfId="3659" xr:uid="{00000000-0005-0000-0000-0000E49F0000}"/>
    <cellStyle name="Normal 2 3 2 4 2 2" xfId="8450" xr:uid="{00000000-0005-0000-0000-0000E59F0000}"/>
    <cellStyle name="Normal 2 3 2 4 2 2 2" xfId="27870" xr:uid="{00000000-0005-0000-0000-0000E69F0000}"/>
    <cellStyle name="Normal 2 3 2 4 2 2 3" xfId="54216" xr:uid="{00000000-0005-0000-0000-0000E79F0000}"/>
    <cellStyle name="Normal 2 3 2 4 2 2 4" xfId="17992" xr:uid="{00000000-0005-0000-0000-0000E89F0000}"/>
    <cellStyle name="Normal 2 3 2 4 2 3" xfId="22284" xr:uid="{00000000-0005-0000-0000-0000E99F0000}"/>
    <cellStyle name="Normal 2 3 2 4 2 3 2" xfId="49527" xr:uid="{00000000-0005-0000-0000-0000EA9F0000}"/>
    <cellStyle name="Normal 2 3 2 4 2 4" xfId="31767" xr:uid="{00000000-0005-0000-0000-0000EB9F0000}"/>
    <cellStyle name="Normal 2 3 2 4 2 5" xfId="37338" xr:uid="{00000000-0005-0000-0000-0000EC9F0000}"/>
    <cellStyle name="Normal 2 3 2 4 2 6" xfId="44798" xr:uid="{00000000-0005-0000-0000-0000ED9F0000}"/>
    <cellStyle name="Normal 2 3 2 4 2 7" xfId="14281" xr:uid="{00000000-0005-0000-0000-0000EE9F0000}"/>
    <cellStyle name="Normal 2 3 2 4 3" xfId="6497" xr:uid="{00000000-0005-0000-0000-0000EF9F0000}"/>
    <cellStyle name="Normal 2 3 2 4 3 2" xfId="26060" xr:uid="{00000000-0005-0000-0000-0000F09F0000}"/>
    <cellStyle name="Normal 2 3 2 4 3 3" xfId="52263" xr:uid="{00000000-0005-0000-0000-0000F19F0000}"/>
    <cellStyle name="Normal 2 3 2 4 3 4" xfId="16150" xr:uid="{00000000-0005-0000-0000-0000F29F0000}"/>
    <cellStyle name="Normal 2 3 2 4 4" xfId="20122" xr:uid="{00000000-0005-0000-0000-0000F39F0000}"/>
    <cellStyle name="Normal 2 3 2 4 4 2" xfId="47599" xr:uid="{00000000-0005-0000-0000-0000F49F0000}"/>
    <cellStyle name="Normal 2 3 2 4 5" xfId="29747" xr:uid="{00000000-0005-0000-0000-0000F59F0000}"/>
    <cellStyle name="Normal 2 3 2 4 6" xfId="35193" xr:uid="{00000000-0005-0000-0000-0000F69F0000}"/>
    <cellStyle name="Normal 2 3 2 4 7" xfId="42788" xr:uid="{00000000-0005-0000-0000-0000F79F0000}"/>
    <cellStyle name="Normal 2 3 2 4 8" xfId="12817" xr:uid="{00000000-0005-0000-0000-0000F89F0000}"/>
    <cellStyle name="Normal 2 3 2 5" xfId="2086" xr:uid="{00000000-0005-0000-0000-0000F99F0000}"/>
    <cellStyle name="Normal 2 3 2 5 2" xfId="4391" xr:uid="{00000000-0005-0000-0000-0000FA9F0000}"/>
    <cellStyle name="Normal 2 3 2 5 2 2" xfId="9172" xr:uid="{00000000-0005-0000-0000-0000FB9F0000}"/>
    <cellStyle name="Normal 2 3 2 5 2 2 2" xfId="28565" xr:uid="{00000000-0005-0000-0000-0000FC9F0000}"/>
    <cellStyle name="Normal 2 3 2 5 2 2 3" xfId="54938" xr:uid="{00000000-0005-0000-0000-0000FD9F0000}"/>
    <cellStyle name="Normal 2 3 2 5 2 2 4" xfId="18724" xr:uid="{00000000-0005-0000-0000-0000FE9F0000}"/>
    <cellStyle name="Normal 2 3 2 5 2 3" xfId="23016" xr:uid="{00000000-0005-0000-0000-0000FF9F0000}"/>
    <cellStyle name="Normal 2 3 2 5 2 3 2" xfId="50248" xr:uid="{00000000-0005-0000-0000-000000A00000}"/>
    <cellStyle name="Normal 2 3 2 5 2 4" xfId="32491" xr:uid="{00000000-0005-0000-0000-000001A00000}"/>
    <cellStyle name="Normal 2 3 2 5 2 5" xfId="38070" xr:uid="{00000000-0005-0000-0000-000002A00000}"/>
    <cellStyle name="Normal 2 3 2 5 2 6" xfId="45530" xr:uid="{00000000-0005-0000-0000-000003A00000}"/>
    <cellStyle name="Normal 2 3 2 5 2 7" xfId="14976" xr:uid="{00000000-0005-0000-0000-000004A00000}"/>
    <cellStyle name="Normal 2 3 2 5 3" xfId="7251" xr:uid="{00000000-0005-0000-0000-000005A00000}"/>
    <cellStyle name="Normal 2 3 2 5 3 2" xfId="26755" xr:uid="{00000000-0005-0000-0000-000006A00000}"/>
    <cellStyle name="Normal 2 3 2 5 3 3" xfId="53017" xr:uid="{00000000-0005-0000-0000-000007A00000}"/>
    <cellStyle name="Normal 2 3 2 5 3 4" xfId="16845" xr:uid="{00000000-0005-0000-0000-000008A00000}"/>
    <cellStyle name="Normal 2 3 2 5 4" xfId="20923" xr:uid="{00000000-0005-0000-0000-000009A00000}"/>
    <cellStyle name="Normal 2 3 2 5 4 2" xfId="48353" xr:uid="{00000000-0005-0000-0000-00000AA00000}"/>
    <cellStyle name="Normal 2 3 2 5 5" xfId="30537" xr:uid="{00000000-0005-0000-0000-00000BA00000}"/>
    <cellStyle name="Normal 2 3 2 5 6" xfId="35996" xr:uid="{00000000-0005-0000-0000-00000CA00000}"/>
    <cellStyle name="Normal 2 3 2 5 7" xfId="43589" xr:uid="{00000000-0005-0000-0000-00000DA00000}"/>
    <cellStyle name="Normal 2 3 2 5 8" xfId="12100" xr:uid="{00000000-0005-0000-0000-00000EA00000}"/>
    <cellStyle name="Normal 2 3 2 6" xfId="2967" xr:uid="{00000000-0005-0000-0000-00000FA00000}"/>
    <cellStyle name="Normal 2 3 2 6 2" xfId="7760" xr:uid="{00000000-0005-0000-0000-000010A00000}"/>
    <cellStyle name="Normal 2 3 2 6 2 2" xfId="27190" xr:uid="{00000000-0005-0000-0000-000011A00000}"/>
    <cellStyle name="Normal 2 3 2 6 2 3" xfId="53526" xr:uid="{00000000-0005-0000-0000-000012A00000}"/>
    <cellStyle name="Normal 2 3 2 6 2 4" xfId="17300" xr:uid="{00000000-0005-0000-0000-000013A00000}"/>
    <cellStyle name="Normal 2 3 2 6 3" xfId="21592" xr:uid="{00000000-0005-0000-0000-000014A00000}"/>
    <cellStyle name="Normal 2 3 2 6 3 2" xfId="48838" xr:uid="{00000000-0005-0000-0000-000015A00000}"/>
    <cellStyle name="Normal 2 3 2 6 4" xfId="31079" xr:uid="{00000000-0005-0000-0000-000016A00000}"/>
    <cellStyle name="Normal 2 3 2 6 5" xfId="36646" xr:uid="{00000000-0005-0000-0000-000017A00000}"/>
    <cellStyle name="Normal 2 3 2 6 6" xfId="44106" xr:uid="{00000000-0005-0000-0000-000018A00000}"/>
    <cellStyle name="Normal 2 3 2 6 7" xfId="13602" xr:uid="{00000000-0005-0000-0000-000019A00000}"/>
    <cellStyle name="Normal 2 3 2 7" xfId="4866" xr:uid="{00000000-0005-0000-0000-00001AA00000}"/>
    <cellStyle name="Normal 2 3 2 7 2" xfId="9622" xr:uid="{00000000-0005-0000-0000-00001BA00000}"/>
    <cellStyle name="Normal 2 3 2 7 2 2" xfId="55388" xr:uid="{00000000-0005-0000-0000-00001CA00000}"/>
    <cellStyle name="Normal 2 3 2 7 2 3" xfId="25381" xr:uid="{00000000-0005-0000-0000-00001DA00000}"/>
    <cellStyle name="Normal 2 3 2 7 3" xfId="32965" xr:uid="{00000000-0005-0000-0000-00001EA00000}"/>
    <cellStyle name="Normal 2 3 2 7 3 2" xfId="50697" xr:uid="{00000000-0005-0000-0000-00001FA00000}"/>
    <cellStyle name="Normal 2 3 2 7 4" xfId="38544" xr:uid="{00000000-0005-0000-0000-000020A00000}"/>
    <cellStyle name="Normal 2 3 2 7 5" xfId="45997" xr:uid="{00000000-0005-0000-0000-000021A00000}"/>
    <cellStyle name="Normal 2 3 2 7 6" xfId="15471" xr:uid="{00000000-0005-0000-0000-000022A00000}"/>
    <cellStyle name="Normal 2 3 2 8" xfId="5351" xr:uid="{00000000-0005-0000-0000-000023A00000}"/>
    <cellStyle name="Normal 2 3 2 8 2" xfId="10043" xr:uid="{00000000-0005-0000-0000-000024A00000}"/>
    <cellStyle name="Normal 2 3 2 8 2 2" xfId="55809" xr:uid="{00000000-0005-0000-0000-000025A00000}"/>
    <cellStyle name="Normal 2 3 2 8 2 3" xfId="33447" xr:uid="{00000000-0005-0000-0000-000026A00000}"/>
    <cellStyle name="Normal 2 3 2 8 3" xfId="39026" xr:uid="{00000000-0005-0000-0000-000027A00000}"/>
    <cellStyle name="Normal 2 3 2 8 3 2" xfId="51117" xr:uid="{00000000-0005-0000-0000-000028A00000}"/>
    <cellStyle name="Normal 2 3 2 8 4" xfId="46479" xr:uid="{00000000-0005-0000-0000-000029A00000}"/>
    <cellStyle name="Normal 2 3 2 8 5" xfId="19362" xr:uid="{00000000-0005-0000-0000-00002AA00000}"/>
    <cellStyle name="Normal 2 3 2 9" xfId="5794" xr:uid="{00000000-0005-0000-0000-00002BA00000}"/>
    <cellStyle name="Normal 2 3 2 9 2" xfId="51560" xr:uid="{00000000-0005-0000-0000-00002CA00000}"/>
    <cellStyle name="Normal 2 3 2 9 3" xfId="29028" xr:uid="{00000000-0005-0000-0000-00002DA00000}"/>
    <cellStyle name="Normal 2 3 3" xfId="592" xr:uid="{00000000-0005-0000-0000-00002EA00000}"/>
    <cellStyle name="Normal 2 3 3 10" xfId="42108" xr:uid="{00000000-0005-0000-0000-00002FA00000}"/>
    <cellStyle name="Normal 2 3 3 11" xfId="11452" xr:uid="{00000000-0005-0000-0000-000030A00000}"/>
    <cellStyle name="Normal 2 3 3 12" xfId="56666" xr:uid="{00000000-0005-0000-0000-000031A00000}"/>
    <cellStyle name="Normal 2 3 3 13" xfId="57121" xr:uid="{00000000-0005-0000-0000-000032A00000}"/>
    <cellStyle name="Normal 2 3 3 2" xfId="876" xr:uid="{00000000-0005-0000-0000-000033A00000}"/>
    <cellStyle name="Normal 2 3 3 2 10" xfId="11733" xr:uid="{00000000-0005-0000-0000-000034A00000}"/>
    <cellStyle name="Normal 2 3 3 2 2" xfId="1618" xr:uid="{00000000-0005-0000-0000-000035A00000}"/>
    <cellStyle name="Normal 2 3 3 2 2 2" xfId="3991" xr:uid="{00000000-0005-0000-0000-000036A00000}"/>
    <cellStyle name="Normal 2 3 3 2 2 2 2" xfId="8782" xr:uid="{00000000-0005-0000-0000-000037A00000}"/>
    <cellStyle name="Normal 2 3 3 2 2 2 2 2" xfId="28201" xr:uid="{00000000-0005-0000-0000-000038A00000}"/>
    <cellStyle name="Normal 2 3 3 2 2 2 2 3" xfId="54548" xr:uid="{00000000-0005-0000-0000-000039A00000}"/>
    <cellStyle name="Normal 2 3 3 2 2 2 2 4" xfId="18324" xr:uid="{00000000-0005-0000-0000-00003AA00000}"/>
    <cellStyle name="Normal 2 3 3 2 2 2 3" xfId="22616" xr:uid="{00000000-0005-0000-0000-00003BA00000}"/>
    <cellStyle name="Normal 2 3 3 2 2 2 3 2" xfId="49859" xr:uid="{00000000-0005-0000-0000-00003CA00000}"/>
    <cellStyle name="Normal 2 3 3 2 2 2 4" xfId="32099" xr:uid="{00000000-0005-0000-0000-00003DA00000}"/>
    <cellStyle name="Normal 2 3 3 2 2 2 5" xfId="37670" xr:uid="{00000000-0005-0000-0000-00003EA00000}"/>
    <cellStyle name="Normal 2 3 3 2 2 2 6" xfId="45130" xr:uid="{00000000-0005-0000-0000-00003FA00000}"/>
    <cellStyle name="Normal 2 3 3 2 2 2 7" xfId="14612" xr:uid="{00000000-0005-0000-0000-000040A00000}"/>
    <cellStyle name="Normal 2 3 3 2 2 3" xfId="6831" xr:uid="{00000000-0005-0000-0000-000041A00000}"/>
    <cellStyle name="Normal 2 3 3 2 2 3 2" xfId="26391" xr:uid="{00000000-0005-0000-0000-000042A00000}"/>
    <cellStyle name="Normal 2 3 3 2 2 3 3" xfId="52597" xr:uid="{00000000-0005-0000-0000-000043A00000}"/>
    <cellStyle name="Normal 2 3 3 2 2 3 4" xfId="16481" xr:uid="{00000000-0005-0000-0000-000044A00000}"/>
    <cellStyle name="Normal 2 3 3 2 2 4" xfId="20457" xr:uid="{00000000-0005-0000-0000-000045A00000}"/>
    <cellStyle name="Normal 2 3 3 2 2 4 2" xfId="47933" xr:uid="{00000000-0005-0000-0000-000046A00000}"/>
    <cellStyle name="Normal 2 3 3 2 2 5" xfId="30082" xr:uid="{00000000-0005-0000-0000-000047A00000}"/>
    <cellStyle name="Normal 2 3 3 2 2 6" xfId="35528" xr:uid="{00000000-0005-0000-0000-000048A00000}"/>
    <cellStyle name="Normal 2 3 3 2 2 7" xfId="43123" xr:uid="{00000000-0005-0000-0000-000049A00000}"/>
    <cellStyle name="Normal 2 3 3 2 2 8" xfId="13151" xr:uid="{00000000-0005-0000-0000-00004AA00000}"/>
    <cellStyle name="Normal 2 3 3 2 3" xfId="3299" xr:uid="{00000000-0005-0000-0000-00004BA00000}"/>
    <cellStyle name="Normal 2 3 3 2 3 2" xfId="8091" xr:uid="{00000000-0005-0000-0000-00004CA00000}"/>
    <cellStyle name="Normal 2 3 3 2 3 2 2" xfId="27521" xr:uid="{00000000-0005-0000-0000-00004DA00000}"/>
    <cellStyle name="Normal 2 3 3 2 3 2 3" xfId="53857" xr:uid="{00000000-0005-0000-0000-00004EA00000}"/>
    <cellStyle name="Normal 2 3 3 2 3 2 4" xfId="17632" xr:uid="{00000000-0005-0000-0000-00004FA00000}"/>
    <cellStyle name="Normal 2 3 3 2 3 3" xfId="21924" xr:uid="{00000000-0005-0000-0000-000050A00000}"/>
    <cellStyle name="Normal 2 3 3 2 3 3 2" xfId="49169" xr:uid="{00000000-0005-0000-0000-000051A00000}"/>
    <cellStyle name="Normal 2 3 3 2 3 4" xfId="31411" xr:uid="{00000000-0005-0000-0000-000052A00000}"/>
    <cellStyle name="Normal 2 3 3 2 3 5" xfId="36978" xr:uid="{00000000-0005-0000-0000-000053A00000}"/>
    <cellStyle name="Normal 2 3 3 2 3 6" xfId="44438" xr:uid="{00000000-0005-0000-0000-000054A00000}"/>
    <cellStyle name="Normal 2 3 3 2 3 7" xfId="12431" xr:uid="{00000000-0005-0000-0000-000055A00000}"/>
    <cellStyle name="Normal 2 3 3 2 4" xfId="6126" xr:uid="{00000000-0005-0000-0000-000056A00000}"/>
    <cellStyle name="Normal 2 3 3 2 4 2" xfId="23900" xr:uid="{00000000-0005-0000-0000-000057A00000}"/>
    <cellStyle name="Normal 2 3 3 2 4 3" xfId="51892" xr:uid="{00000000-0005-0000-0000-000058A00000}"/>
    <cellStyle name="Normal 2 3 3 2 4 4" xfId="13933" xr:uid="{00000000-0005-0000-0000-000059A00000}"/>
    <cellStyle name="Normal 2 3 3 2 5" xfId="15802" xr:uid="{00000000-0005-0000-0000-00005AA00000}"/>
    <cellStyle name="Normal 2 3 3 2 5 2" xfId="25712" xr:uid="{00000000-0005-0000-0000-00005BA00000}"/>
    <cellStyle name="Normal 2 3 3 2 5 3" xfId="47230" xr:uid="{00000000-0005-0000-0000-00005CA00000}"/>
    <cellStyle name="Normal 2 3 3 2 6" xfId="19721" xr:uid="{00000000-0005-0000-0000-00005DA00000}"/>
    <cellStyle name="Normal 2 3 3 2 7" xfId="29360" xr:uid="{00000000-0005-0000-0000-00005EA00000}"/>
    <cellStyle name="Normal 2 3 3 2 8" xfId="34790" xr:uid="{00000000-0005-0000-0000-00005FA00000}"/>
    <cellStyle name="Normal 2 3 3 2 9" xfId="42389" xr:uid="{00000000-0005-0000-0000-000060A00000}"/>
    <cellStyle name="Normal 2 3 3 3" xfId="1355" xr:uid="{00000000-0005-0000-0000-000061A00000}"/>
    <cellStyle name="Normal 2 3 3 3 2" xfId="3731" xr:uid="{00000000-0005-0000-0000-000062A00000}"/>
    <cellStyle name="Normal 2 3 3 3 2 2" xfId="8522" xr:uid="{00000000-0005-0000-0000-000063A00000}"/>
    <cellStyle name="Normal 2 3 3 3 2 2 2" xfId="27942" xr:uid="{00000000-0005-0000-0000-000064A00000}"/>
    <cellStyle name="Normal 2 3 3 3 2 2 3" xfId="54288" xr:uid="{00000000-0005-0000-0000-000065A00000}"/>
    <cellStyle name="Normal 2 3 3 3 2 2 4" xfId="18064" xr:uid="{00000000-0005-0000-0000-000066A00000}"/>
    <cellStyle name="Normal 2 3 3 3 2 3" xfId="22356" xr:uid="{00000000-0005-0000-0000-000067A00000}"/>
    <cellStyle name="Normal 2 3 3 3 2 3 2" xfId="49599" xr:uid="{00000000-0005-0000-0000-000068A00000}"/>
    <cellStyle name="Normal 2 3 3 3 2 4" xfId="31839" xr:uid="{00000000-0005-0000-0000-000069A00000}"/>
    <cellStyle name="Normal 2 3 3 3 2 5" xfId="37410" xr:uid="{00000000-0005-0000-0000-00006AA00000}"/>
    <cellStyle name="Normal 2 3 3 3 2 6" xfId="44870" xr:uid="{00000000-0005-0000-0000-00006BA00000}"/>
    <cellStyle name="Normal 2 3 3 3 2 7" xfId="14353" xr:uid="{00000000-0005-0000-0000-00006CA00000}"/>
    <cellStyle name="Normal 2 3 3 3 3" xfId="6569" xr:uid="{00000000-0005-0000-0000-00006DA00000}"/>
    <cellStyle name="Normal 2 3 3 3 3 2" xfId="26132" xr:uid="{00000000-0005-0000-0000-00006EA00000}"/>
    <cellStyle name="Normal 2 3 3 3 3 3" xfId="52335" xr:uid="{00000000-0005-0000-0000-00006FA00000}"/>
    <cellStyle name="Normal 2 3 3 3 3 4" xfId="16222" xr:uid="{00000000-0005-0000-0000-000070A00000}"/>
    <cellStyle name="Normal 2 3 3 3 4" xfId="20194" xr:uid="{00000000-0005-0000-0000-000071A00000}"/>
    <cellStyle name="Normal 2 3 3 3 4 2" xfId="47671" xr:uid="{00000000-0005-0000-0000-000072A00000}"/>
    <cellStyle name="Normal 2 3 3 3 5" xfId="29819" xr:uid="{00000000-0005-0000-0000-000073A00000}"/>
    <cellStyle name="Normal 2 3 3 3 6" xfId="35265" xr:uid="{00000000-0005-0000-0000-000074A00000}"/>
    <cellStyle name="Normal 2 3 3 3 7" xfId="42860" xr:uid="{00000000-0005-0000-0000-000075A00000}"/>
    <cellStyle name="Normal 2 3 3 3 8" xfId="12889" xr:uid="{00000000-0005-0000-0000-000076A00000}"/>
    <cellStyle name="Normal 2 3 3 4" xfId="2158" xr:uid="{00000000-0005-0000-0000-000077A00000}"/>
    <cellStyle name="Normal 2 3 3 4 2" xfId="4463" xr:uid="{00000000-0005-0000-0000-000078A00000}"/>
    <cellStyle name="Normal 2 3 3 4 2 2" xfId="9244" xr:uid="{00000000-0005-0000-0000-000079A00000}"/>
    <cellStyle name="Normal 2 3 3 4 2 2 2" xfId="28637" xr:uid="{00000000-0005-0000-0000-00007AA00000}"/>
    <cellStyle name="Normal 2 3 3 4 2 2 3" xfId="55010" xr:uid="{00000000-0005-0000-0000-00007BA00000}"/>
    <cellStyle name="Normal 2 3 3 4 2 2 4" xfId="18796" xr:uid="{00000000-0005-0000-0000-00007CA00000}"/>
    <cellStyle name="Normal 2 3 3 4 2 3" xfId="23088" xr:uid="{00000000-0005-0000-0000-00007DA00000}"/>
    <cellStyle name="Normal 2 3 3 4 2 3 2" xfId="50320" xr:uid="{00000000-0005-0000-0000-00007EA00000}"/>
    <cellStyle name="Normal 2 3 3 4 2 4" xfId="32563" xr:uid="{00000000-0005-0000-0000-00007FA00000}"/>
    <cellStyle name="Normal 2 3 3 4 2 5" xfId="38142" xr:uid="{00000000-0005-0000-0000-000080A00000}"/>
    <cellStyle name="Normal 2 3 3 4 2 6" xfId="45602" xr:uid="{00000000-0005-0000-0000-000081A00000}"/>
    <cellStyle name="Normal 2 3 3 4 2 7" xfId="15048" xr:uid="{00000000-0005-0000-0000-000082A00000}"/>
    <cellStyle name="Normal 2 3 3 4 3" xfId="7323" xr:uid="{00000000-0005-0000-0000-000083A00000}"/>
    <cellStyle name="Normal 2 3 3 4 3 2" xfId="26827" xr:uid="{00000000-0005-0000-0000-000084A00000}"/>
    <cellStyle name="Normal 2 3 3 4 3 3" xfId="53089" xr:uid="{00000000-0005-0000-0000-000085A00000}"/>
    <cellStyle name="Normal 2 3 3 4 3 4" xfId="16917" xr:uid="{00000000-0005-0000-0000-000086A00000}"/>
    <cellStyle name="Normal 2 3 3 4 4" xfId="20995" xr:uid="{00000000-0005-0000-0000-000087A00000}"/>
    <cellStyle name="Normal 2 3 3 4 4 2" xfId="48425" xr:uid="{00000000-0005-0000-0000-000088A00000}"/>
    <cellStyle name="Normal 2 3 3 4 5" xfId="30609" xr:uid="{00000000-0005-0000-0000-000089A00000}"/>
    <cellStyle name="Normal 2 3 3 4 6" xfId="36068" xr:uid="{00000000-0005-0000-0000-00008AA00000}"/>
    <cellStyle name="Normal 2 3 3 4 7" xfId="43661" xr:uid="{00000000-0005-0000-0000-00008BA00000}"/>
    <cellStyle name="Normal 2 3 3 4 8" xfId="12172" xr:uid="{00000000-0005-0000-0000-00008CA00000}"/>
    <cellStyle name="Normal 2 3 3 5" xfId="3039" xr:uid="{00000000-0005-0000-0000-00008DA00000}"/>
    <cellStyle name="Normal 2 3 3 5 2" xfId="7832" xr:uid="{00000000-0005-0000-0000-00008EA00000}"/>
    <cellStyle name="Normal 2 3 3 5 2 2" xfId="27262" xr:uid="{00000000-0005-0000-0000-00008FA00000}"/>
    <cellStyle name="Normal 2 3 3 5 2 3" xfId="53598" xr:uid="{00000000-0005-0000-0000-000090A00000}"/>
    <cellStyle name="Normal 2 3 3 5 2 4" xfId="17372" xr:uid="{00000000-0005-0000-0000-000091A00000}"/>
    <cellStyle name="Normal 2 3 3 5 3" xfId="21664" xr:uid="{00000000-0005-0000-0000-000092A00000}"/>
    <cellStyle name="Normal 2 3 3 5 3 2" xfId="48910" xr:uid="{00000000-0005-0000-0000-000093A00000}"/>
    <cellStyle name="Normal 2 3 3 5 4" xfId="31151" xr:uid="{00000000-0005-0000-0000-000094A00000}"/>
    <cellStyle name="Normal 2 3 3 5 5" xfId="36718" xr:uid="{00000000-0005-0000-0000-000095A00000}"/>
    <cellStyle name="Normal 2 3 3 5 6" xfId="44178" xr:uid="{00000000-0005-0000-0000-000096A00000}"/>
    <cellStyle name="Normal 2 3 3 5 7" xfId="13674" xr:uid="{00000000-0005-0000-0000-000097A00000}"/>
    <cellStyle name="Normal 2 3 3 6" xfId="4938" xr:uid="{00000000-0005-0000-0000-000098A00000}"/>
    <cellStyle name="Normal 2 3 3 6 2" xfId="9694" xr:uid="{00000000-0005-0000-0000-000099A00000}"/>
    <cellStyle name="Normal 2 3 3 6 2 2" xfId="55460" xr:uid="{00000000-0005-0000-0000-00009AA00000}"/>
    <cellStyle name="Normal 2 3 3 6 2 3" xfId="25453" xr:uid="{00000000-0005-0000-0000-00009BA00000}"/>
    <cellStyle name="Normal 2 3 3 6 3" xfId="33037" xr:uid="{00000000-0005-0000-0000-00009CA00000}"/>
    <cellStyle name="Normal 2 3 3 6 3 2" xfId="50769" xr:uid="{00000000-0005-0000-0000-00009DA00000}"/>
    <cellStyle name="Normal 2 3 3 6 4" xfId="38616" xr:uid="{00000000-0005-0000-0000-00009EA00000}"/>
    <cellStyle name="Normal 2 3 3 6 5" xfId="46069" xr:uid="{00000000-0005-0000-0000-00009FA00000}"/>
    <cellStyle name="Normal 2 3 3 6 6" xfId="15543" xr:uid="{00000000-0005-0000-0000-0000A0A00000}"/>
    <cellStyle name="Normal 2 3 3 7" xfId="5423" xr:uid="{00000000-0005-0000-0000-0000A1A00000}"/>
    <cellStyle name="Normal 2 3 3 7 2" xfId="10115" xr:uid="{00000000-0005-0000-0000-0000A2A00000}"/>
    <cellStyle name="Normal 2 3 3 7 2 2" xfId="55881" xr:uid="{00000000-0005-0000-0000-0000A3A00000}"/>
    <cellStyle name="Normal 2 3 3 7 2 3" xfId="33519" xr:uid="{00000000-0005-0000-0000-0000A4A00000}"/>
    <cellStyle name="Normal 2 3 3 7 3" xfId="39098" xr:uid="{00000000-0005-0000-0000-0000A5A00000}"/>
    <cellStyle name="Normal 2 3 3 7 3 2" xfId="51189" xr:uid="{00000000-0005-0000-0000-0000A6A00000}"/>
    <cellStyle name="Normal 2 3 3 7 4" xfId="46551" xr:uid="{00000000-0005-0000-0000-0000A7A00000}"/>
    <cellStyle name="Normal 2 3 3 7 5" xfId="19439" xr:uid="{00000000-0005-0000-0000-0000A8A00000}"/>
    <cellStyle name="Normal 2 3 3 8" xfId="5866" xr:uid="{00000000-0005-0000-0000-0000A9A00000}"/>
    <cellStyle name="Normal 2 3 3 8 2" xfId="51632" xr:uid="{00000000-0005-0000-0000-0000AAA00000}"/>
    <cellStyle name="Normal 2 3 3 8 3" xfId="29100" xr:uid="{00000000-0005-0000-0000-0000ABA00000}"/>
    <cellStyle name="Normal 2 3 3 9" xfId="10911" xr:uid="{00000000-0005-0000-0000-0000ACA00000}"/>
    <cellStyle name="Normal 2 3 3 9 2" xfId="46971" xr:uid="{00000000-0005-0000-0000-0000ADA00000}"/>
    <cellStyle name="Normal 2 3 3 9 3" xfId="34508" xr:uid="{00000000-0005-0000-0000-0000AEA00000}"/>
    <cellStyle name="Normal 2 3 4" xfId="953" xr:uid="{00000000-0005-0000-0000-0000AFA00000}"/>
    <cellStyle name="Normal 2 3 4 10" xfId="11810" xr:uid="{00000000-0005-0000-0000-0000B0A00000}"/>
    <cellStyle name="Normal 2 3 4 11" xfId="56738" xr:uid="{00000000-0005-0000-0000-0000B1A00000}"/>
    <cellStyle name="Normal 2 3 4 12" xfId="57193" xr:uid="{00000000-0005-0000-0000-0000B2A00000}"/>
    <cellStyle name="Normal 2 3 4 2" xfId="1690" xr:uid="{00000000-0005-0000-0000-0000B3A00000}"/>
    <cellStyle name="Normal 2 3 4 2 2" xfId="4063" xr:uid="{00000000-0005-0000-0000-0000B4A00000}"/>
    <cellStyle name="Normal 2 3 4 2 2 2" xfId="8854" xr:uid="{00000000-0005-0000-0000-0000B5A00000}"/>
    <cellStyle name="Normal 2 3 4 2 2 2 2" xfId="28273" xr:uid="{00000000-0005-0000-0000-0000B6A00000}"/>
    <cellStyle name="Normal 2 3 4 2 2 2 3" xfId="54620" xr:uid="{00000000-0005-0000-0000-0000B7A00000}"/>
    <cellStyle name="Normal 2 3 4 2 2 2 4" xfId="18396" xr:uid="{00000000-0005-0000-0000-0000B8A00000}"/>
    <cellStyle name="Normal 2 3 4 2 2 3" xfId="22688" xr:uid="{00000000-0005-0000-0000-0000B9A00000}"/>
    <cellStyle name="Normal 2 3 4 2 2 3 2" xfId="49931" xr:uid="{00000000-0005-0000-0000-0000BAA00000}"/>
    <cellStyle name="Normal 2 3 4 2 2 4" xfId="32171" xr:uid="{00000000-0005-0000-0000-0000BBA00000}"/>
    <cellStyle name="Normal 2 3 4 2 2 5" xfId="37742" xr:uid="{00000000-0005-0000-0000-0000BCA00000}"/>
    <cellStyle name="Normal 2 3 4 2 2 6" xfId="45202" xr:uid="{00000000-0005-0000-0000-0000BDA00000}"/>
    <cellStyle name="Normal 2 3 4 2 2 7" xfId="14684" xr:uid="{00000000-0005-0000-0000-0000BEA00000}"/>
    <cellStyle name="Normal 2 3 4 2 3" xfId="6903" xr:uid="{00000000-0005-0000-0000-0000BFA00000}"/>
    <cellStyle name="Normal 2 3 4 2 3 2" xfId="26463" xr:uid="{00000000-0005-0000-0000-0000C0A00000}"/>
    <cellStyle name="Normal 2 3 4 2 3 3" xfId="52669" xr:uid="{00000000-0005-0000-0000-0000C1A00000}"/>
    <cellStyle name="Normal 2 3 4 2 3 4" xfId="16553" xr:uid="{00000000-0005-0000-0000-0000C2A00000}"/>
    <cellStyle name="Normal 2 3 4 2 4" xfId="20529" xr:uid="{00000000-0005-0000-0000-0000C3A00000}"/>
    <cellStyle name="Normal 2 3 4 2 4 2" xfId="48005" xr:uid="{00000000-0005-0000-0000-0000C4A00000}"/>
    <cellStyle name="Normal 2 3 4 2 5" xfId="30154" xr:uid="{00000000-0005-0000-0000-0000C5A00000}"/>
    <cellStyle name="Normal 2 3 4 2 6" xfId="35600" xr:uid="{00000000-0005-0000-0000-0000C6A00000}"/>
    <cellStyle name="Normal 2 3 4 2 7" xfId="43195" xr:uid="{00000000-0005-0000-0000-0000C7A00000}"/>
    <cellStyle name="Normal 2 3 4 2 8" xfId="13223" xr:uid="{00000000-0005-0000-0000-0000C8A00000}"/>
    <cellStyle name="Normal 2 3 4 3" xfId="2230" xr:uid="{00000000-0005-0000-0000-0000C9A00000}"/>
    <cellStyle name="Normal 2 3 4 3 2" xfId="4535" xr:uid="{00000000-0005-0000-0000-0000CAA00000}"/>
    <cellStyle name="Normal 2 3 4 3 2 2" xfId="9316" xr:uid="{00000000-0005-0000-0000-0000CBA00000}"/>
    <cellStyle name="Normal 2 3 4 3 2 2 2" xfId="28709" xr:uid="{00000000-0005-0000-0000-0000CCA00000}"/>
    <cellStyle name="Normal 2 3 4 3 2 2 3" xfId="55082" xr:uid="{00000000-0005-0000-0000-0000CDA00000}"/>
    <cellStyle name="Normal 2 3 4 3 2 2 4" xfId="18868" xr:uid="{00000000-0005-0000-0000-0000CEA00000}"/>
    <cellStyle name="Normal 2 3 4 3 2 3" xfId="23160" xr:uid="{00000000-0005-0000-0000-0000CFA00000}"/>
    <cellStyle name="Normal 2 3 4 3 2 3 2" xfId="50392" xr:uid="{00000000-0005-0000-0000-0000D0A00000}"/>
    <cellStyle name="Normal 2 3 4 3 2 4" xfId="32635" xr:uid="{00000000-0005-0000-0000-0000D1A00000}"/>
    <cellStyle name="Normal 2 3 4 3 2 5" xfId="38214" xr:uid="{00000000-0005-0000-0000-0000D2A00000}"/>
    <cellStyle name="Normal 2 3 4 3 2 6" xfId="45674" xr:uid="{00000000-0005-0000-0000-0000D3A00000}"/>
    <cellStyle name="Normal 2 3 4 3 2 7" xfId="15120" xr:uid="{00000000-0005-0000-0000-0000D4A00000}"/>
    <cellStyle name="Normal 2 3 4 3 3" xfId="7395" xr:uid="{00000000-0005-0000-0000-0000D5A00000}"/>
    <cellStyle name="Normal 2 3 4 3 3 2" xfId="26899" xr:uid="{00000000-0005-0000-0000-0000D6A00000}"/>
    <cellStyle name="Normal 2 3 4 3 3 3" xfId="53161" xr:uid="{00000000-0005-0000-0000-0000D7A00000}"/>
    <cellStyle name="Normal 2 3 4 3 3 4" xfId="16989" xr:uid="{00000000-0005-0000-0000-0000D8A00000}"/>
    <cellStyle name="Normal 2 3 4 3 4" xfId="21067" xr:uid="{00000000-0005-0000-0000-0000D9A00000}"/>
    <cellStyle name="Normal 2 3 4 3 4 2" xfId="48497" xr:uid="{00000000-0005-0000-0000-0000DAA00000}"/>
    <cellStyle name="Normal 2 3 4 3 5" xfId="30681" xr:uid="{00000000-0005-0000-0000-0000DBA00000}"/>
    <cellStyle name="Normal 2 3 4 3 6" xfId="36140" xr:uid="{00000000-0005-0000-0000-0000DCA00000}"/>
    <cellStyle name="Normal 2 3 4 3 7" xfId="43733" xr:uid="{00000000-0005-0000-0000-0000DDA00000}"/>
    <cellStyle name="Normal 2 3 4 3 8" xfId="12503" xr:uid="{00000000-0005-0000-0000-0000DEA00000}"/>
    <cellStyle name="Normal 2 3 4 4" xfId="3371" xr:uid="{00000000-0005-0000-0000-0000DFA00000}"/>
    <cellStyle name="Normal 2 3 4 4 2" xfId="8163" xr:uid="{00000000-0005-0000-0000-0000E0A00000}"/>
    <cellStyle name="Normal 2 3 4 4 2 2" xfId="27593" xr:uid="{00000000-0005-0000-0000-0000E1A00000}"/>
    <cellStyle name="Normal 2 3 4 4 2 3" xfId="53929" xr:uid="{00000000-0005-0000-0000-0000E2A00000}"/>
    <cellStyle name="Normal 2 3 4 4 2 4" xfId="17704" xr:uid="{00000000-0005-0000-0000-0000E3A00000}"/>
    <cellStyle name="Normal 2 3 4 4 3" xfId="21996" xr:uid="{00000000-0005-0000-0000-0000E4A00000}"/>
    <cellStyle name="Normal 2 3 4 4 3 2" xfId="49241" xr:uid="{00000000-0005-0000-0000-0000E5A00000}"/>
    <cellStyle name="Normal 2 3 4 4 4" xfId="31483" xr:uid="{00000000-0005-0000-0000-0000E6A00000}"/>
    <cellStyle name="Normal 2 3 4 4 5" xfId="37050" xr:uid="{00000000-0005-0000-0000-0000E7A00000}"/>
    <cellStyle name="Normal 2 3 4 4 6" xfId="44510" xr:uid="{00000000-0005-0000-0000-0000E8A00000}"/>
    <cellStyle name="Normal 2 3 4 4 7" xfId="14005" xr:uid="{00000000-0005-0000-0000-0000E9A00000}"/>
    <cellStyle name="Normal 2 3 4 5" xfId="5010" xr:uid="{00000000-0005-0000-0000-0000EAA00000}"/>
    <cellStyle name="Normal 2 3 4 5 2" xfId="9766" xr:uid="{00000000-0005-0000-0000-0000EBA00000}"/>
    <cellStyle name="Normal 2 3 4 5 2 2" xfId="55532" xr:uid="{00000000-0005-0000-0000-0000ECA00000}"/>
    <cellStyle name="Normal 2 3 4 5 2 3" xfId="25784" xr:uid="{00000000-0005-0000-0000-0000EDA00000}"/>
    <cellStyle name="Normal 2 3 4 5 3" xfId="33109" xr:uid="{00000000-0005-0000-0000-0000EEA00000}"/>
    <cellStyle name="Normal 2 3 4 5 3 2" xfId="50841" xr:uid="{00000000-0005-0000-0000-0000EFA00000}"/>
    <cellStyle name="Normal 2 3 4 5 4" xfId="38688" xr:uid="{00000000-0005-0000-0000-0000F0A00000}"/>
    <cellStyle name="Normal 2 3 4 5 5" xfId="46141" xr:uid="{00000000-0005-0000-0000-0000F1A00000}"/>
    <cellStyle name="Normal 2 3 4 5 6" xfId="15874" xr:uid="{00000000-0005-0000-0000-0000F2A00000}"/>
    <cellStyle name="Normal 2 3 4 6" xfId="5495" xr:uid="{00000000-0005-0000-0000-0000F3A00000}"/>
    <cellStyle name="Normal 2 3 4 6 2" xfId="10187" xr:uid="{00000000-0005-0000-0000-0000F4A00000}"/>
    <cellStyle name="Normal 2 3 4 6 2 2" xfId="55953" xr:uid="{00000000-0005-0000-0000-0000F5A00000}"/>
    <cellStyle name="Normal 2 3 4 6 2 3" xfId="33591" xr:uid="{00000000-0005-0000-0000-0000F6A00000}"/>
    <cellStyle name="Normal 2 3 4 6 3" xfId="39170" xr:uid="{00000000-0005-0000-0000-0000F7A00000}"/>
    <cellStyle name="Normal 2 3 4 6 3 2" xfId="51261" xr:uid="{00000000-0005-0000-0000-0000F8A00000}"/>
    <cellStyle name="Normal 2 3 4 6 4" xfId="46623" xr:uid="{00000000-0005-0000-0000-0000F9A00000}"/>
    <cellStyle name="Normal 2 3 4 6 5" xfId="19798" xr:uid="{00000000-0005-0000-0000-0000FAA00000}"/>
    <cellStyle name="Normal 2 3 4 7" xfId="6198" xr:uid="{00000000-0005-0000-0000-0000FBA00000}"/>
    <cellStyle name="Normal 2 3 4 7 2" xfId="51964" xr:uid="{00000000-0005-0000-0000-0000FCA00000}"/>
    <cellStyle name="Normal 2 3 4 7 3" xfId="29432" xr:uid="{00000000-0005-0000-0000-0000FDA00000}"/>
    <cellStyle name="Normal 2 3 4 8" xfId="10983" xr:uid="{00000000-0005-0000-0000-0000FEA00000}"/>
    <cellStyle name="Normal 2 3 4 8 2" xfId="47302" xr:uid="{00000000-0005-0000-0000-0000FFA00000}"/>
    <cellStyle name="Normal 2 3 4 8 3" xfId="34867" xr:uid="{00000000-0005-0000-0000-000000A10000}"/>
    <cellStyle name="Normal 2 3 4 9" xfId="42466" xr:uid="{00000000-0005-0000-0000-000001A10000}"/>
    <cellStyle name="Normal 2 3 5" xfId="694" xr:uid="{00000000-0005-0000-0000-000002A10000}"/>
    <cellStyle name="Normal 2 3 5 10" xfId="11551" xr:uid="{00000000-0005-0000-0000-000003A10000}"/>
    <cellStyle name="Normal 2 3 5 2" xfId="1454" xr:uid="{00000000-0005-0000-0000-000004A10000}"/>
    <cellStyle name="Normal 2 3 5 2 2" xfId="3830" xr:uid="{00000000-0005-0000-0000-000005A10000}"/>
    <cellStyle name="Normal 2 3 5 2 2 2" xfId="8621" xr:uid="{00000000-0005-0000-0000-000006A10000}"/>
    <cellStyle name="Normal 2 3 5 2 2 2 2" xfId="28041" xr:uid="{00000000-0005-0000-0000-000007A10000}"/>
    <cellStyle name="Normal 2 3 5 2 2 2 3" xfId="54387" xr:uid="{00000000-0005-0000-0000-000008A10000}"/>
    <cellStyle name="Normal 2 3 5 2 2 2 4" xfId="18163" xr:uid="{00000000-0005-0000-0000-000009A10000}"/>
    <cellStyle name="Normal 2 3 5 2 2 3" xfId="22455" xr:uid="{00000000-0005-0000-0000-00000AA10000}"/>
    <cellStyle name="Normal 2 3 5 2 2 3 2" xfId="49698" xr:uid="{00000000-0005-0000-0000-00000BA10000}"/>
    <cellStyle name="Normal 2 3 5 2 2 4" xfId="31938" xr:uid="{00000000-0005-0000-0000-00000CA10000}"/>
    <cellStyle name="Normal 2 3 5 2 2 5" xfId="37509" xr:uid="{00000000-0005-0000-0000-00000DA10000}"/>
    <cellStyle name="Normal 2 3 5 2 2 6" xfId="44969" xr:uid="{00000000-0005-0000-0000-00000EA10000}"/>
    <cellStyle name="Normal 2 3 5 2 2 7" xfId="14452" xr:uid="{00000000-0005-0000-0000-00000FA10000}"/>
    <cellStyle name="Normal 2 3 5 2 3" xfId="6668" xr:uid="{00000000-0005-0000-0000-000010A10000}"/>
    <cellStyle name="Normal 2 3 5 2 3 2" xfId="26231" xr:uid="{00000000-0005-0000-0000-000011A10000}"/>
    <cellStyle name="Normal 2 3 5 2 3 3" xfId="52434" xr:uid="{00000000-0005-0000-0000-000012A10000}"/>
    <cellStyle name="Normal 2 3 5 2 3 4" xfId="16321" xr:uid="{00000000-0005-0000-0000-000013A10000}"/>
    <cellStyle name="Normal 2 3 5 2 4" xfId="20293" xr:uid="{00000000-0005-0000-0000-000014A10000}"/>
    <cellStyle name="Normal 2 3 5 2 4 2" xfId="47770" xr:uid="{00000000-0005-0000-0000-000015A10000}"/>
    <cellStyle name="Normal 2 3 5 2 5" xfId="29918" xr:uid="{00000000-0005-0000-0000-000016A10000}"/>
    <cellStyle name="Normal 2 3 5 2 6" xfId="35364" xr:uid="{00000000-0005-0000-0000-000017A10000}"/>
    <cellStyle name="Normal 2 3 5 2 7" xfId="42959" xr:uid="{00000000-0005-0000-0000-000018A10000}"/>
    <cellStyle name="Normal 2 3 5 2 8" xfId="12988" xr:uid="{00000000-0005-0000-0000-000019A10000}"/>
    <cellStyle name="Normal 2 3 5 3" xfId="3138" xr:uid="{00000000-0005-0000-0000-00001AA10000}"/>
    <cellStyle name="Normal 2 3 5 3 2" xfId="7931" xr:uid="{00000000-0005-0000-0000-00001BA10000}"/>
    <cellStyle name="Normal 2 3 5 3 2 2" xfId="27361" xr:uid="{00000000-0005-0000-0000-00001CA10000}"/>
    <cellStyle name="Normal 2 3 5 3 2 3" xfId="53697" xr:uid="{00000000-0005-0000-0000-00001DA10000}"/>
    <cellStyle name="Normal 2 3 5 3 2 4" xfId="17471" xr:uid="{00000000-0005-0000-0000-00001EA10000}"/>
    <cellStyle name="Normal 2 3 5 3 3" xfId="21763" xr:uid="{00000000-0005-0000-0000-00001FA10000}"/>
    <cellStyle name="Normal 2 3 5 3 3 2" xfId="49009" xr:uid="{00000000-0005-0000-0000-000020A10000}"/>
    <cellStyle name="Normal 2 3 5 3 4" xfId="31250" xr:uid="{00000000-0005-0000-0000-000021A10000}"/>
    <cellStyle name="Normal 2 3 5 3 5" xfId="36817" xr:uid="{00000000-0005-0000-0000-000022A10000}"/>
    <cellStyle name="Normal 2 3 5 3 6" xfId="44277" xr:uid="{00000000-0005-0000-0000-000023A10000}"/>
    <cellStyle name="Normal 2 3 5 3 7" xfId="12271" xr:uid="{00000000-0005-0000-0000-000024A10000}"/>
    <cellStyle name="Normal 2 3 5 4" xfId="5965" xr:uid="{00000000-0005-0000-0000-000025A10000}"/>
    <cellStyle name="Normal 2 3 5 4 2" xfId="24864" xr:uid="{00000000-0005-0000-0000-000026A10000}"/>
    <cellStyle name="Normal 2 3 5 4 3" xfId="51731" xr:uid="{00000000-0005-0000-0000-000027A10000}"/>
    <cellStyle name="Normal 2 3 5 4 4" xfId="13773" xr:uid="{00000000-0005-0000-0000-000028A10000}"/>
    <cellStyle name="Normal 2 3 5 5" xfId="15642" xr:uid="{00000000-0005-0000-0000-000029A10000}"/>
    <cellStyle name="Normal 2 3 5 5 2" xfId="25552" xr:uid="{00000000-0005-0000-0000-00002AA10000}"/>
    <cellStyle name="Normal 2 3 5 5 3" xfId="47070" xr:uid="{00000000-0005-0000-0000-00002BA10000}"/>
    <cellStyle name="Normal 2 3 5 6" xfId="19539" xr:uid="{00000000-0005-0000-0000-00002CA10000}"/>
    <cellStyle name="Normal 2 3 5 7" xfId="29200" xr:uid="{00000000-0005-0000-0000-00002DA10000}"/>
    <cellStyle name="Normal 2 3 5 8" xfId="34608" xr:uid="{00000000-0005-0000-0000-00002EA10000}"/>
    <cellStyle name="Normal 2 3 5 9" xfId="42207" xr:uid="{00000000-0005-0000-0000-00002FA10000}"/>
    <cellStyle name="Normal 2 3 6" xfId="1168" xr:uid="{00000000-0005-0000-0000-000030A10000}"/>
    <cellStyle name="Normal 2 3 6 2" xfId="3556" xr:uid="{00000000-0005-0000-0000-000031A10000}"/>
    <cellStyle name="Normal 2 3 6 2 2" xfId="8347" xr:uid="{00000000-0005-0000-0000-000032A10000}"/>
    <cellStyle name="Normal 2 3 6 2 2 2" xfId="27770" xr:uid="{00000000-0005-0000-0000-000033A10000}"/>
    <cellStyle name="Normal 2 3 6 2 2 3" xfId="54113" xr:uid="{00000000-0005-0000-0000-000034A10000}"/>
    <cellStyle name="Normal 2 3 6 2 2 4" xfId="17889" xr:uid="{00000000-0005-0000-0000-000035A10000}"/>
    <cellStyle name="Normal 2 3 6 2 3" xfId="22181" xr:uid="{00000000-0005-0000-0000-000036A10000}"/>
    <cellStyle name="Normal 2 3 6 2 3 2" xfId="49424" xr:uid="{00000000-0005-0000-0000-000037A10000}"/>
    <cellStyle name="Normal 2 3 6 2 4" xfId="31665" xr:uid="{00000000-0005-0000-0000-000038A10000}"/>
    <cellStyle name="Normal 2 3 6 2 5" xfId="37235" xr:uid="{00000000-0005-0000-0000-000039A10000}"/>
    <cellStyle name="Normal 2 3 6 2 6" xfId="44695" xr:uid="{00000000-0005-0000-0000-00003AA10000}"/>
    <cellStyle name="Normal 2 3 6 2 7" xfId="12703" xr:uid="{00000000-0005-0000-0000-00003BA10000}"/>
    <cellStyle name="Normal 2 3 6 3" xfId="6390" xr:uid="{00000000-0005-0000-0000-00003CA10000}"/>
    <cellStyle name="Normal 2 3 6 3 2" xfId="24968" xr:uid="{00000000-0005-0000-0000-00003DA10000}"/>
    <cellStyle name="Normal 2 3 6 3 3" xfId="52156" xr:uid="{00000000-0005-0000-0000-00003EA10000}"/>
    <cellStyle name="Normal 2 3 6 3 4" xfId="14181" xr:uid="{00000000-0005-0000-0000-00003FA10000}"/>
    <cellStyle name="Normal 2 3 6 4" xfId="16050" xr:uid="{00000000-0005-0000-0000-000040A10000}"/>
    <cellStyle name="Normal 2 3 6 4 2" xfId="25960" xr:uid="{00000000-0005-0000-0000-000041A10000}"/>
    <cellStyle name="Normal 2 3 6 4 3" xfId="47492" xr:uid="{00000000-0005-0000-0000-000042A10000}"/>
    <cellStyle name="Normal 2 3 6 5" xfId="20007" xr:uid="{00000000-0005-0000-0000-000043A10000}"/>
    <cellStyle name="Normal 2 3 6 6" xfId="29635" xr:uid="{00000000-0005-0000-0000-000044A10000}"/>
    <cellStyle name="Normal 2 3 6 7" xfId="35078" xr:uid="{00000000-0005-0000-0000-000045A10000}"/>
    <cellStyle name="Normal 2 3 6 8" xfId="42673" xr:uid="{00000000-0005-0000-0000-000046A10000}"/>
    <cellStyle name="Normal 2 3 6 9" xfId="11268" xr:uid="{00000000-0005-0000-0000-000047A10000}"/>
    <cellStyle name="Normal 2 3 7" xfId="1998" xr:uid="{00000000-0005-0000-0000-000048A10000}"/>
    <cellStyle name="Normal 2 3 7 2" xfId="4303" xr:uid="{00000000-0005-0000-0000-000049A10000}"/>
    <cellStyle name="Normal 2 3 7 2 2" xfId="9084" xr:uid="{00000000-0005-0000-0000-00004AA10000}"/>
    <cellStyle name="Normal 2 3 7 2 2 2" xfId="28477" xr:uid="{00000000-0005-0000-0000-00004BA10000}"/>
    <cellStyle name="Normal 2 3 7 2 2 3" xfId="54850" xr:uid="{00000000-0005-0000-0000-00004CA10000}"/>
    <cellStyle name="Normal 2 3 7 2 2 4" xfId="18636" xr:uid="{00000000-0005-0000-0000-00004DA10000}"/>
    <cellStyle name="Normal 2 3 7 2 3" xfId="22928" xr:uid="{00000000-0005-0000-0000-00004EA10000}"/>
    <cellStyle name="Normal 2 3 7 2 3 2" xfId="50160" xr:uid="{00000000-0005-0000-0000-00004FA10000}"/>
    <cellStyle name="Normal 2 3 7 2 4" xfId="32403" xr:uid="{00000000-0005-0000-0000-000050A10000}"/>
    <cellStyle name="Normal 2 3 7 2 5" xfId="37982" xr:uid="{00000000-0005-0000-0000-000051A10000}"/>
    <cellStyle name="Normal 2 3 7 2 6" xfId="45442" xr:uid="{00000000-0005-0000-0000-000052A10000}"/>
    <cellStyle name="Normal 2 3 7 2 7" xfId="14888" xr:uid="{00000000-0005-0000-0000-000053A10000}"/>
    <cellStyle name="Normal 2 3 7 3" xfId="7163" xr:uid="{00000000-0005-0000-0000-000054A10000}"/>
    <cellStyle name="Normal 2 3 7 3 2" xfId="26667" xr:uid="{00000000-0005-0000-0000-000055A10000}"/>
    <cellStyle name="Normal 2 3 7 3 3" xfId="52929" xr:uid="{00000000-0005-0000-0000-000056A10000}"/>
    <cellStyle name="Normal 2 3 7 3 4" xfId="16757" xr:uid="{00000000-0005-0000-0000-000057A10000}"/>
    <cellStyle name="Normal 2 3 7 4" xfId="20835" xr:uid="{00000000-0005-0000-0000-000058A10000}"/>
    <cellStyle name="Normal 2 3 7 4 2" xfId="48265" xr:uid="{00000000-0005-0000-0000-000059A10000}"/>
    <cellStyle name="Normal 2 3 7 5" xfId="30449" xr:uid="{00000000-0005-0000-0000-00005AA10000}"/>
    <cellStyle name="Normal 2 3 7 6" xfId="35908" xr:uid="{00000000-0005-0000-0000-00005BA10000}"/>
    <cellStyle name="Normal 2 3 7 7" xfId="43501" xr:uid="{00000000-0005-0000-0000-00005CA10000}"/>
    <cellStyle name="Normal 2 3 7 8" xfId="12000" xr:uid="{00000000-0005-0000-0000-00005DA10000}"/>
    <cellStyle name="Normal 2 3 8" xfId="2858" xr:uid="{00000000-0005-0000-0000-00005EA10000}"/>
    <cellStyle name="Normal 2 3 8 2" xfId="7660" xr:uid="{00000000-0005-0000-0000-00005FA10000}"/>
    <cellStyle name="Normal 2 3 8 2 2" xfId="27089" xr:uid="{00000000-0005-0000-0000-000060A10000}"/>
    <cellStyle name="Normal 2 3 8 2 3" xfId="53426" xr:uid="{00000000-0005-0000-0000-000061A10000}"/>
    <cellStyle name="Normal 2 3 8 2 4" xfId="17191" xr:uid="{00000000-0005-0000-0000-000062A10000}"/>
    <cellStyle name="Normal 2 3 8 3" xfId="21483" xr:uid="{00000000-0005-0000-0000-000063A10000}"/>
    <cellStyle name="Normal 2 3 8 3 2" xfId="48738" xr:uid="{00000000-0005-0000-0000-000064A10000}"/>
    <cellStyle name="Normal 2 3 8 4" xfId="30970" xr:uid="{00000000-0005-0000-0000-000065A10000}"/>
    <cellStyle name="Normal 2 3 8 5" xfId="36537" xr:uid="{00000000-0005-0000-0000-000066A10000}"/>
    <cellStyle name="Normal 2 3 8 6" xfId="43997" xr:uid="{00000000-0005-0000-0000-000067A10000}"/>
    <cellStyle name="Normal 2 3 8 7" xfId="13502" xr:uid="{00000000-0005-0000-0000-000068A10000}"/>
    <cellStyle name="Normal 2 3 9" xfId="4774" xr:uid="{00000000-0005-0000-0000-000069A10000}"/>
    <cellStyle name="Normal 2 3 9 2" xfId="9534" xr:uid="{00000000-0005-0000-0000-00006AA10000}"/>
    <cellStyle name="Normal 2 3 9 2 2" xfId="55300" xr:uid="{00000000-0005-0000-0000-00006BA10000}"/>
    <cellStyle name="Normal 2 3 9 2 3" xfId="25293" xr:uid="{00000000-0005-0000-0000-00006CA10000}"/>
    <cellStyle name="Normal 2 3 9 3" xfId="32873" xr:uid="{00000000-0005-0000-0000-00006DA10000}"/>
    <cellStyle name="Normal 2 3 9 3 2" xfId="50609" xr:uid="{00000000-0005-0000-0000-00006EA10000}"/>
    <cellStyle name="Normal 2 3 9 4" xfId="38452" xr:uid="{00000000-0005-0000-0000-00006FA10000}"/>
    <cellStyle name="Normal 2 3 9 5" xfId="45909" xr:uid="{00000000-0005-0000-0000-000070A10000}"/>
    <cellStyle name="Normal 2 3 9 6" xfId="15371" xr:uid="{00000000-0005-0000-0000-000071A10000}"/>
    <cellStyle name="Normal 2 4" xfId="451" xr:uid="{00000000-0005-0000-0000-000072A10000}"/>
    <cellStyle name="Normal 2 5" xfId="463" xr:uid="{00000000-0005-0000-0000-000073A10000}"/>
    <cellStyle name="Normal 2 6" xfId="126" xr:uid="{00000000-0005-0000-0000-000074A10000}"/>
    <cellStyle name="Normal 2 6 10" xfId="5247" xr:uid="{00000000-0005-0000-0000-000075A10000}"/>
    <cellStyle name="Normal 2 6 10 2" xfId="9939" xr:uid="{00000000-0005-0000-0000-000076A10000}"/>
    <cellStyle name="Normal 2 6 10 2 2" xfId="55705" xr:uid="{00000000-0005-0000-0000-000077A10000}"/>
    <cellStyle name="Normal 2 6 10 2 3" xfId="33343" xr:uid="{00000000-0005-0000-0000-000078A10000}"/>
    <cellStyle name="Normal 2 6 10 3" xfId="38922" xr:uid="{00000000-0005-0000-0000-000079A10000}"/>
    <cellStyle name="Normal 2 6 10 3 2" xfId="51013" xr:uid="{00000000-0005-0000-0000-00007AA10000}"/>
    <cellStyle name="Normal 2 6 10 4" xfId="46375" xr:uid="{00000000-0005-0000-0000-00007BA10000}"/>
    <cellStyle name="Normal 2 6 10 5" xfId="19123" xr:uid="{00000000-0005-0000-0000-00007CA10000}"/>
    <cellStyle name="Normal 2 6 11" xfId="5661" xr:uid="{00000000-0005-0000-0000-00007DA10000}"/>
    <cellStyle name="Normal 2 6 11 2" xfId="51427" xr:uid="{00000000-0005-0000-0000-00007EA10000}"/>
    <cellStyle name="Normal 2 6 11 3" xfId="28897" xr:uid="{00000000-0005-0000-0000-00007FA10000}"/>
    <cellStyle name="Normal 2 6 12" xfId="10735" xr:uid="{00000000-0005-0000-0000-000080A10000}"/>
    <cellStyle name="Normal 2 6 12 2" xfId="46783" xr:uid="{00000000-0005-0000-0000-000081A10000}"/>
    <cellStyle name="Normal 2 6 12 3" xfId="34190" xr:uid="{00000000-0005-0000-0000-000082A10000}"/>
    <cellStyle name="Normal 2 6 13" xfId="41901" xr:uid="{00000000-0005-0000-0000-000083A10000}"/>
    <cellStyle name="Normal 2 6 14" xfId="11149" xr:uid="{00000000-0005-0000-0000-000084A10000}"/>
    <cellStyle name="Normal 2 6 15" xfId="56490" xr:uid="{00000000-0005-0000-0000-000085A10000}"/>
    <cellStyle name="Normal 2 6 16" xfId="56945" xr:uid="{00000000-0005-0000-0000-000086A10000}"/>
    <cellStyle name="Normal 2 6 2" xfId="499" xr:uid="{00000000-0005-0000-0000-000087A10000}"/>
    <cellStyle name="Normal 2 6 2 10" xfId="10823" xr:uid="{00000000-0005-0000-0000-000088A10000}"/>
    <cellStyle name="Normal 2 6 2 10 2" xfId="46883" xr:uid="{00000000-0005-0000-0000-000089A10000}"/>
    <cellStyle name="Normal 2 6 2 10 3" xfId="34415" xr:uid="{00000000-0005-0000-0000-00008AA10000}"/>
    <cellStyle name="Normal 2 6 2 11" xfId="42015" xr:uid="{00000000-0005-0000-0000-00008BA10000}"/>
    <cellStyle name="Normal 2 6 2 12" xfId="11359" xr:uid="{00000000-0005-0000-0000-00008CA10000}"/>
    <cellStyle name="Normal 2 6 2 13" xfId="56578" xr:uid="{00000000-0005-0000-0000-00008DA10000}"/>
    <cellStyle name="Normal 2 6 2 14" xfId="57033" xr:uid="{00000000-0005-0000-0000-00008EA10000}"/>
    <cellStyle name="Normal 2 6 2 2" xfId="1036" xr:uid="{00000000-0005-0000-0000-00008FA10000}"/>
    <cellStyle name="Normal 2 6 2 2 10" xfId="11893" xr:uid="{00000000-0005-0000-0000-000090A10000}"/>
    <cellStyle name="Normal 2 6 2 2 11" xfId="56821" xr:uid="{00000000-0005-0000-0000-000091A10000}"/>
    <cellStyle name="Normal 2 6 2 2 12" xfId="57276" xr:uid="{00000000-0005-0000-0000-000092A10000}"/>
    <cellStyle name="Normal 2 6 2 2 2" xfId="1773" xr:uid="{00000000-0005-0000-0000-000093A10000}"/>
    <cellStyle name="Normal 2 6 2 2 2 2" xfId="4146" xr:uid="{00000000-0005-0000-0000-000094A10000}"/>
    <cellStyle name="Normal 2 6 2 2 2 2 2" xfId="8937" xr:uid="{00000000-0005-0000-0000-000095A10000}"/>
    <cellStyle name="Normal 2 6 2 2 2 2 2 2" xfId="28356" xr:uid="{00000000-0005-0000-0000-000096A10000}"/>
    <cellStyle name="Normal 2 6 2 2 2 2 2 3" xfId="54703" xr:uid="{00000000-0005-0000-0000-000097A10000}"/>
    <cellStyle name="Normal 2 6 2 2 2 2 2 4" xfId="18479" xr:uid="{00000000-0005-0000-0000-000098A10000}"/>
    <cellStyle name="Normal 2 6 2 2 2 2 3" xfId="22771" xr:uid="{00000000-0005-0000-0000-000099A10000}"/>
    <cellStyle name="Normal 2 6 2 2 2 2 3 2" xfId="50014" xr:uid="{00000000-0005-0000-0000-00009AA10000}"/>
    <cellStyle name="Normal 2 6 2 2 2 2 4" xfId="32254" xr:uid="{00000000-0005-0000-0000-00009BA10000}"/>
    <cellStyle name="Normal 2 6 2 2 2 2 5" xfId="37825" xr:uid="{00000000-0005-0000-0000-00009CA10000}"/>
    <cellStyle name="Normal 2 6 2 2 2 2 6" xfId="45285" xr:uid="{00000000-0005-0000-0000-00009DA10000}"/>
    <cellStyle name="Normal 2 6 2 2 2 2 7" xfId="14767" xr:uid="{00000000-0005-0000-0000-00009EA10000}"/>
    <cellStyle name="Normal 2 6 2 2 2 3" xfId="6986" xr:uid="{00000000-0005-0000-0000-00009FA10000}"/>
    <cellStyle name="Normal 2 6 2 2 2 3 2" xfId="26546" xr:uid="{00000000-0005-0000-0000-0000A0A10000}"/>
    <cellStyle name="Normal 2 6 2 2 2 3 3" xfId="52752" xr:uid="{00000000-0005-0000-0000-0000A1A10000}"/>
    <cellStyle name="Normal 2 6 2 2 2 3 4" xfId="16636" xr:uid="{00000000-0005-0000-0000-0000A2A10000}"/>
    <cellStyle name="Normal 2 6 2 2 2 4" xfId="20612" xr:uid="{00000000-0005-0000-0000-0000A3A10000}"/>
    <cellStyle name="Normal 2 6 2 2 2 4 2" xfId="48088" xr:uid="{00000000-0005-0000-0000-0000A4A10000}"/>
    <cellStyle name="Normal 2 6 2 2 2 5" xfId="30237" xr:uid="{00000000-0005-0000-0000-0000A5A10000}"/>
    <cellStyle name="Normal 2 6 2 2 2 6" xfId="35683" xr:uid="{00000000-0005-0000-0000-0000A6A10000}"/>
    <cellStyle name="Normal 2 6 2 2 2 7" xfId="43278" xr:uid="{00000000-0005-0000-0000-0000A7A10000}"/>
    <cellStyle name="Normal 2 6 2 2 2 8" xfId="13306" xr:uid="{00000000-0005-0000-0000-0000A8A10000}"/>
    <cellStyle name="Normal 2 6 2 2 3" xfId="2313" xr:uid="{00000000-0005-0000-0000-0000A9A10000}"/>
    <cellStyle name="Normal 2 6 2 2 3 2" xfId="4618" xr:uid="{00000000-0005-0000-0000-0000AAA10000}"/>
    <cellStyle name="Normal 2 6 2 2 3 2 2" xfId="9399" xr:uid="{00000000-0005-0000-0000-0000ABA10000}"/>
    <cellStyle name="Normal 2 6 2 2 3 2 2 2" xfId="28792" xr:uid="{00000000-0005-0000-0000-0000ACA10000}"/>
    <cellStyle name="Normal 2 6 2 2 3 2 2 3" xfId="55165" xr:uid="{00000000-0005-0000-0000-0000ADA10000}"/>
    <cellStyle name="Normal 2 6 2 2 3 2 2 4" xfId="18951" xr:uid="{00000000-0005-0000-0000-0000AEA10000}"/>
    <cellStyle name="Normal 2 6 2 2 3 2 3" xfId="23243" xr:uid="{00000000-0005-0000-0000-0000AFA10000}"/>
    <cellStyle name="Normal 2 6 2 2 3 2 3 2" xfId="50475" xr:uid="{00000000-0005-0000-0000-0000B0A10000}"/>
    <cellStyle name="Normal 2 6 2 2 3 2 4" xfId="32718" xr:uid="{00000000-0005-0000-0000-0000B1A10000}"/>
    <cellStyle name="Normal 2 6 2 2 3 2 5" xfId="38297" xr:uid="{00000000-0005-0000-0000-0000B2A10000}"/>
    <cellStyle name="Normal 2 6 2 2 3 2 6" xfId="45757" xr:uid="{00000000-0005-0000-0000-0000B3A10000}"/>
    <cellStyle name="Normal 2 6 2 2 3 2 7" xfId="15203" xr:uid="{00000000-0005-0000-0000-0000B4A10000}"/>
    <cellStyle name="Normal 2 6 2 2 3 3" xfId="7478" xr:uid="{00000000-0005-0000-0000-0000B5A10000}"/>
    <cellStyle name="Normal 2 6 2 2 3 3 2" xfId="26982" xr:uid="{00000000-0005-0000-0000-0000B6A10000}"/>
    <cellStyle name="Normal 2 6 2 2 3 3 3" xfId="53244" xr:uid="{00000000-0005-0000-0000-0000B7A10000}"/>
    <cellStyle name="Normal 2 6 2 2 3 3 4" xfId="17072" xr:uid="{00000000-0005-0000-0000-0000B8A10000}"/>
    <cellStyle name="Normal 2 6 2 2 3 4" xfId="21150" xr:uid="{00000000-0005-0000-0000-0000B9A10000}"/>
    <cellStyle name="Normal 2 6 2 2 3 4 2" xfId="48580" xr:uid="{00000000-0005-0000-0000-0000BAA10000}"/>
    <cellStyle name="Normal 2 6 2 2 3 5" xfId="30764" xr:uid="{00000000-0005-0000-0000-0000BBA10000}"/>
    <cellStyle name="Normal 2 6 2 2 3 6" xfId="36223" xr:uid="{00000000-0005-0000-0000-0000BCA10000}"/>
    <cellStyle name="Normal 2 6 2 2 3 7" xfId="43816" xr:uid="{00000000-0005-0000-0000-0000BDA10000}"/>
    <cellStyle name="Normal 2 6 2 2 3 8" xfId="12586" xr:uid="{00000000-0005-0000-0000-0000BEA10000}"/>
    <cellStyle name="Normal 2 6 2 2 4" xfId="3454" xr:uid="{00000000-0005-0000-0000-0000BFA10000}"/>
    <cellStyle name="Normal 2 6 2 2 4 2" xfId="8246" xr:uid="{00000000-0005-0000-0000-0000C0A10000}"/>
    <cellStyle name="Normal 2 6 2 2 4 2 2" xfId="27676" xr:uid="{00000000-0005-0000-0000-0000C1A10000}"/>
    <cellStyle name="Normal 2 6 2 2 4 2 3" xfId="54012" xr:uid="{00000000-0005-0000-0000-0000C2A10000}"/>
    <cellStyle name="Normal 2 6 2 2 4 2 4" xfId="17787" xr:uid="{00000000-0005-0000-0000-0000C3A10000}"/>
    <cellStyle name="Normal 2 6 2 2 4 3" xfId="22079" xr:uid="{00000000-0005-0000-0000-0000C4A10000}"/>
    <cellStyle name="Normal 2 6 2 2 4 3 2" xfId="49324" xr:uid="{00000000-0005-0000-0000-0000C5A10000}"/>
    <cellStyle name="Normal 2 6 2 2 4 4" xfId="31566" xr:uid="{00000000-0005-0000-0000-0000C6A10000}"/>
    <cellStyle name="Normal 2 6 2 2 4 5" xfId="37133" xr:uid="{00000000-0005-0000-0000-0000C7A10000}"/>
    <cellStyle name="Normal 2 6 2 2 4 6" xfId="44593" xr:uid="{00000000-0005-0000-0000-0000C8A10000}"/>
    <cellStyle name="Normal 2 6 2 2 4 7" xfId="14088" xr:uid="{00000000-0005-0000-0000-0000C9A10000}"/>
    <cellStyle name="Normal 2 6 2 2 5" xfId="5093" xr:uid="{00000000-0005-0000-0000-0000CAA10000}"/>
    <cellStyle name="Normal 2 6 2 2 5 2" xfId="9849" xr:uid="{00000000-0005-0000-0000-0000CBA10000}"/>
    <cellStyle name="Normal 2 6 2 2 5 2 2" xfId="55615" xr:uid="{00000000-0005-0000-0000-0000CCA10000}"/>
    <cellStyle name="Normal 2 6 2 2 5 2 3" xfId="25867" xr:uid="{00000000-0005-0000-0000-0000CDA10000}"/>
    <cellStyle name="Normal 2 6 2 2 5 3" xfId="33192" xr:uid="{00000000-0005-0000-0000-0000CEA10000}"/>
    <cellStyle name="Normal 2 6 2 2 5 3 2" xfId="50924" xr:uid="{00000000-0005-0000-0000-0000CFA10000}"/>
    <cellStyle name="Normal 2 6 2 2 5 4" xfId="38771" xr:uid="{00000000-0005-0000-0000-0000D0A10000}"/>
    <cellStyle name="Normal 2 6 2 2 5 5" xfId="46224" xr:uid="{00000000-0005-0000-0000-0000D1A10000}"/>
    <cellStyle name="Normal 2 6 2 2 5 6" xfId="15957" xr:uid="{00000000-0005-0000-0000-0000D2A10000}"/>
    <cellStyle name="Normal 2 6 2 2 6" xfId="5578" xr:uid="{00000000-0005-0000-0000-0000D3A10000}"/>
    <cellStyle name="Normal 2 6 2 2 6 2" xfId="10270" xr:uid="{00000000-0005-0000-0000-0000D4A10000}"/>
    <cellStyle name="Normal 2 6 2 2 6 2 2" xfId="56036" xr:uid="{00000000-0005-0000-0000-0000D5A10000}"/>
    <cellStyle name="Normal 2 6 2 2 6 2 3" xfId="33674" xr:uid="{00000000-0005-0000-0000-0000D6A10000}"/>
    <cellStyle name="Normal 2 6 2 2 6 3" xfId="39253" xr:uid="{00000000-0005-0000-0000-0000D7A10000}"/>
    <cellStyle name="Normal 2 6 2 2 6 3 2" xfId="51344" xr:uid="{00000000-0005-0000-0000-0000D8A10000}"/>
    <cellStyle name="Normal 2 6 2 2 6 4" xfId="46706" xr:uid="{00000000-0005-0000-0000-0000D9A10000}"/>
    <cellStyle name="Normal 2 6 2 2 6 5" xfId="19881" xr:uid="{00000000-0005-0000-0000-0000DAA10000}"/>
    <cellStyle name="Normal 2 6 2 2 7" xfId="6281" xr:uid="{00000000-0005-0000-0000-0000DBA10000}"/>
    <cellStyle name="Normal 2 6 2 2 7 2" xfId="52047" xr:uid="{00000000-0005-0000-0000-0000DCA10000}"/>
    <cellStyle name="Normal 2 6 2 2 7 3" xfId="29515" xr:uid="{00000000-0005-0000-0000-0000DDA10000}"/>
    <cellStyle name="Normal 2 6 2 2 8" xfId="11066" xr:uid="{00000000-0005-0000-0000-0000DEA10000}"/>
    <cellStyle name="Normal 2 6 2 2 8 2" xfId="47385" xr:uid="{00000000-0005-0000-0000-0000DFA10000}"/>
    <cellStyle name="Normal 2 6 2 2 8 3" xfId="34950" xr:uid="{00000000-0005-0000-0000-0000E0A10000}"/>
    <cellStyle name="Normal 2 6 2 2 9" xfId="42549" xr:uid="{00000000-0005-0000-0000-0000E1A10000}"/>
    <cellStyle name="Normal 2 6 2 3" xfId="788" xr:uid="{00000000-0005-0000-0000-0000E2A10000}"/>
    <cellStyle name="Normal 2 6 2 3 10" xfId="11645" xr:uid="{00000000-0005-0000-0000-0000E3A10000}"/>
    <cellStyle name="Normal 2 6 2 3 2" xfId="1530" xr:uid="{00000000-0005-0000-0000-0000E4A10000}"/>
    <cellStyle name="Normal 2 6 2 3 2 2" xfId="3903" xr:uid="{00000000-0005-0000-0000-0000E5A10000}"/>
    <cellStyle name="Normal 2 6 2 3 2 2 2" xfId="8694" xr:uid="{00000000-0005-0000-0000-0000E6A10000}"/>
    <cellStyle name="Normal 2 6 2 3 2 2 2 2" xfId="28113" xr:uid="{00000000-0005-0000-0000-0000E7A10000}"/>
    <cellStyle name="Normal 2 6 2 3 2 2 2 3" xfId="54460" xr:uid="{00000000-0005-0000-0000-0000E8A10000}"/>
    <cellStyle name="Normal 2 6 2 3 2 2 2 4" xfId="18236" xr:uid="{00000000-0005-0000-0000-0000E9A10000}"/>
    <cellStyle name="Normal 2 6 2 3 2 2 3" xfId="22528" xr:uid="{00000000-0005-0000-0000-0000EAA10000}"/>
    <cellStyle name="Normal 2 6 2 3 2 2 3 2" xfId="49771" xr:uid="{00000000-0005-0000-0000-0000EBA10000}"/>
    <cellStyle name="Normal 2 6 2 3 2 2 4" xfId="32011" xr:uid="{00000000-0005-0000-0000-0000ECA10000}"/>
    <cellStyle name="Normal 2 6 2 3 2 2 5" xfId="37582" xr:uid="{00000000-0005-0000-0000-0000EDA10000}"/>
    <cellStyle name="Normal 2 6 2 3 2 2 6" xfId="45042" xr:uid="{00000000-0005-0000-0000-0000EEA10000}"/>
    <cellStyle name="Normal 2 6 2 3 2 2 7" xfId="14524" xr:uid="{00000000-0005-0000-0000-0000EFA10000}"/>
    <cellStyle name="Normal 2 6 2 3 2 3" xfId="6743" xr:uid="{00000000-0005-0000-0000-0000F0A10000}"/>
    <cellStyle name="Normal 2 6 2 3 2 3 2" xfId="26303" xr:uid="{00000000-0005-0000-0000-0000F1A10000}"/>
    <cellStyle name="Normal 2 6 2 3 2 3 3" xfId="52509" xr:uid="{00000000-0005-0000-0000-0000F2A10000}"/>
    <cellStyle name="Normal 2 6 2 3 2 3 4" xfId="16393" xr:uid="{00000000-0005-0000-0000-0000F3A10000}"/>
    <cellStyle name="Normal 2 6 2 3 2 4" xfId="20369" xr:uid="{00000000-0005-0000-0000-0000F4A10000}"/>
    <cellStyle name="Normal 2 6 2 3 2 4 2" xfId="47845" xr:uid="{00000000-0005-0000-0000-0000F5A10000}"/>
    <cellStyle name="Normal 2 6 2 3 2 5" xfId="29994" xr:uid="{00000000-0005-0000-0000-0000F6A10000}"/>
    <cellStyle name="Normal 2 6 2 3 2 6" xfId="35440" xr:uid="{00000000-0005-0000-0000-0000F7A10000}"/>
    <cellStyle name="Normal 2 6 2 3 2 7" xfId="43035" xr:uid="{00000000-0005-0000-0000-0000F8A10000}"/>
    <cellStyle name="Normal 2 6 2 3 2 8" xfId="13063" xr:uid="{00000000-0005-0000-0000-0000F9A10000}"/>
    <cellStyle name="Normal 2 6 2 3 3" xfId="3211" xr:uid="{00000000-0005-0000-0000-0000FAA10000}"/>
    <cellStyle name="Normal 2 6 2 3 3 2" xfId="8003" xr:uid="{00000000-0005-0000-0000-0000FBA10000}"/>
    <cellStyle name="Normal 2 6 2 3 3 2 2" xfId="27433" xr:uid="{00000000-0005-0000-0000-0000FCA10000}"/>
    <cellStyle name="Normal 2 6 2 3 3 2 3" xfId="53769" xr:uid="{00000000-0005-0000-0000-0000FDA10000}"/>
    <cellStyle name="Normal 2 6 2 3 3 2 4" xfId="17544" xr:uid="{00000000-0005-0000-0000-0000FEA10000}"/>
    <cellStyle name="Normal 2 6 2 3 3 3" xfId="21836" xr:uid="{00000000-0005-0000-0000-0000FFA10000}"/>
    <cellStyle name="Normal 2 6 2 3 3 3 2" xfId="49081" xr:uid="{00000000-0005-0000-0000-000000A20000}"/>
    <cellStyle name="Normal 2 6 2 3 3 4" xfId="31323" xr:uid="{00000000-0005-0000-0000-000001A20000}"/>
    <cellStyle name="Normal 2 6 2 3 3 5" xfId="36890" xr:uid="{00000000-0005-0000-0000-000002A20000}"/>
    <cellStyle name="Normal 2 6 2 3 3 6" xfId="44350" xr:uid="{00000000-0005-0000-0000-000003A20000}"/>
    <cellStyle name="Normal 2 6 2 3 3 7" xfId="12343" xr:uid="{00000000-0005-0000-0000-000004A20000}"/>
    <cellStyle name="Normal 2 6 2 3 4" xfId="6038" xr:uid="{00000000-0005-0000-0000-000005A20000}"/>
    <cellStyle name="Normal 2 6 2 3 4 2" xfId="24690" xr:uid="{00000000-0005-0000-0000-000006A20000}"/>
    <cellStyle name="Normal 2 6 2 3 4 3" xfId="51804" xr:uid="{00000000-0005-0000-0000-000007A20000}"/>
    <cellStyle name="Normal 2 6 2 3 4 4" xfId="13845" xr:uid="{00000000-0005-0000-0000-000008A20000}"/>
    <cellStyle name="Normal 2 6 2 3 5" xfId="15714" xr:uid="{00000000-0005-0000-0000-000009A20000}"/>
    <cellStyle name="Normal 2 6 2 3 5 2" xfId="25624" xr:uid="{00000000-0005-0000-0000-00000AA20000}"/>
    <cellStyle name="Normal 2 6 2 3 5 3" xfId="47142" xr:uid="{00000000-0005-0000-0000-00000BA20000}"/>
    <cellStyle name="Normal 2 6 2 3 6" xfId="19633" xr:uid="{00000000-0005-0000-0000-00000CA20000}"/>
    <cellStyle name="Normal 2 6 2 3 7" xfId="29272" xr:uid="{00000000-0005-0000-0000-00000DA20000}"/>
    <cellStyle name="Normal 2 6 2 3 8" xfId="34702" xr:uid="{00000000-0005-0000-0000-00000EA20000}"/>
    <cellStyle name="Normal 2 6 2 3 9" xfId="42301" xr:uid="{00000000-0005-0000-0000-00000FA20000}"/>
    <cellStyle name="Normal 2 6 2 4" xfId="1267" xr:uid="{00000000-0005-0000-0000-000010A20000}"/>
    <cellStyle name="Normal 2 6 2 4 2" xfId="3643" xr:uid="{00000000-0005-0000-0000-000011A20000}"/>
    <cellStyle name="Normal 2 6 2 4 2 2" xfId="8434" xr:uid="{00000000-0005-0000-0000-000012A20000}"/>
    <cellStyle name="Normal 2 6 2 4 2 2 2" xfId="27854" xr:uid="{00000000-0005-0000-0000-000013A20000}"/>
    <cellStyle name="Normal 2 6 2 4 2 2 3" xfId="54200" xr:uid="{00000000-0005-0000-0000-000014A20000}"/>
    <cellStyle name="Normal 2 6 2 4 2 2 4" xfId="17976" xr:uid="{00000000-0005-0000-0000-000015A20000}"/>
    <cellStyle name="Normal 2 6 2 4 2 3" xfId="22268" xr:uid="{00000000-0005-0000-0000-000016A20000}"/>
    <cellStyle name="Normal 2 6 2 4 2 3 2" xfId="49511" xr:uid="{00000000-0005-0000-0000-000017A20000}"/>
    <cellStyle name="Normal 2 6 2 4 2 4" xfId="31751" xr:uid="{00000000-0005-0000-0000-000018A20000}"/>
    <cellStyle name="Normal 2 6 2 4 2 5" xfId="37322" xr:uid="{00000000-0005-0000-0000-000019A20000}"/>
    <cellStyle name="Normal 2 6 2 4 2 6" xfId="44782" xr:uid="{00000000-0005-0000-0000-00001AA20000}"/>
    <cellStyle name="Normal 2 6 2 4 2 7" xfId="14265" xr:uid="{00000000-0005-0000-0000-00001BA20000}"/>
    <cellStyle name="Normal 2 6 2 4 3" xfId="6481" xr:uid="{00000000-0005-0000-0000-00001CA20000}"/>
    <cellStyle name="Normal 2 6 2 4 3 2" xfId="26044" xr:uid="{00000000-0005-0000-0000-00001DA20000}"/>
    <cellStyle name="Normal 2 6 2 4 3 3" xfId="52247" xr:uid="{00000000-0005-0000-0000-00001EA20000}"/>
    <cellStyle name="Normal 2 6 2 4 3 4" xfId="16134" xr:uid="{00000000-0005-0000-0000-00001FA20000}"/>
    <cellStyle name="Normal 2 6 2 4 4" xfId="20106" xr:uid="{00000000-0005-0000-0000-000020A20000}"/>
    <cellStyle name="Normal 2 6 2 4 4 2" xfId="47583" xr:uid="{00000000-0005-0000-0000-000021A20000}"/>
    <cellStyle name="Normal 2 6 2 4 5" xfId="29731" xr:uid="{00000000-0005-0000-0000-000022A20000}"/>
    <cellStyle name="Normal 2 6 2 4 6" xfId="35177" xr:uid="{00000000-0005-0000-0000-000023A20000}"/>
    <cellStyle name="Normal 2 6 2 4 7" xfId="42772" xr:uid="{00000000-0005-0000-0000-000024A20000}"/>
    <cellStyle name="Normal 2 6 2 4 8" xfId="12801" xr:uid="{00000000-0005-0000-0000-000025A20000}"/>
    <cellStyle name="Normal 2 6 2 5" xfId="2070" xr:uid="{00000000-0005-0000-0000-000026A20000}"/>
    <cellStyle name="Normal 2 6 2 5 2" xfId="4375" xr:uid="{00000000-0005-0000-0000-000027A20000}"/>
    <cellStyle name="Normal 2 6 2 5 2 2" xfId="9156" xr:uid="{00000000-0005-0000-0000-000028A20000}"/>
    <cellStyle name="Normal 2 6 2 5 2 2 2" xfId="28549" xr:uid="{00000000-0005-0000-0000-000029A20000}"/>
    <cellStyle name="Normal 2 6 2 5 2 2 3" xfId="54922" xr:uid="{00000000-0005-0000-0000-00002AA20000}"/>
    <cellStyle name="Normal 2 6 2 5 2 2 4" xfId="18708" xr:uid="{00000000-0005-0000-0000-00002BA20000}"/>
    <cellStyle name="Normal 2 6 2 5 2 3" xfId="23000" xr:uid="{00000000-0005-0000-0000-00002CA20000}"/>
    <cellStyle name="Normal 2 6 2 5 2 3 2" xfId="50232" xr:uid="{00000000-0005-0000-0000-00002DA20000}"/>
    <cellStyle name="Normal 2 6 2 5 2 4" xfId="32475" xr:uid="{00000000-0005-0000-0000-00002EA20000}"/>
    <cellStyle name="Normal 2 6 2 5 2 5" xfId="38054" xr:uid="{00000000-0005-0000-0000-00002FA20000}"/>
    <cellStyle name="Normal 2 6 2 5 2 6" xfId="45514" xr:uid="{00000000-0005-0000-0000-000030A20000}"/>
    <cellStyle name="Normal 2 6 2 5 2 7" xfId="14960" xr:uid="{00000000-0005-0000-0000-000031A20000}"/>
    <cellStyle name="Normal 2 6 2 5 3" xfId="7235" xr:uid="{00000000-0005-0000-0000-000032A20000}"/>
    <cellStyle name="Normal 2 6 2 5 3 2" xfId="26739" xr:uid="{00000000-0005-0000-0000-000033A20000}"/>
    <cellStyle name="Normal 2 6 2 5 3 3" xfId="53001" xr:uid="{00000000-0005-0000-0000-000034A20000}"/>
    <cellStyle name="Normal 2 6 2 5 3 4" xfId="16829" xr:uid="{00000000-0005-0000-0000-000035A20000}"/>
    <cellStyle name="Normal 2 6 2 5 4" xfId="20907" xr:uid="{00000000-0005-0000-0000-000036A20000}"/>
    <cellStyle name="Normal 2 6 2 5 4 2" xfId="48337" xr:uid="{00000000-0005-0000-0000-000037A20000}"/>
    <cellStyle name="Normal 2 6 2 5 5" xfId="30521" xr:uid="{00000000-0005-0000-0000-000038A20000}"/>
    <cellStyle name="Normal 2 6 2 5 6" xfId="35980" xr:uid="{00000000-0005-0000-0000-000039A20000}"/>
    <cellStyle name="Normal 2 6 2 5 7" xfId="43573" xr:uid="{00000000-0005-0000-0000-00003AA20000}"/>
    <cellStyle name="Normal 2 6 2 5 8" xfId="12084" xr:uid="{00000000-0005-0000-0000-00003BA20000}"/>
    <cellStyle name="Normal 2 6 2 6" xfId="2951" xr:uid="{00000000-0005-0000-0000-00003CA20000}"/>
    <cellStyle name="Normal 2 6 2 6 2" xfId="7744" xr:uid="{00000000-0005-0000-0000-00003DA20000}"/>
    <cellStyle name="Normal 2 6 2 6 2 2" xfId="27174" xr:uid="{00000000-0005-0000-0000-00003EA20000}"/>
    <cellStyle name="Normal 2 6 2 6 2 3" xfId="53510" xr:uid="{00000000-0005-0000-0000-00003FA20000}"/>
    <cellStyle name="Normal 2 6 2 6 2 4" xfId="17284" xr:uid="{00000000-0005-0000-0000-000040A20000}"/>
    <cellStyle name="Normal 2 6 2 6 3" xfId="21576" xr:uid="{00000000-0005-0000-0000-000041A20000}"/>
    <cellStyle name="Normal 2 6 2 6 3 2" xfId="48822" xr:uid="{00000000-0005-0000-0000-000042A20000}"/>
    <cellStyle name="Normal 2 6 2 6 4" xfId="31063" xr:uid="{00000000-0005-0000-0000-000043A20000}"/>
    <cellStyle name="Normal 2 6 2 6 5" xfId="36630" xr:uid="{00000000-0005-0000-0000-000044A20000}"/>
    <cellStyle name="Normal 2 6 2 6 6" xfId="44090" xr:uid="{00000000-0005-0000-0000-000045A20000}"/>
    <cellStyle name="Normal 2 6 2 6 7" xfId="13586" xr:uid="{00000000-0005-0000-0000-000046A20000}"/>
    <cellStyle name="Normal 2 6 2 7" xfId="4850" xr:uid="{00000000-0005-0000-0000-000047A20000}"/>
    <cellStyle name="Normal 2 6 2 7 2" xfId="9606" xr:uid="{00000000-0005-0000-0000-000048A20000}"/>
    <cellStyle name="Normal 2 6 2 7 2 2" xfId="55372" xr:uid="{00000000-0005-0000-0000-000049A20000}"/>
    <cellStyle name="Normal 2 6 2 7 2 3" xfId="25365" xr:uid="{00000000-0005-0000-0000-00004AA20000}"/>
    <cellStyle name="Normal 2 6 2 7 3" xfId="32949" xr:uid="{00000000-0005-0000-0000-00004BA20000}"/>
    <cellStyle name="Normal 2 6 2 7 3 2" xfId="50681" xr:uid="{00000000-0005-0000-0000-00004CA20000}"/>
    <cellStyle name="Normal 2 6 2 7 4" xfId="38528" xr:uid="{00000000-0005-0000-0000-00004DA20000}"/>
    <cellStyle name="Normal 2 6 2 7 5" xfId="45981" xr:uid="{00000000-0005-0000-0000-00004EA20000}"/>
    <cellStyle name="Normal 2 6 2 7 6" xfId="15455" xr:uid="{00000000-0005-0000-0000-00004FA20000}"/>
    <cellStyle name="Normal 2 6 2 8" xfId="5335" xr:uid="{00000000-0005-0000-0000-000050A20000}"/>
    <cellStyle name="Normal 2 6 2 8 2" xfId="10027" xr:uid="{00000000-0005-0000-0000-000051A20000}"/>
    <cellStyle name="Normal 2 6 2 8 2 2" xfId="55793" xr:uid="{00000000-0005-0000-0000-000052A20000}"/>
    <cellStyle name="Normal 2 6 2 8 2 3" xfId="33431" xr:uid="{00000000-0005-0000-0000-000053A20000}"/>
    <cellStyle name="Normal 2 6 2 8 3" xfId="39010" xr:uid="{00000000-0005-0000-0000-000054A20000}"/>
    <cellStyle name="Normal 2 6 2 8 3 2" xfId="51101" xr:uid="{00000000-0005-0000-0000-000055A20000}"/>
    <cellStyle name="Normal 2 6 2 8 4" xfId="46463" xr:uid="{00000000-0005-0000-0000-000056A20000}"/>
    <cellStyle name="Normal 2 6 2 8 5" xfId="19346" xr:uid="{00000000-0005-0000-0000-000057A20000}"/>
    <cellStyle name="Normal 2 6 2 9" xfId="5778" xr:uid="{00000000-0005-0000-0000-000058A20000}"/>
    <cellStyle name="Normal 2 6 2 9 2" xfId="51544" xr:uid="{00000000-0005-0000-0000-000059A20000}"/>
    <cellStyle name="Normal 2 6 2 9 3" xfId="29012" xr:uid="{00000000-0005-0000-0000-00005AA20000}"/>
    <cellStyle name="Normal 2 6 3" xfId="576" xr:uid="{00000000-0005-0000-0000-00005BA20000}"/>
    <cellStyle name="Normal 2 6 3 10" xfId="42092" xr:uid="{00000000-0005-0000-0000-00005CA20000}"/>
    <cellStyle name="Normal 2 6 3 11" xfId="11436" xr:uid="{00000000-0005-0000-0000-00005DA20000}"/>
    <cellStyle name="Normal 2 6 3 12" xfId="56650" xr:uid="{00000000-0005-0000-0000-00005EA20000}"/>
    <cellStyle name="Normal 2 6 3 13" xfId="57105" xr:uid="{00000000-0005-0000-0000-00005FA20000}"/>
    <cellStyle name="Normal 2 6 3 2" xfId="860" xr:uid="{00000000-0005-0000-0000-000060A20000}"/>
    <cellStyle name="Normal 2 6 3 2 10" xfId="11717" xr:uid="{00000000-0005-0000-0000-000061A20000}"/>
    <cellStyle name="Normal 2 6 3 2 2" xfId="1602" xr:uid="{00000000-0005-0000-0000-000062A20000}"/>
    <cellStyle name="Normal 2 6 3 2 2 2" xfId="3975" xr:uid="{00000000-0005-0000-0000-000063A20000}"/>
    <cellStyle name="Normal 2 6 3 2 2 2 2" xfId="8766" xr:uid="{00000000-0005-0000-0000-000064A20000}"/>
    <cellStyle name="Normal 2 6 3 2 2 2 2 2" xfId="28185" xr:uid="{00000000-0005-0000-0000-000065A20000}"/>
    <cellStyle name="Normal 2 6 3 2 2 2 2 3" xfId="54532" xr:uid="{00000000-0005-0000-0000-000066A20000}"/>
    <cellStyle name="Normal 2 6 3 2 2 2 2 4" xfId="18308" xr:uid="{00000000-0005-0000-0000-000067A20000}"/>
    <cellStyle name="Normal 2 6 3 2 2 2 3" xfId="22600" xr:uid="{00000000-0005-0000-0000-000068A20000}"/>
    <cellStyle name="Normal 2 6 3 2 2 2 3 2" xfId="49843" xr:uid="{00000000-0005-0000-0000-000069A20000}"/>
    <cellStyle name="Normal 2 6 3 2 2 2 4" xfId="32083" xr:uid="{00000000-0005-0000-0000-00006AA20000}"/>
    <cellStyle name="Normal 2 6 3 2 2 2 5" xfId="37654" xr:uid="{00000000-0005-0000-0000-00006BA20000}"/>
    <cellStyle name="Normal 2 6 3 2 2 2 6" xfId="45114" xr:uid="{00000000-0005-0000-0000-00006CA20000}"/>
    <cellStyle name="Normal 2 6 3 2 2 2 7" xfId="14596" xr:uid="{00000000-0005-0000-0000-00006DA20000}"/>
    <cellStyle name="Normal 2 6 3 2 2 3" xfId="6815" xr:uid="{00000000-0005-0000-0000-00006EA20000}"/>
    <cellStyle name="Normal 2 6 3 2 2 3 2" xfId="26375" xr:uid="{00000000-0005-0000-0000-00006FA20000}"/>
    <cellStyle name="Normal 2 6 3 2 2 3 3" xfId="52581" xr:uid="{00000000-0005-0000-0000-000070A20000}"/>
    <cellStyle name="Normal 2 6 3 2 2 3 4" xfId="16465" xr:uid="{00000000-0005-0000-0000-000071A20000}"/>
    <cellStyle name="Normal 2 6 3 2 2 4" xfId="20441" xr:uid="{00000000-0005-0000-0000-000072A20000}"/>
    <cellStyle name="Normal 2 6 3 2 2 4 2" xfId="47917" xr:uid="{00000000-0005-0000-0000-000073A20000}"/>
    <cellStyle name="Normal 2 6 3 2 2 5" xfId="30066" xr:uid="{00000000-0005-0000-0000-000074A20000}"/>
    <cellStyle name="Normal 2 6 3 2 2 6" xfId="35512" xr:uid="{00000000-0005-0000-0000-000075A20000}"/>
    <cellStyle name="Normal 2 6 3 2 2 7" xfId="43107" xr:uid="{00000000-0005-0000-0000-000076A20000}"/>
    <cellStyle name="Normal 2 6 3 2 2 8" xfId="13135" xr:uid="{00000000-0005-0000-0000-000077A20000}"/>
    <cellStyle name="Normal 2 6 3 2 3" xfId="3283" xr:uid="{00000000-0005-0000-0000-000078A20000}"/>
    <cellStyle name="Normal 2 6 3 2 3 2" xfId="8075" xr:uid="{00000000-0005-0000-0000-000079A20000}"/>
    <cellStyle name="Normal 2 6 3 2 3 2 2" xfId="27505" xr:uid="{00000000-0005-0000-0000-00007AA20000}"/>
    <cellStyle name="Normal 2 6 3 2 3 2 3" xfId="53841" xr:uid="{00000000-0005-0000-0000-00007BA20000}"/>
    <cellStyle name="Normal 2 6 3 2 3 2 4" xfId="17616" xr:uid="{00000000-0005-0000-0000-00007CA20000}"/>
    <cellStyle name="Normal 2 6 3 2 3 3" xfId="21908" xr:uid="{00000000-0005-0000-0000-00007DA20000}"/>
    <cellStyle name="Normal 2 6 3 2 3 3 2" xfId="49153" xr:uid="{00000000-0005-0000-0000-00007EA20000}"/>
    <cellStyle name="Normal 2 6 3 2 3 4" xfId="31395" xr:uid="{00000000-0005-0000-0000-00007FA20000}"/>
    <cellStyle name="Normal 2 6 3 2 3 5" xfId="36962" xr:uid="{00000000-0005-0000-0000-000080A20000}"/>
    <cellStyle name="Normal 2 6 3 2 3 6" xfId="44422" xr:uid="{00000000-0005-0000-0000-000081A20000}"/>
    <cellStyle name="Normal 2 6 3 2 3 7" xfId="12415" xr:uid="{00000000-0005-0000-0000-000082A20000}"/>
    <cellStyle name="Normal 2 6 3 2 4" xfId="6110" xr:uid="{00000000-0005-0000-0000-000083A20000}"/>
    <cellStyle name="Normal 2 6 3 2 4 2" xfId="25062" xr:uid="{00000000-0005-0000-0000-000084A20000}"/>
    <cellStyle name="Normal 2 6 3 2 4 3" xfId="51876" xr:uid="{00000000-0005-0000-0000-000085A20000}"/>
    <cellStyle name="Normal 2 6 3 2 4 4" xfId="13917" xr:uid="{00000000-0005-0000-0000-000086A20000}"/>
    <cellStyle name="Normal 2 6 3 2 5" xfId="15786" xr:uid="{00000000-0005-0000-0000-000087A20000}"/>
    <cellStyle name="Normal 2 6 3 2 5 2" xfId="25696" xr:uid="{00000000-0005-0000-0000-000088A20000}"/>
    <cellStyle name="Normal 2 6 3 2 5 3" xfId="47214" xr:uid="{00000000-0005-0000-0000-000089A20000}"/>
    <cellStyle name="Normal 2 6 3 2 6" xfId="19705" xr:uid="{00000000-0005-0000-0000-00008AA20000}"/>
    <cellStyle name="Normal 2 6 3 2 7" xfId="29344" xr:uid="{00000000-0005-0000-0000-00008BA20000}"/>
    <cellStyle name="Normal 2 6 3 2 8" xfId="34774" xr:uid="{00000000-0005-0000-0000-00008CA20000}"/>
    <cellStyle name="Normal 2 6 3 2 9" xfId="42373" xr:uid="{00000000-0005-0000-0000-00008DA20000}"/>
    <cellStyle name="Normal 2 6 3 3" xfId="1339" xr:uid="{00000000-0005-0000-0000-00008EA20000}"/>
    <cellStyle name="Normal 2 6 3 3 2" xfId="3715" xr:uid="{00000000-0005-0000-0000-00008FA20000}"/>
    <cellStyle name="Normal 2 6 3 3 2 2" xfId="8506" xr:uid="{00000000-0005-0000-0000-000090A20000}"/>
    <cellStyle name="Normal 2 6 3 3 2 2 2" xfId="27926" xr:uid="{00000000-0005-0000-0000-000091A20000}"/>
    <cellStyle name="Normal 2 6 3 3 2 2 3" xfId="54272" xr:uid="{00000000-0005-0000-0000-000092A20000}"/>
    <cellStyle name="Normal 2 6 3 3 2 2 4" xfId="18048" xr:uid="{00000000-0005-0000-0000-000093A20000}"/>
    <cellStyle name="Normal 2 6 3 3 2 3" xfId="22340" xr:uid="{00000000-0005-0000-0000-000094A20000}"/>
    <cellStyle name="Normal 2 6 3 3 2 3 2" xfId="49583" xr:uid="{00000000-0005-0000-0000-000095A20000}"/>
    <cellStyle name="Normal 2 6 3 3 2 4" xfId="31823" xr:uid="{00000000-0005-0000-0000-000096A20000}"/>
    <cellStyle name="Normal 2 6 3 3 2 5" xfId="37394" xr:uid="{00000000-0005-0000-0000-000097A20000}"/>
    <cellStyle name="Normal 2 6 3 3 2 6" xfId="44854" xr:uid="{00000000-0005-0000-0000-000098A20000}"/>
    <cellStyle name="Normal 2 6 3 3 2 7" xfId="14337" xr:uid="{00000000-0005-0000-0000-000099A20000}"/>
    <cellStyle name="Normal 2 6 3 3 3" xfId="6553" xr:uid="{00000000-0005-0000-0000-00009AA20000}"/>
    <cellStyle name="Normal 2 6 3 3 3 2" xfId="26116" xr:uid="{00000000-0005-0000-0000-00009BA20000}"/>
    <cellStyle name="Normal 2 6 3 3 3 3" xfId="52319" xr:uid="{00000000-0005-0000-0000-00009CA20000}"/>
    <cellStyle name="Normal 2 6 3 3 3 4" xfId="16206" xr:uid="{00000000-0005-0000-0000-00009DA20000}"/>
    <cellStyle name="Normal 2 6 3 3 4" xfId="20178" xr:uid="{00000000-0005-0000-0000-00009EA20000}"/>
    <cellStyle name="Normal 2 6 3 3 4 2" xfId="47655" xr:uid="{00000000-0005-0000-0000-00009FA20000}"/>
    <cellStyle name="Normal 2 6 3 3 5" xfId="29803" xr:uid="{00000000-0005-0000-0000-0000A0A20000}"/>
    <cellStyle name="Normal 2 6 3 3 6" xfId="35249" xr:uid="{00000000-0005-0000-0000-0000A1A20000}"/>
    <cellStyle name="Normal 2 6 3 3 7" xfId="42844" xr:uid="{00000000-0005-0000-0000-0000A2A20000}"/>
    <cellStyle name="Normal 2 6 3 3 8" xfId="12873" xr:uid="{00000000-0005-0000-0000-0000A3A20000}"/>
    <cellStyle name="Normal 2 6 3 4" xfId="2142" xr:uid="{00000000-0005-0000-0000-0000A4A20000}"/>
    <cellStyle name="Normal 2 6 3 4 2" xfId="4447" xr:uid="{00000000-0005-0000-0000-0000A5A20000}"/>
    <cellStyle name="Normal 2 6 3 4 2 2" xfId="9228" xr:uid="{00000000-0005-0000-0000-0000A6A20000}"/>
    <cellStyle name="Normal 2 6 3 4 2 2 2" xfId="28621" xr:uid="{00000000-0005-0000-0000-0000A7A20000}"/>
    <cellStyle name="Normal 2 6 3 4 2 2 3" xfId="54994" xr:uid="{00000000-0005-0000-0000-0000A8A20000}"/>
    <cellStyle name="Normal 2 6 3 4 2 2 4" xfId="18780" xr:uid="{00000000-0005-0000-0000-0000A9A20000}"/>
    <cellStyle name="Normal 2 6 3 4 2 3" xfId="23072" xr:uid="{00000000-0005-0000-0000-0000AAA20000}"/>
    <cellStyle name="Normal 2 6 3 4 2 3 2" xfId="50304" xr:uid="{00000000-0005-0000-0000-0000ABA20000}"/>
    <cellStyle name="Normal 2 6 3 4 2 4" xfId="32547" xr:uid="{00000000-0005-0000-0000-0000ACA20000}"/>
    <cellStyle name="Normal 2 6 3 4 2 5" xfId="38126" xr:uid="{00000000-0005-0000-0000-0000ADA20000}"/>
    <cellStyle name="Normal 2 6 3 4 2 6" xfId="45586" xr:uid="{00000000-0005-0000-0000-0000AEA20000}"/>
    <cellStyle name="Normal 2 6 3 4 2 7" xfId="15032" xr:uid="{00000000-0005-0000-0000-0000AFA20000}"/>
    <cellStyle name="Normal 2 6 3 4 3" xfId="7307" xr:uid="{00000000-0005-0000-0000-0000B0A20000}"/>
    <cellStyle name="Normal 2 6 3 4 3 2" xfId="26811" xr:uid="{00000000-0005-0000-0000-0000B1A20000}"/>
    <cellStyle name="Normal 2 6 3 4 3 3" xfId="53073" xr:uid="{00000000-0005-0000-0000-0000B2A20000}"/>
    <cellStyle name="Normal 2 6 3 4 3 4" xfId="16901" xr:uid="{00000000-0005-0000-0000-0000B3A20000}"/>
    <cellStyle name="Normal 2 6 3 4 4" xfId="20979" xr:uid="{00000000-0005-0000-0000-0000B4A20000}"/>
    <cellStyle name="Normal 2 6 3 4 4 2" xfId="48409" xr:uid="{00000000-0005-0000-0000-0000B5A20000}"/>
    <cellStyle name="Normal 2 6 3 4 5" xfId="30593" xr:uid="{00000000-0005-0000-0000-0000B6A20000}"/>
    <cellStyle name="Normal 2 6 3 4 6" xfId="36052" xr:uid="{00000000-0005-0000-0000-0000B7A20000}"/>
    <cellStyle name="Normal 2 6 3 4 7" xfId="43645" xr:uid="{00000000-0005-0000-0000-0000B8A20000}"/>
    <cellStyle name="Normal 2 6 3 4 8" xfId="12156" xr:uid="{00000000-0005-0000-0000-0000B9A20000}"/>
    <cellStyle name="Normal 2 6 3 5" xfId="3023" xr:uid="{00000000-0005-0000-0000-0000BAA20000}"/>
    <cellStyle name="Normal 2 6 3 5 2" xfId="7816" xr:uid="{00000000-0005-0000-0000-0000BBA20000}"/>
    <cellStyle name="Normal 2 6 3 5 2 2" xfId="27246" xr:uid="{00000000-0005-0000-0000-0000BCA20000}"/>
    <cellStyle name="Normal 2 6 3 5 2 3" xfId="53582" xr:uid="{00000000-0005-0000-0000-0000BDA20000}"/>
    <cellStyle name="Normal 2 6 3 5 2 4" xfId="17356" xr:uid="{00000000-0005-0000-0000-0000BEA20000}"/>
    <cellStyle name="Normal 2 6 3 5 3" xfId="21648" xr:uid="{00000000-0005-0000-0000-0000BFA20000}"/>
    <cellStyle name="Normal 2 6 3 5 3 2" xfId="48894" xr:uid="{00000000-0005-0000-0000-0000C0A20000}"/>
    <cellStyle name="Normal 2 6 3 5 4" xfId="31135" xr:uid="{00000000-0005-0000-0000-0000C1A20000}"/>
    <cellStyle name="Normal 2 6 3 5 5" xfId="36702" xr:uid="{00000000-0005-0000-0000-0000C2A20000}"/>
    <cellStyle name="Normal 2 6 3 5 6" xfId="44162" xr:uid="{00000000-0005-0000-0000-0000C3A20000}"/>
    <cellStyle name="Normal 2 6 3 5 7" xfId="13658" xr:uid="{00000000-0005-0000-0000-0000C4A20000}"/>
    <cellStyle name="Normal 2 6 3 6" xfId="4922" xr:uid="{00000000-0005-0000-0000-0000C5A20000}"/>
    <cellStyle name="Normal 2 6 3 6 2" xfId="9678" xr:uid="{00000000-0005-0000-0000-0000C6A20000}"/>
    <cellStyle name="Normal 2 6 3 6 2 2" xfId="55444" xr:uid="{00000000-0005-0000-0000-0000C7A20000}"/>
    <cellStyle name="Normal 2 6 3 6 2 3" xfId="25437" xr:uid="{00000000-0005-0000-0000-0000C8A20000}"/>
    <cellStyle name="Normal 2 6 3 6 3" xfId="33021" xr:uid="{00000000-0005-0000-0000-0000C9A20000}"/>
    <cellStyle name="Normal 2 6 3 6 3 2" xfId="50753" xr:uid="{00000000-0005-0000-0000-0000CAA20000}"/>
    <cellStyle name="Normal 2 6 3 6 4" xfId="38600" xr:uid="{00000000-0005-0000-0000-0000CBA20000}"/>
    <cellStyle name="Normal 2 6 3 6 5" xfId="46053" xr:uid="{00000000-0005-0000-0000-0000CCA20000}"/>
    <cellStyle name="Normal 2 6 3 6 6" xfId="15527" xr:uid="{00000000-0005-0000-0000-0000CDA20000}"/>
    <cellStyle name="Normal 2 6 3 7" xfId="5407" xr:uid="{00000000-0005-0000-0000-0000CEA20000}"/>
    <cellStyle name="Normal 2 6 3 7 2" xfId="10099" xr:uid="{00000000-0005-0000-0000-0000CFA20000}"/>
    <cellStyle name="Normal 2 6 3 7 2 2" xfId="55865" xr:uid="{00000000-0005-0000-0000-0000D0A20000}"/>
    <cellStyle name="Normal 2 6 3 7 2 3" xfId="33503" xr:uid="{00000000-0005-0000-0000-0000D1A20000}"/>
    <cellStyle name="Normal 2 6 3 7 3" xfId="39082" xr:uid="{00000000-0005-0000-0000-0000D2A20000}"/>
    <cellStyle name="Normal 2 6 3 7 3 2" xfId="51173" xr:uid="{00000000-0005-0000-0000-0000D3A20000}"/>
    <cellStyle name="Normal 2 6 3 7 4" xfId="46535" xr:uid="{00000000-0005-0000-0000-0000D4A20000}"/>
    <cellStyle name="Normal 2 6 3 7 5" xfId="19423" xr:uid="{00000000-0005-0000-0000-0000D5A20000}"/>
    <cellStyle name="Normal 2 6 3 8" xfId="5850" xr:uid="{00000000-0005-0000-0000-0000D6A20000}"/>
    <cellStyle name="Normal 2 6 3 8 2" xfId="51616" xr:uid="{00000000-0005-0000-0000-0000D7A20000}"/>
    <cellStyle name="Normal 2 6 3 8 3" xfId="29084" xr:uid="{00000000-0005-0000-0000-0000D8A20000}"/>
    <cellStyle name="Normal 2 6 3 9" xfId="10895" xr:uid="{00000000-0005-0000-0000-0000D9A20000}"/>
    <cellStyle name="Normal 2 6 3 9 2" xfId="46955" xr:uid="{00000000-0005-0000-0000-0000DAA20000}"/>
    <cellStyle name="Normal 2 6 3 9 3" xfId="34492" xr:uid="{00000000-0005-0000-0000-0000DBA20000}"/>
    <cellStyle name="Normal 2 6 4" xfId="937" xr:uid="{00000000-0005-0000-0000-0000DCA20000}"/>
    <cellStyle name="Normal 2 6 4 10" xfId="11794" xr:uid="{00000000-0005-0000-0000-0000DDA20000}"/>
    <cellStyle name="Normal 2 6 4 11" xfId="56722" xr:uid="{00000000-0005-0000-0000-0000DEA20000}"/>
    <cellStyle name="Normal 2 6 4 12" xfId="57177" xr:uid="{00000000-0005-0000-0000-0000DFA20000}"/>
    <cellStyle name="Normal 2 6 4 2" xfId="1674" xr:uid="{00000000-0005-0000-0000-0000E0A20000}"/>
    <cellStyle name="Normal 2 6 4 2 2" xfId="4047" xr:uid="{00000000-0005-0000-0000-0000E1A20000}"/>
    <cellStyle name="Normal 2 6 4 2 2 2" xfId="8838" xr:uid="{00000000-0005-0000-0000-0000E2A20000}"/>
    <cellStyle name="Normal 2 6 4 2 2 2 2" xfId="28257" xr:uid="{00000000-0005-0000-0000-0000E3A20000}"/>
    <cellStyle name="Normal 2 6 4 2 2 2 3" xfId="54604" xr:uid="{00000000-0005-0000-0000-0000E4A20000}"/>
    <cellStyle name="Normal 2 6 4 2 2 2 4" xfId="18380" xr:uid="{00000000-0005-0000-0000-0000E5A20000}"/>
    <cellStyle name="Normal 2 6 4 2 2 3" xfId="22672" xr:uid="{00000000-0005-0000-0000-0000E6A20000}"/>
    <cellStyle name="Normal 2 6 4 2 2 3 2" xfId="49915" xr:uid="{00000000-0005-0000-0000-0000E7A20000}"/>
    <cellStyle name="Normal 2 6 4 2 2 4" xfId="32155" xr:uid="{00000000-0005-0000-0000-0000E8A20000}"/>
    <cellStyle name="Normal 2 6 4 2 2 5" xfId="37726" xr:uid="{00000000-0005-0000-0000-0000E9A20000}"/>
    <cellStyle name="Normal 2 6 4 2 2 6" xfId="45186" xr:uid="{00000000-0005-0000-0000-0000EAA20000}"/>
    <cellStyle name="Normal 2 6 4 2 2 7" xfId="14668" xr:uid="{00000000-0005-0000-0000-0000EBA20000}"/>
    <cellStyle name="Normal 2 6 4 2 3" xfId="6887" xr:uid="{00000000-0005-0000-0000-0000ECA20000}"/>
    <cellStyle name="Normal 2 6 4 2 3 2" xfId="26447" xr:uid="{00000000-0005-0000-0000-0000EDA20000}"/>
    <cellStyle name="Normal 2 6 4 2 3 3" xfId="52653" xr:uid="{00000000-0005-0000-0000-0000EEA20000}"/>
    <cellStyle name="Normal 2 6 4 2 3 4" xfId="16537" xr:uid="{00000000-0005-0000-0000-0000EFA20000}"/>
    <cellStyle name="Normal 2 6 4 2 4" xfId="20513" xr:uid="{00000000-0005-0000-0000-0000F0A20000}"/>
    <cellStyle name="Normal 2 6 4 2 4 2" xfId="47989" xr:uid="{00000000-0005-0000-0000-0000F1A20000}"/>
    <cellStyle name="Normal 2 6 4 2 5" xfId="30138" xr:uid="{00000000-0005-0000-0000-0000F2A20000}"/>
    <cellStyle name="Normal 2 6 4 2 6" xfId="35584" xr:uid="{00000000-0005-0000-0000-0000F3A20000}"/>
    <cellStyle name="Normal 2 6 4 2 7" xfId="43179" xr:uid="{00000000-0005-0000-0000-0000F4A20000}"/>
    <cellStyle name="Normal 2 6 4 2 8" xfId="13207" xr:uid="{00000000-0005-0000-0000-0000F5A20000}"/>
    <cellStyle name="Normal 2 6 4 3" xfId="2214" xr:uid="{00000000-0005-0000-0000-0000F6A20000}"/>
    <cellStyle name="Normal 2 6 4 3 2" xfId="4519" xr:uid="{00000000-0005-0000-0000-0000F7A20000}"/>
    <cellStyle name="Normal 2 6 4 3 2 2" xfId="9300" xr:uid="{00000000-0005-0000-0000-0000F8A20000}"/>
    <cellStyle name="Normal 2 6 4 3 2 2 2" xfId="28693" xr:uid="{00000000-0005-0000-0000-0000F9A20000}"/>
    <cellStyle name="Normal 2 6 4 3 2 2 3" xfId="55066" xr:uid="{00000000-0005-0000-0000-0000FAA20000}"/>
    <cellStyle name="Normal 2 6 4 3 2 2 4" xfId="18852" xr:uid="{00000000-0005-0000-0000-0000FBA20000}"/>
    <cellStyle name="Normal 2 6 4 3 2 3" xfId="23144" xr:uid="{00000000-0005-0000-0000-0000FCA20000}"/>
    <cellStyle name="Normal 2 6 4 3 2 3 2" xfId="50376" xr:uid="{00000000-0005-0000-0000-0000FDA20000}"/>
    <cellStyle name="Normal 2 6 4 3 2 4" xfId="32619" xr:uid="{00000000-0005-0000-0000-0000FEA20000}"/>
    <cellStyle name="Normal 2 6 4 3 2 5" xfId="38198" xr:uid="{00000000-0005-0000-0000-0000FFA20000}"/>
    <cellStyle name="Normal 2 6 4 3 2 6" xfId="45658" xr:uid="{00000000-0005-0000-0000-000000A30000}"/>
    <cellStyle name="Normal 2 6 4 3 2 7" xfId="15104" xr:uid="{00000000-0005-0000-0000-000001A30000}"/>
    <cellStyle name="Normal 2 6 4 3 3" xfId="7379" xr:uid="{00000000-0005-0000-0000-000002A30000}"/>
    <cellStyle name="Normal 2 6 4 3 3 2" xfId="26883" xr:uid="{00000000-0005-0000-0000-000003A30000}"/>
    <cellStyle name="Normal 2 6 4 3 3 3" xfId="53145" xr:uid="{00000000-0005-0000-0000-000004A30000}"/>
    <cellStyle name="Normal 2 6 4 3 3 4" xfId="16973" xr:uid="{00000000-0005-0000-0000-000005A30000}"/>
    <cellStyle name="Normal 2 6 4 3 4" xfId="21051" xr:uid="{00000000-0005-0000-0000-000006A30000}"/>
    <cellStyle name="Normal 2 6 4 3 4 2" xfId="48481" xr:uid="{00000000-0005-0000-0000-000007A30000}"/>
    <cellStyle name="Normal 2 6 4 3 5" xfId="30665" xr:uid="{00000000-0005-0000-0000-000008A30000}"/>
    <cellStyle name="Normal 2 6 4 3 6" xfId="36124" xr:uid="{00000000-0005-0000-0000-000009A30000}"/>
    <cellStyle name="Normal 2 6 4 3 7" xfId="43717" xr:uid="{00000000-0005-0000-0000-00000AA30000}"/>
    <cellStyle name="Normal 2 6 4 3 8" xfId="12487" xr:uid="{00000000-0005-0000-0000-00000BA30000}"/>
    <cellStyle name="Normal 2 6 4 4" xfId="3355" xr:uid="{00000000-0005-0000-0000-00000CA30000}"/>
    <cellStyle name="Normal 2 6 4 4 2" xfId="8147" xr:uid="{00000000-0005-0000-0000-00000DA30000}"/>
    <cellStyle name="Normal 2 6 4 4 2 2" xfId="27577" xr:uid="{00000000-0005-0000-0000-00000EA30000}"/>
    <cellStyle name="Normal 2 6 4 4 2 3" xfId="53913" xr:uid="{00000000-0005-0000-0000-00000FA30000}"/>
    <cellStyle name="Normal 2 6 4 4 2 4" xfId="17688" xr:uid="{00000000-0005-0000-0000-000010A30000}"/>
    <cellStyle name="Normal 2 6 4 4 3" xfId="21980" xr:uid="{00000000-0005-0000-0000-000011A30000}"/>
    <cellStyle name="Normal 2 6 4 4 3 2" xfId="49225" xr:uid="{00000000-0005-0000-0000-000012A30000}"/>
    <cellStyle name="Normal 2 6 4 4 4" xfId="31467" xr:uid="{00000000-0005-0000-0000-000013A30000}"/>
    <cellStyle name="Normal 2 6 4 4 5" xfId="37034" xr:uid="{00000000-0005-0000-0000-000014A30000}"/>
    <cellStyle name="Normal 2 6 4 4 6" xfId="44494" xr:uid="{00000000-0005-0000-0000-000015A30000}"/>
    <cellStyle name="Normal 2 6 4 4 7" xfId="13989" xr:uid="{00000000-0005-0000-0000-000016A30000}"/>
    <cellStyle name="Normal 2 6 4 5" xfId="4994" xr:uid="{00000000-0005-0000-0000-000017A30000}"/>
    <cellStyle name="Normal 2 6 4 5 2" xfId="9750" xr:uid="{00000000-0005-0000-0000-000018A30000}"/>
    <cellStyle name="Normal 2 6 4 5 2 2" xfId="55516" xr:uid="{00000000-0005-0000-0000-000019A30000}"/>
    <cellStyle name="Normal 2 6 4 5 2 3" xfId="25768" xr:uid="{00000000-0005-0000-0000-00001AA30000}"/>
    <cellStyle name="Normal 2 6 4 5 3" xfId="33093" xr:uid="{00000000-0005-0000-0000-00001BA30000}"/>
    <cellStyle name="Normal 2 6 4 5 3 2" xfId="50825" xr:uid="{00000000-0005-0000-0000-00001CA30000}"/>
    <cellStyle name="Normal 2 6 4 5 4" xfId="38672" xr:uid="{00000000-0005-0000-0000-00001DA30000}"/>
    <cellStyle name="Normal 2 6 4 5 5" xfId="46125" xr:uid="{00000000-0005-0000-0000-00001EA30000}"/>
    <cellStyle name="Normal 2 6 4 5 6" xfId="15858" xr:uid="{00000000-0005-0000-0000-00001FA30000}"/>
    <cellStyle name="Normal 2 6 4 6" xfId="5479" xr:uid="{00000000-0005-0000-0000-000020A30000}"/>
    <cellStyle name="Normal 2 6 4 6 2" xfId="10171" xr:uid="{00000000-0005-0000-0000-000021A30000}"/>
    <cellStyle name="Normal 2 6 4 6 2 2" xfId="55937" xr:uid="{00000000-0005-0000-0000-000022A30000}"/>
    <cellStyle name="Normal 2 6 4 6 2 3" xfId="33575" xr:uid="{00000000-0005-0000-0000-000023A30000}"/>
    <cellStyle name="Normal 2 6 4 6 3" xfId="39154" xr:uid="{00000000-0005-0000-0000-000024A30000}"/>
    <cellStyle name="Normal 2 6 4 6 3 2" xfId="51245" xr:uid="{00000000-0005-0000-0000-000025A30000}"/>
    <cellStyle name="Normal 2 6 4 6 4" xfId="46607" xr:uid="{00000000-0005-0000-0000-000026A30000}"/>
    <cellStyle name="Normal 2 6 4 6 5" xfId="19782" xr:uid="{00000000-0005-0000-0000-000027A30000}"/>
    <cellStyle name="Normal 2 6 4 7" xfId="6182" xr:uid="{00000000-0005-0000-0000-000028A30000}"/>
    <cellStyle name="Normal 2 6 4 7 2" xfId="51948" xr:uid="{00000000-0005-0000-0000-000029A30000}"/>
    <cellStyle name="Normal 2 6 4 7 3" xfId="29416" xr:uid="{00000000-0005-0000-0000-00002AA30000}"/>
    <cellStyle name="Normal 2 6 4 8" xfId="10967" xr:uid="{00000000-0005-0000-0000-00002BA30000}"/>
    <cellStyle name="Normal 2 6 4 8 2" xfId="47286" xr:uid="{00000000-0005-0000-0000-00002CA30000}"/>
    <cellStyle name="Normal 2 6 4 8 3" xfId="34851" xr:uid="{00000000-0005-0000-0000-00002DA30000}"/>
    <cellStyle name="Normal 2 6 4 9" xfId="42450" xr:uid="{00000000-0005-0000-0000-00002EA30000}"/>
    <cellStyle name="Normal 2 6 5" xfId="678" xr:uid="{00000000-0005-0000-0000-00002FA30000}"/>
    <cellStyle name="Normal 2 6 5 10" xfId="11535" xr:uid="{00000000-0005-0000-0000-000030A30000}"/>
    <cellStyle name="Normal 2 6 5 2" xfId="1438" xr:uid="{00000000-0005-0000-0000-000031A30000}"/>
    <cellStyle name="Normal 2 6 5 2 2" xfId="3814" xr:uid="{00000000-0005-0000-0000-000032A30000}"/>
    <cellStyle name="Normal 2 6 5 2 2 2" xfId="8605" xr:uid="{00000000-0005-0000-0000-000033A30000}"/>
    <cellStyle name="Normal 2 6 5 2 2 2 2" xfId="28025" xr:uid="{00000000-0005-0000-0000-000034A30000}"/>
    <cellStyle name="Normal 2 6 5 2 2 2 3" xfId="54371" xr:uid="{00000000-0005-0000-0000-000035A30000}"/>
    <cellStyle name="Normal 2 6 5 2 2 2 4" xfId="18147" xr:uid="{00000000-0005-0000-0000-000036A30000}"/>
    <cellStyle name="Normal 2 6 5 2 2 3" xfId="22439" xr:uid="{00000000-0005-0000-0000-000037A30000}"/>
    <cellStyle name="Normal 2 6 5 2 2 3 2" xfId="49682" xr:uid="{00000000-0005-0000-0000-000038A30000}"/>
    <cellStyle name="Normal 2 6 5 2 2 4" xfId="31922" xr:uid="{00000000-0005-0000-0000-000039A30000}"/>
    <cellStyle name="Normal 2 6 5 2 2 5" xfId="37493" xr:uid="{00000000-0005-0000-0000-00003AA30000}"/>
    <cellStyle name="Normal 2 6 5 2 2 6" xfId="44953" xr:uid="{00000000-0005-0000-0000-00003BA30000}"/>
    <cellStyle name="Normal 2 6 5 2 2 7" xfId="14436" xr:uid="{00000000-0005-0000-0000-00003CA30000}"/>
    <cellStyle name="Normal 2 6 5 2 3" xfId="6652" xr:uid="{00000000-0005-0000-0000-00003DA30000}"/>
    <cellStyle name="Normal 2 6 5 2 3 2" xfId="26215" xr:uid="{00000000-0005-0000-0000-00003EA30000}"/>
    <cellStyle name="Normal 2 6 5 2 3 3" xfId="52418" xr:uid="{00000000-0005-0000-0000-00003FA30000}"/>
    <cellStyle name="Normal 2 6 5 2 3 4" xfId="16305" xr:uid="{00000000-0005-0000-0000-000040A30000}"/>
    <cellStyle name="Normal 2 6 5 2 4" xfId="20277" xr:uid="{00000000-0005-0000-0000-000041A30000}"/>
    <cellStyle name="Normal 2 6 5 2 4 2" xfId="47754" xr:uid="{00000000-0005-0000-0000-000042A30000}"/>
    <cellStyle name="Normal 2 6 5 2 5" xfId="29902" xr:uid="{00000000-0005-0000-0000-000043A30000}"/>
    <cellStyle name="Normal 2 6 5 2 6" xfId="35348" xr:uid="{00000000-0005-0000-0000-000044A30000}"/>
    <cellStyle name="Normal 2 6 5 2 7" xfId="42943" xr:uid="{00000000-0005-0000-0000-000045A30000}"/>
    <cellStyle name="Normal 2 6 5 2 8" xfId="12972" xr:uid="{00000000-0005-0000-0000-000046A30000}"/>
    <cellStyle name="Normal 2 6 5 3" xfId="3122" xr:uid="{00000000-0005-0000-0000-000047A30000}"/>
    <cellStyle name="Normal 2 6 5 3 2" xfId="7915" xr:uid="{00000000-0005-0000-0000-000048A30000}"/>
    <cellStyle name="Normal 2 6 5 3 2 2" xfId="27345" xr:uid="{00000000-0005-0000-0000-000049A30000}"/>
    <cellStyle name="Normal 2 6 5 3 2 3" xfId="53681" xr:uid="{00000000-0005-0000-0000-00004AA30000}"/>
    <cellStyle name="Normal 2 6 5 3 2 4" xfId="17455" xr:uid="{00000000-0005-0000-0000-00004BA30000}"/>
    <cellStyle name="Normal 2 6 5 3 3" xfId="21747" xr:uid="{00000000-0005-0000-0000-00004CA30000}"/>
    <cellStyle name="Normal 2 6 5 3 3 2" xfId="48993" xr:uid="{00000000-0005-0000-0000-00004DA30000}"/>
    <cellStyle name="Normal 2 6 5 3 4" xfId="31234" xr:uid="{00000000-0005-0000-0000-00004EA30000}"/>
    <cellStyle name="Normal 2 6 5 3 5" xfId="36801" xr:uid="{00000000-0005-0000-0000-00004FA30000}"/>
    <cellStyle name="Normal 2 6 5 3 6" xfId="44261" xr:uid="{00000000-0005-0000-0000-000050A30000}"/>
    <cellStyle name="Normal 2 6 5 3 7" xfId="12255" xr:uid="{00000000-0005-0000-0000-000051A30000}"/>
    <cellStyle name="Normal 2 6 5 4" xfId="5949" xr:uid="{00000000-0005-0000-0000-000052A30000}"/>
    <cellStyle name="Normal 2 6 5 4 2" xfId="23574" xr:uid="{00000000-0005-0000-0000-000053A30000}"/>
    <cellStyle name="Normal 2 6 5 4 3" xfId="51715" xr:uid="{00000000-0005-0000-0000-000054A30000}"/>
    <cellStyle name="Normal 2 6 5 4 4" xfId="13757" xr:uid="{00000000-0005-0000-0000-000055A30000}"/>
    <cellStyle name="Normal 2 6 5 5" xfId="15626" xr:uid="{00000000-0005-0000-0000-000056A30000}"/>
    <cellStyle name="Normal 2 6 5 5 2" xfId="25536" xr:uid="{00000000-0005-0000-0000-000057A30000}"/>
    <cellStyle name="Normal 2 6 5 5 3" xfId="47054" xr:uid="{00000000-0005-0000-0000-000058A30000}"/>
    <cellStyle name="Normal 2 6 5 6" xfId="19523" xr:uid="{00000000-0005-0000-0000-000059A30000}"/>
    <cellStyle name="Normal 2 6 5 7" xfId="29184" xr:uid="{00000000-0005-0000-0000-00005AA30000}"/>
    <cellStyle name="Normal 2 6 5 8" xfId="34592" xr:uid="{00000000-0005-0000-0000-00005BA30000}"/>
    <cellStyle name="Normal 2 6 5 9" xfId="42191" xr:uid="{00000000-0005-0000-0000-00005CA30000}"/>
    <cellStyle name="Normal 2 6 6" xfId="1141" xr:uid="{00000000-0005-0000-0000-00005DA30000}"/>
    <cellStyle name="Normal 2 6 6 2" xfId="3537" xr:uid="{00000000-0005-0000-0000-00005EA30000}"/>
    <cellStyle name="Normal 2 6 6 2 2" xfId="8329" xr:uid="{00000000-0005-0000-0000-00005FA30000}"/>
    <cellStyle name="Normal 2 6 6 2 2 2" xfId="27753" xr:uid="{00000000-0005-0000-0000-000060A30000}"/>
    <cellStyle name="Normal 2 6 6 2 2 3" xfId="54095" xr:uid="{00000000-0005-0000-0000-000061A30000}"/>
    <cellStyle name="Normal 2 6 6 2 2 4" xfId="17870" xr:uid="{00000000-0005-0000-0000-000062A30000}"/>
    <cellStyle name="Normal 2 6 6 2 3" xfId="22162" xr:uid="{00000000-0005-0000-0000-000063A30000}"/>
    <cellStyle name="Normal 2 6 6 2 3 2" xfId="49406" xr:uid="{00000000-0005-0000-0000-000064A30000}"/>
    <cellStyle name="Normal 2 6 6 2 4" xfId="31646" xr:uid="{00000000-0005-0000-0000-000065A30000}"/>
    <cellStyle name="Normal 2 6 6 2 5" xfId="37216" xr:uid="{00000000-0005-0000-0000-000066A30000}"/>
    <cellStyle name="Normal 2 6 6 2 6" xfId="44676" xr:uid="{00000000-0005-0000-0000-000067A30000}"/>
    <cellStyle name="Normal 2 6 6 2 7" xfId="12679" xr:uid="{00000000-0005-0000-0000-000068A30000}"/>
    <cellStyle name="Normal 2 6 6 3" xfId="6368" xr:uid="{00000000-0005-0000-0000-000069A30000}"/>
    <cellStyle name="Normal 2 6 6 3 2" xfId="25162" xr:uid="{00000000-0005-0000-0000-00006AA30000}"/>
    <cellStyle name="Normal 2 6 6 3 3" xfId="52134" xr:uid="{00000000-0005-0000-0000-00006BA30000}"/>
    <cellStyle name="Normal 2 6 6 3 4" xfId="14165" xr:uid="{00000000-0005-0000-0000-00006CA30000}"/>
    <cellStyle name="Normal 2 6 6 4" xfId="16034" xr:uid="{00000000-0005-0000-0000-00006DA30000}"/>
    <cellStyle name="Normal 2 6 6 4 2" xfId="25944" xr:uid="{00000000-0005-0000-0000-00006EA30000}"/>
    <cellStyle name="Normal 2 6 6 4 3" xfId="47471" xr:uid="{00000000-0005-0000-0000-00006FA30000}"/>
    <cellStyle name="Normal 2 6 6 5" xfId="19980" xr:uid="{00000000-0005-0000-0000-000070A30000}"/>
    <cellStyle name="Normal 2 6 6 6" xfId="29608" xr:uid="{00000000-0005-0000-0000-000071A30000}"/>
    <cellStyle name="Normal 2 6 6 7" xfId="35051" xr:uid="{00000000-0005-0000-0000-000072A30000}"/>
    <cellStyle name="Normal 2 6 6 8" xfId="42646" xr:uid="{00000000-0005-0000-0000-000073A30000}"/>
    <cellStyle name="Normal 2 6 6 9" xfId="11245" xr:uid="{00000000-0005-0000-0000-000074A30000}"/>
    <cellStyle name="Normal 2 6 7" xfId="1982" xr:uid="{00000000-0005-0000-0000-000075A30000}"/>
    <cellStyle name="Normal 2 6 7 2" xfId="4287" xr:uid="{00000000-0005-0000-0000-000076A30000}"/>
    <cellStyle name="Normal 2 6 7 2 2" xfId="9068" xr:uid="{00000000-0005-0000-0000-000077A30000}"/>
    <cellStyle name="Normal 2 6 7 2 2 2" xfId="28461" xr:uid="{00000000-0005-0000-0000-000078A30000}"/>
    <cellStyle name="Normal 2 6 7 2 2 3" xfId="54834" xr:uid="{00000000-0005-0000-0000-000079A30000}"/>
    <cellStyle name="Normal 2 6 7 2 2 4" xfId="18620" xr:uid="{00000000-0005-0000-0000-00007AA30000}"/>
    <cellStyle name="Normal 2 6 7 2 3" xfId="22912" xr:uid="{00000000-0005-0000-0000-00007BA30000}"/>
    <cellStyle name="Normal 2 6 7 2 3 2" xfId="50144" xr:uid="{00000000-0005-0000-0000-00007CA30000}"/>
    <cellStyle name="Normal 2 6 7 2 4" xfId="32387" xr:uid="{00000000-0005-0000-0000-00007DA30000}"/>
    <cellStyle name="Normal 2 6 7 2 5" xfId="37966" xr:uid="{00000000-0005-0000-0000-00007EA30000}"/>
    <cellStyle name="Normal 2 6 7 2 6" xfId="45426" xr:uid="{00000000-0005-0000-0000-00007FA30000}"/>
    <cellStyle name="Normal 2 6 7 2 7" xfId="14872" xr:uid="{00000000-0005-0000-0000-000080A30000}"/>
    <cellStyle name="Normal 2 6 7 3" xfId="7147" xr:uid="{00000000-0005-0000-0000-000081A30000}"/>
    <cellStyle name="Normal 2 6 7 3 2" xfId="26651" xr:uid="{00000000-0005-0000-0000-000082A30000}"/>
    <cellStyle name="Normal 2 6 7 3 3" xfId="52913" xr:uid="{00000000-0005-0000-0000-000083A30000}"/>
    <cellStyle name="Normal 2 6 7 3 4" xfId="16741" xr:uid="{00000000-0005-0000-0000-000084A30000}"/>
    <cellStyle name="Normal 2 6 7 4" xfId="20819" xr:uid="{00000000-0005-0000-0000-000085A30000}"/>
    <cellStyle name="Normal 2 6 7 4 2" xfId="48249" xr:uid="{00000000-0005-0000-0000-000086A30000}"/>
    <cellStyle name="Normal 2 6 7 5" xfId="30433" xr:uid="{00000000-0005-0000-0000-000087A30000}"/>
    <cellStyle name="Normal 2 6 7 6" xfId="35892" xr:uid="{00000000-0005-0000-0000-000088A30000}"/>
    <cellStyle name="Normal 2 6 7 7" xfId="43485" xr:uid="{00000000-0005-0000-0000-000089A30000}"/>
    <cellStyle name="Normal 2 6 7 8" xfId="11984" xr:uid="{00000000-0005-0000-0000-00008AA30000}"/>
    <cellStyle name="Normal 2 6 8" xfId="2833" xr:uid="{00000000-0005-0000-0000-00008BA30000}"/>
    <cellStyle name="Normal 2 6 8 2" xfId="7644" xr:uid="{00000000-0005-0000-0000-00008CA30000}"/>
    <cellStyle name="Normal 2 6 8 2 2" xfId="27073" xr:uid="{00000000-0005-0000-0000-00008DA30000}"/>
    <cellStyle name="Normal 2 6 8 2 3" xfId="53410" xr:uid="{00000000-0005-0000-0000-00008EA30000}"/>
    <cellStyle name="Normal 2 6 8 2 4" xfId="17166" xr:uid="{00000000-0005-0000-0000-00008FA30000}"/>
    <cellStyle name="Normal 2 6 8 3" xfId="21458" xr:uid="{00000000-0005-0000-0000-000090A30000}"/>
    <cellStyle name="Normal 2 6 8 3 2" xfId="48722" xr:uid="{00000000-0005-0000-0000-000091A30000}"/>
    <cellStyle name="Normal 2 6 8 4" xfId="30945" xr:uid="{00000000-0005-0000-0000-000092A30000}"/>
    <cellStyle name="Normal 2 6 8 5" xfId="36512" xr:uid="{00000000-0005-0000-0000-000093A30000}"/>
    <cellStyle name="Normal 2 6 8 6" xfId="43972" xr:uid="{00000000-0005-0000-0000-000094A30000}"/>
    <cellStyle name="Normal 2 6 8 7" xfId="13486" xr:uid="{00000000-0005-0000-0000-000095A30000}"/>
    <cellStyle name="Normal 2 6 9" xfId="4757" xr:uid="{00000000-0005-0000-0000-000096A30000}"/>
    <cellStyle name="Normal 2 6 9 2" xfId="9518" xr:uid="{00000000-0005-0000-0000-000097A30000}"/>
    <cellStyle name="Normal 2 6 9 2 2" xfId="55284" xr:uid="{00000000-0005-0000-0000-000098A30000}"/>
    <cellStyle name="Normal 2 6 9 2 3" xfId="25277" xr:uid="{00000000-0005-0000-0000-000099A30000}"/>
    <cellStyle name="Normal 2 6 9 3" xfId="32856" xr:uid="{00000000-0005-0000-0000-00009AA30000}"/>
    <cellStyle name="Normal 2 6 9 3 2" xfId="50593" xr:uid="{00000000-0005-0000-0000-00009BA30000}"/>
    <cellStyle name="Normal 2 6 9 4" xfId="38435" xr:uid="{00000000-0005-0000-0000-00009CA30000}"/>
    <cellStyle name="Normal 2 6 9 5" xfId="45893" xr:uid="{00000000-0005-0000-0000-00009DA30000}"/>
    <cellStyle name="Normal 2 6 9 6" xfId="15355" xr:uid="{00000000-0005-0000-0000-00009EA30000}"/>
    <cellStyle name="Normal 2 7" xfId="1095" xr:uid="{00000000-0005-0000-0000-00009FA30000}"/>
    <cellStyle name="Normal 2 7 2" xfId="1979" xr:uid="{00000000-0005-0000-0000-0000A0A30000}"/>
    <cellStyle name="Normal 2 7 2 2" xfId="5213" xr:uid="{00000000-0005-0000-0000-0000A1A30000}"/>
    <cellStyle name="Normal 2 8" xfId="1099" xr:uid="{00000000-0005-0000-0000-0000A2A30000}"/>
    <cellStyle name="Normal 2 8 2" xfId="2793" xr:uid="{00000000-0005-0000-0000-0000A3A30000}"/>
    <cellStyle name="Normal 2 8 2 2" xfId="5214" xr:uid="{00000000-0005-0000-0000-0000A4A30000}"/>
    <cellStyle name="Normal 2 9" xfId="1101" xr:uid="{00000000-0005-0000-0000-0000A5A30000}"/>
    <cellStyle name="Normal 2 9 2" xfId="2794" xr:uid="{00000000-0005-0000-0000-0000A6A30000}"/>
    <cellStyle name="Normal 2_Bham" xfId="390" xr:uid="{00000000-0005-0000-0000-0000A7A30000}"/>
    <cellStyle name="Normal 3" xfId="81" xr:uid="{00000000-0005-0000-0000-0000A8A30000}"/>
    <cellStyle name="Normal 3 2" xfId="452" xr:uid="{00000000-0005-0000-0000-0000A9A30000}"/>
    <cellStyle name="Normal 3 2 2" xfId="2770" xr:uid="{00000000-0005-0000-0000-0000AAA30000}"/>
    <cellStyle name="Normal 3 2 3" xfId="2559" xr:uid="{00000000-0005-0000-0000-0000ABA30000}"/>
    <cellStyle name="Normal 3 3" xfId="337" xr:uid="{00000000-0005-0000-0000-0000ACA30000}"/>
    <cellStyle name="Normal 3 3 10" xfId="5279" xr:uid="{00000000-0005-0000-0000-0000ADA30000}"/>
    <cellStyle name="Normal 3 3 10 2" xfId="9971" xr:uid="{00000000-0005-0000-0000-0000AEA30000}"/>
    <cellStyle name="Normal 3 3 10 2 2" xfId="55737" xr:uid="{00000000-0005-0000-0000-0000AFA30000}"/>
    <cellStyle name="Normal 3 3 10 2 3" xfId="33375" xr:uid="{00000000-0005-0000-0000-0000B0A30000}"/>
    <cellStyle name="Normal 3 3 10 3" xfId="38954" xr:uid="{00000000-0005-0000-0000-0000B1A30000}"/>
    <cellStyle name="Normal 3 3 10 3 2" xfId="51045" xr:uid="{00000000-0005-0000-0000-0000B2A30000}"/>
    <cellStyle name="Normal 3 3 10 4" xfId="46407" xr:uid="{00000000-0005-0000-0000-0000B3A30000}"/>
    <cellStyle name="Normal 3 3 10 5" xfId="19230" xr:uid="{00000000-0005-0000-0000-0000B4A30000}"/>
    <cellStyle name="Normal 3 3 11" xfId="5704" xr:uid="{00000000-0005-0000-0000-0000B5A30000}"/>
    <cellStyle name="Normal 3 3 11 2" xfId="51470" xr:uid="{00000000-0005-0000-0000-0000B6A30000}"/>
    <cellStyle name="Normal 3 3 11 3" xfId="28940" xr:uid="{00000000-0005-0000-0000-0000B7A30000}"/>
    <cellStyle name="Normal 3 3 12" xfId="10767" xr:uid="{00000000-0005-0000-0000-0000B8A30000}"/>
    <cellStyle name="Normal 3 3 12 2" xfId="46815" xr:uid="{00000000-0005-0000-0000-0000B9A30000}"/>
    <cellStyle name="Normal 3 3 12 3" xfId="34291" xr:uid="{00000000-0005-0000-0000-0000BAA30000}"/>
    <cellStyle name="Normal 3 3 13" xfId="41940" xr:uid="{00000000-0005-0000-0000-0000BBA30000}"/>
    <cellStyle name="Normal 3 3 14" xfId="11181" xr:uid="{00000000-0005-0000-0000-0000BCA30000}"/>
    <cellStyle name="Normal 3 3 15" xfId="56522" xr:uid="{00000000-0005-0000-0000-0000BDA30000}"/>
    <cellStyle name="Normal 3 3 16" xfId="56977" xr:uid="{00000000-0005-0000-0000-0000BEA30000}"/>
    <cellStyle name="Normal 3 3 2" xfId="531" xr:uid="{00000000-0005-0000-0000-0000BFA30000}"/>
    <cellStyle name="Normal 3 3 2 10" xfId="10855" xr:uid="{00000000-0005-0000-0000-0000C0A30000}"/>
    <cellStyle name="Normal 3 3 2 10 2" xfId="46915" xr:uid="{00000000-0005-0000-0000-0000C1A30000}"/>
    <cellStyle name="Normal 3 3 2 10 3" xfId="34447" xr:uid="{00000000-0005-0000-0000-0000C2A30000}"/>
    <cellStyle name="Normal 3 3 2 11" xfId="42047" xr:uid="{00000000-0005-0000-0000-0000C3A30000}"/>
    <cellStyle name="Normal 3 3 2 12" xfId="11391" xr:uid="{00000000-0005-0000-0000-0000C4A30000}"/>
    <cellStyle name="Normal 3 3 2 13" xfId="56610" xr:uid="{00000000-0005-0000-0000-0000C5A30000}"/>
    <cellStyle name="Normal 3 3 2 14" xfId="57065" xr:uid="{00000000-0005-0000-0000-0000C6A30000}"/>
    <cellStyle name="Normal 3 3 2 2" xfId="1068" xr:uid="{00000000-0005-0000-0000-0000C7A30000}"/>
    <cellStyle name="Normal 3 3 2 2 10" xfId="11925" xr:uid="{00000000-0005-0000-0000-0000C8A30000}"/>
    <cellStyle name="Normal 3 3 2 2 11" xfId="56853" xr:uid="{00000000-0005-0000-0000-0000C9A30000}"/>
    <cellStyle name="Normal 3 3 2 2 12" xfId="57308" xr:uid="{00000000-0005-0000-0000-0000CAA30000}"/>
    <cellStyle name="Normal 3 3 2 2 2" xfId="1805" xr:uid="{00000000-0005-0000-0000-0000CBA30000}"/>
    <cellStyle name="Normal 3 3 2 2 2 2" xfId="4178" xr:uid="{00000000-0005-0000-0000-0000CCA30000}"/>
    <cellStyle name="Normal 3 3 2 2 2 2 2" xfId="8969" xr:uid="{00000000-0005-0000-0000-0000CDA30000}"/>
    <cellStyle name="Normal 3 3 2 2 2 2 2 2" xfId="28388" xr:uid="{00000000-0005-0000-0000-0000CEA30000}"/>
    <cellStyle name="Normal 3 3 2 2 2 2 2 3" xfId="54735" xr:uid="{00000000-0005-0000-0000-0000CFA30000}"/>
    <cellStyle name="Normal 3 3 2 2 2 2 2 4" xfId="18511" xr:uid="{00000000-0005-0000-0000-0000D0A30000}"/>
    <cellStyle name="Normal 3 3 2 2 2 2 3" xfId="22803" xr:uid="{00000000-0005-0000-0000-0000D1A30000}"/>
    <cellStyle name="Normal 3 3 2 2 2 2 3 2" xfId="50046" xr:uid="{00000000-0005-0000-0000-0000D2A30000}"/>
    <cellStyle name="Normal 3 3 2 2 2 2 4" xfId="32286" xr:uid="{00000000-0005-0000-0000-0000D3A30000}"/>
    <cellStyle name="Normal 3 3 2 2 2 2 5" xfId="37857" xr:uid="{00000000-0005-0000-0000-0000D4A30000}"/>
    <cellStyle name="Normal 3 3 2 2 2 2 6" xfId="45317" xr:uid="{00000000-0005-0000-0000-0000D5A30000}"/>
    <cellStyle name="Normal 3 3 2 2 2 2 7" xfId="14799" xr:uid="{00000000-0005-0000-0000-0000D6A30000}"/>
    <cellStyle name="Normal 3 3 2 2 2 3" xfId="7018" xr:uid="{00000000-0005-0000-0000-0000D7A30000}"/>
    <cellStyle name="Normal 3 3 2 2 2 3 2" xfId="26578" xr:uid="{00000000-0005-0000-0000-0000D8A30000}"/>
    <cellStyle name="Normal 3 3 2 2 2 3 3" xfId="52784" xr:uid="{00000000-0005-0000-0000-0000D9A30000}"/>
    <cellStyle name="Normal 3 3 2 2 2 3 4" xfId="16668" xr:uid="{00000000-0005-0000-0000-0000DAA30000}"/>
    <cellStyle name="Normal 3 3 2 2 2 4" xfId="20644" xr:uid="{00000000-0005-0000-0000-0000DBA30000}"/>
    <cellStyle name="Normal 3 3 2 2 2 4 2" xfId="48120" xr:uid="{00000000-0005-0000-0000-0000DCA30000}"/>
    <cellStyle name="Normal 3 3 2 2 2 5" xfId="30269" xr:uid="{00000000-0005-0000-0000-0000DDA30000}"/>
    <cellStyle name="Normal 3 3 2 2 2 6" xfId="35715" xr:uid="{00000000-0005-0000-0000-0000DEA30000}"/>
    <cellStyle name="Normal 3 3 2 2 2 7" xfId="43310" xr:uid="{00000000-0005-0000-0000-0000DFA30000}"/>
    <cellStyle name="Normal 3 3 2 2 2 8" xfId="13338" xr:uid="{00000000-0005-0000-0000-0000E0A30000}"/>
    <cellStyle name="Normal 3 3 2 2 3" xfId="2345" xr:uid="{00000000-0005-0000-0000-0000E1A30000}"/>
    <cellStyle name="Normal 3 3 2 2 3 2" xfId="4650" xr:uid="{00000000-0005-0000-0000-0000E2A30000}"/>
    <cellStyle name="Normal 3 3 2 2 3 2 2" xfId="9431" xr:uid="{00000000-0005-0000-0000-0000E3A30000}"/>
    <cellStyle name="Normal 3 3 2 2 3 2 2 2" xfId="28824" xr:uid="{00000000-0005-0000-0000-0000E4A30000}"/>
    <cellStyle name="Normal 3 3 2 2 3 2 2 3" xfId="55197" xr:uid="{00000000-0005-0000-0000-0000E5A30000}"/>
    <cellStyle name="Normal 3 3 2 2 3 2 2 4" xfId="18983" xr:uid="{00000000-0005-0000-0000-0000E6A30000}"/>
    <cellStyle name="Normal 3 3 2 2 3 2 3" xfId="23275" xr:uid="{00000000-0005-0000-0000-0000E7A30000}"/>
    <cellStyle name="Normal 3 3 2 2 3 2 3 2" xfId="50507" xr:uid="{00000000-0005-0000-0000-0000E8A30000}"/>
    <cellStyle name="Normal 3 3 2 2 3 2 4" xfId="32750" xr:uid="{00000000-0005-0000-0000-0000E9A30000}"/>
    <cellStyle name="Normal 3 3 2 2 3 2 5" xfId="38329" xr:uid="{00000000-0005-0000-0000-0000EAA30000}"/>
    <cellStyle name="Normal 3 3 2 2 3 2 6" xfId="45789" xr:uid="{00000000-0005-0000-0000-0000EBA30000}"/>
    <cellStyle name="Normal 3 3 2 2 3 2 7" xfId="15235" xr:uid="{00000000-0005-0000-0000-0000ECA30000}"/>
    <cellStyle name="Normal 3 3 2 2 3 3" xfId="7510" xr:uid="{00000000-0005-0000-0000-0000EDA30000}"/>
    <cellStyle name="Normal 3 3 2 2 3 3 2" xfId="27014" xr:uid="{00000000-0005-0000-0000-0000EEA30000}"/>
    <cellStyle name="Normal 3 3 2 2 3 3 3" xfId="53276" xr:uid="{00000000-0005-0000-0000-0000EFA30000}"/>
    <cellStyle name="Normal 3 3 2 2 3 3 4" xfId="17104" xr:uid="{00000000-0005-0000-0000-0000F0A30000}"/>
    <cellStyle name="Normal 3 3 2 2 3 4" xfId="21182" xr:uid="{00000000-0005-0000-0000-0000F1A30000}"/>
    <cellStyle name="Normal 3 3 2 2 3 4 2" xfId="48612" xr:uid="{00000000-0005-0000-0000-0000F2A30000}"/>
    <cellStyle name="Normal 3 3 2 2 3 5" xfId="30796" xr:uid="{00000000-0005-0000-0000-0000F3A30000}"/>
    <cellStyle name="Normal 3 3 2 2 3 6" xfId="36255" xr:uid="{00000000-0005-0000-0000-0000F4A30000}"/>
    <cellStyle name="Normal 3 3 2 2 3 7" xfId="43848" xr:uid="{00000000-0005-0000-0000-0000F5A30000}"/>
    <cellStyle name="Normal 3 3 2 2 3 8" xfId="12618" xr:uid="{00000000-0005-0000-0000-0000F6A30000}"/>
    <cellStyle name="Normal 3 3 2 2 4" xfId="3486" xr:uid="{00000000-0005-0000-0000-0000F7A30000}"/>
    <cellStyle name="Normal 3 3 2 2 4 2" xfId="8278" xr:uid="{00000000-0005-0000-0000-0000F8A30000}"/>
    <cellStyle name="Normal 3 3 2 2 4 2 2" xfId="27708" xr:uid="{00000000-0005-0000-0000-0000F9A30000}"/>
    <cellStyle name="Normal 3 3 2 2 4 2 3" xfId="54044" xr:uid="{00000000-0005-0000-0000-0000FAA30000}"/>
    <cellStyle name="Normal 3 3 2 2 4 2 4" xfId="17819" xr:uid="{00000000-0005-0000-0000-0000FBA30000}"/>
    <cellStyle name="Normal 3 3 2 2 4 3" xfId="22111" xr:uid="{00000000-0005-0000-0000-0000FCA30000}"/>
    <cellStyle name="Normal 3 3 2 2 4 3 2" xfId="49356" xr:uid="{00000000-0005-0000-0000-0000FDA30000}"/>
    <cellStyle name="Normal 3 3 2 2 4 4" xfId="31598" xr:uid="{00000000-0005-0000-0000-0000FEA30000}"/>
    <cellStyle name="Normal 3 3 2 2 4 5" xfId="37165" xr:uid="{00000000-0005-0000-0000-0000FFA30000}"/>
    <cellStyle name="Normal 3 3 2 2 4 6" xfId="44625" xr:uid="{00000000-0005-0000-0000-000000A40000}"/>
    <cellStyle name="Normal 3 3 2 2 4 7" xfId="14120" xr:uid="{00000000-0005-0000-0000-000001A40000}"/>
    <cellStyle name="Normal 3 3 2 2 5" xfId="5125" xr:uid="{00000000-0005-0000-0000-000002A40000}"/>
    <cellStyle name="Normal 3 3 2 2 5 2" xfId="9881" xr:uid="{00000000-0005-0000-0000-000003A40000}"/>
    <cellStyle name="Normal 3 3 2 2 5 2 2" xfId="55647" xr:uid="{00000000-0005-0000-0000-000004A40000}"/>
    <cellStyle name="Normal 3 3 2 2 5 2 3" xfId="25899" xr:uid="{00000000-0005-0000-0000-000005A40000}"/>
    <cellStyle name="Normal 3 3 2 2 5 3" xfId="33224" xr:uid="{00000000-0005-0000-0000-000006A40000}"/>
    <cellStyle name="Normal 3 3 2 2 5 3 2" xfId="50956" xr:uid="{00000000-0005-0000-0000-000007A40000}"/>
    <cellStyle name="Normal 3 3 2 2 5 4" xfId="38803" xr:uid="{00000000-0005-0000-0000-000008A40000}"/>
    <cellStyle name="Normal 3 3 2 2 5 5" xfId="46256" xr:uid="{00000000-0005-0000-0000-000009A40000}"/>
    <cellStyle name="Normal 3 3 2 2 5 6" xfId="15989" xr:uid="{00000000-0005-0000-0000-00000AA40000}"/>
    <cellStyle name="Normal 3 3 2 2 6" xfId="5610" xr:uid="{00000000-0005-0000-0000-00000BA40000}"/>
    <cellStyle name="Normal 3 3 2 2 6 2" xfId="10302" xr:uid="{00000000-0005-0000-0000-00000CA40000}"/>
    <cellStyle name="Normal 3 3 2 2 6 2 2" xfId="56068" xr:uid="{00000000-0005-0000-0000-00000DA40000}"/>
    <cellStyle name="Normal 3 3 2 2 6 2 3" xfId="33706" xr:uid="{00000000-0005-0000-0000-00000EA40000}"/>
    <cellStyle name="Normal 3 3 2 2 6 3" xfId="39285" xr:uid="{00000000-0005-0000-0000-00000FA40000}"/>
    <cellStyle name="Normal 3 3 2 2 6 3 2" xfId="51376" xr:uid="{00000000-0005-0000-0000-000010A40000}"/>
    <cellStyle name="Normal 3 3 2 2 6 4" xfId="46738" xr:uid="{00000000-0005-0000-0000-000011A40000}"/>
    <cellStyle name="Normal 3 3 2 2 6 5" xfId="19913" xr:uid="{00000000-0005-0000-0000-000012A40000}"/>
    <cellStyle name="Normal 3 3 2 2 7" xfId="6313" xr:uid="{00000000-0005-0000-0000-000013A40000}"/>
    <cellStyle name="Normal 3 3 2 2 7 2" xfId="52079" xr:uid="{00000000-0005-0000-0000-000014A40000}"/>
    <cellStyle name="Normal 3 3 2 2 7 3" xfId="29547" xr:uid="{00000000-0005-0000-0000-000015A40000}"/>
    <cellStyle name="Normal 3 3 2 2 8" xfId="11098" xr:uid="{00000000-0005-0000-0000-000016A40000}"/>
    <cellStyle name="Normal 3 3 2 2 8 2" xfId="47417" xr:uid="{00000000-0005-0000-0000-000017A40000}"/>
    <cellStyle name="Normal 3 3 2 2 8 3" xfId="34982" xr:uid="{00000000-0005-0000-0000-000018A40000}"/>
    <cellStyle name="Normal 3 3 2 2 9" xfId="42581" xr:uid="{00000000-0005-0000-0000-000019A40000}"/>
    <cellStyle name="Normal 3 3 2 3" xfId="820" xr:uid="{00000000-0005-0000-0000-00001AA40000}"/>
    <cellStyle name="Normal 3 3 2 3 10" xfId="11677" xr:uid="{00000000-0005-0000-0000-00001BA40000}"/>
    <cellStyle name="Normal 3 3 2 3 2" xfId="1562" xr:uid="{00000000-0005-0000-0000-00001CA40000}"/>
    <cellStyle name="Normal 3 3 2 3 2 2" xfId="3935" xr:uid="{00000000-0005-0000-0000-00001DA40000}"/>
    <cellStyle name="Normal 3 3 2 3 2 2 2" xfId="8726" xr:uid="{00000000-0005-0000-0000-00001EA40000}"/>
    <cellStyle name="Normal 3 3 2 3 2 2 2 2" xfId="28145" xr:uid="{00000000-0005-0000-0000-00001FA40000}"/>
    <cellStyle name="Normal 3 3 2 3 2 2 2 3" xfId="54492" xr:uid="{00000000-0005-0000-0000-000020A40000}"/>
    <cellStyle name="Normal 3 3 2 3 2 2 2 4" xfId="18268" xr:uid="{00000000-0005-0000-0000-000021A40000}"/>
    <cellStyle name="Normal 3 3 2 3 2 2 3" xfId="22560" xr:uid="{00000000-0005-0000-0000-000022A40000}"/>
    <cellStyle name="Normal 3 3 2 3 2 2 3 2" xfId="49803" xr:uid="{00000000-0005-0000-0000-000023A40000}"/>
    <cellStyle name="Normal 3 3 2 3 2 2 4" xfId="32043" xr:uid="{00000000-0005-0000-0000-000024A40000}"/>
    <cellStyle name="Normal 3 3 2 3 2 2 5" xfId="37614" xr:uid="{00000000-0005-0000-0000-000025A40000}"/>
    <cellStyle name="Normal 3 3 2 3 2 2 6" xfId="45074" xr:uid="{00000000-0005-0000-0000-000026A40000}"/>
    <cellStyle name="Normal 3 3 2 3 2 2 7" xfId="14556" xr:uid="{00000000-0005-0000-0000-000027A40000}"/>
    <cellStyle name="Normal 3 3 2 3 2 3" xfId="6775" xr:uid="{00000000-0005-0000-0000-000028A40000}"/>
    <cellStyle name="Normal 3 3 2 3 2 3 2" xfId="26335" xr:uid="{00000000-0005-0000-0000-000029A40000}"/>
    <cellStyle name="Normal 3 3 2 3 2 3 3" xfId="52541" xr:uid="{00000000-0005-0000-0000-00002AA40000}"/>
    <cellStyle name="Normal 3 3 2 3 2 3 4" xfId="16425" xr:uid="{00000000-0005-0000-0000-00002BA40000}"/>
    <cellStyle name="Normal 3 3 2 3 2 4" xfId="20401" xr:uid="{00000000-0005-0000-0000-00002CA40000}"/>
    <cellStyle name="Normal 3 3 2 3 2 4 2" xfId="47877" xr:uid="{00000000-0005-0000-0000-00002DA40000}"/>
    <cellStyle name="Normal 3 3 2 3 2 5" xfId="30026" xr:uid="{00000000-0005-0000-0000-00002EA40000}"/>
    <cellStyle name="Normal 3 3 2 3 2 6" xfId="35472" xr:uid="{00000000-0005-0000-0000-00002FA40000}"/>
    <cellStyle name="Normal 3 3 2 3 2 7" xfId="43067" xr:uid="{00000000-0005-0000-0000-000030A40000}"/>
    <cellStyle name="Normal 3 3 2 3 2 8" xfId="13095" xr:uid="{00000000-0005-0000-0000-000031A40000}"/>
    <cellStyle name="Normal 3 3 2 3 3" xfId="3243" xr:uid="{00000000-0005-0000-0000-000032A40000}"/>
    <cellStyle name="Normal 3 3 2 3 3 2" xfId="8035" xr:uid="{00000000-0005-0000-0000-000033A40000}"/>
    <cellStyle name="Normal 3 3 2 3 3 2 2" xfId="27465" xr:uid="{00000000-0005-0000-0000-000034A40000}"/>
    <cellStyle name="Normal 3 3 2 3 3 2 3" xfId="53801" xr:uid="{00000000-0005-0000-0000-000035A40000}"/>
    <cellStyle name="Normal 3 3 2 3 3 2 4" xfId="17576" xr:uid="{00000000-0005-0000-0000-000036A40000}"/>
    <cellStyle name="Normal 3 3 2 3 3 3" xfId="21868" xr:uid="{00000000-0005-0000-0000-000037A40000}"/>
    <cellStyle name="Normal 3 3 2 3 3 3 2" xfId="49113" xr:uid="{00000000-0005-0000-0000-000038A40000}"/>
    <cellStyle name="Normal 3 3 2 3 3 4" xfId="31355" xr:uid="{00000000-0005-0000-0000-000039A40000}"/>
    <cellStyle name="Normal 3 3 2 3 3 5" xfId="36922" xr:uid="{00000000-0005-0000-0000-00003AA40000}"/>
    <cellStyle name="Normal 3 3 2 3 3 6" xfId="44382" xr:uid="{00000000-0005-0000-0000-00003BA40000}"/>
    <cellStyle name="Normal 3 3 2 3 3 7" xfId="12375" xr:uid="{00000000-0005-0000-0000-00003CA40000}"/>
    <cellStyle name="Normal 3 3 2 3 4" xfId="6070" xr:uid="{00000000-0005-0000-0000-00003DA40000}"/>
    <cellStyle name="Normal 3 3 2 3 4 2" xfId="25024" xr:uid="{00000000-0005-0000-0000-00003EA40000}"/>
    <cellStyle name="Normal 3 3 2 3 4 3" xfId="51836" xr:uid="{00000000-0005-0000-0000-00003FA40000}"/>
    <cellStyle name="Normal 3 3 2 3 4 4" xfId="13877" xr:uid="{00000000-0005-0000-0000-000040A40000}"/>
    <cellStyle name="Normal 3 3 2 3 5" xfId="15746" xr:uid="{00000000-0005-0000-0000-000041A40000}"/>
    <cellStyle name="Normal 3 3 2 3 5 2" xfId="25656" xr:uid="{00000000-0005-0000-0000-000042A40000}"/>
    <cellStyle name="Normal 3 3 2 3 5 3" xfId="47174" xr:uid="{00000000-0005-0000-0000-000043A40000}"/>
    <cellStyle name="Normal 3 3 2 3 6" xfId="19665" xr:uid="{00000000-0005-0000-0000-000044A40000}"/>
    <cellStyle name="Normal 3 3 2 3 7" xfId="29304" xr:uid="{00000000-0005-0000-0000-000045A40000}"/>
    <cellStyle name="Normal 3 3 2 3 8" xfId="34734" xr:uid="{00000000-0005-0000-0000-000046A40000}"/>
    <cellStyle name="Normal 3 3 2 3 9" xfId="42333" xr:uid="{00000000-0005-0000-0000-000047A40000}"/>
    <cellStyle name="Normal 3 3 2 4" xfId="1299" xr:uid="{00000000-0005-0000-0000-000048A40000}"/>
    <cellStyle name="Normal 3 3 2 4 2" xfId="3675" xr:uid="{00000000-0005-0000-0000-000049A40000}"/>
    <cellStyle name="Normal 3 3 2 4 2 2" xfId="8466" xr:uid="{00000000-0005-0000-0000-00004AA40000}"/>
    <cellStyle name="Normal 3 3 2 4 2 2 2" xfId="27886" xr:uid="{00000000-0005-0000-0000-00004BA40000}"/>
    <cellStyle name="Normal 3 3 2 4 2 2 3" xfId="54232" xr:uid="{00000000-0005-0000-0000-00004CA40000}"/>
    <cellStyle name="Normal 3 3 2 4 2 2 4" xfId="18008" xr:uid="{00000000-0005-0000-0000-00004DA40000}"/>
    <cellStyle name="Normal 3 3 2 4 2 3" xfId="22300" xr:uid="{00000000-0005-0000-0000-00004EA40000}"/>
    <cellStyle name="Normal 3 3 2 4 2 3 2" xfId="49543" xr:uid="{00000000-0005-0000-0000-00004FA40000}"/>
    <cellStyle name="Normal 3 3 2 4 2 4" xfId="31783" xr:uid="{00000000-0005-0000-0000-000050A40000}"/>
    <cellStyle name="Normal 3 3 2 4 2 5" xfId="37354" xr:uid="{00000000-0005-0000-0000-000051A40000}"/>
    <cellStyle name="Normal 3 3 2 4 2 6" xfId="44814" xr:uid="{00000000-0005-0000-0000-000052A40000}"/>
    <cellStyle name="Normal 3 3 2 4 2 7" xfId="14297" xr:uid="{00000000-0005-0000-0000-000053A40000}"/>
    <cellStyle name="Normal 3 3 2 4 3" xfId="6513" xr:uid="{00000000-0005-0000-0000-000054A40000}"/>
    <cellStyle name="Normal 3 3 2 4 3 2" xfId="26076" xr:uid="{00000000-0005-0000-0000-000055A40000}"/>
    <cellStyle name="Normal 3 3 2 4 3 3" xfId="52279" xr:uid="{00000000-0005-0000-0000-000056A40000}"/>
    <cellStyle name="Normal 3 3 2 4 3 4" xfId="16166" xr:uid="{00000000-0005-0000-0000-000057A40000}"/>
    <cellStyle name="Normal 3 3 2 4 4" xfId="20138" xr:uid="{00000000-0005-0000-0000-000058A40000}"/>
    <cellStyle name="Normal 3 3 2 4 4 2" xfId="47615" xr:uid="{00000000-0005-0000-0000-000059A40000}"/>
    <cellStyle name="Normal 3 3 2 4 5" xfId="29763" xr:uid="{00000000-0005-0000-0000-00005AA40000}"/>
    <cellStyle name="Normal 3 3 2 4 6" xfId="35209" xr:uid="{00000000-0005-0000-0000-00005BA40000}"/>
    <cellStyle name="Normal 3 3 2 4 7" xfId="42804" xr:uid="{00000000-0005-0000-0000-00005CA40000}"/>
    <cellStyle name="Normal 3 3 2 4 8" xfId="12833" xr:uid="{00000000-0005-0000-0000-00005DA40000}"/>
    <cellStyle name="Normal 3 3 2 5" xfId="2102" xr:uid="{00000000-0005-0000-0000-00005EA40000}"/>
    <cellStyle name="Normal 3 3 2 5 2" xfId="4407" xr:uid="{00000000-0005-0000-0000-00005FA40000}"/>
    <cellStyle name="Normal 3 3 2 5 2 2" xfId="9188" xr:uid="{00000000-0005-0000-0000-000060A40000}"/>
    <cellStyle name="Normal 3 3 2 5 2 2 2" xfId="28581" xr:uid="{00000000-0005-0000-0000-000061A40000}"/>
    <cellStyle name="Normal 3 3 2 5 2 2 3" xfId="54954" xr:uid="{00000000-0005-0000-0000-000062A40000}"/>
    <cellStyle name="Normal 3 3 2 5 2 2 4" xfId="18740" xr:uid="{00000000-0005-0000-0000-000063A40000}"/>
    <cellStyle name="Normal 3 3 2 5 2 3" xfId="23032" xr:uid="{00000000-0005-0000-0000-000064A40000}"/>
    <cellStyle name="Normal 3 3 2 5 2 3 2" xfId="50264" xr:uid="{00000000-0005-0000-0000-000065A40000}"/>
    <cellStyle name="Normal 3 3 2 5 2 4" xfId="32507" xr:uid="{00000000-0005-0000-0000-000066A40000}"/>
    <cellStyle name="Normal 3 3 2 5 2 5" xfId="38086" xr:uid="{00000000-0005-0000-0000-000067A40000}"/>
    <cellStyle name="Normal 3 3 2 5 2 6" xfId="45546" xr:uid="{00000000-0005-0000-0000-000068A40000}"/>
    <cellStyle name="Normal 3 3 2 5 2 7" xfId="14992" xr:uid="{00000000-0005-0000-0000-000069A40000}"/>
    <cellStyle name="Normal 3 3 2 5 3" xfId="7267" xr:uid="{00000000-0005-0000-0000-00006AA40000}"/>
    <cellStyle name="Normal 3 3 2 5 3 2" xfId="26771" xr:uid="{00000000-0005-0000-0000-00006BA40000}"/>
    <cellStyle name="Normal 3 3 2 5 3 3" xfId="53033" xr:uid="{00000000-0005-0000-0000-00006CA40000}"/>
    <cellStyle name="Normal 3 3 2 5 3 4" xfId="16861" xr:uid="{00000000-0005-0000-0000-00006DA40000}"/>
    <cellStyle name="Normal 3 3 2 5 4" xfId="20939" xr:uid="{00000000-0005-0000-0000-00006EA40000}"/>
    <cellStyle name="Normal 3 3 2 5 4 2" xfId="48369" xr:uid="{00000000-0005-0000-0000-00006FA40000}"/>
    <cellStyle name="Normal 3 3 2 5 5" xfId="30553" xr:uid="{00000000-0005-0000-0000-000070A40000}"/>
    <cellStyle name="Normal 3 3 2 5 6" xfId="36012" xr:uid="{00000000-0005-0000-0000-000071A40000}"/>
    <cellStyle name="Normal 3 3 2 5 7" xfId="43605" xr:uid="{00000000-0005-0000-0000-000072A40000}"/>
    <cellStyle name="Normal 3 3 2 5 8" xfId="12116" xr:uid="{00000000-0005-0000-0000-000073A40000}"/>
    <cellStyle name="Normal 3 3 2 6" xfId="2983" xr:uid="{00000000-0005-0000-0000-000074A40000}"/>
    <cellStyle name="Normal 3 3 2 6 2" xfId="7776" xr:uid="{00000000-0005-0000-0000-000075A40000}"/>
    <cellStyle name="Normal 3 3 2 6 2 2" xfId="27206" xr:uid="{00000000-0005-0000-0000-000076A40000}"/>
    <cellStyle name="Normal 3 3 2 6 2 3" xfId="53542" xr:uid="{00000000-0005-0000-0000-000077A40000}"/>
    <cellStyle name="Normal 3 3 2 6 2 4" xfId="17316" xr:uid="{00000000-0005-0000-0000-000078A40000}"/>
    <cellStyle name="Normal 3 3 2 6 3" xfId="21608" xr:uid="{00000000-0005-0000-0000-000079A40000}"/>
    <cellStyle name="Normal 3 3 2 6 3 2" xfId="48854" xr:uid="{00000000-0005-0000-0000-00007AA40000}"/>
    <cellStyle name="Normal 3 3 2 6 4" xfId="31095" xr:uid="{00000000-0005-0000-0000-00007BA40000}"/>
    <cellStyle name="Normal 3 3 2 6 5" xfId="36662" xr:uid="{00000000-0005-0000-0000-00007CA40000}"/>
    <cellStyle name="Normal 3 3 2 6 6" xfId="44122" xr:uid="{00000000-0005-0000-0000-00007DA40000}"/>
    <cellStyle name="Normal 3 3 2 6 7" xfId="13618" xr:uid="{00000000-0005-0000-0000-00007EA40000}"/>
    <cellStyle name="Normal 3 3 2 7" xfId="4882" xr:uid="{00000000-0005-0000-0000-00007FA40000}"/>
    <cellStyle name="Normal 3 3 2 7 2" xfId="9638" xr:uid="{00000000-0005-0000-0000-000080A40000}"/>
    <cellStyle name="Normal 3 3 2 7 2 2" xfId="55404" xr:uid="{00000000-0005-0000-0000-000081A40000}"/>
    <cellStyle name="Normal 3 3 2 7 2 3" xfId="25397" xr:uid="{00000000-0005-0000-0000-000082A40000}"/>
    <cellStyle name="Normal 3 3 2 7 3" xfId="32981" xr:uid="{00000000-0005-0000-0000-000083A40000}"/>
    <cellStyle name="Normal 3 3 2 7 3 2" xfId="50713" xr:uid="{00000000-0005-0000-0000-000084A40000}"/>
    <cellStyle name="Normal 3 3 2 7 4" xfId="38560" xr:uid="{00000000-0005-0000-0000-000085A40000}"/>
    <cellStyle name="Normal 3 3 2 7 5" xfId="46013" xr:uid="{00000000-0005-0000-0000-000086A40000}"/>
    <cellStyle name="Normal 3 3 2 7 6" xfId="15487" xr:uid="{00000000-0005-0000-0000-000087A40000}"/>
    <cellStyle name="Normal 3 3 2 8" xfId="5367" xr:uid="{00000000-0005-0000-0000-000088A40000}"/>
    <cellStyle name="Normal 3 3 2 8 2" xfId="10059" xr:uid="{00000000-0005-0000-0000-000089A40000}"/>
    <cellStyle name="Normal 3 3 2 8 2 2" xfId="55825" xr:uid="{00000000-0005-0000-0000-00008AA40000}"/>
    <cellStyle name="Normal 3 3 2 8 2 3" xfId="33463" xr:uid="{00000000-0005-0000-0000-00008BA40000}"/>
    <cellStyle name="Normal 3 3 2 8 3" xfId="39042" xr:uid="{00000000-0005-0000-0000-00008CA40000}"/>
    <cellStyle name="Normal 3 3 2 8 3 2" xfId="51133" xr:uid="{00000000-0005-0000-0000-00008DA40000}"/>
    <cellStyle name="Normal 3 3 2 8 4" xfId="46495" xr:uid="{00000000-0005-0000-0000-00008EA40000}"/>
    <cellStyle name="Normal 3 3 2 8 5" xfId="19378" xr:uid="{00000000-0005-0000-0000-00008FA40000}"/>
    <cellStyle name="Normal 3 3 2 9" xfId="5810" xr:uid="{00000000-0005-0000-0000-000090A40000}"/>
    <cellStyle name="Normal 3 3 2 9 2" xfId="51576" xr:uid="{00000000-0005-0000-0000-000091A40000}"/>
    <cellStyle name="Normal 3 3 2 9 3" xfId="29044" xr:uid="{00000000-0005-0000-0000-000092A40000}"/>
    <cellStyle name="Normal 3 3 3" xfId="608" xr:uid="{00000000-0005-0000-0000-000093A40000}"/>
    <cellStyle name="Normal 3 3 3 10" xfId="42124" xr:uid="{00000000-0005-0000-0000-000094A40000}"/>
    <cellStyle name="Normal 3 3 3 11" xfId="11468" xr:uid="{00000000-0005-0000-0000-000095A40000}"/>
    <cellStyle name="Normal 3 3 3 12" xfId="56682" xr:uid="{00000000-0005-0000-0000-000096A40000}"/>
    <cellStyle name="Normal 3 3 3 13" xfId="57137" xr:uid="{00000000-0005-0000-0000-000097A40000}"/>
    <cellStyle name="Normal 3 3 3 2" xfId="892" xr:uid="{00000000-0005-0000-0000-000098A40000}"/>
    <cellStyle name="Normal 3 3 3 2 10" xfId="11749" xr:uid="{00000000-0005-0000-0000-000099A40000}"/>
    <cellStyle name="Normal 3 3 3 2 2" xfId="1634" xr:uid="{00000000-0005-0000-0000-00009AA40000}"/>
    <cellStyle name="Normal 3 3 3 2 2 2" xfId="4007" xr:uid="{00000000-0005-0000-0000-00009BA40000}"/>
    <cellStyle name="Normal 3 3 3 2 2 2 2" xfId="8798" xr:uid="{00000000-0005-0000-0000-00009CA40000}"/>
    <cellStyle name="Normal 3 3 3 2 2 2 2 2" xfId="28217" xr:uid="{00000000-0005-0000-0000-00009DA40000}"/>
    <cellStyle name="Normal 3 3 3 2 2 2 2 3" xfId="54564" xr:uid="{00000000-0005-0000-0000-00009EA40000}"/>
    <cellStyle name="Normal 3 3 3 2 2 2 2 4" xfId="18340" xr:uid="{00000000-0005-0000-0000-00009FA40000}"/>
    <cellStyle name="Normal 3 3 3 2 2 2 3" xfId="22632" xr:uid="{00000000-0005-0000-0000-0000A0A40000}"/>
    <cellStyle name="Normal 3 3 3 2 2 2 3 2" xfId="49875" xr:uid="{00000000-0005-0000-0000-0000A1A40000}"/>
    <cellStyle name="Normal 3 3 3 2 2 2 4" xfId="32115" xr:uid="{00000000-0005-0000-0000-0000A2A40000}"/>
    <cellStyle name="Normal 3 3 3 2 2 2 5" xfId="37686" xr:uid="{00000000-0005-0000-0000-0000A3A40000}"/>
    <cellStyle name="Normal 3 3 3 2 2 2 6" xfId="45146" xr:uid="{00000000-0005-0000-0000-0000A4A40000}"/>
    <cellStyle name="Normal 3 3 3 2 2 2 7" xfId="14628" xr:uid="{00000000-0005-0000-0000-0000A5A40000}"/>
    <cellStyle name="Normal 3 3 3 2 2 3" xfId="6847" xr:uid="{00000000-0005-0000-0000-0000A6A40000}"/>
    <cellStyle name="Normal 3 3 3 2 2 3 2" xfId="26407" xr:uid="{00000000-0005-0000-0000-0000A7A40000}"/>
    <cellStyle name="Normal 3 3 3 2 2 3 3" xfId="52613" xr:uid="{00000000-0005-0000-0000-0000A8A40000}"/>
    <cellStyle name="Normal 3 3 3 2 2 3 4" xfId="16497" xr:uid="{00000000-0005-0000-0000-0000A9A40000}"/>
    <cellStyle name="Normal 3 3 3 2 2 4" xfId="20473" xr:uid="{00000000-0005-0000-0000-0000AAA40000}"/>
    <cellStyle name="Normal 3 3 3 2 2 4 2" xfId="47949" xr:uid="{00000000-0005-0000-0000-0000ABA40000}"/>
    <cellStyle name="Normal 3 3 3 2 2 5" xfId="30098" xr:uid="{00000000-0005-0000-0000-0000ACA40000}"/>
    <cellStyle name="Normal 3 3 3 2 2 6" xfId="35544" xr:uid="{00000000-0005-0000-0000-0000ADA40000}"/>
    <cellStyle name="Normal 3 3 3 2 2 7" xfId="43139" xr:uid="{00000000-0005-0000-0000-0000AEA40000}"/>
    <cellStyle name="Normal 3 3 3 2 2 8" xfId="13167" xr:uid="{00000000-0005-0000-0000-0000AFA40000}"/>
    <cellStyle name="Normal 3 3 3 2 3" xfId="3315" xr:uid="{00000000-0005-0000-0000-0000B0A40000}"/>
    <cellStyle name="Normal 3 3 3 2 3 2" xfId="8107" xr:uid="{00000000-0005-0000-0000-0000B1A40000}"/>
    <cellStyle name="Normal 3 3 3 2 3 2 2" xfId="27537" xr:uid="{00000000-0005-0000-0000-0000B2A40000}"/>
    <cellStyle name="Normal 3 3 3 2 3 2 3" xfId="53873" xr:uid="{00000000-0005-0000-0000-0000B3A40000}"/>
    <cellStyle name="Normal 3 3 3 2 3 2 4" xfId="17648" xr:uid="{00000000-0005-0000-0000-0000B4A40000}"/>
    <cellStyle name="Normal 3 3 3 2 3 3" xfId="21940" xr:uid="{00000000-0005-0000-0000-0000B5A40000}"/>
    <cellStyle name="Normal 3 3 3 2 3 3 2" xfId="49185" xr:uid="{00000000-0005-0000-0000-0000B6A40000}"/>
    <cellStyle name="Normal 3 3 3 2 3 4" xfId="31427" xr:uid="{00000000-0005-0000-0000-0000B7A40000}"/>
    <cellStyle name="Normal 3 3 3 2 3 5" xfId="36994" xr:uid="{00000000-0005-0000-0000-0000B8A40000}"/>
    <cellStyle name="Normal 3 3 3 2 3 6" xfId="44454" xr:uid="{00000000-0005-0000-0000-0000B9A40000}"/>
    <cellStyle name="Normal 3 3 3 2 3 7" xfId="12447" xr:uid="{00000000-0005-0000-0000-0000BAA40000}"/>
    <cellStyle name="Normal 3 3 3 2 4" xfId="6142" xr:uid="{00000000-0005-0000-0000-0000BBA40000}"/>
    <cellStyle name="Normal 3 3 3 2 4 2" xfId="24047" xr:uid="{00000000-0005-0000-0000-0000BCA40000}"/>
    <cellStyle name="Normal 3 3 3 2 4 3" xfId="51908" xr:uid="{00000000-0005-0000-0000-0000BDA40000}"/>
    <cellStyle name="Normal 3 3 3 2 4 4" xfId="13949" xr:uid="{00000000-0005-0000-0000-0000BEA40000}"/>
    <cellStyle name="Normal 3 3 3 2 5" xfId="15818" xr:uid="{00000000-0005-0000-0000-0000BFA40000}"/>
    <cellStyle name="Normal 3 3 3 2 5 2" xfId="25728" xr:uid="{00000000-0005-0000-0000-0000C0A40000}"/>
    <cellStyle name="Normal 3 3 3 2 5 3" xfId="47246" xr:uid="{00000000-0005-0000-0000-0000C1A40000}"/>
    <cellStyle name="Normal 3 3 3 2 6" xfId="19737" xr:uid="{00000000-0005-0000-0000-0000C2A40000}"/>
    <cellStyle name="Normal 3 3 3 2 7" xfId="29376" xr:uid="{00000000-0005-0000-0000-0000C3A40000}"/>
    <cellStyle name="Normal 3 3 3 2 8" xfId="34806" xr:uid="{00000000-0005-0000-0000-0000C4A40000}"/>
    <cellStyle name="Normal 3 3 3 2 9" xfId="42405" xr:uid="{00000000-0005-0000-0000-0000C5A40000}"/>
    <cellStyle name="Normal 3 3 3 3" xfId="1371" xr:uid="{00000000-0005-0000-0000-0000C6A40000}"/>
    <cellStyle name="Normal 3 3 3 3 2" xfId="3747" xr:uid="{00000000-0005-0000-0000-0000C7A40000}"/>
    <cellStyle name="Normal 3 3 3 3 2 2" xfId="8538" xr:uid="{00000000-0005-0000-0000-0000C8A40000}"/>
    <cellStyle name="Normal 3 3 3 3 2 2 2" xfId="27958" xr:uid="{00000000-0005-0000-0000-0000C9A40000}"/>
    <cellStyle name="Normal 3 3 3 3 2 2 3" xfId="54304" xr:uid="{00000000-0005-0000-0000-0000CAA40000}"/>
    <cellStyle name="Normal 3 3 3 3 2 2 4" xfId="18080" xr:uid="{00000000-0005-0000-0000-0000CBA40000}"/>
    <cellStyle name="Normal 3 3 3 3 2 3" xfId="22372" xr:uid="{00000000-0005-0000-0000-0000CCA40000}"/>
    <cellStyle name="Normal 3 3 3 3 2 3 2" xfId="49615" xr:uid="{00000000-0005-0000-0000-0000CDA40000}"/>
    <cellStyle name="Normal 3 3 3 3 2 4" xfId="31855" xr:uid="{00000000-0005-0000-0000-0000CEA40000}"/>
    <cellStyle name="Normal 3 3 3 3 2 5" xfId="37426" xr:uid="{00000000-0005-0000-0000-0000CFA40000}"/>
    <cellStyle name="Normal 3 3 3 3 2 6" xfId="44886" xr:uid="{00000000-0005-0000-0000-0000D0A40000}"/>
    <cellStyle name="Normal 3 3 3 3 2 7" xfId="14369" xr:uid="{00000000-0005-0000-0000-0000D1A40000}"/>
    <cellStyle name="Normal 3 3 3 3 3" xfId="6585" xr:uid="{00000000-0005-0000-0000-0000D2A40000}"/>
    <cellStyle name="Normal 3 3 3 3 3 2" xfId="26148" xr:uid="{00000000-0005-0000-0000-0000D3A40000}"/>
    <cellStyle name="Normal 3 3 3 3 3 3" xfId="52351" xr:uid="{00000000-0005-0000-0000-0000D4A40000}"/>
    <cellStyle name="Normal 3 3 3 3 3 4" xfId="16238" xr:uid="{00000000-0005-0000-0000-0000D5A40000}"/>
    <cellStyle name="Normal 3 3 3 3 4" xfId="20210" xr:uid="{00000000-0005-0000-0000-0000D6A40000}"/>
    <cellStyle name="Normal 3 3 3 3 4 2" xfId="47687" xr:uid="{00000000-0005-0000-0000-0000D7A40000}"/>
    <cellStyle name="Normal 3 3 3 3 5" xfId="29835" xr:uid="{00000000-0005-0000-0000-0000D8A40000}"/>
    <cellStyle name="Normal 3 3 3 3 6" xfId="35281" xr:uid="{00000000-0005-0000-0000-0000D9A40000}"/>
    <cellStyle name="Normal 3 3 3 3 7" xfId="42876" xr:uid="{00000000-0005-0000-0000-0000DAA40000}"/>
    <cellStyle name="Normal 3 3 3 3 8" xfId="12905" xr:uid="{00000000-0005-0000-0000-0000DBA40000}"/>
    <cellStyle name="Normal 3 3 3 4" xfId="2174" xr:uid="{00000000-0005-0000-0000-0000DCA40000}"/>
    <cellStyle name="Normal 3 3 3 4 2" xfId="4479" xr:uid="{00000000-0005-0000-0000-0000DDA40000}"/>
    <cellStyle name="Normal 3 3 3 4 2 2" xfId="9260" xr:uid="{00000000-0005-0000-0000-0000DEA40000}"/>
    <cellStyle name="Normal 3 3 3 4 2 2 2" xfId="28653" xr:uid="{00000000-0005-0000-0000-0000DFA40000}"/>
    <cellStyle name="Normal 3 3 3 4 2 2 3" xfId="55026" xr:uid="{00000000-0005-0000-0000-0000E0A40000}"/>
    <cellStyle name="Normal 3 3 3 4 2 2 4" xfId="18812" xr:uid="{00000000-0005-0000-0000-0000E1A40000}"/>
    <cellStyle name="Normal 3 3 3 4 2 3" xfId="23104" xr:uid="{00000000-0005-0000-0000-0000E2A40000}"/>
    <cellStyle name="Normal 3 3 3 4 2 3 2" xfId="50336" xr:uid="{00000000-0005-0000-0000-0000E3A40000}"/>
    <cellStyle name="Normal 3 3 3 4 2 4" xfId="32579" xr:uid="{00000000-0005-0000-0000-0000E4A40000}"/>
    <cellStyle name="Normal 3 3 3 4 2 5" xfId="38158" xr:uid="{00000000-0005-0000-0000-0000E5A40000}"/>
    <cellStyle name="Normal 3 3 3 4 2 6" xfId="45618" xr:uid="{00000000-0005-0000-0000-0000E6A40000}"/>
    <cellStyle name="Normal 3 3 3 4 2 7" xfId="15064" xr:uid="{00000000-0005-0000-0000-0000E7A40000}"/>
    <cellStyle name="Normal 3 3 3 4 3" xfId="7339" xr:uid="{00000000-0005-0000-0000-0000E8A40000}"/>
    <cellStyle name="Normal 3 3 3 4 3 2" xfId="26843" xr:uid="{00000000-0005-0000-0000-0000E9A40000}"/>
    <cellStyle name="Normal 3 3 3 4 3 3" xfId="53105" xr:uid="{00000000-0005-0000-0000-0000EAA40000}"/>
    <cellStyle name="Normal 3 3 3 4 3 4" xfId="16933" xr:uid="{00000000-0005-0000-0000-0000EBA40000}"/>
    <cellStyle name="Normal 3 3 3 4 4" xfId="21011" xr:uid="{00000000-0005-0000-0000-0000ECA40000}"/>
    <cellStyle name="Normal 3 3 3 4 4 2" xfId="48441" xr:uid="{00000000-0005-0000-0000-0000EDA40000}"/>
    <cellStyle name="Normal 3 3 3 4 5" xfId="30625" xr:uid="{00000000-0005-0000-0000-0000EEA40000}"/>
    <cellStyle name="Normal 3 3 3 4 6" xfId="36084" xr:uid="{00000000-0005-0000-0000-0000EFA40000}"/>
    <cellStyle name="Normal 3 3 3 4 7" xfId="43677" xr:uid="{00000000-0005-0000-0000-0000F0A40000}"/>
    <cellStyle name="Normal 3 3 3 4 8" xfId="12188" xr:uid="{00000000-0005-0000-0000-0000F1A40000}"/>
    <cellStyle name="Normal 3 3 3 5" xfId="3055" xr:uid="{00000000-0005-0000-0000-0000F2A40000}"/>
    <cellStyle name="Normal 3 3 3 5 2" xfId="7848" xr:uid="{00000000-0005-0000-0000-0000F3A40000}"/>
    <cellStyle name="Normal 3 3 3 5 2 2" xfId="27278" xr:uid="{00000000-0005-0000-0000-0000F4A40000}"/>
    <cellStyle name="Normal 3 3 3 5 2 3" xfId="53614" xr:uid="{00000000-0005-0000-0000-0000F5A40000}"/>
    <cellStyle name="Normal 3 3 3 5 2 4" xfId="17388" xr:uid="{00000000-0005-0000-0000-0000F6A40000}"/>
    <cellStyle name="Normal 3 3 3 5 3" xfId="21680" xr:uid="{00000000-0005-0000-0000-0000F7A40000}"/>
    <cellStyle name="Normal 3 3 3 5 3 2" xfId="48926" xr:uid="{00000000-0005-0000-0000-0000F8A40000}"/>
    <cellStyle name="Normal 3 3 3 5 4" xfId="31167" xr:uid="{00000000-0005-0000-0000-0000F9A40000}"/>
    <cellStyle name="Normal 3 3 3 5 5" xfId="36734" xr:uid="{00000000-0005-0000-0000-0000FAA40000}"/>
    <cellStyle name="Normal 3 3 3 5 6" xfId="44194" xr:uid="{00000000-0005-0000-0000-0000FBA40000}"/>
    <cellStyle name="Normal 3 3 3 5 7" xfId="13690" xr:uid="{00000000-0005-0000-0000-0000FCA40000}"/>
    <cellStyle name="Normal 3 3 3 6" xfId="4954" xr:uid="{00000000-0005-0000-0000-0000FDA40000}"/>
    <cellStyle name="Normal 3 3 3 6 2" xfId="9710" xr:uid="{00000000-0005-0000-0000-0000FEA40000}"/>
    <cellStyle name="Normal 3 3 3 6 2 2" xfId="55476" xr:uid="{00000000-0005-0000-0000-0000FFA40000}"/>
    <cellStyle name="Normal 3 3 3 6 2 3" xfId="25469" xr:uid="{00000000-0005-0000-0000-000000A50000}"/>
    <cellStyle name="Normal 3 3 3 6 3" xfId="33053" xr:uid="{00000000-0005-0000-0000-000001A50000}"/>
    <cellStyle name="Normal 3 3 3 6 3 2" xfId="50785" xr:uid="{00000000-0005-0000-0000-000002A50000}"/>
    <cellStyle name="Normal 3 3 3 6 4" xfId="38632" xr:uid="{00000000-0005-0000-0000-000003A50000}"/>
    <cellStyle name="Normal 3 3 3 6 5" xfId="46085" xr:uid="{00000000-0005-0000-0000-000004A50000}"/>
    <cellStyle name="Normal 3 3 3 6 6" xfId="15559" xr:uid="{00000000-0005-0000-0000-000005A50000}"/>
    <cellStyle name="Normal 3 3 3 7" xfId="5439" xr:uid="{00000000-0005-0000-0000-000006A50000}"/>
    <cellStyle name="Normal 3 3 3 7 2" xfId="10131" xr:uid="{00000000-0005-0000-0000-000007A50000}"/>
    <cellStyle name="Normal 3 3 3 7 2 2" xfId="55897" xr:uid="{00000000-0005-0000-0000-000008A50000}"/>
    <cellStyle name="Normal 3 3 3 7 2 3" xfId="33535" xr:uid="{00000000-0005-0000-0000-000009A50000}"/>
    <cellStyle name="Normal 3 3 3 7 3" xfId="39114" xr:uid="{00000000-0005-0000-0000-00000AA50000}"/>
    <cellStyle name="Normal 3 3 3 7 3 2" xfId="51205" xr:uid="{00000000-0005-0000-0000-00000BA50000}"/>
    <cellStyle name="Normal 3 3 3 7 4" xfId="46567" xr:uid="{00000000-0005-0000-0000-00000CA50000}"/>
    <cellStyle name="Normal 3 3 3 7 5" xfId="19455" xr:uid="{00000000-0005-0000-0000-00000DA50000}"/>
    <cellStyle name="Normal 3 3 3 8" xfId="5882" xr:uid="{00000000-0005-0000-0000-00000EA50000}"/>
    <cellStyle name="Normal 3 3 3 8 2" xfId="51648" xr:uid="{00000000-0005-0000-0000-00000FA50000}"/>
    <cellStyle name="Normal 3 3 3 8 3" xfId="29116" xr:uid="{00000000-0005-0000-0000-000010A50000}"/>
    <cellStyle name="Normal 3 3 3 9" xfId="10927" xr:uid="{00000000-0005-0000-0000-000011A50000}"/>
    <cellStyle name="Normal 3 3 3 9 2" xfId="46987" xr:uid="{00000000-0005-0000-0000-000012A50000}"/>
    <cellStyle name="Normal 3 3 3 9 3" xfId="34524" xr:uid="{00000000-0005-0000-0000-000013A50000}"/>
    <cellStyle name="Normal 3 3 4" xfId="969" xr:uid="{00000000-0005-0000-0000-000014A50000}"/>
    <cellStyle name="Normal 3 3 4 10" xfId="11826" xr:uid="{00000000-0005-0000-0000-000015A50000}"/>
    <cellStyle name="Normal 3 3 4 11" xfId="56754" xr:uid="{00000000-0005-0000-0000-000016A50000}"/>
    <cellStyle name="Normal 3 3 4 12" xfId="57209" xr:uid="{00000000-0005-0000-0000-000017A50000}"/>
    <cellStyle name="Normal 3 3 4 2" xfId="1706" xr:uid="{00000000-0005-0000-0000-000018A50000}"/>
    <cellStyle name="Normal 3 3 4 2 2" xfId="4079" xr:uid="{00000000-0005-0000-0000-000019A50000}"/>
    <cellStyle name="Normal 3 3 4 2 2 2" xfId="8870" xr:uid="{00000000-0005-0000-0000-00001AA50000}"/>
    <cellStyle name="Normal 3 3 4 2 2 2 2" xfId="28289" xr:uid="{00000000-0005-0000-0000-00001BA50000}"/>
    <cellStyle name="Normal 3 3 4 2 2 2 3" xfId="54636" xr:uid="{00000000-0005-0000-0000-00001CA50000}"/>
    <cellStyle name="Normal 3 3 4 2 2 2 4" xfId="18412" xr:uid="{00000000-0005-0000-0000-00001DA50000}"/>
    <cellStyle name="Normal 3 3 4 2 2 3" xfId="22704" xr:uid="{00000000-0005-0000-0000-00001EA50000}"/>
    <cellStyle name="Normal 3 3 4 2 2 3 2" xfId="49947" xr:uid="{00000000-0005-0000-0000-00001FA50000}"/>
    <cellStyle name="Normal 3 3 4 2 2 4" xfId="32187" xr:uid="{00000000-0005-0000-0000-000020A50000}"/>
    <cellStyle name="Normal 3 3 4 2 2 5" xfId="37758" xr:uid="{00000000-0005-0000-0000-000021A50000}"/>
    <cellStyle name="Normal 3 3 4 2 2 6" xfId="45218" xr:uid="{00000000-0005-0000-0000-000022A50000}"/>
    <cellStyle name="Normal 3 3 4 2 2 7" xfId="14700" xr:uid="{00000000-0005-0000-0000-000023A50000}"/>
    <cellStyle name="Normal 3 3 4 2 3" xfId="6919" xr:uid="{00000000-0005-0000-0000-000024A50000}"/>
    <cellStyle name="Normal 3 3 4 2 3 2" xfId="26479" xr:uid="{00000000-0005-0000-0000-000025A50000}"/>
    <cellStyle name="Normal 3 3 4 2 3 3" xfId="52685" xr:uid="{00000000-0005-0000-0000-000026A50000}"/>
    <cellStyle name="Normal 3 3 4 2 3 4" xfId="16569" xr:uid="{00000000-0005-0000-0000-000027A50000}"/>
    <cellStyle name="Normal 3 3 4 2 4" xfId="20545" xr:uid="{00000000-0005-0000-0000-000028A50000}"/>
    <cellStyle name="Normal 3 3 4 2 4 2" xfId="48021" xr:uid="{00000000-0005-0000-0000-000029A50000}"/>
    <cellStyle name="Normal 3 3 4 2 5" xfId="30170" xr:uid="{00000000-0005-0000-0000-00002AA50000}"/>
    <cellStyle name="Normal 3 3 4 2 6" xfId="35616" xr:uid="{00000000-0005-0000-0000-00002BA50000}"/>
    <cellStyle name="Normal 3 3 4 2 7" xfId="43211" xr:uid="{00000000-0005-0000-0000-00002CA50000}"/>
    <cellStyle name="Normal 3 3 4 2 8" xfId="13239" xr:uid="{00000000-0005-0000-0000-00002DA50000}"/>
    <cellStyle name="Normal 3 3 4 3" xfId="2246" xr:uid="{00000000-0005-0000-0000-00002EA50000}"/>
    <cellStyle name="Normal 3 3 4 3 2" xfId="4551" xr:uid="{00000000-0005-0000-0000-00002FA50000}"/>
    <cellStyle name="Normal 3 3 4 3 2 2" xfId="9332" xr:uid="{00000000-0005-0000-0000-000030A50000}"/>
    <cellStyle name="Normal 3 3 4 3 2 2 2" xfId="28725" xr:uid="{00000000-0005-0000-0000-000031A50000}"/>
    <cellStyle name="Normal 3 3 4 3 2 2 3" xfId="55098" xr:uid="{00000000-0005-0000-0000-000032A50000}"/>
    <cellStyle name="Normal 3 3 4 3 2 2 4" xfId="18884" xr:uid="{00000000-0005-0000-0000-000033A50000}"/>
    <cellStyle name="Normal 3 3 4 3 2 3" xfId="23176" xr:uid="{00000000-0005-0000-0000-000034A50000}"/>
    <cellStyle name="Normal 3 3 4 3 2 3 2" xfId="50408" xr:uid="{00000000-0005-0000-0000-000035A50000}"/>
    <cellStyle name="Normal 3 3 4 3 2 4" xfId="32651" xr:uid="{00000000-0005-0000-0000-000036A50000}"/>
    <cellStyle name="Normal 3 3 4 3 2 5" xfId="38230" xr:uid="{00000000-0005-0000-0000-000037A50000}"/>
    <cellStyle name="Normal 3 3 4 3 2 6" xfId="45690" xr:uid="{00000000-0005-0000-0000-000038A50000}"/>
    <cellStyle name="Normal 3 3 4 3 2 7" xfId="15136" xr:uid="{00000000-0005-0000-0000-000039A50000}"/>
    <cellStyle name="Normal 3 3 4 3 3" xfId="7411" xr:uid="{00000000-0005-0000-0000-00003AA50000}"/>
    <cellStyle name="Normal 3 3 4 3 3 2" xfId="26915" xr:uid="{00000000-0005-0000-0000-00003BA50000}"/>
    <cellStyle name="Normal 3 3 4 3 3 3" xfId="53177" xr:uid="{00000000-0005-0000-0000-00003CA50000}"/>
    <cellStyle name="Normal 3 3 4 3 3 4" xfId="17005" xr:uid="{00000000-0005-0000-0000-00003DA50000}"/>
    <cellStyle name="Normal 3 3 4 3 4" xfId="21083" xr:uid="{00000000-0005-0000-0000-00003EA50000}"/>
    <cellStyle name="Normal 3 3 4 3 4 2" xfId="48513" xr:uid="{00000000-0005-0000-0000-00003FA50000}"/>
    <cellStyle name="Normal 3 3 4 3 5" xfId="30697" xr:uid="{00000000-0005-0000-0000-000040A50000}"/>
    <cellStyle name="Normal 3 3 4 3 6" xfId="36156" xr:uid="{00000000-0005-0000-0000-000041A50000}"/>
    <cellStyle name="Normal 3 3 4 3 7" xfId="43749" xr:uid="{00000000-0005-0000-0000-000042A50000}"/>
    <cellStyle name="Normal 3 3 4 3 8" xfId="12519" xr:uid="{00000000-0005-0000-0000-000043A50000}"/>
    <cellStyle name="Normal 3 3 4 4" xfId="3387" xr:uid="{00000000-0005-0000-0000-000044A50000}"/>
    <cellStyle name="Normal 3 3 4 4 2" xfId="8179" xr:uid="{00000000-0005-0000-0000-000045A50000}"/>
    <cellStyle name="Normal 3 3 4 4 2 2" xfId="27609" xr:uid="{00000000-0005-0000-0000-000046A50000}"/>
    <cellStyle name="Normal 3 3 4 4 2 3" xfId="53945" xr:uid="{00000000-0005-0000-0000-000047A50000}"/>
    <cellStyle name="Normal 3 3 4 4 2 4" xfId="17720" xr:uid="{00000000-0005-0000-0000-000048A50000}"/>
    <cellStyle name="Normal 3 3 4 4 3" xfId="22012" xr:uid="{00000000-0005-0000-0000-000049A50000}"/>
    <cellStyle name="Normal 3 3 4 4 3 2" xfId="49257" xr:uid="{00000000-0005-0000-0000-00004AA50000}"/>
    <cellStyle name="Normal 3 3 4 4 4" xfId="31499" xr:uid="{00000000-0005-0000-0000-00004BA50000}"/>
    <cellStyle name="Normal 3 3 4 4 5" xfId="37066" xr:uid="{00000000-0005-0000-0000-00004CA50000}"/>
    <cellStyle name="Normal 3 3 4 4 6" xfId="44526" xr:uid="{00000000-0005-0000-0000-00004DA50000}"/>
    <cellStyle name="Normal 3 3 4 4 7" xfId="14021" xr:uid="{00000000-0005-0000-0000-00004EA50000}"/>
    <cellStyle name="Normal 3 3 4 5" xfId="5026" xr:uid="{00000000-0005-0000-0000-00004FA50000}"/>
    <cellStyle name="Normal 3 3 4 5 2" xfId="9782" xr:uid="{00000000-0005-0000-0000-000050A50000}"/>
    <cellStyle name="Normal 3 3 4 5 2 2" xfId="55548" xr:uid="{00000000-0005-0000-0000-000051A50000}"/>
    <cellStyle name="Normal 3 3 4 5 2 3" xfId="25800" xr:uid="{00000000-0005-0000-0000-000052A50000}"/>
    <cellStyle name="Normal 3 3 4 5 3" xfId="33125" xr:uid="{00000000-0005-0000-0000-000053A50000}"/>
    <cellStyle name="Normal 3 3 4 5 3 2" xfId="50857" xr:uid="{00000000-0005-0000-0000-000054A50000}"/>
    <cellStyle name="Normal 3 3 4 5 4" xfId="38704" xr:uid="{00000000-0005-0000-0000-000055A50000}"/>
    <cellStyle name="Normal 3 3 4 5 5" xfId="46157" xr:uid="{00000000-0005-0000-0000-000056A50000}"/>
    <cellStyle name="Normal 3 3 4 5 6" xfId="15890" xr:uid="{00000000-0005-0000-0000-000057A50000}"/>
    <cellStyle name="Normal 3 3 4 6" xfId="5511" xr:uid="{00000000-0005-0000-0000-000058A50000}"/>
    <cellStyle name="Normal 3 3 4 6 2" xfId="10203" xr:uid="{00000000-0005-0000-0000-000059A50000}"/>
    <cellStyle name="Normal 3 3 4 6 2 2" xfId="55969" xr:uid="{00000000-0005-0000-0000-00005AA50000}"/>
    <cellStyle name="Normal 3 3 4 6 2 3" xfId="33607" xr:uid="{00000000-0005-0000-0000-00005BA50000}"/>
    <cellStyle name="Normal 3 3 4 6 3" xfId="39186" xr:uid="{00000000-0005-0000-0000-00005CA50000}"/>
    <cellStyle name="Normal 3 3 4 6 3 2" xfId="51277" xr:uid="{00000000-0005-0000-0000-00005DA50000}"/>
    <cellStyle name="Normal 3 3 4 6 4" xfId="46639" xr:uid="{00000000-0005-0000-0000-00005EA50000}"/>
    <cellStyle name="Normal 3 3 4 6 5" xfId="19814" xr:uid="{00000000-0005-0000-0000-00005FA50000}"/>
    <cellStyle name="Normal 3 3 4 7" xfId="6214" xr:uid="{00000000-0005-0000-0000-000060A50000}"/>
    <cellStyle name="Normal 3 3 4 7 2" xfId="51980" xr:uid="{00000000-0005-0000-0000-000061A50000}"/>
    <cellStyle name="Normal 3 3 4 7 3" xfId="29448" xr:uid="{00000000-0005-0000-0000-000062A50000}"/>
    <cellStyle name="Normal 3 3 4 8" xfId="10999" xr:uid="{00000000-0005-0000-0000-000063A50000}"/>
    <cellStyle name="Normal 3 3 4 8 2" xfId="47318" xr:uid="{00000000-0005-0000-0000-000064A50000}"/>
    <cellStyle name="Normal 3 3 4 8 3" xfId="34883" xr:uid="{00000000-0005-0000-0000-000065A50000}"/>
    <cellStyle name="Normal 3 3 4 9" xfId="42482" xr:uid="{00000000-0005-0000-0000-000066A50000}"/>
    <cellStyle name="Normal 3 3 5" xfId="710" xr:uid="{00000000-0005-0000-0000-000067A50000}"/>
    <cellStyle name="Normal 3 3 5 10" xfId="11567" xr:uid="{00000000-0005-0000-0000-000068A50000}"/>
    <cellStyle name="Normal 3 3 5 2" xfId="1470" xr:uid="{00000000-0005-0000-0000-000069A50000}"/>
    <cellStyle name="Normal 3 3 5 2 2" xfId="3846" xr:uid="{00000000-0005-0000-0000-00006AA50000}"/>
    <cellStyle name="Normal 3 3 5 2 2 2" xfId="8637" xr:uid="{00000000-0005-0000-0000-00006BA50000}"/>
    <cellStyle name="Normal 3 3 5 2 2 2 2" xfId="28057" xr:uid="{00000000-0005-0000-0000-00006CA50000}"/>
    <cellStyle name="Normal 3 3 5 2 2 2 3" xfId="54403" xr:uid="{00000000-0005-0000-0000-00006DA50000}"/>
    <cellStyle name="Normal 3 3 5 2 2 2 4" xfId="18179" xr:uid="{00000000-0005-0000-0000-00006EA50000}"/>
    <cellStyle name="Normal 3 3 5 2 2 3" xfId="22471" xr:uid="{00000000-0005-0000-0000-00006FA50000}"/>
    <cellStyle name="Normal 3 3 5 2 2 3 2" xfId="49714" xr:uid="{00000000-0005-0000-0000-000070A50000}"/>
    <cellStyle name="Normal 3 3 5 2 2 4" xfId="31954" xr:uid="{00000000-0005-0000-0000-000071A50000}"/>
    <cellStyle name="Normal 3 3 5 2 2 5" xfId="37525" xr:uid="{00000000-0005-0000-0000-000072A50000}"/>
    <cellStyle name="Normal 3 3 5 2 2 6" xfId="44985" xr:uid="{00000000-0005-0000-0000-000073A50000}"/>
    <cellStyle name="Normal 3 3 5 2 2 7" xfId="14468" xr:uid="{00000000-0005-0000-0000-000074A50000}"/>
    <cellStyle name="Normal 3 3 5 2 3" xfId="6684" xr:uid="{00000000-0005-0000-0000-000075A50000}"/>
    <cellStyle name="Normal 3 3 5 2 3 2" xfId="26247" xr:uid="{00000000-0005-0000-0000-000076A50000}"/>
    <cellStyle name="Normal 3 3 5 2 3 3" xfId="52450" xr:uid="{00000000-0005-0000-0000-000077A50000}"/>
    <cellStyle name="Normal 3 3 5 2 3 4" xfId="16337" xr:uid="{00000000-0005-0000-0000-000078A50000}"/>
    <cellStyle name="Normal 3 3 5 2 4" xfId="20309" xr:uid="{00000000-0005-0000-0000-000079A50000}"/>
    <cellStyle name="Normal 3 3 5 2 4 2" xfId="47786" xr:uid="{00000000-0005-0000-0000-00007AA50000}"/>
    <cellStyle name="Normal 3 3 5 2 5" xfId="29934" xr:uid="{00000000-0005-0000-0000-00007BA50000}"/>
    <cellStyle name="Normal 3 3 5 2 6" xfId="35380" xr:uid="{00000000-0005-0000-0000-00007CA50000}"/>
    <cellStyle name="Normal 3 3 5 2 7" xfId="42975" xr:uid="{00000000-0005-0000-0000-00007DA50000}"/>
    <cellStyle name="Normal 3 3 5 2 8" xfId="13004" xr:uid="{00000000-0005-0000-0000-00007EA50000}"/>
    <cellStyle name="Normal 3 3 5 3" xfId="3154" xr:uid="{00000000-0005-0000-0000-00007FA50000}"/>
    <cellStyle name="Normal 3 3 5 3 2" xfId="7947" xr:uid="{00000000-0005-0000-0000-000080A50000}"/>
    <cellStyle name="Normal 3 3 5 3 2 2" xfId="27377" xr:uid="{00000000-0005-0000-0000-000081A50000}"/>
    <cellStyle name="Normal 3 3 5 3 2 3" xfId="53713" xr:uid="{00000000-0005-0000-0000-000082A50000}"/>
    <cellStyle name="Normal 3 3 5 3 2 4" xfId="17487" xr:uid="{00000000-0005-0000-0000-000083A50000}"/>
    <cellStyle name="Normal 3 3 5 3 3" xfId="21779" xr:uid="{00000000-0005-0000-0000-000084A50000}"/>
    <cellStyle name="Normal 3 3 5 3 3 2" xfId="49025" xr:uid="{00000000-0005-0000-0000-000085A50000}"/>
    <cellStyle name="Normal 3 3 5 3 4" xfId="31266" xr:uid="{00000000-0005-0000-0000-000086A50000}"/>
    <cellStyle name="Normal 3 3 5 3 5" xfId="36833" xr:uid="{00000000-0005-0000-0000-000087A50000}"/>
    <cellStyle name="Normal 3 3 5 3 6" xfId="44293" xr:uid="{00000000-0005-0000-0000-000088A50000}"/>
    <cellStyle name="Normal 3 3 5 3 7" xfId="12287" xr:uid="{00000000-0005-0000-0000-000089A50000}"/>
    <cellStyle name="Normal 3 3 5 4" xfId="5981" xr:uid="{00000000-0005-0000-0000-00008AA50000}"/>
    <cellStyle name="Normal 3 3 5 4 2" xfId="24679" xr:uid="{00000000-0005-0000-0000-00008BA50000}"/>
    <cellStyle name="Normal 3 3 5 4 3" xfId="51747" xr:uid="{00000000-0005-0000-0000-00008CA50000}"/>
    <cellStyle name="Normal 3 3 5 4 4" xfId="13789" xr:uid="{00000000-0005-0000-0000-00008DA50000}"/>
    <cellStyle name="Normal 3 3 5 5" xfId="15658" xr:uid="{00000000-0005-0000-0000-00008EA50000}"/>
    <cellStyle name="Normal 3 3 5 5 2" xfId="25568" xr:uid="{00000000-0005-0000-0000-00008FA50000}"/>
    <cellStyle name="Normal 3 3 5 5 3" xfId="47086" xr:uid="{00000000-0005-0000-0000-000090A50000}"/>
    <cellStyle name="Normal 3 3 5 6" xfId="19555" xr:uid="{00000000-0005-0000-0000-000091A50000}"/>
    <cellStyle name="Normal 3 3 5 7" xfId="29216" xr:uid="{00000000-0005-0000-0000-000092A50000}"/>
    <cellStyle name="Normal 3 3 5 8" xfId="34624" xr:uid="{00000000-0005-0000-0000-000093A50000}"/>
    <cellStyle name="Normal 3 3 5 9" xfId="42223" xr:uid="{00000000-0005-0000-0000-000094A50000}"/>
    <cellStyle name="Normal 3 3 6" xfId="1186" xr:uid="{00000000-0005-0000-0000-000095A50000}"/>
    <cellStyle name="Normal 3 3 6 2" xfId="3572" xr:uid="{00000000-0005-0000-0000-000096A50000}"/>
    <cellStyle name="Normal 3 3 6 2 2" xfId="8363" xr:uid="{00000000-0005-0000-0000-000097A50000}"/>
    <cellStyle name="Normal 3 3 6 2 2 2" xfId="27786" xr:uid="{00000000-0005-0000-0000-000098A50000}"/>
    <cellStyle name="Normal 3 3 6 2 2 3" xfId="54129" xr:uid="{00000000-0005-0000-0000-000099A50000}"/>
    <cellStyle name="Normal 3 3 6 2 2 4" xfId="17905" xr:uid="{00000000-0005-0000-0000-00009AA50000}"/>
    <cellStyle name="Normal 3 3 6 2 3" xfId="22197" xr:uid="{00000000-0005-0000-0000-00009BA50000}"/>
    <cellStyle name="Normal 3 3 6 2 3 2" xfId="49440" xr:uid="{00000000-0005-0000-0000-00009CA50000}"/>
    <cellStyle name="Normal 3 3 6 2 4" xfId="31681" xr:uid="{00000000-0005-0000-0000-00009DA50000}"/>
    <cellStyle name="Normal 3 3 6 2 5" xfId="37251" xr:uid="{00000000-0005-0000-0000-00009EA50000}"/>
    <cellStyle name="Normal 3 3 6 2 6" xfId="44711" xr:uid="{00000000-0005-0000-0000-00009FA50000}"/>
    <cellStyle name="Normal 3 3 6 2 7" xfId="12721" xr:uid="{00000000-0005-0000-0000-0000A0A50000}"/>
    <cellStyle name="Normal 3 3 6 3" xfId="6406" xr:uid="{00000000-0005-0000-0000-0000A1A50000}"/>
    <cellStyle name="Normal 3 3 6 3 2" xfId="23752" xr:uid="{00000000-0005-0000-0000-0000A2A50000}"/>
    <cellStyle name="Normal 3 3 6 3 3" xfId="52172" xr:uid="{00000000-0005-0000-0000-0000A3A50000}"/>
    <cellStyle name="Normal 3 3 6 3 4" xfId="14197" xr:uid="{00000000-0005-0000-0000-0000A4A50000}"/>
    <cellStyle name="Normal 3 3 6 4" xfId="16066" xr:uid="{00000000-0005-0000-0000-0000A5A50000}"/>
    <cellStyle name="Normal 3 3 6 4 2" xfId="25976" xr:uid="{00000000-0005-0000-0000-0000A6A50000}"/>
    <cellStyle name="Normal 3 3 6 4 3" xfId="47508" xr:uid="{00000000-0005-0000-0000-0000A7A50000}"/>
    <cellStyle name="Normal 3 3 6 5" xfId="20025" xr:uid="{00000000-0005-0000-0000-0000A8A50000}"/>
    <cellStyle name="Normal 3 3 6 6" xfId="29653" xr:uid="{00000000-0005-0000-0000-0000A9A50000}"/>
    <cellStyle name="Normal 3 3 6 7" xfId="35096" xr:uid="{00000000-0005-0000-0000-0000AAA50000}"/>
    <cellStyle name="Normal 3 3 6 8" xfId="42691" xr:uid="{00000000-0005-0000-0000-0000ABA50000}"/>
    <cellStyle name="Normal 3 3 6 9" xfId="11284" xr:uid="{00000000-0005-0000-0000-0000ACA50000}"/>
    <cellStyle name="Normal 3 3 7" xfId="2014" xr:uid="{00000000-0005-0000-0000-0000ADA50000}"/>
    <cellStyle name="Normal 3 3 7 2" xfId="4319" xr:uid="{00000000-0005-0000-0000-0000AEA50000}"/>
    <cellStyle name="Normal 3 3 7 2 2" xfId="9100" xr:uid="{00000000-0005-0000-0000-0000AFA50000}"/>
    <cellStyle name="Normal 3 3 7 2 2 2" xfId="28493" xr:uid="{00000000-0005-0000-0000-0000B0A50000}"/>
    <cellStyle name="Normal 3 3 7 2 2 3" xfId="54866" xr:uid="{00000000-0005-0000-0000-0000B1A50000}"/>
    <cellStyle name="Normal 3 3 7 2 2 4" xfId="18652" xr:uid="{00000000-0005-0000-0000-0000B2A50000}"/>
    <cellStyle name="Normal 3 3 7 2 3" xfId="22944" xr:uid="{00000000-0005-0000-0000-0000B3A50000}"/>
    <cellStyle name="Normal 3 3 7 2 3 2" xfId="50176" xr:uid="{00000000-0005-0000-0000-0000B4A50000}"/>
    <cellStyle name="Normal 3 3 7 2 4" xfId="32419" xr:uid="{00000000-0005-0000-0000-0000B5A50000}"/>
    <cellStyle name="Normal 3 3 7 2 5" xfId="37998" xr:uid="{00000000-0005-0000-0000-0000B6A50000}"/>
    <cellStyle name="Normal 3 3 7 2 6" xfId="45458" xr:uid="{00000000-0005-0000-0000-0000B7A50000}"/>
    <cellStyle name="Normal 3 3 7 2 7" xfId="14904" xr:uid="{00000000-0005-0000-0000-0000B8A50000}"/>
    <cellStyle name="Normal 3 3 7 3" xfId="7179" xr:uid="{00000000-0005-0000-0000-0000B9A50000}"/>
    <cellStyle name="Normal 3 3 7 3 2" xfId="26683" xr:uid="{00000000-0005-0000-0000-0000BAA50000}"/>
    <cellStyle name="Normal 3 3 7 3 3" xfId="52945" xr:uid="{00000000-0005-0000-0000-0000BBA50000}"/>
    <cellStyle name="Normal 3 3 7 3 4" xfId="16773" xr:uid="{00000000-0005-0000-0000-0000BCA50000}"/>
    <cellStyle name="Normal 3 3 7 4" xfId="20851" xr:uid="{00000000-0005-0000-0000-0000BDA50000}"/>
    <cellStyle name="Normal 3 3 7 4 2" xfId="48281" xr:uid="{00000000-0005-0000-0000-0000BEA50000}"/>
    <cellStyle name="Normal 3 3 7 5" xfId="30465" xr:uid="{00000000-0005-0000-0000-0000BFA50000}"/>
    <cellStyle name="Normal 3 3 7 6" xfId="35924" xr:uid="{00000000-0005-0000-0000-0000C0A50000}"/>
    <cellStyle name="Normal 3 3 7 7" xfId="43517" xr:uid="{00000000-0005-0000-0000-0000C1A50000}"/>
    <cellStyle name="Normal 3 3 7 8" xfId="12016" xr:uid="{00000000-0005-0000-0000-0000C2A50000}"/>
    <cellStyle name="Normal 3 3 8" xfId="2881" xr:uid="{00000000-0005-0000-0000-0000C3A50000}"/>
    <cellStyle name="Normal 3 3 8 2" xfId="7676" xr:uid="{00000000-0005-0000-0000-0000C4A50000}"/>
    <cellStyle name="Normal 3 3 8 2 2" xfId="27106" xr:uid="{00000000-0005-0000-0000-0000C5A50000}"/>
    <cellStyle name="Normal 3 3 8 2 3" xfId="53442" xr:uid="{00000000-0005-0000-0000-0000C6A50000}"/>
    <cellStyle name="Normal 3 3 8 2 4" xfId="17214" xr:uid="{00000000-0005-0000-0000-0000C7A50000}"/>
    <cellStyle name="Normal 3 3 8 3" xfId="21506" xr:uid="{00000000-0005-0000-0000-0000C8A50000}"/>
    <cellStyle name="Normal 3 3 8 3 2" xfId="48754" xr:uid="{00000000-0005-0000-0000-0000C9A50000}"/>
    <cellStyle name="Normal 3 3 8 4" xfId="30993" xr:uid="{00000000-0005-0000-0000-0000CAA50000}"/>
    <cellStyle name="Normal 3 3 8 5" xfId="36560" xr:uid="{00000000-0005-0000-0000-0000CBA50000}"/>
    <cellStyle name="Normal 3 3 8 6" xfId="44020" xr:uid="{00000000-0005-0000-0000-0000CCA50000}"/>
    <cellStyle name="Normal 3 3 8 7" xfId="13518" xr:uid="{00000000-0005-0000-0000-0000CDA50000}"/>
    <cellStyle name="Normal 3 3 9" xfId="4790" xr:uid="{00000000-0005-0000-0000-0000CEA50000}"/>
    <cellStyle name="Normal 3 3 9 2" xfId="9550" xr:uid="{00000000-0005-0000-0000-0000CFA50000}"/>
    <cellStyle name="Normal 3 3 9 2 2" xfId="55316" xr:uid="{00000000-0005-0000-0000-0000D0A50000}"/>
    <cellStyle name="Normal 3 3 9 2 3" xfId="25309" xr:uid="{00000000-0005-0000-0000-0000D1A50000}"/>
    <cellStyle name="Normal 3 3 9 3" xfId="32889" xr:uid="{00000000-0005-0000-0000-0000D2A50000}"/>
    <cellStyle name="Normal 3 3 9 3 2" xfId="50625" xr:uid="{00000000-0005-0000-0000-0000D3A50000}"/>
    <cellStyle name="Normal 3 3 9 4" xfId="38468" xr:uid="{00000000-0005-0000-0000-0000D4A50000}"/>
    <cellStyle name="Normal 3 3 9 5" xfId="45925" xr:uid="{00000000-0005-0000-0000-0000D5A50000}"/>
    <cellStyle name="Normal 3 3 9 6" xfId="15387" xr:uid="{00000000-0005-0000-0000-0000D6A50000}"/>
    <cellStyle name="Normal 3 4" xfId="2647" xr:uid="{00000000-0005-0000-0000-0000D7A50000}"/>
    <cellStyle name="Normal 3 5" xfId="2436" xr:uid="{00000000-0005-0000-0000-0000D8A50000}"/>
    <cellStyle name="Normal 32" xfId="57490" xr:uid="{00000000-0005-0000-0000-0000D9A50000}"/>
    <cellStyle name="Normal 4" xfId="82" xr:uid="{00000000-0005-0000-0000-0000DAA50000}"/>
    <cellStyle name="Normal 4 2" xfId="453" xr:uid="{00000000-0005-0000-0000-0000DBA50000}"/>
    <cellStyle name="Normal 4 2 2" xfId="2771" xr:uid="{00000000-0005-0000-0000-0000DCA50000}"/>
    <cellStyle name="Normal 4 2 3" xfId="2560" xr:uid="{00000000-0005-0000-0000-0000DDA50000}"/>
    <cellStyle name="Normal 4 3" xfId="338" xr:uid="{00000000-0005-0000-0000-0000DEA50000}"/>
    <cellStyle name="Normal 4 3 10" xfId="5280" xr:uid="{00000000-0005-0000-0000-0000DFA50000}"/>
    <cellStyle name="Normal 4 3 10 2" xfId="9972" xr:uid="{00000000-0005-0000-0000-0000E0A50000}"/>
    <cellStyle name="Normal 4 3 10 2 2" xfId="55738" xr:uid="{00000000-0005-0000-0000-0000E1A50000}"/>
    <cellStyle name="Normal 4 3 10 2 3" xfId="33376" xr:uid="{00000000-0005-0000-0000-0000E2A50000}"/>
    <cellStyle name="Normal 4 3 10 3" xfId="38955" xr:uid="{00000000-0005-0000-0000-0000E3A50000}"/>
    <cellStyle name="Normal 4 3 10 3 2" xfId="51046" xr:uid="{00000000-0005-0000-0000-0000E4A50000}"/>
    <cellStyle name="Normal 4 3 10 4" xfId="46408" xr:uid="{00000000-0005-0000-0000-0000E5A50000}"/>
    <cellStyle name="Normal 4 3 10 5" xfId="19231" xr:uid="{00000000-0005-0000-0000-0000E6A50000}"/>
    <cellStyle name="Normal 4 3 11" xfId="5705" xr:uid="{00000000-0005-0000-0000-0000E7A50000}"/>
    <cellStyle name="Normal 4 3 11 2" xfId="51471" xr:uid="{00000000-0005-0000-0000-0000E8A50000}"/>
    <cellStyle name="Normal 4 3 11 3" xfId="28941" xr:uid="{00000000-0005-0000-0000-0000E9A50000}"/>
    <cellStyle name="Normal 4 3 12" xfId="10768" xr:uid="{00000000-0005-0000-0000-0000EAA50000}"/>
    <cellStyle name="Normal 4 3 12 2" xfId="46816" xr:uid="{00000000-0005-0000-0000-0000EBA50000}"/>
    <cellStyle name="Normal 4 3 12 3" xfId="34292" xr:uid="{00000000-0005-0000-0000-0000ECA50000}"/>
    <cellStyle name="Normal 4 3 13" xfId="41941" xr:uid="{00000000-0005-0000-0000-0000EDA50000}"/>
    <cellStyle name="Normal 4 3 14" xfId="11182" xr:uid="{00000000-0005-0000-0000-0000EEA50000}"/>
    <cellStyle name="Normal 4 3 15" xfId="56523" xr:uid="{00000000-0005-0000-0000-0000EFA50000}"/>
    <cellStyle name="Normal 4 3 16" xfId="56978" xr:uid="{00000000-0005-0000-0000-0000F0A50000}"/>
    <cellStyle name="Normal 4 3 2" xfId="532" xr:uid="{00000000-0005-0000-0000-0000F1A50000}"/>
    <cellStyle name="Normal 4 3 2 10" xfId="10856" xr:uid="{00000000-0005-0000-0000-0000F2A50000}"/>
    <cellStyle name="Normal 4 3 2 10 2" xfId="46916" xr:uid="{00000000-0005-0000-0000-0000F3A50000}"/>
    <cellStyle name="Normal 4 3 2 10 3" xfId="34448" xr:uid="{00000000-0005-0000-0000-0000F4A50000}"/>
    <cellStyle name="Normal 4 3 2 11" xfId="42048" xr:uid="{00000000-0005-0000-0000-0000F5A50000}"/>
    <cellStyle name="Normal 4 3 2 12" xfId="11392" xr:uid="{00000000-0005-0000-0000-0000F6A50000}"/>
    <cellStyle name="Normal 4 3 2 13" xfId="56611" xr:uid="{00000000-0005-0000-0000-0000F7A50000}"/>
    <cellStyle name="Normal 4 3 2 14" xfId="57066" xr:uid="{00000000-0005-0000-0000-0000F8A50000}"/>
    <cellStyle name="Normal 4 3 2 2" xfId="1069" xr:uid="{00000000-0005-0000-0000-0000F9A50000}"/>
    <cellStyle name="Normal 4 3 2 2 10" xfId="11926" xr:uid="{00000000-0005-0000-0000-0000FAA50000}"/>
    <cellStyle name="Normal 4 3 2 2 11" xfId="56854" xr:uid="{00000000-0005-0000-0000-0000FBA50000}"/>
    <cellStyle name="Normal 4 3 2 2 12" xfId="57309" xr:uid="{00000000-0005-0000-0000-0000FCA50000}"/>
    <cellStyle name="Normal 4 3 2 2 2" xfId="1806" xr:uid="{00000000-0005-0000-0000-0000FDA50000}"/>
    <cellStyle name="Normal 4 3 2 2 2 2" xfId="4179" xr:uid="{00000000-0005-0000-0000-0000FEA50000}"/>
    <cellStyle name="Normal 4 3 2 2 2 2 2" xfId="8970" xr:uid="{00000000-0005-0000-0000-0000FFA50000}"/>
    <cellStyle name="Normal 4 3 2 2 2 2 2 2" xfId="28389" xr:uid="{00000000-0005-0000-0000-000000A60000}"/>
    <cellStyle name="Normal 4 3 2 2 2 2 2 3" xfId="54736" xr:uid="{00000000-0005-0000-0000-000001A60000}"/>
    <cellStyle name="Normal 4 3 2 2 2 2 2 4" xfId="18512" xr:uid="{00000000-0005-0000-0000-000002A60000}"/>
    <cellStyle name="Normal 4 3 2 2 2 2 3" xfId="22804" xr:uid="{00000000-0005-0000-0000-000003A60000}"/>
    <cellStyle name="Normal 4 3 2 2 2 2 3 2" xfId="50047" xr:uid="{00000000-0005-0000-0000-000004A60000}"/>
    <cellStyle name="Normal 4 3 2 2 2 2 4" xfId="32287" xr:uid="{00000000-0005-0000-0000-000005A60000}"/>
    <cellStyle name="Normal 4 3 2 2 2 2 5" xfId="37858" xr:uid="{00000000-0005-0000-0000-000006A60000}"/>
    <cellStyle name="Normal 4 3 2 2 2 2 6" xfId="45318" xr:uid="{00000000-0005-0000-0000-000007A60000}"/>
    <cellStyle name="Normal 4 3 2 2 2 2 7" xfId="14800" xr:uid="{00000000-0005-0000-0000-000008A60000}"/>
    <cellStyle name="Normal 4 3 2 2 2 3" xfId="7019" xr:uid="{00000000-0005-0000-0000-000009A60000}"/>
    <cellStyle name="Normal 4 3 2 2 2 3 2" xfId="26579" xr:uid="{00000000-0005-0000-0000-00000AA60000}"/>
    <cellStyle name="Normal 4 3 2 2 2 3 3" xfId="52785" xr:uid="{00000000-0005-0000-0000-00000BA60000}"/>
    <cellStyle name="Normal 4 3 2 2 2 3 4" xfId="16669" xr:uid="{00000000-0005-0000-0000-00000CA60000}"/>
    <cellStyle name="Normal 4 3 2 2 2 4" xfId="20645" xr:uid="{00000000-0005-0000-0000-00000DA60000}"/>
    <cellStyle name="Normal 4 3 2 2 2 4 2" xfId="48121" xr:uid="{00000000-0005-0000-0000-00000EA60000}"/>
    <cellStyle name="Normal 4 3 2 2 2 5" xfId="30270" xr:uid="{00000000-0005-0000-0000-00000FA60000}"/>
    <cellStyle name="Normal 4 3 2 2 2 6" xfId="35716" xr:uid="{00000000-0005-0000-0000-000010A60000}"/>
    <cellStyle name="Normal 4 3 2 2 2 7" xfId="43311" xr:uid="{00000000-0005-0000-0000-000011A60000}"/>
    <cellStyle name="Normal 4 3 2 2 2 8" xfId="13339" xr:uid="{00000000-0005-0000-0000-000012A60000}"/>
    <cellStyle name="Normal 4 3 2 2 3" xfId="2346" xr:uid="{00000000-0005-0000-0000-000013A60000}"/>
    <cellStyle name="Normal 4 3 2 2 3 2" xfId="4651" xr:uid="{00000000-0005-0000-0000-000014A60000}"/>
    <cellStyle name="Normal 4 3 2 2 3 2 2" xfId="9432" xr:uid="{00000000-0005-0000-0000-000015A60000}"/>
    <cellStyle name="Normal 4 3 2 2 3 2 2 2" xfId="28825" xr:uid="{00000000-0005-0000-0000-000016A60000}"/>
    <cellStyle name="Normal 4 3 2 2 3 2 2 3" xfId="55198" xr:uid="{00000000-0005-0000-0000-000017A60000}"/>
    <cellStyle name="Normal 4 3 2 2 3 2 2 4" xfId="18984" xr:uid="{00000000-0005-0000-0000-000018A60000}"/>
    <cellStyle name="Normal 4 3 2 2 3 2 3" xfId="23276" xr:uid="{00000000-0005-0000-0000-000019A60000}"/>
    <cellStyle name="Normal 4 3 2 2 3 2 3 2" xfId="50508" xr:uid="{00000000-0005-0000-0000-00001AA60000}"/>
    <cellStyle name="Normal 4 3 2 2 3 2 4" xfId="32751" xr:uid="{00000000-0005-0000-0000-00001BA60000}"/>
    <cellStyle name="Normal 4 3 2 2 3 2 5" xfId="38330" xr:uid="{00000000-0005-0000-0000-00001CA60000}"/>
    <cellStyle name="Normal 4 3 2 2 3 2 6" xfId="45790" xr:uid="{00000000-0005-0000-0000-00001DA60000}"/>
    <cellStyle name="Normal 4 3 2 2 3 2 7" xfId="15236" xr:uid="{00000000-0005-0000-0000-00001EA60000}"/>
    <cellStyle name="Normal 4 3 2 2 3 3" xfId="7511" xr:uid="{00000000-0005-0000-0000-00001FA60000}"/>
    <cellStyle name="Normal 4 3 2 2 3 3 2" xfId="27015" xr:uid="{00000000-0005-0000-0000-000020A60000}"/>
    <cellStyle name="Normal 4 3 2 2 3 3 3" xfId="53277" xr:uid="{00000000-0005-0000-0000-000021A60000}"/>
    <cellStyle name="Normal 4 3 2 2 3 3 4" xfId="17105" xr:uid="{00000000-0005-0000-0000-000022A60000}"/>
    <cellStyle name="Normal 4 3 2 2 3 4" xfId="21183" xr:uid="{00000000-0005-0000-0000-000023A60000}"/>
    <cellStyle name="Normal 4 3 2 2 3 4 2" xfId="48613" xr:uid="{00000000-0005-0000-0000-000024A60000}"/>
    <cellStyle name="Normal 4 3 2 2 3 5" xfId="30797" xr:uid="{00000000-0005-0000-0000-000025A60000}"/>
    <cellStyle name="Normal 4 3 2 2 3 6" xfId="36256" xr:uid="{00000000-0005-0000-0000-000026A60000}"/>
    <cellStyle name="Normal 4 3 2 2 3 7" xfId="43849" xr:uid="{00000000-0005-0000-0000-000027A60000}"/>
    <cellStyle name="Normal 4 3 2 2 3 8" xfId="12619" xr:uid="{00000000-0005-0000-0000-000028A60000}"/>
    <cellStyle name="Normal 4 3 2 2 4" xfId="3487" xr:uid="{00000000-0005-0000-0000-000029A60000}"/>
    <cellStyle name="Normal 4 3 2 2 4 2" xfId="8279" xr:uid="{00000000-0005-0000-0000-00002AA60000}"/>
    <cellStyle name="Normal 4 3 2 2 4 2 2" xfId="27709" xr:uid="{00000000-0005-0000-0000-00002BA60000}"/>
    <cellStyle name="Normal 4 3 2 2 4 2 3" xfId="54045" xr:uid="{00000000-0005-0000-0000-00002CA60000}"/>
    <cellStyle name="Normal 4 3 2 2 4 2 4" xfId="17820" xr:uid="{00000000-0005-0000-0000-00002DA60000}"/>
    <cellStyle name="Normal 4 3 2 2 4 3" xfId="22112" xr:uid="{00000000-0005-0000-0000-00002EA60000}"/>
    <cellStyle name="Normal 4 3 2 2 4 3 2" xfId="49357" xr:uid="{00000000-0005-0000-0000-00002FA60000}"/>
    <cellStyle name="Normal 4 3 2 2 4 4" xfId="31599" xr:uid="{00000000-0005-0000-0000-000030A60000}"/>
    <cellStyle name="Normal 4 3 2 2 4 5" xfId="37166" xr:uid="{00000000-0005-0000-0000-000031A60000}"/>
    <cellStyle name="Normal 4 3 2 2 4 6" xfId="44626" xr:uid="{00000000-0005-0000-0000-000032A60000}"/>
    <cellStyle name="Normal 4 3 2 2 4 7" xfId="14121" xr:uid="{00000000-0005-0000-0000-000033A60000}"/>
    <cellStyle name="Normal 4 3 2 2 5" xfId="5126" xr:uid="{00000000-0005-0000-0000-000034A60000}"/>
    <cellStyle name="Normal 4 3 2 2 5 2" xfId="9882" xr:uid="{00000000-0005-0000-0000-000035A60000}"/>
    <cellStyle name="Normal 4 3 2 2 5 2 2" xfId="55648" xr:uid="{00000000-0005-0000-0000-000036A60000}"/>
    <cellStyle name="Normal 4 3 2 2 5 2 3" xfId="25900" xr:uid="{00000000-0005-0000-0000-000037A60000}"/>
    <cellStyle name="Normal 4 3 2 2 5 3" xfId="33225" xr:uid="{00000000-0005-0000-0000-000038A60000}"/>
    <cellStyle name="Normal 4 3 2 2 5 3 2" xfId="50957" xr:uid="{00000000-0005-0000-0000-000039A60000}"/>
    <cellStyle name="Normal 4 3 2 2 5 4" xfId="38804" xr:uid="{00000000-0005-0000-0000-00003AA60000}"/>
    <cellStyle name="Normal 4 3 2 2 5 5" xfId="46257" xr:uid="{00000000-0005-0000-0000-00003BA60000}"/>
    <cellStyle name="Normal 4 3 2 2 5 6" xfId="15990" xr:uid="{00000000-0005-0000-0000-00003CA60000}"/>
    <cellStyle name="Normal 4 3 2 2 6" xfId="5611" xr:uid="{00000000-0005-0000-0000-00003DA60000}"/>
    <cellStyle name="Normal 4 3 2 2 6 2" xfId="10303" xr:uid="{00000000-0005-0000-0000-00003EA60000}"/>
    <cellStyle name="Normal 4 3 2 2 6 2 2" xfId="56069" xr:uid="{00000000-0005-0000-0000-00003FA60000}"/>
    <cellStyle name="Normal 4 3 2 2 6 2 3" xfId="33707" xr:uid="{00000000-0005-0000-0000-000040A60000}"/>
    <cellStyle name="Normal 4 3 2 2 6 3" xfId="39286" xr:uid="{00000000-0005-0000-0000-000041A60000}"/>
    <cellStyle name="Normal 4 3 2 2 6 3 2" xfId="51377" xr:uid="{00000000-0005-0000-0000-000042A60000}"/>
    <cellStyle name="Normal 4 3 2 2 6 4" xfId="46739" xr:uid="{00000000-0005-0000-0000-000043A60000}"/>
    <cellStyle name="Normal 4 3 2 2 6 5" xfId="19914" xr:uid="{00000000-0005-0000-0000-000044A60000}"/>
    <cellStyle name="Normal 4 3 2 2 7" xfId="6314" xr:uid="{00000000-0005-0000-0000-000045A60000}"/>
    <cellStyle name="Normal 4 3 2 2 7 2" xfId="52080" xr:uid="{00000000-0005-0000-0000-000046A60000}"/>
    <cellStyle name="Normal 4 3 2 2 7 3" xfId="29548" xr:uid="{00000000-0005-0000-0000-000047A60000}"/>
    <cellStyle name="Normal 4 3 2 2 8" xfId="11099" xr:uid="{00000000-0005-0000-0000-000048A60000}"/>
    <cellStyle name="Normal 4 3 2 2 8 2" xfId="47418" xr:uid="{00000000-0005-0000-0000-000049A60000}"/>
    <cellStyle name="Normal 4 3 2 2 8 3" xfId="34983" xr:uid="{00000000-0005-0000-0000-00004AA60000}"/>
    <cellStyle name="Normal 4 3 2 2 9" xfId="42582" xr:uid="{00000000-0005-0000-0000-00004BA60000}"/>
    <cellStyle name="Normal 4 3 2 3" xfId="821" xr:uid="{00000000-0005-0000-0000-00004CA60000}"/>
    <cellStyle name="Normal 4 3 2 3 10" xfId="11678" xr:uid="{00000000-0005-0000-0000-00004DA60000}"/>
    <cellStyle name="Normal 4 3 2 3 2" xfId="1563" xr:uid="{00000000-0005-0000-0000-00004EA60000}"/>
    <cellStyle name="Normal 4 3 2 3 2 2" xfId="3936" xr:uid="{00000000-0005-0000-0000-00004FA60000}"/>
    <cellStyle name="Normal 4 3 2 3 2 2 2" xfId="8727" xr:uid="{00000000-0005-0000-0000-000050A60000}"/>
    <cellStyle name="Normal 4 3 2 3 2 2 2 2" xfId="28146" xr:uid="{00000000-0005-0000-0000-000051A60000}"/>
    <cellStyle name="Normal 4 3 2 3 2 2 2 3" xfId="54493" xr:uid="{00000000-0005-0000-0000-000052A60000}"/>
    <cellStyle name="Normal 4 3 2 3 2 2 2 4" xfId="18269" xr:uid="{00000000-0005-0000-0000-000053A60000}"/>
    <cellStyle name="Normal 4 3 2 3 2 2 3" xfId="22561" xr:uid="{00000000-0005-0000-0000-000054A60000}"/>
    <cellStyle name="Normal 4 3 2 3 2 2 3 2" xfId="49804" xr:uid="{00000000-0005-0000-0000-000055A60000}"/>
    <cellStyle name="Normal 4 3 2 3 2 2 4" xfId="32044" xr:uid="{00000000-0005-0000-0000-000056A60000}"/>
    <cellStyle name="Normal 4 3 2 3 2 2 5" xfId="37615" xr:uid="{00000000-0005-0000-0000-000057A60000}"/>
    <cellStyle name="Normal 4 3 2 3 2 2 6" xfId="45075" xr:uid="{00000000-0005-0000-0000-000058A60000}"/>
    <cellStyle name="Normal 4 3 2 3 2 2 7" xfId="14557" xr:uid="{00000000-0005-0000-0000-000059A60000}"/>
    <cellStyle name="Normal 4 3 2 3 2 3" xfId="6776" xr:uid="{00000000-0005-0000-0000-00005AA60000}"/>
    <cellStyle name="Normal 4 3 2 3 2 3 2" xfId="26336" xr:uid="{00000000-0005-0000-0000-00005BA60000}"/>
    <cellStyle name="Normal 4 3 2 3 2 3 3" xfId="52542" xr:uid="{00000000-0005-0000-0000-00005CA60000}"/>
    <cellStyle name="Normal 4 3 2 3 2 3 4" xfId="16426" xr:uid="{00000000-0005-0000-0000-00005DA60000}"/>
    <cellStyle name="Normal 4 3 2 3 2 4" xfId="20402" xr:uid="{00000000-0005-0000-0000-00005EA60000}"/>
    <cellStyle name="Normal 4 3 2 3 2 4 2" xfId="47878" xr:uid="{00000000-0005-0000-0000-00005FA60000}"/>
    <cellStyle name="Normal 4 3 2 3 2 5" xfId="30027" xr:uid="{00000000-0005-0000-0000-000060A60000}"/>
    <cellStyle name="Normal 4 3 2 3 2 6" xfId="35473" xr:uid="{00000000-0005-0000-0000-000061A60000}"/>
    <cellStyle name="Normal 4 3 2 3 2 7" xfId="43068" xr:uid="{00000000-0005-0000-0000-000062A60000}"/>
    <cellStyle name="Normal 4 3 2 3 2 8" xfId="13096" xr:uid="{00000000-0005-0000-0000-000063A60000}"/>
    <cellStyle name="Normal 4 3 2 3 3" xfId="3244" xr:uid="{00000000-0005-0000-0000-000064A60000}"/>
    <cellStyle name="Normal 4 3 2 3 3 2" xfId="8036" xr:uid="{00000000-0005-0000-0000-000065A60000}"/>
    <cellStyle name="Normal 4 3 2 3 3 2 2" xfId="27466" xr:uid="{00000000-0005-0000-0000-000066A60000}"/>
    <cellStyle name="Normal 4 3 2 3 3 2 3" xfId="53802" xr:uid="{00000000-0005-0000-0000-000067A60000}"/>
    <cellStyle name="Normal 4 3 2 3 3 2 4" xfId="17577" xr:uid="{00000000-0005-0000-0000-000068A60000}"/>
    <cellStyle name="Normal 4 3 2 3 3 3" xfId="21869" xr:uid="{00000000-0005-0000-0000-000069A60000}"/>
    <cellStyle name="Normal 4 3 2 3 3 3 2" xfId="49114" xr:uid="{00000000-0005-0000-0000-00006AA60000}"/>
    <cellStyle name="Normal 4 3 2 3 3 4" xfId="31356" xr:uid="{00000000-0005-0000-0000-00006BA60000}"/>
    <cellStyle name="Normal 4 3 2 3 3 5" xfId="36923" xr:uid="{00000000-0005-0000-0000-00006CA60000}"/>
    <cellStyle name="Normal 4 3 2 3 3 6" xfId="44383" xr:uid="{00000000-0005-0000-0000-00006DA60000}"/>
    <cellStyle name="Normal 4 3 2 3 3 7" xfId="12376" xr:uid="{00000000-0005-0000-0000-00006EA60000}"/>
    <cellStyle name="Normal 4 3 2 3 4" xfId="6071" xr:uid="{00000000-0005-0000-0000-00006FA60000}"/>
    <cellStyle name="Normal 4 3 2 3 4 2" xfId="23579" xr:uid="{00000000-0005-0000-0000-000070A60000}"/>
    <cellStyle name="Normal 4 3 2 3 4 3" xfId="51837" xr:uid="{00000000-0005-0000-0000-000071A60000}"/>
    <cellStyle name="Normal 4 3 2 3 4 4" xfId="13878" xr:uid="{00000000-0005-0000-0000-000072A60000}"/>
    <cellStyle name="Normal 4 3 2 3 5" xfId="15747" xr:uid="{00000000-0005-0000-0000-000073A60000}"/>
    <cellStyle name="Normal 4 3 2 3 5 2" xfId="25657" xr:uid="{00000000-0005-0000-0000-000074A60000}"/>
    <cellStyle name="Normal 4 3 2 3 5 3" xfId="47175" xr:uid="{00000000-0005-0000-0000-000075A60000}"/>
    <cellStyle name="Normal 4 3 2 3 6" xfId="19666" xr:uid="{00000000-0005-0000-0000-000076A60000}"/>
    <cellStyle name="Normal 4 3 2 3 7" xfId="29305" xr:uid="{00000000-0005-0000-0000-000077A60000}"/>
    <cellStyle name="Normal 4 3 2 3 8" xfId="34735" xr:uid="{00000000-0005-0000-0000-000078A60000}"/>
    <cellStyle name="Normal 4 3 2 3 9" xfId="42334" xr:uid="{00000000-0005-0000-0000-000079A60000}"/>
    <cellStyle name="Normal 4 3 2 4" xfId="1300" xr:uid="{00000000-0005-0000-0000-00007AA60000}"/>
    <cellStyle name="Normal 4 3 2 4 2" xfId="3676" xr:uid="{00000000-0005-0000-0000-00007BA60000}"/>
    <cellStyle name="Normal 4 3 2 4 2 2" xfId="8467" xr:uid="{00000000-0005-0000-0000-00007CA60000}"/>
    <cellStyle name="Normal 4 3 2 4 2 2 2" xfId="27887" xr:uid="{00000000-0005-0000-0000-00007DA60000}"/>
    <cellStyle name="Normal 4 3 2 4 2 2 3" xfId="54233" xr:uid="{00000000-0005-0000-0000-00007EA60000}"/>
    <cellStyle name="Normal 4 3 2 4 2 2 4" xfId="18009" xr:uid="{00000000-0005-0000-0000-00007FA60000}"/>
    <cellStyle name="Normal 4 3 2 4 2 3" xfId="22301" xr:uid="{00000000-0005-0000-0000-000080A60000}"/>
    <cellStyle name="Normal 4 3 2 4 2 3 2" xfId="49544" xr:uid="{00000000-0005-0000-0000-000081A60000}"/>
    <cellStyle name="Normal 4 3 2 4 2 4" xfId="31784" xr:uid="{00000000-0005-0000-0000-000082A60000}"/>
    <cellStyle name="Normal 4 3 2 4 2 5" xfId="37355" xr:uid="{00000000-0005-0000-0000-000083A60000}"/>
    <cellStyle name="Normal 4 3 2 4 2 6" xfId="44815" xr:uid="{00000000-0005-0000-0000-000084A60000}"/>
    <cellStyle name="Normal 4 3 2 4 2 7" xfId="14298" xr:uid="{00000000-0005-0000-0000-000085A60000}"/>
    <cellStyle name="Normal 4 3 2 4 3" xfId="6514" xr:uid="{00000000-0005-0000-0000-000086A60000}"/>
    <cellStyle name="Normal 4 3 2 4 3 2" xfId="26077" xr:uid="{00000000-0005-0000-0000-000087A60000}"/>
    <cellStyle name="Normal 4 3 2 4 3 3" xfId="52280" xr:uid="{00000000-0005-0000-0000-000088A60000}"/>
    <cellStyle name="Normal 4 3 2 4 3 4" xfId="16167" xr:uid="{00000000-0005-0000-0000-000089A60000}"/>
    <cellStyle name="Normal 4 3 2 4 4" xfId="20139" xr:uid="{00000000-0005-0000-0000-00008AA60000}"/>
    <cellStyle name="Normal 4 3 2 4 4 2" xfId="47616" xr:uid="{00000000-0005-0000-0000-00008BA60000}"/>
    <cellStyle name="Normal 4 3 2 4 5" xfId="29764" xr:uid="{00000000-0005-0000-0000-00008CA60000}"/>
    <cellStyle name="Normal 4 3 2 4 6" xfId="35210" xr:uid="{00000000-0005-0000-0000-00008DA60000}"/>
    <cellStyle name="Normal 4 3 2 4 7" xfId="42805" xr:uid="{00000000-0005-0000-0000-00008EA60000}"/>
    <cellStyle name="Normal 4 3 2 4 8" xfId="12834" xr:uid="{00000000-0005-0000-0000-00008FA60000}"/>
    <cellStyle name="Normal 4 3 2 5" xfId="2103" xr:uid="{00000000-0005-0000-0000-000090A60000}"/>
    <cellStyle name="Normal 4 3 2 5 2" xfId="4408" xr:uid="{00000000-0005-0000-0000-000091A60000}"/>
    <cellStyle name="Normal 4 3 2 5 2 2" xfId="9189" xr:uid="{00000000-0005-0000-0000-000092A60000}"/>
    <cellStyle name="Normal 4 3 2 5 2 2 2" xfId="28582" xr:uid="{00000000-0005-0000-0000-000093A60000}"/>
    <cellStyle name="Normal 4 3 2 5 2 2 3" xfId="54955" xr:uid="{00000000-0005-0000-0000-000094A60000}"/>
    <cellStyle name="Normal 4 3 2 5 2 2 4" xfId="18741" xr:uid="{00000000-0005-0000-0000-000095A60000}"/>
    <cellStyle name="Normal 4 3 2 5 2 3" xfId="23033" xr:uid="{00000000-0005-0000-0000-000096A60000}"/>
    <cellStyle name="Normal 4 3 2 5 2 3 2" xfId="50265" xr:uid="{00000000-0005-0000-0000-000097A60000}"/>
    <cellStyle name="Normal 4 3 2 5 2 4" xfId="32508" xr:uid="{00000000-0005-0000-0000-000098A60000}"/>
    <cellStyle name="Normal 4 3 2 5 2 5" xfId="38087" xr:uid="{00000000-0005-0000-0000-000099A60000}"/>
    <cellStyle name="Normal 4 3 2 5 2 6" xfId="45547" xr:uid="{00000000-0005-0000-0000-00009AA60000}"/>
    <cellStyle name="Normal 4 3 2 5 2 7" xfId="14993" xr:uid="{00000000-0005-0000-0000-00009BA60000}"/>
    <cellStyle name="Normal 4 3 2 5 3" xfId="7268" xr:uid="{00000000-0005-0000-0000-00009CA60000}"/>
    <cellStyle name="Normal 4 3 2 5 3 2" xfId="26772" xr:uid="{00000000-0005-0000-0000-00009DA60000}"/>
    <cellStyle name="Normal 4 3 2 5 3 3" xfId="53034" xr:uid="{00000000-0005-0000-0000-00009EA60000}"/>
    <cellStyle name="Normal 4 3 2 5 3 4" xfId="16862" xr:uid="{00000000-0005-0000-0000-00009FA60000}"/>
    <cellStyle name="Normal 4 3 2 5 4" xfId="20940" xr:uid="{00000000-0005-0000-0000-0000A0A60000}"/>
    <cellStyle name="Normal 4 3 2 5 4 2" xfId="48370" xr:uid="{00000000-0005-0000-0000-0000A1A60000}"/>
    <cellStyle name="Normal 4 3 2 5 5" xfId="30554" xr:uid="{00000000-0005-0000-0000-0000A2A60000}"/>
    <cellStyle name="Normal 4 3 2 5 6" xfId="36013" xr:uid="{00000000-0005-0000-0000-0000A3A60000}"/>
    <cellStyle name="Normal 4 3 2 5 7" xfId="43606" xr:uid="{00000000-0005-0000-0000-0000A4A60000}"/>
    <cellStyle name="Normal 4 3 2 5 8" xfId="12117" xr:uid="{00000000-0005-0000-0000-0000A5A60000}"/>
    <cellStyle name="Normal 4 3 2 6" xfId="2984" xr:uid="{00000000-0005-0000-0000-0000A6A60000}"/>
    <cellStyle name="Normal 4 3 2 6 2" xfId="7777" xr:uid="{00000000-0005-0000-0000-0000A7A60000}"/>
    <cellStyle name="Normal 4 3 2 6 2 2" xfId="27207" xr:uid="{00000000-0005-0000-0000-0000A8A60000}"/>
    <cellStyle name="Normal 4 3 2 6 2 3" xfId="53543" xr:uid="{00000000-0005-0000-0000-0000A9A60000}"/>
    <cellStyle name="Normal 4 3 2 6 2 4" xfId="17317" xr:uid="{00000000-0005-0000-0000-0000AAA60000}"/>
    <cellStyle name="Normal 4 3 2 6 3" xfId="21609" xr:uid="{00000000-0005-0000-0000-0000ABA60000}"/>
    <cellStyle name="Normal 4 3 2 6 3 2" xfId="48855" xr:uid="{00000000-0005-0000-0000-0000ACA60000}"/>
    <cellStyle name="Normal 4 3 2 6 4" xfId="31096" xr:uid="{00000000-0005-0000-0000-0000ADA60000}"/>
    <cellStyle name="Normal 4 3 2 6 5" xfId="36663" xr:uid="{00000000-0005-0000-0000-0000AEA60000}"/>
    <cellStyle name="Normal 4 3 2 6 6" xfId="44123" xr:uid="{00000000-0005-0000-0000-0000AFA60000}"/>
    <cellStyle name="Normal 4 3 2 6 7" xfId="13619" xr:uid="{00000000-0005-0000-0000-0000B0A60000}"/>
    <cellStyle name="Normal 4 3 2 7" xfId="4883" xr:uid="{00000000-0005-0000-0000-0000B1A60000}"/>
    <cellStyle name="Normal 4 3 2 7 2" xfId="9639" xr:uid="{00000000-0005-0000-0000-0000B2A60000}"/>
    <cellStyle name="Normal 4 3 2 7 2 2" xfId="55405" xr:uid="{00000000-0005-0000-0000-0000B3A60000}"/>
    <cellStyle name="Normal 4 3 2 7 2 3" xfId="25398" xr:uid="{00000000-0005-0000-0000-0000B4A60000}"/>
    <cellStyle name="Normal 4 3 2 7 3" xfId="32982" xr:uid="{00000000-0005-0000-0000-0000B5A60000}"/>
    <cellStyle name="Normal 4 3 2 7 3 2" xfId="50714" xr:uid="{00000000-0005-0000-0000-0000B6A60000}"/>
    <cellStyle name="Normal 4 3 2 7 4" xfId="38561" xr:uid="{00000000-0005-0000-0000-0000B7A60000}"/>
    <cellStyle name="Normal 4 3 2 7 5" xfId="46014" xr:uid="{00000000-0005-0000-0000-0000B8A60000}"/>
    <cellStyle name="Normal 4 3 2 7 6" xfId="15488" xr:uid="{00000000-0005-0000-0000-0000B9A60000}"/>
    <cellStyle name="Normal 4 3 2 8" xfId="5368" xr:uid="{00000000-0005-0000-0000-0000BAA60000}"/>
    <cellStyle name="Normal 4 3 2 8 2" xfId="10060" xr:uid="{00000000-0005-0000-0000-0000BBA60000}"/>
    <cellStyle name="Normal 4 3 2 8 2 2" xfId="55826" xr:uid="{00000000-0005-0000-0000-0000BCA60000}"/>
    <cellStyle name="Normal 4 3 2 8 2 3" xfId="33464" xr:uid="{00000000-0005-0000-0000-0000BDA60000}"/>
    <cellStyle name="Normal 4 3 2 8 3" xfId="39043" xr:uid="{00000000-0005-0000-0000-0000BEA60000}"/>
    <cellStyle name="Normal 4 3 2 8 3 2" xfId="51134" xr:uid="{00000000-0005-0000-0000-0000BFA60000}"/>
    <cellStyle name="Normal 4 3 2 8 4" xfId="46496" xr:uid="{00000000-0005-0000-0000-0000C0A60000}"/>
    <cellStyle name="Normal 4 3 2 8 5" xfId="19379" xr:uid="{00000000-0005-0000-0000-0000C1A60000}"/>
    <cellStyle name="Normal 4 3 2 9" xfId="5811" xr:uid="{00000000-0005-0000-0000-0000C2A60000}"/>
    <cellStyle name="Normal 4 3 2 9 2" xfId="51577" xr:uid="{00000000-0005-0000-0000-0000C3A60000}"/>
    <cellStyle name="Normal 4 3 2 9 3" xfId="29045" xr:uid="{00000000-0005-0000-0000-0000C4A60000}"/>
    <cellStyle name="Normal 4 3 3" xfId="609" xr:uid="{00000000-0005-0000-0000-0000C5A60000}"/>
    <cellStyle name="Normal 4 3 3 10" xfId="42125" xr:uid="{00000000-0005-0000-0000-0000C6A60000}"/>
    <cellStyle name="Normal 4 3 3 11" xfId="11469" xr:uid="{00000000-0005-0000-0000-0000C7A60000}"/>
    <cellStyle name="Normal 4 3 3 12" xfId="56683" xr:uid="{00000000-0005-0000-0000-0000C8A60000}"/>
    <cellStyle name="Normal 4 3 3 13" xfId="57138" xr:uid="{00000000-0005-0000-0000-0000C9A60000}"/>
    <cellStyle name="Normal 4 3 3 2" xfId="893" xr:uid="{00000000-0005-0000-0000-0000CAA60000}"/>
    <cellStyle name="Normal 4 3 3 2 10" xfId="11750" xr:uid="{00000000-0005-0000-0000-0000CBA60000}"/>
    <cellStyle name="Normal 4 3 3 2 2" xfId="1635" xr:uid="{00000000-0005-0000-0000-0000CCA60000}"/>
    <cellStyle name="Normal 4 3 3 2 2 2" xfId="4008" xr:uid="{00000000-0005-0000-0000-0000CDA60000}"/>
    <cellStyle name="Normal 4 3 3 2 2 2 2" xfId="8799" xr:uid="{00000000-0005-0000-0000-0000CEA60000}"/>
    <cellStyle name="Normal 4 3 3 2 2 2 2 2" xfId="28218" xr:uid="{00000000-0005-0000-0000-0000CFA60000}"/>
    <cellStyle name="Normal 4 3 3 2 2 2 2 3" xfId="54565" xr:uid="{00000000-0005-0000-0000-0000D0A60000}"/>
    <cellStyle name="Normal 4 3 3 2 2 2 2 4" xfId="18341" xr:uid="{00000000-0005-0000-0000-0000D1A60000}"/>
    <cellStyle name="Normal 4 3 3 2 2 2 3" xfId="22633" xr:uid="{00000000-0005-0000-0000-0000D2A60000}"/>
    <cellStyle name="Normal 4 3 3 2 2 2 3 2" xfId="49876" xr:uid="{00000000-0005-0000-0000-0000D3A60000}"/>
    <cellStyle name="Normal 4 3 3 2 2 2 4" xfId="32116" xr:uid="{00000000-0005-0000-0000-0000D4A60000}"/>
    <cellStyle name="Normal 4 3 3 2 2 2 5" xfId="37687" xr:uid="{00000000-0005-0000-0000-0000D5A60000}"/>
    <cellStyle name="Normal 4 3 3 2 2 2 6" xfId="45147" xr:uid="{00000000-0005-0000-0000-0000D6A60000}"/>
    <cellStyle name="Normal 4 3 3 2 2 2 7" xfId="14629" xr:uid="{00000000-0005-0000-0000-0000D7A60000}"/>
    <cellStyle name="Normal 4 3 3 2 2 3" xfId="6848" xr:uid="{00000000-0005-0000-0000-0000D8A60000}"/>
    <cellStyle name="Normal 4 3 3 2 2 3 2" xfId="26408" xr:uid="{00000000-0005-0000-0000-0000D9A60000}"/>
    <cellStyle name="Normal 4 3 3 2 2 3 3" xfId="52614" xr:uid="{00000000-0005-0000-0000-0000DAA60000}"/>
    <cellStyle name="Normal 4 3 3 2 2 3 4" xfId="16498" xr:uid="{00000000-0005-0000-0000-0000DBA60000}"/>
    <cellStyle name="Normal 4 3 3 2 2 4" xfId="20474" xr:uid="{00000000-0005-0000-0000-0000DCA60000}"/>
    <cellStyle name="Normal 4 3 3 2 2 4 2" xfId="47950" xr:uid="{00000000-0005-0000-0000-0000DDA60000}"/>
    <cellStyle name="Normal 4 3 3 2 2 5" xfId="30099" xr:uid="{00000000-0005-0000-0000-0000DEA60000}"/>
    <cellStyle name="Normal 4 3 3 2 2 6" xfId="35545" xr:uid="{00000000-0005-0000-0000-0000DFA60000}"/>
    <cellStyle name="Normal 4 3 3 2 2 7" xfId="43140" xr:uid="{00000000-0005-0000-0000-0000E0A60000}"/>
    <cellStyle name="Normal 4 3 3 2 2 8" xfId="13168" xr:uid="{00000000-0005-0000-0000-0000E1A60000}"/>
    <cellStyle name="Normal 4 3 3 2 3" xfId="3316" xr:uid="{00000000-0005-0000-0000-0000E2A60000}"/>
    <cellStyle name="Normal 4 3 3 2 3 2" xfId="8108" xr:uid="{00000000-0005-0000-0000-0000E3A60000}"/>
    <cellStyle name="Normal 4 3 3 2 3 2 2" xfId="27538" xr:uid="{00000000-0005-0000-0000-0000E4A60000}"/>
    <cellStyle name="Normal 4 3 3 2 3 2 3" xfId="53874" xr:uid="{00000000-0005-0000-0000-0000E5A60000}"/>
    <cellStyle name="Normal 4 3 3 2 3 2 4" xfId="17649" xr:uid="{00000000-0005-0000-0000-0000E6A60000}"/>
    <cellStyle name="Normal 4 3 3 2 3 3" xfId="21941" xr:uid="{00000000-0005-0000-0000-0000E7A60000}"/>
    <cellStyle name="Normal 4 3 3 2 3 3 2" xfId="49186" xr:uid="{00000000-0005-0000-0000-0000E8A60000}"/>
    <cellStyle name="Normal 4 3 3 2 3 4" xfId="31428" xr:uid="{00000000-0005-0000-0000-0000E9A60000}"/>
    <cellStyle name="Normal 4 3 3 2 3 5" xfId="36995" xr:uid="{00000000-0005-0000-0000-0000EAA60000}"/>
    <cellStyle name="Normal 4 3 3 2 3 6" xfId="44455" xr:uid="{00000000-0005-0000-0000-0000EBA60000}"/>
    <cellStyle name="Normal 4 3 3 2 3 7" xfId="12448" xr:uid="{00000000-0005-0000-0000-0000ECA60000}"/>
    <cellStyle name="Normal 4 3 3 2 4" xfId="6143" xr:uid="{00000000-0005-0000-0000-0000EDA60000}"/>
    <cellStyle name="Normal 4 3 3 2 4 2" xfId="19142" xr:uid="{00000000-0005-0000-0000-0000EEA60000}"/>
    <cellStyle name="Normal 4 3 3 2 4 3" xfId="51909" xr:uid="{00000000-0005-0000-0000-0000EFA60000}"/>
    <cellStyle name="Normal 4 3 3 2 4 4" xfId="13950" xr:uid="{00000000-0005-0000-0000-0000F0A60000}"/>
    <cellStyle name="Normal 4 3 3 2 5" xfId="15819" xr:uid="{00000000-0005-0000-0000-0000F1A60000}"/>
    <cellStyle name="Normal 4 3 3 2 5 2" xfId="25729" xr:uid="{00000000-0005-0000-0000-0000F2A60000}"/>
    <cellStyle name="Normal 4 3 3 2 5 3" xfId="47247" xr:uid="{00000000-0005-0000-0000-0000F3A60000}"/>
    <cellStyle name="Normal 4 3 3 2 6" xfId="19738" xr:uid="{00000000-0005-0000-0000-0000F4A60000}"/>
    <cellStyle name="Normal 4 3 3 2 7" xfId="29377" xr:uid="{00000000-0005-0000-0000-0000F5A60000}"/>
    <cellStyle name="Normal 4 3 3 2 8" xfId="34807" xr:uid="{00000000-0005-0000-0000-0000F6A60000}"/>
    <cellStyle name="Normal 4 3 3 2 9" xfId="42406" xr:uid="{00000000-0005-0000-0000-0000F7A60000}"/>
    <cellStyle name="Normal 4 3 3 3" xfId="1372" xr:uid="{00000000-0005-0000-0000-0000F8A60000}"/>
    <cellStyle name="Normal 4 3 3 3 2" xfId="3748" xr:uid="{00000000-0005-0000-0000-0000F9A60000}"/>
    <cellStyle name="Normal 4 3 3 3 2 2" xfId="8539" xr:uid="{00000000-0005-0000-0000-0000FAA60000}"/>
    <cellStyle name="Normal 4 3 3 3 2 2 2" xfId="27959" xr:uid="{00000000-0005-0000-0000-0000FBA60000}"/>
    <cellStyle name="Normal 4 3 3 3 2 2 3" xfId="54305" xr:uid="{00000000-0005-0000-0000-0000FCA60000}"/>
    <cellStyle name="Normal 4 3 3 3 2 2 4" xfId="18081" xr:uid="{00000000-0005-0000-0000-0000FDA60000}"/>
    <cellStyle name="Normal 4 3 3 3 2 3" xfId="22373" xr:uid="{00000000-0005-0000-0000-0000FEA60000}"/>
    <cellStyle name="Normal 4 3 3 3 2 3 2" xfId="49616" xr:uid="{00000000-0005-0000-0000-0000FFA60000}"/>
    <cellStyle name="Normal 4 3 3 3 2 4" xfId="31856" xr:uid="{00000000-0005-0000-0000-000000A70000}"/>
    <cellStyle name="Normal 4 3 3 3 2 5" xfId="37427" xr:uid="{00000000-0005-0000-0000-000001A70000}"/>
    <cellStyle name="Normal 4 3 3 3 2 6" xfId="44887" xr:uid="{00000000-0005-0000-0000-000002A70000}"/>
    <cellStyle name="Normal 4 3 3 3 2 7" xfId="14370" xr:uid="{00000000-0005-0000-0000-000003A70000}"/>
    <cellStyle name="Normal 4 3 3 3 3" xfId="6586" xr:uid="{00000000-0005-0000-0000-000004A70000}"/>
    <cellStyle name="Normal 4 3 3 3 3 2" xfId="26149" xr:uid="{00000000-0005-0000-0000-000005A70000}"/>
    <cellStyle name="Normal 4 3 3 3 3 3" xfId="52352" xr:uid="{00000000-0005-0000-0000-000006A70000}"/>
    <cellStyle name="Normal 4 3 3 3 3 4" xfId="16239" xr:uid="{00000000-0005-0000-0000-000007A70000}"/>
    <cellStyle name="Normal 4 3 3 3 4" xfId="20211" xr:uid="{00000000-0005-0000-0000-000008A70000}"/>
    <cellStyle name="Normal 4 3 3 3 4 2" xfId="47688" xr:uid="{00000000-0005-0000-0000-000009A70000}"/>
    <cellStyle name="Normal 4 3 3 3 5" xfId="29836" xr:uid="{00000000-0005-0000-0000-00000AA70000}"/>
    <cellStyle name="Normal 4 3 3 3 6" xfId="35282" xr:uid="{00000000-0005-0000-0000-00000BA70000}"/>
    <cellStyle name="Normal 4 3 3 3 7" xfId="42877" xr:uid="{00000000-0005-0000-0000-00000CA70000}"/>
    <cellStyle name="Normal 4 3 3 3 8" xfId="12906" xr:uid="{00000000-0005-0000-0000-00000DA70000}"/>
    <cellStyle name="Normal 4 3 3 4" xfId="2175" xr:uid="{00000000-0005-0000-0000-00000EA70000}"/>
    <cellStyle name="Normal 4 3 3 4 2" xfId="4480" xr:uid="{00000000-0005-0000-0000-00000FA70000}"/>
    <cellStyle name="Normal 4 3 3 4 2 2" xfId="9261" xr:uid="{00000000-0005-0000-0000-000010A70000}"/>
    <cellStyle name="Normal 4 3 3 4 2 2 2" xfId="28654" xr:uid="{00000000-0005-0000-0000-000011A70000}"/>
    <cellStyle name="Normal 4 3 3 4 2 2 3" xfId="55027" xr:uid="{00000000-0005-0000-0000-000012A70000}"/>
    <cellStyle name="Normal 4 3 3 4 2 2 4" xfId="18813" xr:uid="{00000000-0005-0000-0000-000013A70000}"/>
    <cellStyle name="Normal 4 3 3 4 2 3" xfId="23105" xr:uid="{00000000-0005-0000-0000-000014A70000}"/>
    <cellStyle name="Normal 4 3 3 4 2 3 2" xfId="50337" xr:uid="{00000000-0005-0000-0000-000015A70000}"/>
    <cellStyle name="Normal 4 3 3 4 2 4" xfId="32580" xr:uid="{00000000-0005-0000-0000-000016A70000}"/>
    <cellStyle name="Normal 4 3 3 4 2 5" xfId="38159" xr:uid="{00000000-0005-0000-0000-000017A70000}"/>
    <cellStyle name="Normal 4 3 3 4 2 6" xfId="45619" xr:uid="{00000000-0005-0000-0000-000018A70000}"/>
    <cellStyle name="Normal 4 3 3 4 2 7" xfId="15065" xr:uid="{00000000-0005-0000-0000-000019A70000}"/>
    <cellStyle name="Normal 4 3 3 4 3" xfId="7340" xr:uid="{00000000-0005-0000-0000-00001AA70000}"/>
    <cellStyle name="Normal 4 3 3 4 3 2" xfId="26844" xr:uid="{00000000-0005-0000-0000-00001BA70000}"/>
    <cellStyle name="Normal 4 3 3 4 3 3" xfId="53106" xr:uid="{00000000-0005-0000-0000-00001CA70000}"/>
    <cellStyle name="Normal 4 3 3 4 3 4" xfId="16934" xr:uid="{00000000-0005-0000-0000-00001DA70000}"/>
    <cellStyle name="Normal 4 3 3 4 4" xfId="21012" xr:uid="{00000000-0005-0000-0000-00001EA70000}"/>
    <cellStyle name="Normal 4 3 3 4 4 2" xfId="48442" xr:uid="{00000000-0005-0000-0000-00001FA70000}"/>
    <cellStyle name="Normal 4 3 3 4 5" xfId="30626" xr:uid="{00000000-0005-0000-0000-000020A70000}"/>
    <cellStyle name="Normal 4 3 3 4 6" xfId="36085" xr:uid="{00000000-0005-0000-0000-000021A70000}"/>
    <cellStyle name="Normal 4 3 3 4 7" xfId="43678" xr:uid="{00000000-0005-0000-0000-000022A70000}"/>
    <cellStyle name="Normal 4 3 3 4 8" xfId="12189" xr:uid="{00000000-0005-0000-0000-000023A70000}"/>
    <cellStyle name="Normal 4 3 3 5" xfId="3056" xr:uid="{00000000-0005-0000-0000-000024A70000}"/>
    <cellStyle name="Normal 4 3 3 5 2" xfId="7849" xr:uid="{00000000-0005-0000-0000-000025A70000}"/>
    <cellStyle name="Normal 4 3 3 5 2 2" xfId="27279" xr:uid="{00000000-0005-0000-0000-000026A70000}"/>
    <cellStyle name="Normal 4 3 3 5 2 3" xfId="53615" xr:uid="{00000000-0005-0000-0000-000027A70000}"/>
    <cellStyle name="Normal 4 3 3 5 2 4" xfId="17389" xr:uid="{00000000-0005-0000-0000-000028A70000}"/>
    <cellStyle name="Normal 4 3 3 5 3" xfId="21681" xr:uid="{00000000-0005-0000-0000-000029A70000}"/>
    <cellStyle name="Normal 4 3 3 5 3 2" xfId="48927" xr:uid="{00000000-0005-0000-0000-00002AA70000}"/>
    <cellStyle name="Normal 4 3 3 5 4" xfId="31168" xr:uid="{00000000-0005-0000-0000-00002BA70000}"/>
    <cellStyle name="Normal 4 3 3 5 5" xfId="36735" xr:uid="{00000000-0005-0000-0000-00002CA70000}"/>
    <cellStyle name="Normal 4 3 3 5 6" xfId="44195" xr:uid="{00000000-0005-0000-0000-00002DA70000}"/>
    <cellStyle name="Normal 4 3 3 5 7" xfId="13691" xr:uid="{00000000-0005-0000-0000-00002EA70000}"/>
    <cellStyle name="Normal 4 3 3 6" xfId="4955" xr:uid="{00000000-0005-0000-0000-00002FA70000}"/>
    <cellStyle name="Normal 4 3 3 6 2" xfId="9711" xr:uid="{00000000-0005-0000-0000-000030A70000}"/>
    <cellStyle name="Normal 4 3 3 6 2 2" xfId="55477" xr:uid="{00000000-0005-0000-0000-000031A70000}"/>
    <cellStyle name="Normal 4 3 3 6 2 3" xfId="25470" xr:uid="{00000000-0005-0000-0000-000032A70000}"/>
    <cellStyle name="Normal 4 3 3 6 3" xfId="33054" xr:uid="{00000000-0005-0000-0000-000033A70000}"/>
    <cellStyle name="Normal 4 3 3 6 3 2" xfId="50786" xr:uid="{00000000-0005-0000-0000-000034A70000}"/>
    <cellStyle name="Normal 4 3 3 6 4" xfId="38633" xr:uid="{00000000-0005-0000-0000-000035A70000}"/>
    <cellStyle name="Normal 4 3 3 6 5" xfId="46086" xr:uid="{00000000-0005-0000-0000-000036A70000}"/>
    <cellStyle name="Normal 4 3 3 6 6" xfId="15560" xr:uid="{00000000-0005-0000-0000-000037A70000}"/>
    <cellStyle name="Normal 4 3 3 7" xfId="5440" xr:uid="{00000000-0005-0000-0000-000038A70000}"/>
    <cellStyle name="Normal 4 3 3 7 2" xfId="10132" xr:uid="{00000000-0005-0000-0000-000039A70000}"/>
    <cellStyle name="Normal 4 3 3 7 2 2" xfId="55898" xr:uid="{00000000-0005-0000-0000-00003AA70000}"/>
    <cellStyle name="Normal 4 3 3 7 2 3" xfId="33536" xr:uid="{00000000-0005-0000-0000-00003BA70000}"/>
    <cellStyle name="Normal 4 3 3 7 3" xfId="39115" xr:uid="{00000000-0005-0000-0000-00003CA70000}"/>
    <cellStyle name="Normal 4 3 3 7 3 2" xfId="51206" xr:uid="{00000000-0005-0000-0000-00003DA70000}"/>
    <cellStyle name="Normal 4 3 3 7 4" xfId="46568" xr:uid="{00000000-0005-0000-0000-00003EA70000}"/>
    <cellStyle name="Normal 4 3 3 7 5" xfId="19456" xr:uid="{00000000-0005-0000-0000-00003FA70000}"/>
    <cellStyle name="Normal 4 3 3 8" xfId="5883" xr:uid="{00000000-0005-0000-0000-000040A70000}"/>
    <cellStyle name="Normal 4 3 3 8 2" xfId="51649" xr:uid="{00000000-0005-0000-0000-000041A70000}"/>
    <cellStyle name="Normal 4 3 3 8 3" xfId="29117" xr:uid="{00000000-0005-0000-0000-000042A70000}"/>
    <cellStyle name="Normal 4 3 3 9" xfId="10928" xr:uid="{00000000-0005-0000-0000-000043A70000}"/>
    <cellStyle name="Normal 4 3 3 9 2" xfId="46988" xr:uid="{00000000-0005-0000-0000-000044A70000}"/>
    <cellStyle name="Normal 4 3 3 9 3" xfId="34525" xr:uid="{00000000-0005-0000-0000-000045A70000}"/>
    <cellStyle name="Normal 4 3 4" xfId="970" xr:uid="{00000000-0005-0000-0000-000046A70000}"/>
    <cellStyle name="Normal 4 3 4 10" xfId="11827" xr:uid="{00000000-0005-0000-0000-000047A70000}"/>
    <cellStyle name="Normal 4 3 4 11" xfId="56755" xr:uid="{00000000-0005-0000-0000-000048A70000}"/>
    <cellStyle name="Normal 4 3 4 12" xfId="57210" xr:uid="{00000000-0005-0000-0000-000049A70000}"/>
    <cellStyle name="Normal 4 3 4 2" xfId="1707" xr:uid="{00000000-0005-0000-0000-00004AA70000}"/>
    <cellStyle name="Normal 4 3 4 2 2" xfId="4080" xr:uid="{00000000-0005-0000-0000-00004BA70000}"/>
    <cellStyle name="Normal 4 3 4 2 2 2" xfId="8871" xr:uid="{00000000-0005-0000-0000-00004CA70000}"/>
    <cellStyle name="Normal 4 3 4 2 2 2 2" xfId="28290" xr:uid="{00000000-0005-0000-0000-00004DA70000}"/>
    <cellStyle name="Normal 4 3 4 2 2 2 3" xfId="54637" xr:uid="{00000000-0005-0000-0000-00004EA70000}"/>
    <cellStyle name="Normal 4 3 4 2 2 2 4" xfId="18413" xr:uid="{00000000-0005-0000-0000-00004FA70000}"/>
    <cellStyle name="Normal 4 3 4 2 2 3" xfId="22705" xr:uid="{00000000-0005-0000-0000-000050A70000}"/>
    <cellStyle name="Normal 4 3 4 2 2 3 2" xfId="49948" xr:uid="{00000000-0005-0000-0000-000051A70000}"/>
    <cellStyle name="Normal 4 3 4 2 2 4" xfId="32188" xr:uid="{00000000-0005-0000-0000-000052A70000}"/>
    <cellStyle name="Normal 4 3 4 2 2 5" xfId="37759" xr:uid="{00000000-0005-0000-0000-000053A70000}"/>
    <cellStyle name="Normal 4 3 4 2 2 6" xfId="45219" xr:uid="{00000000-0005-0000-0000-000054A70000}"/>
    <cellStyle name="Normal 4 3 4 2 2 7" xfId="14701" xr:uid="{00000000-0005-0000-0000-000055A70000}"/>
    <cellStyle name="Normal 4 3 4 2 3" xfId="6920" xr:uid="{00000000-0005-0000-0000-000056A70000}"/>
    <cellStyle name="Normal 4 3 4 2 3 2" xfId="26480" xr:uid="{00000000-0005-0000-0000-000057A70000}"/>
    <cellStyle name="Normal 4 3 4 2 3 3" xfId="52686" xr:uid="{00000000-0005-0000-0000-000058A70000}"/>
    <cellStyle name="Normal 4 3 4 2 3 4" xfId="16570" xr:uid="{00000000-0005-0000-0000-000059A70000}"/>
    <cellStyle name="Normal 4 3 4 2 4" xfId="20546" xr:uid="{00000000-0005-0000-0000-00005AA70000}"/>
    <cellStyle name="Normal 4 3 4 2 4 2" xfId="48022" xr:uid="{00000000-0005-0000-0000-00005BA70000}"/>
    <cellStyle name="Normal 4 3 4 2 5" xfId="30171" xr:uid="{00000000-0005-0000-0000-00005CA70000}"/>
    <cellStyle name="Normal 4 3 4 2 6" xfId="35617" xr:uid="{00000000-0005-0000-0000-00005DA70000}"/>
    <cellStyle name="Normal 4 3 4 2 7" xfId="43212" xr:uid="{00000000-0005-0000-0000-00005EA70000}"/>
    <cellStyle name="Normal 4 3 4 2 8" xfId="13240" xr:uid="{00000000-0005-0000-0000-00005FA70000}"/>
    <cellStyle name="Normal 4 3 4 3" xfId="2247" xr:uid="{00000000-0005-0000-0000-000060A70000}"/>
    <cellStyle name="Normal 4 3 4 3 2" xfId="4552" xr:uid="{00000000-0005-0000-0000-000061A70000}"/>
    <cellStyle name="Normal 4 3 4 3 2 2" xfId="9333" xr:uid="{00000000-0005-0000-0000-000062A70000}"/>
    <cellStyle name="Normal 4 3 4 3 2 2 2" xfId="28726" xr:uid="{00000000-0005-0000-0000-000063A70000}"/>
    <cellStyle name="Normal 4 3 4 3 2 2 3" xfId="55099" xr:uid="{00000000-0005-0000-0000-000064A70000}"/>
    <cellStyle name="Normal 4 3 4 3 2 2 4" xfId="18885" xr:uid="{00000000-0005-0000-0000-000065A70000}"/>
    <cellStyle name="Normal 4 3 4 3 2 3" xfId="23177" xr:uid="{00000000-0005-0000-0000-000066A70000}"/>
    <cellStyle name="Normal 4 3 4 3 2 3 2" xfId="50409" xr:uid="{00000000-0005-0000-0000-000067A70000}"/>
    <cellStyle name="Normal 4 3 4 3 2 4" xfId="32652" xr:uid="{00000000-0005-0000-0000-000068A70000}"/>
    <cellStyle name="Normal 4 3 4 3 2 5" xfId="38231" xr:uid="{00000000-0005-0000-0000-000069A70000}"/>
    <cellStyle name="Normal 4 3 4 3 2 6" xfId="45691" xr:uid="{00000000-0005-0000-0000-00006AA70000}"/>
    <cellStyle name="Normal 4 3 4 3 2 7" xfId="15137" xr:uid="{00000000-0005-0000-0000-00006BA70000}"/>
    <cellStyle name="Normal 4 3 4 3 3" xfId="7412" xr:uid="{00000000-0005-0000-0000-00006CA70000}"/>
    <cellStyle name="Normal 4 3 4 3 3 2" xfId="26916" xr:uid="{00000000-0005-0000-0000-00006DA70000}"/>
    <cellStyle name="Normal 4 3 4 3 3 3" xfId="53178" xr:uid="{00000000-0005-0000-0000-00006EA70000}"/>
    <cellStyle name="Normal 4 3 4 3 3 4" xfId="17006" xr:uid="{00000000-0005-0000-0000-00006FA70000}"/>
    <cellStyle name="Normal 4 3 4 3 4" xfId="21084" xr:uid="{00000000-0005-0000-0000-000070A70000}"/>
    <cellStyle name="Normal 4 3 4 3 4 2" xfId="48514" xr:uid="{00000000-0005-0000-0000-000071A70000}"/>
    <cellStyle name="Normal 4 3 4 3 5" xfId="30698" xr:uid="{00000000-0005-0000-0000-000072A70000}"/>
    <cellStyle name="Normal 4 3 4 3 6" xfId="36157" xr:uid="{00000000-0005-0000-0000-000073A70000}"/>
    <cellStyle name="Normal 4 3 4 3 7" xfId="43750" xr:uid="{00000000-0005-0000-0000-000074A70000}"/>
    <cellStyle name="Normal 4 3 4 3 8" xfId="12520" xr:uid="{00000000-0005-0000-0000-000075A70000}"/>
    <cellStyle name="Normal 4 3 4 4" xfId="3388" xr:uid="{00000000-0005-0000-0000-000076A70000}"/>
    <cellStyle name="Normal 4 3 4 4 2" xfId="8180" xr:uid="{00000000-0005-0000-0000-000077A70000}"/>
    <cellStyle name="Normal 4 3 4 4 2 2" xfId="27610" xr:uid="{00000000-0005-0000-0000-000078A70000}"/>
    <cellStyle name="Normal 4 3 4 4 2 3" xfId="53946" xr:uid="{00000000-0005-0000-0000-000079A70000}"/>
    <cellStyle name="Normal 4 3 4 4 2 4" xfId="17721" xr:uid="{00000000-0005-0000-0000-00007AA70000}"/>
    <cellStyle name="Normal 4 3 4 4 3" xfId="22013" xr:uid="{00000000-0005-0000-0000-00007BA70000}"/>
    <cellStyle name="Normal 4 3 4 4 3 2" xfId="49258" xr:uid="{00000000-0005-0000-0000-00007CA70000}"/>
    <cellStyle name="Normal 4 3 4 4 4" xfId="31500" xr:uid="{00000000-0005-0000-0000-00007DA70000}"/>
    <cellStyle name="Normal 4 3 4 4 5" xfId="37067" xr:uid="{00000000-0005-0000-0000-00007EA70000}"/>
    <cellStyle name="Normal 4 3 4 4 6" xfId="44527" xr:uid="{00000000-0005-0000-0000-00007FA70000}"/>
    <cellStyle name="Normal 4 3 4 4 7" xfId="14022" xr:uid="{00000000-0005-0000-0000-000080A70000}"/>
    <cellStyle name="Normal 4 3 4 5" xfId="5027" xr:uid="{00000000-0005-0000-0000-000081A70000}"/>
    <cellStyle name="Normal 4 3 4 5 2" xfId="9783" xr:uid="{00000000-0005-0000-0000-000082A70000}"/>
    <cellStyle name="Normal 4 3 4 5 2 2" xfId="55549" xr:uid="{00000000-0005-0000-0000-000083A70000}"/>
    <cellStyle name="Normal 4 3 4 5 2 3" xfId="25801" xr:uid="{00000000-0005-0000-0000-000084A70000}"/>
    <cellStyle name="Normal 4 3 4 5 3" xfId="33126" xr:uid="{00000000-0005-0000-0000-000085A70000}"/>
    <cellStyle name="Normal 4 3 4 5 3 2" xfId="50858" xr:uid="{00000000-0005-0000-0000-000086A70000}"/>
    <cellStyle name="Normal 4 3 4 5 4" xfId="38705" xr:uid="{00000000-0005-0000-0000-000087A70000}"/>
    <cellStyle name="Normal 4 3 4 5 5" xfId="46158" xr:uid="{00000000-0005-0000-0000-000088A70000}"/>
    <cellStyle name="Normal 4 3 4 5 6" xfId="15891" xr:uid="{00000000-0005-0000-0000-000089A70000}"/>
    <cellStyle name="Normal 4 3 4 6" xfId="5512" xr:uid="{00000000-0005-0000-0000-00008AA70000}"/>
    <cellStyle name="Normal 4 3 4 6 2" xfId="10204" xr:uid="{00000000-0005-0000-0000-00008BA70000}"/>
    <cellStyle name="Normal 4 3 4 6 2 2" xfId="55970" xr:uid="{00000000-0005-0000-0000-00008CA70000}"/>
    <cellStyle name="Normal 4 3 4 6 2 3" xfId="33608" xr:uid="{00000000-0005-0000-0000-00008DA70000}"/>
    <cellStyle name="Normal 4 3 4 6 3" xfId="39187" xr:uid="{00000000-0005-0000-0000-00008EA70000}"/>
    <cellStyle name="Normal 4 3 4 6 3 2" xfId="51278" xr:uid="{00000000-0005-0000-0000-00008FA70000}"/>
    <cellStyle name="Normal 4 3 4 6 4" xfId="46640" xr:uid="{00000000-0005-0000-0000-000090A70000}"/>
    <cellStyle name="Normal 4 3 4 6 5" xfId="19815" xr:uid="{00000000-0005-0000-0000-000091A70000}"/>
    <cellStyle name="Normal 4 3 4 7" xfId="6215" xr:uid="{00000000-0005-0000-0000-000092A70000}"/>
    <cellStyle name="Normal 4 3 4 7 2" xfId="51981" xr:uid="{00000000-0005-0000-0000-000093A70000}"/>
    <cellStyle name="Normal 4 3 4 7 3" xfId="29449" xr:uid="{00000000-0005-0000-0000-000094A70000}"/>
    <cellStyle name="Normal 4 3 4 8" xfId="11000" xr:uid="{00000000-0005-0000-0000-000095A70000}"/>
    <cellStyle name="Normal 4 3 4 8 2" xfId="47319" xr:uid="{00000000-0005-0000-0000-000096A70000}"/>
    <cellStyle name="Normal 4 3 4 8 3" xfId="34884" xr:uid="{00000000-0005-0000-0000-000097A70000}"/>
    <cellStyle name="Normal 4 3 4 9" xfId="42483" xr:uid="{00000000-0005-0000-0000-000098A70000}"/>
    <cellStyle name="Normal 4 3 5" xfId="711" xr:uid="{00000000-0005-0000-0000-000099A70000}"/>
    <cellStyle name="Normal 4 3 5 10" xfId="11568" xr:uid="{00000000-0005-0000-0000-00009AA70000}"/>
    <cellStyle name="Normal 4 3 5 2" xfId="1471" xr:uid="{00000000-0005-0000-0000-00009BA70000}"/>
    <cellStyle name="Normal 4 3 5 2 2" xfId="3847" xr:uid="{00000000-0005-0000-0000-00009CA70000}"/>
    <cellStyle name="Normal 4 3 5 2 2 2" xfId="8638" xr:uid="{00000000-0005-0000-0000-00009DA70000}"/>
    <cellStyle name="Normal 4 3 5 2 2 2 2" xfId="28058" xr:uid="{00000000-0005-0000-0000-00009EA70000}"/>
    <cellStyle name="Normal 4 3 5 2 2 2 3" xfId="54404" xr:uid="{00000000-0005-0000-0000-00009FA70000}"/>
    <cellStyle name="Normal 4 3 5 2 2 2 4" xfId="18180" xr:uid="{00000000-0005-0000-0000-0000A0A70000}"/>
    <cellStyle name="Normal 4 3 5 2 2 3" xfId="22472" xr:uid="{00000000-0005-0000-0000-0000A1A70000}"/>
    <cellStyle name="Normal 4 3 5 2 2 3 2" xfId="49715" xr:uid="{00000000-0005-0000-0000-0000A2A70000}"/>
    <cellStyle name="Normal 4 3 5 2 2 4" xfId="31955" xr:uid="{00000000-0005-0000-0000-0000A3A70000}"/>
    <cellStyle name="Normal 4 3 5 2 2 5" xfId="37526" xr:uid="{00000000-0005-0000-0000-0000A4A70000}"/>
    <cellStyle name="Normal 4 3 5 2 2 6" xfId="44986" xr:uid="{00000000-0005-0000-0000-0000A5A70000}"/>
    <cellStyle name="Normal 4 3 5 2 2 7" xfId="14469" xr:uid="{00000000-0005-0000-0000-0000A6A70000}"/>
    <cellStyle name="Normal 4 3 5 2 3" xfId="6685" xr:uid="{00000000-0005-0000-0000-0000A7A70000}"/>
    <cellStyle name="Normal 4 3 5 2 3 2" xfId="26248" xr:uid="{00000000-0005-0000-0000-0000A8A70000}"/>
    <cellStyle name="Normal 4 3 5 2 3 3" xfId="52451" xr:uid="{00000000-0005-0000-0000-0000A9A70000}"/>
    <cellStyle name="Normal 4 3 5 2 3 4" xfId="16338" xr:uid="{00000000-0005-0000-0000-0000AAA70000}"/>
    <cellStyle name="Normal 4 3 5 2 4" xfId="20310" xr:uid="{00000000-0005-0000-0000-0000ABA70000}"/>
    <cellStyle name="Normal 4 3 5 2 4 2" xfId="47787" xr:uid="{00000000-0005-0000-0000-0000ACA70000}"/>
    <cellStyle name="Normal 4 3 5 2 5" xfId="29935" xr:uid="{00000000-0005-0000-0000-0000ADA70000}"/>
    <cellStyle name="Normal 4 3 5 2 6" xfId="35381" xr:uid="{00000000-0005-0000-0000-0000AEA70000}"/>
    <cellStyle name="Normal 4 3 5 2 7" xfId="42976" xr:uid="{00000000-0005-0000-0000-0000AFA70000}"/>
    <cellStyle name="Normal 4 3 5 2 8" xfId="13005" xr:uid="{00000000-0005-0000-0000-0000B0A70000}"/>
    <cellStyle name="Normal 4 3 5 3" xfId="3155" xr:uid="{00000000-0005-0000-0000-0000B1A70000}"/>
    <cellStyle name="Normal 4 3 5 3 2" xfId="7948" xr:uid="{00000000-0005-0000-0000-0000B2A70000}"/>
    <cellStyle name="Normal 4 3 5 3 2 2" xfId="27378" xr:uid="{00000000-0005-0000-0000-0000B3A70000}"/>
    <cellStyle name="Normal 4 3 5 3 2 3" xfId="53714" xr:uid="{00000000-0005-0000-0000-0000B4A70000}"/>
    <cellStyle name="Normal 4 3 5 3 2 4" xfId="17488" xr:uid="{00000000-0005-0000-0000-0000B5A70000}"/>
    <cellStyle name="Normal 4 3 5 3 3" xfId="21780" xr:uid="{00000000-0005-0000-0000-0000B6A70000}"/>
    <cellStyle name="Normal 4 3 5 3 3 2" xfId="49026" xr:uid="{00000000-0005-0000-0000-0000B7A70000}"/>
    <cellStyle name="Normal 4 3 5 3 4" xfId="31267" xr:uid="{00000000-0005-0000-0000-0000B8A70000}"/>
    <cellStyle name="Normal 4 3 5 3 5" xfId="36834" xr:uid="{00000000-0005-0000-0000-0000B9A70000}"/>
    <cellStyle name="Normal 4 3 5 3 6" xfId="44294" xr:uid="{00000000-0005-0000-0000-0000BAA70000}"/>
    <cellStyle name="Normal 4 3 5 3 7" xfId="12288" xr:uid="{00000000-0005-0000-0000-0000BBA70000}"/>
    <cellStyle name="Normal 4 3 5 4" xfId="5982" xr:uid="{00000000-0005-0000-0000-0000BCA70000}"/>
    <cellStyle name="Normal 4 3 5 4 2" xfId="24885" xr:uid="{00000000-0005-0000-0000-0000BDA70000}"/>
    <cellStyle name="Normal 4 3 5 4 3" xfId="51748" xr:uid="{00000000-0005-0000-0000-0000BEA70000}"/>
    <cellStyle name="Normal 4 3 5 4 4" xfId="13790" xr:uid="{00000000-0005-0000-0000-0000BFA70000}"/>
    <cellStyle name="Normal 4 3 5 5" xfId="15659" xr:uid="{00000000-0005-0000-0000-0000C0A70000}"/>
    <cellStyle name="Normal 4 3 5 5 2" xfId="25569" xr:uid="{00000000-0005-0000-0000-0000C1A70000}"/>
    <cellStyle name="Normal 4 3 5 5 3" xfId="47087" xr:uid="{00000000-0005-0000-0000-0000C2A70000}"/>
    <cellStyle name="Normal 4 3 5 6" xfId="19556" xr:uid="{00000000-0005-0000-0000-0000C3A70000}"/>
    <cellStyle name="Normal 4 3 5 7" xfId="29217" xr:uid="{00000000-0005-0000-0000-0000C4A70000}"/>
    <cellStyle name="Normal 4 3 5 8" xfId="34625" xr:uid="{00000000-0005-0000-0000-0000C5A70000}"/>
    <cellStyle name="Normal 4 3 5 9" xfId="42224" xr:uid="{00000000-0005-0000-0000-0000C6A70000}"/>
    <cellStyle name="Normal 4 3 6" xfId="1187" xr:uid="{00000000-0005-0000-0000-0000C7A70000}"/>
    <cellStyle name="Normal 4 3 6 2" xfId="3573" xr:uid="{00000000-0005-0000-0000-0000C8A70000}"/>
    <cellStyle name="Normal 4 3 6 2 2" xfId="8364" xr:uid="{00000000-0005-0000-0000-0000C9A70000}"/>
    <cellStyle name="Normal 4 3 6 2 2 2" xfId="27787" xr:uid="{00000000-0005-0000-0000-0000CAA70000}"/>
    <cellStyle name="Normal 4 3 6 2 2 3" xfId="54130" xr:uid="{00000000-0005-0000-0000-0000CBA70000}"/>
    <cellStyle name="Normal 4 3 6 2 2 4" xfId="17906" xr:uid="{00000000-0005-0000-0000-0000CCA70000}"/>
    <cellStyle name="Normal 4 3 6 2 3" xfId="22198" xr:uid="{00000000-0005-0000-0000-0000CDA70000}"/>
    <cellStyle name="Normal 4 3 6 2 3 2" xfId="49441" xr:uid="{00000000-0005-0000-0000-0000CEA70000}"/>
    <cellStyle name="Normal 4 3 6 2 4" xfId="31682" xr:uid="{00000000-0005-0000-0000-0000CFA70000}"/>
    <cellStyle name="Normal 4 3 6 2 5" xfId="37252" xr:uid="{00000000-0005-0000-0000-0000D0A70000}"/>
    <cellStyle name="Normal 4 3 6 2 6" xfId="44712" xr:uid="{00000000-0005-0000-0000-0000D1A70000}"/>
    <cellStyle name="Normal 4 3 6 2 7" xfId="12722" xr:uid="{00000000-0005-0000-0000-0000D2A70000}"/>
    <cellStyle name="Normal 4 3 6 3" xfId="6407" xr:uid="{00000000-0005-0000-0000-0000D3A70000}"/>
    <cellStyle name="Normal 4 3 6 3 2" xfId="23818" xr:uid="{00000000-0005-0000-0000-0000D4A70000}"/>
    <cellStyle name="Normal 4 3 6 3 3" xfId="52173" xr:uid="{00000000-0005-0000-0000-0000D5A70000}"/>
    <cellStyle name="Normal 4 3 6 3 4" xfId="14198" xr:uid="{00000000-0005-0000-0000-0000D6A70000}"/>
    <cellStyle name="Normal 4 3 6 4" xfId="16067" xr:uid="{00000000-0005-0000-0000-0000D7A70000}"/>
    <cellStyle name="Normal 4 3 6 4 2" xfId="25977" xr:uid="{00000000-0005-0000-0000-0000D8A70000}"/>
    <cellStyle name="Normal 4 3 6 4 3" xfId="47509" xr:uid="{00000000-0005-0000-0000-0000D9A70000}"/>
    <cellStyle name="Normal 4 3 6 5" xfId="20026" xr:uid="{00000000-0005-0000-0000-0000DAA70000}"/>
    <cellStyle name="Normal 4 3 6 6" xfId="29654" xr:uid="{00000000-0005-0000-0000-0000DBA70000}"/>
    <cellStyle name="Normal 4 3 6 7" xfId="35097" xr:uid="{00000000-0005-0000-0000-0000DCA70000}"/>
    <cellStyle name="Normal 4 3 6 8" xfId="42692" xr:uid="{00000000-0005-0000-0000-0000DDA70000}"/>
    <cellStyle name="Normal 4 3 6 9" xfId="11285" xr:uid="{00000000-0005-0000-0000-0000DEA70000}"/>
    <cellStyle name="Normal 4 3 7" xfId="2015" xr:uid="{00000000-0005-0000-0000-0000DFA70000}"/>
    <cellStyle name="Normal 4 3 7 2" xfId="4320" xr:uid="{00000000-0005-0000-0000-0000E0A70000}"/>
    <cellStyle name="Normal 4 3 7 2 2" xfId="9101" xr:uid="{00000000-0005-0000-0000-0000E1A70000}"/>
    <cellStyle name="Normal 4 3 7 2 2 2" xfId="28494" xr:uid="{00000000-0005-0000-0000-0000E2A70000}"/>
    <cellStyle name="Normal 4 3 7 2 2 3" xfId="54867" xr:uid="{00000000-0005-0000-0000-0000E3A70000}"/>
    <cellStyle name="Normal 4 3 7 2 2 4" xfId="18653" xr:uid="{00000000-0005-0000-0000-0000E4A70000}"/>
    <cellStyle name="Normal 4 3 7 2 3" xfId="22945" xr:uid="{00000000-0005-0000-0000-0000E5A70000}"/>
    <cellStyle name="Normal 4 3 7 2 3 2" xfId="50177" xr:uid="{00000000-0005-0000-0000-0000E6A70000}"/>
    <cellStyle name="Normal 4 3 7 2 4" xfId="32420" xr:uid="{00000000-0005-0000-0000-0000E7A70000}"/>
    <cellStyle name="Normal 4 3 7 2 5" xfId="37999" xr:uid="{00000000-0005-0000-0000-0000E8A70000}"/>
    <cellStyle name="Normal 4 3 7 2 6" xfId="45459" xr:uid="{00000000-0005-0000-0000-0000E9A70000}"/>
    <cellStyle name="Normal 4 3 7 2 7" xfId="14905" xr:uid="{00000000-0005-0000-0000-0000EAA70000}"/>
    <cellStyle name="Normal 4 3 7 3" xfId="7180" xr:uid="{00000000-0005-0000-0000-0000EBA70000}"/>
    <cellStyle name="Normal 4 3 7 3 2" xfId="26684" xr:uid="{00000000-0005-0000-0000-0000ECA70000}"/>
    <cellStyle name="Normal 4 3 7 3 3" xfId="52946" xr:uid="{00000000-0005-0000-0000-0000EDA70000}"/>
    <cellStyle name="Normal 4 3 7 3 4" xfId="16774" xr:uid="{00000000-0005-0000-0000-0000EEA70000}"/>
    <cellStyle name="Normal 4 3 7 4" xfId="20852" xr:uid="{00000000-0005-0000-0000-0000EFA70000}"/>
    <cellStyle name="Normal 4 3 7 4 2" xfId="48282" xr:uid="{00000000-0005-0000-0000-0000F0A70000}"/>
    <cellStyle name="Normal 4 3 7 5" xfId="30466" xr:uid="{00000000-0005-0000-0000-0000F1A70000}"/>
    <cellStyle name="Normal 4 3 7 6" xfId="35925" xr:uid="{00000000-0005-0000-0000-0000F2A70000}"/>
    <cellStyle name="Normal 4 3 7 7" xfId="43518" xr:uid="{00000000-0005-0000-0000-0000F3A70000}"/>
    <cellStyle name="Normal 4 3 7 8" xfId="12017" xr:uid="{00000000-0005-0000-0000-0000F4A70000}"/>
    <cellStyle name="Normal 4 3 8" xfId="2882" xr:uid="{00000000-0005-0000-0000-0000F5A70000}"/>
    <cellStyle name="Normal 4 3 8 2" xfId="7677" xr:uid="{00000000-0005-0000-0000-0000F6A70000}"/>
    <cellStyle name="Normal 4 3 8 2 2" xfId="27107" xr:uid="{00000000-0005-0000-0000-0000F7A70000}"/>
    <cellStyle name="Normal 4 3 8 2 3" xfId="53443" xr:uid="{00000000-0005-0000-0000-0000F8A70000}"/>
    <cellStyle name="Normal 4 3 8 2 4" xfId="17215" xr:uid="{00000000-0005-0000-0000-0000F9A70000}"/>
    <cellStyle name="Normal 4 3 8 3" xfId="21507" xr:uid="{00000000-0005-0000-0000-0000FAA70000}"/>
    <cellStyle name="Normal 4 3 8 3 2" xfId="48755" xr:uid="{00000000-0005-0000-0000-0000FBA70000}"/>
    <cellStyle name="Normal 4 3 8 4" xfId="30994" xr:uid="{00000000-0005-0000-0000-0000FCA70000}"/>
    <cellStyle name="Normal 4 3 8 5" xfId="36561" xr:uid="{00000000-0005-0000-0000-0000FDA70000}"/>
    <cellStyle name="Normal 4 3 8 6" xfId="44021" xr:uid="{00000000-0005-0000-0000-0000FEA70000}"/>
    <cellStyle name="Normal 4 3 8 7" xfId="13519" xr:uid="{00000000-0005-0000-0000-0000FFA70000}"/>
    <cellStyle name="Normal 4 3 9" xfId="4791" xr:uid="{00000000-0005-0000-0000-000000A80000}"/>
    <cellStyle name="Normal 4 3 9 2" xfId="9551" xr:uid="{00000000-0005-0000-0000-000001A80000}"/>
    <cellStyle name="Normal 4 3 9 2 2" xfId="55317" xr:uid="{00000000-0005-0000-0000-000002A80000}"/>
    <cellStyle name="Normal 4 3 9 2 3" xfId="25310" xr:uid="{00000000-0005-0000-0000-000003A80000}"/>
    <cellStyle name="Normal 4 3 9 3" xfId="32890" xr:uid="{00000000-0005-0000-0000-000004A80000}"/>
    <cellStyle name="Normal 4 3 9 3 2" xfId="50626" xr:uid="{00000000-0005-0000-0000-000005A80000}"/>
    <cellStyle name="Normal 4 3 9 4" xfId="38469" xr:uid="{00000000-0005-0000-0000-000006A80000}"/>
    <cellStyle name="Normal 4 3 9 5" xfId="45926" xr:uid="{00000000-0005-0000-0000-000007A80000}"/>
    <cellStyle name="Normal 4 3 9 6" xfId="15388" xr:uid="{00000000-0005-0000-0000-000008A80000}"/>
    <cellStyle name="Normal 4 4" xfId="2648" xr:uid="{00000000-0005-0000-0000-000009A80000}"/>
    <cellStyle name="Normal 4 5" xfId="2437" xr:uid="{00000000-0005-0000-0000-00000AA80000}"/>
    <cellStyle name="Normal 5" xfId="86" xr:uid="{00000000-0005-0000-0000-00000BA80000}"/>
    <cellStyle name="Normal 5 10" xfId="2830" xr:uid="{00000000-0005-0000-0000-00000CA80000}"/>
    <cellStyle name="Normal 5 10 2" xfId="7642" xr:uid="{00000000-0005-0000-0000-00000DA80000}"/>
    <cellStyle name="Normal 5 10 2 2" xfId="27071" xr:uid="{00000000-0005-0000-0000-00000EA80000}"/>
    <cellStyle name="Normal 5 10 2 3" xfId="53408" xr:uid="{00000000-0005-0000-0000-00000FA80000}"/>
    <cellStyle name="Normal 5 10 2 4" xfId="17163" xr:uid="{00000000-0005-0000-0000-000010A80000}"/>
    <cellStyle name="Normal 5 10 3" xfId="21455" xr:uid="{00000000-0005-0000-0000-000011A80000}"/>
    <cellStyle name="Normal 5 10 3 2" xfId="48720" xr:uid="{00000000-0005-0000-0000-000012A80000}"/>
    <cellStyle name="Normal 5 10 4" xfId="30942" xr:uid="{00000000-0005-0000-0000-000013A80000}"/>
    <cellStyle name="Normal 5 10 5" xfId="36509" xr:uid="{00000000-0005-0000-0000-000014A80000}"/>
    <cellStyle name="Normal 5 10 6" xfId="43969" xr:uid="{00000000-0005-0000-0000-000015A80000}"/>
    <cellStyle name="Normal 5 10 7" xfId="13484" xr:uid="{00000000-0005-0000-0000-000016A80000}"/>
    <cellStyle name="Normal 5 11" xfId="4754" xr:uid="{00000000-0005-0000-0000-000017A80000}"/>
    <cellStyle name="Normal 5 11 2" xfId="9516" xr:uid="{00000000-0005-0000-0000-000018A80000}"/>
    <cellStyle name="Normal 5 11 2 2" xfId="55282" xr:uid="{00000000-0005-0000-0000-000019A80000}"/>
    <cellStyle name="Normal 5 11 2 3" xfId="25275" xr:uid="{00000000-0005-0000-0000-00001AA80000}"/>
    <cellStyle name="Normal 5 11 3" xfId="32853" xr:uid="{00000000-0005-0000-0000-00001BA80000}"/>
    <cellStyle name="Normal 5 11 3 2" xfId="50591" xr:uid="{00000000-0005-0000-0000-00001CA80000}"/>
    <cellStyle name="Normal 5 11 4" xfId="38432" xr:uid="{00000000-0005-0000-0000-00001DA80000}"/>
    <cellStyle name="Normal 5 11 5" xfId="45891" xr:uid="{00000000-0005-0000-0000-00001EA80000}"/>
    <cellStyle name="Normal 5 11 6" xfId="15353" xr:uid="{00000000-0005-0000-0000-00001FA80000}"/>
    <cellStyle name="Normal 5 12" xfId="5245" xr:uid="{00000000-0005-0000-0000-000020A80000}"/>
    <cellStyle name="Normal 5 12 2" xfId="9937" xr:uid="{00000000-0005-0000-0000-000021A80000}"/>
    <cellStyle name="Normal 5 12 2 2" xfId="55703" xr:uid="{00000000-0005-0000-0000-000022A80000}"/>
    <cellStyle name="Normal 5 12 2 3" xfId="33341" xr:uid="{00000000-0005-0000-0000-000023A80000}"/>
    <cellStyle name="Normal 5 12 3" xfId="38920" xr:uid="{00000000-0005-0000-0000-000024A80000}"/>
    <cellStyle name="Normal 5 12 3 2" xfId="51011" xr:uid="{00000000-0005-0000-0000-000025A80000}"/>
    <cellStyle name="Normal 5 12 4" xfId="46373" xr:uid="{00000000-0005-0000-0000-000026A80000}"/>
    <cellStyle name="Normal 5 12 5" xfId="19104" xr:uid="{00000000-0005-0000-0000-000027A80000}"/>
    <cellStyle name="Normal 5 13" xfId="5658" xr:uid="{00000000-0005-0000-0000-000028A80000}"/>
    <cellStyle name="Normal 5 13 2" xfId="51424" xr:uid="{00000000-0005-0000-0000-000029A80000}"/>
    <cellStyle name="Normal 5 13 3" xfId="28892" xr:uid="{00000000-0005-0000-0000-00002AA80000}"/>
    <cellStyle name="Normal 5 14" xfId="10733" xr:uid="{00000000-0005-0000-0000-00002BA80000}"/>
    <cellStyle name="Normal 5 14 2" xfId="46781" xr:uid="{00000000-0005-0000-0000-00002CA80000}"/>
    <cellStyle name="Normal 5 14 3" xfId="34173" xr:uid="{00000000-0005-0000-0000-00002DA80000}"/>
    <cellStyle name="Normal 5 15" xfId="41891" xr:uid="{00000000-0005-0000-0000-00002EA80000}"/>
    <cellStyle name="Normal 5 16" xfId="11147" xr:uid="{00000000-0005-0000-0000-00002FA80000}"/>
    <cellStyle name="Normal 5 17" xfId="56488" xr:uid="{00000000-0005-0000-0000-000030A80000}"/>
    <cellStyle name="Normal 5 18" xfId="56943" xr:uid="{00000000-0005-0000-0000-000031A80000}"/>
    <cellStyle name="Normal 5 2" xfId="456" xr:uid="{00000000-0005-0000-0000-000032A80000}"/>
    <cellStyle name="Normal 5 2 10" xfId="5299" xr:uid="{00000000-0005-0000-0000-000033A80000}"/>
    <cellStyle name="Normal 5 2 10 2" xfId="9991" xr:uid="{00000000-0005-0000-0000-000034A80000}"/>
    <cellStyle name="Normal 5 2 10 2 2" xfId="55757" xr:uid="{00000000-0005-0000-0000-000035A80000}"/>
    <cellStyle name="Normal 5 2 10 2 3" xfId="33395" xr:uid="{00000000-0005-0000-0000-000036A80000}"/>
    <cellStyle name="Normal 5 2 10 3" xfId="38974" xr:uid="{00000000-0005-0000-0000-000037A80000}"/>
    <cellStyle name="Normal 5 2 10 3 2" xfId="51065" xr:uid="{00000000-0005-0000-0000-000038A80000}"/>
    <cellStyle name="Normal 5 2 10 4" xfId="46427" xr:uid="{00000000-0005-0000-0000-000039A80000}"/>
    <cellStyle name="Normal 5 2 10 5" xfId="19284" xr:uid="{00000000-0005-0000-0000-00003AA80000}"/>
    <cellStyle name="Normal 5 2 11" xfId="5730" xr:uid="{00000000-0005-0000-0000-00003BA80000}"/>
    <cellStyle name="Normal 5 2 11 2" xfId="51496" xr:uid="{00000000-0005-0000-0000-00003CA80000}"/>
    <cellStyle name="Normal 5 2 11 3" xfId="28963" xr:uid="{00000000-0005-0000-0000-00003DA80000}"/>
    <cellStyle name="Normal 5 2 12" xfId="10787" xr:uid="{00000000-0005-0000-0000-00003EA80000}"/>
    <cellStyle name="Normal 5 2 12 2" xfId="46835" xr:uid="{00000000-0005-0000-0000-00003FA80000}"/>
    <cellStyle name="Normal 5 2 12 3" xfId="34348" xr:uid="{00000000-0005-0000-0000-000040A80000}"/>
    <cellStyle name="Normal 5 2 13" xfId="41964" xr:uid="{00000000-0005-0000-0000-000041A80000}"/>
    <cellStyle name="Normal 5 2 14" xfId="11201" xr:uid="{00000000-0005-0000-0000-000042A80000}"/>
    <cellStyle name="Normal 5 2 15" xfId="56542" xr:uid="{00000000-0005-0000-0000-000043A80000}"/>
    <cellStyle name="Normal 5 2 16" xfId="56997" xr:uid="{00000000-0005-0000-0000-000044A80000}"/>
    <cellStyle name="Normal 5 2 2" xfId="551" xr:uid="{00000000-0005-0000-0000-000045A80000}"/>
    <cellStyle name="Normal 5 2 2 10" xfId="10875" xr:uid="{00000000-0005-0000-0000-000046A80000}"/>
    <cellStyle name="Normal 5 2 2 10 2" xfId="46935" xr:uid="{00000000-0005-0000-0000-000047A80000}"/>
    <cellStyle name="Normal 5 2 2 10 3" xfId="34467" xr:uid="{00000000-0005-0000-0000-000048A80000}"/>
    <cellStyle name="Normal 5 2 2 11" xfId="42067" xr:uid="{00000000-0005-0000-0000-000049A80000}"/>
    <cellStyle name="Normal 5 2 2 12" xfId="11411" xr:uid="{00000000-0005-0000-0000-00004AA80000}"/>
    <cellStyle name="Normal 5 2 2 13" xfId="56630" xr:uid="{00000000-0005-0000-0000-00004BA80000}"/>
    <cellStyle name="Normal 5 2 2 14" xfId="57085" xr:uid="{00000000-0005-0000-0000-00004CA80000}"/>
    <cellStyle name="Normal 5 2 2 2" xfId="1088" xr:uid="{00000000-0005-0000-0000-00004DA80000}"/>
    <cellStyle name="Normal 5 2 2 2 10" xfId="11945" xr:uid="{00000000-0005-0000-0000-00004EA80000}"/>
    <cellStyle name="Normal 5 2 2 2 11" xfId="56873" xr:uid="{00000000-0005-0000-0000-00004FA80000}"/>
    <cellStyle name="Normal 5 2 2 2 12" xfId="57328" xr:uid="{00000000-0005-0000-0000-000050A80000}"/>
    <cellStyle name="Normal 5 2 2 2 2" xfId="1825" xr:uid="{00000000-0005-0000-0000-000051A80000}"/>
    <cellStyle name="Normal 5 2 2 2 2 2" xfId="4198" xr:uid="{00000000-0005-0000-0000-000052A80000}"/>
    <cellStyle name="Normal 5 2 2 2 2 2 2" xfId="8989" xr:uid="{00000000-0005-0000-0000-000053A80000}"/>
    <cellStyle name="Normal 5 2 2 2 2 2 2 2" xfId="28408" xr:uid="{00000000-0005-0000-0000-000054A80000}"/>
    <cellStyle name="Normal 5 2 2 2 2 2 2 3" xfId="54755" xr:uid="{00000000-0005-0000-0000-000055A80000}"/>
    <cellStyle name="Normal 5 2 2 2 2 2 2 4" xfId="18531" xr:uid="{00000000-0005-0000-0000-000056A80000}"/>
    <cellStyle name="Normal 5 2 2 2 2 2 3" xfId="22823" xr:uid="{00000000-0005-0000-0000-000057A80000}"/>
    <cellStyle name="Normal 5 2 2 2 2 2 3 2" xfId="50066" xr:uid="{00000000-0005-0000-0000-000058A80000}"/>
    <cellStyle name="Normal 5 2 2 2 2 2 4" xfId="32306" xr:uid="{00000000-0005-0000-0000-000059A80000}"/>
    <cellStyle name="Normal 5 2 2 2 2 2 5" xfId="37877" xr:uid="{00000000-0005-0000-0000-00005AA80000}"/>
    <cellStyle name="Normal 5 2 2 2 2 2 6" xfId="45337" xr:uid="{00000000-0005-0000-0000-00005BA80000}"/>
    <cellStyle name="Normal 5 2 2 2 2 2 7" xfId="14819" xr:uid="{00000000-0005-0000-0000-00005CA80000}"/>
    <cellStyle name="Normal 5 2 2 2 2 3" xfId="7038" xr:uid="{00000000-0005-0000-0000-00005DA80000}"/>
    <cellStyle name="Normal 5 2 2 2 2 3 2" xfId="26598" xr:uid="{00000000-0005-0000-0000-00005EA80000}"/>
    <cellStyle name="Normal 5 2 2 2 2 3 3" xfId="52804" xr:uid="{00000000-0005-0000-0000-00005FA80000}"/>
    <cellStyle name="Normal 5 2 2 2 2 3 4" xfId="16688" xr:uid="{00000000-0005-0000-0000-000060A80000}"/>
    <cellStyle name="Normal 5 2 2 2 2 4" xfId="20664" xr:uid="{00000000-0005-0000-0000-000061A80000}"/>
    <cellStyle name="Normal 5 2 2 2 2 4 2" xfId="48140" xr:uid="{00000000-0005-0000-0000-000062A80000}"/>
    <cellStyle name="Normal 5 2 2 2 2 5" xfId="30289" xr:uid="{00000000-0005-0000-0000-000063A80000}"/>
    <cellStyle name="Normal 5 2 2 2 2 6" xfId="35735" xr:uid="{00000000-0005-0000-0000-000064A80000}"/>
    <cellStyle name="Normal 5 2 2 2 2 7" xfId="43330" xr:uid="{00000000-0005-0000-0000-000065A80000}"/>
    <cellStyle name="Normal 5 2 2 2 2 8" xfId="13358" xr:uid="{00000000-0005-0000-0000-000066A80000}"/>
    <cellStyle name="Normal 5 2 2 2 3" xfId="2365" xr:uid="{00000000-0005-0000-0000-000067A80000}"/>
    <cellStyle name="Normal 5 2 2 2 3 2" xfId="4670" xr:uid="{00000000-0005-0000-0000-000068A80000}"/>
    <cellStyle name="Normal 5 2 2 2 3 2 2" xfId="9451" xr:uid="{00000000-0005-0000-0000-000069A80000}"/>
    <cellStyle name="Normal 5 2 2 2 3 2 2 2" xfId="28844" xr:uid="{00000000-0005-0000-0000-00006AA80000}"/>
    <cellStyle name="Normal 5 2 2 2 3 2 2 3" xfId="55217" xr:uid="{00000000-0005-0000-0000-00006BA80000}"/>
    <cellStyle name="Normal 5 2 2 2 3 2 2 4" xfId="19003" xr:uid="{00000000-0005-0000-0000-00006CA80000}"/>
    <cellStyle name="Normal 5 2 2 2 3 2 3" xfId="23295" xr:uid="{00000000-0005-0000-0000-00006DA80000}"/>
    <cellStyle name="Normal 5 2 2 2 3 2 3 2" xfId="50527" xr:uid="{00000000-0005-0000-0000-00006EA80000}"/>
    <cellStyle name="Normal 5 2 2 2 3 2 4" xfId="32770" xr:uid="{00000000-0005-0000-0000-00006FA80000}"/>
    <cellStyle name="Normal 5 2 2 2 3 2 5" xfId="38349" xr:uid="{00000000-0005-0000-0000-000070A80000}"/>
    <cellStyle name="Normal 5 2 2 2 3 2 6" xfId="45809" xr:uid="{00000000-0005-0000-0000-000071A80000}"/>
    <cellStyle name="Normal 5 2 2 2 3 2 7" xfId="15255" xr:uid="{00000000-0005-0000-0000-000072A80000}"/>
    <cellStyle name="Normal 5 2 2 2 3 3" xfId="7530" xr:uid="{00000000-0005-0000-0000-000073A80000}"/>
    <cellStyle name="Normal 5 2 2 2 3 3 2" xfId="27034" xr:uid="{00000000-0005-0000-0000-000074A80000}"/>
    <cellStyle name="Normal 5 2 2 2 3 3 3" xfId="53296" xr:uid="{00000000-0005-0000-0000-000075A80000}"/>
    <cellStyle name="Normal 5 2 2 2 3 3 4" xfId="17124" xr:uid="{00000000-0005-0000-0000-000076A80000}"/>
    <cellStyle name="Normal 5 2 2 2 3 4" xfId="21202" xr:uid="{00000000-0005-0000-0000-000077A80000}"/>
    <cellStyle name="Normal 5 2 2 2 3 4 2" xfId="48632" xr:uid="{00000000-0005-0000-0000-000078A80000}"/>
    <cellStyle name="Normal 5 2 2 2 3 5" xfId="30816" xr:uid="{00000000-0005-0000-0000-000079A80000}"/>
    <cellStyle name="Normal 5 2 2 2 3 6" xfId="36275" xr:uid="{00000000-0005-0000-0000-00007AA80000}"/>
    <cellStyle name="Normal 5 2 2 2 3 7" xfId="43868" xr:uid="{00000000-0005-0000-0000-00007BA80000}"/>
    <cellStyle name="Normal 5 2 2 2 3 8" xfId="12638" xr:uid="{00000000-0005-0000-0000-00007CA80000}"/>
    <cellStyle name="Normal 5 2 2 2 4" xfId="3506" xr:uid="{00000000-0005-0000-0000-00007DA80000}"/>
    <cellStyle name="Normal 5 2 2 2 4 2" xfId="8298" xr:uid="{00000000-0005-0000-0000-00007EA80000}"/>
    <cellStyle name="Normal 5 2 2 2 4 2 2" xfId="27728" xr:uid="{00000000-0005-0000-0000-00007FA80000}"/>
    <cellStyle name="Normal 5 2 2 2 4 2 3" xfId="54064" xr:uid="{00000000-0005-0000-0000-000080A80000}"/>
    <cellStyle name="Normal 5 2 2 2 4 2 4" xfId="17839" xr:uid="{00000000-0005-0000-0000-000081A80000}"/>
    <cellStyle name="Normal 5 2 2 2 4 3" xfId="22131" xr:uid="{00000000-0005-0000-0000-000082A80000}"/>
    <cellStyle name="Normal 5 2 2 2 4 3 2" xfId="49376" xr:uid="{00000000-0005-0000-0000-000083A80000}"/>
    <cellStyle name="Normal 5 2 2 2 4 4" xfId="31618" xr:uid="{00000000-0005-0000-0000-000084A80000}"/>
    <cellStyle name="Normal 5 2 2 2 4 5" xfId="37185" xr:uid="{00000000-0005-0000-0000-000085A80000}"/>
    <cellStyle name="Normal 5 2 2 2 4 6" xfId="44645" xr:uid="{00000000-0005-0000-0000-000086A80000}"/>
    <cellStyle name="Normal 5 2 2 2 4 7" xfId="14140" xr:uid="{00000000-0005-0000-0000-000087A80000}"/>
    <cellStyle name="Normal 5 2 2 2 5" xfId="5145" xr:uid="{00000000-0005-0000-0000-000088A80000}"/>
    <cellStyle name="Normal 5 2 2 2 5 2" xfId="9901" xr:uid="{00000000-0005-0000-0000-000089A80000}"/>
    <cellStyle name="Normal 5 2 2 2 5 2 2" xfId="55667" xr:uid="{00000000-0005-0000-0000-00008AA80000}"/>
    <cellStyle name="Normal 5 2 2 2 5 2 3" xfId="25919" xr:uid="{00000000-0005-0000-0000-00008BA80000}"/>
    <cellStyle name="Normal 5 2 2 2 5 3" xfId="33244" xr:uid="{00000000-0005-0000-0000-00008CA80000}"/>
    <cellStyle name="Normal 5 2 2 2 5 3 2" xfId="50976" xr:uid="{00000000-0005-0000-0000-00008DA80000}"/>
    <cellStyle name="Normal 5 2 2 2 5 4" xfId="38823" xr:uid="{00000000-0005-0000-0000-00008EA80000}"/>
    <cellStyle name="Normal 5 2 2 2 5 5" xfId="46276" xr:uid="{00000000-0005-0000-0000-00008FA80000}"/>
    <cellStyle name="Normal 5 2 2 2 5 6" xfId="16009" xr:uid="{00000000-0005-0000-0000-000090A80000}"/>
    <cellStyle name="Normal 5 2 2 2 6" xfId="5630" xr:uid="{00000000-0005-0000-0000-000091A80000}"/>
    <cellStyle name="Normal 5 2 2 2 6 2" xfId="10322" xr:uid="{00000000-0005-0000-0000-000092A80000}"/>
    <cellStyle name="Normal 5 2 2 2 6 2 2" xfId="56088" xr:uid="{00000000-0005-0000-0000-000093A80000}"/>
    <cellStyle name="Normal 5 2 2 2 6 2 3" xfId="33726" xr:uid="{00000000-0005-0000-0000-000094A80000}"/>
    <cellStyle name="Normal 5 2 2 2 6 3" xfId="39305" xr:uid="{00000000-0005-0000-0000-000095A80000}"/>
    <cellStyle name="Normal 5 2 2 2 6 3 2" xfId="51396" xr:uid="{00000000-0005-0000-0000-000096A80000}"/>
    <cellStyle name="Normal 5 2 2 2 6 4" xfId="46758" xr:uid="{00000000-0005-0000-0000-000097A80000}"/>
    <cellStyle name="Normal 5 2 2 2 6 5" xfId="19933" xr:uid="{00000000-0005-0000-0000-000098A80000}"/>
    <cellStyle name="Normal 5 2 2 2 7" xfId="6333" xr:uid="{00000000-0005-0000-0000-000099A80000}"/>
    <cellStyle name="Normal 5 2 2 2 7 2" xfId="52099" xr:uid="{00000000-0005-0000-0000-00009AA80000}"/>
    <cellStyle name="Normal 5 2 2 2 7 3" xfId="29567" xr:uid="{00000000-0005-0000-0000-00009BA80000}"/>
    <cellStyle name="Normal 5 2 2 2 8" xfId="11118" xr:uid="{00000000-0005-0000-0000-00009CA80000}"/>
    <cellStyle name="Normal 5 2 2 2 8 2" xfId="47437" xr:uid="{00000000-0005-0000-0000-00009DA80000}"/>
    <cellStyle name="Normal 5 2 2 2 8 3" xfId="35002" xr:uid="{00000000-0005-0000-0000-00009EA80000}"/>
    <cellStyle name="Normal 5 2 2 2 9" xfId="42601" xr:uid="{00000000-0005-0000-0000-00009FA80000}"/>
    <cellStyle name="Normal 5 2 2 3" xfId="840" xr:uid="{00000000-0005-0000-0000-0000A0A80000}"/>
    <cellStyle name="Normal 5 2 2 3 10" xfId="11697" xr:uid="{00000000-0005-0000-0000-0000A1A80000}"/>
    <cellStyle name="Normal 5 2 2 3 2" xfId="1582" xr:uid="{00000000-0005-0000-0000-0000A2A80000}"/>
    <cellStyle name="Normal 5 2 2 3 2 2" xfId="3955" xr:uid="{00000000-0005-0000-0000-0000A3A80000}"/>
    <cellStyle name="Normal 5 2 2 3 2 2 2" xfId="8746" xr:uid="{00000000-0005-0000-0000-0000A4A80000}"/>
    <cellStyle name="Normal 5 2 2 3 2 2 2 2" xfId="28165" xr:uid="{00000000-0005-0000-0000-0000A5A80000}"/>
    <cellStyle name="Normal 5 2 2 3 2 2 2 3" xfId="54512" xr:uid="{00000000-0005-0000-0000-0000A6A80000}"/>
    <cellStyle name="Normal 5 2 2 3 2 2 2 4" xfId="18288" xr:uid="{00000000-0005-0000-0000-0000A7A80000}"/>
    <cellStyle name="Normal 5 2 2 3 2 2 3" xfId="22580" xr:uid="{00000000-0005-0000-0000-0000A8A80000}"/>
    <cellStyle name="Normal 5 2 2 3 2 2 3 2" xfId="49823" xr:uid="{00000000-0005-0000-0000-0000A9A80000}"/>
    <cellStyle name="Normal 5 2 2 3 2 2 4" xfId="32063" xr:uid="{00000000-0005-0000-0000-0000AAA80000}"/>
    <cellStyle name="Normal 5 2 2 3 2 2 5" xfId="37634" xr:uid="{00000000-0005-0000-0000-0000ABA80000}"/>
    <cellStyle name="Normal 5 2 2 3 2 2 6" xfId="45094" xr:uid="{00000000-0005-0000-0000-0000ACA80000}"/>
    <cellStyle name="Normal 5 2 2 3 2 2 7" xfId="14576" xr:uid="{00000000-0005-0000-0000-0000ADA80000}"/>
    <cellStyle name="Normal 5 2 2 3 2 3" xfId="6795" xr:uid="{00000000-0005-0000-0000-0000AEA80000}"/>
    <cellStyle name="Normal 5 2 2 3 2 3 2" xfId="26355" xr:uid="{00000000-0005-0000-0000-0000AFA80000}"/>
    <cellStyle name="Normal 5 2 2 3 2 3 3" xfId="52561" xr:uid="{00000000-0005-0000-0000-0000B0A80000}"/>
    <cellStyle name="Normal 5 2 2 3 2 3 4" xfId="16445" xr:uid="{00000000-0005-0000-0000-0000B1A80000}"/>
    <cellStyle name="Normal 5 2 2 3 2 4" xfId="20421" xr:uid="{00000000-0005-0000-0000-0000B2A80000}"/>
    <cellStyle name="Normal 5 2 2 3 2 4 2" xfId="47897" xr:uid="{00000000-0005-0000-0000-0000B3A80000}"/>
    <cellStyle name="Normal 5 2 2 3 2 5" xfId="30046" xr:uid="{00000000-0005-0000-0000-0000B4A80000}"/>
    <cellStyle name="Normal 5 2 2 3 2 6" xfId="35492" xr:uid="{00000000-0005-0000-0000-0000B5A80000}"/>
    <cellStyle name="Normal 5 2 2 3 2 7" xfId="43087" xr:uid="{00000000-0005-0000-0000-0000B6A80000}"/>
    <cellStyle name="Normal 5 2 2 3 2 8" xfId="13115" xr:uid="{00000000-0005-0000-0000-0000B7A80000}"/>
    <cellStyle name="Normal 5 2 2 3 3" xfId="3263" xr:uid="{00000000-0005-0000-0000-0000B8A80000}"/>
    <cellStyle name="Normal 5 2 2 3 3 2" xfId="8055" xr:uid="{00000000-0005-0000-0000-0000B9A80000}"/>
    <cellStyle name="Normal 5 2 2 3 3 2 2" xfId="27485" xr:uid="{00000000-0005-0000-0000-0000BAA80000}"/>
    <cellStyle name="Normal 5 2 2 3 3 2 3" xfId="53821" xr:uid="{00000000-0005-0000-0000-0000BBA80000}"/>
    <cellStyle name="Normal 5 2 2 3 3 2 4" xfId="17596" xr:uid="{00000000-0005-0000-0000-0000BCA80000}"/>
    <cellStyle name="Normal 5 2 2 3 3 3" xfId="21888" xr:uid="{00000000-0005-0000-0000-0000BDA80000}"/>
    <cellStyle name="Normal 5 2 2 3 3 3 2" xfId="49133" xr:uid="{00000000-0005-0000-0000-0000BEA80000}"/>
    <cellStyle name="Normal 5 2 2 3 3 4" xfId="31375" xr:uid="{00000000-0005-0000-0000-0000BFA80000}"/>
    <cellStyle name="Normal 5 2 2 3 3 5" xfId="36942" xr:uid="{00000000-0005-0000-0000-0000C0A80000}"/>
    <cellStyle name="Normal 5 2 2 3 3 6" xfId="44402" xr:uid="{00000000-0005-0000-0000-0000C1A80000}"/>
    <cellStyle name="Normal 5 2 2 3 3 7" xfId="12395" xr:uid="{00000000-0005-0000-0000-0000C2A80000}"/>
    <cellStyle name="Normal 5 2 2 3 4" xfId="6090" xr:uid="{00000000-0005-0000-0000-0000C3A80000}"/>
    <cellStyle name="Normal 5 2 2 3 4 2" xfId="23360" xr:uid="{00000000-0005-0000-0000-0000C4A80000}"/>
    <cellStyle name="Normal 5 2 2 3 4 3" xfId="51856" xr:uid="{00000000-0005-0000-0000-0000C5A80000}"/>
    <cellStyle name="Normal 5 2 2 3 4 4" xfId="13897" xr:uid="{00000000-0005-0000-0000-0000C6A80000}"/>
    <cellStyle name="Normal 5 2 2 3 5" xfId="15766" xr:uid="{00000000-0005-0000-0000-0000C7A80000}"/>
    <cellStyle name="Normal 5 2 2 3 5 2" xfId="25676" xr:uid="{00000000-0005-0000-0000-0000C8A80000}"/>
    <cellStyle name="Normal 5 2 2 3 5 3" xfId="47194" xr:uid="{00000000-0005-0000-0000-0000C9A80000}"/>
    <cellStyle name="Normal 5 2 2 3 6" xfId="19685" xr:uid="{00000000-0005-0000-0000-0000CAA80000}"/>
    <cellStyle name="Normal 5 2 2 3 7" xfId="29324" xr:uid="{00000000-0005-0000-0000-0000CBA80000}"/>
    <cellStyle name="Normal 5 2 2 3 8" xfId="34754" xr:uid="{00000000-0005-0000-0000-0000CCA80000}"/>
    <cellStyle name="Normal 5 2 2 3 9" xfId="42353" xr:uid="{00000000-0005-0000-0000-0000CDA80000}"/>
    <cellStyle name="Normal 5 2 2 4" xfId="1319" xr:uid="{00000000-0005-0000-0000-0000CEA80000}"/>
    <cellStyle name="Normal 5 2 2 4 2" xfId="3695" xr:uid="{00000000-0005-0000-0000-0000CFA80000}"/>
    <cellStyle name="Normal 5 2 2 4 2 2" xfId="8486" xr:uid="{00000000-0005-0000-0000-0000D0A80000}"/>
    <cellStyle name="Normal 5 2 2 4 2 2 2" xfId="27906" xr:uid="{00000000-0005-0000-0000-0000D1A80000}"/>
    <cellStyle name="Normal 5 2 2 4 2 2 3" xfId="54252" xr:uid="{00000000-0005-0000-0000-0000D2A80000}"/>
    <cellStyle name="Normal 5 2 2 4 2 2 4" xfId="18028" xr:uid="{00000000-0005-0000-0000-0000D3A80000}"/>
    <cellStyle name="Normal 5 2 2 4 2 3" xfId="22320" xr:uid="{00000000-0005-0000-0000-0000D4A80000}"/>
    <cellStyle name="Normal 5 2 2 4 2 3 2" xfId="49563" xr:uid="{00000000-0005-0000-0000-0000D5A80000}"/>
    <cellStyle name="Normal 5 2 2 4 2 4" xfId="31803" xr:uid="{00000000-0005-0000-0000-0000D6A80000}"/>
    <cellStyle name="Normal 5 2 2 4 2 5" xfId="37374" xr:uid="{00000000-0005-0000-0000-0000D7A80000}"/>
    <cellStyle name="Normal 5 2 2 4 2 6" xfId="44834" xr:uid="{00000000-0005-0000-0000-0000D8A80000}"/>
    <cellStyle name="Normal 5 2 2 4 2 7" xfId="14317" xr:uid="{00000000-0005-0000-0000-0000D9A80000}"/>
    <cellStyle name="Normal 5 2 2 4 3" xfId="6533" xr:uid="{00000000-0005-0000-0000-0000DAA80000}"/>
    <cellStyle name="Normal 5 2 2 4 3 2" xfId="26096" xr:uid="{00000000-0005-0000-0000-0000DBA80000}"/>
    <cellStyle name="Normal 5 2 2 4 3 3" xfId="52299" xr:uid="{00000000-0005-0000-0000-0000DCA80000}"/>
    <cellStyle name="Normal 5 2 2 4 3 4" xfId="16186" xr:uid="{00000000-0005-0000-0000-0000DDA80000}"/>
    <cellStyle name="Normal 5 2 2 4 4" xfId="20158" xr:uid="{00000000-0005-0000-0000-0000DEA80000}"/>
    <cellStyle name="Normal 5 2 2 4 4 2" xfId="47635" xr:uid="{00000000-0005-0000-0000-0000DFA80000}"/>
    <cellStyle name="Normal 5 2 2 4 5" xfId="29783" xr:uid="{00000000-0005-0000-0000-0000E0A80000}"/>
    <cellStyle name="Normal 5 2 2 4 6" xfId="35229" xr:uid="{00000000-0005-0000-0000-0000E1A80000}"/>
    <cellStyle name="Normal 5 2 2 4 7" xfId="42824" xr:uid="{00000000-0005-0000-0000-0000E2A80000}"/>
    <cellStyle name="Normal 5 2 2 4 8" xfId="12853" xr:uid="{00000000-0005-0000-0000-0000E3A80000}"/>
    <cellStyle name="Normal 5 2 2 5" xfId="2122" xr:uid="{00000000-0005-0000-0000-0000E4A80000}"/>
    <cellStyle name="Normal 5 2 2 5 2" xfId="4427" xr:uid="{00000000-0005-0000-0000-0000E5A80000}"/>
    <cellStyle name="Normal 5 2 2 5 2 2" xfId="9208" xr:uid="{00000000-0005-0000-0000-0000E6A80000}"/>
    <cellStyle name="Normal 5 2 2 5 2 2 2" xfId="28601" xr:uid="{00000000-0005-0000-0000-0000E7A80000}"/>
    <cellStyle name="Normal 5 2 2 5 2 2 3" xfId="54974" xr:uid="{00000000-0005-0000-0000-0000E8A80000}"/>
    <cellStyle name="Normal 5 2 2 5 2 2 4" xfId="18760" xr:uid="{00000000-0005-0000-0000-0000E9A80000}"/>
    <cellStyle name="Normal 5 2 2 5 2 3" xfId="23052" xr:uid="{00000000-0005-0000-0000-0000EAA80000}"/>
    <cellStyle name="Normal 5 2 2 5 2 3 2" xfId="50284" xr:uid="{00000000-0005-0000-0000-0000EBA80000}"/>
    <cellStyle name="Normal 5 2 2 5 2 4" xfId="32527" xr:uid="{00000000-0005-0000-0000-0000ECA80000}"/>
    <cellStyle name="Normal 5 2 2 5 2 5" xfId="38106" xr:uid="{00000000-0005-0000-0000-0000EDA80000}"/>
    <cellStyle name="Normal 5 2 2 5 2 6" xfId="45566" xr:uid="{00000000-0005-0000-0000-0000EEA80000}"/>
    <cellStyle name="Normal 5 2 2 5 2 7" xfId="15012" xr:uid="{00000000-0005-0000-0000-0000EFA80000}"/>
    <cellStyle name="Normal 5 2 2 5 3" xfId="7287" xr:uid="{00000000-0005-0000-0000-0000F0A80000}"/>
    <cellStyle name="Normal 5 2 2 5 3 2" xfId="26791" xr:uid="{00000000-0005-0000-0000-0000F1A80000}"/>
    <cellStyle name="Normal 5 2 2 5 3 3" xfId="53053" xr:uid="{00000000-0005-0000-0000-0000F2A80000}"/>
    <cellStyle name="Normal 5 2 2 5 3 4" xfId="16881" xr:uid="{00000000-0005-0000-0000-0000F3A80000}"/>
    <cellStyle name="Normal 5 2 2 5 4" xfId="20959" xr:uid="{00000000-0005-0000-0000-0000F4A80000}"/>
    <cellStyle name="Normal 5 2 2 5 4 2" xfId="48389" xr:uid="{00000000-0005-0000-0000-0000F5A80000}"/>
    <cellStyle name="Normal 5 2 2 5 5" xfId="30573" xr:uid="{00000000-0005-0000-0000-0000F6A80000}"/>
    <cellStyle name="Normal 5 2 2 5 6" xfId="36032" xr:uid="{00000000-0005-0000-0000-0000F7A80000}"/>
    <cellStyle name="Normal 5 2 2 5 7" xfId="43625" xr:uid="{00000000-0005-0000-0000-0000F8A80000}"/>
    <cellStyle name="Normal 5 2 2 5 8" xfId="12136" xr:uid="{00000000-0005-0000-0000-0000F9A80000}"/>
    <cellStyle name="Normal 5 2 2 6" xfId="3003" xr:uid="{00000000-0005-0000-0000-0000FAA80000}"/>
    <cellStyle name="Normal 5 2 2 6 2" xfId="7796" xr:uid="{00000000-0005-0000-0000-0000FBA80000}"/>
    <cellStyle name="Normal 5 2 2 6 2 2" xfId="27226" xr:uid="{00000000-0005-0000-0000-0000FCA80000}"/>
    <cellStyle name="Normal 5 2 2 6 2 3" xfId="53562" xr:uid="{00000000-0005-0000-0000-0000FDA80000}"/>
    <cellStyle name="Normal 5 2 2 6 2 4" xfId="17336" xr:uid="{00000000-0005-0000-0000-0000FEA80000}"/>
    <cellStyle name="Normal 5 2 2 6 3" xfId="21628" xr:uid="{00000000-0005-0000-0000-0000FFA80000}"/>
    <cellStyle name="Normal 5 2 2 6 3 2" xfId="48874" xr:uid="{00000000-0005-0000-0000-000000A90000}"/>
    <cellStyle name="Normal 5 2 2 6 4" xfId="31115" xr:uid="{00000000-0005-0000-0000-000001A90000}"/>
    <cellStyle name="Normal 5 2 2 6 5" xfId="36682" xr:uid="{00000000-0005-0000-0000-000002A90000}"/>
    <cellStyle name="Normal 5 2 2 6 6" xfId="44142" xr:uid="{00000000-0005-0000-0000-000003A90000}"/>
    <cellStyle name="Normal 5 2 2 6 7" xfId="13638" xr:uid="{00000000-0005-0000-0000-000004A90000}"/>
    <cellStyle name="Normal 5 2 2 7" xfId="4902" xr:uid="{00000000-0005-0000-0000-000005A90000}"/>
    <cellStyle name="Normal 5 2 2 7 2" xfId="9658" xr:uid="{00000000-0005-0000-0000-000006A90000}"/>
    <cellStyle name="Normal 5 2 2 7 2 2" xfId="55424" xr:uid="{00000000-0005-0000-0000-000007A90000}"/>
    <cellStyle name="Normal 5 2 2 7 2 3" xfId="25417" xr:uid="{00000000-0005-0000-0000-000008A90000}"/>
    <cellStyle name="Normal 5 2 2 7 3" xfId="33001" xr:uid="{00000000-0005-0000-0000-000009A90000}"/>
    <cellStyle name="Normal 5 2 2 7 3 2" xfId="50733" xr:uid="{00000000-0005-0000-0000-00000AA90000}"/>
    <cellStyle name="Normal 5 2 2 7 4" xfId="38580" xr:uid="{00000000-0005-0000-0000-00000BA90000}"/>
    <cellStyle name="Normal 5 2 2 7 5" xfId="46033" xr:uid="{00000000-0005-0000-0000-00000CA90000}"/>
    <cellStyle name="Normal 5 2 2 7 6" xfId="15507" xr:uid="{00000000-0005-0000-0000-00000DA90000}"/>
    <cellStyle name="Normal 5 2 2 8" xfId="5387" xr:uid="{00000000-0005-0000-0000-00000EA90000}"/>
    <cellStyle name="Normal 5 2 2 8 2" xfId="10079" xr:uid="{00000000-0005-0000-0000-00000FA90000}"/>
    <cellStyle name="Normal 5 2 2 8 2 2" xfId="55845" xr:uid="{00000000-0005-0000-0000-000010A90000}"/>
    <cellStyle name="Normal 5 2 2 8 2 3" xfId="33483" xr:uid="{00000000-0005-0000-0000-000011A90000}"/>
    <cellStyle name="Normal 5 2 2 8 3" xfId="39062" xr:uid="{00000000-0005-0000-0000-000012A90000}"/>
    <cellStyle name="Normal 5 2 2 8 3 2" xfId="51153" xr:uid="{00000000-0005-0000-0000-000013A90000}"/>
    <cellStyle name="Normal 5 2 2 8 4" xfId="46515" xr:uid="{00000000-0005-0000-0000-000014A90000}"/>
    <cellStyle name="Normal 5 2 2 8 5" xfId="19398" xr:uid="{00000000-0005-0000-0000-000015A90000}"/>
    <cellStyle name="Normal 5 2 2 9" xfId="5830" xr:uid="{00000000-0005-0000-0000-000016A90000}"/>
    <cellStyle name="Normal 5 2 2 9 2" xfId="51596" xr:uid="{00000000-0005-0000-0000-000017A90000}"/>
    <cellStyle name="Normal 5 2 2 9 3" xfId="29064" xr:uid="{00000000-0005-0000-0000-000018A90000}"/>
    <cellStyle name="Normal 5 2 3" xfId="628" xr:uid="{00000000-0005-0000-0000-000019A90000}"/>
    <cellStyle name="Normal 5 2 3 10" xfId="42144" xr:uid="{00000000-0005-0000-0000-00001AA90000}"/>
    <cellStyle name="Normal 5 2 3 11" xfId="11488" xr:uid="{00000000-0005-0000-0000-00001BA90000}"/>
    <cellStyle name="Normal 5 2 3 12" xfId="56702" xr:uid="{00000000-0005-0000-0000-00001CA90000}"/>
    <cellStyle name="Normal 5 2 3 13" xfId="57157" xr:uid="{00000000-0005-0000-0000-00001DA90000}"/>
    <cellStyle name="Normal 5 2 3 2" xfId="912" xr:uid="{00000000-0005-0000-0000-00001EA90000}"/>
    <cellStyle name="Normal 5 2 3 2 10" xfId="11769" xr:uid="{00000000-0005-0000-0000-00001FA90000}"/>
    <cellStyle name="Normal 5 2 3 2 2" xfId="1654" xr:uid="{00000000-0005-0000-0000-000020A90000}"/>
    <cellStyle name="Normal 5 2 3 2 2 2" xfId="4027" xr:uid="{00000000-0005-0000-0000-000021A90000}"/>
    <cellStyle name="Normal 5 2 3 2 2 2 2" xfId="8818" xr:uid="{00000000-0005-0000-0000-000022A90000}"/>
    <cellStyle name="Normal 5 2 3 2 2 2 2 2" xfId="28237" xr:uid="{00000000-0005-0000-0000-000023A90000}"/>
    <cellStyle name="Normal 5 2 3 2 2 2 2 3" xfId="54584" xr:uid="{00000000-0005-0000-0000-000024A90000}"/>
    <cellStyle name="Normal 5 2 3 2 2 2 2 4" xfId="18360" xr:uid="{00000000-0005-0000-0000-000025A90000}"/>
    <cellStyle name="Normal 5 2 3 2 2 2 3" xfId="22652" xr:uid="{00000000-0005-0000-0000-000026A90000}"/>
    <cellStyle name="Normal 5 2 3 2 2 2 3 2" xfId="49895" xr:uid="{00000000-0005-0000-0000-000027A90000}"/>
    <cellStyle name="Normal 5 2 3 2 2 2 4" xfId="32135" xr:uid="{00000000-0005-0000-0000-000028A90000}"/>
    <cellStyle name="Normal 5 2 3 2 2 2 5" xfId="37706" xr:uid="{00000000-0005-0000-0000-000029A90000}"/>
    <cellStyle name="Normal 5 2 3 2 2 2 6" xfId="45166" xr:uid="{00000000-0005-0000-0000-00002AA90000}"/>
    <cellStyle name="Normal 5 2 3 2 2 2 7" xfId="14648" xr:uid="{00000000-0005-0000-0000-00002BA90000}"/>
    <cellStyle name="Normal 5 2 3 2 2 3" xfId="6867" xr:uid="{00000000-0005-0000-0000-00002CA90000}"/>
    <cellStyle name="Normal 5 2 3 2 2 3 2" xfId="26427" xr:uid="{00000000-0005-0000-0000-00002DA90000}"/>
    <cellStyle name="Normal 5 2 3 2 2 3 3" xfId="52633" xr:uid="{00000000-0005-0000-0000-00002EA90000}"/>
    <cellStyle name="Normal 5 2 3 2 2 3 4" xfId="16517" xr:uid="{00000000-0005-0000-0000-00002FA90000}"/>
    <cellStyle name="Normal 5 2 3 2 2 4" xfId="20493" xr:uid="{00000000-0005-0000-0000-000030A90000}"/>
    <cellStyle name="Normal 5 2 3 2 2 4 2" xfId="47969" xr:uid="{00000000-0005-0000-0000-000031A90000}"/>
    <cellStyle name="Normal 5 2 3 2 2 5" xfId="30118" xr:uid="{00000000-0005-0000-0000-000032A90000}"/>
    <cellStyle name="Normal 5 2 3 2 2 6" xfId="35564" xr:uid="{00000000-0005-0000-0000-000033A90000}"/>
    <cellStyle name="Normal 5 2 3 2 2 7" xfId="43159" xr:uid="{00000000-0005-0000-0000-000034A90000}"/>
    <cellStyle name="Normal 5 2 3 2 2 8" xfId="13187" xr:uid="{00000000-0005-0000-0000-000035A90000}"/>
    <cellStyle name="Normal 5 2 3 2 3" xfId="3335" xr:uid="{00000000-0005-0000-0000-000036A90000}"/>
    <cellStyle name="Normal 5 2 3 2 3 2" xfId="8127" xr:uid="{00000000-0005-0000-0000-000037A90000}"/>
    <cellStyle name="Normal 5 2 3 2 3 2 2" xfId="27557" xr:uid="{00000000-0005-0000-0000-000038A90000}"/>
    <cellStyle name="Normal 5 2 3 2 3 2 3" xfId="53893" xr:uid="{00000000-0005-0000-0000-000039A90000}"/>
    <cellStyle name="Normal 5 2 3 2 3 2 4" xfId="17668" xr:uid="{00000000-0005-0000-0000-00003AA90000}"/>
    <cellStyle name="Normal 5 2 3 2 3 3" xfId="21960" xr:uid="{00000000-0005-0000-0000-00003BA90000}"/>
    <cellStyle name="Normal 5 2 3 2 3 3 2" xfId="49205" xr:uid="{00000000-0005-0000-0000-00003CA90000}"/>
    <cellStyle name="Normal 5 2 3 2 3 4" xfId="31447" xr:uid="{00000000-0005-0000-0000-00003DA90000}"/>
    <cellStyle name="Normal 5 2 3 2 3 5" xfId="37014" xr:uid="{00000000-0005-0000-0000-00003EA90000}"/>
    <cellStyle name="Normal 5 2 3 2 3 6" xfId="44474" xr:uid="{00000000-0005-0000-0000-00003FA90000}"/>
    <cellStyle name="Normal 5 2 3 2 3 7" xfId="12467" xr:uid="{00000000-0005-0000-0000-000040A90000}"/>
    <cellStyle name="Normal 5 2 3 2 4" xfId="6162" xr:uid="{00000000-0005-0000-0000-000041A90000}"/>
    <cellStyle name="Normal 5 2 3 2 4 2" xfId="23850" xr:uid="{00000000-0005-0000-0000-000042A90000}"/>
    <cellStyle name="Normal 5 2 3 2 4 3" xfId="51928" xr:uid="{00000000-0005-0000-0000-000043A90000}"/>
    <cellStyle name="Normal 5 2 3 2 4 4" xfId="13969" xr:uid="{00000000-0005-0000-0000-000044A90000}"/>
    <cellStyle name="Normal 5 2 3 2 5" xfId="15838" xr:uid="{00000000-0005-0000-0000-000045A90000}"/>
    <cellStyle name="Normal 5 2 3 2 5 2" xfId="25748" xr:uid="{00000000-0005-0000-0000-000046A90000}"/>
    <cellStyle name="Normal 5 2 3 2 5 3" xfId="47266" xr:uid="{00000000-0005-0000-0000-000047A90000}"/>
    <cellStyle name="Normal 5 2 3 2 6" xfId="19757" xr:uid="{00000000-0005-0000-0000-000048A90000}"/>
    <cellStyle name="Normal 5 2 3 2 7" xfId="29396" xr:uid="{00000000-0005-0000-0000-000049A90000}"/>
    <cellStyle name="Normal 5 2 3 2 8" xfId="34826" xr:uid="{00000000-0005-0000-0000-00004AA90000}"/>
    <cellStyle name="Normal 5 2 3 2 9" xfId="42425" xr:uid="{00000000-0005-0000-0000-00004BA90000}"/>
    <cellStyle name="Normal 5 2 3 3" xfId="1391" xr:uid="{00000000-0005-0000-0000-00004CA90000}"/>
    <cellStyle name="Normal 5 2 3 3 2" xfId="3767" xr:uid="{00000000-0005-0000-0000-00004DA90000}"/>
    <cellStyle name="Normal 5 2 3 3 2 2" xfId="8558" xr:uid="{00000000-0005-0000-0000-00004EA90000}"/>
    <cellStyle name="Normal 5 2 3 3 2 2 2" xfId="27978" xr:uid="{00000000-0005-0000-0000-00004FA90000}"/>
    <cellStyle name="Normal 5 2 3 3 2 2 3" xfId="54324" xr:uid="{00000000-0005-0000-0000-000050A90000}"/>
    <cellStyle name="Normal 5 2 3 3 2 2 4" xfId="18100" xr:uid="{00000000-0005-0000-0000-000051A90000}"/>
    <cellStyle name="Normal 5 2 3 3 2 3" xfId="22392" xr:uid="{00000000-0005-0000-0000-000052A90000}"/>
    <cellStyle name="Normal 5 2 3 3 2 3 2" xfId="49635" xr:uid="{00000000-0005-0000-0000-000053A90000}"/>
    <cellStyle name="Normal 5 2 3 3 2 4" xfId="31875" xr:uid="{00000000-0005-0000-0000-000054A90000}"/>
    <cellStyle name="Normal 5 2 3 3 2 5" xfId="37446" xr:uid="{00000000-0005-0000-0000-000055A90000}"/>
    <cellStyle name="Normal 5 2 3 3 2 6" xfId="44906" xr:uid="{00000000-0005-0000-0000-000056A90000}"/>
    <cellStyle name="Normal 5 2 3 3 2 7" xfId="14389" xr:uid="{00000000-0005-0000-0000-000057A90000}"/>
    <cellStyle name="Normal 5 2 3 3 3" xfId="6605" xr:uid="{00000000-0005-0000-0000-000058A90000}"/>
    <cellStyle name="Normal 5 2 3 3 3 2" xfId="26168" xr:uid="{00000000-0005-0000-0000-000059A90000}"/>
    <cellStyle name="Normal 5 2 3 3 3 3" xfId="52371" xr:uid="{00000000-0005-0000-0000-00005AA90000}"/>
    <cellStyle name="Normal 5 2 3 3 3 4" xfId="16258" xr:uid="{00000000-0005-0000-0000-00005BA90000}"/>
    <cellStyle name="Normal 5 2 3 3 4" xfId="20230" xr:uid="{00000000-0005-0000-0000-00005CA90000}"/>
    <cellStyle name="Normal 5 2 3 3 4 2" xfId="47707" xr:uid="{00000000-0005-0000-0000-00005DA90000}"/>
    <cellStyle name="Normal 5 2 3 3 5" xfId="29855" xr:uid="{00000000-0005-0000-0000-00005EA90000}"/>
    <cellStyle name="Normal 5 2 3 3 6" xfId="35301" xr:uid="{00000000-0005-0000-0000-00005FA90000}"/>
    <cellStyle name="Normal 5 2 3 3 7" xfId="42896" xr:uid="{00000000-0005-0000-0000-000060A90000}"/>
    <cellStyle name="Normal 5 2 3 3 8" xfId="12925" xr:uid="{00000000-0005-0000-0000-000061A90000}"/>
    <cellStyle name="Normal 5 2 3 4" xfId="2194" xr:uid="{00000000-0005-0000-0000-000062A90000}"/>
    <cellStyle name="Normal 5 2 3 4 2" xfId="4499" xr:uid="{00000000-0005-0000-0000-000063A90000}"/>
    <cellStyle name="Normal 5 2 3 4 2 2" xfId="9280" xr:uid="{00000000-0005-0000-0000-000064A90000}"/>
    <cellStyle name="Normal 5 2 3 4 2 2 2" xfId="28673" xr:uid="{00000000-0005-0000-0000-000065A90000}"/>
    <cellStyle name="Normal 5 2 3 4 2 2 3" xfId="55046" xr:uid="{00000000-0005-0000-0000-000066A90000}"/>
    <cellStyle name="Normal 5 2 3 4 2 2 4" xfId="18832" xr:uid="{00000000-0005-0000-0000-000067A90000}"/>
    <cellStyle name="Normal 5 2 3 4 2 3" xfId="23124" xr:uid="{00000000-0005-0000-0000-000068A90000}"/>
    <cellStyle name="Normal 5 2 3 4 2 3 2" xfId="50356" xr:uid="{00000000-0005-0000-0000-000069A90000}"/>
    <cellStyle name="Normal 5 2 3 4 2 4" xfId="32599" xr:uid="{00000000-0005-0000-0000-00006AA90000}"/>
    <cellStyle name="Normal 5 2 3 4 2 5" xfId="38178" xr:uid="{00000000-0005-0000-0000-00006BA90000}"/>
    <cellStyle name="Normal 5 2 3 4 2 6" xfId="45638" xr:uid="{00000000-0005-0000-0000-00006CA90000}"/>
    <cellStyle name="Normal 5 2 3 4 2 7" xfId="15084" xr:uid="{00000000-0005-0000-0000-00006DA90000}"/>
    <cellStyle name="Normal 5 2 3 4 3" xfId="7359" xr:uid="{00000000-0005-0000-0000-00006EA90000}"/>
    <cellStyle name="Normal 5 2 3 4 3 2" xfId="26863" xr:uid="{00000000-0005-0000-0000-00006FA90000}"/>
    <cellStyle name="Normal 5 2 3 4 3 3" xfId="53125" xr:uid="{00000000-0005-0000-0000-000070A90000}"/>
    <cellStyle name="Normal 5 2 3 4 3 4" xfId="16953" xr:uid="{00000000-0005-0000-0000-000071A90000}"/>
    <cellStyle name="Normal 5 2 3 4 4" xfId="21031" xr:uid="{00000000-0005-0000-0000-000072A90000}"/>
    <cellStyle name="Normal 5 2 3 4 4 2" xfId="48461" xr:uid="{00000000-0005-0000-0000-000073A90000}"/>
    <cellStyle name="Normal 5 2 3 4 5" xfId="30645" xr:uid="{00000000-0005-0000-0000-000074A90000}"/>
    <cellStyle name="Normal 5 2 3 4 6" xfId="36104" xr:uid="{00000000-0005-0000-0000-000075A90000}"/>
    <cellStyle name="Normal 5 2 3 4 7" xfId="43697" xr:uid="{00000000-0005-0000-0000-000076A90000}"/>
    <cellStyle name="Normal 5 2 3 4 8" xfId="12208" xr:uid="{00000000-0005-0000-0000-000077A90000}"/>
    <cellStyle name="Normal 5 2 3 5" xfId="3075" xr:uid="{00000000-0005-0000-0000-000078A90000}"/>
    <cellStyle name="Normal 5 2 3 5 2" xfId="7868" xr:uid="{00000000-0005-0000-0000-000079A90000}"/>
    <cellStyle name="Normal 5 2 3 5 2 2" xfId="27298" xr:uid="{00000000-0005-0000-0000-00007AA90000}"/>
    <cellStyle name="Normal 5 2 3 5 2 3" xfId="53634" xr:uid="{00000000-0005-0000-0000-00007BA90000}"/>
    <cellStyle name="Normal 5 2 3 5 2 4" xfId="17408" xr:uid="{00000000-0005-0000-0000-00007CA90000}"/>
    <cellStyle name="Normal 5 2 3 5 3" xfId="21700" xr:uid="{00000000-0005-0000-0000-00007DA90000}"/>
    <cellStyle name="Normal 5 2 3 5 3 2" xfId="48946" xr:uid="{00000000-0005-0000-0000-00007EA90000}"/>
    <cellStyle name="Normal 5 2 3 5 4" xfId="31187" xr:uid="{00000000-0005-0000-0000-00007FA90000}"/>
    <cellStyle name="Normal 5 2 3 5 5" xfId="36754" xr:uid="{00000000-0005-0000-0000-000080A90000}"/>
    <cellStyle name="Normal 5 2 3 5 6" xfId="44214" xr:uid="{00000000-0005-0000-0000-000081A90000}"/>
    <cellStyle name="Normal 5 2 3 5 7" xfId="13710" xr:uid="{00000000-0005-0000-0000-000082A90000}"/>
    <cellStyle name="Normal 5 2 3 6" xfId="4974" xr:uid="{00000000-0005-0000-0000-000083A90000}"/>
    <cellStyle name="Normal 5 2 3 6 2" xfId="9730" xr:uid="{00000000-0005-0000-0000-000084A90000}"/>
    <cellStyle name="Normal 5 2 3 6 2 2" xfId="55496" xr:uid="{00000000-0005-0000-0000-000085A90000}"/>
    <cellStyle name="Normal 5 2 3 6 2 3" xfId="25489" xr:uid="{00000000-0005-0000-0000-000086A90000}"/>
    <cellStyle name="Normal 5 2 3 6 3" xfId="33073" xr:uid="{00000000-0005-0000-0000-000087A90000}"/>
    <cellStyle name="Normal 5 2 3 6 3 2" xfId="50805" xr:uid="{00000000-0005-0000-0000-000088A90000}"/>
    <cellStyle name="Normal 5 2 3 6 4" xfId="38652" xr:uid="{00000000-0005-0000-0000-000089A90000}"/>
    <cellStyle name="Normal 5 2 3 6 5" xfId="46105" xr:uid="{00000000-0005-0000-0000-00008AA90000}"/>
    <cellStyle name="Normal 5 2 3 6 6" xfId="15579" xr:uid="{00000000-0005-0000-0000-00008BA90000}"/>
    <cellStyle name="Normal 5 2 3 7" xfId="5459" xr:uid="{00000000-0005-0000-0000-00008CA90000}"/>
    <cellStyle name="Normal 5 2 3 7 2" xfId="10151" xr:uid="{00000000-0005-0000-0000-00008DA90000}"/>
    <cellStyle name="Normal 5 2 3 7 2 2" xfId="55917" xr:uid="{00000000-0005-0000-0000-00008EA90000}"/>
    <cellStyle name="Normal 5 2 3 7 2 3" xfId="33555" xr:uid="{00000000-0005-0000-0000-00008FA90000}"/>
    <cellStyle name="Normal 5 2 3 7 3" xfId="39134" xr:uid="{00000000-0005-0000-0000-000090A90000}"/>
    <cellStyle name="Normal 5 2 3 7 3 2" xfId="51225" xr:uid="{00000000-0005-0000-0000-000091A90000}"/>
    <cellStyle name="Normal 5 2 3 7 4" xfId="46587" xr:uid="{00000000-0005-0000-0000-000092A90000}"/>
    <cellStyle name="Normal 5 2 3 7 5" xfId="19475" xr:uid="{00000000-0005-0000-0000-000093A90000}"/>
    <cellStyle name="Normal 5 2 3 8" xfId="5902" xr:uid="{00000000-0005-0000-0000-000094A90000}"/>
    <cellStyle name="Normal 5 2 3 8 2" xfId="51668" xr:uid="{00000000-0005-0000-0000-000095A90000}"/>
    <cellStyle name="Normal 5 2 3 8 3" xfId="29136" xr:uid="{00000000-0005-0000-0000-000096A90000}"/>
    <cellStyle name="Normal 5 2 3 9" xfId="10947" xr:uid="{00000000-0005-0000-0000-000097A90000}"/>
    <cellStyle name="Normal 5 2 3 9 2" xfId="47007" xr:uid="{00000000-0005-0000-0000-000098A90000}"/>
    <cellStyle name="Normal 5 2 3 9 3" xfId="34544" xr:uid="{00000000-0005-0000-0000-000099A90000}"/>
    <cellStyle name="Normal 5 2 4" xfId="989" xr:uid="{00000000-0005-0000-0000-00009AA90000}"/>
    <cellStyle name="Normal 5 2 4 10" xfId="11846" xr:uid="{00000000-0005-0000-0000-00009BA90000}"/>
    <cellStyle name="Normal 5 2 4 11" xfId="56774" xr:uid="{00000000-0005-0000-0000-00009CA90000}"/>
    <cellStyle name="Normal 5 2 4 12" xfId="57229" xr:uid="{00000000-0005-0000-0000-00009DA90000}"/>
    <cellStyle name="Normal 5 2 4 2" xfId="1726" xr:uid="{00000000-0005-0000-0000-00009EA90000}"/>
    <cellStyle name="Normal 5 2 4 2 2" xfId="4099" xr:uid="{00000000-0005-0000-0000-00009FA90000}"/>
    <cellStyle name="Normal 5 2 4 2 2 2" xfId="8890" xr:uid="{00000000-0005-0000-0000-0000A0A90000}"/>
    <cellStyle name="Normal 5 2 4 2 2 2 2" xfId="28309" xr:uid="{00000000-0005-0000-0000-0000A1A90000}"/>
    <cellStyle name="Normal 5 2 4 2 2 2 3" xfId="54656" xr:uid="{00000000-0005-0000-0000-0000A2A90000}"/>
    <cellStyle name="Normal 5 2 4 2 2 2 4" xfId="18432" xr:uid="{00000000-0005-0000-0000-0000A3A90000}"/>
    <cellStyle name="Normal 5 2 4 2 2 3" xfId="22724" xr:uid="{00000000-0005-0000-0000-0000A4A90000}"/>
    <cellStyle name="Normal 5 2 4 2 2 3 2" xfId="49967" xr:uid="{00000000-0005-0000-0000-0000A5A90000}"/>
    <cellStyle name="Normal 5 2 4 2 2 4" xfId="32207" xr:uid="{00000000-0005-0000-0000-0000A6A90000}"/>
    <cellStyle name="Normal 5 2 4 2 2 5" xfId="37778" xr:uid="{00000000-0005-0000-0000-0000A7A90000}"/>
    <cellStyle name="Normal 5 2 4 2 2 6" xfId="45238" xr:uid="{00000000-0005-0000-0000-0000A8A90000}"/>
    <cellStyle name="Normal 5 2 4 2 2 7" xfId="14720" xr:uid="{00000000-0005-0000-0000-0000A9A90000}"/>
    <cellStyle name="Normal 5 2 4 2 3" xfId="6939" xr:uid="{00000000-0005-0000-0000-0000AAA90000}"/>
    <cellStyle name="Normal 5 2 4 2 3 2" xfId="26499" xr:uid="{00000000-0005-0000-0000-0000ABA90000}"/>
    <cellStyle name="Normal 5 2 4 2 3 3" xfId="52705" xr:uid="{00000000-0005-0000-0000-0000ACA90000}"/>
    <cellStyle name="Normal 5 2 4 2 3 4" xfId="16589" xr:uid="{00000000-0005-0000-0000-0000ADA90000}"/>
    <cellStyle name="Normal 5 2 4 2 4" xfId="20565" xr:uid="{00000000-0005-0000-0000-0000AEA90000}"/>
    <cellStyle name="Normal 5 2 4 2 4 2" xfId="48041" xr:uid="{00000000-0005-0000-0000-0000AFA90000}"/>
    <cellStyle name="Normal 5 2 4 2 5" xfId="30190" xr:uid="{00000000-0005-0000-0000-0000B0A90000}"/>
    <cellStyle name="Normal 5 2 4 2 6" xfId="35636" xr:uid="{00000000-0005-0000-0000-0000B1A90000}"/>
    <cellStyle name="Normal 5 2 4 2 7" xfId="43231" xr:uid="{00000000-0005-0000-0000-0000B2A90000}"/>
    <cellStyle name="Normal 5 2 4 2 8" xfId="13259" xr:uid="{00000000-0005-0000-0000-0000B3A90000}"/>
    <cellStyle name="Normal 5 2 4 3" xfId="2266" xr:uid="{00000000-0005-0000-0000-0000B4A90000}"/>
    <cellStyle name="Normal 5 2 4 3 2" xfId="4571" xr:uid="{00000000-0005-0000-0000-0000B5A90000}"/>
    <cellStyle name="Normal 5 2 4 3 2 2" xfId="9352" xr:uid="{00000000-0005-0000-0000-0000B6A90000}"/>
    <cellStyle name="Normal 5 2 4 3 2 2 2" xfId="28745" xr:uid="{00000000-0005-0000-0000-0000B7A90000}"/>
    <cellStyle name="Normal 5 2 4 3 2 2 3" xfId="55118" xr:uid="{00000000-0005-0000-0000-0000B8A90000}"/>
    <cellStyle name="Normal 5 2 4 3 2 2 4" xfId="18904" xr:uid="{00000000-0005-0000-0000-0000B9A90000}"/>
    <cellStyle name="Normal 5 2 4 3 2 3" xfId="23196" xr:uid="{00000000-0005-0000-0000-0000BAA90000}"/>
    <cellStyle name="Normal 5 2 4 3 2 3 2" xfId="50428" xr:uid="{00000000-0005-0000-0000-0000BBA90000}"/>
    <cellStyle name="Normal 5 2 4 3 2 4" xfId="32671" xr:uid="{00000000-0005-0000-0000-0000BCA90000}"/>
    <cellStyle name="Normal 5 2 4 3 2 5" xfId="38250" xr:uid="{00000000-0005-0000-0000-0000BDA90000}"/>
    <cellStyle name="Normal 5 2 4 3 2 6" xfId="45710" xr:uid="{00000000-0005-0000-0000-0000BEA90000}"/>
    <cellStyle name="Normal 5 2 4 3 2 7" xfId="15156" xr:uid="{00000000-0005-0000-0000-0000BFA90000}"/>
    <cellStyle name="Normal 5 2 4 3 3" xfId="7431" xr:uid="{00000000-0005-0000-0000-0000C0A90000}"/>
    <cellStyle name="Normal 5 2 4 3 3 2" xfId="26935" xr:uid="{00000000-0005-0000-0000-0000C1A90000}"/>
    <cellStyle name="Normal 5 2 4 3 3 3" xfId="53197" xr:uid="{00000000-0005-0000-0000-0000C2A90000}"/>
    <cellStyle name="Normal 5 2 4 3 3 4" xfId="17025" xr:uid="{00000000-0005-0000-0000-0000C3A90000}"/>
    <cellStyle name="Normal 5 2 4 3 4" xfId="21103" xr:uid="{00000000-0005-0000-0000-0000C4A90000}"/>
    <cellStyle name="Normal 5 2 4 3 4 2" xfId="48533" xr:uid="{00000000-0005-0000-0000-0000C5A90000}"/>
    <cellStyle name="Normal 5 2 4 3 5" xfId="30717" xr:uid="{00000000-0005-0000-0000-0000C6A90000}"/>
    <cellStyle name="Normal 5 2 4 3 6" xfId="36176" xr:uid="{00000000-0005-0000-0000-0000C7A90000}"/>
    <cellStyle name="Normal 5 2 4 3 7" xfId="43769" xr:uid="{00000000-0005-0000-0000-0000C8A90000}"/>
    <cellStyle name="Normal 5 2 4 3 8" xfId="12539" xr:uid="{00000000-0005-0000-0000-0000C9A90000}"/>
    <cellStyle name="Normal 5 2 4 4" xfId="3407" xr:uid="{00000000-0005-0000-0000-0000CAA90000}"/>
    <cellStyle name="Normal 5 2 4 4 2" xfId="8199" xr:uid="{00000000-0005-0000-0000-0000CBA90000}"/>
    <cellStyle name="Normal 5 2 4 4 2 2" xfId="27629" xr:uid="{00000000-0005-0000-0000-0000CCA90000}"/>
    <cellStyle name="Normal 5 2 4 4 2 3" xfId="53965" xr:uid="{00000000-0005-0000-0000-0000CDA90000}"/>
    <cellStyle name="Normal 5 2 4 4 2 4" xfId="17740" xr:uid="{00000000-0005-0000-0000-0000CEA90000}"/>
    <cellStyle name="Normal 5 2 4 4 3" xfId="22032" xr:uid="{00000000-0005-0000-0000-0000CFA90000}"/>
    <cellStyle name="Normal 5 2 4 4 3 2" xfId="49277" xr:uid="{00000000-0005-0000-0000-0000D0A90000}"/>
    <cellStyle name="Normal 5 2 4 4 4" xfId="31519" xr:uid="{00000000-0005-0000-0000-0000D1A90000}"/>
    <cellStyle name="Normal 5 2 4 4 5" xfId="37086" xr:uid="{00000000-0005-0000-0000-0000D2A90000}"/>
    <cellStyle name="Normal 5 2 4 4 6" xfId="44546" xr:uid="{00000000-0005-0000-0000-0000D3A90000}"/>
    <cellStyle name="Normal 5 2 4 4 7" xfId="14041" xr:uid="{00000000-0005-0000-0000-0000D4A90000}"/>
    <cellStyle name="Normal 5 2 4 5" xfId="5046" xr:uid="{00000000-0005-0000-0000-0000D5A90000}"/>
    <cellStyle name="Normal 5 2 4 5 2" xfId="9802" xr:uid="{00000000-0005-0000-0000-0000D6A90000}"/>
    <cellStyle name="Normal 5 2 4 5 2 2" xfId="55568" xr:uid="{00000000-0005-0000-0000-0000D7A90000}"/>
    <cellStyle name="Normal 5 2 4 5 2 3" xfId="25820" xr:uid="{00000000-0005-0000-0000-0000D8A90000}"/>
    <cellStyle name="Normal 5 2 4 5 3" xfId="33145" xr:uid="{00000000-0005-0000-0000-0000D9A90000}"/>
    <cellStyle name="Normal 5 2 4 5 3 2" xfId="50877" xr:uid="{00000000-0005-0000-0000-0000DAA90000}"/>
    <cellStyle name="Normal 5 2 4 5 4" xfId="38724" xr:uid="{00000000-0005-0000-0000-0000DBA90000}"/>
    <cellStyle name="Normal 5 2 4 5 5" xfId="46177" xr:uid="{00000000-0005-0000-0000-0000DCA90000}"/>
    <cellStyle name="Normal 5 2 4 5 6" xfId="15910" xr:uid="{00000000-0005-0000-0000-0000DDA90000}"/>
    <cellStyle name="Normal 5 2 4 6" xfId="5531" xr:uid="{00000000-0005-0000-0000-0000DEA90000}"/>
    <cellStyle name="Normal 5 2 4 6 2" xfId="10223" xr:uid="{00000000-0005-0000-0000-0000DFA90000}"/>
    <cellStyle name="Normal 5 2 4 6 2 2" xfId="55989" xr:uid="{00000000-0005-0000-0000-0000E0A90000}"/>
    <cellStyle name="Normal 5 2 4 6 2 3" xfId="33627" xr:uid="{00000000-0005-0000-0000-0000E1A90000}"/>
    <cellStyle name="Normal 5 2 4 6 3" xfId="39206" xr:uid="{00000000-0005-0000-0000-0000E2A90000}"/>
    <cellStyle name="Normal 5 2 4 6 3 2" xfId="51297" xr:uid="{00000000-0005-0000-0000-0000E3A90000}"/>
    <cellStyle name="Normal 5 2 4 6 4" xfId="46659" xr:uid="{00000000-0005-0000-0000-0000E4A90000}"/>
    <cellStyle name="Normal 5 2 4 6 5" xfId="19834" xr:uid="{00000000-0005-0000-0000-0000E5A90000}"/>
    <cellStyle name="Normal 5 2 4 7" xfId="6234" xr:uid="{00000000-0005-0000-0000-0000E6A90000}"/>
    <cellStyle name="Normal 5 2 4 7 2" xfId="52000" xr:uid="{00000000-0005-0000-0000-0000E7A90000}"/>
    <cellStyle name="Normal 5 2 4 7 3" xfId="29468" xr:uid="{00000000-0005-0000-0000-0000E8A90000}"/>
    <cellStyle name="Normal 5 2 4 8" xfId="11019" xr:uid="{00000000-0005-0000-0000-0000E9A90000}"/>
    <cellStyle name="Normal 5 2 4 8 2" xfId="47338" xr:uid="{00000000-0005-0000-0000-0000EAA90000}"/>
    <cellStyle name="Normal 5 2 4 8 3" xfId="34903" xr:uid="{00000000-0005-0000-0000-0000EBA90000}"/>
    <cellStyle name="Normal 5 2 4 9" xfId="42502" xr:uid="{00000000-0005-0000-0000-0000ECA90000}"/>
    <cellStyle name="Normal 5 2 5" xfId="730" xr:uid="{00000000-0005-0000-0000-0000EDA90000}"/>
    <cellStyle name="Normal 5 2 5 10" xfId="11587" xr:uid="{00000000-0005-0000-0000-0000EEA90000}"/>
    <cellStyle name="Normal 5 2 5 2" xfId="1490" xr:uid="{00000000-0005-0000-0000-0000EFA90000}"/>
    <cellStyle name="Normal 5 2 5 2 2" xfId="3866" xr:uid="{00000000-0005-0000-0000-0000F0A90000}"/>
    <cellStyle name="Normal 5 2 5 2 2 2" xfId="8657" xr:uid="{00000000-0005-0000-0000-0000F1A90000}"/>
    <cellStyle name="Normal 5 2 5 2 2 2 2" xfId="28077" xr:uid="{00000000-0005-0000-0000-0000F2A90000}"/>
    <cellStyle name="Normal 5 2 5 2 2 2 3" xfId="54423" xr:uid="{00000000-0005-0000-0000-0000F3A90000}"/>
    <cellStyle name="Normal 5 2 5 2 2 2 4" xfId="18199" xr:uid="{00000000-0005-0000-0000-0000F4A90000}"/>
    <cellStyle name="Normal 5 2 5 2 2 3" xfId="22491" xr:uid="{00000000-0005-0000-0000-0000F5A90000}"/>
    <cellStyle name="Normal 5 2 5 2 2 3 2" xfId="49734" xr:uid="{00000000-0005-0000-0000-0000F6A90000}"/>
    <cellStyle name="Normal 5 2 5 2 2 4" xfId="31974" xr:uid="{00000000-0005-0000-0000-0000F7A90000}"/>
    <cellStyle name="Normal 5 2 5 2 2 5" xfId="37545" xr:uid="{00000000-0005-0000-0000-0000F8A90000}"/>
    <cellStyle name="Normal 5 2 5 2 2 6" xfId="45005" xr:uid="{00000000-0005-0000-0000-0000F9A90000}"/>
    <cellStyle name="Normal 5 2 5 2 2 7" xfId="14488" xr:uid="{00000000-0005-0000-0000-0000FAA90000}"/>
    <cellStyle name="Normal 5 2 5 2 3" xfId="6704" xr:uid="{00000000-0005-0000-0000-0000FBA90000}"/>
    <cellStyle name="Normal 5 2 5 2 3 2" xfId="26267" xr:uid="{00000000-0005-0000-0000-0000FCA90000}"/>
    <cellStyle name="Normal 5 2 5 2 3 3" xfId="52470" xr:uid="{00000000-0005-0000-0000-0000FDA90000}"/>
    <cellStyle name="Normal 5 2 5 2 3 4" xfId="16357" xr:uid="{00000000-0005-0000-0000-0000FEA90000}"/>
    <cellStyle name="Normal 5 2 5 2 4" xfId="20329" xr:uid="{00000000-0005-0000-0000-0000FFA90000}"/>
    <cellStyle name="Normal 5 2 5 2 4 2" xfId="47806" xr:uid="{00000000-0005-0000-0000-000000AA0000}"/>
    <cellStyle name="Normal 5 2 5 2 5" xfId="29954" xr:uid="{00000000-0005-0000-0000-000001AA0000}"/>
    <cellStyle name="Normal 5 2 5 2 6" xfId="35400" xr:uid="{00000000-0005-0000-0000-000002AA0000}"/>
    <cellStyle name="Normal 5 2 5 2 7" xfId="42995" xr:uid="{00000000-0005-0000-0000-000003AA0000}"/>
    <cellStyle name="Normal 5 2 5 2 8" xfId="13024" xr:uid="{00000000-0005-0000-0000-000004AA0000}"/>
    <cellStyle name="Normal 5 2 5 3" xfId="3174" xr:uid="{00000000-0005-0000-0000-000005AA0000}"/>
    <cellStyle name="Normal 5 2 5 3 2" xfId="7967" xr:uid="{00000000-0005-0000-0000-000006AA0000}"/>
    <cellStyle name="Normal 5 2 5 3 2 2" xfId="27397" xr:uid="{00000000-0005-0000-0000-000007AA0000}"/>
    <cellStyle name="Normal 5 2 5 3 2 3" xfId="53733" xr:uid="{00000000-0005-0000-0000-000008AA0000}"/>
    <cellStyle name="Normal 5 2 5 3 2 4" xfId="17507" xr:uid="{00000000-0005-0000-0000-000009AA0000}"/>
    <cellStyle name="Normal 5 2 5 3 3" xfId="21799" xr:uid="{00000000-0005-0000-0000-00000AAA0000}"/>
    <cellStyle name="Normal 5 2 5 3 3 2" xfId="49045" xr:uid="{00000000-0005-0000-0000-00000BAA0000}"/>
    <cellStyle name="Normal 5 2 5 3 4" xfId="31286" xr:uid="{00000000-0005-0000-0000-00000CAA0000}"/>
    <cellStyle name="Normal 5 2 5 3 5" xfId="36853" xr:uid="{00000000-0005-0000-0000-00000DAA0000}"/>
    <cellStyle name="Normal 5 2 5 3 6" xfId="44313" xr:uid="{00000000-0005-0000-0000-00000EAA0000}"/>
    <cellStyle name="Normal 5 2 5 3 7" xfId="12307" xr:uid="{00000000-0005-0000-0000-00000FAA0000}"/>
    <cellStyle name="Normal 5 2 5 4" xfId="6001" xr:uid="{00000000-0005-0000-0000-000010AA0000}"/>
    <cellStyle name="Normal 5 2 5 4 2" xfId="25188" xr:uid="{00000000-0005-0000-0000-000011AA0000}"/>
    <cellStyle name="Normal 5 2 5 4 3" xfId="51767" xr:uid="{00000000-0005-0000-0000-000012AA0000}"/>
    <cellStyle name="Normal 5 2 5 4 4" xfId="13809" xr:uid="{00000000-0005-0000-0000-000013AA0000}"/>
    <cellStyle name="Normal 5 2 5 5" xfId="15678" xr:uid="{00000000-0005-0000-0000-000014AA0000}"/>
    <cellStyle name="Normal 5 2 5 5 2" xfId="25588" xr:uid="{00000000-0005-0000-0000-000015AA0000}"/>
    <cellStyle name="Normal 5 2 5 5 3" xfId="47106" xr:uid="{00000000-0005-0000-0000-000016AA0000}"/>
    <cellStyle name="Normal 5 2 5 6" xfId="19575" xr:uid="{00000000-0005-0000-0000-000017AA0000}"/>
    <cellStyle name="Normal 5 2 5 7" xfId="29236" xr:uid="{00000000-0005-0000-0000-000018AA0000}"/>
    <cellStyle name="Normal 5 2 5 8" xfId="34644" xr:uid="{00000000-0005-0000-0000-000019AA0000}"/>
    <cellStyle name="Normal 5 2 5 9" xfId="42243" xr:uid="{00000000-0005-0000-0000-00001AAA0000}"/>
    <cellStyle name="Normal 5 2 6" xfId="1214" xr:uid="{00000000-0005-0000-0000-00001BAA0000}"/>
    <cellStyle name="Normal 5 2 6 2" xfId="3594" xr:uid="{00000000-0005-0000-0000-00001CAA0000}"/>
    <cellStyle name="Normal 5 2 6 2 2" xfId="8385" xr:uid="{00000000-0005-0000-0000-00001DAA0000}"/>
    <cellStyle name="Normal 5 2 6 2 2 2" xfId="27806" xr:uid="{00000000-0005-0000-0000-00001EAA0000}"/>
    <cellStyle name="Normal 5 2 6 2 2 3" xfId="54151" xr:uid="{00000000-0005-0000-0000-00001FAA0000}"/>
    <cellStyle name="Normal 5 2 6 2 2 4" xfId="17927" xr:uid="{00000000-0005-0000-0000-000020AA0000}"/>
    <cellStyle name="Normal 5 2 6 2 3" xfId="22219" xr:uid="{00000000-0005-0000-0000-000021AA0000}"/>
    <cellStyle name="Normal 5 2 6 2 3 2" xfId="49462" xr:uid="{00000000-0005-0000-0000-000022AA0000}"/>
    <cellStyle name="Normal 5 2 6 2 4" xfId="31703" xr:uid="{00000000-0005-0000-0000-000023AA0000}"/>
    <cellStyle name="Normal 5 2 6 2 5" xfId="37273" xr:uid="{00000000-0005-0000-0000-000024AA0000}"/>
    <cellStyle name="Normal 5 2 6 2 6" xfId="44733" xr:uid="{00000000-0005-0000-0000-000025AA0000}"/>
    <cellStyle name="Normal 5 2 6 2 7" xfId="12748" xr:uid="{00000000-0005-0000-0000-000026AA0000}"/>
    <cellStyle name="Normal 5 2 6 3" xfId="6430" xr:uid="{00000000-0005-0000-0000-000027AA0000}"/>
    <cellStyle name="Normal 5 2 6 3 2" xfId="24812" xr:uid="{00000000-0005-0000-0000-000028AA0000}"/>
    <cellStyle name="Normal 5 2 6 3 3" xfId="52196" xr:uid="{00000000-0005-0000-0000-000029AA0000}"/>
    <cellStyle name="Normal 5 2 6 3 4" xfId="14217" xr:uid="{00000000-0005-0000-0000-00002AAA0000}"/>
    <cellStyle name="Normal 5 2 6 4" xfId="16086" xr:uid="{00000000-0005-0000-0000-00002BAA0000}"/>
    <cellStyle name="Normal 5 2 6 4 2" xfId="25996" xr:uid="{00000000-0005-0000-0000-00002CAA0000}"/>
    <cellStyle name="Normal 5 2 6 4 3" xfId="47532" xr:uid="{00000000-0005-0000-0000-00002DAA0000}"/>
    <cellStyle name="Normal 5 2 6 5" xfId="20053" xr:uid="{00000000-0005-0000-0000-00002EAA0000}"/>
    <cellStyle name="Normal 5 2 6 6" xfId="29680" xr:uid="{00000000-0005-0000-0000-00002FAA0000}"/>
    <cellStyle name="Normal 5 2 6 7" xfId="35124" xr:uid="{00000000-0005-0000-0000-000030AA0000}"/>
    <cellStyle name="Normal 5 2 6 8" xfId="42719" xr:uid="{00000000-0005-0000-0000-000031AA0000}"/>
    <cellStyle name="Normal 5 2 6 9" xfId="11308" xr:uid="{00000000-0005-0000-0000-000032AA0000}"/>
    <cellStyle name="Normal 5 2 7" xfId="2034" xr:uid="{00000000-0005-0000-0000-000033AA0000}"/>
    <cellStyle name="Normal 5 2 7 2" xfId="4339" xr:uid="{00000000-0005-0000-0000-000034AA0000}"/>
    <cellStyle name="Normal 5 2 7 2 2" xfId="9120" xr:uid="{00000000-0005-0000-0000-000035AA0000}"/>
    <cellStyle name="Normal 5 2 7 2 2 2" xfId="28513" xr:uid="{00000000-0005-0000-0000-000036AA0000}"/>
    <cellStyle name="Normal 5 2 7 2 2 3" xfId="54886" xr:uid="{00000000-0005-0000-0000-000037AA0000}"/>
    <cellStyle name="Normal 5 2 7 2 2 4" xfId="18672" xr:uid="{00000000-0005-0000-0000-000038AA0000}"/>
    <cellStyle name="Normal 5 2 7 2 3" xfId="22964" xr:uid="{00000000-0005-0000-0000-000039AA0000}"/>
    <cellStyle name="Normal 5 2 7 2 3 2" xfId="50196" xr:uid="{00000000-0005-0000-0000-00003AAA0000}"/>
    <cellStyle name="Normal 5 2 7 2 4" xfId="32439" xr:uid="{00000000-0005-0000-0000-00003BAA0000}"/>
    <cellStyle name="Normal 5 2 7 2 5" xfId="38018" xr:uid="{00000000-0005-0000-0000-00003CAA0000}"/>
    <cellStyle name="Normal 5 2 7 2 6" xfId="45478" xr:uid="{00000000-0005-0000-0000-00003DAA0000}"/>
    <cellStyle name="Normal 5 2 7 2 7" xfId="14924" xr:uid="{00000000-0005-0000-0000-00003EAA0000}"/>
    <cellStyle name="Normal 5 2 7 3" xfId="7199" xr:uid="{00000000-0005-0000-0000-00003FAA0000}"/>
    <cellStyle name="Normal 5 2 7 3 2" xfId="26703" xr:uid="{00000000-0005-0000-0000-000040AA0000}"/>
    <cellStyle name="Normal 5 2 7 3 3" xfId="52965" xr:uid="{00000000-0005-0000-0000-000041AA0000}"/>
    <cellStyle name="Normal 5 2 7 3 4" xfId="16793" xr:uid="{00000000-0005-0000-0000-000042AA0000}"/>
    <cellStyle name="Normal 5 2 7 4" xfId="20871" xr:uid="{00000000-0005-0000-0000-000043AA0000}"/>
    <cellStyle name="Normal 5 2 7 4 2" xfId="48301" xr:uid="{00000000-0005-0000-0000-000044AA0000}"/>
    <cellStyle name="Normal 5 2 7 5" xfId="30485" xr:uid="{00000000-0005-0000-0000-000045AA0000}"/>
    <cellStyle name="Normal 5 2 7 6" xfId="35944" xr:uid="{00000000-0005-0000-0000-000046AA0000}"/>
    <cellStyle name="Normal 5 2 7 7" xfId="43537" xr:uid="{00000000-0005-0000-0000-000047AA0000}"/>
    <cellStyle name="Normal 5 2 7 8" xfId="12036" xr:uid="{00000000-0005-0000-0000-000048AA0000}"/>
    <cellStyle name="Normal 5 2 8" xfId="2902" xr:uid="{00000000-0005-0000-0000-000049AA0000}"/>
    <cellStyle name="Normal 5 2 8 2" xfId="7696" xr:uid="{00000000-0005-0000-0000-00004AAA0000}"/>
    <cellStyle name="Normal 5 2 8 2 2" xfId="27126" xr:uid="{00000000-0005-0000-0000-00004BAA0000}"/>
    <cellStyle name="Normal 5 2 8 2 3" xfId="53462" xr:uid="{00000000-0005-0000-0000-00004CAA0000}"/>
    <cellStyle name="Normal 5 2 8 2 4" xfId="17235" xr:uid="{00000000-0005-0000-0000-00004DAA0000}"/>
    <cellStyle name="Normal 5 2 8 3" xfId="21527" xr:uid="{00000000-0005-0000-0000-00004EAA0000}"/>
    <cellStyle name="Normal 5 2 8 3 2" xfId="48774" xr:uid="{00000000-0005-0000-0000-00004FAA0000}"/>
    <cellStyle name="Normal 5 2 8 4" xfId="31014" xr:uid="{00000000-0005-0000-0000-000050AA0000}"/>
    <cellStyle name="Normal 5 2 8 5" xfId="36581" xr:uid="{00000000-0005-0000-0000-000051AA0000}"/>
    <cellStyle name="Normal 5 2 8 6" xfId="44041" xr:uid="{00000000-0005-0000-0000-000052AA0000}"/>
    <cellStyle name="Normal 5 2 8 7" xfId="13538" xr:uid="{00000000-0005-0000-0000-000053AA0000}"/>
    <cellStyle name="Normal 5 2 9" xfId="4811" xr:uid="{00000000-0005-0000-0000-000054AA0000}"/>
    <cellStyle name="Normal 5 2 9 2" xfId="9570" xr:uid="{00000000-0005-0000-0000-000055AA0000}"/>
    <cellStyle name="Normal 5 2 9 2 2" xfId="55336" xr:uid="{00000000-0005-0000-0000-000056AA0000}"/>
    <cellStyle name="Normal 5 2 9 2 3" xfId="25329" xr:uid="{00000000-0005-0000-0000-000057AA0000}"/>
    <cellStyle name="Normal 5 2 9 3" xfId="32910" xr:uid="{00000000-0005-0000-0000-000058AA0000}"/>
    <cellStyle name="Normal 5 2 9 3 2" xfId="50645" xr:uid="{00000000-0005-0000-0000-000059AA0000}"/>
    <cellStyle name="Normal 5 2 9 4" xfId="38489" xr:uid="{00000000-0005-0000-0000-00005AAA0000}"/>
    <cellStyle name="Normal 5 2 9 5" xfId="45945" xr:uid="{00000000-0005-0000-0000-00005BAA0000}"/>
    <cellStyle name="Normal 5 2 9 6" xfId="15407" xr:uid="{00000000-0005-0000-0000-00005CAA0000}"/>
    <cellStyle name="Normal 5 3" xfId="339" xr:uid="{00000000-0005-0000-0000-00005DAA0000}"/>
    <cellStyle name="Normal 5 3 10" xfId="5281" xr:uid="{00000000-0005-0000-0000-00005EAA0000}"/>
    <cellStyle name="Normal 5 3 10 2" xfId="9973" xr:uid="{00000000-0005-0000-0000-00005FAA0000}"/>
    <cellStyle name="Normal 5 3 10 2 2" xfId="55739" xr:uid="{00000000-0005-0000-0000-000060AA0000}"/>
    <cellStyle name="Normal 5 3 10 2 3" xfId="33377" xr:uid="{00000000-0005-0000-0000-000061AA0000}"/>
    <cellStyle name="Normal 5 3 10 3" xfId="38956" xr:uid="{00000000-0005-0000-0000-000062AA0000}"/>
    <cellStyle name="Normal 5 3 10 3 2" xfId="51047" xr:uid="{00000000-0005-0000-0000-000063AA0000}"/>
    <cellStyle name="Normal 5 3 10 4" xfId="46409" xr:uid="{00000000-0005-0000-0000-000064AA0000}"/>
    <cellStyle name="Normal 5 3 10 5" xfId="19232" xr:uid="{00000000-0005-0000-0000-000065AA0000}"/>
    <cellStyle name="Normal 5 3 11" xfId="5706" xr:uid="{00000000-0005-0000-0000-000066AA0000}"/>
    <cellStyle name="Normal 5 3 11 2" xfId="51472" xr:uid="{00000000-0005-0000-0000-000067AA0000}"/>
    <cellStyle name="Normal 5 3 11 3" xfId="28942" xr:uid="{00000000-0005-0000-0000-000068AA0000}"/>
    <cellStyle name="Normal 5 3 12" xfId="10769" xr:uid="{00000000-0005-0000-0000-000069AA0000}"/>
    <cellStyle name="Normal 5 3 12 2" xfId="46817" xr:uid="{00000000-0005-0000-0000-00006AAA0000}"/>
    <cellStyle name="Normal 5 3 12 3" xfId="34293" xr:uid="{00000000-0005-0000-0000-00006BAA0000}"/>
    <cellStyle name="Normal 5 3 13" xfId="41942" xr:uid="{00000000-0005-0000-0000-00006CAA0000}"/>
    <cellStyle name="Normal 5 3 14" xfId="11183" xr:uid="{00000000-0005-0000-0000-00006DAA0000}"/>
    <cellStyle name="Normal 5 3 15" xfId="56524" xr:uid="{00000000-0005-0000-0000-00006EAA0000}"/>
    <cellStyle name="Normal 5 3 16" xfId="56979" xr:uid="{00000000-0005-0000-0000-00006FAA0000}"/>
    <cellStyle name="Normal 5 3 2" xfId="533" xr:uid="{00000000-0005-0000-0000-000070AA0000}"/>
    <cellStyle name="Normal 5 3 2 10" xfId="10857" xr:uid="{00000000-0005-0000-0000-000071AA0000}"/>
    <cellStyle name="Normal 5 3 2 10 2" xfId="46917" xr:uid="{00000000-0005-0000-0000-000072AA0000}"/>
    <cellStyle name="Normal 5 3 2 10 3" xfId="34449" xr:uid="{00000000-0005-0000-0000-000073AA0000}"/>
    <cellStyle name="Normal 5 3 2 11" xfId="42049" xr:uid="{00000000-0005-0000-0000-000074AA0000}"/>
    <cellStyle name="Normal 5 3 2 12" xfId="11393" xr:uid="{00000000-0005-0000-0000-000075AA0000}"/>
    <cellStyle name="Normal 5 3 2 13" xfId="56612" xr:uid="{00000000-0005-0000-0000-000076AA0000}"/>
    <cellStyle name="Normal 5 3 2 14" xfId="57067" xr:uid="{00000000-0005-0000-0000-000077AA0000}"/>
    <cellStyle name="Normal 5 3 2 2" xfId="1070" xr:uid="{00000000-0005-0000-0000-000078AA0000}"/>
    <cellStyle name="Normal 5 3 2 2 10" xfId="11927" xr:uid="{00000000-0005-0000-0000-000079AA0000}"/>
    <cellStyle name="Normal 5 3 2 2 11" xfId="56855" xr:uid="{00000000-0005-0000-0000-00007AAA0000}"/>
    <cellStyle name="Normal 5 3 2 2 12" xfId="57310" xr:uid="{00000000-0005-0000-0000-00007BAA0000}"/>
    <cellStyle name="Normal 5 3 2 2 2" xfId="1807" xr:uid="{00000000-0005-0000-0000-00007CAA0000}"/>
    <cellStyle name="Normal 5 3 2 2 2 2" xfId="4180" xr:uid="{00000000-0005-0000-0000-00007DAA0000}"/>
    <cellStyle name="Normal 5 3 2 2 2 2 2" xfId="8971" xr:uid="{00000000-0005-0000-0000-00007EAA0000}"/>
    <cellStyle name="Normal 5 3 2 2 2 2 2 2" xfId="28390" xr:uid="{00000000-0005-0000-0000-00007FAA0000}"/>
    <cellStyle name="Normal 5 3 2 2 2 2 2 3" xfId="54737" xr:uid="{00000000-0005-0000-0000-000080AA0000}"/>
    <cellStyle name="Normal 5 3 2 2 2 2 2 4" xfId="18513" xr:uid="{00000000-0005-0000-0000-000081AA0000}"/>
    <cellStyle name="Normal 5 3 2 2 2 2 3" xfId="22805" xr:uid="{00000000-0005-0000-0000-000082AA0000}"/>
    <cellStyle name="Normal 5 3 2 2 2 2 3 2" xfId="50048" xr:uid="{00000000-0005-0000-0000-000083AA0000}"/>
    <cellStyle name="Normal 5 3 2 2 2 2 4" xfId="32288" xr:uid="{00000000-0005-0000-0000-000084AA0000}"/>
    <cellStyle name="Normal 5 3 2 2 2 2 5" xfId="37859" xr:uid="{00000000-0005-0000-0000-000085AA0000}"/>
    <cellStyle name="Normal 5 3 2 2 2 2 6" xfId="45319" xr:uid="{00000000-0005-0000-0000-000086AA0000}"/>
    <cellStyle name="Normal 5 3 2 2 2 2 7" xfId="14801" xr:uid="{00000000-0005-0000-0000-000087AA0000}"/>
    <cellStyle name="Normal 5 3 2 2 2 3" xfId="7020" xr:uid="{00000000-0005-0000-0000-000088AA0000}"/>
    <cellStyle name="Normal 5 3 2 2 2 3 2" xfId="26580" xr:uid="{00000000-0005-0000-0000-000089AA0000}"/>
    <cellStyle name="Normal 5 3 2 2 2 3 3" xfId="52786" xr:uid="{00000000-0005-0000-0000-00008AAA0000}"/>
    <cellStyle name="Normal 5 3 2 2 2 3 4" xfId="16670" xr:uid="{00000000-0005-0000-0000-00008BAA0000}"/>
    <cellStyle name="Normal 5 3 2 2 2 4" xfId="20646" xr:uid="{00000000-0005-0000-0000-00008CAA0000}"/>
    <cellStyle name="Normal 5 3 2 2 2 4 2" xfId="48122" xr:uid="{00000000-0005-0000-0000-00008DAA0000}"/>
    <cellStyle name="Normal 5 3 2 2 2 5" xfId="30271" xr:uid="{00000000-0005-0000-0000-00008EAA0000}"/>
    <cellStyle name="Normal 5 3 2 2 2 6" xfId="35717" xr:uid="{00000000-0005-0000-0000-00008FAA0000}"/>
    <cellStyle name="Normal 5 3 2 2 2 7" xfId="43312" xr:uid="{00000000-0005-0000-0000-000090AA0000}"/>
    <cellStyle name="Normal 5 3 2 2 2 8" xfId="13340" xr:uid="{00000000-0005-0000-0000-000091AA0000}"/>
    <cellStyle name="Normal 5 3 2 2 3" xfId="2347" xr:uid="{00000000-0005-0000-0000-000092AA0000}"/>
    <cellStyle name="Normal 5 3 2 2 3 2" xfId="4652" xr:uid="{00000000-0005-0000-0000-000093AA0000}"/>
    <cellStyle name="Normal 5 3 2 2 3 2 2" xfId="9433" xr:uid="{00000000-0005-0000-0000-000094AA0000}"/>
    <cellStyle name="Normal 5 3 2 2 3 2 2 2" xfId="28826" xr:uid="{00000000-0005-0000-0000-000095AA0000}"/>
    <cellStyle name="Normal 5 3 2 2 3 2 2 3" xfId="55199" xr:uid="{00000000-0005-0000-0000-000096AA0000}"/>
    <cellStyle name="Normal 5 3 2 2 3 2 2 4" xfId="18985" xr:uid="{00000000-0005-0000-0000-000097AA0000}"/>
    <cellStyle name="Normal 5 3 2 2 3 2 3" xfId="23277" xr:uid="{00000000-0005-0000-0000-000098AA0000}"/>
    <cellStyle name="Normal 5 3 2 2 3 2 3 2" xfId="50509" xr:uid="{00000000-0005-0000-0000-000099AA0000}"/>
    <cellStyle name="Normal 5 3 2 2 3 2 4" xfId="32752" xr:uid="{00000000-0005-0000-0000-00009AAA0000}"/>
    <cellStyle name="Normal 5 3 2 2 3 2 5" xfId="38331" xr:uid="{00000000-0005-0000-0000-00009BAA0000}"/>
    <cellStyle name="Normal 5 3 2 2 3 2 6" xfId="45791" xr:uid="{00000000-0005-0000-0000-00009CAA0000}"/>
    <cellStyle name="Normal 5 3 2 2 3 2 7" xfId="15237" xr:uid="{00000000-0005-0000-0000-00009DAA0000}"/>
    <cellStyle name="Normal 5 3 2 2 3 3" xfId="7512" xr:uid="{00000000-0005-0000-0000-00009EAA0000}"/>
    <cellStyle name="Normal 5 3 2 2 3 3 2" xfId="27016" xr:uid="{00000000-0005-0000-0000-00009FAA0000}"/>
    <cellStyle name="Normal 5 3 2 2 3 3 3" xfId="53278" xr:uid="{00000000-0005-0000-0000-0000A0AA0000}"/>
    <cellStyle name="Normal 5 3 2 2 3 3 4" xfId="17106" xr:uid="{00000000-0005-0000-0000-0000A1AA0000}"/>
    <cellStyle name="Normal 5 3 2 2 3 4" xfId="21184" xr:uid="{00000000-0005-0000-0000-0000A2AA0000}"/>
    <cellStyle name="Normal 5 3 2 2 3 4 2" xfId="48614" xr:uid="{00000000-0005-0000-0000-0000A3AA0000}"/>
    <cellStyle name="Normal 5 3 2 2 3 5" xfId="30798" xr:uid="{00000000-0005-0000-0000-0000A4AA0000}"/>
    <cellStyle name="Normal 5 3 2 2 3 6" xfId="36257" xr:uid="{00000000-0005-0000-0000-0000A5AA0000}"/>
    <cellStyle name="Normal 5 3 2 2 3 7" xfId="43850" xr:uid="{00000000-0005-0000-0000-0000A6AA0000}"/>
    <cellStyle name="Normal 5 3 2 2 3 8" xfId="12620" xr:uid="{00000000-0005-0000-0000-0000A7AA0000}"/>
    <cellStyle name="Normal 5 3 2 2 4" xfId="3488" xr:uid="{00000000-0005-0000-0000-0000A8AA0000}"/>
    <cellStyle name="Normal 5 3 2 2 4 2" xfId="8280" xr:uid="{00000000-0005-0000-0000-0000A9AA0000}"/>
    <cellStyle name="Normal 5 3 2 2 4 2 2" xfId="27710" xr:uid="{00000000-0005-0000-0000-0000AAAA0000}"/>
    <cellStyle name="Normal 5 3 2 2 4 2 3" xfId="54046" xr:uid="{00000000-0005-0000-0000-0000ABAA0000}"/>
    <cellStyle name="Normal 5 3 2 2 4 2 4" xfId="17821" xr:uid="{00000000-0005-0000-0000-0000ACAA0000}"/>
    <cellStyle name="Normal 5 3 2 2 4 3" xfId="22113" xr:uid="{00000000-0005-0000-0000-0000ADAA0000}"/>
    <cellStyle name="Normal 5 3 2 2 4 3 2" xfId="49358" xr:uid="{00000000-0005-0000-0000-0000AEAA0000}"/>
    <cellStyle name="Normal 5 3 2 2 4 4" xfId="31600" xr:uid="{00000000-0005-0000-0000-0000AFAA0000}"/>
    <cellStyle name="Normal 5 3 2 2 4 5" xfId="37167" xr:uid="{00000000-0005-0000-0000-0000B0AA0000}"/>
    <cellStyle name="Normal 5 3 2 2 4 6" xfId="44627" xr:uid="{00000000-0005-0000-0000-0000B1AA0000}"/>
    <cellStyle name="Normal 5 3 2 2 4 7" xfId="14122" xr:uid="{00000000-0005-0000-0000-0000B2AA0000}"/>
    <cellStyle name="Normal 5 3 2 2 5" xfId="5127" xr:uid="{00000000-0005-0000-0000-0000B3AA0000}"/>
    <cellStyle name="Normal 5 3 2 2 5 2" xfId="9883" xr:uid="{00000000-0005-0000-0000-0000B4AA0000}"/>
    <cellStyle name="Normal 5 3 2 2 5 2 2" xfId="55649" xr:uid="{00000000-0005-0000-0000-0000B5AA0000}"/>
    <cellStyle name="Normal 5 3 2 2 5 2 3" xfId="25901" xr:uid="{00000000-0005-0000-0000-0000B6AA0000}"/>
    <cellStyle name="Normal 5 3 2 2 5 3" xfId="33226" xr:uid="{00000000-0005-0000-0000-0000B7AA0000}"/>
    <cellStyle name="Normal 5 3 2 2 5 3 2" xfId="50958" xr:uid="{00000000-0005-0000-0000-0000B8AA0000}"/>
    <cellStyle name="Normal 5 3 2 2 5 4" xfId="38805" xr:uid="{00000000-0005-0000-0000-0000B9AA0000}"/>
    <cellStyle name="Normal 5 3 2 2 5 5" xfId="46258" xr:uid="{00000000-0005-0000-0000-0000BAAA0000}"/>
    <cellStyle name="Normal 5 3 2 2 5 6" xfId="15991" xr:uid="{00000000-0005-0000-0000-0000BBAA0000}"/>
    <cellStyle name="Normal 5 3 2 2 6" xfId="5612" xr:uid="{00000000-0005-0000-0000-0000BCAA0000}"/>
    <cellStyle name="Normal 5 3 2 2 6 2" xfId="10304" xr:uid="{00000000-0005-0000-0000-0000BDAA0000}"/>
    <cellStyle name="Normal 5 3 2 2 6 2 2" xfId="56070" xr:uid="{00000000-0005-0000-0000-0000BEAA0000}"/>
    <cellStyle name="Normal 5 3 2 2 6 2 3" xfId="33708" xr:uid="{00000000-0005-0000-0000-0000BFAA0000}"/>
    <cellStyle name="Normal 5 3 2 2 6 3" xfId="39287" xr:uid="{00000000-0005-0000-0000-0000C0AA0000}"/>
    <cellStyle name="Normal 5 3 2 2 6 3 2" xfId="51378" xr:uid="{00000000-0005-0000-0000-0000C1AA0000}"/>
    <cellStyle name="Normal 5 3 2 2 6 4" xfId="46740" xr:uid="{00000000-0005-0000-0000-0000C2AA0000}"/>
    <cellStyle name="Normal 5 3 2 2 6 5" xfId="19915" xr:uid="{00000000-0005-0000-0000-0000C3AA0000}"/>
    <cellStyle name="Normal 5 3 2 2 7" xfId="6315" xr:uid="{00000000-0005-0000-0000-0000C4AA0000}"/>
    <cellStyle name="Normal 5 3 2 2 7 2" xfId="52081" xr:uid="{00000000-0005-0000-0000-0000C5AA0000}"/>
    <cellStyle name="Normal 5 3 2 2 7 3" xfId="29549" xr:uid="{00000000-0005-0000-0000-0000C6AA0000}"/>
    <cellStyle name="Normal 5 3 2 2 8" xfId="11100" xr:uid="{00000000-0005-0000-0000-0000C7AA0000}"/>
    <cellStyle name="Normal 5 3 2 2 8 2" xfId="47419" xr:uid="{00000000-0005-0000-0000-0000C8AA0000}"/>
    <cellStyle name="Normal 5 3 2 2 8 3" xfId="34984" xr:uid="{00000000-0005-0000-0000-0000C9AA0000}"/>
    <cellStyle name="Normal 5 3 2 2 9" xfId="42583" xr:uid="{00000000-0005-0000-0000-0000CAAA0000}"/>
    <cellStyle name="Normal 5 3 2 3" xfId="822" xr:uid="{00000000-0005-0000-0000-0000CBAA0000}"/>
    <cellStyle name="Normal 5 3 2 3 10" xfId="11679" xr:uid="{00000000-0005-0000-0000-0000CCAA0000}"/>
    <cellStyle name="Normal 5 3 2 3 2" xfId="1564" xr:uid="{00000000-0005-0000-0000-0000CDAA0000}"/>
    <cellStyle name="Normal 5 3 2 3 2 2" xfId="3937" xr:uid="{00000000-0005-0000-0000-0000CEAA0000}"/>
    <cellStyle name="Normal 5 3 2 3 2 2 2" xfId="8728" xr:uid="{00000000-0005-0000-0000-0000CFAA0000}"/>
    <cellStyle name="Normal 5 3 2 3 2 2 2 2" xfId="28147" xr:uid="{00000000-0005-0000-0000-0000D0AA0000}"/>
    <cellStyle name="Normal 5 3 2 3 2 2 2 3" xfId="54494" xr:uid="{00000000-0005-0000-0000-0000D1AA0000}"/>
    <cellStyle name="Normal 5 3 2 3 2 2 2 4" xfId="18270" xr:uid="{00000000-0005-0000-0000-0000D2AA0000}"/>
    <cellStyle name="Normal 5 3 2 3 2 2 3" xfId="22562" xr:uid="{00000000-0005-0000-0000-0000D3AA0000}"/>
    <cellStyle name="Normal 5 3 2 3 2 2 3 2" xfId="49805" xr:uid="{00000000-0005-0000-0000-0000D4AA0000}"/>
    <cellStyle name="Normal 5 3 2 3 2 2 4" xfId="32045" xr:uid="{00000000-0005-0000-0000-0000D5AA0000}"/>
    <cellStyle name="Normal 5 3 2 3 2 2 5" xfId="37616" xr:uid="{00000000-0005-0000-0000-0000D6AA0000}"/>
    <cellStyle name="Normal 5 3 2 3 2 2 6" xfId="45076" xr:uid="{00000000-0005-0000-0000-0000D7AA0000}"/>
    <cellStyle name="Normal 5 3 2 3 2 2 7" xfId="14558" xr:uid="{00000000-0005-0000-0000-0000D8AA0000}"/>
    <cellStyle name="Normal 5 3 2 3 2 3" xfId="6777" xr:uid="{00000000-0005-0000-0000-0000D9AA0000}"/>
    <cellStyle name="Normal 5 3 2 3 2 3 2" xfId="26337" xr:uid="{00000000-0005-0000-0000-0000DAAA0000}"/>
    <cellStyle name="Normal 5 3 2 3 2 3 3" xfId="52543" xr:uid="{00000000-0005-0000-0000-0000DBAA0000}"/>
    <cellStyle name="Normal 5 3 2 3 2 3 4" xfId="16427" xr:uid="{00000000-0005-0000-0000-0000DCAA0000}"/>
    <cellStyle name="Normal 5 3 2 3 2 4" xfId="20403" xr:uid="{00000000-0005-0000-0000-0000DDAA0000}"/>
    <cellStyle name="Normal 5 3 2 3 2 4 2" xfId="47879" xr:uid="{00000000-0005-0000-0000-0000DEAA0000}"/>
    <cellStyle name="Normal 5 3 2 3 2 5" xfId="30028" xr:uid="{00000000-0005-0000-0000-0000DFAA0000}"/>
    <cellStyle name="Normal 5 3 2 3 2 6" xfId="35474" xr:uid="{00000000-0005-0000-0000-0000E0AA0000}"/>
    <cellStyle name="Normal 5 3 2 3 2 7" xfId="43069" xr:uid="{00000000-0005-0000-0000-0000E1AA0000}"/>
    <cellStyle name="Normal 5 3 2 3 2 8" xfId="13097" xr:uid="{00000000-0005-0000-0000-0000E2AA0000}"/>
    <cellStyle name="Normal 5 3 2 3 3" xfId="3245" xr:uid="{00000000-0005-0000-0000-0000E3AA0000}"/>
    <cellStyle name="Normal 5 3 2 3 3 2" xfId="8037" xr:uid="{00000000-0005-0000-0000-0000E4AA0000}"/>
    <cellStyle name="Normal 5 3 2 3 3 2 2" xfId="27467" xr:uid="{00000000-0005-0000-0000-0000E5AA0000}"/>
    <cellStyle name="Normal 5 3 2 3 3 2 3" xfId="53803" xr:uid="{00000000-0005-0000-0000-0000E6AA0000}"/>
    <cellStyle name="Normal 5 3 2 3 3 2 4" xfId="17578" xr:uid="{00000000-0005-0000-0000-0000E7AA0000}"/>
    <cellStyle name="Normal 5 3 2 3 3 3" xfId="21870" xr:uid="{00000000-0005-0000-0000-0000E8AA0000}"/>
    <cellStyle name="Normal 5 3 2 3 3 3 2" xfId="49115" xr:uid="{00000000-0005-0000-0000-0000E9AA0000}"/>
    <cellStyle name="Normal 5 3 2 3 3 4" xfId="31357" xr:uid="{00000000-0005-0000-0000-0000EAAA0000}"/>
    <cellStyle name="Normal 5 3 2 3 3 5" xfId="36924" xr:uid="{00000000-0005-0000-0000-0000EBAA0000}"/>
    <cellStyle name="Normal 5 3 2 3 3 6" xfId="44384" xr:uid="{00000000-0005-0000-0000-0000ECAA0000}"/>
    <cellStyle name="Normal 5 3 2 3 3 7" xfId="12377" xr:uid="{00000000-0005-0000-0000-0000EDAA0000}"/>
    <cellStyle name="Normal 5 3 2 3 4" xfId="6072" xr:uid="{00000000-0005-0000-0000-0000EEAA0000}"/>
    <cellStyle name="Normal 5 3 2 3 4 2" xfId="23438" xr:uid="{00000000-0005-0000-0000-0000EFAA0000}"/>
    <cellStyle name="Normal 5 3 2 3 4 3" xfId="51838" xr:uid="{00000000-0005-0000-0000-0000F0AA0000}"/>
    <cellStyle name="Normal 5 3 2 3 4 4" xfId="13879" xr:uid="{00000000-0005-0000-0000-0000F1AA0000}"/>
    <cellStyle name="Normal 5 3 2 3 5" xfId="15748" xr:uid="{00000000-0005-0000-0000-0000F2AA0000}"/>
    <cellStyle name="Normal 5 3 2 3 5 2" xfId="25658" xr:uid="{00000000-0005-0000-0000-0000F3AA0000}"/>
    <cellStyle name="Normal 5 3 2 3 5 3" xfId="47176" xr:uid="{00000000-0005-0000-0000-0000F4AA0000}"/>
    <cellStyle name="Normal 5 3 2 3 6" xfId="19667" xr:uid="{00000000-0005-0000-0000-0000F5AA0000}"/>
    <cellStyle name="Normal 5 3 2 3 7" xfId="29306" xr:uid="{00000000-0005-0000-0000-0000F6AA0000}"/>
    <cellStyle name="Normal 5 3 2 3 8" xfId="34736" xr:uid="{00000000-0005-0000-0000-0000F7AA0000}"/>
    <cellStyle name="Normal 5 3 2 3 9" xfId="42335" xr:uid="{00000000-0005-0000-0000-0000F8AA0000}"/>
    <cellStyle name="Normal 5 3 2 4" xfId="1301" xr:uid="{00000000-0005-0000-0000-0000F9AA0000}"/>
    <cellStyle name="Normal 5 3 2 4 2" xfId="3677" xr:uid="{00000000-0005-0000-0000-0000FAAA0000}"/>
    <cellStyle name="Normal 5 3 2 4 2 2" xfId="8468" xr:uid="{00000000-0005-0000-0000-0000FBAA0000}"/>
    <cellStyle name="Normal 5 3 2 4 2 2 2" xfId="27888" xr:uid="{00000000-0005-0000-0000-0000FCAA0000}"/>
    <cellStyle name="Normal 5 3 2 4 2 2 3" xfId="54234" xr:uid="{00000000-0005-0000-0000-0000FDAA0000}"/>
    <cellStyle name="Normal 5 3 2 4 2 2 4" xfId="18010" xr:uid="{00000000-0005-0000-0000-0000FEAA0000}"/>
    <cellStyle name="Normal 5 3 2 4 2 3" xfId="22302" xr:uid="{00000000-0005-0000-0000-0000FFAA0000}"/>
    <cellStyle name="Normal 5 3 2 4 2 3 2" xfId="49545" xr:uid="{00000000-0005-0000-0000-000000AB0000}"/>
    <cellStyle name="Normal 5 3 2 4 2 4" xfId="31785" xr:uid="{00000000-0005-0000-0000-000001AB0000}"/>
    <cellStyle name="Normal 5 3 2 4 2 5" xfId="37356" xr:uid="{00000000-0005-0000-0000-000002AB0000}"/>
    <cellStyle name="Normal 5 3 2 4 2 6" xfId="44816" xr:uid="{00000000-0005-0000-0000-000003AB0000}"/>
    <cellStyle name="Normal 5 3 2 4 2 7" xfId="14299" xr:uid="{00000000-0005-0000-0000-000004AB0000}"/>
    <cellStyle name="Normal 5 3 2 4 3" xfId="6515" xr:uid="{00000000-0005-0000-0000-000005AB0000}"/>
    <cellStyle name="Normal 5 3 2 4 3 2" xfId="26078" xr:uid="{00000000-0005-0000-0000-000006AB0000}"/>
    <cellStyle name="Normal 5 3 2 4 3 3" xfId="52281" xr:uid="{00000000-0005-0000-0000-000007AB0000}"/>
    <cellStyle name="Normal 5 3 2 4 3 4" xfId="16168" xr:uid="{00000000-0005-0000-0000-000008AB0000}"/>
    <cellStyle name="Normal 5 3 2 4 4" xfId="20140" xr:uid="{00000000-0005-0000-0000-000009AB0000}"/>
    <cellStyle name="Normal 5 3 2 4 4 2" xfId="47617" xr:uid="{00000000-0005-0000-0000-00000AAB0000}"/>
    <cellStyle name="Normal 5 3 2 4 5" xfId="29765" xr:uid="{00000000-0005-0000-0000-00000BAB0000}"/>
    <cellStyle name="Normal 5 3 2 4 6" xfId="35211" xr:uid="{00000000-0005-0000-0000-00000CAB0000}"/>
    <cellStyle name="Normal 5 3 2 4 7" xfId="42806" xr:uid="{00000000-0005-0000-0000-00000DAB0000}"/>
    <cellStyle name="Normal 5 3 2 4 8" xfId="12835" xr:uid="{00000000-0005-0000-0000-00000EAB0000}"/>
    <cellStyle name="Normal 5 3 2 5" xfId="2104" xr:uid="{00000000-0005-0000-0000-00000FAB0000}"/>
    <cellStyle name="Normal 5 3 2 5 2" xfId="4409" xr:uid="{00000000-0005-0000-0000-000010AB0000}"/>
    <cellStyle name="Normal 5 3 2 5 2 2" xfId="9190" xr:uid="{00000000-0005-0000-0000-000011AB0000}"/>
    <cellStyle name="Normal 5 3 2 5 2 2 2" xfId="28583" xr:uid="{00000000-0005-0000-0000-000012AB0000}"/>
    <cellStyle name="Normal 5 3 2 5 2 2 3" xfId="54956" xr:uid="{00000000-0005-0000-0000-000013AB0000}"/>
    <cellStyle name="Normal 5 3 2 5 2 2 4" xfId="18742" xr:uid="{00000000-0005-0000-0000-000014AB0000}"/>
    <cellStyle name="Normal 5 3 2 5 2 3" xfId="23034" xr:uid="{00000000-0005-0000-0000-000015AB0000}"/>
    <cellStyle name="Normal 5 3 2 5 2 3 2" xfId="50266" xr:uid="{00000000-0005-0000-0000-000016AB0000}"/>
    <cellStyle name="Normal 5 3 2 5 2 4" xfId="32509" xr:uid="{00000000-0005-0000-0000-000017AB0000}"/>
    <cellStyle name="Normal 5 3 2 5 2 5" xfId="38088" xr:uid="{00000000-0005-0000-0000-000018AB0000}"/>
    <cellStyle name="Normal 5 3 2 5 2 6" xfId="45548" xr:uid="{00000000-0005-0000-0000-000019AB0000}"/>
    <cellStyle name="Normal 5 3 2 5 2 7" xfId="14994" xr:uid="{00000000-0005-0000-0000-00001AAB0000}"/>
    <cellStyle name="Normal 5 3 2 5 3" xfId="7269" xr:uid="{00000000-0005-0000-0000-00001BAB0000}"/>
    <cellStyle name="Normal 5 3 2 5 3 2" xfId="26773" xr:uid="{00000000-0005-0000-0000-00001CAB0000}"/>
    <cellStyle name="Normal 5 3 2 5 3 3" xfId="53035" xr:uid="{00000000-0005-0000-0000-00001DAB0000}"/>
    <cellStyle name="Normal 5 3 2 5 3 4" xfId="16863" xr:uid="{00000000-0005-0000-0000-00001EAB0000}"/>
    <cellStyle name="Normal 5 3 2 5 4" xfId="20941" xr:uid="{00000000-0005-0000-0000-00001FAB0000}"/>
    <cellStyle name="Normal 5 3 2 5 4 2" xfId="48371" xr:uid="{00000000-0005-0000-0000-000020AB0000}"/>
    <cellStyle name="Normal 5 3 2 5 5" xfId="30555" xr:uid="{00000000-0005-0000-0000-000021AB0000}"/>
    <cellStyle name="Normal 5 3 2 5 6" xfId="36014" xr:uid="{00000000-0005-0000-0000-000022AB0000}"/>
    <cellStyle name="Normal 5 3 2 5 7" xfId="43607" xr:uid="{00000000-0005-0000-0000-000023AB0000}"/>
    <cellStyle name="Normal 5 3 2 5 8" xfId="12118" xr:uid="{00000000-0005-0000-0000-000024AB0000}"/>
    <cellStyle name="Normal 5 3 2 6" xfId="2985" xr:uid="{00000000-0005-0000-0000-000025AB0000}"/>
    <cellStyle name="Normal 5 3 2 6 2" xfId="7778" xr:uid="{00000000-0005-0000-0000-000026AB0000}"/>
    <cellStyle name="Normal 5 3 2 6 2 2" xfId="27208" xr:uid="{00000000-0005-0000-0000-000027AB0000}"/>
    <cellStyle name="Normal 5 3 2 6 2 3" xfId="53544" xr:uid="{00000000-0005-0000-0000-000028AB0000}"/>
    <cellStyle name="Normal 5 3 2 6 2 4" xfId="17318" xr:uid="{00000000-0005-0000-0000-000029AB0000}"/>
    <cellStyle name="Normal 5 3 2 6 3" xfId="21610" xr:uid="{00000000-0005-0000-0000-00002AAB0000}"/>
    <cellStyle name="Normal 5 3 2 6 3 2" xfId="48856" xr:uid="{00000000-0005-0000-0000-00002BAB0000}"/>
    <cellStyle name="Normal 5 3 2 6 4" xfId="31097" xr:uid="{00000000-0005-0000-0000-00002CAB0000}"/>
    <cellStyle name="Normal 5 3 2 6 5" xfId="36664" xr:uid="{00000000-0005-0000-0000-00002DAB0000}"/>
    <cellStyle name="Normal 5 3 2 6 6" xfId="44124" xr:uid="{00000000-0005-0000-0000-00002EAB0000}"/>
    <cellStyle name="Normal 5 3 2 6 7" xfId="13620" xr:uid="{00000000-0005-0000-0000-00002FAB0000}"/>
    <cellStyle name="Normal 5 3 2 7" xfId="4884" xr:uid="{00000000-0005-0000-0000-000030AB0000}"/>
    <cellStyle name="Normal 5 3 2 7 2" xfId="9640" xr:uid="{00000000-0005-0000-0000-000031AB0000}"/>
    <cellStyle name="Normal 5 3 2 7 2 2" xfId="55406" xr:uid="{00000000-0005-0000-0000-000032AB0000}"/>
    <cellStyle name="Normal 5 3 2 7 2 3" xfId="25399" xr:uid="{00000000-0005-0000-0000-000033AB0000}"/>
    <cellStyle name="Normal 5 3 2 7 3" xfId="32983" xr:uid="{00000000-0005-0000-0000-000034AB0000}"/>
    <cellStyle name="Normal 5 3 2 7 3 2" xfId="50715" xr:uid="{00000000-0005-0000-0000-000035AB0000}"/>
    <cellStyle name="Normal 5 3 2 7 4" xfId="38562" xr:uid="{00000000-0005-0000-0000-000036AB0000}"/>
    <cellStyle name="Normal 5 3 2 7 5" xfId="46015" xr:uid="{00000000-0005-0000-0000-000037AB0000}"/>
    <cellStyle name="Normal 5 3 2 7 6" xfId="15489" xr:uid="{00000000-0005-0000-0000-000038AB0000}"/>
    <cellStyle name="Normal 5 3 2 8" xfId="5369" xr:uid="{00000000-0005-0000-0000-000039AB0000}"/>
    <cellStyle name="Normal 5 3 2 8 2" xfId="10061" xr:uid="{00000000-0005-0000-0000-00003AAB0000}"/>
    <cellStyle name="Normal 5 3 2 8 2 2" xfId="55827" xr:uid="{00000000-0005-0000-0000-00003BAB0000}"/>
    <cellStyle name="Normal 5 3 2 8 2 3" xfId="33465" xr:uid="{00000000-0005-0000-0000-00003CAB0000}"/>
    <cellStyle name="Normal 5 3 2 8 3" xfId="39044" xr:uid="{00000000-0005-0000-0000-00003DAB0000}"/>
    <cellStyle name="Normal 5 3 2 8 3 2" xfId="51135" xr:uid="{00000000-0005-0000-0000-00003EAB0000}"/>
    <cellStyle name="Normal 5 3 2 8 4" xfId="46497" xr:uid="{00000000-0005-0000-0000-00003FAB0000}"/>
    <cellStyle name="Normal 5 3 2 8 5" xfId="19380" xr:uid="{00000000-0005-0000-0000-000040AB0000}"/>
    <cellStyle name="Normal 5 3 2 9" xfId="5812" xr:uid="{00000000-0005-0000-0000-000041AB0000}"/>
    <cellStyle name="Normal 5 3 2 9 2" xfId="51578" xr:uid="{00000000-0005-0000-0000-000042AB0000}"/>
    <cellStyle name="Normal 5 3 2 9 3" xfId="29046" xr:uid="{00000000-0005-0000-0000-000043AB0000}"/>
    <cellStyle name="Normal 5 3 3" xfId="610" xr:uid="{00000000-0005-0000-0000-000044AB0000}"/>
    <cellStyle name="Normal 5 3 3 10" xfId="42126" xr:uid="{00000000-0005-0000-0000-000045AB0000}"/>
    <cellStyle name="Normal 5 3 3 11" xfId="11470" xr:uid="{00000000-0005-0000-0000-000046AB0000}"/>
    <cellStyle name="Normal 5 3 3 12" xfId="56684" xr:uid="{00000000-0005-0000-0000-000047AB0000}"/>
    <cellStyle name="Normal 5 3 3 13" xfId="57139" xr:uid="{00000000-0005-0000-0000-000048AB0000}"/>
    <cellStyle name="Normal 5 3 3 2" xfId="894" xr:uid="{00000000-0005-0000-0000-000049AB0000}"/>
    <cellStyle name="Normal 5 3 3 2 10" xfId="11751" xr:uid="{00000000-0005-0000-0000-00004AAB0000}"/>
    <cellStyle name="Normal 5 3 3 2 2" xfId="1636" xr:uid="{00000000-0005-0000-0000-00004BAB0000}"/>
    <cellStyle name="Normal 5 3 3 2 2 2" xfId="4009" xr:uid="{00000000-0005-0000-0000-00004CAB0000}"/>
    <cellStyle name="Normal 5 3 3 2 2 2 2" xfId="8800" xr:uid="{00000000-0005-0000-0000-00004DAB0000}"/>
    <cellStyle name="Normal 5 3 3 2 2 2 2 2" xfId="28219" xr:uid="{00000000-0005-0000-0000-00004EAB0000}"/>
    <cellStyle name="Normal 5 3 3 2 2 2 2 3" xfId="54566" xr:uid="{00000000-0005-0000-0000-00004FAB0000}"/>
    <cellStyle name="Normal 5 3 3 2 2 2 2 4" xfId="18342" xr:uid="{00000000-0005-0000-0000-000050AB0000}"/>
    <cellStyle name="Normal 5 3 3 2 2 2 3" xfId="22634" xr:uid="{00000000-0005-0000-0000-000051AB0000}"/>
    <cellStyle name="Normal 5 3 3 2 2 2 3 2" xfId="49877" xr:uid="{00000000-0005-0000-0000-000052AB0000}"/>
    <cellStyle name="Normal 5 3 3 2 2 2 4" xfId="32117" xr:uid="{00000000-0005-0000-0000-000053AB0000}"/>
    <cellStyle name="Normal 5 3 3 2 2 2 5" xfId="37688" xr:uid="{00000000-0005-0000-0000-000054AB0000}"/>
    <cellStyle name="Normal 5 3 3 2 2 2 6" xfId="45148" xr:uid="{00000000-0005-0000-0000-000055AB0000}"/>
    <cellStyle name="Normal 5 3 3 2 2 2 7" xfId="14630" xr:uid="{00000000-0005-0000-0000-000056AB0000}"/>
    <cellStyle name="Normal 5 3 3 2 2 3" xfId="6849" xr:uid="{00000000-0005-0000-0000-000057AB0000}"/>
    <cellStyle name="Normal 5 3 3 2 2 3 2" xfId="26409" xr:uid="{00000000-0005-0000-0000-000058AB0000}"/>
    <cellStyle name="Normal 5 3 3 2 2 3 3" xfId="52615" xr:uid="{00000000-0005-0000-0000-000059AB0000}"/>
    <cellStyle name="Normal 5 3 3 2 2 3 4" xfId="16499" xr:uid="{00000000-0005-0000-0000-00005AAB0000}"/>
    <cellStyle name="Normal 5 3 3 2 2 4" xfId="20475" xr:uid="{00000000-0005-0000-0000-00005BAB0000}"/>
    <cellStyle name="Normal 5 3 3 2 2 4 2" xfId="47951" xr:uid="{00000000-0005-0000-0000-00005CAB0000}"/>
    <cellStyle name="Normal 5 3 3 2 2 5" xfId="30100" xr:uid="{00000000-0005-0000-0000-00005DAB0000}"/>
    <cellStyle name="Normal 5 3 3 2 2 6" xfId="35546" xr:uid="{00000000-0005-0000-0000-00005EAB0000}"/>
    <cellStyle name="Normal 5 3 3 2 2 7" xfId="43141" xr:uid="{00000000-0005-0000-0000-00005FAB0000}"/>
    <cellStyle name="Normal 5 3 3 2 2 8" xfId="13169" xr:uid="{00000000-0005-0000-0000-000060AB0000}"/>
    <cellStyle name="Normal 5 3 3 2 3" xfId="3317" xr:uid="{00000000-0005-0000-0000-000061AB0000}"/>
    <cellStyle name="Normal 5 3 3 2 3 2" xfId="8109" xr:uid="{00000000-0005-0000-0000-000062AB0000}"/>
    <cellStyle name="Normal 5 3 3 2 3 2 2" xfId="27539" xr:uid="{00000000-0005-0000-0000-000063AB0000}"/>
    <cellStyle name="Normal 5 3 3 2 3 2 3" xfId="53875" xr:uid="{00000000-0005-0000-0000-000064AB0000}"/>
    <cellStyle name="Normal 5 3 3 2 3 2 4" xfId="17650" xr:uid="{00000000-0005-0000-0000-000065AB0000}"/>
    <cellStyle name="Normal 5 3 3 2 3 3" xfId="21942" xr:uid="{00000000-0005-0000-0000-000066AB0000}"/>
    <cellStyle name="Normal 5 3 3 2 3 3 2" xfId="49187" xr:uid="{00000000-0005-0000-0000-000067AB0000}"/>
    <cellStyle name="Normal 5 3 3 2 3 4" xfId="31429" xr:uid="{00000000-0005-0000-0000-000068AB0000}"/>
    <cellStyle name="Normal 5 3 3 2 3 5" xfId="36996" xr:uid="{00000000-0005-0000-0000-000069AB0000}"/>
    <cellStyle name="Normal 5 3 3 2 3 6" xfId="44456" xr:uid="{00000000-0005-0000-0000-00006AAB0000}"/>
    <cellStyle name="Normal 5 3 3 2 3 7" xfId="12449" xr:uid="{00000000-0005-0000-0000-00006BAB0000}"/>
    <cellStyle name="Normal 5 3 3 2 4" xfId="6144" xr:uid="{00000000-0005-0000-0000-00006CAB0000}"/>
    <cellStyle name="Normal 5 3 3 2 4 2" xfId="24210" xr:uid="{00000000-0005-0000-0000-00006DAB0000}"/>
    <cellStyle name="Normal 5 3 3 2 4 3" xfId="51910" xr:uid="{00000000-0005-0000-0000-00006EAB0000}"/>
    <cellStyle name="Normal 5 3 3 2 4 4" xfId="13951" xr:uid="{00000000-0005-0000-0000-00006FAB0000}"/>
    <cellStyle name="Normal 5 3 3 2 5" xfId="15820" xr:uid="{00000000-0005-0000-0000-000070AB0000}"/>
    <cellStyle name="Normal 5 3 3 2 5 2" xfId="25730" xr:uid="{00000000-0005-0000-0000-000071AB0000}"/>
    <cellStyle name="Normal 5 3 3 2 5 3" xfId="47248" xr:uid="{00000000-0005-0000-0000-000072AB0000}"/>
    <cellStyle name="Normal 5 3 3 2 6" xfId="19739" xr:uid="{00000000-0005-0000-0000-000073AB0000}"/>
    <cellStyle name="Normal 5 3 3 2 7" xfId="29378" xr:uid="{00000000-0005-0000-0000-000074AB0000}"/>
    <cellStyle name="Normal 5 3 3 2 8" xfId="34808" xr:uid="{00000000-0005-0000-0000-000075AB0000}"/>
    <cellStyle name="Normal 5 3 3 2 9" xfId="42407" xr:uid="{00000000-0005-0000-0000-000076AB0000}"/>
    <cellStyle name="Normal 5 3 3 3" xfId="1373" xr:uid="{00000000-0005-0000-0000-000077AB0000}"/>
    <cellStyle name="Normal 5 3 3 3 2" xfId="3749" xr:uid="{00000000-0005-0000-0000-000078AB0000}"/>
    <cellStyle name="Normal 5 3 3 3 2 2" xfId="8540" xr:uid="{00000000-0005-0000-0000-000079AB0000}"/>
    <cellStyle name="Normal 5 3 3 3 2 2 2" xfId="27960" xr:uid="{00000000-0005-0000-0000-00007AAB0000}"/>
    <cellStyle name="Normal 5 3 3 3 2 2 3" xfId="54306" xr:uid="{00000000-0005-0000-0000-00007BAB0000}"/>
    <cellStyle name="Normal 5 3 3 3 2 2 4" xfId="18082" xr:uid="{00000000-0005-0000-0000-00007CAB0000}"/>
    <cellStyle name="Normal 5 3 3 3 2 3" xfId="22374" xr:uid="{00000000-0005-0000-0000-00007DAB0000}"/>
    <cellStyle name="Normal 5 3 3 3 2 3 2" xfId="49617" xr:uid="{00000000-0005-0000-0000-00007EAB0000}"/>
    <cellStyle name="Normal 5 3 3 3 2 4" xfId="31857" xr:uid="{00000000-0005-0000-0000-00007FAB0000}"/>
    <cellStyle name="Normal 5 3 3 3 2 5" xfId="37428" xr:uid="{00000000-0005-0000-0000-000080AB0000}"/>
    <cellStyle name="Normal 5 3 3 3 2 6" xfId="44888" xr:uid="{00000000-0005-0000-0000-000081AB0000}"/>
    <cellStyle name="Normal 5 3 3 3 2 7" xfId="14371" xr:uid="{00000000-0005-0000-0000-000082AB0000}"/>
    <cellStyle name="Normal 5 3 3 3 3" xfId="6587" xr:uid="{00000000-0005-0000-0000-000083AB0000}"/>
    <cellStyle name="Normal 5 3 3 3 3 2" xfId="26150" xr:uid="{00000000-0005-0000-0000-000084AB0000}"/>
    <cellStyle name="Normal 5 3 3 3 3 3" xfId="52353" xr:uid="{00000000-0005-0000-0000-000085AB0000}"/>
    <cellStyle name="Normal 5 3 3 3 3 4" xfId="16240" xr:uid="{00000000-0005-0000-0000-000086AB0000}"/>
    <cellStyle name="Normal 5 3 3 3 4" xfId="20212" xr:uid="{00000000-0005-0000-0000-000087AB0000}"/>
    <cellStyle name="Normal 5 3 3 3 4 2" xfId="47689" xr:uid="{00000000-0005-0000-0000-000088AB0000}"/>
    <cellStyle name="Normal 5 3 3 3 5" xfId="29837" xr:uid="{00000000-0005-0000-0000-000089AB0000}"/>
    <cellStyle name="Normal 5 3 3 3 6" xfId="35283" xr:uid="{00000000-0005-0000-0000-00008AAB0000}"/>
    <cellStyle name="Normal 5 3 3 3 7" xfId="42878" xr:uid="{00000000-0005-0000-0000-00008BAB0000}"/>
    <cellStyle name="Normal 5 3 3 3 8" xfId="12907" xr:uid="{00000000-0005-0000-0000-00008CAB0000}"/>
    <cellStyle name="Normal 5 3 3 4" xfId="2176" xr:uid="{00000000-0005-0000-0000-00008DAB0000}"/>
    <cellStyle name="Normal 5 3 3 4 2" xfId="4481" xr:uid="{00000000-0005-0000-0000-00008EAB0000}"/>
    <cellStyle name="Normal 5 3 3 4 2 2" xfId="9262" xr:uid="{00000000-0005-0000-0000-00008FAB0000}"/>
    <cellStyle name="Normal 5 3 3 4 2 2 2" xfId="28655" xr:uid="{00000000-0005-0000-0000-000090AB0000}"/>
    <cellStyle name="Normal 5 3 3 4 2 2 3" xfId="55028" xr:uid="{00000000-0005-0000-0000-000091AB0000}"/>
    <cellStyle name="Normal 5 3 3 4 2 2 4" xfId="18814" xr:uid="{00000000-0005-0000-0000-000092AB0000}"/>
    <cellStyle name="Normal 5 3 3 4 2 3" xfId="23106" xr:uid="{00000000-0005-0000-0000-000093AB0000}"/>
    <cellStyle name="Normal 5 3 3 4 2 3 2" xfId="50338" xr:uid="{00000000-0005-0000-0000-000094AB0000}"/>
    <cellStyle name="Normal 5 3 3 4 2 4" xfId="32581" xr:uid="{00000000-0005-0000-0000-000095AB0000}"/>
    <cellStyle name="Normal 5 3 3 4 2 5" xfId="38160" xr:uid="{00000000-0005-0000-0000-000096AB0000}"/>
    <cellStyle name="Normal 5 3 3 4 2 6" xfId="45620" xr:uid="{00000000-0005-0000-0000-000097AB0000}"/>
    <cellStyle name="Normal 5 3 3 4 2 7" xfId="15066" xr:uid="{00000000-0005-0000-0000-000098AB0000}"/>
    <cellStyle name="Normal 5 3 3 4 3" xfId="7341" xr:uid="{00000000-0005-0000-0000-000099AB0000}"/>
    <cellStyle name="Normal 5 3 3 4 3 2" xfId="26845" xr:uid="{00000000-0005-0000-0000-00009AAB0000}"/>
    <cellStyle name="Normal 5 3 3 4 3 3" xfId="53107" xr:uid="{00000000-0005-0000-0000-00009BAB0000}"/>
    <cellStyle name="Normal 5 3 3 4 3 4" xfId="16935" xr:uid="{00000000-0005-0000-0000-00009CAB0000}"/>
    <cellStyle name="Normal 5 3 3 4 4" xfId="21013" xr:uid="{00000000-0005-0000-0000-00009DAB0000}"/>
    <cellStyle name="Normal 5 3 3 4 4 2" xfId="48443" xr:uid="{00000000-0005-0000-0000-00009EAB0000}"/>
    <cellStyle name="Normal 5 3 3 4 5" xfId="30627" xr:uid="{00000000-0005-0000-0000-00009FAB0000}"/>
    <cellStyle name="Normal 5 3 3 4 6" xfId="36086" xr:uid="{00000000-0005-0000-0000-0000A0AB0000}"/>
    <cellStyle name="Normal 5 3 3 4 7" xfId="43679" xr:uid="{00000000-0005-0000-0000-0000A1AB0000}"/>
    <cellStyle name="Normal 5 3 3 4 8" xfId="12190" xr:uid="{00000000-0005-0000-0000-0000A2AB0000}"/>
    <cellStyle name="Normal 5 3 3 5" xfId="3057" xr:uid="{00000000-0005-0000-0000-0000A3AB0000}"/>
    <cellStyle name="Normal 5 3 3 5 2" xfId="7850" xr:uid="{00000000-0005-0000-0000-0000A4AB0000}"/>
    <cellStyle name="Normal 5 3 3 5 2 2" xfId="27280" xr:uid="{00000000-0005-0000-0000-0000A5AB0000}"/>
    <cellStyle name="Normal 5 3 3 5 2 3" xfId="53616" xr:uid="{00000000-0005-0000-0000-0000A6AB0000}"/>
    <cellStyle name="Normal 5 3 3 5 2 4" xfId="17390" xr:uid="{00000000-0005-0000-0000-0000A7AB0000}"/>
    <cellStyle name="Normal 5 3 3 5 3" xfId="21682" xr:uid="{00000000-0005-0000-0000-0000A8AB0000}"/>
    <cellStyle name="Normal 5 3 3 5 3 2" xfId="48928" xr:uid="{00000000-0005-0000-0000-0000A9AB0000}"/>
    <cellStyle name="Normal 5 3 3 5 4" xfId="31169" xr:uid="{00000000-0005-0000-0000-0000AAAB0000}"/>
    <cellStyle name="Normal 5 3 3 5 5" xfId="36736" xr:uid="{00000000-0005-0000-0000-0000ABAB0000}"/>
    <cellStyle name="Normal 5 3 3 5 6" xfId="44196" xr:uid="{00000000-0005-0000-0000-0000ACAB0000}"/>
    <cellStyle name="Normal 5 3 3 5 7" xfId="13692" xr:uid="{00000000-0005-0000-0000-0000ADAB0000}"/>
    <cellStyle name="Normal 5 3 3 6" xfId="4956" xr:uid="{00000000-0005-0000-0000-0000AEAB0000}"/>
    <cellStyle name="Normal 5 3 3 6 2" xfId="9712" xr:uid="{00000000-0005-0000-0000-0000AFAB0000}"/>
    <cellStyle name="Normal 5 3 3 6 2 2" xfId="55478" xr:uid="{00000000-0005-0000-0000-0000B0AB0000}"/>
    <cellStyle name="Normal 5 3 3 6 2 3" xfId="25471" xr:uid="{00000000-0005-0000-0000-0000B1AB0000}"/>
    <cellStyle name="Normal 5 3 3 6 3" xfId="33055" xr:uid="{00000000-0005-0000-0000-0000B2AB0000}"/>
    <cellStyle name="Normal 5 3 3 6 3 2" xfId="50787" xr:uid="{00000000-0005-0000-0000-0000B3AB0000}"/>
    <cellStyle name="Normal 5 3 3 6 4" xfId="38634" xr:uid="{00000000-0005-0000-0000-0000B4AB0000}"/>
    <cellStyle name="Normal 5 3 3 6 5" xfId="46087" xr:uid="{00000000-0005-0000-0000-0000B5AB0000}"/>
    <cellStyle name="Normal 5 3 3 6 6" xfId="15561" xr:uid="{00000000-0005-0000-0000-0000B6AB0000}"/>
    <cellStyle name="Normal 5 3 3 7" xfId="5441" xr:uid="{00000000-0005-0000-0000-0000B7AB0000}"/>
    <cellStyle name="Normal 5 3 3 7 2" xfId="10133" xr:uid="{00000000-0005-0000-0000-0000B8AB0000}"/>
    <cellStyle name="Normal 5 3 3 7 2 2" xfId="55899" xr:uid="{00000000-0005-0000-0000-0000B9AB0000}"/>
    <cellStyle name="Normal 5 3 3 7 2 3" xfId="33537" xr:uid="{00000000-0005-0000-0000-0000BAAB0000}"/>
    <cellStyle name="Normal 5 3 3 7 3" xfId="39116" xr:uid="{00000000-0005-0000-0000-0000BBAB0000}"/>
    <cellStyle name="Normal 5 3 3 7 3 2" xfId="51207" xr:uid="{00000000-0005-0000-0000-0000BCAB0000}"/>
    <cellStyle name="Normal 5 3 3 7 4" xfId="46569" xr:uid="{00000000-0005-0000-0000-0000BDAB0000}"/>
    <cellStyle name="Normal 5 3 3 7 5" xfId="19457" xr:uid="{00000000-0005-0000-0000-0000BEAB0000}"/>
    <cellStyle name="Normal 5 3 3 8" xfId="5884" xr:uid="{00000000-0005-0000-0000-0000BFAB0000}"/>
    <cellStyle name="Normal 5 3 3 8 2" xfId="51650" xr:uid="{00000000-0005-0000-0000-0000C0AB0000}"/>
    <cellStyle name="Normal 5 3 3 8 3" xfId="29118" xr:uid="{00000000-0005-0000-0000-0000C1AB0000}"/>
    <cellStyle name="Normal 5 3 3 9" xfId="10929" xr:uid="{00000000-0005-0000-0000-0000C2AB0000}"/>
    <cellStyle name="Normal 5 3 3 9 2" xfId="46989" xr:uid="{00000000-0005-0000-0000-0000C3AB0000}"/>
    <cellStyle name="Normal 5 3 3 9 3" xfId="34526" xr:uid="{00000000-0005-0000-0000-0000C4AB0000}"/>
    <cellStyle name="Normal 5 3 4" xfId="971" xr:uid="{00000000-0005-0000-0000-0000C5AB0000}"/>
    <cellStyle name="Normal 5 3 4 10" xfId="11828" xr:uid="{00000000-0005-0000-0000-0000C6AB0000}"/>
    <cellStyle name="Normal 5 3 4 11" xfId="56756" xr:uid="{00000000-0005-0000-0000-0000C7AB0000}"/>
    <cellStyle name="Normal 5 3 4 12" xfId="57211" xr:uid="{00000000-0005-0000-0000-0000C8AB0000}"/>
    <cellStyle name="Normal 5 3 4 2" xfId="1708" xr:uid="{00000000-0005-0000-0000-0000C9AB0000}"/>
    <cellStyle name="Normal 5 3 4 2 2" xfId="4081" xr:uid="{00000000-0005-0000-0000-0000CAAB0000}"/>
    <cellStyle name="Normal 5 3 4 2 2 2" xfId="8872" xr:uid="{00000000-0005-0000-0000-0000CBAB0000}"/>
    <cellStyle name="Normal 5 3 4 2 2 2 2" xfId="28291" xr:uid="{00000000-0005-0000-0000-0000CCAB0000}"/>
    <cellStyle name="Normal 5 3 4 2 2 2 3" xfId="54638" xr:uid="{00000000-0005-0000-0000-0000CDAB0000}"/>
    <cellStyle name="Normal 5 3 4 2 2 2 4" xfId="18414" xr:uid="{00000000-0005-0000-0000-0000CEAB0000}"/>
    <cellStyle name="Normal 5 3 4 2 2 3" xfId="22706" xr:uid="{00000000-0005-0000-0000-0000CFAB0000}"/>
    <cellStyle name="Normal 5 3 4 2 2 3 2" xfId="49949" xr:uid="{00000000-0005-0000-0000-0000D0AB0000}"/>
    <cellStyle name="Normal 5 3 4 2 2 4" xfId="32189" xr:uid="{00000000-0005-0000-0000-0000D1AB0000}"/>
    <cellStyle name="Normal 5 3 4 2 2 5" xfId="37760" xr:uid="{00000000-0005-0000-0000-0000D2AB0000}"/>
    <cellStyle name="Normal 5 3 4 2 2 6" xfId="45220" xr:uid="{00000000-0005-0000-0000-0000D3AB0000}"/>
    <cellStyle name="Normal 5 3 4 2 2 7" xfId="14702" xr:uid="{00000000-0005-0000-0000-0000D4AB0000}"/>
    <cellStyle name="Normal 5 3 4 2 3" xfId="6921" xr:uid="{00000000-0005-0000-0000-0000D5AB0000}"/>
    <cellStyle name="Normal 5 3 4 2 3 2" xfId="26481" xr:uid="{00000000-0005-0000-0000-0000D6AB0000}"/>
    <cellStyle name="Normal 5 3 4 2 3 3" xfId="52687" xr:uid="{00000000-0005-0000-0000-0000D7AB0000}"/>
    <cellStyle name="Normal 5 3 4 2 3 4" xfId="16571" xr:uid="{00000000-0005-0000-0000-0000D8AB0000}"/>
    <cellStyle name="Normal 5 3 4 2 4" xfId="20547" xr:uid="{00000000-0005-0000-0000-0000D9AB0000}"/>
    <cellStyle name="Normal 5 3 4 2 4 2" xfId="48023" xr:uid="{00000000-0005-0000-0000-0000DAAB0000}"/>
    <cellStyle name="Normal 5 3 4 2 5" xfId="30172" xr:uid="{00000000-0005-0000-0000-0000DBAB0000}"/>
    <cellStyle name="Normal 5 3 4 2 6" xfId="35618" xr:uid="{00000000-0005-0000-0000-0000DCAB0000}"/>
    <cellStyle name="Normal 5 3 4 2 7" xfId="43213" xr:uid="{00000000-0005-0000-0000-0000DDAB0000}"/>
    <cellStyle name="Normal 5 3 4 2 8" xfId="13241" xr:uid="{00000000-0005-0000-0000-0000DEAB0000}"/>
    <cellStyle name="Normal 5 3 4 3" xfId="2248" xr:uid="{00000000-0005-0000-0000-0000DFAB0000}"/>
    <cellStyle name="Normal 5 3 4 3 2" xfId="4553" xr:uid="{00000000-0005-0000-0000-0000E0AB0000}"/>
    <cellStyle name="Normal 5 3 4 3 2 2" xfId="9334" xr:uid="{00000000-0005-0000-0000-0000E1AB0000}"/>
    <cellStyle name="Normal 5 3 4 3 2 2 2" xfId="28727" xr:uid="{00000000-0005-0000-0000-0000E2AB0000}"/>
    <cellStyle name="Normal 5 3 4 3 2 2 3" xfId="55100" xr:uid="{00000000-0005-0000-0000-0000E3AB0000}"/>
    <cellStyle name="Normal 5 3 4 3 2 2 4" xfId="18886" xr:uid="{00000000-0005-0000-0000-0000E4AB0000}"/>
    <cellStyle name="Normal 5 3 4 3 2 3" xfId="23178" xr:uid="{00000000-0005-0000-0000-0000E5AB0000}"/>
    <cellStyle name="Normal 5 3 4 3 2 3 2" xfId="50410" xr:uid="{00000000-0005-0000-0000-0000E6AB0000}"/>
    <cellStyle name="Normal 5 3 4 3 2 4" xfId="32653" xr:uid="{00000000-0005-0000-0000-0000E7AB0000}"/>
    <cellStyle name="Normal 5 3 4 3 2 5" xfId="38232" xr:uid="{00000000-0005-0000-0000-0000E8AB0000}"/>
    <cellStyle name="Normal 5 3 4 3 2 6" xfId="45692" xr:uid="{00000000-0005-0000-0000-0000E9AB0000}"/>
    <cellStyle name="Normal 5 3 4 3 2 7" xfId="15138" xr:uid="{00000000-0005-0000-0000-0000EAAB0000}"/>
    <cellStyle name="Normal 5 3 4 3 3" xfId="7413" xr:uid="{00000000-0005-0000-0000-0000EBAB0000}"/>
    <cellStyle name="Normal 5 3 4 3 3 2" xfId="26917" xr:uid="{00000000-0005-0000-0000-0000ECAB0000}"/>
    <cellStyle name="Normal 5 3 4 3 3 3" xfId="53179" xr:uid="{00000000-0005-0000-0000-0000EDAB0000}"/>
    <cellStyle name="Normal 5 3 4 3 3 4" xfId="17007" xr:uid="{00000000-0005-0000-0000-0000EEAB0000}"/>
    <cellStyle name="Normal 5 3 4 3 4" xfId="21085" xr:uid="{00000000-0005-0000-0000-0000EFAB0000}"/>
    <cellStyle name="Normal 5 3 4 3 4 2" xfId="48515" xr:uid="{00000000-0005-0000-0000-0000F0AB0000}"/>
    <cellStyle name="Normal 5 3 4 3 5" xfId="30699" xr:uid="{00000000-0005-0000-0000-0000F1AB0000}"/>
    <cellStyle name="Normal 5 3 4 3 6" xfId="36158" xr:uid="{00000000-0005-0000-0000-0000F2AB0000}"/>
    <cellStyle name="Normal 5 3 4 3 7" xfId="43751" xr:uid="{00000000-0005-0000-0000-0000F3AB0000}"/>
    <cellStyle name="Normal 5 3 4 3 8" xfId="12521" xr:uid="{00000000-0005-0000-0000-0000F4AB0000}"/>
    <cellStyle name="Normal 5 3 4 4" xfId="3389" xr:uid="{00000000-0005-0000-0000-0000F5AB0000}"/>
    <cellStyle name="Normal 5 3 4 4 2" xfId="8181" xr:uid="{00000000-0005-0000-0000-0000F6AB0000}"/>
    <cellStyle name="Normal 5 3 4 4 2 2" xfId="27611" xr:uid="{00000000-0005-0000-0000-0000F7AB0000}"/>
    <cellStyle name="Normal 5 3 4 4 2 3" xfId="53947" xr:uid="{00000000-0005-0000-0000-0000F8AB0000}"/>
    <cellStyle name="Normal 5 3 4 4 2 4" xfId="17722" xr:uid="{00000000-0005-0000-0000-0000F9AB0000}"/>
    <cellStyle name="Normal 5 3 4 4 3" xfId="22014" xr:uid="{00000000-0005-0000-0000-0000FAAB0000}"/>
    <cellStyle name="Normal 5 3 4 4 3 2" xfId="49259" xr:uid="{00000000-0005-0000-0000-0000FBAB0000}"/>
    <cellStyle name="Normal 5 3 4 4 4" xfId="31501" xr:uid="{00000000-0005-0000-0000-0000FCAB0000}"/>
    <cellStyle name="Normal 5 3 4 4 5" xfId="37068" xr:uid="{00000000-0005-0000-0000-0000FDAB0000}"/>
    <cellStyle name="Normal 5 3 4 4 6" xfId="44528" xr:uid="{00000000-0005-0000-0000-0000FEAB0000}"/>
    <cellStyle name="Normal 5 3 4 4 7" xfId="14023" xr:uid="{00000000-0005-0000-0000-0000FFAB0000}"/>
    <cellStyle name="Normal 5 3 4 5" xfId="5028" xr:uid="{00000000-0005-0000-0000-000000AC0000}"/>
    <cellStyle name="Normal 5 3 4 5 2" xfId="9784" xr:uid="{00000000-0005-0000-0000-000001AC0000}"/>
    <cellStyle name="Normal 5 3 4 5 2 2" xfId="55550" xr:uid="{00000000-0005-0000-0000-000002AC0000}"/>
    <cellStyle name="Normal 5 3 4 5 2 3" xfId="25802" xr:uid="{00000000-0005-0000-0000-000003AC0000}"/>
    <cellStyle name="Normal 5 3 4 5 3" xfId="33127" xr:uid="{00000000-0005-0000-0000-000004AC0000}"/>
    <cellStyle name="Normal 5 3 4 5 3 2" xfId="50859" xr:uid="{00000000-0005-0000-0000-000005AC0000}"/>
    <cellStyle name="Normal 5 3 4 5 4" xfId="38706" xr:uid="{00000000-0005-0000-0000-000006AC0000}"/>
    <cellStyle name="Normal 5 3 4 5 5" xfId="46159" xr:uid="{00000000-0005-0000-0000-000007AC0000}"/>
    <cellStyle name="Normal 5 3 4 5 6" xfId="15892" xr:uid="{00000000-0005-0000-0000-000008AC0000}"/>
    <cellStyle name="Normal 5 3 4 6" xfId="5513" xr:uid="{00000000-0005-0000-0000-000009AC0000}"/>
    <cellStyle name="Normal 5 3 4 6 2" xfId="10205" xr:uid="{00000000-0005-0000-0000-00000AAC0000}"/>
    <cellStyle name="Normal 5 3 4 6 2 2" xfId="55971" xr:uid="{00000000-0005-0000-0000-00000BAC0000}"/>
    <cellStyle name="Normal 5 3 4 6 2 3" xfId="33609" xr:uid="{00000000-0005-0000-0000-00000CAC0000}"/>
    <cellStyle name="Normal 5 3 4 6 3" xfId="39188" xr:uid="{00000000-0005-0000-0000-00000DAC0000}"/>
    <cellStyle name="Normal 5 3 4 6 3 2" xfId="51279" xr:uid="{00000000-0005-0000-0000-00000EAC0000}"/>
    <cellStyle name="Normal 5 3 4 6 4" xfId="46641" xr:uid="{00000000-0005-0000-0000-00000FAC0000}"/>
    <cellStyle name="Normal 5 3 4 6 5" xfId="19816" xr:uid="{00000000-0005-0000-0000-000010AC0000}"/>
    <cellStyle name="Normal 5 3 4 7" xfId="6216" xr:uid="{00000000-0005-0000-0000-000011AC0000}"/>
    <cellStyle name="Normal 5 3 4 7 2" xfId="51982" xr:uid="{00000000-0005-0000-0000-000012AC0000}"/>
    <cellStyle name="Normal 5 3 4 7 3" xfId="29450" xr:uid="{00000000-0005-0000-0000-000013AC0000}"/>
    <cellStyle name="Normal 5 3 4 8" xfId="11001" xr:uid="{00000000-0005-0000-0000-000014AC0000}"/>
    <cellStyle name="Normal 5 3 4 8 2" xfId="47320" xr:uid="{00000000-0005-0000-0000-000015AC0000}"/>
    <cellStyle name="Normal 5 3 4 8 3" xfId="34885" xr:uid="{00000000-0005-0000-0000-000016AC0000}"/>
    <cellStyle name="Normal 5 3 4 9" xfId="42484" xr:uid="{00000000-0005-0000-0000-000017AC0000}"/>
    <cellStyle name="Normal 5 3 5" xfId="712" xr:uid="{00000000-0005-0000-0000-000018AC0000}"/>
    <cellStyle name="Normal 5 3 5 10" xfId="11569" xr:uid="{00000000-0005-0000-0000-000019AC0000}"/>
    <cellStyle name="Normal 5 3 5 2" xfId="1472" xr:uid="{00000000-0005-0000-0000-00001AAC0000}"/>
    <cellStyle name="Normal 5 3 5 2 2" xfId="3848" xr:uid="{00000000-0005-0000-0000-00001BAC0000}"/>
    <cellStyle name="Normal 5 3 5 2 2 2" xfId="8639" xr:uid="{00000000-0005-0000-0000-00001CAC0000}"/>
    <cellStyle name="Normal 5 3 5 2 2 2 2" xfId="28059" xr:uid="{00000000-0005-0000-0000-00001DAC0000}"/>
    <cellStyle name="Normal 5 3 5 2 2 2 3" xfId="54405" xr:uid="{00000000-0005-0000-0000-00001EAC0000}"/>
    <cellStyle name="Normal 5 3 5 2 2 2 4" xfId="18181" xr:uid="{00000000-0005-0000-0000-00001FAC0000}"/>
    <cellStyle name="Normal 5 3 5 2 2 3" xfId="22473" xr:uid="{00000000-0005-0000-0000-000020AC0000}"/>
    <cellStyle name="Normal 5 3 5 2 2 3 2" xfId="49716" xr:uid="{00000000-0005-0000-0000-000021AC0000}"/>
    <cellStyle name="Normal 5 3 5 2 2 4" xfId="31956" xr:uid="{00000000-0005-0000-0000-000022AC0000}"/>
    <cellStyle name="Normal 5 3 5 2 2 5" xfId="37527" xr:uid="{00000000-0005-0000-0000-000023AC0000}"/>
    <cellStyle name="Normal 5 3 5 2 2 6" xfId="44987" xr:uid="{00000000-0005-0000-0000-000024AC0000}"/>
    <cellStyle name="Normal 5 3 5 2 2 7" xfId="14470" xr:uid="{00000000-0005-0000-0000-000025AC0000}"/>
    <cellStyle name="Normal 5 3 5 2 3" xfId="6686" xr:uid="{00000000-0005-0000-0000-000026AC0000}"/>
    <cellStyle name="Normal 5 3 5 2 3 2" xfId="26249" xr:uid="{00000000-0005-0000-0000-000027AC0000}"/>
    <cellStyle name="Normal 5 3 5 2 3 3" xfId="52452" xr:uid="{00000000-0005-0000-0000-000028AC0000}"/>
    <cellStyle name="Normal 5 3 5 2 3 4" xfId="16339" xr:uid="{00000000-0005-0000-0000-000029AC0000}"/>
    <cellStyle name="Normal 5 3 5 2 4" xfId="20311" xr:uid="{00000000-0005-0000-0000-00002AAC0000}"/>
    <cellStyle name="Normal 5 3 5 2 4 2" xfId="47788" xr:uid="{00000000-0005-0000-0000-00002BAC0000}"/>
    <cellStyle name="Normal 5 3 5 2 5" xfId="29936" xr:uid="{00000000-0005-0000-0000-00002CAC0000}"/>
    <cellStyle name="Normal 5 3 5 2 6" xfId="35382" xr:uid="{00000000-0005-0000-0000-00002DAC0000}"/>
    <cellStyle name="Normal 5 3 5 2 7" xfId="42977" xr:uid="{00000000-0005-0000-0000-00002EAC0000}"/>
    <cellStyle name="Normal 5 3 5 2 8" xfId="13006" xr:uid="{00000000-0005-0000-0000-00002FAC0000}"/>
    <cellStyle name="Normal 5 3 5 3" xfId="3156" xr:uid="{00000000-0005-0000-0000-000030AC0000}"/>
    <cellStyle name="Normal 5 3 5 3 2" xfId="7949" xr:uid="{00000000-0005-0000-0000-000031AC0000}"/>
    <cellStyle name="Normal 5 3 5 3 2 2" xfId="27379" xr:uid="{00000000-0005-0000-0000-000032AC0000}"/>
    <cellStyle name="Normal 5 3 5 3 2 3" xfId="53715" xr:uid="{00000000-0005-0000-0000-000033AC0000}"/>
    <cellStyle name="Normal 5 3 5 3 2 4" xfId="17489" xr:uid="{00000000-0005-0000-0000-000034AC0000}"/>
    <cellStyle name="Normal 5 3 5 3 3" xfId="21781" xr:uid="{00000000-0005-0000-0000-000035AC0000}"/>
    <cellStyle name="Normal 5 3 5 3 3 2" xfId="49027" xr:uid="{00000000-0005-0000-0000-000036AC0000}"/>
    <cellStyle name="Normal 5 3 5 3 4" xfId="31268" xr:uid="{00000000-0005-0000-0000-000037AC0000}"/>
    <cellStyle name="Normal 5 3 5 3 5" xfId="36835" xr:uid="{00000000-0005-0000-0000-000038AC0000}"/>
    <cellStyle name="Normal 5 3 5 3 6" xfId="44295" xr:uid="{00000000-0005-0000-0000-000039AC0000}"/>
    <cellStyle name="Normal 5 3 5 3 7" xfId="12289" xr:uid="{00000000-0005-0000-0000-00003AAC0000}"/>
    <cellStyle name="Normal 5 3 5 4" xfId="5983" xr:uid="{00000000-0005-0000-0000-00003BAC0000}"/>
    <cellStyle name="Normal 5 3 5 4 2" xfId="23568" xr:uid="{00000000-0005-0000-0000-00003CAC0000}"/>
    <cellStyle name="Normal 5 3 5 4 3" xfId="51749" xr:uid="{00000000-0005-0000-0000-00003DAC0000}"/>
    <cellStyle name="Normal 5 3 5 4 4" xfId="13791" xr:uid="{00000000-0005-0000-0000-00003EAC0000}"/>
    <cellStyle name="Normal 5 3 5 5" xfId="15660" xr:uid="{00000000-0005-0000-0000-00003FAC0000}"/>
    <cellStyle name="Normal 5 3 5 5 2" xfId="25570" xr:uid="{00000000-0005-0000-0000-000040AC0000}"/>
    <cellStyle name="Normal 5 3 5 5 3" xfId="47088" xr:uid="{00000000-0005-0000-0000-000041AC0000}"/>
    <cellStyle name="Normal 5 3 5 6" xfId="19557" xr:uid="{00000000-0005-0000-0000-000042AC0000}"/>
    <cellStyle name="Normal 5 3 5 7" xfId="29218" xr:uid="{00000000-0005-0000-0000-000043AC0000}"/>
    <cellStyle name="Normal 5 3 5 8" xfId="34626" xr:uid="{00000000-0005-0000-0000-000044AC0000}"/>
    <cellStyle name="Normal 5 3 5 9" xfId="42225" xr:uid="{00000000-0005-0000-0000-000045AC0000}"/>
    <cellStyle name="Normal 5 3 6" xfId="1188" xr:uid="{00000000-0005-0000-0000-000046AC0000}"/>
    <cellStyle name="Normal 5 3 6 2" xfId="3574" xr:uid="{00000000-0005-0000-0000-000047AC0000}"/>
    <cellStyle name="Normal 5 3 6 2 2" xfId="8365" xr:uid="{00000000-0005-0000-0000-000048AC0000}"/>
    <cellStyle name="Normal 5 3 6 2 2 2" xfId="27788" xr:uid="{00000000-0005-0000-0000-000049AC0000}"/>
    <cellStyle name="Normal 5 3 6 2 2 3" xfId="54131" xr:uid="{00000000-0005-0000-0000-00004AAC0000}"/>
    <cellStyle name="Normal 5 3 6 2 2 4" xfId="17907" xr:uid="{00000000-0005-0000-0000-00004BAC0000}"/>
    <cellStyle name="Normal 5 3 6 2 3" xfId="22199" xr:uid="{00000000-0005-0000-0000-00004CAC0000}"/>
    <cellStyle name="Normal 5 3 6 2 3 2" xfId="49442" xr:uid="{00000000-0005-0000-0000-00004DAC0000}"/>
    <cellStyle name="Normal 5 3 6 2 4" xfId="31683" xr:uid="{00000000-0005-0000-0000-00004EAC0000}"/>
    <cellStyle name="Normal 5 3 6 2 5" xfId="37253" xr:uid="{00000000-0005-0000-0000-00004FAC0000}"/>
    <cellStyle name="Normal 5 3 6 2 6" xfId="44713" xr:uid="{00000000-0005-0000-0000-000050AC0000}"/>
    <cellStyle name="Normal 5 3 6 2 7" xfId="12723" xr:uid="{00000000-0005-0000-0000-000051AC0000}"/>
    <cellStyle name="Normal 5 3 6 3" xfId="6408" xr:uid="{00000000-0005-0000-0000-000052AC0000}"/>
    <cellStyle name="Normal 5 3 6 3 2" xfId="24718" xr:uid="{00000000-0005-0000-0000-000053AC0000}"/>
    <cellStyle name="Normal 5 3 6 3 3" xfId="52174" xr:uid="{00000000-0005-0000-0000-000054AC0000}"/>
    <cellStyle name="Normal 5 3 6 3 4" xfId="14199" xr:uid="{00000000-0005-0000-0000-000055AC0000}"/>
    <cellStyle name="Normal 5 3 6 4" xfId="16068" xr:uid="{00000000-0005-0000-0000-000056AC0000}"/>
    <cellStyle name="Normal 5 3 6 4 2" xfId="25978" xr:uid="{00000000-0005-0000-0000-000057AC0000}"/>
    <cellStyle name="Normal 5 3 6 4 3" xfId="47510" xr:uid="{00000000-0005-0000-0000-000058AC0000}"/>
    <cellStyle name="Normal 5 3 6 5" xfId="20027" xr:uid="{00000000-0005-0000-0000-000059AC0000}"/>
    <cellStyle name="Normal 5 3 6 6" xfId="29655" xr:uid="{00000000-0005-0000-0000-00005AAC0000}"/>
    <cellStyle name="Normal 5 3 6 7" xfId="35098" xr:uid="{00000000-0005-0000-0000-00005BAC0000}"/>
    <cellStyle name="Normal 5 3 6 8" xfId="42693" xr:uid="{00000000-0005-0000-0000-00005CAC0000}"/>
    <cellStyle name="Normal 5 3 6 9" xfId="11286" xr:uid="{00000000-0005-0000-0000-00005DAC0000}"/>
    <cellStyle name="Normal 5 3 7" xfId="2016" xr:uid="{00000000-0005-0000-0000-00005EAC0000}"/>
    <cellStyle name="Normal 5 3 7 2" xfId="4321" xr:uid="{00000000-0005-0000-0000-00005FAC0000}"/>
    <cellStyle name="Normal 5 3 7 2 2" xfId="9102" xr:uid="{00000000-0005-0000-0000-000060AC0000}"/>
    <cellStyle name="Normal 5 3 7 2 2 2" xfId="28495" xr:uid="{00000000-0005-0000-0000-000061AC0000}"/>
    <cellStyle name="Normal 5 3 7 2 2 3" xfId="54868" xr:uid="{00000000-0005-0000-0000-000062AC0000}"/>
    <cellStyle name="Normal 5 3 7 2 2 4" xfId="18654" xr:uid="{00000000-0005-0000-0000-000063AC0000}"/>
    <cellStyle name="Normal 5 3 7 2 3" xfId="22946" xr:uid="{00000000-0005-0000-0000-000064AC0000}"/>
    <cellStyle name="Normal 5 3 7 2 3 2" xfId="50178" xr:uid="{00000000-0005-0000-0000-000065AC0000}"/>
    <cellStyle name="Normal 5 3 7 2 4" xfId="32421" xr:uid="{00000000-0005-0000-0000-000066AC0000}"/>
    <cellStyle name="Normal 5 3 7 2 5" xfId="38000" xr:uid="{00000000-0005-0000-0000-000067AC0000}"/>
    <cellStyle name="Normal 5 3 7 2 6" xfId="45460" xr:uid="{00000000-0005-0000-0000-000068AC0000}"/>
    <cellStyle name="Normal 5 3 7 2 7" xfId="14906" xr:uid="{00000000-0005-0000-0000-000069AC0000}"/>
    <cellStyle name="Normal 5 3 7 3" xfId="7181" xr:uid="{00000000-0005-0000-0000-00006AAC0000}"/>
    <cellStyle name="Normal 5 3 7 3 2" xfId="26685" xr:uid="{00000000-0005-0000-0000-00006BAC0000}"/>
    <cellStyle name="Normal 5 3 7 3 3" xfId="52947" xr:uid="{00000000-0005-0000-0000-00006CAC0000}"/>
    <cellStyle name="Normal 5 3 7 3 4" xfId="16775" xr:uid="{00000000-0005-0000-0000-00006DAC0000}"/>
    <cellStyle name="Normal 5 3 7 4" xfId="20853" xr:uid="{00000000-0005-0000-0000-00006EAC0000}"/>
    <cellStyle name="Normal 5 3 7 4 2" xfId="48283" xr:uid="{00000000-0005-0000-0000-00006FAC0000}"/>
    <cellStyle name="Normal 5 3 7 5" xfId="30467" xr:uid="{00000000-0005-0000-0000-000070AC0000}"/>
    <cellStyle name="Normal 5 3 7 6" xfId="35926" xr:uid="{00000000-0005-0000-0000-000071AC0000}"/>
    <cellStyle name="Normal 5 3 7 7" xfId="43519" xr:uid="{00000000-0005-0000-0000-000072AC0000}"/>
    <cellStyle name="Normal 5 3 7 8" xfId="12018" xr:uid="{00000000-0005-0000-0000-000073AC0000}"/>
    <cellStyle name="Normal 5 3 8" xfId="2883" xr:uid="{00000000-0005-0000-0000-000074AC0000}"/>
    <cellStyle name="Normal 5 3 8 2" xfId="7678" xr:uid="{00000000-0005-0000-0000-000075AC0000}"/>
    <cellStyle name="Normal 5 3 8 2 2" xfId="27108" xr:uid="{00000000-0005-0000-0000-000076AC0000}"/>
    <cellStyle name="Normal 5 3 8 2 3" xfId="53444" xr:uid="{00000000-0005-0000-0000-000077AC0000}"/>
    <cellStyle name="Normal 5 3 8 2 4" xfId="17216" xr:uid="{00000000-0005-0000-0000-000078AC0000}"/>
    <cellStyle name="Normal 5 3 8 3" xfId="21508" xr:uid="{00000000-0005-0000-0000-000079AC0000}"/>
    <cellStyle name="Normal 5 3 8 3 2" xfId="48756" xr:uid="{00000000-0005-0000-0000-00007AAC0000}"/>
    <cellStyle name="Normal 5 3 8 4" xfId="30995" xr:uid="{00000000-0005-0000-0000-00007BAC0000}"/>
    <cellStyle name="Normal 5 3 8 5" xfId="36562" xr:uid="{00000000-0005-0000-0000-00007CAC0000}"/>
    <cellStyle name="Normal 5 3 8 6" xfId="44022" xr:uid="{00000000-0005-0000-0000-00007DAC0000}"/>
    <cellStyle name="Normal 5 3 8 7" xfId="13520" xr:uid="{00000000-0005-0000-0000-00007EAC0000}"/>
    <cellStyle name="Normal 5 3 9" xfId="4792" xr:uid="{00000000-0005-0000-0000-00007FAC0000}"/>
    <cellStyle name="Normal 5 3 9 2" xfId="9552" xr:uid="{00000000-0005-0000-0000-000080AC0000}"/>
    <cellStyle name="Normal 5 3 9 2 2" xfId="55318" xr:uid="{00000000-0005-0000-0000-000081AC0000}"/>
    <cellStyle name="Normal 5 3 9 2 3" xfId="25311" xr:uid="{00000000-0005-0000-0000-000082AC0000}"/>
    <cellStyle name="Normal 5 3 9 3" xfId="32891" xr:uid="{00000000-0005-0000-0000-000083AC0000}"/>
    <cellStyle name="Normal 5 3 9 3 2" xfId="50627" xr:uid="{00000000-0005-0000-0000-000084AC0000}"/>
    <cellStyle name="Normal 5 3 9 4" xfId="38470" xr:uid="{00000000-0005-0000-0000-000085AC0000}"/>
    <cellStyle name="Normal 5 3 9 5" xfId="45927" xr:uid="{00000000-0005-0000-0000-000086AC0000}"/>
    <cellStyle name="Normal 5 3 9 6" xfId="15389" xr:uid="{00000000-0005-0000-0000-000087AC0000}"/>
    <cellStyle name="Normal 5 4" xfId="497" xr:uid="{00000000-0005-0000-0000-000088AC0000}"/>
    <cellStyle name="Normal 5 4 10" xfId="10821" xr:uid="{00000000-0005-0000-0000-000089AC0000}"/>
    <cellStyle name="Normal 5 4 10 2" xfId="46881" xr:uid="{00000000-0005-0000-0000-00008AAC0000}"/>
    <cellStyle name="Normal 5 4 10 3" xfId="34413" xr:uid="{00000000-0005-0000-0000-00008BAC0000}"/>
    <cellStyle name="Normal 5 4 11" xfId="42013" xr:uid="{00000000-0005-0000-0000-00008CAC0000}"/>
    <cellStyle name="Normal 5 4 12" xfId="11357" xr:uid="{00000000-0005-0000-0000-00008DAC0000}"/>
    <cellStyle name="Normal 5 4 13" xfId="56576" xr:uid="{00000000-0005-0000-0000-00008EAC0000}"/>
    <cellStyle name="Normal 5 4 14" xfId="57031" xr:uid="{00000000-0005-0000-0000-00008FAC0000}"/>
    <cellStyle name="Normal 5 4 2" xfId="1034" xr:uid="{00000000-0005-0000-0000-000090AC0000}"/>
    <cellStyle name="Normal 5 4 2 10" xfId="11891" xr:uid="{00000000-0005-0000-0000-000091AC0000}"/>
    <cellStyle name="Normal 5 4 2 11" xfId="56819" xr:uid="{00000000-0005-0000-0000-000092AC0000}"/>
    <cellStyle name="Normal 5 4 2 12" xfId="57274" xr:uid="{00000000-0005-0000-0000-000093AC0000}"/>
    <cellStyle name="Normal 5 4 2 2" xfId="1771" xr:uid="{00000000-0005-0000-0000-000094AC0000}"/>
    <cellStyle name="Normal 5 4 2 2 2" xfId="4144" xr:uid="{00000000-0005-0000-0000-000095AC0000}"/>
    <cellStyle name="Normal 5 4 2 2 2 2" xfId="8935" xr:uid="{00000000-0005-0000-0000-000096AC0000}"/>
    <cellStyle name="Normal 5 4 2 2 2 2 2" xfId="28354" xr:uid="{00000000-0005-0000-0000-000097AC0000}"/>
    <cellStyle name="Normal 5 4 2 2 2 2 3" xfId="54701" xr:uid="{00000000-0005-0000-0000-000098AC0000}"/>
    <cellStyle name="Normal 5 4 2 2 2 2 4" xfId="18477" xr:uid="{00000000-0005-0000-0000-000099AC0000}"/>
    <cellStyle name="Normal 5 4 2 2 2 3" xfId="22769" xr:uid="{00000000-0005-0000-0000-00009AAC0000}"/>
    <cellStyle name="Normal 5 4 2 2 2 3 2" xfId="50012" xr:uid="{00000000-0005-0000-0000-00009BAC0000}"/>
    <cellStyle name="Normal 5 4 2 2 2 4" xfId="32252" xr:uid="{00000000-0005-0000-0000-00009CAC0000}"/>
    <cellStyle name="Normal 5 4 2 2 2 5" xfId="37823" xr:uid="{00000000-0005-0000-0000-00009DAC0000}"/>
    <cellStyle name="Normal 5 4 2 2 2 6" xfId="45283" xr:uid="{00000000-0005-0000-0000-00009EAC0000}"/>
    <cellStyle name="Normal 5 4 2 2 2 7" xfId="14765" xr:uid="{00000000-0005-0000-0000-00009FAC0000}"/>
    <cellStyle name="Normal 5 4 2 2 3" xfId="6984" xr:uid="{00000000-0005-0000-0000-0000A0AC0000}"/>
    <cellStyle name="Normal 5 4 2 2 3 2" xfId="26544" xr:uid="{00000000-0005-0000-0000-0000A1AC0000}"/>
    <cellStyle name="Normal 5 4 2 2 3 3" xfId="52750" xr:uid="{00000000-0005-0000-0000-0000A2AC0000}"/>
    <cellStyle name="Normal 5 4 2 2 3 4" xfId="16634" xr:uid="{00000000-0005-0000-0000-0000A3AC0000}"/>
    <cellStyle name="Normal 5 4 2 2 4" xfId="20610" xr:uid="{00000000-0005-0000-0000-0000A4AC0000}"/>
    <cellStyle name="Normal 5 4 2 2 4 2" xfId="48086" xr:uid="{00000000-0005-0000-0000-0000A5AC0000}"/>
    <cellStyle name="Normal 5 4 2 2 5" xfId="30235" xr:uid="{00000000-0005-0000-0000-0000A6AC0000}"/>
    <cellStyle name="Normal 5 4 2 2 6" xfId="35681" xr:uid="{00000000-0005-0000-0000-0000A7AC0000}"/>
    <cellStyle name="Normal 5 4 2 2 7" xfId="43276" xr:uid="{00000000-0005-0000-0000-0000A8AC0000}"/>
    <cellStyle name="Normal 5 4 2 2 8" xfId="13304" xr:uid="{00000000-0005-0000-0000-0000A9AC0000}"/>
    <cellStyle name="Normal 5 4 2 3" xfId="2311" xr:uid="{00000000-0005-0000-0000-0000AAAC0000}"/>
    <cellStyle name="Normal 5 4 2 3 2" xfId="4616" xr:uid="{00000000-0005-0000-0000-0000ABAC0000}"/>
    <cellStyle name="Normal 5 4 2 3 2 2" xfId="9397" xr:uid="{00000000-0005-0000-0000-0000ACAC0000}"/>
    <cellStyle name="Normal 5 4 2 3 2 2 2" xfId="28790" xr:uid="{00000000-0005-0000-0000-0000ADAC0000}"/>
    <cellStyle name="Normal 5 4 2 3 2 2 3" xfId="55163" xr:uid="{00000000-0005-0000-0000-0000AEAC0000}"/>
    <cellStyle name="Normal 5 4 2 3 2 2 4" xfId="18949" xr:uid="{00000000-0005-0000-0000-0000AFAC0000}"/>
    <cellStyle name="Normal 5 4 2 3 2 3" xfId="23241" xr:uid="{00000000-0005-0000-0000-0000B0AC0000}"/>
    <cellStyle name="Normal 5 4 2 3 2 3 2" xfId="50473" xr:uid="{00000000-0005-0000-0000-0000B1AC0000}"/>
    <cellStyle name="Normal 5 4 2 3 2 4" xfId="32716" xr:uid="{00000000-0005-0000-0000-0000B2AC0000}"/>
    <cellStyle name="Normal 5 4 2 3 2 5" xfId="38295" xr:uid="{00000000-0005-0000-0000-0000B3AC0000}"/>
    <cellStyle name="Normal 5 4 2 3 2 6" xfId="45755" xr:uid="{00000000-0005-0000-0000-0000B4AC0000}"/>
    <cellStyle name="Normal 5 4 2 3 2 7" xfId="15201" xr:uid="{00000000-0005-0000-0000-0000B5AC0000}"/>
    <cellStyle name="Normal 5 4 2 3 3" xfId="7476" xr:uid="{00000000-0005-0000-0000-0000B6AC0000}"/>
    <cellStyle name="Normal 5 4 2 3 3 2" xfId="26980" xr:uid="{00000000-0005-0000-0000-0000B7AC0000}"/>
    <cellStyle name="Normal 5 4 2 3 3 3" xfId="53242" xr:uid="{00000000-0005-0000-0000-0000B8AC0000}"/>
    <cellStyle name="Normal 5 4 2 3 3 4" xfId="17070" xr:uid="{00000000-0005-0000-0000-0000B9AC0000}"/>
    <cellStyle name="Normal 5 4 2 3 4" xfId="21148" xr:uid="{00000000-0005-0000-0000-0000BAAC0000}"/>
    <cellStyle name="Normal 5 4 2 3 4 2" xfId="48578" xr:uid="{00000000-0005-0000-0000-0000BBAC0000}"/>
    <cellStyle name="Normal 5 4 2 3 5" xfId="30762" xr:uid="{00000000-0005-0000-0000-0000BCAC0000}"/>
    <cellStyle name="Normal 5 4 2 3 6" xfId="36221" xr:uid="{00000000-0005-0000-0000-0000BDAC0000}"/>
    <cellStyle name="Normal 5 4 2 3 7" xfId="43814" xr:uid="{00000000-0005-0000-0000-0000BEAC0000}"/>
    <cellStyle name="Normal 5 4 2 3 8" xfId="12584" xr:uid="{00000000-0005-0000-0000-0000BFAC0000}"/>
    <cellStyle name="Normal 5 4 2 4" xfId="3452" xr:uid="{00000000-0005-0000-0000-0000C0AC0000}"/>
    <cellStyle name="Normal 5 4 2 4 2" xfId="8244" xr:uid="{00000000-0005-0000-0000-0000C1AC0000}"/>
    <cellStyle name="Normal 5 4 2 4 2 2" xfId="27674" xr:uid="{00000000-0005-0000-0000-0000C2AC0000}"/>
    <cellStyle name="Normal 5 4 2 4 2 3" xfId="54010" xr:uid="{00000000-0005-0000-0000-0000C3AC0000}"/>
    <cellStyle name="Normal 5 4 2 4 2 4" xfId="17785" xr:uid="{00000000-0005-0000-0000-0000C4AC0000}"/>
    <cellStyle name="Normal 5 4 2 4 3" xfId="22077" xr:uid="{00000000-0005-0000-0000-0000C5AC0000}"/>
    <cellStyle name="Normal 5 4 2 4 3 2" xfId="49322" xr:uid="{00000000-0005-0000-0000-0000C6AC0000}"/>
    <cellStyle name="Normal 5 4 2 4 4" xfId="31564" xr:uid="{00000000-0005-0000-0000-0000C7AC0000}"/>
    <cellStyle name="Normal 5 4 2 4 5" xfId="37131" xr:uid="{00000000-0005-0000-0000-0000C8AC0000}"/>
    <cellStyle name="Normal 5 4 2 4 6" xfId="44591" xr:uid="{00000000-0005-0000-0000-0000C9AC0000}"/>
    <cellStyle name="Normal 5 4 2 4 7" xfId="14086" xr:uid="{00000000-0005-0000-0000-0000CAAC0000}"/>
    <cellStyle name="Normal 5 4 2 5" xfId="5091" xr:uid="{00000000-0005-0000-0000-0000CBAC0000}"/>
    <cellStyle name="Normal 5 4 2 5 2" xfId="9847" xr:uid="{00000000-0005-0000-0000-0000CCAC0000}"/>
    <cellStyle name="Normal 5 4 2 5 2 2" xfId="55613" xr:uid="{00000000-0005-0000-0000-0000CDAC0000}"/>
    <cellStyle name="Normal 5 4 2 5 2 3" xfId="25865" xr:uid="{00000000-0005-0000-0000-0000CEAC0000}"/>
    <cellStyle name="Normal 5 4 2 5 3" xfId="33190" xr:uid="{00000000-0005-0000-0000-0000CFAC0000}"/>
    <cellStyle name="Normal 5 4 2 5 3 2" xfId="50922" xr:uid="{00000000-0005-0000-0000-0000D0AC0000}"/>
    <cellStyle name="Normal 5 4 2 5 4" xfId="38769" xr:uid="{00000000-0005-0000-0000-0000D1AC0000}"/>
    <cellStyle name="Normal 5 4 2 5 5" xfId="46222" xr:uid="{00000000-0005-0000-0000-0000D2AC0000}"/>
    <cellStyle name="Normal 5 4 2 5 6" xfId="15955" xr:uid="{00000000-0005-0000-0000-0000D3AC0000}"/>
    <cellStyle name="Normal 5 4 2 6" xfId="5576" xr:uid="{00000000-0005-0000-0000-0000D4AC0000}"/>
    <cellStyle name="Normal 5 4 2 6 2" xfId="10268" xr:uid="{00000000-0005-0000-0000-0000D5AC0000}"/>
    <cellStyle name="Normal 5 4 2 6 2 2" xfId="56034" xr:uid="{00000000-0005-0000-0000-0000D6AC0000}"/>
    <cellStyle name="Normal 5 4 2 6 2 3" xfId="33672" xr:uid="{00000000-0005-0000-0000-0000D7AC0000}"/>
    <cellStyle name="Normal 5 4 2 6 3" xfId="39251" xr:uid="{00000000-0005-0000-0000-0000D8AC0000}"/>
    <cellStyle name="Normal 5 4 2 6 3 2" xfId="51342" xr:uid="{00000000-0005-0000-0000-0000D9AC0000}"/>
    <cellStyle name="Normal 5 4 2 6 4" xfId="46704" xr:uid="{00000000-0005-0000-0000-0000DAAC0000}"/>
    <cellStyle name="Normal 5 4 2 6 5" xfId="19879" xr:uid="{00000000-0005-0000-0000-0000DBAC0000}"/>
    <cellStyle name="Normal 5 4 2 7" xfId="6279" xr:uid="{00000000-0005-0000-0000-0000DCAC0000}"/>
    <cellStyle name="Normal 5 4 2 7 2" xfId="52045" xr:uid="{00000000-0005-0000-0000-0000DDAC0000}"/>
    <cellStyle name="Normal 5 4 2 7 3" xfId="29513" xr:uid="{00000000-0005-0000-0000-0000DEAC0000}"/>
    <cellStyle name="Normal 5 4 2 8" xfId="11064" xr:uid="{00000000-0005-0000-0000-0000DFAC0000}"/>
    <cellStyle name="Normal 5 4 2 8 2" xfId="47383" xr:uid="{00000000-0005-0000-0000-0000E0AC0000}"/>
    <cellStyle name="Normal 5 4 2 8 3" xfId="34948" xr:uid="{00000000-0005-0000-0000-0000E1AC0000}"/>
    <cellStyle name="Normal 5 4 2 9" xfId="42547" xr:uid="{00000000-0005-0000-0000-0000E2AC0000}"/>
    <cellStyle name="Normal 5 4 3" xfId="786" xr:uid="{00000000-0005-0000-0000-0000E3AC0000}"/>
    <cellStyle name="Normal 5 4 3 10" xfId="11643" xr:uid="{00000000-0005-0000-0000-0000E4AC0000}"/>
    <cellStyle name="Normal 5 4 3 2" xfId="1528" xr:uid="{00000000-0005-0000-0000-0000E5AC0000}"/>
    <cellStyle name="Normal 5 4 3 2 2" xfId="3901" xr:uid="{00000000-0005-0000-0000-0000E6AC0000}"/>
    <cellStyle name="Normal 5 4 3 2 2 2" xfId="8692" xr:uid="{00000000-0005-0000-0000-0000E7AC0000}"/>
    <cellStyle name="Normal 5 4 3 2 2 2 2" xfId="28111" xr:uid="{00000000-0005-0000-0000-0000E8AC0000}"/>
    <cellStyle name="Normal 5 4 3 2 2 2 3" xfId="54458" xr:uid="{00000000-0005-0000-0000-0000E9AC0000}"/>
    <cellStyle name="Normal 5 4 3 2 2 2 4" xfId="18234" xr:uid="{00000000-0005-0000-0000-0000EAAC0000}"/>
    <cellStyle name="Normal 5 4 3 2 2 3" xfId="22526" xr:uid="{00000000-0005-0000-0000-0000EBAC0000}"/>
    <cellStyle name="Normal 5 4 3 2 2 3 2" xfId="49769" xr:uid="{00000000-0005-0000-0000-0000ECAC0000}"/>
    <cellStyle name="Normal 5 4 3 2 2 4" xfId="32009" xr:uid="{00000000-0005-0000-0000-0000EDAC0000}"/>
    <cellStyle name="Normal 5 4 3 2 2 5" xfId="37580" xr:uid="{00000000-0005-0000-0000-0000EEAC0000}"/>
    <cellStyle name="Normal 5 4 3 2 2 6" xfId="45040" xr:uid="{00000000-0005-0000-0000-0000EFAC0000}"/>
    <cellStyle name="Normal 5 4 3 2 2 7" xfId="14522" xr:uid="{00000000-0005-0000-0000-0000F0AC0000}"/>
    <cellStyle name="Normal 5 4 3 2 3" xfId="6741" xr:uid="{00000000-0005-0000-0000-0000F1AC0000}"/>
    <cellStyle name="Normal 5 4 3 2 3 2" xfId="26301" xr:uid="{00000000-0005-0000-0000-0000F2AC0000}"/>
    <cellStyle name="Normal 5 4 3 2 3 3" xfId="52507" xr:uid="{00000000-0005-0000-0000-0000F3AC0000}"/>
    <cellStyle name="Normal 5 4 3 2 3 4" xfId="16391" xr:uid="{00000000-0005-0000-0000-0000F4AC0000}"/>
    <cellStyle name="Normal 5 4 3 2 4" xfId="20367" xr:uid="{00000000-0005-0000-0000-0000F5AC0000}"/>
    <cellStyle name="Normal 5 4 3 2 4 2" xfId="47843" xr:uid="{00000000-0005-0000-0000-0000F6AC0000}"/>
    <cellStyle name="Normal 5 4 3 2 5" xfId="29992" xr:uid="{00000000-0005-0000-0000-0000F7AC0000}"/>
    <cellStyle name="Normal 5 4 3 2 6" xfId="35438" xr:uid="{00000000-0005-0000-0000-0000F8AC0000}"/>
    <cellStyle name="Normal 5 4 3 2 7" xfId="43033" xr:uid="{00000000-0005-0000-0000-0000F9AC0000}"/>
    <cellStyle name="Normal 5 4 3 2 8" xfId="13061" xr:uid="{00000000-0005-0000-0000-0000FAAC0000}"/>
    <cellStyle name="Normal 5 4 3 3" xfId="3209" xr:uid="{00000000-0005-0000-0000-0000FBAC0000}"/>
    <cellStyle name="Normal 5 4 3 3 2" xfId="8001" xr:uid="{00000000-0005-0000-0000-0000FCAC0000}"/>
    <cellStyle name="Normal 5 4 3 3 2 2" xfId="27431" xr:uid="{00000000-0005-0000-0000-0000FDAC0000}"/>
    <cellStyle name="Normal 5 4 3 3 2 3" xfId="53767" xr:uid="{00000000-0005-0000-0000-0000FEAC0000}"/>
    <cellStyle name="Normal 5 4 3 3 2 4" xfId="17542" xr:uid="{00000000-0005-0000-0000-0000FFAC0000}"/>
    <cellStyle name="Normal 5 4 3 3 3" xfId="21834" xr:uid="{00000000-0005-0000-0000-000000AD0000}"/>
    <cellStyle name="Normal 5 4 3 3 3 2" xfId="49079" xr:uid="{00000000-0005-0000-0000-000001AD0000}"/>
    <cellStyle name="Normal 5 4 3 3 4" xfId="31321" xr:uid="{00000000-0005-0000-0000-000002AD0000}"/>
    <cellStyle name="Normal 5 4 3 3 5" xfId="36888" xr:uid="{00000000-0005-0000-0000-000003AD0000}"/>
    <cellStyle name="Normal 5 4 3 3 6" xfId="44348" xr:uid="{00000000-0005-0000-0000-000004AD0000}"/>
    <cellStyle name="Normal 5 4 3 3 7" xfId="12341" xr:uid="{00000000-0005-0000-0000-000005AD0000}"/>
    <cellStyle name="Normal 5 4 3 4" xfId="6036" xr:uid="{00000000-0005-0000-0000-000006AD0000}"/>
    <cellStyle name="Normal 5 4 3 4 2" xfId="21249" xr:uid="{00000000-0005-0000-0000-000007AD0000}"/>
    <cellStyle name="Normal 5 4 3 4 3" xfId="51802" xr:uid="{00000000-0005-0000-0000-000008AD0000}"/>
    <cellStyle name="Normal 5 4 3 4 4" xfId="13843" xr:uid="{00000000-0005-0000-0000-000009AD0000}"/>
    <cellStyle name="Normal 5 4 3 5" xfId="15712" xr:uid="{00000000-0005-0000-0000-00000AAD0000}"/>
    <cellStyle name="Normal 5 4 3 5 2" xfId="25622" xr:uid="{00000000-0005-0000-0000-00000BAD0000}"/>
    <cellStyle name="Normal 5 4 3 5 3" xfId="47140" xr:uid="{00000000-0005-0000-0000-00000CAD0000}"/>
    <cellStyle name="Normal 5 4 3 6" xfId="19631" xr:uid="{00000000-0005-0000-0000-00000DAD0000}"/>
    <cellStyle name="Normal 5 4 3 7" xfId="29270" xr:uid="{00000000-0005-0000-0000-00000EAD0000}"/>
    <cellStyle name="Normal 5 4 3 8" xfId="34700" xr:uid="{00000000-0005-0000-0000-00000FAD0000}"/>
    <cellStyle name="Normal 5 4 3 9" xfId="42299" xr:uid="{00000000-0005-0000-0000-000010AD0000}"/>
    <cellStyle name="Normal 5 4 4" xfId="1265" xr:uid="{00000000-0005-0000-0000-000011AD0000}"/>
    <cellStyle name="Normal 5 4 4 2" xfId="3641" xr:uid="{00000000-0005-0000-0000-000012AD0000}"/>
    <cellStyle name="Normal 5 4 4 2 2" xfId="8432" xr:uid="{00000000-0005-0000-0000-000013AD0000}"/>
    <cellStyle name="Normal 5 4 4 2 2 2" xfId="27852" xr:uid="{00000000-0005-0000-0000-000014AD0000}"/>
    <cellStyle name="Normal 5 4 4 2 2 3" xfId="54198" xr:uid="{00000000-0005-0000-0000-000015AD0000}"/>
    <cellStyle name="Normal 5 4 4 2 2 4" xfId="17974" xr:uid="{00000000-0005-0000-0000-000016AD0000}"/>
    <cellStyle name="Normal 5 4 4 2 3" xfId="22266" xr:uid="{00000000-0005-0000-0000-000017AD0000}"/>
    <cellStyle name="Normal 5 4 4 2 3 2" xfId="49509" xr:uid="{00000000-0005-0000-0000-000018AD0000}"/>
    <cellStyle name="Normal 5 4 4 2 4" xfId="31749" xr:uid="{00000000-0005-0000-0000-000019AD0000}"/>
    <cellStyle name="Normal 5 4 4 2 5" xfId="37320" xr:uid="{00000000-0005-0000-0000-00001AAD0000}"/>
    <cellStyle name="Normal 5 4 4 2 6" xfId="44780" xr:uid="{00000000-0005-0000-0000-00001BAD0000}"/>
    <cellStyle name="Normal 5 4 4 2 7" xfId="14263" xr:uid="{00000000-0005-0000-0000-00001CAD0000}"/>
    <cellStyle name="Normal 5 4 4 3" xfId="6479" xr:uid="{00000000-0005-0000-0000-00001DAD0000}"/>
    <cellStyle name="Normal 5 4 4 3 2" xfId="26042" xr:uid="{00000000-0005-0000-0000-00001EAD0000}"/>
    <cellStyle name="Normal 5 4 4 3 3" xfId="52245" xr:uid="{00000000-0005-0000-0000-00001FAD0000}"/>
    <cellStyle name="Normal 5 4 4 3 4" xfId="16132" xr:uid="{00000000-0005-0000-0000-000020AD0000}"/>
    <cellStyle name="Normal 5 4 4 4" xfId="20104" xr:uid="{00000000-0005-0000-0000-000021AD0000}"/>
    <cellStyle name="Normal 5 4 4 4 2" xfId="47581" xr:uid="{00000000-0005-0000-0000-000022AD0000}"/>
    <cellStyle name="Normal 5 4 4 5" xfId="29729" xr:uid="{00000000-0005-0000-0000-000023AD0000}"/>
    <cellStyle name="Normal 5 4 4 6" xfId="35175" xr:uid="{00000000-0005-0000-0000-000024AD0000}"/>
    <cellStyle name="Normal 5 4 4 7" xfId="42770" xr:uid="{00000000-0005-0000-0000-000025AD0000}"/>
    <cellStyle name="Normal 5 4 4 8" xfId="12799" xr:uid="{00000000-0005-0000-0000-000026AD0000}"/>
    <cellStyle name="Normal 5 4 5" xfId="2068" xr:uid="{00000000-0005-0000-0000-000027AD0000}"/>
    <cellStyle name="Normal 5 4 5 2" xfId="4373" xr:uid="{00000000-0005-0000-0000-000028AD0000}"/>
    <cellStyle name="Normal 5 4 5 2 2" xfId="9154" xr:uid="{00000000-0005-0000-0000-000029AD0000}"/>
    <cellStyle name="Normal 5 4 5 2 2 2" xfId="28547" xr:uid="{00000000-0005-0000-0000-00002AAD0000}"/>
    <cellStyle name="Normal 5 4 5 2 2 3" xfId="54920" xr:uid="{00000000-0005-0000-0000-00002BAD0000}"/>
    <cellStyle name="Normal 5 4 5 2 2 4" xfId="18706" xr:uid="{00000000-0005-0000-0000-00002CAD0000}"/>
    <cellStyle name="Normal 5 4 5 2 3" xfId="22998" xr:uid="{00000000-0005-0000-0000-00002DAD0000}"/>
    <cellStyle name="Normal 5 4 5 2 3 2" xfId="50230" xr:uid="{00000000-0005-0000-0000-00002EAD0000}"/>
    <cellStyle name="Normal 5 4 5 2 4" xfId="32473" xr:uid="{00000000-0005-0000-0000-00002FAD0000}"/>
    <cellStyle name="Normal 5 4 5 2 5" xfId="38052" xr:uid="{00000000-0005-0000-0000-000030AD0000}"/>
    <cellStyle name="Normal 5 4 5 2 6" xfId="45512" xr:uid="{00000000-0005-0000-0000-000031AD0000}"/>
    <cellStyle name="Normal 5 4 5 2 7" xfId="14958" xr:uid="{00000000-0005-0000-0000-000032AD0000}"/>
    <cellStyle name="Normal 5 4 5 3" xfId="7233" xr:uid="{00000000-0005-0000-0000-000033AD0000}"/>
    <cellStyle name="Normal 5 4 5 3 2" xfId="26737" xr:uid="{00000000-0005-0000-0000-000034AD0000}"/>
    <cellStyle name="Normal 5 4 5 3 3" xfId="52999" xr:uid="{00000000-0005-0000-0000-000035AD0000}"/>
    <cellStyle name="Normal 5 4 5 3 4" xfId="16827" xr:uid="{00000000-0005-0000-0000-000036AD0000}"/>
    <cellStyle name="Normal 5 4 5 4" xfId="20905" xr:uid="{00000000-0005-0000-0000-000037AD0000}"/>
    <cellStyle name="Normal 5 4 5 4 2" xfId="48335" xr:uid="{00000000-0005-0000-0000-000038AD0000}"/>
    <cellStyle name="Normal 5 4 5 5" xfId="30519" xr:uid="{00000000-0005-0000-0000-000039AD0000}"/>
    <cellStyle name="Normal 5 4 5 6" xfId="35978" xr:uid="{00000000-0005-0000-0000-00003AAD0000}"/>
    <cellStyle name="Normal 5 4 5 7" xfId="43571" xr:uid="{00000000-0005-0000-0000-00003BAD0000}"/>
    <cellStyle name="Normal 5 4 5 8" xfId="12082" xr:uid="{00000000-0005-0000-0000-00003CAD0000}"/>
    <cellStyle name="Normal 5 4 6" xfId="2949" xr:uid="{00000000-0005-0000-0000-00003DAD0000}"/>
    <cellStyle name="Normal 5 4 6 2" xfId="7742" xr:uid="{00000000-0005-0000-0000-00003EAD0000}"/>
    <cellStyle name="Normal 5 4 6 2 2" xfId="27172" xr:uid="{00000000-0005-0000-0000-00003FAD0000}"/>
    <cellStyle name="Normal 5 4 6 2 3" xfId="53508" xr:uid="{00000000-0005-0000-0000-000040AD0000}"/>
    <cellStyle name="Normal 5 4 6 2 4" xfId="17282" xr:uid="{00000000-0005-0000-0000-000041AD0000}"/>
    <cellStyle name="Normal 5 4 6 3" xfId="21574" xr:uid="{00000000-0005-0000-0000-000042AD0000}"/>
    <cellStyle name="Normal 5 4 6 3 2" xfId="48820" xr:uid="{00000000-0005-0000-0000-000043AD0000}"/>
    <cellStyle name="Normal 5 4 6 4" xfId="31061" xr:uid="{00000000-0005-0000-0000-000044AD0000}"/>
    <cellStyle name="Normal 5 4 6 5" xfId="36628" xr:uid="{00000000-0005-0000-0000-000045AD0000}"/>
    <cellStyle name="Normal 5 4 6 6" xfId="44088" xr:uid="{00000000-0005-0000-0000-000046AD0000}"/>
    <cellStyle name="Normal 5 4 6 7" xfId="13584" xr:uid="{00000000-0005-0000-0000-000047AD0000}"/>
    <cellStyle name="Normal 5 4 7" xfId="4848" xr:uid="{00000000-0005-0000-0000-000048AD0000}"/>
    <cellStyle name="Normal 5 4 7 2" xfId="9604" xr:uid="{00000000-0005-0000-0000-000049AD0000}"/>
    <cellStyle name="Normal 5 4 7 2 2" xfId="55370" xr:uid="{00000000-0005-0000-0000-00004AAD0000}"/>
    <cellStyle name="Normal 5 4 7 2 3" xfId="25363" xr:uid="{00000000-0005-0000-0000-00004BAD0000}"/>
    <cellStyle name="Normal 5 4 7 3" xfId="32947" xr:uid="{00000000-0005-0000-0000-00004CAD0000}"/>
    <cellStyle name="Normal 5 4 7 3 2" xfId="50679" xr:uid="{00000000-0005-0000-0000-00004DAD0000}"/>
    <cellStyle name="Normal 5 4 7 4" xfId="38526" xr:uid="{00000000-0005-0000-0000-00004EAD0000}"/>
    <cellStyle name="Normal 5 4 7 5" xfId="45979" xr:uid="{00000000-0005-0000-0000-00004FAD0000}"/>
    <cellStyle name="Normal 5 4 7 6" xfId="15453" xr:uid="{00000000-0005-0000-0000-000050AD0000}"/>
    <cellStyle name="Normal 5 4 8" xfId="5333" xr:uid="{00000000-0005-0000-0000-000051AD0000}"/>
    <cellStyle name="Normal 5 4 8 2" xfId="10025" xr:uid="{00000000-0005-0000-0000-000052AD0000}"/>
    <cellStyle name="Normal 5 4 8 2 2" xfId="55791" xr:uid="{00000000-0005-0000-0000-000053AD0000}"/>
    <cellStyle name="Normal 5 4 8 2 3" xfId="33429" xr:uid="{00000000-0005-0000-0000-000054AD0000}"/>
    <cellStyle name="Normal 5 4 8 3" xfId="39008" xr:uid="{00000000-0005-0000-0000-000055AD0000}"/>
    <cellStyle name="Normal 5 4 8 3 2" xfId="51099" xr:uid="{00000000-0005-0000-0000-000056AD0000}"/>
    <cellStyle name="Normal 5 4 8 4" xfId="46461" xr:uid="{00000000-0005-0000-0000-000057AD0000}"/>
    <cellStyle name="Normal 5 4 8 5" xfId="19344" xr:uid="{00000000-0005-0000-0000-000058AD0000}"/>
    <cellStyle name="Normal 5 4 9" xfId="5776" xr:uid="{00000000-0005-0000-0000-000059AD0000}"/>
    <cellStyle name="Normal 5 4 9 2" xfId="51542" xr:uid="{00000000-0005-0000-0000-00005AAD0000}"/>
    <cellStyle name="Normal 5 4 9 3" xfId="29010" xr:uid="{00000000-0005-0000-0000-00005BAD0000}"/>
    <cellStyle name="Normal 5 5" xfId="574" xr:uid="{00000000-0005-0000-0000-00005CAD0000}"/>
    <cellStyle name="Normal 5 5 10" xfId="42090" xr:uid="{00000000-0005-0000-0000-00005DAD0000}"/>
    <cellStyle name="Normal 5 5 11" xfId="11434" xr:uid="{00000000-0005-0000-0000-00005EAD0000}"/>
    <cellStyle name="Normal 5 5 12" xfId="56648" xr:uid="{00000000-0005-0000-0000-00005FAD0000}"/>
    <cellStyle name="Normal 5 5 13" xfId="57103" xr:uid="{00000000-0005-0000-0000-000060AD0000}"/>
    <cellStyle name="Normal 5 5 2" xfId="858" xr:uid="{00000000-0005-0000-0000-000061AD0000}"/>
    <cellStyle name="Normal 5 5 2 10" xfId="11715" xr:uid="{00000000-0005-0000-0000-000062AD0000}"/>
    <cellStyle name="Normal 5 5 2 2" xfId="1600" xr:uid="{00000000-0005-0000-0000-000063AD0000}"/>
    <cellStyle name="Normal 5 5 2 2 2" xfId="3973" xr:uid="{00000000-0005-0000-0000-000064AD0000}"/>
    <cellStyle name="Normal 5 5 2 2 2 2" xfId="8764" xr:uid="{00000000-0005-0000-0000-000065AD0000}"/>
    <cellStyle name="Normal 5 5 2 2 2 2 2" xfId="28183" xr:uid="{00000000-0005-0000-0000-000066AD0000}"/>
    <cellStyle name="Normal 5 5 2 2 2 2 3" xfId="54530" xr:uid="{00000000-0005-0000-0000-000067AD0000}"/>
    <cellStyle name="Normal 5 5 2 2 2 2 4" xfId="18306" xr:uid="{00000000-0005-0000-0000-000068AD0000}"/>
    <cellStyle name="Normal 5 5 2 2 2 3" xfId="22598" xr:uid="{00000000-0005-0000-0000-000069AD0000}"/>
    <cellStyle name="Normal 5 5 2 2 2 3 2" xfId="49841" xr:uid="{00000000-0005-0000-0000-00006AAD0000}"/>
    <cellStyle name="Normal 5 5 2 2 2 4" xfId="32081" xr:uid="{00000000-0005-0000-0000-00006BAD0000}"/>
    <cellStyle name="Normal 5 5 2 2 2 5" xfId="37652" xr:uid="{00000000-0005-0000-0000-00006CAD0000}"/>
    <cellStyle name="Normal 5 5 2 2 2 6" xfId="45112" xr:uid="{00000000-0005-0000-0000-00006DAD0000}"/>
    <cellStyle name="Normal 5 5 2 2 2 7" xfId="14594" xr:uid="{00000000-0005-0000-0000-00006EAD0000}"/>
    <cellStyle name="Normal 5 5 2 2 3" xfId="6813" xr:uid="{00000000-0005-0000-0000-00006FAD0000}"/>
    <cellStyle name="Normal 5 5 2 2 3 2" xfId="26373" xr:uid="{00000000-0005-0000-0000-000070AD0000}"/>
    <cellStyle name="Normal 5 5 2 2 3 3" xfId="52579" xr:uid="{00000000-0005-0000-0000-000071AD0000}"/>
    <cellStyle name="Normal 5 5 2 2 3 4" xfId="16463" xr:uid="{00000000-0005-0000-0000-000072AD0000}"/>
    <cellStyle name="Normal 5 5 2 2 4" xfId="20439" xr:uid="{00000000-0005-0000-0000-000073AD0000}"/>
    <cellStyle name="Normal 5 5 2 2 4 2" xfId="47915" xr:uid="{00000000-0005-0000-0000-000074AD0000}"/>
    <cellStyle name="Normal 5 5 2 2 5" xfId="30064" xr:uid="{00000000-0005-0000-0000-000075AD0000}"/>
    <cellStyle name="Normal 5 5 2 2 6" xfId="35510" xr:uid="{00000000-0005-0000-0000-000076AD0000}"/>
    <cellStyle name="Normal 5 5 2 2 7" xfId="43105" xr:uid="{00000000-0005-0000-0000-000077AD0000}"/>
    <cellStyle name="Normal 5 5 2 2 8" xfId="13133" xr:uid="{00000000-0005-0000-0000-000078AD0000}"/>
    <cellStyle name="Normal 5 5 2 3" xfId="3281" xr:uid="{00000000-0005-0000-0000-000079AD0000}"/>
    <cellStyle name="Normal 5 5 2 3 2" xfId="8073" xr:uid="{00000000-0005-0000-0000-00007AAD0000}"/>
    <cellStyle name="Normal 5 5 2 3 2 2" xfId="27503" xr:uid="{00000000-0005-0000-0000-00007BAD0000}"/>
    <cellStyle name="Normal 5 5 2 3 2 3" xfId="53839" xr:uid="{00000000-0005-0000-0000-00007CAD0000}"/>
    <cellStyle name="Normal 5 5 2 3 2 4" xfId="17614" xr:uid="{00000000-0005-0000-0000-00007DAD0000}"/>
    <cellStyle name="Normal 5 5 2 3 3" xfId="21906" xr:uid="{00000000-0005-0000-0000-00007EAD0000}"/>
    <cellStyle name="Normal 5 5 2 3 3 2" xfId="49151" xr:uid="{00000000-0005-0000-0000-00007FAD0000}"/>
    <cellStyle name="Normal 5 5 2 3 4" xfId="31393" xr:uid="{00000000-0005-0000-0000-000080AD0000}"/>
    <cellStyle name="Normal 5 5 2 3 5" xfId="36960" xr:uid="{00000000-0005-0000-0000-000081AD0000}"/>
    <cellStyle name="Normal 5 5 2 3 6" xfId="44420" xr:uid="{00000000-0005-0000-0000-000082AD0000}"/>
    <cellStyle name="Normal 5 5 2 3 7" xfId="12413" xr:uid="{00000000-0005-0000-0000-000083AD0000}"/>
    <cellStyle name="Normal 5 5 2 4" xfId="6108" xr:uid="{00000000-0005-0000-0000-000084AD0000}"/>
    <cellStyle name="Normal 5 5 2 4 2" xfId="25116" xr:uid="{00000000-0005-0000-0000-000085AD0000}"/>
    <cellStyle name="Normal 5 5 2 4 3" xfId="51874" xr:uid="{00000000-0005-0000-0000-000086AD0000}"/>
    <cellStyle name="Normal 5 5 2 4 4" xfId="13915" xr:uid="{00000000-0005-0000-0000-000087AD0000}"/>
    <cellStyle name="Normal 5 5 2 5" xfId="15784" xr:uid="{00000000-0005-0000-0000-000088AD0000}"/>
    <cellStyle name="Normal 5 5 2 5 2" xfId="25694" xr:uid="{00000000-0005-0000-0000-000089AD0000}"/>
    <cellStyle name="Normal 5 5 2 5 3" xfId="47212" xr:uid="{00000000-0005-0000-0000-00008AAD0000}"/>
    <cellStyle name="Normal 5 5 2 6" xfId="19703" xr:uid="{00000000-0005-0000-0000-00008BAD0000}"/>
    <cellStyle name="Normal 5 5 2 7" xfId="29342" xr:uid="{00000000-0005-0000-0000-00008CAD0000}"/>
    <cellStyle name="Normal 5 5 2 8" xfId="34772" xr:uid="{00000000-0005-0000-0000-00008DAD0000}"/>
    <cellStyle name="Normal 5 5 2 9" xfId="42371" xr:uid="{00000000-0005-0000-0000-00008EAD0000}"/>
    <cellStyle name="Normal 5 5 3" xfId="1337" xr:uid="{00000000-0005-0000-0000-00008FAD0000}"/>
    <cellStyle name="Normal 5 5 3 2" xfId="3713" xr:uid="{00000000-0005-0000-0000-000090AD0000}"/>
    <cellStyle name="Normal 5 5 3 2 2" xfId="8504" xr:uid="{00000000-0005-0000-0000-000091AD0000}"/>
    <cellStyle name="Normal 5 5 3 2 2 2" xfId="27924" xr:uid="{00000000-0005-0000-0000-000092AD0000}"/>
    <cellStyle name="Normal 5 5 3 2 2 3" xfId="54270" xr:uid="{00000000-0005-0000-0000-000093AD0000}"/>
    <cellStyle name="Normal 5 5 3 2 2 4" xfId="18046" xr:uid="{00000000-0005-0000-0000-000094AD0000}"/>
    <cellStyle name="Normal 5 5 3 2 3" xfId="22338" xr:uid="{00000000-0005-0000-0000-000095AD0000}"/>
    <cellStyle name="Normal 5 5 3 2 3 2" xfId="49581" xr:uid="{00000000-0005-0000-0000-000096AD0000}"/>
    <cellStyle name="Normal 5 5 3 2 4" xfId="31821" xr:uid="{00000000-0005-0000-0000-000097AD0000}"/>
    <cellStyle name="Normal 5 5 3 2 5" xfId="37392" xr:uid="{00000000-0005-0000-0000-000098AD0000}"/>
    <cellStyle name="Normal 5 5 3 2 6" xfId="44852" xr:uid="{00000000-0005-0000-0000-000099AD0000}"/>
    <cellStyle name="Normal 5 5 3 2 7" xfId="14335" xr:uid="{00000000-0005-0000-0000-00009AAD0000}"/>
    <cellStyle name="Normal 5 5 3 3" xfId="6551" xr:uid="{00000000-0005-0000-0000-00009BAD0000}"/>
    <cellStyle name="Normal 5 5 3 3 2" xfId="26114" xr:uid="{00000000-0005-0000-0000-00009CAD0000}"/>
    <cellStyle name="Normal 5 5 3 3 3" xfId="52317" xr:uid="{00000000-0005-0000-0000-00009DAD0000}"/>
    <cellStyle name="Normal 5 5 3 3 4" xfId="16204" xr:uid="{00000000-0005-0000-0000-00009EAD0000}"/>
    <cellStyle name="Normal 5 5 3 4" xfId="20176" xr:uid="{00000000-0005-0000-0000-00009FAD0000}"/>
    <cellStyle name="Normal 5 5 3 4 2" xfId="47653" xr:uid="{00000000-0005-0000-0000-0000A0AD0000}"/>
    <cellStyle name="Normal 5 5 3 5" xfId="29801" xr:uid="{00000000-0005-0000-0000-0000A1AD0000}"/>
    <cellStyle name="Normal 5 5 3 6" xfId="35247" xr:uid="{00000000-0005-0000-0000-0000A2AD0000}"/>
    <cellStyle name="Normal 5 5 3 7" xfId="42842" xr:uid="{00000000-0005-0000-0000-0000A3AD0000}"/>
    <cellStyle name="Normal 5 5 3 8" xfId="12871" xr:uid="{00000000-0005-0000-0000-0000A4AD0000}"/>
    <cellStyle name="Normal 5 5 4" xfId="2140" xr:uid="{00000000-0005-0000-0000-0000A5AD0000}"/>
    <cellStyle name="Normal 5 5 4 2" xfId="4445" xr:uid="{00000000-0005-0000-0000-0000A6AD0000}"/>
    <cellStyle name="Normal 5 5 4 2 2" xfId="9226" xr:uid="{00000000-0005-0000-0000-0000A7AD0000}"/>
    <cellStyle name="Normal 5 5 4 2 2 2" xfId="28619" xr:uid="{00000000-0005-0000-0000-0000A8AD0000}"/>
    <cellStyle name="Normal 5 5 4 2 2 3" xfId="54992" xr:uid="{00000000-0005-0000-0000-0000A9AD0000}"/>
    <cellStyle name="Normal 5 5 4 2 2 4" xfId="18778" xr:uid="{00000000-0005-0000-0000-0000AAAD0000}"/>
    <cellStyle name="Normal 5 5 4 2 3" xfId="23070" xr:uid="{00000000-0005-0000-0000-0000ABAD0000}"/>
    <cellStyle name="Normal 5 5 4 2 3 2" xfId="50302" xr:uid="{00000000-0005-0000-0000-0000ACAD0000}"/>
    <cellStyle name="Normal 5 5 4 2 4" xfId="32545" xr:uid="{00000000-0005-0000-0000-0000ADAD0000}"/>
    <cellStyle name="Normal 5 5 4 2 5" xfId="38124" xr:uid="{00000000-0005-0000-0000-0000AEAD0000}"/>
    <cellStyle name="Normal 5 5 4 2 6" xfId="45584" xr:uid="{00000000-0005-0000-0000-0000AFAD0000}"/>
    <cellStyle name="Normal 5 5 4 2 7" xfId="15030" xr:uid="{00000000-0005-0000-0000-0000B0AD0000}"/>
    <cellStyle name="Normal 5 5 4 3" xfId="7305" xr:uid="{00000000-0005-0000-0000-0000B1AD0000}"/>
    <cellStyle name="Normal 5 5 4 3 2" xfId="26809" xr:uid="{00000000-0005-0000-0000-0000B2AD0000}"/>
    <cellStyle name="Normal 5 5 4 3 3" xfId="53071" xr:uid="{00000000-0005-0000-0000-0000B3AD0000}"/>
    <cellStyle name="Normal 5 5 4 3 4" xfId="16899" xr:uid="{00000000-0005-0000-0000-0000B4AD0000}"/>
    <cellStyle name="Normal 5 5 4 4" xfId="20977" xr:uid="{00000000-0005-0000-0000-0000B5AD0000}"/>
    <cellStyle name="Normal 5 5 4 4 2" xfId="48407" xr:uid="{00000000-0005-0000-0000-0000B6AD0000}"/>
    <cellStyle name="Normal 5 5 4 5" xfId="30591" xr:uid="{00000000-0005-0000-0000-0000B7AD0000}"/>
    <cellStyle name="Normal 5 5 4 6" xfId="36050" xr:uid="{00000000-0005-0000-0000-0000B8AD0000}"/>
    <cellStyle name="Normal 5 5 4 7" xfId="43643" xr:uid="{00000000-0005-0000-0000-0000B9AD0000}"/>
    <cellStyle name="Normal 5 5 4 8" xfId="12154" xr:uid="{00000000-0005-0000-0000-0000BAAD0000}"/>
    <cellStyle name="Normal 5 5 5" xfId="3021" xr:uid="{00000000-0005-0000-0000-0000BBAD0000}"/>
    <cellStyle name="Normal 5 5 5 2" xfId="7814" xr:uid="{00000000-0005-0000-0000-0000BCAD0000}"/>
    <cellStyle name="Normal 5 5 5 2 2" xfId="27244" xr:uid="{00000000-0005-0000-0000-0000BDAD0000}"/>
    <cellStyle name="Normal 5 5 5 2 3" xfId="53580" xr:uid="{00000000-0005-0000-0000-0000BEAD0000}"/>
    <cellStyle name="Normal 5 5 5 2 4" xfId="17354" xr:uid="{00000000-0005-0000-0000-0000BFAD0000}"/>
    <cellStyle name="Normal 5 5 5 3" xfId="21646" xr:uid="{00000000-0005-0000-0000-0000C0AD0000}"/>
    <cellStyle name="Normal 5 5 5 3 2" xfId="48892" xr:uid="{00000000-0005-0000-0000-0000C1AD0000}"/>
    <cellStyle name="Normal 5 5 5 4" xfId="31133" xr:uid="{00000000-0005-0000-0000-0000C2AD0000}"/>
    <cellStyle name="Normal 5 5 5 5" xfId="36700" xr:uid="{00000000-0005-0000-0000-0000C3AD0000}"/>
    <cellStyle name="Normal 5 5 5 6" xfId="44160" xr:uid="{00000000-0005-0000-0000-0000C4AD0000}"/>
    <cellStyle name="Normal 5 5 5 7" xfId="13656" xr:uid="{00000000-0005-0000-0000-0000C5AD0000}"/>
    <cellStyle name="Normal 5 5 6" xfId="4920" xr:uid="{00000000-0005-0000-0000-0000C6AD0000}"/>
    <cellStyle name="Normal 5 5 6 2" xfId="9676" xr:uid="{00000000-0005-0000-0000-0000C7AD0000}"/>
    <cellStyle name="Normal 5 5 6 2 2" xfId="55442" xr:uid="{00000000-0005-0000-0000-0000C8AD0000}"/>
    <cellStyle name="Normal 5 5 6 2 3" xfId="25435" xr:uid="{00000000-0005-0000-0000-0000C9AD0000}"/>
    <cellStyle name="Normal 5 5 6 3" xfId="33019" xr:uid="{00000000-0005-0000-0000-0000CAAD0000}"/>
    <cellStyle name="Normal 5 5 6 3 2" xfId="50751" xr:uid="{00000000-0005-0000-0000-0000CBAD0000}"/>
    <cellStyle name="Normal 5 5 6 4" xfId="38598" xr:uid="{00000000-0005-0000-0000-0000CCAD0000}"/>
    <cellStyle name="Normal 5 5 6 5" xfId="46051" xr:uid="{00000000-0005-0000-0000-0000CDAD0000}"/>
    <cellStyle name="Normal 5 5 6 6" xfId="15525" xr:uid="{00000000-0005-0000-0000-0000CEAD0000}"/>
    <cellStyle name="Normal 5 5 7" xfId="5405" xr:uid="{00000000-0005-0000-0000-0000CFAD0000}"/>
    <cellStyle name="Normal 5 5 7 2" xfId="10097" xr:uid="{00000000-0005-0000-0000-0000D0AD0000}"/>
    <cellStyle name="Normal 5 5 7 2 2" xfId="55863" xr:uid="{00000000-0005-0000-0000-0000D1AD0000}"/>
    <cellStyle name="Normal 5 5 7 2 3" xfId="33501" xr:uid="{00000000-0005-0000-0000-0000D2AD0000}"/>
    <cellStyle name="Normal 5 5 7 3" xfId="39080" xr:uid="{00000000-0005-0000-0000-0000D3AD0000}"/>
    <cellStyle name="Normal 5 5 7 3 2" xfId="51171" xr:uid="{00000000-0005-0000-0000-0000D4AD0000}"/>
    <cellStyle name="Normal 5 5 7 4" xfId="46533" xr:uid="{00000000-0005-0000-0000-0000D5AD0000}"/>
    <cellStyle name="Normal 5 5 7 5" xfId="19421" xr:uid="{00000000-0005-0000-0000-0000D6AD0000}"/>
    <cellStyle name="Normal 5 5 8" xfId="5848" xr:uid="{00000000-0005-0000-0000-0000D7AD0000}"/>
    <cellStyle name="Normal 5 5 8 2" xfId="51614" xr:uid="{00000000-0005-0000-0000-0000D8AD0000}"/>
    <cellStyle name="Normal 5 5 8 3" xfId="29082" xr:uid="{00000000-0005-0000-0000-0000D9AD0000}"/>
    <cellStyle name="Normal 5 5 9" xfId="10893" xr:uid="{00000000-0005-0000-0000-0000DAAD0000}"/>
    <cellStyle name="Normal 5 5 9 2" xfId="46953" xr:uid="{00000000-0005-0000-0000-0000DBAD0000}"/>
    <cellStyle name="Normal 5 5 9 3" xfId="34490" xr:uid="{00000000-0005-0000-0000-0000DCAD0000}"/>
    <cellStyle name="Normal 5 6" xfId="935" xr:uid="{00000000-0005-0000-0000-0000DDAD0000}"/>
    <cellStyle name="Normal 5 6 10" xfId="11792" xr:uid="{00000000-0005-0000-0000-0000DEAD0000}"/>
    <cellStyle name="Normal 5 6 11" xfId="56720" xr:uid="{00000000-0005-0000-0000-0000DFAD0000}"/>
    <cellStyle name="Normal 5 6 12" xfId="57175" xr:uid="{00000000-0005-0000-0000-0000E0AD0000}"/>
    <cellStyle name="Normal 5 6 2" xfId="1672" xr:uid="{00000000-0005-0000-0000-0000E1AD0000}"/>
    <cellStyle name="Normal 5 6 2 2" xfId="4045" xr:uid="{00000000-0005-0000-0000-0000E2AD0000}"/>
    <cellStyle name="Normal 5 6 2 2 2" xfId="8836" xr:uid="{00000000-0005-0000-0000-0000E3AD0000}"/>
    <cellStyle name="Normal 5 6 2 2 2 2" xfId="28255" xr:uid="{00000000-0005-0000-0000-0000E4AD0000}"/>
    <cellStyle name="Normal 5 6 2 2 2 3" xfId="54602" xr:uid="{00000000-0005-0000-0000-0000E5AD0000}"/>
    <cellStyle name="Normal 5 6 2 2 2 4" xfId="18378" xr:uid="{00000000-0005-0000-0000-0000E6AD0000}"/>
    <cellStyle name="Normal 5 6 2 2 3" xfId="22670" xr:uid="{00000000-0005-0000-0000-0000E7AD0000}"/>
    <cellStyle name="Normal 5 6 2 2 3 2" xfId="49913" xr:uid="{00000000-0005-0000-0000-0000E8AD0000}"/>
    <cellStyle name="Normal 5 6 2 2 4" xfId="32153" xr:uid="{00000000-0005-0000-0000-0000E9AD0000}"/>
    <cellStyle name="Normal 5 6 2 2 5" xfId="37724" xr:uid="{00000000-0005-0000-0000-0000EAAD0000}"/>
    <cellStyle name="Normal 5 6 2 2 6" xfId="45184" xr:uid="{00000000-0005-0000-0000-0000EBAD0000}"/>
    <cellStyle name="Normal 5 6 2 2 7" xfId="14666" xr:uid="{00000000-0005-0000-0000-0000ECAD0000}"/>
    <cellStyle name="Normal 5 6 2 3" xfId="6885" xr:uid="{00000000-0005-0000-0000-0000EDAD0000}"/>
    <cellStyle name="Normal 5 6 2 3 2" xfId="26445" xr:uid="{00000000-0005-0000-0000-0000EEAD0000}"/>
    <cellStyle name="Normal 5 6 2 3 3" xfId="52651" xr:uid="{00000000-0005-0000-0000-0000EFAD0000}"/>
    <cellStyle name="Normal 5 6 2 3 4" xfId="16535" xr:uid="{00000000-0005-0000-0000-0000F0AD0000}"/>
    <cellStyle name="Normal 5 6 2 4" xfId="20511" xr:uid="{00000000-0005-0000-0000-0000F1AD0000}"/>
    <cellStyle name="Normal 5 6 2 4 2" xfId="47987" xr:uid="{00000000-0005-0000-0000-0000F2AD0000}"/>
    <cellStyle name="Normal 5 6 2 5" xfId="30136" xr:uid="{00000000-0005-0000-0000-0000F3AD0000}"/>
    <cellStyle name="Normal 5 6 2 6" xfId="35582" xr:uid="{00000000-0005-0000-0000-0000F4AD0000}"/>
    <cellStyle name="Normal 5 6 2 7" xfId="43177" xr:uid="{00000000-0005-0000-0000-0000F5AD0000}"/>
    <cellStyle name="Normal 5 6 2 8" xfId="13205" xr:uid="{00000000-0005-0000-0000-0000F6AD0000}"/>
    <cellStyle name="Normal 5 6 3" xfId="2212" xr:uid="{00000000-0005-0000-0000-0000F7AD0000}"/>
    <cellStyle name="Normal 5 6 3 2" xfId="4517" xr:uid="{00000000-0005-0000-0000-0000F8AD0000}"/>
    <cellStyle name="Normal 5 6 3 2 2" xfId="9298" xr:uid="{00000000-0005-0000-0000-0000F9AD0000}"/>
    <cellStyle name="Normal 5 6 3 2 2 2" xfId="28691" xr:uid="{00000000-0005-0000-0000-0000FAAD0000}"/>
    <cellStyle name="Normal 5 6 3 2 2 3" xfId="55064" xr:uid="{00000000-0005-0000-0000-0000FBAD0000}"/>
    <cellStyle name="Normal 5 6 3 2 2 4" xfId="18850" xr:uid="{00000000-0005-0000-0000-0000FCAD0000}"/>
    <cellStyle name="Normal 5 6 3 2 3" xfId="23142" xr:uid="{00000000-0005-0000-0000-0000FDAD0000}"/>
    <cellStyle name="Normal 5 6 3 2 3 2" xfId="50374" xr:uid="{00000000-0005-0000-0000-0000FEAD0000}"/>
    <cellStyle name="Normal 5 6 3 2 4" xfId="32617" xr:uid="{00000000-0005-0000-0000-0000FFAD0000}"/>
    <cellStyle name="Normal 5 6 3 2 5" xfId="38196" xr:uid="{00000000-0005-0000-0000-000000AE0000}"/>
    <cellStyle name="Normal 5 6 3 2 6" xfId="45656" xr:uid="{00000000-0005-0000-0000-000001AE0000}"/>
    <cellStyle name="Normal 5 6 3 2 7" xfId="15102" xr:uid="{00000000-0005-0000-0000-000002AE0000}"/>
    <cellStyle name="Normal 5 6 3 3" xfId="7377" xr:uid="{00000000-0005-0000-0000-000003AE0000}"/>
    <cellStyle name="Normal 5 6 3 3 2" xfId="26881" xr:uid="{00000000-0005-0000-0000-000004AE0000}"/>
    <cellStyle name="Normal 5 6 3 3 3" xfId="53143" xr:uid="{00000000-0005-0000-0000-000005AE0000}"/>
    <cellStyle name="Normal 5 6 3 3 4" xfId="16971" xr:uid="{00000000-0005-0000-0000-000006AE0000}"/>
    <cellStyle name="Normal 5 6 3 4" xfId="21049" xr:uid="{00000000-0005-0000-0000-000007AE0000}"/>
    <cellStyle name="Normal 5 6 3 4 2" xfId="48479" xr:uid="{00000000-0005-0000-0000-000008AE0000}"/>
    <cellStyle name="Normal 5 6 3 5" xfId="30663" xr:uid="{00000000-0005-0000-0000-000009AE0000}"/>
    <cellStyle name="Normal 5 6 3 6" xfId="36122" xr:uid="{00000000-0005-0000-0000-00000AAE0000}"/>
    <cellStyle name="Normal 5 6 3 7" xfId="43715" xr:uid="{00000000-0005-0000-0000-00000BAE0000}"/>
    <cellStyle name="Normal 5 6 3 8" xfId="12485" xr:uid="{00000000-0005-0000-0000-00000CAE0000}"/>
    <cellStyle name="Normal 5 6 4" xfId="3353" xr:uid="{00000000-0005-0000-0000-00000DAE0000}"/>
    <cellStyle name="Normal 5 6 4 2" xfId="8145" xr:uid="{00000000-0005-0000-0000-00000EAE0000}"/>
    <cellStyle name="Normal 5 6 4 2 2" xfId="27575" xr:uid="{00000000-0005-0000-0000-00000FAE0000}"/>
    <cellStyle name="Normal 5 6 4 2 3" xfId="53911" xr:uid="{00000000-0005-0000-0000-000010AE0000}"/>
    <cellStyle name="Normal 5 6 4 2 4" xfId="17686" xr:uid="{00000000-0005-0000-0000-000011AE0000}"/>
    <cellStyle name="Normal 5 6 4 3" xfId="21978" xr:uid="{00000000-0005-0000-0000-000012AE0000}"/>
    <cellStyle name="Normal 5 6 4 3 2" xfId="49223" xr:uid="{00000000-0005-0000-0000-000013AE0000}"/>
    <cellStyle name="Normal 5 6 4 4" xfId="31465" xr:uid="{00000000-0005-0000-0000-000014AE0000}"/>
    <cellStyle name="Normal 5 6 4 5" xfId="37032" xr:uid="{00000000-0005-0000-0000-000015AE0000}"/>
    <cellStyle name="Normal 5 6 4 6" xfId="44492" xr:uid="{00000000-0005-0000-0000-000016AE0000}"/>
    <cellStyle name="Normal 5 6 4 7" xfId="13987" xr:uid="{00000000-0005-0000-0000-000017AE0000}"/>
    <cellStyle name="Normal 5 6 5" xfId="4992" xr:uid="{00000000-0005-0000-0000-000018AE0000}"/>
    <cellStyle name="Normal 5 6 5 2" xfId="9748" xr:uid="{00000000-0005-0000-0000-000019AE0000}"/>
    <cellStyle name="Normal 5 6 5 2 2" xfId="55514" xr:uid="{00000000-0005-0000-0000-00001AAE0000}"/>
    <cellStyle name="Normal 5 6 5 2 3" xfId="25766" xr:uid="{00000000-0005-0000-0000-00001BAE0000}"/>
    <cellStyle name="Normal 5 6 5 3" xfId="33091" xr:uid="{00000000-0005-0000-0000-00001CAE0000}"/>
    <cellStyle name="Normal 5 6 5 3 2" xfId="50823" xr:uid="{00000000-0005-0000-0000-00001DAE0000}"/>
    <cellStyle name="Normal 5 6 5 4" xfId="38670" xr:uid="{00000000-0005-0000-0000-00001EAE0000}"/>
    <cellStyle name="Normal 5 6 5 5" xfId="46123" xr:uid="{00000000-0005-0000-0000-00001FAE0000}"/>
    <cellStyle name="Normal 5 6 5 6" xfId="15856" xr:uid="{00000000-0005-0000-0000-000020AE0000}"/>
    <cellStyle name="Normal 5 6 6" xfId="5477" xr:uid="{00000000-0005-0000-0000-000021AE0000}"/>
    <cellStyle name="Normal 5 6 6 2" xfId="10169" xr:uid="{00000000-0005-0000-0000-000022AE0000}"/>
    <cellStyle name="Normal 5 6 6 2 2" xfId="55935" xr:uid="{00000000-0005-0000-0000-000023AE0000}"/>
    <cellStyle name="Normal 5 6 6 2 3" xfId="33573" xr:uid="{00000000-0005-0000-0000-000024AE0000}"/>
    <cellStyle name="Normal 5 6 6 3" xfId="39152" xr:uid="{00000000-0005-0000-0000-000025AE0000}"/>
    <cellStyle name="Normal 5 6 6 3 2" xfId="51243" xr:uid="{00000000-0005-0000-0000-000026AE0000}"/>
    <cellStyle name="Normal 5 6 6 4" xfId="46605" xr:uid="{00000000-0005-0000-0000-000027AE0000}"/>
    <cellStyle name="Normal 5 6 6 5" xfId="19780" xr:uid="{00000000-0005-0000-0000-000028AE0000}"/>
    <cellStyle name="Normal 5 6 7" xfId="6180" xr:uid="{00000000-0005-0000-0000-000029AE0000}"/>
    <cellStyle name="Normal 5 6 7 2" xfId="51946" xr:uid="{00000000-0005-0000-0000-00002AAE0000}"/>
    <cellStyle name="Normal 5 6 7 3" xfId="29414" xr:uid="{00000000-0005-0000-0000-00002BAE0000}"/>
    <cellStyle name="Normal 5 6 8" xfId="10965" xr:uid="{00000000-0005-0000-0000-00002CAE0000}"/>
    <cellStyle name="Normal 5 6 8 2" xfId="47284" xr:uid="{00000000-0005-0000-0000-00002DAE0000}"/>
    <cellStyle name="Normal 5 6 8 3" xfId="34849" xr:uid="{00000000-0005-0000-0000-00002EAE0000}"/>
    <cellStyle name="Normal 5 6 9" xfId="42448" xr:uid="{00000000-0005-0000-0000-00002FAE0000}"/>
    <cellStyle name="Normal 5 7" xfId="676" xr:uid="{00000000-0005-0000-0000-000030AE0000}"/>
    <cellStyle name="Normal 5 7 10" xfId="11533" xr:uid="{00000000-0005-0000-0000-000031AE0000}"/>
    <cellStyle name="Normal 5 7 2" xfId="1436" xr:uid="{00000000-0005-0000-0000-000032AE0000}"/>
    <cellStyle name="Normal 5 7 2 2" xfId="3812" xr:uid="{00000000-0005-0000-0000-000033AE0000}"/>
    <cellStyle name="Normal 5 7 2 2 2" xfId="8603" xr:uid="{00000000-0005-0000-0000-000034AE0000}"/>
    <cellStyle name="Normal 5 7 2 2 2 2" xfId="28023" xr:uid="{00000000-0005-0000-0000-000035AE0000}"/>
    <cellStyle name="Normal 5 7 2 2 2 3" xfId="54369" xr:uid="{00000000-0005-0000-0000-000036AE0000}"/>
    <cellStyle name="Normal 5 7 2 2 2 4" xfId="18145" xr:uid="{00000000-0005-0000-0000-000037AE0000}"/>
    <cellStyle name="Normal 5 7 2 2 3" xfId="22437" xr:uid="{00000000-0005-0000-0000-000038AE0000}"/>
    <cellStyle name="Normal 5 7 2 2 3 2" xfId="49680" xr:uid="{00000000-0005-0000-0000-000039AE0000}"/>
    <cellStyle name="Normal 5 7 2 2 4" xfId="31920" xr:uid="{00000000-0005-0000-0000-00003AAE0000}"/>
    <cellStyle name="Normal 5 7 2 2 5" xfId="37491" xr:uid="{00000000-0005-0000-0000-00003BAE0000}"/>
    <cellStyle name="Normal 5 7 2 2 6" xfId="44951" xr:uid="{00000000-0005-0000-0000-00003CAE0000}"/>
    <cellStyle name="Normal 5 7 2 2 7" xfId="14434" xr:uid="{00000000-0005-0000-0000-00003DAE0000}"/>
    <cellStyle name="Normal 5 7 2 3" xfId="6650" xr:uid="{00000000-0005-0000-0000-00003EAE0000}"/>
    <cellStyle name="Normal 5 7 2 3 2" xfId="26213" xr:uid="{00000000-0005-0000-0000-00003FAE0000}"/>
    <cellStyle name="Normal 5 7 2 3 3" xfId="52416" xr:uid="{00000000-0005-0000-0000-000040AE0000}"/>
    <cellStyle name="Normal 5 7 2 3 4" xfId="16303" xr:uid="{00000000-0005-0000-0000-000041AE0000}"/>
    <cellStyle name="Normal 5 7 2 4" xfId="20275" xr:uid="{00000000-0005-0000-0000-000042AE0000}"/>
    <cellStyle name="Normal 5 7 2 4 2" xfId="47752" xr:uid="{00000000-0005-0000-0000-000043AE0000}"/>
    <cellStyle name="Normal 5 7 2 5" xfId="29900" xr:uid="{00000000-0005-0000-0000-000044AE0000}"/>
    <cellStyle name="Normal 5 7 2 6" xfId="35346" xr:uid="{00000000-0005-0000-0000-000045AE0000}"/>
    <cellStyle name="Normal 5 7 2 7" xfId="42941" xr:uid="{00000000-0005-0000-0000-000046AE0000}"/>
    <cellStyle name="Normal 5 7 2 8" xfId="12970" xr:uid="{00000000-0005-0000-0000-000047AE0000}"/>
    <cellStyle name="Normal 5 7 3" xfId="3120" xr:uid="{00000000-0005-0000-0000-000048AE0000}"/>
    <cellStyle name="Normal 5 7 3 2" xfId="7913" xr:uid="{00000000-0005-0000-0000-000049AE0000}"/>
    <cellStyle name="Normal 5 7 3 2 2" xfId="27343" xr:uid="{00000000-0005-0000-0000-00004AAE0000}"/>
    <cellStyle name="Normal 5 7 3 2 3" xfId="53679" xr:uid="{00000000-0005-0000-0000-00004BAE0000}"/>
    <cellStyle name="Normal 5 7 3 2 4" xfId="17453" xr:uid="{00000000-0005-0000-0000-00004CAE0000}"/>
    <cellStyle name="Normal 5 7 3 3" xfId="21745" xr:uid="{00000000-0005-0000-0000-00004DAE0000}"/>
    <cellStyle name="Normal 5 7 3 3 2" xfId="48991" xr:uid="{00000000-0005-0000-0000-00004EAE0000}"/>
    <cellStyle name="Normal 5 7 3 4" xfId="31232" xr:uid="{00000000-0005-0000-0000-00004FAE0000}"/>
    <cellStyle name="Normal 5 7 3 5" xfId="36799" xr:uid="{00000000-0005-0000-0000-000050AE0000}"/>
    <cellStyle name="Normal 5 7 3 6" xfId="44259" xr:uid="{00000000-0005-0000-0000-000051AE0000}"/>
    <cellStyle name="Normal 5 7 3 7" xfId="12253" xr:uid="{00000000-0005-0000-0000-000052AE0000}"/>
    <cellStyle name="Normal 5 7 4" xfId="5947" xr:uid="{00000000-0005-0000-0000-000053AE0000}"/>
    <cellStyle name="Normal 5 7 4 2" xfId="24485" xr:uid="{00000000-0005-0000-0000-000054AE0000}"/>
    <cellStyle name="Normal 5 7 4 3" xfId="51713" xr:uid="{00000000-0005-0000-0000-000055AE0000}"/>
    <cellStyle name="Normal 5 7 4 4" xfId="13755" xr:uid="{00000000-0005-0000-0000-000056AE0000}"/>
    <cellStyle name="Normal 5 7 5" xfId="15624" xr:uid="{00000000-0005-0000-0000-000057AE0000}"/>
    <cellStyle name="Normal 5 7 5 2" xfId="25534" xr:uid="{00000000-0005-0000-0000-000058AE0000}"/>
    <cellStyle name="Normal 5 7 5 3" xfId="47052" xr:uid="{00000000-0005-0000-0000-000059AE0000}"/>
    <cellStyle name="Normal 5 7 6" xfId="19521" xr:uid="{00000000-0005-0000-0000-00005AAE0000}"/>
    <cellStyle name="Normal 5 7 7" xfId="29182" xr:uid="{00000000-0005-0000-0000-00005BAE0000}"/>
    <cellStyle name="Normal 5 7 8" xfId="34590" xr:uid="{00000000-0005-0000-0000-00005CAE0000}"/>
    <cellStyle name="Normal 5 7 9" xfId="42189" xr:uid="{00000000-0005-0000-0000-00005DAE0000}"/>
    <cellStyle name="Normal 5 8" xfId="1133" xr:uid="{00000000-0005-0000-0000-00005EAE0000}"/>
    <cellStyle name="Normal 5 8 2" xfId="3534" xr:uid="{00000000-0005-0000-0000-00005FAE0000}"/>
    <cellStyle name="Normal 5 8 2 2" xfId="8326" xr:uid="{00000000-0005-0000-0000-000060AE0000}"/>
    <cellStyle name="Normal 5 8 2 2 2" xfId="27751" xr:uid="{00000000-0005-0000-0000-000061AE0000}"/>
    <cellStyle name="Normal 5 8 2 2 3" xfId="54092" xr:uid="{00000000-0005-0000-0000-000062AE0000}"/>
    <cellStyle name="Normal 5 8 2 2 4" xfId="17867" xr:uid="{00000000-0005-0000-0000-000063AE0000}"/>
    <cellStyle name="Normal 5 8 2 3" xfId="22159" xr:uid="{00000000-0005-0000-0000-000064AE0000}"/>
    <cellStyle name="Normal 5 8 2 3 2" xfId="49403" xr:uid="{00000000-0005-0000-0000-000065AE0000}"/>
    <cellStyle name="Normal 5 8 2 4" xfId="31644" xr:uid="{00000000-0005-0000-0000-000066AE0000}"/>
    <cellStyle name="Normal 5 8 2 5" xfId="37213" xr:uid="{00000000-0005-0000-0000-000067AE0000}"/>
    <cellStyle name="Normal 5 8 2 6" xfId="44673" xr:uid="{00000000-0005-0000-0000-000068AE0000}"/>
    <cellStyle name="Normal 5 8 2 7" xfId="12673" xr:uid="{00000000-0005-0000-0000-000069AE0000}"/>
    <cellStyle name="Normal 5 8 3" xfId="6364" xr:uid="{00000000-0005-0000-0000-00006AAE0000}"/>
    <cellStyle name="Normal 5 8 3 2" xfId="24643" xr:uid="{00000000-0005-0000-0000-00006BAE0000}"/>
    <cellStyle name="Normal 5 8 3 3" xfId="52130" xr:uid="{00000000-0005-0000-0000-00006CAE0000}"/>
    <cellStyle name="Normal 5 8 3 4" xfId="14163" xr:uid="{00000000-0005-0000-0000-00006DAE0000}"/>
    <cellStyle name="Normal 5 8 4" xfId="16032" xr:uid="{00000000-0005-0000-0000-00006EAE0000}"/>
    <cellStyle name="Normal 5 8 4 2" xfId="25942" xr:uid="{00000000-0005-0000-0000-00006FAE0000}"/>
    <cellStyle name="Normal 5 8 4 3" xfId="47467" xr:uid="{00000000-0005-0000-0000-000070AE0000}"/>
    <cellStyle name="Normal 5 8 5" xfId="19972" xr:uid="{00000000-0005-0000-0000-000071AE0000}"/>
    <cellStyle name="Normal 5 8 6" xfId="29601" xr:uid="{00000000-0005-0000-0000-000072AE0000}"/>
    <cellStyle name="Normal 5 8 7" xfId="35043" xr:uid="{00000000-0005-0000-0000-000073AE0000}"/>
    <cellStyle name="Normal 5 8 8" xfId="42638" xr:uid="{00000000-0005-0000-0000-000074AE0000}"/>
    <cellStyle name="Normal 5 8 9" xfId="11235" xr:uid="{00000000-0005-0000-0000-000075AE0000}"/>
    <cellStyle name="Normal 5 9" xfId="1980" xr:uid="{00000000-0005-0000-0000-000076AE0000}"/>
    <cellStyle name="Normal 5 9 2" xfId="4285" xr:uid="{00000000-0005-0000-0000-000077AE0000}"/>
    <cellStyle name="Normal 5 9 2 2" xfId="9066" xr:uid="{00000000-0005-0000-0000-000078AE0000}"/>
    <cellStyle name="Normal 5 9 2 2 2" xfId="28459" xr:uid="{00000000-0005-0000-0000-000079AE0000}"/>
    <cellStyle name="Normal 5 9 2 2 3" xfId="54832" xr:uid="{00000000-0005-0000-0000-00007AAE0000}"/>
    <cellStyle name="Normal 5 9 2 2 4" xfId="18618" xr:uid="{00000000-0005-0000-0000-00007BAE0000}"/>
    <cellStyle name="Normal 5 9 2 3" xfId="22910" xr:uid="{00000000-0005-0000-0000-00007CAE0000}"/>
    <cellStyle name="Normal 5 9 2 3 2" xfId="50142" xr:uid="{00000000-0005-0000-0000-00007DAE0000}"/>
    <cellStyle name="Normal 5 9 2 4" xfId="32385" xr:uid="{00000000-0005-0000-0000-00007EAE0000}"/>
    <cellStyle name="Normal 5 9 2 5" xfId="37964" xr:uid="{00000000-0005-0000-0000-00007FAE0000}"/>
    <cellStyle name="Normal 5 9 2 6" xfId="45424" xr:uid="{00000000-0005-0000-0000-000080AE0000}"/>
    <cellStyle name="Normal 5 9 2 7" xfId="14870" xr:uid="{00000000-0005-0000-0000-000081AE0000}"/>
    <cellStyle name="Normal 5 9 3" xfId="7145" xr:uid="{00000000-0005-0000-0000-000082AE0000}"/>
    <cellStyle name="Normal 5 9 3 2" xfId="26649" xr:uid="{00000000-0005-0000-0000-000083AE0000}"/>
    <cellStyle name="Normal 5 9 3 3" xfId="52911" xr:uid="{00000000-0005-0000-0000-000084AE0000}"/>
    <cellStyle name="Normal 5 9 3 4" xfId="16739" xr:uid="{00000000-0005-0000-0000-000085AE0000}"/>
    <cellStyle name="Normal 5 9 4" xfId="20817" xr:uid="{00000000-0005-0000-0000-000086AE0000}"/>
    <cellStyle name="Normal 5 9 4 2" xfId="48247" xr:uid="{00000000-0005-0000-0000-000087AE0000}"/>
    <cellStyle name="Normal 5 9 5" xfId="30431" xr:uid="{00000000-0005-0000-0000-000088AE0000}"/>
    <cellStyle name="Normal 5 9 6" xfId="35890" xr:uid="{00000000-0005-0000-0000-000089AE0000}"/>
    <cellStyle name="Normal 5 9 7" xfId="43483" xr:uid="{00000000-0005-0000-0000-00008AAE0000}"/>
    <cellStyle name="Normal 5 9 8" xfId="11982" xr:uid="{00000000-0005-0000-0000-00008BAE0000}"/>
    <cellStyle name="Normal 6" xfId="87" xr:uid="{00000000-0005-0000-0000-00008CAE0000}"/>
    <cellStyle name="Normal 6 10" xfId="2831" xr:uid="{00000000-0005-0000-0000-00008DAE0000}"/>
    <cellStyle name="Normal 6 10 2" xfId="7643" xr:uid="{00000000-0005-0000-0000-00008EAE0000}"/>
    <cellStyle name="Normal 6 10 2 2" xfId="27072" xr:uid="{00000000-0005-0000-0000-00008FAE0000}"/>
    <cellStyle name="Normal 6 10 2 3" xfId="53409" xr:uid="{00000000-0005-0000-0000-000090AE0000}"/>
    <cellStyle name="Normal 6 10 2 4" xfId="17164" xr:uid="{00000000-0005-0000-0000-000091AE0000}"/>
    <cellStyle name="Normal 6 10 3" xfId="21456" xr:uid="{00000000-0005-0000-0000-000092AE0000}"/>
    <cellStyle name="Normal 6 10 3 2" xfId="48721" xr:uid="{00000000-0005-0000-0000-000093AE0000}"/>
    <cellStyle name="Normal 6 10 4" xfId="30943" xr:uid="{00000000-0005-0000-0000-000094AE0000}"/>
    <cellStyle name="Normal 6 10 5" xfId="36510" xr:uid="{00000000-0005-0000-0000-000095AE0000}"/>
    <cellStyle name="Normal 6 10 6" xfId="43970" xr:uid="{00000000-0005-0000-0000-000096AE0000}"/>
    <cellStyle name="Normal 6 10 7" xfId="13485" xr:uid="{00000000-0005-0000-0000-000097AE0000}"/>
    <cellStyle name="Normal 6 11" xfId="4755" xr:uid="{00000000-0005-0000-0000-000098AE0000}"/>
    <cellStyle name="Normal 6 11 2" xfId="9517" xr:uid="{00000000-0005-0000-0000-000099AE0000}"/>
    <cellStyle name="Normal 6 11 2 2" xfId="55283" xr:uid="{00000000-0005-0000-0000-00009AAE0000}"/>
    <cellStyle name="Normal 6 11 2 3" xfId="25276" xr:uid="{00000000-0005-0000-0000-00009BAE0000}"/>
    <cellStyle name="Normal 6 11 3" xfId="32854" xr:uid="{00000000-0005-0000-0000-00009CAE0000}"/>
    <cellStyle name="Normal 6 11 3 2" xfId="50592" xr:uid="{00000000-0005-0000-0000-00009DAE0000}"/>
    <cellStyle name="Normal 6 11 4" xfId="38433" xr:uid="{00000000-0005-0000-0000-00009EAE0000}"/>
    <cellStyle name="Normal 6 11 5" xfId="45892" xr:uid="{00000000-0005-0000-0000-00009FAE0000}"/>
    <cellStyle name="Normal 6 11 6" xfId="15354" xr:uid="{00000000-0005-0000-0000-0000A0AE0000}"/>
    <cellStyle name="Normal 6 12" xfId="5246" xr:uid="{00000000-0005-0000-0000-0000A1AE0000}"/>
    <cellStyle name="Normal 6 12 2" xfId="9938" xr:uid="{00000000-0005-0000-0000-0000A2AE0000}"/>
    <cellStyle name="Normal 6 12 2 2" xfId="55704" xr:uid="{00000000-0005-0000-0000-0000A3AE0000}"/>
    <cellStyle name="Normal 6 12 2 3" xfId="33342" xr:uid="{00000000-0005-0000-0000-0000A4AE0000}"/>
    <cellStyle name="Normal 6 12 3" xfId="38921" xr:uid="{00000000-0005-0000-0000-0000A5AE0000}"/>
    <cellStyle name="Normal 6 12 3 2" xfId="51012" xr:uid="{00000000-0005-0000-0000-0000A6AE0000}"/>
    <cellStyle name="Normal 6 12 4" xfId="46374" xr:uid="{00000000-0005-0000-0000-0000A7AE0000}"/>
    <cellStyle name="Normal 6 12 5" xfId="19105" xr:uid="{00000000-0005-0000-0000-0000A8AE0000}"/>
    <cellStyle name="Normal 6 13" xfId="5659" xr:uid="{00000000-0005-0000-0000-0000A9AE0000}"/>
    <cellStyle name="Normal 6 13 2" xfId="51425" xr:uid="{00000000-0005-0000-0000-0000AAAE0000}"/>
    <cellStyle name="Normal 6 13 3" xfId="28893" xr:uid="{00000000-0005-0000-0000-0000ABAE0000}"/>
    <cellStyle name="Normal 6 14" xfId="10734" xr:uid="{00000000-0005-0000-0000-0000ACAE0000}"/>
    <cellStyle name="Normal 6 14 2" xfId="46782" xr:uid="{00000000-0005-0000-0000-0000ADAE0000}"/>
    <cellStyle name="Normal 6 14 3" xfId="34174" xr:uid="{00000000-0005-0000-0000-0000AEAE0000}"/>
    <cellStyle name="Normal 6 15" xfId="41892" xr:uid="{00000000-0005-0000-0000-0000AFAE0000}"/>
    <cellStyle name="Normal 6 16" xfId="11148" xr:uid="{00000000-0005-0000-0000-0000B0AE0000}"/>
    <cellStyle name="Normal 6 17" xfId="56489" xr:uid="{00000000-0005-0000-0000-0000B1AE0000}"/>
    <cellStyle name="Normal 6 18" xfId="56944" xr:uid="{00000000-0005-0000-0000-0000B2AE0000}"/>
    <cellStyle name="Normal 6 2" xfId="457" xr:uid="{00000000-0005-0000-0000-0000B3AE0000}"/>
    <cellStyle name="Normal 6 2 10" xfId="5300" xr:uid="{00000000-0005-0000-0000-0000B4AE0000}"/>
    <cellStyle name="Normal 6 2 10 2" xfId="9992" xr:uid="{00000000-0005-0000-0000-0000B5AE0000}"/>
    <cellStyle name="Normal 6 2 10 2 2" xfId="55758" xr:uid="{00000000-0005-0000-0000-0000B6AE0000}"/>
    <cellStyle name="Normal 6 2 10 2 3" xfId="33396" xr:uid="{00000000-0005-0000-0000-0000B7AE0000}"/>
    <cellStyle name="Normal 6 2 10 3" xfId="38975" xr:uid="{00000000-0005-0000-0000-0000B8AE0000}"/>
    <cellStyle name="Normal 6 2 10 3 2" xfId="51066" xr:uid="{00000000-0005-0000-0000-0000B9AE0000}"/>
    <cellStyle name="Normal 6 2 10 4" xfId="46428" xr:uid="{00000000-0005-0000-0000-0000BAAE0000}"/>
    <cellStyle name="Normal 6 2 10 5" xfId="19285" xr:uid="{00000000-0005-0000-0000-0000BBAE0000}"/>
    <cellStyle name="Normal 6 2 11" xfId="5731" xr:uid="{00000000-0005-0000-0000-0000BCAE0000}"/>
    <cellStyle name="Normal 6 2 11 2" xfId="51497" xr:uid="{00000000-0005-0000-0000-0000BDAE0000}"/>
    <cellStyle name="Normal 6 2 11 3" xfId="28964" xr:uid="{00000000-0005-0000-0000-0000BEAE0000}"/>
    <cellStyle name="Normal 6 2 12" xfId="10788" xr:uid="{00000000-0005-0000-0000-0000BFAE0000}"/>
    <cellStyle name="Normal 6 2 12 2" xfId="46836" xr:uid="{00000000-0005-0000-0000-0000C0AE0000}"/>
    <cellStyle name="Normal 6 2 12 3" xfId="34349" xr:uid="{00000000-0005-0000-0000-0000C1AE0000}"/>
    <cellStyle name="Normal 6 2 13" xfId="41965" xr:uid="{00000000-0005-0000-0000-0000C2AE0000}"/>
    <cellStyle name="Normal 6 2 14" xfId="11202" xr:uid="{00000000-0005-0000-0000-0000C3AE0000}"/>
    <cellStyle name="Normal 6 2 15" xfId="56543" xr:uid="{00000000-0005-0000-0000-0000C4AE0000}"/>
    <cellStyle name="Normal 6 2 16" xfId="56998" xr:uid="{00000000-0005-0000-0000-0000C5AE0000}"/>
    <cellStyle name="Normal 6 2 2" xfId="552" xr:uid="{00000000-0005-0000-0000-0000C6AE0000}"/>
    <cellStyle name="Normal 6 2 2 10" xfId="10876" xr:uid="{00000000-0005-0000-0000-0000C7AE0000}"/>
    <cellStyle name="Normal 6 2 2 10 2" xfId="46936" xr:uid="{00000000-0005-0000-0000-0000C8AE0000}"/>
    <cellStyle name="Normal 6 2 2 10 3" xfId="34468" xr:uid="{00000000-0005-0000-0000-0000C9AE0000}"/>
    <cellStyle name="Normal 6 2 2 11" xfId="42068" xr:uid="{00000000-0005-0000-0000-0000CAAE0000}"/>
    <cellStyle name="Normal 6 2 2 12" xfId="11412" xr:uid="{00000000-0005-0000-0000-0000CBAE0000}"/>
    <cellStyle name="Normal 6 2 2 13" xfId="56631" xr:uid="{00000000-0005-0000-0000-0000CCAE0000}"/>
    <cellStyle name="Normal 6 2 2 14" xfId="57086" xr:uid="{00000000-0005-0000-0000-0000CDAE0000}"/>
    <cellStyle name="Normal 6 2 2 2" xfId="1089" xr:uid="{00000000-0005-0000-0000-0000CEAE0000}"/>
    <cellStyle name="Normal 6 2 2 2 10" xfId="11946" xr:uid="{00000000-0005-0000-0000-0000CFAE0000}"/>
    <cellStyle name="Normal 6 2 2 2 11" xfId="56874" xr:uid="{00000000-0005-0000-0000-0000D0AE0000}"/>
    <cellStyle name="Normal 6 2 2 2 12" xfId="57329" xr:uid="{00000000-0005-0000-0000-0000D1AE0000}"/>
    <cellStyle name="Normal 6 2 2 2 2" xfId="1826" xr:uid="{00000000-0005-0000-0000-0000D2AE0000}"/>
    <cellStyle name="Normal 6 2 2 2 2 2" xfId="4199" xr:uid="{00000000-0005-0000-0000-0000D3AE0000}"/>
    <cellStyle name="Normal 6 2 2 2 2 2 2" xfId="8990" xr:uid="{00000000-0005-0000-0000-0000D4AE0000}"/>
    <cellStyle name="Normal 6 2 2 2 2 2 2 2" xfId="28409" xr:uid="{00000000-0005-0000-0000-0000D5AE0000}"/>
    <cellStyle name="Normal 6 2 2 2 2 2 2 3" xfId="54756" xr:uid="{00000000-0005-0000-0000-0000D6AE0000}"/>
    <cellStyle name="Normal 6 2 2 2 2 2 2 4" xfId="18532" xr:uid="{00000000-0005-0000-0000-0000D7AE0000}"/>
    <cellStyle name="Normal 6 2 2 2 2 2 3" xfId="22824" xr:uid="{00000000-0005-0000-0000-0000D8AE0000}"/>
    <cellStyle name="Normal 6 2 2 2 2 2 3 2" xfId="50067" xr:uid="{00000000-0005-0000-0000-0000D9AE0000}"/>
    <cellStyle name="Normal 6 2 2 2 2 2 4" xfId="32307" xr:uid="{00000000-0005-0000-0000-0000DAAE0000}"/>
    <cellStyle name="Normal 6 2 2 2 2 2 5" xfId="37878" xr:uid="{00000000-0005-0000-0000-0000DBAE0000}"/>
    <cellStyle name="Normal 6 2 2 2 2 2 6" xfId="45338" xr:uid="{00000000-0005-0000-0000-0000DCAE0000}"/>
    <cellStyle name="Normal 6 2 2 2 2 2 7" xfId="14820" xr:uid="{00000000-0005-0000-0000-0000DDAE0000}"/>
    <cellStyle name="Normal 6 2 2 2 2 3" xfId="7039" xr:uid="{00000000-0005-0000-0000-0000DEAE0000}"/>
    <cellStyle name="Normal 6 2 2 2 2 3 2" xfId="26599" xr:uid="{00000000-0005-0000-0000-0000DFAE0000}"/>
    <cellStyle name="Normal 6 2 2 2 2 3 3" xfId="52805" xr:uid="{00000000-0005-0000-0000-0000E0AE0000}"/>
    <cellStyle name="Normal 6 2 2 2 2 3 4" xfId="16689" xr:uid="{00000000-0005-0000-0000-0000E1AE0000}"/>
    <cellStyle name="Normal 6 2 2 2 2 4" xfId="20665" xr:uid="{00000000-0005-0000-0000-0000E2AE0000}"/>
    <cellStyle name="Normal 6 2 2 2 2 4 2" xfId="48141" xr:uid="{00000000-0005-0000-0000-0000E3AE0000}"/>
    <cellStyle name="Normal 6 2 2 2 2 5" xfId="30290" xr:uid="{00000000-0005-0000-0000-0000E4AE0000}"/>
    <cellStyle name="Normal 6 2 2 2 2 6" xfId="35736" xr:uid="{00000000-0005-0000-0000-0000E5AE0000}"/>
    <cellStyle name="Normal 6 2 2 2 2 7" xfId="43331" xr:uid="{00000000-0005-0000-0000-0000E6AE0000}"/>
    <cellStyle name="Normal 6 2 2 2 2 8" xfId="13359" xr:uid="{00000000-0005-0000-0000-0000E7AE0000}"/>
    <cellStyle name="Normal 6 2 2 2 3" xfId="2366" xr:uid="{00000000-0005-0000-0000-0000E8AE0000}"/>
    <cellStyle name="Normal 6 2 2 2 3 2" xfId="4671" xr:uid="{00000000-0005-0000-0000-0000E9AE0000}"/>
    <cellStyle name="Normal 6 2 2 2 3 2 2" xfId="9452" xr:uid="{00000000-0005-0000-0000-0000EAAE0000}"/>
    <cellStyle name="Normal 6 2 2 2 3 2 2 2" xfId="28845" xr:uid="{00000000-0005-0000-0000-0000EBAE0000}"/>
    <cellStyle name="Normal 6 2 2 2 3 2 2 3" xfId="55218" xr:uid="{00000000-0005-0000-0000-0000ECAE0000}"/>
    <cellStyle name="Normal 6 2 2 2 3 2 2 4" xfId="19004" xr:uid="{00000000-0005-0000-0000-0000EDAE0000}"/>
    <cellStyle name="Normal 6 2 2 2 3 2 3" xfId="23296" xr:uid="{00000000-0005-0000-0000-0000EEAE0000}"/>
    <cellStyle name="Normal 6 2 2 2 3 2 3 2" xfId="50528" xr:uid="{00000000-0005-0000-0000-0000EFAE0000}"/>
    <cellStyle name="Normal 6 2 2 2 3 2 4" xfId="32771" xr:uid="{00000000-0005-0000-0000-0000F0AE0000}"/>
    <cellStyle name="Normal 6 2 2 2 3 2 5" xfId="38350" xr:uid="{00000000-0005-0000-0000-0000F1AE0000}"/>
    <cellStyle name="Normal 6 2 2 2 3 2 6" xfId="45810" xr:uid="{00000000-0005-0000-0000-0000F2AE0000}"/>
    <cellStyle name="Normal 6 2 2 2 3 2 7" xfId="15256" xr:uid="{00000000-0005-0000-0000-0000F3AE0000}"/>
    <cellStyle name="Normal 6 2 2 2 3 3" xfId="7531" xr:uid="{00000000-0005-0000-0000-0000F4AE0000}"/>
    <cellStyle name="Normal 6 2 2 2 3 3 2" xfId="27035" xr:uid="{00000000-0005-0000-0000-0000F5AE0000}"/>
    <cellStyle name="Normal 6 2 2 2 3 3 3" xfId="53297" xr:uid="{00000000-0005-0000-0000-0000F6AE0000}"/>
    <cellStyle name="Normal 6 2 2 2 3 3 4" xfId="17125" xr:uid="{00000000-0005-0000-0000-0000F7AE0000}"/>
    <cellStyle name="Normal 6 2 2 2 3 4" xfId="21203" xr:uid="{00000000-0005-0000-0000-0000F8AE0000}"/>
    <cellStyle name="Normal 6 2 2 2 3 4 2" xfId="48633" xr:uid="{00000000-0005-0000-0000-0000F9AE0000}"/>
    <cellStyle name="Normal 6 2 2 2 3 5" xfId="30817" xr:uid="{00000000-0005-0000-0000-0000FAAE0000}"/>
    <cellStyle name="Normal 6 2 2 2 3 6" xfId="36276" xr:uid="{00000000-0005-0000-0000-0000FBAE0000}"/>
    <cellStyle name="Normal 6 2 2 2 3 7" xfId="43869" xr:uid="{00000000-0005-0000-0000-0000FCAE0000}"/>
    <cellStyle name="Normal 6 2 2 2 3 8" xfId="12639" xr:uid="{00000000-0005-0000-0000-0000FDAE0000}"/>
    <cellStyle name="Normal 6 2 2 2 4" xfId="3507" xr:uid="{00000000-0005-0000-0000-0000FEAE0000}"/>
    <cellStyle name="Normal 6 2 2 2 4 2" xfId="8299" xr:uid="{00000000-0005-0000-0000-0000FFAE0000}"/>
    <cellStyle name="Normal 6 2 2 2 4 2 2" xfId="27729" xr:uid="{00000000-0005-0000-0000-000000AF0000}"/>
    <cellStyle name="Normal 6 2 2 2 4 2 3" xfId="54065" xr:uid="{00000000-0005-0000-0000-000001AF0000}"/>
    <cellStyle name="Normal 6 2 2 2 4 2 4" xfId="17840" xr:uid="{00000000-0005-0000-0000-000002AF0000}"/>
    <cellStyle name="Normal 6 2 2 2 4 3" xfId="22132" xr:uid="{00000000-0005-0000-0000-000003AF0000}"/>
    <cellStyle name="Normal 6 2 2 2 4 3 2" xfId="49377" xr:uid="{00000000-0005-0000-0000-000004AF0000}"/>
    <cellStyle name="Normal 6 2 2 2 4 4" xfId="31619" xr:uid="{00000000-0005-0000-0000-000005AF0000}"/>
    <cellStyle name="Normal 6 2 2 2 4 5" xfId="37186" xr:uid="{00000000-0005-0000-0000-000006AF0000}"/>
    <cellStyle name="Normal 6 2 2 2 4 6" xfId="44646" xr:uid="{00000000-0005-0000-0000-000007AF0000}"/>
    <cellStyle name="Normal 6 2 2 2 4 7" xfId="14141" xr:uid="{00000000-0005-0000-0000-000008AF0000}"/>
    <cellStyle name="Normal 6 2 2 2 5" xfId="5146" xr:uid="{00000000-0005-0000-0000-000009AF0000}"/>
    <cellStyle name="Normal 6 2 2 2 5 2" xfId="9902" xr:uid="{00000000-0005-0000-0000-00000AAF0000}"/>
    <cellStyle name="Normal 6 2 2 2 5 2 2" xfId="55668" xr:uid="{00000000-0005-0000-0000-00000BAF0000}"/>
    <cellStyle name="Normal 6 2 2 2 5 2 3" xfId="25920" xr:uid="{00000000-0005-0000-0000-00000CAF0000}"/>
    <cellStyle name="Normal 6 2 2 2 5 3" xfId="33245" xr:uid="{00000000-0005-0000-0000-00000DAF0000}"/>
    <cellStyle name="Normal 6 2 2 2 5 3 2" xfId="50977" xr:uid="{00000000-0005-0000-0000-00000EAF0000}"/>
    <cellStyle name="Normal 6 2 2 2 5 4" xfId="38824" xr:uid="{00000000-0005-0000-0000-00000FAF0000}"/>
    <cellStyle name="Normal 6 2 2 2 5 5" xfId="46277" xr:uid="{00000000-0005-0000-0000-000010AF0000}"/>
    <cellStyle name="Normal 6 2 2 2 5 6" xfId="16010" xr:uid="{00000000-0005-0000-0000-000011AF0000}"/>
    <cellStyle name="Normal 6 2 2 2 6" xfId="5631" xr:uid="{00000000-0005-0000-0000-000012AF0000}"/>
    <cellStyle name="Normal 6 2 2 2 6 2" xfId="10323" xr:uid="{00000000-0005-0000-0000-000013AF0000}"/>
    <cellStyle name="Normal 6 2 2 2 6 2 2" xfId="56089" xr:uid="{00000000-0005-0000-0000-000014AF0000}"/>
    <cellStyle name="Normal 6 2 2 2 6 2 3" xfId="33727" xr:uid="{00000000-0005-0000-0000-000015AF0000}"/>
    <cellStyle name="Normal 6 2 2 2 6 3" xfId="39306" xr:uid="{00000000-0005-0000-0000-000016AF0000}"/>
    <cellStyle name="Normal 6 2 2 2 6 3 2" xfId="51397" xr:uid="{00000000-0005-0000-0000-000017AF0000}"/>
    <cellStyle name="Normal 6 2 2 2 6 4" xfId="46759" xr:uid="{00000000-0005-0000-0000-000018AF0000}"/>
    <cellStyle name="Normal 6 2 2 2 6 5" xfId="19934" xr:uid="{00000000-0005-0000-0000-000019AF0000}"/>
    <cellStyle name="Normal 6 2 2 2 7" xfId="6334" xr:uid="{00000000-0005-0000-0000-00001AAF0000}"/>
    <cellStyle name="Normal 6 2 2 2 7 2" xfId="52100" xr:uid="{00000000-0005-0000-0000-00001BAF0000}"/>
    <cellStyle name="Normal 6 2 2 2 7 3" xfId="29568" xr:uid="{00000000-0005-0000-0000-00001CAF0000}"/>
    <cellStyle name="Normal 6 2 2 2 8" xfId="11119" xr:uid="{00000000-0005-0000-0000-00001DAF0000}"/>
    <cellStyle name="Normal 6 2 2 2 8 2" xfId="47438" xr:uid="{00000000-0005-0000-0000-00001EAF0000}"/>
    <cellStyle name="Normal 6 2 2 2 8 3" xfId="35003" xr:uid="{00000000-0005-0000-0000-00001FAF0000}"/>
    <cellStyle name="Normal 6 2 2 2 9" xfId="42602" xr:uid="{00000000-0005-0000-0000-000020AF0000}"/>
    <cellStyle name="Normal 6 2 2 3" xfId="841" xr:uid="{00000000-0005-0000-0000-000021AF0000}"/>
    <cellStyle name="Normal 6 2 2 3 10" xfId="11698" xr:uid="{00000000-0005-0000-0000-000022AF0000}"/>
    <cellStyle name="Normal 6 2 2 3 2" xfId="1583" xr:uid="{00000000-0005-0000-0000-000023AF0000}"/>
    <cellStyle name="Normal 6 2 2 3 2 2" xfId="3956" xr:uid="{00000000-0005-0000-0000-000024AF0000}"/>
    <cellStyle name="Normal 6 2 2 3 2 2 2" xfId="8747" xr:uid="{00000000-0005-0000-0000-000025AF0000}"/>
    <cellStyle name="Normal 6 2 2 3 2 2 2 2" xfId="28166" xr:uid="{00000000-0005-0000-0000-000026AF0000}"/>
    <cellStyle name="Normal 6 2 2 3 2 2 2 3" xfId="54513" xr:uid="{00000000-0005-0000-0000-000027AF0000}"/>
    <cellStyle name="Normal 6 2 2 3 2 2 2 4" xfId="18289" xr:uid="{00000000-0005-0000-0000-000028AF0000}"/>
    <cellStyle name="Normal 6 2 2 3 2 2 3" xfId="22581" xr:uid="{00000000-0005-0000-0000-000029AF0000}"/>
    <cellStyle name="Normal 6 2 2 3 2 2 3 2" xfId="49824" xr:uid="{00000000-0005-0000-0000-00002AAF0000}"/>
    <cellStyle name="Normal 6 2 2 3 2 2 4" xfId="32064" xr:uid="{00000000-0005-0000-0000-00002BAF0000}"/>
    <cellStyle name="Normal 6 2 2 3 2 2 5" xfId="37635" xr:uid="{00000000-0005-0000-0000-00002CAF0000}"/>
    <cellStyle name="Normal 6 2 2 3 2 2 6" xfId="45095" xr:uid="{00000000-0005-0000-0000-00002DAF0000}"/>
    <cellStyle name="Normal 6 2 2 3 2 2 7" xfId="14577" xr:uid="{00000000-0005-0000-0000-00002EAF0000}"/>
    <cellStyle name="Normal 6 2 2 3 2 3" xfId="6796" xr:uid="{00000000-0005-0000-0000-00002FAF0000}"/>
    <cellStyle name="Normal 6 2 2 3 2 3 2" xfId="26356" xr:uid="{00000000-0005-0000-0000-000030AF0000}"/>
    <cellStyle name="Normal 6 2 2 3 2 3 3" xfId="52562" xr:uid="{00000000-0005-0000-0000-000031AF0000}"/>
    <cellStyle name="Normal 6 2 2 3 2 3 4" xfId="16446" xr:uid="{00000000-0005-0000-0000-000032AF0000}"/>
    <cellStyle name="Normal 6 2 2 3 2 4" xfId="20422" xr:uid="{00000000-0005-0000-0000-000033AF0000}"/>
    <cellStyle name="Normal 6 2 2 3 2 4 2" xfId="47898" xr:uid="{00000000-0005-0000-0000-000034AF0000}"/>
    <cellStyle name="Normal 6 2 2 3 2 5" xfId="30047" xr:uid="{00000000-0005-0000-0000-000035AF0000}"/>
    <cellStyle name="Normal 6 2 2 3 2 6" xfId="35493" xr:uid="{00000000-0005-0000-0000-000036AF0000}"/>
    <cellStyle name="Normal 6 2 2 3 2 7" xfId="43088" xr:uid="{00000000-0005-0000-0000-000037AF0000}"/>
    <cellStyle name="Normal 6 2 2 3 2 8" xfId="13116" xr:uid="{00000000-0005-0000-0000-000038AF0000}"/>
    <cellStyle name="Normal 6 2 2 3 3" xfId="3264" xr:uid="{00000000-0005-0000-0000-000039AF0000}"/>
    <cellStyle name="Normal 6 2 2 3 3 2" xfId="8056" xr:uid="{00000000-0005-0000-0000-00003AAF0000}"/>
    <cellStyle name="Normal 6 2 2 3 3 2 2" xfId="27486" xr:uid="{00000000-0005-0000-0000-00003BAF0000}"/>
    <cellStyle name="Normal 6 2 2 3 3 2 3" xfId="53822" xr:uid="{00000000-0005-0000-0000-00003CAF0000}"/>
    <cellStyle name="Normal 6 2 2 3 3 2 4" xfId="17597" xr:uid="{00000000-0005-0000-0000-00003DAF0000}"/>
    <cellStyle name="Normal 6 2 2 3 3 3" xfId="21889" xr:uid="{00000000-0005-0000-0000-00003EAF0000}"/>
    <cellStyle name="Normal 6 2 2 3 3 3 2" xfId="49134" xr:uid="{00000000-0005-0000-0000-00003FAF0000}"/>
    <cellStyle name="Normal 6 2 2 3 3 4" xfId="31376" xr:uid="{00000000-0005-0000-0000-000040AF0000}"/>
    <cellStyle name="Normal 6 2 2 3 3 5" xfId="36943" xr:uid="{00000000-0005-0000-0000-000041AF0000}"/>
    <cellStyle name="Normal 6 2 2 3 3 6" xfId="44403" xr:uid="{00000000-0005-0000-0000-000042AF0000}"/>
    <cellStyle name="Normal 6 2 2 3 3 7" xfId="12396" xr:uid="{00000000-0005-0000-0000-000043AF0000}"/>
    <cellStyle name="Normal 6 2 2 3 4" xfId="6091" xr:uid="{00000000-0005-0000-0000-000044AF0000}"/>
    <cellStyle name="Normal 6 2 2 3 4 2" xfId="24262" xr:uid="{00000000-0005-0000-0000-000045AF0000}"/>
    <cellStyle name="Normal 6 2 2 3 4 3" xfId="51857" xr:uid="{00000000-0005-0000-0000-000046AF0000}"/>
    <cellStyle name="Normal 6 2 2 3 4 4" xfId="13898" xr:uid="{00000000-0005-0000-0000-000047AF0000}"/>
    <cellStyle name="Normal 6 2 2 3 5" xfId="15767" xr:uid="{00000000-0005-0000-0000-000048AF0000}"/>
    <cellStyle name="Normal 6 2 2 3 5 2" xfId="25677" xr:uid="{00000000-0005-0000-0000-000049AF0000}"/>
    <cellStyle name="Normal 6 2 2 3 5 3" xfId="47195" xr:uid="{00000000-0005-0000-0000-00004AAF0000}"/>
    <cellStyle name="Normal 6 2 2 3 6" xfId="19686" xr:uid="{00000000-0005-0000-0000-00004BAF0000}"/>
    <cellStyle name="Normal 6 2 2 3 7" xfId="29325" xr:uid="{00000000-0005-0000-0000-00004CAF0000}"/>
    <cellStyle name="Normal 6 2 2 3 8" xfId="34755" xr:uid="{00000000-0005-0000-0000-00004DAF0000}"/>
    <cellStyle name="Normal 6 2 2 3 9" xfId="42354" xr:uid="{00000000-0005-0000-0000-00004EAF0000}"/>
    <cellStyle name="Normal 6 2 2 4" xfId="1320" xr:uid="{00000000-0005-0000-0000-00004FAF0000}"/>
    <cellStyle name="Normal 6 2 2 4 2" xfId="3696" xr:uid="{00000000-0005-0000-0000-000050AF0000}"/>
    <cellStyle name="Normal 6 2 2 4 2 2" xfId="8487" xr:uid="{00000000-0005-0000-0000-000051AF0000}"/>
    <cellStyle name="Normal 6 2 2 4 2 2 2" xfId="27907" xr:uid="{00000000-0005-0000-0000-000052AF0000}"/>
    <cellStyle name="Normal 6 2 2 4 2 2 3" xfId="54253" xr:uid="{00000000-0005-0000-0000-000053AF0000}"/>
    <cellStyle name="Normal 6 2 2 4 2 2 4" xfId="18029" xr:uid="{00000000-0005-0000-0000-000054AF0000}"/>
    <cellStyle name="Normal 6 2 2 4 2 3" xfId="22321" xr:uid="{00000000-0005-0000-0000-000055AF0000}"/>
    <cellStyle name="Normal 6 2 2 4 2 3 2" xfId="49564" xr:uid="{00000000-0005-0000-0000-000056AF0000}"/>
    <cellStyle name="Normal 6 2 2 4 2 4" xfId="31804" xr:uid="{00000000-0005-0000-0000-000057AF0000}"/>
    <cellStyle name="Normal 6 2 2 4 2 5" xfId="37375" xr:uid="{00000000-0005-0000-0000-000058AF0000}"/>
    <cellStyle name="Normal 6 2 2 4 2 6" xfId="44835" xr:uid="{00000000-0005-0000-0000-000059AF0000}"/>
    <cellStyle name="Normal 6 2 2 4 2 7" xfId="14318" xr:uid="{00000000-0005-0000-0000-00005AAF0000}"/>
    <cellStyle name="Normal 6 2 2 4 3" xfId="6534" xr:uid="{00000000-0005-0000-0000-00005BAF0000}"/>
    <cellStyle name="Normal 6 2 2 4 3 2" xfId="26097" xr:uid="{00000000-0005-0000-0000-00005CAF0000}"/>
    <cellStyle name="Normal 6 2 2 4 3 3" xfId="52300" xr:uid="{00000000-0005-0000-0000-00005DAF0000}"/>
    <cellStyle name="Normal 6 2 2 4 3 4" xfId="16187" xr:uid="{00000000-0005-0000-0000-00005EAF0000}"/>
    <cellStyle name="Normal 6 2 2 4 4" xfId="20159" xr:uid="{00000000-0005-0000-0000-00005FAF0000}"/>
    <cellStyle name="Normal 6 2 2 4 4 2" xfId="47636" xr:uid="{00000000-0005-0000-0000-000060AF0000}"/>
    <cellStyle name="Normal 6 2 2 4 5" xfId="29784" xr:uid="{00000000-0005-0000-0000-000061AF0000}"/>
    <cellStyle name="Normal 6 2 2 4 6" xfId="35230" xr:uid="{00000000-0005-0000-0000-000062AF0000}"/>
    <cellStyle name="Normal 6 2 2 4 7" xfId="42825" xr:uid="{00000000-0005-0000-0000-000063AF0000}"/>
    <cellStyle name="Normal 6 2 2 4 8" xfId="12854" xr:uid="{00000000-0005-0000-0000-000064AF0000}"/>
    <cellStyle name="Normal 6 2 2 5" xfId="2123" xr:uid="{00000000-0005-0000-0000-000065AF0000}"/>
    <cellStyle name="Normal 6 2 2 5 2" xfId="4428" xr:uid="{00000000-0005-0000-0000-000066AF0000}"/>
    <cellStyle name="Normal 6 2 2 5 2 2" xfId="9209" xr:uid="{00000000-0005-0000-0000-000067AF0000}"/>
    <cellStyle name="Normal 6 2 2 5 2 2 2" xfId="28602" xr:uid="{00000000-0005-0000-0000-000068AF0000}"/>
    <cellStyle name="Normal 6 2 2 5 2 2 3" xfId="54975" xr:uid="{00000000-0005-0000-0000-000069AF0000}"/>
    <cellStyle name="Normal 6 2 2 5 2 2 4" xfId="18761" xr:uid="{00000000-0005-0000-0000-00006AAF0000}"/>
    <cellStyle name="Normal 6 2 2 5 2 3" xfId="23053" xr:uid="{00000000-0005-0000-0000-00006BAF0000}"/>
    <cellStyle name="Normal 6 2 2 5 2 3 2" xfId="50285" xr:uid="{00000000-0005-0000-0000-00006CAF0000}"/>
    <cellStyle name="Normal 6 2 2 5 2 4" xfId="32528" xr:uid="{00000000-0005-0000-0000-00006DAF0000}"/>
    <cellStyle name="Normal 6 2 2 5 2 5" xfId="38107" xr:uid="{00000000-0005-0000-0000-00006EAF0000}"/>
    <cellStyle name="Normal 6 2 2 5 2 6" xfId="45567" xr:uid="{00000000-0005-0000-0000-00006FAF0000}"/>
    <cellStyle name="Normal 6 2 2 5 2 7" xfId="15013" xr:uid="{00000000-0005-0000-0000-000070AF0000}"/>
    <cellStyle name="Normal 6 2 2 5 3" xfId="7288" xr:uid="{00000000-0005-0000-0000-000071AF0000}"/>
    <cellStyle name="Normal 6 2 2 5 3 2" xfId="26792" xr:uid="{00000000-0005-0000-0000-000072AF0000}"/>
    <cellStyle name="Normal 6 2 2 5 3 3" xfId="53054" xr:uid="{00000000-0005-0000-0000-000073AF0000}"/>
    <cellStyle name="Normal 6 2 2 5 3 4" xfId="16882" xr:uid="{00000000-0005-0000-0000-000074AF0000}"/>
    <cellStyle name="Normal 6 2 2 5 4" xfId="20960" xr:uid="{00000000-0005-0000-0000-000075AF0000}"/>
    <cellStyle name="Normal 6 2 2 5 4 2" xfId="48390" xr:uid="{00000000-0005-0000-0000-000076AF0000}"/>
    <cellStyle name="Normal 6 2 2 5 5" xfId="30574" xr:uid="{00000000-0005-0000-0000-000077AF0000}"/>
    <cellStyle name="Normal 6 2 2 5 6" xfId="36033" xr:uid="{00000000-0005-0000-0000-000078AF0000}"/>
    <cellStyle name="Normal 6 2 2 5 7" xfId="43626" xr:uid="{00000000-0005-0000-0000-000079AF0000}"/>
    <cellStyle name="Normal 6 2 2 5 8" xfId="12137" xr:uid="{00000000-0005-0000-0000-00007AAF0000}"/>
    <cellStyle name="Normal 6 2 2 6" xfId="3004" xr:uid="{00000000-0005-0000-0000-00007BAF0000}"/>
    <cellStyle name="Normal 6 2 2 6 2" xfId="7797" xr:uid="{00000000-0005-0000-0000-00007CAF0000}"/>
    <cellStyle name="Normal 6 2 2 6 2 2" xfId="27227" xr:uid="{00000000-0005-0000-0000-00007DAF0000}"/>
    <cellStyle name="Normal 6 2 2 6 2 3" xfId="53563" xr:uid="{00000000-0005-0000-0000-00007EAF0000}"/>
    <cellStyle name="Normal 6 2 2 6 2 4" xfId="17337" xr:uid="{00000000-0005-0000-0000-00007FAF0000}"/>
    <cellStyle name="Normal 6 2 2 6 3" xfId="21629" xr:uid="{00000000-0005-0000-0000-000080AF0000}"/>
    <cellStyle name="Normal 6 2 2 6 3 2" xfId="48875" xr:uid="{00000000-0005-0000-0000-000081AF0000}"/>
    <cellStyle name="Normal 6 2 2 6 4" xfId="31116" xr:uid="{00000000-0005-0000-0000-000082AF0000}"/>
    <cellStyle name="Normal 6 2 2 6 5" xfId="36683" xr:uid="{00000000-0005-0000-0000-000083AF0000}"/>
    <cellStyle name="Normal 6 2 2 6 6" xfId="44143" xr:uid="{00000000-0005-0000-0000-000084AF0000}"/>
    <cellStyle name="Normal 6 2 2 6 7" xfId="13639" xr:uid="{00000000-0005-0000-0000-000085AF0000}"/>
    <cellStyle name="Normal 6 2 2 7" xfId="4903" xr:uid="{00000000-0005-0000-0000-000086AF0000}"/>
    <cellStyle name="Normal 6 2 2 7 2" xfId="9659" xr:uid="{00000000-0005-0000-0000-000087AF0000}"/>
    <cellStyle name="Normal 6 2 2 7 2 2" xfId="55425" xr:uid="{00000000-0005-0000-0000-000088AF0000}"/>
    <cellStyle name="Normal 6 2 2 7 2 3" xfId="25418" xr:uid="{00000000-0005-0000-0000-000089AF0000}"/>
    <cellStyle name="Normal 6 2 2 7 3" xfId="33002" xr:uid="{00000000-0005-0000-0000-00008AAF0000}"/>
    <cellStyle name="Normal 6 2 2 7 3 2" xfId="50734" xr:uid="{00000000-0005-0000-0000-00008BAF0000}"/>
    <cellStyle name="Normal 6 2 2 7 4" xfId="38581" xr:uid="{00000000-0005-0000-0000-00008CAF0000}"/>
    <cellStyle name="Normal 6 2 2 7 5" xfId="46034" xr:uid="{00000000-0005-0000-0000-00008DAF0000}"/>
    <cellStyle name="Normal 6 2 2 7 6" xfId="15508" xr:uid="{00000000-0005-0000-0000-00008EAF0000}"/>
    <cellStyle name="Normal 6 2 2 8" xfId="5388" xr:uid="{00000000-0005-0000-0000-00008FAF0000}"/>
    <cellStyle name="Normal 6 2 2 8 2" xfId="10080" xr:uid="{00000000-0005-0000-0000-000090AF0000}"/>
    <cellStyle name="Normal 6 2 2 8 2 2" xfId="55846" xr:uid="{00000000-0005-0000-0000-000091AF0000}"/>
    <cellStyle name="Normal 6 2 2 8 2 3" xfId="33484" xr:uid="{00000000-0005-0000-0000-000092AF0000}"/>
    <cellStyle name="Normal 6 2 2 8 3" xfId="39063" xr:uid="{00000000-0005-0000-0000-000093AF0000}"/>
    <cellStyle name="Normal 6 2 2 8 3 2" xfId="51154" xr:uid="{00000000-0005-0000-0000-000094AF0000}"/>
    <cellStyle name="Normal 6 2 2 8 4" xfId="46516" xr:uid="{00000000-0005-0000-0000-000095AF0000}"/>
    <cellStyle name="Normal 6 2 2 8 5" xfId="19399" xr:uid="{00000000-0005-0000-0000-000096AF0000}"/>
    <cellStyle name="Normal 6 2 2 9" xfId="5831" xr:uid="{00000000-0005-0000-0000-000097AF0000}"/>
    <cellStyle name="Normal 6 2 2 9 2" xfId="51597" xr:uid="{00000000-0005-0000-0000-000098AF0000}"/>
    <cellStyle name="Normal 6 2 2 9 3" xfId="29065" xr:uid="{00000000-0005-0000-0000-000099AF0000}"/>
    <cellStyle name="Normal 6 2 3" xfId="629" xr:uid="{00000000-0005-0000-0000-00009AAF0000}"/>
    <cellStyle name="Normal 6 2 3 10" xfId="42145" xr:uid="{00000000-0005-0000-0000-00009BAF0000}"/>
    <cellStyle name="Normal 6 2 3 11" xfId="11489" xr:uid="{00000000-0005-0000-0000-00009CAF0000}"/>
    <cellStyle name="Normal 6 2 3 12" xfId="56703" xr:uid="{00000000-0005-0000-0000-00009DAF0000}"/>
    <cellStyle name="Normal 6 2 3 13" xfId="57158" xr:uid="{00000000-0005-0000-0000-00009EAF0000}"/>
    <cellStyle name="Normal 6 2 3 2" xfId="913" xr:uid="{00000000-0005-0000-0000-00009FAF0000}"/>
    <cellStyle name="Normal 6 2 3 2 10" xfId="11770" xr:uid="{00000000-0005-0000-0000-0000A0AF0000}"/>
    <cellStyle name="Normal 6 2 3 2 2" xfId="1655" xr:uid="{00000000-0005-0000-0000-0000A1AF0000}"/>
    <cellStyle name="Normal 6 2 3 2 2 2" xfId="4028" xr:uid="{00000000-0005-0000-0000-0000A2AF0000}"/>
    <cellStyle name="Normal 6 2 3 2 2 2 2" xfId="8819" xr:uid="{00000000-0005-0000-0000-0000A3AF0000}"/>
    <cellStyle name="Normal 6 2 3 2 2 2 2 2" xfId="28238" xr:uid="{00000000-0005-0000-0000-0000A4AF0000}"/>
    <cellStyle name="Normal 6 2 3 2 2 2 2 3" xfId="54585" xr:uid="{00000000-0005-0000-0000-0000A5AF0000}"/>
    <cellStyle name="Normal 6 2 3 2 2 2 2 4" xfId="18361" xr:uid="{00000000-0005-0000-0000-0000A6AF0000}"/>
    <cellStyle name="Normal 6 2 3 2 2 2 3" xfId="22653" xr:uid="{00000000-0005-0000-0000-0000A7AF0000}"/>
    <cellStyle name="Normal 6 2 3 2 2 2 3 2" xfId="49896" xr:uid="{00000000-0005-0000-0000-0000A8AF0000}"/>
    <cellStyle name="Normal 6 2 3 2 2 2 4" xfId="32136" xr:uid="{00000000-0005-0000-0000-0000A9AF0000}"/>
    <cellStyle name="Normal 6 2 3 2 2 2 5" xfId="37707" xr:uid="{00000000-0005-0000-0000-0000AAAF0000}"/>
    <cellStyle name="Normal 6 2 3 2 2 2 6" xfId="45167" xr:uid="{00000000-0005-0000-0000-0000ABAF0000}"/>
    <cellStyle name="Normal 6 2 3 2 2 2 7" xfId="14649" xr:uid="{00000000-0005-0000-0000-0000ACAF0000}"/>
    <cellStyle name="Normal 6 2 3 2 2 3" xfId="6868" xr:uid="{00000000-0005-0000-0000-0000ADAF0000}"/>
    <cellStyle name="Normal 6 2 3 2 2 3 2" xfId="26428" xr:uid="{00000000-0005-0000-0000-0000AEAF0000}"/>
    <cellStyle name="Normal 6 2 3 2 2 3 3" xfId="52634" xr:uid="{00000000-0005-0000-0000-0000AFAF0000}"/>
    <cellStyle name="Normal 6 2 3 2 2 3 4" xfId="16518" xr:uid="{00000000-0005-0000-0000-0000B0AF0000}"/>
    <cellStyle name="Normal 6 2 3 2 2 4" xfId="20494" xr:uid="{00000000-0005-0000-0000-0000B1AF0000}"/>
    <cellStyle name="Normal 6 2 3 2 2 4 2" xfId="47970" xr:uid="{00000000-0005-0000-0000-0000B2AF0000}"/>
    <cellStyle name="Normal 6 2 3 2 2 5" xfId="30119" xr:uid="{00000000-0005-0000-0000-0000B3AF0000}"/>
    <cellStyle name="Normal 6 2 3 2 2 6" xfId="35565" xr:uid="{00000000-0005-0000-0000-0000B4AF0000}"/>
    <cellStyle name="Normal 6 2 3 2 2 7" xfId="43160" xr:uid="{00000000-0005-0000-0000-0000B5AF0000}"/>
    <cellStyle name="Normal 6 2 3 2 2 8" xfId="13188" xr:uid="{00000000-0005-0000-0000-0000B6AF0000}"/>
    <cellStyle name="Normal 6 2 3 2 3" xfId="3336" xr:uid="{00000000-0005-0000-0000-0000B7AF0000}"/>
    <cellStyle name="Normal 6 2 3 2 3 2" xfId="8128" xr:uid="{00000000-0005-0000-0000-0000B8AF0000}"/>
    <cellStyle name="Normal 6 2 3 2 3 2 2" xfId="27558" xr:uid="{00000000-0005-0000-0000-0000B9AF0000}"/>
    <cellStyle name="Normal 6 2 3 2 3 2 3" xfId="53894" xr:uid="{00000000-0005-0000-0000-0000BAAF0000}"/>
    <cellStyle name="Normal 6 2 3 2 3 2 4" xfId="17669" xr:uid="{00000000-0005-0000-0000-0000BBAF0000}"/>
    <cellStyle name="Normal 6 2 3 2 3 3" xfId="21961" xr:uid="{00000000-0005-0000-0000-0000BCAF0000}"/>
    <cellStyle name="Normal 6 2 3 2 3 3 2" xfId="49206" xr:uid="{00000000-0005-0000-0000-0000BDAF0000}"/>
    <cellStyle name="Normal 6 2 3 2 3 4" xfId="31448" xr:uid="{00000000-0005-0000-0000-0000BEAF0000}"/>
    <cellStyle name="Normal 6 2 3 2 3 5" xfId="37015" xr:uid="{00000000-0005-0000-0000-0000BFAF0000}"/>
    <cellStyle name="Normal 6 2 3 2 3 6" xfId="44475" xr:uid="{00000000-0005-0000-0000-0000C0AF0000}"/>
    <cellStyle name="Normal 6 2 3 2 3 7" xfId="12468" xr:uid="{00000000-0005-0000-0000-0000C1AF0000}"/>
    <cellStyle name="Normal 6 2 3 2 4" xfId="6163" xr:uid="{00000000-0005-0000-0000-0000C2AF0000}"/>
    <cellStyle name="Normal 6 2 3 2 4 2" xfId="24437" xr:uid="{00000000-0005-0000-0000-0000C3AF0000}"/>
    <cellStyle name="Normal 6 2 3 2 4 3" xfId="51929" xr:uid="{00000000-0005-0000-0000-0000C4AF0000}"/>
    <cellStyle name="Normal 6 2 3 2 4 4" xfId="13970" xr:uid="{00000000-0005-0000-0000-0000C5AF0000}"/>
    <cellStyle name="Normal 6 2 3 2 5" xfId="15839" xr:uid="{00000000-0005-0000-0000-0000C6AF0000}"/>
    <cellStyle name="Normal 6 2 3 2 5 2" xfId="25749" xr:uid="{00000000-0005-0000-0000-0000C7AF0000}"/>
    <cellStyle name="Normal 6 2 3 2 5 3" xfId="47267" xr:uid="{00000000-0005-0000-0000-0000C8AF0000}"/>
    <cellStyle name="Normal 6 2 3 2 6" xfId="19758" xr:uid="{00000000-0005-0000-0000-0000C9AF0000}"/>
    <cellStyle name="Normal 6 2 3 2 7" xfId="29397" xr:uid="{00000000-0005-0000-0000-0000CAAF0000}"/>
    <cellStyle name="Normal 6 2 3 2 8" xfId="34827" xr:uid="{00000000-0005-0000-0000-0000CBAF0000}"/>
    <cellStyle name="Normal 6 2 3 2 9" xfId="42426" xr:uid="{00000000-0005-0000-0000-0000CCAF0000}"/>
    <cellStyle name="Normal 6 2 3 3" xfId="1392" xr:uid="{00000000-0005-0000-0000-0000CDAF0000}"/>
    <cellStyle name="Normal 6 2 3 3 2" xfId="3768" xr:uid="{00000000-0005-0000-0000-0000CEAF0000}"/>
    <cellStyle name="Normal 6 2 3 3 2 2" xfId="8559" xr:uid="{00000000-0005-0000-0000-0000CFAF0000}"/>
    <cellStyle name="Normal 6 2 3 3 2 2 2" xfId="27979" xr:uid="{00000000-0005-0000-0000-0000D0AF0000}"/>
    <cellStyle name="Normal 6 2 3 3 2 2 3" xfId="54325" xr:uid="{00000000-0005-0000-0000-0000D1AF0000}"/>
    <cellStyle name="Normal 6 2 3 3 2 2 4" xfId="18101" xr:uid="{00000000-0005-0000-0000-0000D2AF0000}"/>
    <cellStyle name="Normal 6 2 3 3 2 3" xfId="22393" xr:uid="{00000000-0005-0000-0000-0000D3AF0000}"/>
    <cellStyle name="Normal 6 2 3 3 2 3 2" xfId="49636" xr:uid="{00000000-0005-0000-0000-0000D4AF0000}"/>
    <cellStyle name="Normal 6 2 3 3 2 4" xfId="31876" xr:uid="{00000000-0005-0000-0000-0000D5AF0000}"/>
    <cellStyle name="Normal 6 2 3 3 2 5" xfId="37447" xr:uid="{00000000-0005-0000-0000-0000D6AF0000}"/>
    <cellStyle name="Normal 6 2 3 3 2 6" xfId="44907" xr:uid="{00000000-0005-0000-0000-0000D7AF0000}"/>
    <cellStyle name="Normal 6 2 3 3 2 7" xfId="14390" xr:uid="{00000000-0005-0000-0000-0000D8AF0000}"/>
    <cellStyle name="Normal 6 2 3 3 3" xfId="6606" xr:uid="{00000000-0005-0000-0000-0000D9AF0000}"/>
    <cellStyle name="Normal 6 2 3 3 3 2" xfId="26169" xr:uid="{00000000-0005-0000-0000-0000DAAF0000}"/>
    <cellStyle name="Normal 6 2 3 3 3 3" xfId="52372" xr:uid="{00000000-0005-0000-0000-0000DBAF0000}"/>
    <cellStyle name="Normal 6 2 3 3 3 4" xfId="16259" xr:uid="{00000000-0005-0000-0000-0000DCAF0000}"/>
    <cellStyle name="Normal 6 2 3 3 4" xfId="20231" xr:uid="{00000000-0005-0000-0000-0000DDAF0000}"/>
    <cellStyle name="Normal 6 2 3 3 4 2" xfId="47708" xr:uid="{00000000-0005-0000-0000-0000DEAF0000}"/>
    <cellStyle name="Normal 6 2 3 3 5" xfId="29856" xr:uid="{00000000-0005-0000-0000-0000DFAF0000}"/>
    <cellStyle name="Normal 6 2 3 3 6" xfId="35302" xr:uid="{00000000-0005-0000-0000-0000E0AF0000}"/>
    <cellStyle name="Normal 6 2 3 3 7" xfId="42897" xr:uid="{00000000-0005-0000-0000-0000E1AF0000}"/>
    <cellStyle name="Normal 6 2 3 3 8" xfId="12926" xr:uid="{00000000-0005-0000-0000-0000E2AF0000}"/>
    <cellStyle name="Normal 6 2 3 4" xfId="2195" xr:uid="{00000000-0005-0000-0000-0000E3AF0000}"/>
    <cellStyle name="Normal 6 2 3 4 2" xfId="4500" xr:uid="{00000000-0005-0000-0000-0000E4AF0000}"/>
    <cellStyle name="Normal 6 2 3 4 2 2" xfId="9281" xr:uid="{00000000-0005-0000-0000-0000E5AF0000}"/>
    <cellStyle name="Normal 6 2 3 4 2 2 2" xfId="28674" xr:uid="{00000000-0005-0000-0000-0000E6AF0000}"/>
    <cellStyle name="Normal 6 2 3 4 2 2 3" xfId="55047" xr:uid="{00000000-0005-0000-0000-0000E7AF0000}"/>
    <cellStyle name="Normal 6 2 3 4 2 2 4" xfId="18833" xr:uid="{00000000-0005-0000-0000-0000E8AF0000}"/>
    <cellStyle name="Normal 6 2 3 4 2 3" xfId="23125" xr:uid="{00000000-0005-0000-0000-0000E9AF0000}"/>
    <cellStyle name="Normal 6 2 3 4 2 3 2" xfId="50357" xr:uid="{00000000-0005-0000-0000-0000EAAF0000}"/>
    <cellStyle name="Normal 6 2 3 4 2 4" xfId="32600" xr:uid="{00000000-0005-0000-0000-0000EBAF0000}"/>
    <cellStyle name="Normal 6 2 3 4 2 5" xfId="38179" xr:uid="{00000000-0005-0000-0000-0000ECAF0000}"/>
    <cellStyle name="Normal 6 2 3 4 2 6" xfId="45639" xr:uid="{00000000-0005-0000-0000-0000EDAF0000}"/>
    <cellStyle name="Normal 6 2 3 4 2 7" xfId="15085" xr:uid="{00000000-0005-0000-0000-0000EEAF0000}"/>
    <cellStyle name="Normal 6 2 3 4 3" xfId="7360" xr:uid="{00000000-0005-0000-0000-0000EFAF0000}"/>
    <cellStyle name="Normal 6 2 3 4 3 2" xfId="26864" xr:uid="{00000000-0005-0000-0000-0000F0AF0000}"/>
    <cellStyle name="Normal 6 2 3 4 3 3" xfId="53126" xr:uid="{00000000-0005-0000-0000-0000F1AF0000}"/>
    <cellStyle name="Normal 6 2 3 4 3 4" xfId="16954" xr:uid="{00000000-0005-0000-0000-0000F2AF0000}"/>
    <cellStyle name="Normal 6 2 3 4 4" xfId="21032" xr:uid="{00000000-0005-0000-0000-0000F3AF0000}"/>
    <cellStyle name="Normal 6 2 3 4 4 2" xfId="48462" xr:uid="{00000000-0005-0000-0000-0000F4AF0000}"/>
    <cellStyle name="Normal 6 2 3 4 5" xfId="30646" xr:uid="{00000000-0005-0000-0000-0000F5AF0000}"/>
    <cellStyle name="Normal 6 2 3 4 6" xfId="36105" xr:uid="{00000000-0005-0000-0000-0000F6AF0000}"/>
    <cellStyle name="Normal 6 2 3 4 7" xfId="43698" xr:uid="{00000000-0005-0000-0000-0000F7AF0000}"/>
    <cellStyle name="Normal 6 2 3 4 8" xfId="12209" xr:uid="{00000000-0005-0000-0000-0000F8AF0000}"/>
    <cellStyle name="Normal 6 2 3 5" xfId="3076" xr:uid="{00000000-0005-0000-0000-0000F9AF0000}"/>
    <cellStyle name="Normal 6 2 3 5 2" xfId="7869" xr:uid="{00000000-0005-0000-0000-0000FAAF0000}"/>
    <cellStyle name="Normal 6 2 3 5 2 2" xfId="27299" xr:uid="{00000000-0005-0000-0000-0000FBAF0000}"/>
    <cellStyle name="Normal 6 2 3 5 2 3" xfId="53635" xr:uid="{00000000-0005-0000-0000-0000FCAF0000}"/>
    <cellStyle name="Normal 6 2 3 5 2 4" xfId="17409" xr:uid="{00000000-0005-0000-0000-0000FDAF0000}"/>
    <cellStyle name="Normal 6 2 3 5 3" xfId="21701" xr:uid="{00000000-0005-0000-0000-0000FEAF0000}"/>
    <cellStyle name="Normal 6 2 3 5 3 2" xfId="48947" xr:uid="{00000000-0005-0000-0000-0000FFAF0000}"/>
    <cellStyle name="Normal 6 2 3 5 4" xfId="31188" xr:uid="{00000000-0005-0000-0000-000000B00000}"/>
    <cellStyle name="Normal 6 2 3 5 5" xfId="36755" xr:uid="{00000000-0005-0000-0000-000001B00000}"/>
    <cellStyle name="Normal 6 2 3 5 6" xfId="44215" xr:uid="{00000000-0005-0000-0000-000002B00000}"/>
    <cellStyle name="Normal 6 2 3 5 7" xfId="13711" xr:uid="{00000000-0005-0000-0000-000003B00000}"/>
    <cellStyle name="Normal 6 2 3 6" xfId="4975" xr:uid="{00000000-0005-0000-0000-000004B00000}"/>
    <cellStyle name="Normal 6 2 3 6 2" xfId="9731" xr:uid="{00000000-0005-0000-0000-000005B00000}"/>
    <cellStyle name="Normal 6 2 3 6 2 2" xfId="55497" xr:uid="{00000000-0005-0000-0000-000006B00000}"/>
    <cellStyle name="Normal 6 2 3 6 2 3" xfId="25490" xr:uid="{00000000-0005-0000-0000-000007B00000}"/>
    <cellStyle name="Normal 6 2 3 6 3" xfId="33074" xr:uid="{00000000-0005-0000-0000-000008B00000}"/>
    <cellStyle name="Normal 6 2 3 6 3 2" xfId="50806" xr:uid="{00000000-0005-0000-0000-000009B00000}"/>
    <cellStyle name="Normal 6 2 3 6 4" xfId="38653" xr:uid="{00000000-0005-0000-0000-00000AB00000}"/>
    <cellStyle name="Normal 6 2 3 6 5" xfId="46106" xr:uid="{00000000-0005-0000-0000-00000BB00000}"/>
    <cellStyle name="Normal 6 2 3 6 6" xfId="15580" xr:uid="{00000000-0005-0000-0000-00000CB00000}"/>
    <cellStyle name="Normal 6 2 3 7" xfId="5460" xr:uid="{00000000-0005-0000-0000-00000DB00000}"/>
    <cellStyle name="Normal 6 2 3 7 2" xfId="10152" xr:uid="{00000000-0005-0000-0000-00000EB00000}"/>
    <cellStyle name="Normal 6 2 3 7 2 2" xfId="55918" xr:uid="{00000000-0005-0000-0000-00000FB00000}"/>
    <cellStyle name="Normal 6 2 3 7 2 3" xfId="33556" xr:uid="{00000000-0005-0000-0000-000010B00000}"/>
    <cellStyle name="Normal 6 2 3 7 3" xfId="39135" xr:uid="{00000000-0005-0000-0000-000011B00000}"/>
    <cellStyle name="Normal 6 2 3 7 3 2" xfId="51226" xr:uid="{00000000-0005-0000-0000-000012B00000}"/>
    <cellStyle name="Normal 6 2 3 7 4" xfId="46588" xr:uid="{00000000-0005-0000-0000-000013B00000}"/>
    <cellStyle name="Normal 6 2 3 7 5" xfId="19476" xr:uid="{00000000-0005-0000-0000-000014B00000}"/>
    <cellStyle name="Normal 6 2 3 8" xfId="5903" xr:uid="{00000000-0005-0000-0000-000015B00000}"/>
    <cellStyle name="Normal 6 2 3 8 2" xfId="51669" xr:uid="{00000000-0005-0000-0000-000016B00000}"/>
    <cellStyle name="Normal 6 2 3 8 3" xfId="29137" xr:uid="{00000000-0005-0000-0000-000017B00000}"/>
    <cellStyle name="Normal 6 2 3 9" xfId="10948" xr:uid="{00000000-0005-0000-0000-000018B00000}"/>
    <cellStyle name="Normal 6 2 3 9 2" xfId="47008" xr:uid="{00000000-0005-0000-0000-000019B00000}"/>
    <cellStyle name="Normal 6 2 3 9 3" xfId="34545" xr:uid="{00000000-0005-0000-0000-00001AB00000}"/>
    <cellStyle name="Normal 6 2 4" xfId="990" xr:uid="{00000000-0005-0000-0000-00001BB00000}"/>
    <cellStyle name="Normal 6 2 4 10" xfId="11847" xr:uid="{00000000-0005-0000-0000-00001CB00000}"/>
    <cellStyle name="Normal 6 2 4 11" xfId="56775" xr:uid="{00000000-0005-0000-0000-00001DB00000}"/>
    <cellStyle name="Normal 6 2 4 12" xfId="57230" xr:uid="{00000000-0005-0000-0000-00001EB00000}"/>
    <cellStyle name="Normal 6 2 4 2" xfId="1727" xr:uid="{00000000-0005-0000-0000-00001FB00000}"/>
    <cellStyle name="Normal 6 2 4 2 2" xfId="4100" xr:uid="{00000000-0005-0000-0000-000020B00000}"/>
    <cellStyle name="Normal 6 2 4 2 2 2" xfId="8891" xr:uid="{00000000-0005-0000-0000-000021B00000}"/>
    <cellStyle name="Normal 6 2 4 2 2 2 2" xfId="28310" xr:uid="{00000000-0005-0000-0000-000022B00000}"/>
    <cellStyle name="Normal 6 2 4 2 2 2 3" xfId="54657" xr:uid="{00000000-0005-0000-0000-000023B00000}"/>
    <cellStyle name="Normal 6 2 4 2 2 2 4" xfId="18433" xr:uid="{00000000-0005-0000-0000-000024B00000}"/>
    <cellStyle name="Normal 6 2 4 2 2 3" xfId="22725" xr:uid="{00000000-0005-0000-0000-000025B00000}"/>
    <cellStyle name="Normal 6 2 4 2 2 3 2" xfId="49968" xr:uid="{00000000-0005-0000-0000-000026B00000}"/>
    <cellStyle name="Normal 6 2 4 2 2 4" xfId="32208" xr:uid="{00000000-0005-0000-0000-000027B00000}"/>
    <cellStyle name="Normal 6 2 4 2 2 5" xfId="37779" xr:uid="{00000000-0005-0000-0000-000028B00000}"/>
    <cellStyle name="Normal 6 2 4 2 2 6" xfId="45239" xr:uid="{00000000-0005-0000-0000-000029B00000}"/>
    <cellStyle name="Normal 6 2 4 2 2 7" xfId="14721" xr:uid="{00000000-0005-0000-0000-00002AB00000}"/>
    <cellStyle name="Normal 6 2 4 2 3" xfId="6940" xr:uid="{00000000-0005-0000-0000-00002BB00000}"/>
    <cellStyle name="Normal 6 2 4 2 3 2" xfId="26500" xr:uid="{00000000-0005-0000-0000-00002CB00000}"/>
    <cellStyle name="Normal 6 2 4 2 3 3" xfId="52706" xr:uid="{00000000-0005-0000-0000-00002DB00000}"/>
    <cellStyle name="Normal 6 2 4 2 3 4" xfId="16590" xr:uid="{00000000-0005-0000-0000-00002EB00000}"/>
    <cellStyle name="Normal 6 2 4 2 4" xfId="20566" xr:uid="{00000000-0005-0000-0000-00002FB00000}"/>
    <cellStyle name="Normal 6 2 4 2 4 2" xfId="48042" xr:uid="{00000000-0005-0000-0000-000030B00000}"/>
    <cellStyle name="Normal 6 2 4 2 5" xfId="30191" xr:uid="{00000000-0005-0000-0000-000031B00000}"/>
    <cellStyle name="Normal 6 2 4 2 6" xfId="35637" xr:uid="{00000000-0005-0000-0000-000032B00000}"/>
    <cellStyle name="Normal 6 2 4 2 7" xfId="43232" xr:uid="{00000000-0005-0000-0000-000033B00000}"/>
    <cellStyle name="Normal 6 2 4 2 8" xfId="13260" xr:uid="{00000000-0005-0000-0000-000034B00000}"/>
    <cellStyle name="Normal 6 2 4 3" xfId="2267" xr:uid="{00000000-0005-0000-0000-000035B00000}"/>
    <cellStyle name="Normal 6 2 4 3 2" xfId="4572" xr:uid="{00000000-0005-0000-0000-000036B00000}"/>
    <cellStyle name="Normal 6 2 4 3 2 2" xfId="9353" xr:uid="{00000000-0005-0000-0000-000037B00000}"/>
    <cellStyle name="Normal 6 2 4 3 2 2 2" xfId="28746" xr:uid="{00000000-0005-0000-0000-000038B00000}"/>
    <cellStyle name="Normal 6 2 4 3 2 2 3" xfId="55119" xr:uid="{00000000-0005-0000-0000-000039B00000}"/>
    <cellStyle name="Normal 6 2 4 3 2 2 4" xfId="18905" xr:uid="{00000000-0005-0000-0000-00003AB00000}"/>
    <cellStyle name="Normal 6 2 4 3 2 3" xfId="23197" xr:uid="{00000000-0005-0000-0000-00003BB00000}"/>
    <cellStyle name="Normal 6 2 4 3 2 3 2" xfId="50429" xr:uid="{00000000-0005-0000-0000-00003CB00000}"/>
    <cellStyle name="Normal 6 2 4 3 2 4" xfId="32672" xr:uid="{00000000-0005-0000-0000-00003DB00000}"/>
    <cellStyle name="Normal 6 2 4 3 2 5" xfId="38251" xr:uid="{00000000-0005-0000-0000-00003EB00000}"/>
    <cellStyle name="Normal 6 2 4 3 2 6" xfId="45711" xr:uid="{00000000-0005-0000-0000-00003FB00000}"/>
    <cellStyle name="Normal 6 2 4 3 2 7" xfId="15157" xr:uid="{00000000-0005-0000-0000-000040B00000}"/>
    <cellStyle name="Normal 6 2 4 3 3" xfId="7432" xr:uid="{00000000-0005-0000-0000-000041B00000}"/>
    <cellStyle name="Normal 6 2 4 3 3 2" xfId="26936" xr:uid="{00000000-0005-0000-0000-000042B00000}"/>
    <cellStyle name="Normal 6 2 4 3 3 3" xfId="53198" xr:uid="{00000000-0005-0000-0000-000043B00000}"/>
    <cellStyle name="Normal 6 2 4 3 3 4" xfId="17026" xr:uid="{00000000-0005-0000-0000-000044B00000}"/>
    <cellStyle name="Normal 6 2 4 3 4" xfId="21104" xr:uid="{00000000-0005-0000-0000-000045B00000}"/>
    <cellStyle name="Normal 6 2 4 3 4 2" xfId="48534" xr:uid="{00000000-0005-0000-0000-000046B00000}"/>
    <cellStyle name="Normal 6 2 4 3 5" xfId="30718" xr:uid="{00000000-0005-0000-0000-000047B00000}"/>
    <cellStyle name="Normal 6 2 4 3 6" xfId="36177" xr:uid="{00000000-0005-0000-0000-000048B00000}"/>
    <cellStyle name="Normal 6 2 4 3 7" xfId="43770" xr:uid="{00000000-0005-0000-0000-000049B00000}"/>
    <cellStyle name="Normal 6 2 4 3 8" xfId="12540" xr:uid="{00000000-0005-0000-0000-00004AB00000}"/>
    <cellStyle name="Normal 6 2 4 4" xfId="3408" xr:uid="{00000000-0005-0000-0000-00004BB00000}"/>
    <cellStyle name="Normal 6 2 4 4 2" xfId="8200" xr:uid="{00000000-0005-0000-0000-00004CB00000}"/>
    <cellStyle name="Normal 6 2 4 4 2 2" xfId="27630" xr:uid="{00000000-0005-0000-0000-00004DB00000}"/>
    <cellStyle name="Normal 6 2 4 4 2 3" xfId="53966" xr:uid="{00000000-0005-0000-0000-00004EB00000}"/>
    <cellStyle name="Normal 6 2 4 4 2 4" xfId="17741" xr:uid="{00000000-0005-0000-0000-00004FB00000}"/>
    <cellStyle name="Normal 6 2 4 4 3" xfId="22033" xr:uid="{00000000-0005-0000-0000-000050B00000}"/>
    <cellStyle name="Normal 6 2 4 4 3 2" xfId="49278" xr:uid="{00000000-0005-0000-0000-000051B00000}"/>
    <cellStyle name="Normal 6 2 4 4 4" xfId="31520" xr:uid="{00000000-0005-0000-0000-000052B00000}"/>
    <cellStyle name="Normal 6 2 4 4 5" xfId="37087" xr:uid="{00000000-0005-0000-0000-000053B00000}"/>
    <cellStyle name="Normal 6 2 4 4 6" xfId="44547" xr:uid="{00000000-0005-0000-0000-000054B00000}"/>
    <cellStyle name="Normal 6 2 4 4 7" xfId="14042" xr:uid="{00000000-0005-0000-0000-000055B00000}"/>
    <cellStyle name="Normal 6 2 4 5" xfId="5047" xr:uid="{00000000-0005-0000-0000-000056B00000}"/>
    <cellStyle name="Normal 6 2 4 5 2" xfId="9803" xr:uid="{00000000-0005-0000-0000-000057B00000}"/>
    <cellStyle name="Normal 6 2 4 5 2 2" xfId="55569" xr:uid="{00000000-0005-0000-0000-000058B00000}"/>
    <cellStyle name="Normal 6 2 4 5 2 3" xfId="25821" xr:uid="{00000000-0005-0000-0000-000059B00000}"/>
    <cellStyle name="Normal 6 2 4 5 3" xfId="33146" xr:uid="{00000000-0005-0000-0000-00005AB00000}"/>
    <cellStyle name="Normal 6 2 4 5 3 2" xfId="50878" xr:uid="{00000000-0005-0000-0000-00005BB00000}"/>
    <cellStyle name="Normal 6 2 4 5 4" xfId="38725" xr:uid="{00000000-0005-0000-0000-00005CB00000}"/>
    <cellStyle name="Normal 6 2 4 5 5" xfId="46178" xr:uid="{00000000-0005-0000-0000-00005DB00000}"/>
    <cellStyle name="Normal 6 2 4 5 6" xfId="15911" xr:uid="{00000000-0005-0000-0000-00005EB00000}"/>
    <cellStyle name="Normal 6 2 4 6" xfId="5532" xr:uid="{00000000-0005-0000-0000-00005FB00000}"/>
    <cellStyle name="Normal 6 2 4 6 2" xfId="10224" xr:uid="{00000000-0005-0000-0000-000060B00000}"/>
    <cellStyle name="Normal 6 2 4 6 2 2" xfId="55990" xr:uid="{00000000-0005-0000-0000-000061B00000}"/>
    <cellStyle name="Normal 6 2 4 6 2 3" xfId="33628" xr:uid="{00000000-0005-0000-0000-000062B00000}"/>
    <cellStyle name="Normal 6 2 4 6 3" xfId="39207" xr:uid="{00000000-0005-0000-0000-000063B00000}"/>
    <cellStyle name="Normal 6 2 4 6 3 2" xfId="51298" xr:uid="{00000000-0005-0000-0000-000064B00000}"/>
    <cellStyle name="Normal 6 2 4 6 4" xfId="46660" xr:uid="{00000000-0005-0000-0000-000065B00000}"/>
    <cellStyle name="Normal 6 2 4 6 5" xfId="19835" xr:uid="{00000000-0005-0000-0000-000066B00000}"/>
    <cellStyle name="Normal 6 2 4 7" xfId="6235" xr:uid="{00000000-0005-0000-0000-000067B00000}"/>
    <cellStyle name="Normal 6 2 4 7 2" xfId="52001" xr:uid="{00000000-0005-0000-0000-000068B00000}"/>
    <cellStyle name="Normal 6 2 4 7 3" xfId="29469" xr:uid="{00000000-0005-0000-0000-000069B00000}"/>
    <cellStyle name="Normal 6 2 4 8" xfId="11020" xr:uid="{00000000-0005-0000-0000-00006AB00000}"/>
    <cellStyle name="Normal 6 2 4 8 2" xfId="47339" xr:uid="{00000000-0005-0000-0000-00006BB00000}"/>
    <cellStyle name="Normal 6 2 4 8 3" xfId="34904" xr:uid="{00000000-0005-0000-0000-00006CB00000}"/>
    <cellStyle name="Normal 6 2 4 9" xfId="42503" xr:uid="{00000000-0005-0000-0000-00006DB00000}"/>
    <cellStyle name="Normal 6 2 5" xfId="731" xr:uid="{00000000-0005-0000-0000-00006EB00000}"/>
    <cellStyle name="Normal 6 2 5 10" xfId="11588" xr:uid="{00000000-0005-0000-0000-00006FB00000}"/>
    <cellStyle name="Normal 6 2 5 2" xfId="1491" xr:uid="{00000000-0005-0000-0000-000070B00000}"/>
    <cellStyle name="Normal 6 2 5 2 2" xfId="3867" xr:uid="{00000000-0005-0000-0000-000071B00000}"/>
    <cellStyle name="Normal 6 2 5 2 2 2" xfId="8658" xr:uid="{00000000-0005-0000-0000-000072B00000}"/>
    <cellStyle name="Normal 6 2 5 2 2 2 2" xfId="28078" xr:uid="{00000000-0005-0000-0000-000073B00000}"/>
    <cellStyle name="Normal 6 2 5 2 2 2 3" xfId="54424" xr:uid="{00000000-0005-0000-0000-000074B00000}"/>
    <cellStyle name="Normal 6 2 5 2 2 2 4" xfId="18200" xr:uid="{00000000-0005-0000-0000-000075B00000}"/>
    <cellStyle name="Normal 6 2 5 2 2 3" xfId="22492" xr:uid="{00000000-0005-0000-0000-000076B00000}"/>
    <cellStyle name="Normal 6 2 5 2 2 3 2" xfId="49735" xr:uid="{00000000-0005-0000-0000-000077B00000}"/>
    <cellStyle name="Normal 6 2 5 2 2 4" xfId="31975" xr:uid="{00000000-0005-0000-0000-000078B00000}"/>
    <cellStyle name="Normal 6 2 5 2 2 5" xfId="37546" xr:uid="{00000000-0005-0000-0000-000079B00000}"/>
    <cellStyle name="Normal 6 2 5 2 2 6" xfId="45006" xr:uid="{00000000-0005-0000-0000-00007AB00000}"/>
    <cellStyle name="Normal 6 2 5 2 2 7" xfId="14489" xr:uid="{00000000-0005-0000-0000-00007BB00000}"/>
    <cellStyle name="Normal 6 2 5 2 3" xfId="6705" xr:uid="{00000000-0005-0000-0000-00007CB00000}"/>
    <cellStyle name="Normal 6 2 5 2 3 2" xfId="26268" xr:uid="{00000000-0005-0000-0000-00007DB00000}"/>
    <cellStyle name="Normal 6 2 5 2 3 3" xfId="52471" xr:uid="{00000000-0005-0000-0000-00007EB00000}"/>
    <cellStyle name="Normal 6 2 5 2 3 4" xfId="16358" xr:uid="{00000000-0005-0000-0000-00007FB00000}"/>
    <cellStyle name="Normal 6 2 5 2 4" xfId="20330" xr:uid="{00000000-0005-0000-0000-000080B00000}"/>
    <cellStyle name="Normal 6 2 5 2 4 2" xfId="47807" xr:uid="{00000000-0005-0000-0000-000081B00000}"/>
    <cellStyle name="Normal 6 2 5 2 5" xfId="29955" xr:uid="{00000000-0005-0000-0000-000082B00000}"/>
    <cellStyle name="Normal 6 2 5 2 6" xfId="35401" xr:uid="{00000000-0005-0000-0000-000083B00000}"/>
    <cellStyle name="Normal 6 2 5 2 7" xfId="42996" xr:uid="{00000000-0005-0000-0000-000084B00000}"/>
    <cellStyle name="Normal 6 2 5 2 8" xfId="13025" xr:uid="{00000000-0005-0000-0000-000085B00000}"/>
    <cellStyle name="Normal 6 2 5 3" xfId="3175" xr:uid="{00000000-0005-0000-0000-000086B00000}"/>
    <cellStyle name="Normal 6 2 5 3 2" xfId="7968" xr:uid="{00000000-0005-0000-0000-000087B00000}"/>
    <cellStyle name="Normal 6 2 5 3 2 2" xfId="27398" xr:uid="{00000000-0005-0000-0000-000088B00000}"/>
    <cellStyle name="Normal 6 2 5 3 2 3" xfId="53734" xr:uid="{00000000-0005-0000-0000-000089B00000}"/>
    <cellStyle name="Normal 6 2 5 3 2 4" xfId="17508" xr:uid="{00000000-0005-0000-0000-00008AB00000}"/>
    <cellStyle name="Normal 6 2 5 3 3" xfId="21800" xr:uid="{00000000-0005-0000-0000-00008BB00000}"/>
    <cellStyle name="Normal 6 2 5 3 3 2" xfId="49046" xr:uid="{00000000-0005-0000-0000-00008CB00000}"/>
    <cellStyle name="Normal 6 2 5 3 4" xfId="31287" xr:uid="{00000000-0005-0000-0000-00008DB00000}"/>
    <cellStyle name="Normal 6 2 5 3 5" xfId="36854" xr:uid="{00000000-0005-0000-0000-00008EB00000}"/>
    <cellStyle name="Normal 6 2 5 3 6" xfId="44314" xr:uid="{00000000-0005-0000-0000-00008FB00000}"/>
    <cellStyle name="Normal 6 2 5 3 7" xfId="12308" xr:uid="{00000000-0005-0000-0000-000090B00000}"/>
    <cellStyle name="Normal 6 2 5 4" xfId="6002" xr:uid="{00000000-0005-0000-0000-000091B00000}"/>
    <cellStyle name="Normal 6 2 5 4 2" xfId="24421" xr:uid="{00000000-0005-0000-0000-000092B00000}"/>
    <cellStyle name="Normal 6 2 5 4 3" xfId="51768" xr:uid="{00000000-0005-0000-0000-000093B00000}"/>
    <cellStyle name="Normal 6 2 5 4 4" xfId="13810" xr:uid="{00000000-0005-0000-0000-000094B00000}"/>
    <cellStyle name="Normal 6 2 5 5" xfId="15679" xr:uid="{00000000-0005-0000-0000-000095B00000}"/>
    <cellStyle name="Normal 6 2 5 5 2" xfId="25589" xr:uid="{00000000-0005-0000-0000-000096B00000}"/>
    <cellStyle name="Normal 6 2 5 5 3" xfId="47107" xr:uid="{00000000-0005-0000-0000-000097B00000}"/>
    <cellStyle name="Normal 6 2 5 6" xfId="19576" xr:uid="{00000000-0005-0000-0000-000098B00000}"/>
    <cellStyle name="Normal 6 2 5 7" xfId="29237" xr:uid="{00000000-0005-0000-0000-000099B00000}"/>
    <cellStyle name="Normal 6 2 5 8" xfId="34645" xr:uid="{00000000-0005-0000-0000-00009AB00000}"/>
    <cellStyle name="Normal 6 2 5 9" xfId="42244" xr:uid="{00000000-0005-0000-0000-00009BB00000}"/>
    <cellStyle name="Normal 6 2 6" xfId="1215" xr:uid="{00000000-0005-0000-0000-00009CB00000}"/>
    <cellStyle name="Normal 6 2 6 2" xfId="3595" xr:uid="{00000000-0005-0000-0000-00009DB00000}"/>
    <cellStyle name="Normal 6 2 6 2 2" xfId="8386" xr:uid="{00000000-0005-0000-0000-00009EB00000}"/>
    <cellStyle name="Normal 6 2 6 2 2 2" xfId="27807" xr:uid="{00000000-0005-0000-0000-00009FB00000}"/>
    <cellStyle name="Normal 6 2 6 2 2 3" xfId="54152" xr:uid="{00000000-0005-0000-0000-0000A0B00000}"/>
    <cellStyle name="Normal 6 2 6 2 2 4" xfId="17928" xr:uid="{00000000-0005-0000-0000-0000A1B00000}"/>
    <cellStyle name="Normal 6 2 6 2 3" xfId="22220" xr:uid="{00000000-0005-0000-0000-0000A2B00000}"/>
    <cellStyle name="Normal 6 2 6 2 3 2" xfId="49463" xr:uid="{00000000-0005-0000-0000-0000A3B00000}"/>
    <cellStyle name="Normal 6 2 6 2 4" xfId="31704" xr:uid="{00000000-0005-0000-0000-0000A4B00000}"/>
    <cellStyle name="Normal 6 2 6 2 5" xfId="37274" xr:uid="{00000000-0005-0000-0000-0000A5B00000}"/>
    <cellStyle name="Normal 6 2 6 2 6" xfId="44734" xr:uid="{00000000-0005-0000-0000-0000A6B00000}"/>
    <cellStyle name="Normal 6 2 6 2 7" xfId="12749" xr:uid="{00000000-0005-0000-0000-0000A7B00000}"/>
    <cellStyle name="Normal 6 2 6 3" xfId="6431" xr:uid="{00000000-0005-0000-0000-0000A8B00000}"/>
    <cellStyle name="Normal 6 2 6 3 2" xfId="19209" xr:uid="{00000000-0005-0000-0000-0000A9B00000}"/>
    <cellStyle name="Normal 6 2 6 3 3" xfId="52197" xr:uid="{00000000-0005-0000-0000-0000AAB00000}"/>
    <cellStyle name="Normal 6 2 6 3 4" xfId="14218" xr:uid="{00000000-0005-0000-0000-0000ABB00000}"/>
    <cellStyle name="Normal 6 2 6 4" xfId="16087" xr:uid="{00000000-0005-0000-0000-0000ACB00000}"/>
    <cellStyle name="Normal 6 2 6 4 2" xfId="25997" xr:uid="{00000000-0005-0000-0000-0000ADB00000}"/>
    <cellStyle name="Normal 6 2 6 4 3" xfId="47533" xr:uid="{00000000-0005-0000-0000-0000AEB00000}"/>
    <cellStyle name="Normal 6 2 6 5" xfId="20054" xr:uid="{00000000-0005-0000-0000-0000AFB00000}"/>
    <cellStyle name="Normal 6 2 6 6" xfId="29681" xr:uid="{00000000-0005-0000-0000-0000B0B00000}"/>
    <cellStyle name="Normal 6 2 6 7" xfId="35125" xr:uid="{00000000-0005-0000-0000-0000B1B00000}"/>
    <cellStyle name="Normal 6 2 6 8" xfId="42720" xr:uid="{00000000-0005-0000-0000-0000B2B00000}"/>
    <cellStyle name="Normal 6 2 6 9" xfId="11309" xr:uid="{00000000-0005-0000-0000-0000B3B00000}"/>
    <cellStyle name="Normal 6 2 7" xfId="2035" xr:uid="{00000000-0005-0000-0000-0000B4B00000}"/>
    <cellStyle name="Normal 6 2 7 2" xfId="4340" xr:uid="{00000000-0005-0000-0000-0000B5B00000}"/>
    <cellStyle name="Normal 6 2 7 2 2" xfId="9121" xr:uid="{00000000-0005-0000-0000-0000B6B00000}"/>
    <cellStyle name="Normal 6 2 7 2 2 2" xfId="28514" xr:uid="{00000000-0005-0000-0000-0000B7B00000}"/>
    <cellStyle name="Normal 6 2 7 2 2 3" xfId="54887" xr:uid="{00000000-0005-0000-0000-0000B8B00000}"/>
    <cellStyle name="Normal 6 2 7 2 2 4" xfId="18673" xr:uid="{00000000-0005-0000-0000-0000B9B00000}"/>
    <cellStyle name="Normal 6 2 7 2 3" xfId="22965" xr:uid="{00000000-0005-0000-0000-0000BAB00000}"/>
    <cellStyle name="Normal 6 2 7 2 3 2" xfId="50197" xr:uid="{00000000-0005-0000-0000-0000BBB00000}"/>
    <cellStyle name="Normal 6 2 7 2 4" xfId="32440" xr:uid="{00000000-0005-0000-0000-0000BCB00000}"/>
    <cellStyle name="Normal 6 2 7 2 5" xfId="38019" xr:uid="{00000000-0005-0000-0000-0000BDB00000}"/>
    <cellStyle name="Normal 6 2 7 2 6" xfId="45479" xr:uid="{00000000-0005-0000-0000-0000BEB00000}"/>
    <cellStyle name="Normal 6 2 7 2 7" xfId="14925" xr:uid="{00000000-0005-0000-0000-0000BFB00000}"/>
    <cellStyle name="Normal 6 2 7 3" xfId="7200" xr:uid="{00000000-0005-0000-0000-0000C0B00000}"/>
    <cellStyle name="Normal 6 2 7 3 2" xfId="26704" xr:uid="{00000000-0005-0000-0000-0000C1B00000}"/>
    <cellStyle name="Normal 6 2 7 3 3" xfId="52966" xr:uid="{00000000-0005-0000-0000-0000C2B00000}"/>
    <cellStyle name="Normal 6 2 7 3 4" xfId="16794" xr:uid="{00000000-0005-0000-0000-0000C3B00000}"/>
    <cellStyle name="Normal 6 2 7 4" xfId="20872" xr:uid="{00000000-0005-0000-0000-0000C4B00000}"/>
    <cellStyle name="Normal 6 2 7 4 2" xfId="48302" xr:uid="{00000000-0005-0000-0000-0000C5B00000}"/>
    <cellStyle name="Normal 6 2 7 5" xfId="30486" xr:uid="{00000000-0005-0000-0000-0000C6B00000}"/>
    <cellStyle name="Normal 6 2 7 6" xfId="35945" xr:uid="{00000000-0005-0000-0000-0000C7B00000}"/>
    <cellStyle name="Normal 6 2 7 7" xfId="43538" xr:uid="{00000000-0005-0000-0000-0000C8B00000}"/>
    <cellStyle name="Normal 6 2 7 8" xfId="12037" xr:uid="{00000000-0005-0000-0000-0000C9B00000}"/>
    <cellStyle name="Normal 6 2 8" xfId="2903" xr:uid="{00000000-0005-0000-0000-0000CAB00000}"/>
    <cellStyle name="Normal 6 2 8 2" xfId="7697" xr:uid="{00000000-0005-0000-0000-0000CBB00000}"/>
    <cellStyle name="Normal 6 2 8 2 2" xfId="27127" xr:uid="{00000000-0005-0000-0000-0000CCB00000}"/>
    <cellStyle name="Normal 6 2 8 2 3" xfId="53463" xr:uid="{00000000-0005-0000-0000-0000CDB00000}"/>
    <cellStyle name="Normal 6 2 8 2 4" xfId="17236" xr:uid="{00000000-0005-0000-0000-0000CEB00000}"/>
    <cellStyle name="Normal 6 2 8 3" xfId="21528" xr:uid="{00000000-0005-0000-0000-0000CFB00000}"/>
    <cellStyle name="Normal 6 2 8 3 2" xfId="48775" xr:uid="{00000000-0005-0000-0000-0000D0B00000}"/>
    <cellStyle name="Normal 6 2 8 4" xfId="31015" xr:uid="{00000000-0005-0000-0000-0000D1B00000}"/>
    <cellStyle name="Normal 6 2 8 5" xfId="36582" xr:uid="{00000000-0005-0000-0000-0000D2B00000}"/>
    <cellStyle name="Normal 6 2 8 6" xfId="44042" xr:uid="{00000000-0005-0000-0000-0000D3B00000}"/>
    <cellStyle name="Normal 6 2 8 7" xfId="13539" xr:uid="{00000000-0005-0000-0000-0000D4B00000}"/>
    <cellStyle name="Normal 6 2 9" xfId="4812" xr:uid="{00000000-0005-0000-0000-0000D5B00000}"/>
    <cellStyle name="Normal 6 2 9 2" xfId="9571" xr:uid="{00000000-0005-0000-0000-0000D6B00000}"/>
    <cellStyle name="Normal 6 2 9 2 2" xfId="55337" xr:uid="{00000000-0005-0000-0000-0000D7B00000}"/>
    <cellStyle name="Normal 6 2 9 2 3" xfId="25330" xr:uid="{00000000-0005-0000-0000-0000D8B00000}"/>
    <cellStyle name="Normal 6 2 9 3" xfId="32911" xr:uid="{00000000-0005-0000-0000-0000D9B00000}"/>
    <cellStyle name="Normal 6 2 9 3 2" xfId="50646" xr:uid="{00000000-0005-0000-0000-0000DAB00000}"/>
    <cellStyle name="Normal 6 2 9 4" xfId="38490" xr:uid="{00000000-0005-0000-0000-0000DBB00000}"/>
    <cellStyle name="Normal 6 2 9 5" xfId="45946" xr:uid="{00000000-0005-0000-0000-0000DCB00000}"/>
    <cellStyle name="Normal 6 2 9 6" xfId="15408" xr:uid="{00000000-0005-0000-0000-0000DDB00000}"/>
    <cellStyle name="Normal 6 3" xfId="340" xr:uid="{00000000-0005-0000-0000-0000DEB00000}"/>
    <cellStyle name="Normal 6 3 10" xfId="5282" xr:uid="{00000000-0005-0000-0000-0000DFB00000}"/>
    <cellStyle name="Normal 6 3 10 2" xfId="9974" xr:uid="{00000000-0005-0000-0000-0000E0B00000}"/>
    <cellStyle name="Normal 6 3 10 2 2" xfId="55740" xr:uid="{00000000-0005-0000-0000-0000E1B00000}"/>
    <cellStyle name="Normal 6 3 10 2 3" xfId="33378" xr:uid="{00000000-0005-0000-0000-0000E2B00000}"/>
    <cellStyle name="Normal 6 3 10 3" xfId="38957" xr:uid="{00000000-0005-0000-0000-0000E3B00000}"/>
    <cellStyle name="Normal 6 3 10 3 2" xfId="51048" xr:uid="{00000000-0005-0000-0000-0000E4B00000}"/>
    <cellStyle name="Normal 6 3 10 4" xfId="46410" xr:uid="{00000000-0005-0000-0000-0000E5B00000}"/>
    <cellStyle name="Normal 6 3 10 5" xfId="19233" xr:uid="{00000000-0005-0000-0000-0000E6B00000}"/>
    <cellStyle name="Normal 6 3 11" xfId="5707" xr:uid="{00000000-0005-0000-0000-0000E7B00000}"/>
    <cellStyle name="Normal 6 3 11 2" xfId="51473" xr:uid="{00000000-0005-0000-0000-0000E8B00000}"/>
    <cellStyle name="Normal 6 3 11 3" xfId="28943" xr:uid="{00000000-0005-0000-0000-0000E9B00000}"/>
    <cellStyle name="Normal 6 3 12" xfId="10770" xr:uid="{00000000-0005-0000-0000-0000EAB00000}"/>
    <cellStyle name="Normal 6 3 12 2" xfId="46818" xr:uid="{00000000-0005-0000-0000-0000EBB00000}"/>
    <cellStyle name="Normal 6 3 12 3" xfId="34294" xr:uid="{00000000-0005-0000-0000-0000ECB00000}"/>
    <cellStyle name="Normal 6 3 13" xfId="41943" xr:uid="{00000000-0005-0000-0000-0000EDB00000}"/>
    <cellStyle name="Normal 6 3 14" xfId="11184" xr:uid="{00000000-0005-0000-0000-0000EEB00000}"/>
    <cellStyle name="Normal 6 3 15" xfId="56525" xr:uid="{00000000-0005-0000-0000-0000EFB00000}"/>
    <cellStyle name="Normal 6 3 16" xfId="56980" xr:uid="{00000000-0005-0000-0000-0000F0B00000}"/>
    <cellStyle name="Normal 6 3 2" xfId="534" xr:uid="{00000000-0005-0000-0000-0000F1B00000}"/>
    <cellStyle name="Normal 6 3 2 10" xfId="10858" xr:uid="{00000000-0005-0000-0000-0000F2B00000}"/>
    <cellStyle name="Normal 6 3 2 10 2" xfId="46918" xr:uid="{00000000-0005-0000-0000-0000F3B00000}"/>
    <cellStyle name="Normal 6 3 2 10 3" xfId="34450" xr:uid="{00000000-0005-0000-0000-0000F4B00000}"/>
    <cellStyle name="Normal 6 3 2 11" xfId="42050" xr:uid="{00000000-0005-0000-0000-0000F5B00000}"/>
    <cellStyle name="Normal 6 3 2 12" xfId="11394" xr:uid="{00000000-0005-0000-0000-0000F6B00000}"/>
    <cellStyle name="Normal 6 3 2 13" xfId="56613" xr:uid="{00000000-0005-0000-0000-0000F7B00000}"/>
    <cellStyle name="Normal 6 3 2 14" xfId="57068" xr:uid="{00000000-0005-0000-0000-0000F8B00000}"/>
    <cellStyle name="Normal 6 3 2 2" xfId="1071" xr:uid="{00000000-0005-0000-0000-0000F9B00000}"/>
    <cellStyle name="Normal 6 3 2 2 10" xfId="11928" xr:uid="{00000000-0005-0000-0000-0000FAB00000}"/>
    <cellStyle name="Normal 6 3 2 2 11" xfId="56856" xr:uid="{00000000-0005-0000-0000-0000FBB00000}"/>
    <cellStyle name="Normal 6 3 2 2 12" xfId="57311" xr:uid="{00000000-0005-0000-0000-0000FCB00000}"/>
    <cellStyle name="Normal 6 3 2 2 2" xfId="1808" xr:uid="{00000000-0005-0000-0000-0000FDB00000}"/>
    <cellStyle name="Normal 6 3 2 2 2 2" xfId="4181" xr:uid="{00000000-0005-0000-0000-0000FEB00000}"/>
    <cellStyle name="Normal 6 3 2 2 2 2 2" xfId="8972" xr:uid="{00000000-0005-0000-0000-0000FFB00000}"/>
    <cellStyle name="Normal 6 3 2 2 2 2 2 2" xfId="28391" xr:uid="{00000000-0005-0000-0000-000000B10000}"/>
    <cellStyle name="Normal 6 3 2 2 2 2 2 3" xfId="54738" xr:uid="{00000000-0005-0000-0000-000001B10000}"/>
    <cellStyle name="Normal 6 3 2 2 2 2 2 4" xfId="18514" xr:uid="{00000000-0005-0000-0000-000002B10000}"/>
    <cellStyle name="Normal 6 3 2 2 2 2 3" xfId="22806" xr:uid="{00000000-0005-0000-0000-000003B10000}"/>
    <cellStyle name="Normal 6 3 2 2 2 2 3 2" xfId="50049" xr:uid="{00000000-0005-0000-0000-000004B10000}"/>
    <cellStyle name="Normal 6 3 2 2 2 2 4" xfId="32289" xr:uid="{00000000-0005-0000-0000-000005B10000}"/>
    <cellStyle name="Normal 6 3 2 2 2 2 5" xfId="37860" xr:uid="{00000000-0005-0000-0000-000006B10000}"/>
    <cellStyle name="Normal 6 3 2 2 2 2 6" xfId="45320" xr:uid="{00000000-0005-0000-0000-000007B10000}"/>
    <cellStyle name="Normal 6 3 2 2 2 2 7" xfId="14802" xr:uid="{00000000-0005-0000-0000-000008B10000}"/>
    <cellStyle name="Normal 6 3 2 2 2 3" xfId="7021" xr:uid="{00000000-0005-0000-0000-000009B10000}"/>
    <cellStyle name="Normal 6 3 2 2 2 3 2" xfId="26581" xr:uid="{00000000-0005-0000-0000-00000AB10000}"/>
    <cellStyle name="Normal 6 3 2 2 2 3 3" xfId="52787" xr:uid="{00000000-0005-0000-0000-00000BB10000}"/>
    <cellStyle name="Normal 6 3 2 2 2 3 4" xfId="16671" xr:uid="{00000000-0005-0000-0000-00000CB10000}"/>
    <cellStyle name="Normal 6 3 2 2 2 4" xfId="20647" xr:uid="{00000000-0005-0000-0000-00000DB10000}"/>
    <cellStyle name="Normal 6 3 2 2 2 4 2" xfId="48123" xr:uid="{00000000-0005-0000-0000-00000EB10000}"/>
    <cellStyle name="Normal 6 3 2 2 2 5" xfId="30272" xr:uid="{00000000-0005-0000-0000-00000FB10000}"/>
    <cellStyle name="Normal 6 3 2 2 2 6" xfId="35718" xr:uid="{00000000-0005-0000-0000-000010B10000}"/>
    <cellStyle name="Normal 6 3 2 2 2 7" xfId="43313" xr:uid="{00000000-0005-0000-0000-000011B10000}"/>
    <cellStyle name="Normal 6 3 2 2 2 8" xfId="13341" xr:uid="{00000000-0005-0000-0000-000012B10000}"/>
    <cellStyle name="Normal 6 3 2 2 3" xfId="2348" xr:uid="{00000000-0005-0000-0000-000013B10000}"/>
    <cellStyle name="Normal 6 3 2 2 3 2" xfId="4653" xr:uid="{00000000-0005-0000-0000-000014B10000}"/>
    <cellStyle name="Normal 6 3 2 2 3 2 2" xfId="9434" xr:uid="{00000000-0005-0000-0000-000015B10000}"/>
    <cellStyle name="Normal 6 3 2 2 3 2 2 2" xfId="28827" xr:uid="{00000000-0005-0000-0000-000016B10000}"/>
    <cellStyle name="Normal 6 3 2 2 3 2 2 3" xfId="55200" xr:uid="{00000000-0005-0000-0000-000017B10000}"/>
    <cellStyle name="Normal 6 3 2 2 3 2 2 4" xfId="18986" xr:uid="{00000000-0005-0000-0000-000018B10000}"/>
    <cellStyle name="Normal 6 3 2 2 3 2 3" xfId="23278" xr:uid="{00000000-0005-0000-0000-000019B10000}"/>
    <cellStyle name="Normal 6 3 2 2 3 2 3 2" xfId="50510" xr:uid="{00000000-0005-0000-0000-00001AB10000}"/>
    <cellStyle name="Normal 6 3 2 2 3 2 4" xfId="32753" xr:uid="{00000000-0005-0000-0000-00001BB10000}"/>
    <cellStyle name="Normal 6 3 2 2 3 2 5" xfId="38332" xr:uid="{00000000-0005-0000-0000-00001CB10000}"/>
    <cellStyle name="Normal 6 3 2 2 3 2 6" xfId="45792" xr:uid="{00000000-0005-0000-0000-00001DB10000}"/>
    <cellStyle name="Normal 6 3 2 2 3 2 7" xfId="15238" xr:uid="{00000000-0005-0000-0000-00001EB10000}"/>
    <cellStyle name="Normal 6 3 2 2 3 3" xfId="7513" xr:uid="{00000000-0005-0000-0000-00001FB10000}"/>
    <cellStyle name="Normal 6 3 2 2 3 3 2" xfId="27017" xr:uid="{00000000-0005-0000-0000-000020B10000}"/>
    <cellStyle name="Normal 6 3 2 2 3 3 3" xfId="53279" xr:uid="{00000000-0005-0000-0000-000021B10000}"/>
    <cellStyle name="Normal 6 3 2 2 3 3 4" xfId="17107" xr:uid="{00000000-0005-0000-0000-000022B10000}"/>
    <cellStyle name="Normal 6 3 2 2 3 4" xfId="21185" xr:uid="{00000000-0005-0000-0000-000023B10000}"/>
    <cellStyle name="Normal 6 3 2 2 3 4 2" xfId="48615" xr:uid="{00000000-0005-0000-0000-000024B10000}"/>
    <cellStyle name="Normal 6 3 2 2 3 5" xfId="30799" xr:uid="{00000000-0005-0000-0000-000025B10000}"/>
    <cellStyle name="Normal 6 3 2 2 3 6" xfId="36258" xr:uid="{00000000-0005-0000-0000-000026B10000}"/>
    <cellStyle name="Normal 6 3 2 2 3 7" xfId="43851" xr:uid="{00000000-0005-0000-0000-000027B10000}"/>
    <cellStyle name="Normal 6 3 2 2 3 8" xfId="12621" xr:uid="{00000000-0005-0000-0000-000028B10000}"/>
    <cellStyle name="Normal 6 3 2 2 4" xfId="3489" xr:uid="{00000000-0005-0000-0000-000029B10000}"/>
    <cellStyle name="Normal 6 3 2 2 4 2" xfId="8281" xr:uid="{00000000-0005-0000-0000-00002AB10000}"/>
    <cellStyle name="Normal 6 3 2 2 4 2 2" xfId="27711" xr:uid="{00000000-0005-0000-0000-00002BB10000}"/>
    <cellStyle name="Normal 6 3 2 2 4 2 3" xfId="54047" xr:uid="{00000000-0005-0000-0000-00002CB10000}"/>
    <cellStyle name="Normal 6 3 2 2 4 2 4" xfId="17822" xr:uid="{00000000-0005-0000-0000-00002DB10000}"/>
    <cellStyle name="Normal 6 3 2 2 4 3" xfId="22114" xr:uid="{00000000-0005-0000-0000-00002EB10000}"/>
    <cellStyle name="Normal 6 3 2 2 4 3 2" xfId="49359" xr:uid="{00000000-0005-0000-0000-00002FB10000}"/>
    <cellStyle name="Normal 6 3 2 2 4 4" xfId="31601" xr:uid="{00000000-0005-0000-0000-000030B10000}"/>
    <cellStyle name="Normal 6 3 2 2 4 5" xfId="37168" xr:uid="{00000000-0005-0000-0000-000031B10000}"/>
    <cellStyle name="Normal 6 3 2 2 4 6" xfId="44628" xr:uid="{00000000-0005-0000-0000-000032B10000}"/>
    <cellStyle name="Normal 6 3 2 2 4 7" xfId="14123" xr:uid="{00000000-0005-0000-0000-000033B10000}"/>
    <cellStyle name="Normal 6 3 2 2 5" xfId="5128" xr:uid="{00000000-0005-0000-0000-000034B10000}"/>
    <cellStyle name="Normal 6 3 2 2 5 2" xfId="9884" xr:uid="{00000000-0005-0000-0000-000035B10000}"/>
    <cellStyle name="Normal 6 3 2 2 5 2 2" xfId="55650" xr:uid="{00000000-0005-0000-0000-000036B10000}"/>
    <cellStyle name="Normal 6 3 2 2 5 2 3" xfId="25902" xr:uid="{00000000-0005-0000-0000-000037B10000}"/>
    <cellStyle name="Normal 6 3 2 2 5 3" xfId="33227" xr:uid="{00000000-0005-0000-0000-000038B10000}"/>
    <cellStyle name="Normal 6 3 2 2 5 3 2" xfId="50959" xr:uid="{00000000-0005-0000-0000-000039B10000}"/>
    <cellStyle name="Normal 6 3 2 2 5 4" xfId="38806" xr:uid="{00000000-0005-0000-0000-00003AB10000}"/>
    <cellStyle name="Normal 6 3 2 2 5 5" xfId="46259" xr:uid="{00000000-0005-0000-0000-00003BB10000}"/>
    <cellStyle name="Normal 6 3 2 2 5 6" xfId="15992" xr:uid="{00000000-0005-0000-0000-00003CB10000}"/>
    <cellStyle name="Normal 6 3 2 2 6" xfId="5613" xr:uid="{00000000-0005-0000-0000-00003DB10000}"/>
    <cellStyle name="Normal 6 3 2 2 6 2" xfId="10305" xr:uid="{00000000-0005-0000-0000-00003EB10000}"/>
    <cellStyle name="Normal 6 3 2 2 6 2 2" xfId="56071" xr:uid="{00000000-0005-0000-0000-00003FB10000}"/>
    <cellStyle name="Normal 6 3 2 2 6 2 3" xfId="33709" xr:uid="{00000000-0005-0000-0000-000040B10000}"/>
    <cellStyle name="Normal 6 3 2 2 6 3" xfId="39288" xr:uid="{00000000-0005-0000-0000-000041B10000}"/>
    <cellStyle name="Normal 6 3 2 2 6 3 2" xfId="51379" xr:uid="{00000000-0005-0000-0000-000042B10000}"/>
    <cellStyle name="Normal 6 3 2 2 6 4" xfId="46741" xr:uid="{00000000-0005-0000-0000-000043B10000}"/>
    <cellStyle name="Normal 6 3 2 2 6 5" xfId="19916" xr:uid="{00000000-0005-0000-0000-000044B10000}"/>
    <cellStyle name="Normal 6 3 2 2 7" xfId="6316" xr:uid="{00000000-0005-0000-0000-000045B10000}"/>
    <cellStyle name="Normal 6 3 2 2 7 2" xfId="52082" xr:uid="{00000000-0005-0000-0000-000046B10000}"/>
    <cellStyle name="Normal 6 3 2 2 7 3" xfId="29550" xr:uid="{00000000-0005-0000-0000-000047B10000}"/>
    <cellStyle name="Normal 6 3 2 2 8" xfId="11101" xr:uid="{00000000-0005-0000-0000-000048B10000}"/>
    <cellStyle name="Normal 6 3 2 2 8 2" xfId="47420" xr:uid="{00000000-0005-0000-0000-000049B10000}"/>
    <cellStyle name="Normal 6 3 2 2 8 3" xfId="34985" xr:uid="{00000000-0005-0000-0000-00004AB10000}"/>
    <cellStyle name="Normal 6 3 2 2 9" xfId="42584" xr:uid="{00000000-0005-0000-0000-00004BB10000}"/>
    <cellStyle name="Normal 6 3 2 3" xfId="823" xr:uid="{00000000-0005-0000-0000-00004CB10000}"/>
    <cellStyle name="Normal 6 3 2 3 10" xfId="11680" xr:uid="{00000000-0005-0000-0000-00004DB10000}"/>
    <cellStyle name="Normal 6 3 2 3 2" xfId="1565" xr:uid="{00000000-0005-0000-0000-00004EB10000}"/>
    <cellStyle name="Normal 6 3 2 3 2 2" xfId="3938" xr:uid="{00000000-0005-0000-0000-00004FB10000}"/>
    <cellStyle name="Normal 6 3 2 3 2 2 2" xfId="8729" xr:uid="{00000000-0005-0000-0000-000050B10000}"/>
    <cellStyle name="Normal 6 3 2 3 2 2 2 2" xfId="28148" xr:uid="{00000000-0005-0000-0000-000051B10000}"/>
    <cellStyle name="Normal 6 3 2 3 2 2 2 3" xfId="54495" xr:uid="{00000000-0005-0000-0000-000052B10000}"/>
    <cellStyle name="Normal 6 3 2 3 2 2 2 4" xfId="18271" xr:uid="{00000000-0005-0000-0000-000053B10000}"/>
    <cellStyle name="Normal 6 3 2 3 2 2 3" xfId="22563" xr:uid="{00000000-0005-0000-0000-000054B10000}"/>
    <cellStyle name="Normal 6 3 2 3 2 2 3 2" xfId="49806" xr:uid="{00000000-0005-0000-0000-000055B10000}"/>
    <cellStyle name="Normal 6 3 2 3 2 2 4" xfId="32046" xr:uid="{00000000-0005-0000-0000-000056B10000}"/>
    <cellStyle name="Normal 6 3 2 3 2 2 5" xfId="37617" xr:uid="{00000000-0005-0000-0000-000057B10000}"/>
    <cellStyle name="Normal 6 3 2 3 2 2 6" xfId="45077" xr:uid="{00000000-0005-0000-0000-000058B10000}"/>
    <cellStyle name="Normal 6 3 2 3 2 2 7" xfId="14559" xr:uid="{00000000-0005-0000-0000-000059B10000}"/>
    <cellStyle name="Normal 6 3 2 3 2 3" xfId="6778" xr:uid="{00000000-0005-0000-0000-00005AB10000}"/>
    <cellStyle name="Normal 6 3 2 3 2 3 2" xfId="26338" xr:uid="{00000000-0005-0000-0000-00005BB10000}"/>
    <cellStyle name="Normal 6 3 2 3 2 3 3" xfId="52544" xr:uid="{00000000-0005-0000-0000-00005CB10000}"/>
    <cellStyle name="Normal 6 3 2 3 2 3 4" xfId="16428" xr:uid="{00000000-0005-0000-0000-00005DB10000}"/>
    <cellStyle name="Normal 6 3 2 3 2 4" xfId="20404" xr:uid="{00000000-0005-0000-0000-00005EB10000}"/>
    <cellStyle name="Normal 6 3 2 3 2 4 2" xfId="47880" xr:uid="{00000000-0005-0000-0000-00005FB10000}"/>
    <cellStyle name="Normal 6 3 2 3 2 5" xfId="30029" xr:uid="{00000000-0005-0000-0000-000060B10000}"/>
    <cellStyle name="Normal 6 3 2 3 2 6" xfId="35475" xr:uid="{00000000-0005-0000-0000-000061B10000}"/>
    <cellStyle name="Normal 6 3 2 3 2 7" xfId="43070" xr:uid="{00000000-0005-0000-0000-000062B10000}"/>
    <cellStyle name="Normal 6 3 2 3 2 8" xfId="13098" xr:uid="{00000000-0005-0000-0000-000063B10000}"/>
    <cellStyle name="Normal 6 3 2 3 3" xfId="3246" xr:uid="{00000000-0005-0000-0000-000064B10000}"/>
    <cellStyle name="Normal 6 3 2 3 3 2" xfId="8038" xr:uid="{00000000-0005-0000-0000-000065B10000}"/>
    <cellStyle name="Normal 6 3 2 3 3 2 2" xfId="27468" xr:uid="{00000000-0005-0000-0000-000066B10000}"/>
    <cellStyle name="Normal 6 3 2 3 3 2 3" xfId="53804" xr:uid="{00000000-0005-0000-0000-000067B10000}"/>
    <cellStyle name="Normal 6 3 2 3 3 2 4" xfId="17579" xr:uid="{00000000-0005-0000-0000-000068B10000}"/>
    <cellStyle name="Normal 6 3 2 3 3 3" xfId="21871" xr:uid="{00000000-0005-0000-0000-000069B10000}"/>
    <cellStyle name="Normal 6 3 2 3 3 3 2" xfId="49116" xr:uid="{00000000-0005-0000-0000-00006AB10000}"/>
    <cellStyle name="Normal 6 3 2 3 3 4" xfId="31358" xr:uid="{00000000-0005-0000-0000-00006BB10000}"/>
    <cellStyle name="Normal 6 3 2 3 3 5" xfId="36925" xr:uid="{00000000-0005-0000-0000-00006CB10000}"/>
    <cellStyle name="Normal 6 3 2 3 3 6" xfId="44385" xr:uid="{00000000-0005-0000-0000-00006DB10000}"/>
    <cellStyle name="Normal 6 3 2 3 3 7" xfId="12378" xr:uid="{00000000-0005-0000-0000-00006EB10000}"/>
    <cellStyle name="Normal 6 3 2 3 4" xfId="6073" xr:uid="{00000000-0005-0000-0000-00006FB10000}"/>
    <cellStyle name="Normal 6 3 2 3 4 2" xfId="24500" xr:uid="{00000000-0005-0000-0000-000070B10000}"/>
    <cellStyle name="Normal 6 3 2 3 4 3" xfId="51839" xr:uid="{00000000-0005-0000-0000-000071B10000}"/>
    <cellStyle name="Normal 6 3 2 3 4 4" xfId="13880" xr:uid="{00000000-0005-0000-0000-000072B10000}"/>
    <cellStyle name="Normal 6 3 2 3 5" xfId="15749" xr:uid="{00000000-0005-0000-0000-000073B10000}"/>
    <cellStyle name="Normal 6 3 2 3 5 2" xfId="25659" xr:uid="{00000000-0005-0000-0000-000074B10000}"/>
    <cellStyle name="Normal 6 3 2 3 5 3" xfId="47177" xr:uid="{00000000-0005-0000-0000-000075B10000}"/>
    <cellStyle name="Normal 6 3 2 3 6" xfId="19668" xr:uid="{00000000-0005-0000-0000-000076B10000}"/>
    <cellStyle name="Normal 6 3 2 3 7" xfId="29307" xr:uid="{00000000-0005-0000-0000-000077B10000}"/>
    <cellStyle name="Normal 6 3 2 3 8" xfId="34737" xr:uid="{00000000-0005-0000-0000-000078B10000}"/>
    <cellStyle name="Normal 6 3 2 3 9" xfId="42336" xr:uid="{00000000-0005-0000-0000-000079B10000}"/>
    <cellStyle name="Normal 6 3 2 4" xfId="1302" xr:uid="{00000000-0005-0000-0000-00007AB10000}"/>
    <cellStyle name="Normal 6 3 2 4 2" xfId="3678" xr:uid="{00000000-0005-0000-0000-00007BB10000}"/>
    <cellStyle name="Normal 6 3 2 4 2 2" xfId="8469" xr:uid="{00000000-0005-0000-0000-00007CB10000}"/>
    <cellStyle name="Normal 6 3 2 4 2 2 2" xfId="27889" xr:uid="{00000000-0005-0000-0000-00007DB10000}"/>
    <cellStyle name="Normal 6 3 2 4 2 2 3" xfId="54235" xr:uid="{00000000-0005-0000-0000-00007EB10000}"/>
    <cellStyle name="Normal 6 3 2 4 2 2 4" xfId="18011" xr:uid="{00000000-0005-0000-0000-00007FB10000}"/>
    <cellStyle name="Normal 6 3 2 4 2 3" xfId="22303" xr:uid="{00000000-0005-0000-0000-000080B10000}"/>
    <cellStyle name="Normal 6 3 2 4 2 3 2" xfId="49546" xr:uid="{00000000-0005-0000-0000-000081B10000}"/>
    <cellStyle name="Normal 6 3 2 4 2 4" xfId="31786" xr:uid="{00000000-0005-0000-0000-000082B10000}"/>
    <cellStyle name="Normal 6 3 2 4 2 5" xfId="37357" xr:uid="{00000000-0005-0000-0000-000083B10000}"/>
    <cellStyle name="Normal 6 3 2 4 2 6" xfId="44817" xr:uid="{00000000-0005-0000-0000-000084B10000}"/>
    <cellStyle name="Normal 6 3 2 4 2 7" xfId="14300" xr:uid="{00000000-0005-0000-0000-000085B10000}"/>
    <cellStyle name="Normal 6 3 2 4 3" xfId="6516" xr:uid="{00000000-0005-0000-0000-000086B10000}"/>
    <cellStyle name="Normal 6 3 2 4 3 2" xfId="26079" xr:uid="{00000000-0005-0000-0000-000087B10000}"/>
    <cellStyle name="Normal 6 3 2 4 3 3" xfId="52282" xr:uid="{00000000-0005-0000-0000-000088B10000}"/>
    <cellStyle name="Normal 6 3 2 4 3 4" xfId="16169" xr:uid="{00000000-0005-0000-0000-000089B10000}"/>
    <cellStyle name="Normal 6 3 2 4 4" xfId="20141" xr:uid="{00000000-0005-0000-0000-00008AB10000}"/>
    <cellStyle name="Normal 6 3 2 4 4 2" xfId="47618" xr:uid="{00000000-0005-0000-0000-00008BB10000}"/>
    <cellStyle name="Normal 6 3 2 4 5" xfId="29766" xr:uid="{00000000-0005-0000-0000-00008CB10000}"/>
    <cellStyle name="Normal 6 3 2 4 6" xfId="35212" xr:uid="{00000000-0005-0000-0000-00008DB10000}"/>
    <cellStyle name="Normal 6 3 2 4 7" xfId="42807" xr:uid="{00000000-0005-0000-0000-00008EB10000}"/>
    <cellStyle name="Normal 6 3 2 4 8" xfId="12836" xr:uid="{00000000-0005-0000-0000-00008FB10000}"/>
    <cellStyle name="Normal 6 3 2 5" xfId="2105" xr:uid="{00000000-0005-0000-0000-000090B10000}"/>
    <cellStyle name="Normal 6 3 2 5 2" xfId="4410" xr:uid="{00000000-0005-0000-0000-000091B10000}"/>
    <cellStyle name="Normal 6 3 2 5 2 2" xfId="9191" xr:uid="{00000000-0005-0000-0000-000092B10000}"/>
    <cellStyle name="Normal 6 3 2 5 2 2 2" xfId="28584" xr:uid="{00000000-0005-0000-0000-000093B10000}"/>
    <cellStyle name="Normal 6 3 2 5 2 2 3" xfId="54957" xr:uid="{00000000-0005-0000-0000-000094B10000}"/>
    <cellStyle name="Normal 6 3 2 5 2 2 4" xfId="18743" xr:uid="{00000000-0005-0000-0000-000095B10000}"/>
    <cellStyle name="Normal 6 3 2 5 2 3" xfId="23035" xr:uid="{00000000-0005-0000-0000-000096B10000}"/>
    <cellStyle name="Normal 6 3 2 5 2 3 2" xfId="50267" xr:uid="{00000000-0005-0000-0000-000097B10000}"/>
    <cellStyle name="Normal 6 3 2 5 2 4" xfId="32510" xr:uid="{00000000-0005-0000-0000-000098B10000}"/>
    <cellStyle name="Normal 6 3 2 5 2 5" xfId="38089" xr:uid="{00000000-0005-0000-0000-000099B10000}"/>
    <cellStyle name="Normal 6 3 2 5 2 6" xfId="45549" xr:uid="{00000000-0005-0000-0000-00009AB10000}"/>
    <cellStyle name="Normal 6 3 2 5 2 7" xfId="14995" xr:uid="{00000000-0005-0000-0000-00009BB10000}"/>
    <cellStyle name="Normal 6 3 2 5 3" xfId="7270" xr:uid="{00000000-0005-0000-0000-00009CB10000}"/>
    <cellStyle name="Normal 6 3 2 5 3 2" xfId="26774" xr:uid="{00000000-0005-0000-0000-00009DB10000}"/>
    <cellStyle name="Normal 6 3 2 5 3 3" xfId="53036" xr:uid="{00000000-0005-0000-0000-00009EB10000}"/>
    <cellStyle name="Normal 6 3 2 5 3 4" xfId="16864" xr:uid="{00000000-0005-0000-0000-00009FB10000}"/>
    <cellStyle name="Normal 6 3 2 5 4" xfId="20942" xr:uid="{00000000-0005-0000-0000-0000A0B10000}"/>
    <cellStyle name="Normal 6 3 2 5 4 2" xfId="48372" xr:uid="{00000000-0005-0000-0000-0000A1B10000}"/>
    <cellStyle name="Normal 6 3 2 5 5" xfId="30556" xr:uid="{00000000-0005-0000-0000-0000A2B10000}"/>
    <cellStyle name="Normal 6 3 2 5 6" xfId="36015" xr:uid="{00000000-0005-0000-0000-0000A3B10000}"/>
    <cellStyle name="Normal 6 3 2 5 7" xfId="43608" xr:uid="{00000000-0005-0000-0000-0000A4B10000}"/>
    <cellStyle name="Normal 6 3 2 5 8" xfId="12119" xr:uid="{00000000-0005-0000-0000-0000A5B10000}"/>
    <cellStyle name="Normal 6 3 2 6" xfId="2986" xr:uid="{00000000-0005-0000-0000-0000A6B10000}"/>
    <cellStyle name="Normal 6 3 2 6 2" xfId="7779" xr:uid="{00000000-0005-0000-0000-0000A7B10000}"/>
    <cellStyle name="Normal 6 3 2 6 2 2" xfId="27209" xr:uid="{00000000-0005-0000-0000-0000A8B10000}"/>
    <cellStyle name="Normal 6 3 2 6 2 3" xfId="53545" xr:uid="{00000000-0005-0000-0000-0000A9B10000}"/>
    <cellStyle name="Normal 6 3 2 6 2 4" xfId="17319" xr:uid="{00000000-0005-0000-0000-0000AAB10000}"/>
    <cellStyle name="Normal 6 3 2 6 3" xfId="21611" xr:uid="{00000000-0005-0000-0000-0000ABB10000}"/>
    <cellStyle name="Normal 6 3 2 6 3 2" xfId="48857" xr:uid="{00000000-0005-0000-0000-0000ACB10000}"/>
    <cellStyle name="Normal 6 3 2 6 4" xfId="31098" xr:uid="{00000000-0005-0000-0000-0000ADB10000}"/>
    <cellStyle name="Normal 6 3 2 6 5" xfId="36665" xr:uid="{00000000-0005-0000-0000-0000AEB10000}"/>
    <cellStyle name="Normal 6 3 2 6 6" xfId="44125" xr:uid="{00000000-0005-0000-0000-0000AFB10000}"/>
    <cellStyle name="Normal 6 3 2 6 7" xfId="13621" xr:uid="{00000000-0005-0000-0000-0000B0B10000}"/>
    <cellStyle name="Normal 6 3 2 7" xfId="4885" xr:uid="{00000000-0005-0000-0000-0000B1B10000}"/>
    <cellStyle name="Normal 6 3 2 7 2" xfId="9641" xr:uid="{00000000-0005-0000-0000-0000B2B10000}"/>
    <cellStyle name="Normal 6 3 2 7 2 2" xfId="55407" xr:uid="{00000000-0005-0000-0000-0000B3B10000}"/>
    <cellStyle name="Normal 6 3 2 7 2 3" xfId="25400" xr:uid="{00000000-0005-0000-0000-0000B4B10000}"/>
    <cellStyle name="Normal 6 3 2 7 3" xfId="32984" xr:uid="{00000000-0005-0000-0000-0000B5B10000}"/>
    <cellStyle name="Normal 6 3 2 7 3 2" xfId="50716" xr:uid="{00000000-0005-0000-0000-0000B6B10000}"/>
    <cellStyle name="Normal 6 3 2 7 4" xfId="38563" xr:uid="{00000000-0005-0000-0000-0000B7B10000}"/>
    <cellStyle name="Normal 6 3 2 7 5" xfId="46016" xr:uid="{00000000-0005-0000-0000-0000B8B10000}"/>
    <cellStyle name="Normal 6 3 2 7 6" xfId="15490" xr:uid="{00000000-0005-0000-0000-0000B9B10000}"/>
    <cellStyle name="Normal 6 3 2 8" xfId="5370" xr:uid="{00000000-0005-0000-0000-0000BAB10000}"/>
    <cellStyle name="Normal 6 3 2 8 2" xfId="10062" xr:uid="{00000000-0005-0000-0000-0000BBB10000}"/>
    <cellStyle name="Normal 6 3 2 8 2 2" xfId="55828" xr:uid="{00000000-0005-0000-0000-0000BCB10000}"/>
    <cellStyle name="Normal 6 3 2 8 2 3" xfId="33466" xr:uid="{00000000-0005-0000-0000-0000BDB10000}"/>
    <cellStyle name="Normal 6 3 2 8 3" xfId="39045" xr:uid="{00000000-0005-0000-0000-0000BEB10000}"/>
    <cellStyle name="Normal 6 3 2 8 3 2" xfId="51136" xr:uid="{00000000-0005-0000-0000-0000BFB10000}"/>
    <cellStyle name="Normal 6 3 2 8 4" xfId="46498" xr:uid="{00000000-0005-0000-0000-0000C0B10000}"/>
    <cellStyle name="Normal 6 3 2 8 5" xfId="19381" xr:uid="{00000000-0005-0000-0000-0000C1B10000}"/>
    <cellStyle name="Normal 6 3 2 9" xfId="5813" xr:uid="{00000000-0005-0000-0000-0000C2B10000}"/>
    <cellStyle name="Normal 6 3 2 9 2" xfId="51579" xr:uid="{00000000-0005-0000-0000-0000C3B10000}"/>
    <cellStyle name="Normal 6 3 2 9 3" xfId="29047" xr:uid="{00000000-0005-0000-0000-0000C4B10000}"/>
    <cellStyle name="Normal 6 3 3" xfId="611" xr:uid="{00000000-0005-0000-0000-0000C5B10000}"/>
    <cellStyle name="Normal 6 3 3 10" xfId="42127" xr:uid="{00000000-0005-0000-0000-0000C6B10000}"/>
    <cellStyle name="Normal 6 3 3 11" xfId="11471" xr:uid="{00000000-0005-0000-0000-0000C7B10000}"/>
    <cellStyle name="Normal 6 3 3 12" xfId="56685" xr:uid="{00000000-0005-0000-0000-0000C8B10000}"/>
    <cellStyle name="Normal 6 3 3 13" xfId="57140" xr:uid="{00000000-0005-0000-0000-0000C9B10000}"/>
    <cellStyle name="Normal 6 3 3 2" xfId="895" xr:uid="{00000000-0005-0000-0000-0000CAB10000}"/>
    <cellStyle name="Normal 6 3 3 2 10" xfId="11752" xr:uid="{00000000-0005-0000-0000-0000CBB10000}"/>
    <cellStyle name="Normal 6 3 3 2 2" xfId="1637" xr:uid="{00000000-0005-0000-0000-0000CCB10000}"/>
    <cellStyle name="Normal 6 3 3 2 2 2" xfId="4010" xr:uid="{00000000-0005-0000-0000-0000CDB10000}"/>
    <cellStyle name="Normal 6 3 3 2 2 2 2" xfId="8801" xr:uid="{00000000-0005-0000-0000-0000CEB10000}"/>
    <cellStyle name="Normal 6 3 3 2 2 2 2 2" xfId="28220" xr:uid="{00000000-0005-0000-0000-0000CFB10000}"/>
    <cellStyle name="Normal 6 3 3 2 2 2 2 3" xfId="54567" xr:uid="{00000000-0005-0000-0000-0000D0B10000}"/>
    <cellStyle name="Normal 6 3 3 2 2 2 2 4" xfId="18343" xr:uid="{00000000-0005-0000-0000-0000D1B10000}"/>
    <cellStyle name="Normal 6 3 3 2 2 2 3" xfId="22635" xr:uid="{00000000-0005-0000-0000-0000D2B10000}"/>
    <cellStyle name="Normal 6 3 3 2 2 2 3 2" xfId="49878" xr:uid="{00000000-0005-0000-0000-0000D3B10000}"/>
    <cellStyle name="Normal 6 3 3 2 2 2 4" xfId="32118" xr:uid="{00000000-0005-0000-0000-0000D4B10000}"/>
    <cellStyle name="Normal 6 3 3 2 2 2 5" xfId="37689" xr:uid="{00000000-0005-0000-0000-0000D5B10000}"/>
    <cellStyle name="Normal 6 3 3 2 2 2 6" xfId="45149" xr:uid="{00000000-0005-0000-0000-0000D6B10000}"/>
    <cellStyle name="Normal 6 3 3 2 2 2 7" xfId="14631" xr:uid="{00000000-0005-0000-0000-0000D7B10000}"/>
    <cellStyle name="Normal 6 3 3 2 2 3" xfId="6850" xr:uid="{00000000-0005-0000-0000-0000D8B10000}"/>
    <cellStyle name="Normal 6 3 3 2 2 3 2" xfId="26410" xr:uid="{00000000-0005-0000-0000-0000D9B10000}"/>
    <cellStyle name="Normal 6 3 3 2 2 3 3" xfId="52616" xr:uid="{00000000-0005-0000-0000-0000DAB10000}"/>
    <cellStyle name="Normal 6 3 3 2 2 3 4" xfId="16500" xr:uid="{00000000-0005-0000-0000-0000DBB10000}"/>
    <cellStyle name="Normal 6 3 3 2 2 4" xfId="20476" xr:uid="{00000000-0005-0000-0000-0000DCB10000}"/>
    <cellStyle name="Normal 6 3 3 2 2 4 2" xfId="47952" xr:uid="{00000000-0005-0000-0000-0000DDB10000}"/>
    <cellStyle name="Normal 6 3 3 2 2 5" xfId="30101" xr:uid="{00000000-0005-0000-0000-0000DEB10000}"/>
    <cellStyle name="Normal 6 3 3 2 2 6" xfId="35547" xr:uid="{00000000-0005-0000-0000-0000DFB10000}"/>
    <cellStyle name="Normal 6 3 3 2 2 7" xfId="43142" xr:uid="{00000000-0005-0000-0000-0000E0B10000}"/>
    <cellStyle name="Normal 6 3 3 2 2 8" xfId="13170" xr:uid="{00000000-0005-0000-0000-0000E1B10000}"/>
    <cellStyle name="Normal 6 3 3 2 3" xfId="3318" xr:uid="{00000000-0005-0000-0000-0000E2B10000}"/>
    <cellStyle name="Normal 6 3 3 2 3 2" xfId="8110" xr:uid="{00000000-0005-0000-0000-0000E3B10000}"/>
    <cellStyle name="Normal 6 3 3 2 3 2 2" xfId="27540" xr:uid="{00000000-0005-0000-0000-0000E4B10000}"/>
    <cellStyle name="Normal 6 3 3 2 3 2 3" xfId="53876" xr:uid="{00000000-0005-0000-0000-0000E5B10000}"/>
    <cellStyle name="Normal 6 3 3 2 3 2 4" xfId="17651" xr:uid="{00000000-0005-0000-0000-0000E6B10000}"/>
    <cellStyle name="Normal 6 3 3 2 3 3" xfId="21943" xr:uid="{00000000-0005-0000-0000-0000E7B10000}"/>
    <cellStyle name="Normal 6 3 3 2 3 3 2" xfId="49188" xr:uid="{00000000-0005-0000-0000-0000E8B10000}"/>
    <cellStyle name="Normal 6 3 3 2 3 4" xfId="31430" xr:uid="{00000000-0005-0000-0000-0000E9B10000}"/>
    <cellStyle name="Normal 6 3 3 2 3 5" xfId="36997" xr:uid="{00000000-0005-0000-0000-0000EAB10000}"/>
    <cellStyle name="Normal 6 3 3 2 3 6" xfId="44457" xr:uid="{00000000-0005-0000-0000-0000EBB10000}"/>
    <cellStyle name="Normal 6 3 3 2 3 7" xfId="12450" xr:uid="{00000000-0005-0000-0000-0000ECB10000}"/>
    <cellStyle name="Normal 6 3 3 2 4" xfId="6145" xr:uid="{00000000-0005-0000-0000-0000EDB10000}"/>
    <cellStyle name="Normal 6 3 3 2 4 2" xfId="24253" xr:uid="{00000000-0005-0000-0000-0000EEB10000}"/>
    <cellStyle name="Normal 6 3 3 2 4 3" xfId="51911" xr:uid="{00000000-0005-0000-0000-0000EFB10000}"/>
    <cellStyle name="Normal 6 3 3 2 4 4" xfId="13952" xr:uid="{00000000-0005-0000-0000-0000F0B10000}"/>
    <cellStyle name="Normal 6 3 3 2 5" xfId="15821" xr:uid="{00000000-0005-0000-0000-0000F1B10000}"/>
    <cellStyle name="Normal 6 3 3 2 5 2" xfId="25731" xr:uid="{00000000-0005-0000-0000-0000F2B10000}"/>
    <cellStyle name="Normal 6 3 3 2 5 3" xfId="47249" xr:uid="{00000000-0005-0000-0000-0000F3B10000}"/>
    <cellStyle name="Normal 6 3 3 2 6" xfId="19740" xr:uid="{00000000-0005-0000-0000-0000F4B10000}"/>
    <cellStyle name="Normal 6 3 3 2 7" xfId="29379" xr:uid="{00000000-0005-0000-0000-0000F5B10000}"/>
    <cellStyle name="Normal 6 3 3 2 8" xfId="34809" xr:uid="{00000000-0005-0000-0000-0000F6B10000}"/>
    <cellStyle name="Normal 6 3 3 2 9" xfId="42408" xr:uid="{00000000-0005-0000-0000-0000F7B10000}"/>
    <cellStyle name="Normal 6 3 3 3" xfId="1374" xr:uid="{00000000-0005-0000-0000-0000F8B10000}"/>
    <cellStyle name="Normal 6 3 3 3 2" xfId="3750" xr:uid="{00000000-0005-0000-0000-0000F9B10000}"/>
    <cellStyle name="Normal 6 3 3 3 2 2" xfId="8541" xr:uid="{00000000-0005-0000-0000-0000FAB10000}"/>
    <cellStyle name="Normal 6 3 3 3 2 2 2" xfId="27961" xr:uid="{00000000-0005-0000-0000-0000FBB10000}"/>
    <cellStyle name="Normal 6 3 3 3 2 2 3" xfId="54307" xr:uid="{00000000-0005-0000-0000-0000FCB10000}"/>
    <cellStyle name="Normal 6 3 3 3 2 2 4" xfId="18083" xr:uid="{00000000-0005-0000-0000-0000FDB10000}"/>
    <cellStyle name="Normal 6 3 3 3 2 3" xfId="22375" xr:uid="{00000000-0005-0000-0000-0000FEB10000}"/>
    <cellStyle name="Normal 6 3 3 3 2 3 2" xfId="49618" xr:uid="{00000000-0005-0000-0000-0000FFB10000}"/>
    <cellStyle name="Normal 6 3 3 3 2 4" xfId="31858" xr:uid="{00000000-0005-0000-0000-000000B20000}"/>
    <cellStyle name="Normal 6 3 3 3 2 5" xfId="37429" xr:uid="{00000000-0005-0000-0000-000001B20000}"/>
    <cellStyle name="Normal 6 3 3 3 2 6" xfId="44889" xr:uid="{00000000-0005-0000-0000-000002B20000}"/>
    <cellStyle name="Normal 6 3 3 3 2 7" xfId="14372" xr:uid="{00000000-0005-0000-0000-000003B20000}"/>
    <cellStyle name="Normal 6 3 3 3 3" xfId="6588" xr:uid="{00000000-0005-0000-0000-000004B20000}"/>
    <cellStyle name="Normal 6 3 3 3 3 2" xfId="26151" xr:uid="{00000000-0005-0000-0000-000005B20000}"/>
    <cellStyle name="Normal 6 3 3 3 3 3" xfId="52354" xr:uid="{00000000-0005-0000-0000-000006B20000}"/>
    <cellStyle name="Normal 6 3 3 3 3 4" xfId="16241" xr:uid="{00000000-0005-0000-0000-000007B20000}"/>
    <cellStyle name="Normal 6 3 3 3 4" xfId="20213" xr:uid="{00000000-0005-0000-0000-000008B20000}"/>
    <cellStyle name="Normal 6 3 3 3 4 2" xfId="47690" xr:uid="{00000000-0005-0000-0000-000009B20000}"/>
    <cellStyle name="Normal 6 3 3 3 5" xfId="29838" xr:uid="{00000000-0005-0000-0000-00000AB20000}"/>
    <cellStyle name="Normal 6 3 3 3 6" xfId="35284" xr:uid="{00000000-0005-0000-0000-00000BB20000}"/>
    <cellStyle name="Normal 6 3 3 3 7" xfId="42879" xr:uid="{00000000-0005-0000-0000-00000CB20000}"/>
    <cellStyle name="Normal 6 3 3 3 8" xfId="12908" xr:uid="{00000000-0005-0000-0000-00000DB20000}"/>
    <cellStyle name="Normal 6 3 3 4" xfId="2177" xr:uid="{00000000-0005-0000-0000-00000EB20000}"/>
    <cellStyle name="Normal 6 3 3 4 2" xfId="4482" xr:uid="{00000000-0005-0000-0000-00000FB20000}"/>
    <cellStyle name="Normal 6 3 3 4 2 2" xfId="9263" xr:uid="{00000000-0005-0000-0000-000010B20000}"/>
    <cellStyle name="Normal 6 3 3 4 2 2 2" xfId="28656" xr:uid="{00000000-0005-0000-0000-000011B20000}"/>
    <cellStyle name="Normal 6 3 3 4 2 2 3" xfId="55029" xr:uid="{00000000-0005-0000-0000-000012B20000}"/>
    <cellStyle name="Normal 6 3 3 4 2 2 4" xfId="18815" xr:uid="{00000000-0005-0000-0000-000013B20000}"/>
    <cellStyle name="Normal 6 3 3 4 2 3" xfId="23107" xr:uid="{00000000-0005-0000-0000-000014B20000}"/>
    <cellStyle name="Normal 6 3 3 4 2 3 2" xfId="50339" xr:uid="{00000000-0005-0000-0000-000015B20000}"/>
    <cellStyle name="Normal 6 3 3 4 2 4" xfId="32582" xr:uid="{00000000-0005-0000-0000-000016B20000}"/>
    <cellStyle name="Normal 6 3 3 4 2 5" xfId="38161" xr:uid="{00000000-0005-0000-0000-000017B20000}"/>
    <cellStyle name="Normal 6 3 3 4 2 6" xfId="45621" xr:uid="{00000000-0005-0000-0000-000018B20000}"/>
    <cellStyle name="Normal 6 3 3 4 2 7" xfId="15067" xr:uid="{00000000-0005-0000-0000-000019B20000}"/>
    <cellStyle name="Normal 6 3 3 4 3" xfId="7342" xr:uid="{00000000-0005-0000-0000-00001AB20000}"/>
    <cellStyle name="Normal 6 3 3 4 3 2" xfId="26846" xr:uid="{00000000-0005-0000-0000-00001BB20000}"/>
    <cellStyle name="Normal 6 3 3 4 3 3" xfId="53108" xr:uid="{00000000-0005-0000-0000-00001CB20000}"/>
    <cellStyle name="Normal 6 3 3 4 3 4" xfId="16936" xr:uid="{00000000-0005-0000-0000-00001DB20000}"/>
    <cellStyle name="Normal 6 3 3 4 4" xfId="21014" xr:uid="{00000000-0005-0000-0000-00001EB20000}"/>
    <cellStyle name="Normal 6 3 3 4 4 2" xfId="48444" xr:uid="{00000000-0005-0000-0000-00001FB20000}"/>
    <cellStyle name="Normal 6 3 3 4 5" xfId="30628" xr:uid="{00000000-0005-0000-0000-000020B20000}"/>
    <cellStyle name="Normal 6 3 3 4 6" xfId="36087" xr:uid="{00000000-0005-0000-0000-000021B20000}"/>
    <cellStyle name="Normal 6 3 3 4 7" xfId="43680" xr:uid="{00000000-0005-0000-0000-000022B20000}"/>
    <cellStyle name="Normal 6 3 3 4 8" xfId="12191" xr:uid="{00000000-0005-0000-0000-000023B20000}"/>
    <cellStyle name="Normal 6 3 3 5" xfId="3058" xr:uid="{00000000-0005-0000-0000-000024B20000}"/>
    <cellStyle name="Normal 6 3 3 5 2" xfId="7851" xr:uid="{00000000-0005-0000-0000-000025B20000}"/>
    <cellStyle name="Normal 6 3 3 5 2 2" xfId="27281" xr:uid="{00000000-0005-0000-0000-000026B20000}"/>
    <cellStyle name="Normal 6 3 3 5 2 3" xfId="53617" xr:uid="{00000000-0005-0000-0000-000027B20000}"/>
    <cellStyle name="Normal 6 3 3 5 2 4" xfId="17391" xr:uid="{00000000-0005-0000-0000-000028B20000}"/>
    <cellStyle name="Normal 6 3 3 5 3" xfId="21683" xr:uid="{00000000-0005-0000-0000-000029B20000}"/>
    <cellStyle name="Normal 6 3 3 5 3 2" xfId="48929" xr:uid="{00000000-0005-0000-0000-00002AB20000}"/>
    <cellStyle name="Normal 6 3 3 5 4" xfId="31170" xr:uid="{00000000-0005-0000-0000-00002BB20000}"/>
    <cellStyle name="Normal 6 3 3 5 5" xfId="36737" xr:uid="{00000000-0005-0000-0000-00002CB20000}"/>
    <cellStyle name="Normal 6 3 3 5 6" xfId="44197" xr:uid="{00000000-0005-0000-0000-00002DB20000}"/>
    <cellStyle name="Normal 6 3 3 5 7" xfId="13693" xr:uid="{00000000-0005-0000-0000-00002EB20000}"/>
    <cellStyle name="Normal 6 3 3 6" xfId="4957" xr:uid="{00000000-0005-0000-0000-00002FB20000}"/>
    <cellStyle name="Normal 6 3 3 6 2" xfId="9713" xr:uid="{00000000-0005-0000-0000-000030B20000}"/>
    <cellStyle name="Normal 6 3 3 6 2 2" xfId="55479" xr:uid="{00000000-0005-0000-0000-000031B20000}"/>
    <cellStyle name="Normal 6 3 3 6 2 3" xfId="25472" xr:uid="{00000000-0005-0000-0000-000032B20000}"/>
    <cellStyle name="Normal 6 3 3 6 3" xfId="33056" xr:uid="{00000000-0005-0000-0000-000033B20000}"/>
    <cellStyle name="Normal 6 3 3 6 3 2" xfId="50788" xr:uid="{00000000-0005-0000-0000-000034B20000}"/>
    <cellStyle name="Normal 6 3 3 6 4" xfId="38635" xr:uid="{00000000-0005-0000-0000-000035B20000}"/>
    <cellStyle name="Normal 6 3 3 6 5" xfId="46088" xr:uid="{00000000-0005-0000-0000-000036B20000}"/>
    <cellStyle name="Normal 6 3 3 6 6" xfId="15562" xr:uid="{00000000-0005-0000-0000-000037B20000}"/>
    <cellStyle name="Normal 6 3 3 7" xfId="5442" xr:uid="{00000000-0005-0000-0000-000038B20000}"/>
    <cellStyle name="Normal 6 3 3 7 2" xfId="10134" xr:uid="{00000000-0005-0000-0000-000039B20000}"/>
    <cellStyle name="Normal 6 3 3 7 2 2" xfId="55900" xr:uid="{00000000-0005-0000-0000-00003AB20000}"/>
    <cellStyle name="Normal 6 3 3 7 2 3" xfId="33538" xr:uid="{00000000-0005-0000-0000-00003BB20000}"/>
    <cellStyle name="Normal 6 3 3 7 3" xfId="39117" xr:uid="{00000000-0005-0000-0000-00003CB20000}"/>
    <cellStyle name="Normal 6 3 3 7 3 2" xfId="51208" xr:uid="{00000000-0005-0000-0000-00003DB20000}"/>
    <cellStyle name="Normal 6 3 3 7 4" xfId="46570" xr:uid="{00000000-0005-0000-0000-00003EB20000}"/>
    <cellStyle name="Normal 6 3 3 7 5" xfId="19458" xr:uid="{00000000-0005-0000-0000-00003FB20000}"/>
    <cellStyle name="Normal 6 3 3 8" xfId="5885" xr:uid="{00000000-0005-0000-0000-000040B20000}"/>
    <cellStyle name="Normal 6 3 3 8 2" xfId="51651" xr:uid="{00000000-0005-0000-0000-000041B20000}"/>
    <cellStyle name="Normal 6 3 3 8 3" xfId="29119" xr:uid="{00000000-0005-0000-0000-000042B20000}"/>
    <cellStyle name="Normal 6 3 3 9" xfId="10930" xr:uid="{00000000-0005-0000-0000-000043B20000}"/>
    <cellStyle name="Normal 6 3 3 9 2" xfId="46990" xr:uid="{00000000-0005-0000-0000-000044B20000}"/>
    <cellStyle name="Normal 6 3 3 9 3" xfId="34527" xr:uid="{00000000-0005-0000-0000-000045B20000}"/>
    <cellStyle name="Normal 6 3 4" xfId="972" xr:uid="{00000000-0005-0000-0000-000046B20000}"/>
    <cellStyle name="Normal 6 3 4 10" xfId="11829" xr:uid="{00000000-0005-0000-0000-000047B20000}"/>
    <cellStyle name="Normal 6 3 4 11" xfId="56757" xr:uid="{00000000-0005-0000-0000-000048B20000}"/>
    <cellStyle name="Normal 6 3 4 12" xfId="57212" xr:uid="{00000000-0005-0000-0000-000049B20000}"/>
    <cellStyle name="Normal 6 3 4 2" xfId="1709" xr:uid="{00000000-0005-0000-0000-00004AB20000}"/>
    <cellStyle name="Normal 6 3 4 2 2" xfId="4082" xr:uid="{00000000-0005-0000-0000-00004BB20000}"/>
    <cellStyle name="Normal 6 3 4 2 2 2" xfId="8873" xr:uid="{00000000-0005-0000-0000-00004CB20000}"/>
    <cellStyle name="Normal 6 3 4 2 2 2 2" xfId="28292" xr:uid="{00000000-0005-0000-0000-00004DB20000}"/>
    <cellStyle name="Normal 6 3 4 2 2 2 3" xfId="54639" xr:uid="{00000000-0005-0000-0000-00004EB20000}"/>
    <cellStyle name="Normal 6 3 4 2 2 2 4" xfId="18415" xr:uid="{00000000-0005-0000-0000-00004FB20000}"/>
    <cellStyle name="Normal 6 3 4 2 2 3" xfId="22707" xr:uid="{00000000-0005-0000-0000-000050B20000}"/>
    <cellStyle name="Normal 6 3 4 2 2 3 2" xfId="49950" xr:uid="{00000000-0005-0000-0000-000051B20000}"/>
    <cellStyle name="Normal 6 3 4 2 2 4" xfId="32190" xr:uid="{00000000-0005-0000-0000-000052B20000}"/>
    <cellStyle name="Normal 6 3 4 2 2 5" xfId="37761" xr:uid="{00000000-0005-0000-0000-000053B20000}"/>
    <cellStyle name="Normal 6 3 4 2 2 6" xfId="45221" xr:uid="{00000000-0005-0000-0000-000054B20000}"/>
    <cellStyle name="Normal 6 3 4 2 2 7" xfId="14703" xr:uid="{00000000-0005-0000-0000-000055B20000}"/>
    <cellStyle name="Normal 6 3 4 2 3" xfId="6922" xr:uid="{00000000-0005-0000-0000-000056B20000}"/>
    <cellStyle name="Normal 6 3 4 2 3 2" xfId="26482" xr:uid="{00000000-0005-0000-0000-000057B20000}"/>
    <cellStyle name="Normal 6 3 4 2 3 3" xfId="52688" xr:uid="{00000000-0005-0000-0000-000058B20000}"/>
    <cellStyle name="Normal 6 3 4 2 3 4" xfId="16572" xr:uid="{00000000-0005-0000-0000-000059B20000}"/>
    <cellStyle name="Normal 6 3 4 2 4" xfId="20548" xr:uid="{00000000-0005-0000-0000-00005AB20000}"/>
    <cellStyle name="Normal 6 3 4 2 4 2" xfId="48024" xr:uid="{00000000-0005-0000-0000-00005BB20000}"/>
    <cellStyle name="Normal 6 3 4 2 5" xfId="30173" xr:uid="{00000000-0005-0000-0000-00005CB20000}"/>
    <cellStyle name="Normal 6 3 4 2 6" xfId="35619" xr:uid="{00000000-0005-0000-0000-00005DB20000}"/>
    <cellStyle name="Normal 6 3 4 2 7" xfId="43214" xr:uid="{00000000-0005-0000-0000-00005EB20000}"/>
    <cellStyle name="Normal 6 3 4 2 8" xfId="13242" xr:uid="{00000000-0005-0000-0000-00005FB20000}"/>
    <cellStyle name="Normal 6 3 4 3" xfId="2249" xr:uid="{00000000-0005-0000-0000-000060B20000}"/>
    <cellStyle name="Normal 6 3 4 3 2" xfId="4554" xr:uid="{00000000-0005-0000-0000-000061B20000}"/>
    <cellStyle name="Normal 6 3 4 3 2 2" xfId="9335" xr:uid="{00000000-0005-0000-0000-000062B20000}"/>
    <cellStyle name="Normal 6 3 4 3 2 2 2" xfId="28728" xr:uid="{00000000-0005-0000-0000-000063B20000}"/>
    <cellStyle name="Normal 6 3 4 3 2 2 3" xfId="55101" xr:uid="{00000000-0005-0000-0000-000064B20000}"/>
    <cellStyle name="Normal 6 3 4 3 2 2 4" xfId="18887" xr:uid="{00000000-0005-0000-0000-000065B20000}"/>
    <cellStyle name="Normal 6 3 4 3 2 3" xfId="23179" xr:uid="{00000000-0005-0000-0000-000066B20000}"/>
    <cellStyle name="Normal 6 3 4 3 2 3 2" xfId="50411" xr:uid="{00000000-0005-0000-0000-000067B20000}"/>
    <cellStyle name="Normal 6 3 4 3 2 4" xfId="32654" xr:uid="{00000000-0005-0000-0000-000068B20000}"/>
    <cellStyle name="Normal 6 3 4 3 2 5" xfId="38233" xr:uid="{00000000-0005-0000-0000-000069B20000}"/>
    <cellStyle name="Normal 6 3 4 3 2 6" xfId="45693" xr:uid="{00000000-0005-0000-0000-00006AB20000}"/>
    <cellStyle name="Normal 6 3 4 3 2 7" xfId="15139" xr:uid="{00000000-0005-0000-0000-00006BB20000}"/>
    <cellStyle name="Normal 6 3 4 3 3" xfId="7414" xr:uid="{00000000-0005-0000-0000-00006CB20000}"/>
    <cellStyle name="Normal 6 3 4 3 3 2" xfId="26918" xr:uid="{00000000-0005-0000-0000-00006DB20000}"/>
    <cellStyle name="Normal 6 3 4 3 3 3" xfId="53180" xr:uid="{00000000-0005-0000-0000-00006EB20000}"/>
    <cellStyle name="Normal 6 3 4 3 3 4" xfId="17008" xr:uid="{00000000-0005-0000-0000-00006FB20000}"/>
    <cellStyle name="Normal 6 3 4 3 4" xfId="21086" xr:uid="{00000000-0005-0000-0000-000070B20000}"/>
    <cellStyle name="Normal 6 3 4 3 4 2" xfId="48516" xr:uid="{00000000-0005-0000-0000-000071B20000}"/>
    <cellStyle name="Normal 6 3 4 3 5" xfId="30700" xr:uid="{00000000-0005-0000-0000-000072B20000}"/>
    <cellStyle name="Normal 6 3 4 3 6" xfId="36159" xr:uid="{00000000-0005-0000-0000-000073B20000}"/>
    <cellStyle name="Normal 6 3 4 3 7" xfId="43752" xr:uid="{00000000-0005-0000-0000-000074B20000}"/>
    <cellStyle name="Normal 6 3 4 3 8" xfId="12522" xr:uid="{00000000-0005-0000-0000-000075B20000}"/>
    <cellStyle name="Normal 6 3 4 4" xfId="3390" xr:uid="{00000000-0005-0000-0000-000076B20000}"/>
    <cellStyle name="Normal 6 3 4 4 2" xfId="8182" xr:uid="{00000000-0005-0000-0000-000077B20000}"/>
    <cellStyle name="Normal 6 3 4 4 2 2" xfId="27612" xr:uid="{00000000-0005-0000-0000-000078B20000}"/>
    <cellStyle name="Normal 6 3 4 4 2 3" xfId="53948" xr:uid="{00000000-0005-0000-0000-000079B20000}"/>
    <cellStyle name="Normal 6 3 4 4 2 4" xfId="17723" xr:uid="{00000000-0005-0000-0000-00007AB20000}"/>
    <cellStyle name="Normal 6 3 4 4 3" xfId="22015" xr:uid="{00000000-0005-0000-0000-00007BB20000}"/>
    <cellStyle name="Normal 6 3 4 4 3 2" xfId="49260" xr:uid="{00000000-0005-0000-0000-00007CB20000}"/>
    <cellStyle name="Normal 6 3 4 4 4" xfId="31502" xr:uid="{00000000-0005-0000-0000-00007DB20000}"/>
    <cellStyle name="Normal 6 3 4 4 5" xfId="37069" xr:uid="{00000000-0005-0000-0000-00007EB20000}"/>
    <cellStyle name="Normal 6 3 4 4 6" xfId="44529" xr:uid="{00000000-0005-0000-0000-00007FB20000}"/>
    <cellStyle name="Normal 6 3 4 4 7" xfId="14024" xr:uid="{00000000-0005-0000-0000-000080B20000}"/>
    <cellStyle name="Normal 6 3 4 5" xfId="5029" xr:uid="{00000000-0005-0000-0000-000081B20000}"/>
    <cellStyle name="Normal 6 3 4 5 2" xfId="9785" xr:uid="{00000000-0005-0000-0000-000082B20000}"/>
    <cellStyle name="Normal 6 3 4 5 2 2" xfId="55551" xr:uid="{00000000-0005-0000-0000-000083B20000}"/>
    <cellStyle name="Normal 6 3 4 5 2 3" xfId="25803" xr:uid="{00000000-0005-0000-0000-000084B20000}"/>
    <cellStyle name="Normal 6 3 4 5 3" xfId="33128" xr:uid="{00000000-0005-0000-0000-000085B20000}"/>
    <cellStyle name="Normal 6 3 4 5 3 2" xfId="50860" xr:uid="{00000000-0005-0000-0000-000086B20000}"/>
    <cellStyle name="Normal 6 3 4 5 4" xfId="38707" xr:uid="{00000000-0005-0000-0000-000087B20000}"/>
    <cellStyle name="Normal 6 3 4 5 5" xfId="46160" xr:uid="{00000000-0005-0000-0000-000088B20000}"/>
    <cellStyle name="Normal 6 3 4 5 6" xfId="15893" xr:uid="{00000000-0005-0000-0000-000089B20000}"/>
    <cellStyle name="Normal 6 3 4 6" xfId="5514" xr:uid="{00000000-0005-0000-0000-00008AB20000}"/>
    <cellStyle name="Normal 6 3 4 6 2" xfId="10206" xr:uid="{00000000-0005-0000-0000-00008BB20000}"/>
    <cellStyle name="Normal 6 3 4 6 2 2" xfId="55972" xr:uid="{00000000-0005-0000-0000-00008CB20000}"/>
    <cellStyle name="Normal 6 3 4 6 2 3" xfId="33610" xr:uid="{00000000-0005-0000-0000-00008DB20000}"/>
    <cellStyle name="Normal 6 3 4 6 3" xfId="39189" xr:uid="{00000000-0005-0000-0000-00008EB20000}"/>
    <cellStyle name="Normal 6 3 4 6 3 2" xfId="51280" xr:uid="{00000000-0005-0000-0000-00008FB20000}"/>
    <cellStyle name="Normal 6 3 4 6 4" xfId="46642" xr:uid="{00000000-0005-0000-0000-000090B20000}"/>
    <cellStyle name="Normal 6 3 4 6 5" xfId="19817" xr:uid="{00000000-0005-0000-0000-000091B20000}"/>
    <cellStyle name="Normal 6 3 4 7" xfId="6217" xr:uid="{00000000-0005-0000-0000-000092B20000}"/>
    <cellStyle name="Normal 6 3 4 7 2" xfId="51983" xr:uid="{00000000-0005-0000-0000-000093B20000}"/>
    <cellStyle name="Normal 6 3 4 7 3" xfId="29451" xr:uid="{00000000-0005-0000-0000-000094B20000}"/>
    <cellStyle name="Normal 6 3 4 8" xfId="11002" xr:uid="{00000000-0005-0000-0000-000095B20000}"/>
    <cellStyle name="Normal 6 3 4 8 2" xfId="47321" xr:uid="{00000000-0005-0000-0000-000096B20000}"/>
    <cellStyle name="Normal 6 3 4 8 3" xfId="34886" xr:uid="{00000000-0005-0000-0000-000097B20000}"/>
    <cellStyle name="Normal 6 3 4 9" xfId="42485" xr:uid="{00000000-0005-0000-0000-000098B20000}"/>
    <cellStyle name="Normal 6 3 5" xfId="713" xr:uid="{00000000-0005-0000-0000-000099B20000}"/>
    <cellStyle name="Normal 6 3 5 10" xfId="11570" xr:uid="{00000000-0005-0000-0000-00009AB20000}"/>
    <cellStyle name="Normal 6 3 5 2" xfId="1473" xr:uid="{00000000-0005-0000-0000-00009BB20000}"/>
    <cellStyle name="Normal 6 3 5 2 2" xfId="3849" xr:uid="{00000000-0005-0000-0000-00009CB20000}"/>
    <cellStyle name="Normal 6 3 5 2 2 2" xfId="8640" xr:uid="{00000000-0005-0000-0000-00009DB20000}"/>
    <cellStyle name="Normal 6 3 5 2 2 2 2" xfId="28060" xr:uid="{00000000-0005-0000-0000-00009EB20000}"/>
    <cellStyle name="Normal 6 3 5 2 2 2 3" xfId="54406" xr:uid="{00000000-0005-0000-0000-00009FB20000}"/>
    <cellStyle name="Normal 6 3 5 2 2 2 4" xfId="18182" xr:uid="{00000000-0005-0000-0000-0000A0B20000}"/>
    <cellStyle name="Normal 6 3 5 2 2 3" xfId="22474" xr:uid="{00000000-0005-0000-0000-0000A1B20000}"/>
    <cellStyle name="Normal 6 3 5 2 2 3 2" xfId="49717" xr:uid="{00000000-0005-0000-0000-0000A2B20000}"/>
    <cellStyle name="Normal 6 3 5 2 2 4" xfId="31957" xr:uid="{00000000-0005-0000-0000-0000A3B20000}"/>
    <cellStyle name="Normal 6 3 5 2 2 5" xfId="37528" xr:uid="{00000000-0005-0000-0000-0000A4B20000}"/>
    <cellStyle name="Normal 6 3 5 2 2 6" xfId="44988" xr:uid="{00000000-0005-0000-0000-0000A5B20000}"/>
    <cellStyle name="Normal 6 3 5 2 2 7" xfId="14471" xr:uid="{00000000-0005-0000-0000-0000A6B20000}"/>
    <cellStyle name="Normal 6 3 5 2 3" xfId="6687" xr:uid="{00000000-0005-0000-0000-0000A7B20000}"/>
    <cellStyle name="Normal 6 3 5 2 3 2" xfId="26250" xr:uid="{00000000-0005-0000-0000-0000A8B20000}"/>
    <cellStyle name="Normal 6 3 5 2 3 3" xfId="52453" xr:uid="{00000000-0005-0000-0000-0000A9B20000}"/>
    <cellStyle name="Normal 6 3 5 2 3 4" xfId="16340" xr:uid="{00000000-0005-0000-0000-0000AAB20000}"/>
    <cellStyle name="Normal 6 3 5 2 4" xfId="20312" xr:uid="{00000000-0005-0000-0000-0000ABB20000}"/>
    <cellStyle name="Normal 6 3 5 2 4 2" xfId="47789" xr:uid="{00000000-0005-0000-0000-0000ACB20000}"/>
    <cellStyle name="Normal 6 3 5 2 5" xfId="29937" xr:uid="{00000000-0005-0000-0000-0000ADB20000}"/>
    <cellStyle name="Normal 6 3 5 2 6" xfId="35383" xr:uid="{00000000-0005-0000-0000-0000AEB20000}"/>
    <cellStyle name="Normal 6 3 5 2 7" xfId="42978" xr:uid="{00000000-0005-0000-0000-0000AFB20000}"/>
    <cellStyle name="Normal 6 3 5 2 8" xfId="13007" xr:uid="{00000000-0005-0000-0000-0000B0B20000}"/>
    <cellStyle name="Normal 6 3 5 3" xfId="3157" xr:uid="{00000000-0005-0000-0000-0000B1B20000}"/>
    <cellStyle name="Normal 6 3 5 3 2" xfId="7950" xr:uid="{00000000-0005-0000-0000-0000B2B20000}"/>
    <cellStyle name="Normal 6 3 5 3 2 2" xfId="27380" xr:uid="{00000000-0005-0000-0000-0000B3B20000}"/>
    <cellStyle name="Normal 6 3 5 3 2 3" xfId="53716" xr:uid="{00000000-0005-0000-0000-0000B4B20000}"/>
    <cellStyle name="Normal 6 3 5 3 2 4" xfId="17490" xr:uid="{00000000-0005-0000-0000-0000B5B20000}"/>
    <cellStyle name="Normal 6 3 5 3 3" xfId="21782" xr:uid="{00000000-0005-0000-0000-0000B6B20000}"/>
    <cellStyle name="Normal 6 3 5 3 3 2" xfId="49028" xr:uid="{00000000-0005-0000-0000-0000B7B20000}"/>
    <cellStyle name="Normal 6 3 5 3 4" xfId="31269" xr:uid="{00000000-0005-0000-0000-0000B8B20000}"/>
    <cellStyle name="Normal 6 3 5 3 5" xfId="36836" xr:uid="{00000000-0005-0000-0000-0000B9B20000}"/>
    <cellStyle name="Normal 6 3 5 3 6" xfId="44296" xr:uid="{00000000-0005-0000-0000-0000BAB20000}"/>
    <cellStyle name="Normal 6 3 5 3 7" xfId="12290" xr:uid="{00000000-0005-0000-0000-0000BBB20000}"/>
    <cellStyle name="Normal 6 3 5 4" xfId="5984" xr:uid="{00000000-0005-0000-0000-0000BCB20000}"/>
    <cellStyle name="Normal 6 3 5 4 2" xfId="24178" xr:uid="{00000000-0005-0000-0000-0000BDB20000}"/>
    <cellStyle name="Normal 6 3 5 4 3" xfId="51750" xr:uid="{00000000-0005-0000-0000-0000BEB20000}"/>
    <cellStyle name="Normal 6 3 5 4 4" xfId="13792" xr:uid="{00000000-0005-0000-0000-0000BFB20000}"/>
    <cellStyle name="Normal 6 3 5 5" xfId="15661" xr:uid="{00000000-0005-0000-0000-0000C0B20000}"/>
    <cellStyle name="Normal 6 3 5 5 2" xfId="25571" xr:uid="{00000000-0005-0000-0000-0000C1B20000}"/>
    <cellStyle name="Normal 6 3 5 5 3" xfId="47089" xr:uid="{00000000-0005-0000-0000-0000C2B20000}"/>
    <cellStyle name="Normal 6 3 5 6" xfId="19558" xr:uid="{00000000-0005-0000-0000-0000C3B20000}"/>
    <cellStyle name="Normal 6 3 5 7" xfId="29219" xr:uid="{00000000-0005-0000-0000-0000C4B20000}"/>
    <cellStyle name="Normal 6 3 5 8" xfId="34627" xr:uid="{00000000-0005-0000-0000-0000C5B20000}"/>
    <cellStyle name="Normal 6 3 5 9" xfId="42226" xr:uid="{00000000-0005-0000-0000-0000C6B20000}"/>
    <cellStyle name="Normal 6 3 6" xfId="1189" xr:uid="{00000000-0005-0000-0000-0000C7B20000}"/>
    <cellStyle name="Normal 6 3 6 2" xfId="3575" xr:uid="{00000000-0005-0000-0000-0000C8B20000}"/>
    <cellStyle name="Normal 6 3 6 2 2" xfId="8366" xr:uid="{00000000-0005-0000-0000-0000C9B20000}"/>
    <cellStyle name="Normal 6 3 6 2 2 2" xfId="27789" xr:uid="{00000000-0005-0000-0000-0000CAB20000}"/>
    <cellStyle name="Normal 6 3 6 2 2 3" xfId="54132" xr:uid="{00000000-0005-0000-0000-0000CBB20000}"/>
    <cellStyle name="Normal 6 3 6 2 2 4" xfId="17908" xr:uid="{00000000-0005-0000-0000-0000CCB20000}"/>
    <cellStyle name="Normal 6 3 6 2 3" xfId="22200" xr:uid="{00000000-0005-0000-0000-0000CDB20000}"/>
    <cellStyle name="Normal 6 3 6 2 3 2" xfId="49443" xr:uid="{00000000-0005-0000-0000-0000CEB20000}"/>
    <cellStyle name="Normal 6 3 6 2 4" xfId="31684" xr:uid="{00000000-0005-0000-0000-0000CFB20000}"/>
    <cellStyle name="Normal 6 3 6 2 5" xfId="37254" xr:uid="{00000000-0005-0000-0000-0000D0B20000}"/>
    <cellStyle name="Normal 6 3 6 2 6" xfId="44714" xr:uid="{00000000-0005-0000-0000-0000D1B20000}"/>
    <cellStyle name="Normal 6 3 6 2 7" xfId="12724" xr:uid="{00000000-0005-0000-0000-0000D2B20000}"/>
    <cellStyle name="Normal 6 3 6 3" xfId="6409" xr:uid="{00000000-0005-0000-0000-0000D3B20000}"/>
    <cellStyle name="Normal 6 3 6 3 2" xfId="23591" xr:uid="{00000000-0005-0000-0000-0000D4B20000}"/>
    <cellStyle name="Normal 6 3 6 3 3" xfId="52175" xr:uid="{00000000-0005-0000-0000-0000D5B20000}"/>
    <cellStyle name="Normal 6 3 6 3 4" xfId="14200" xr:uid="{00000000-0005-0000-0000-0000D6B20000}"/>
    <cellStyle name="Normal 6 3 6 4" xfId="16069" xr:uid="{00000000-0005-0000-0000-0000D7B20000}"/>
    <cellStyle name="Normal 6 3 6 4 2" xfId="25979" xr:uid="{00000000-0005-0000-0000-0000D8B20000}"/>
    <cellStyle name="Normal 6 3 6 4 3" xfId="47511" xr:uid="{00000000-0005-0000-0000-0000D9B20000}"/>
    <cellStyle name="Normal 6 3 6 5" xfId="20028" xr:uid="{00000000-0005-0000-0000-0000DAB20000}"/>
    <cellStyle name="Normal 6 3 6 6" xfId="29656" xr:uid="{00000000-0005-0000-0000-0000DBB20000}"/>
    <cellStyle name="Normal 6 3 6 7" xfId="35099" xr:uid="{00000000-0005-0000-0000-0000DCB20000}"/>
    <cellStyle name="Normal 6 3 6 8" xfId="42694" xr:uid="{00000000-0005-0000-0000-0000DDB20000}"/>
    <cellStyle name="Normal 6 3 6 9" xfId="11287" xr:uid="{00000000-0005-0000-0000-0000DEB20000}"/>
    <cellStyle name="Normal 6 3 7" xfId="2017" xr:uid="{00000000-0005-0000-0000-0000DFB20000}"/>
    <cellStyle name="Normal 6 3 7 2" xfId="4322" xr:uid="{00000000-0005-0000-0000-0000E0B20000}"/>
    <cellStyle name="Normal 6 3 7 2 2" xfId="9103" xr:uid="{00000000-0005-0000-0000-0000E1B20000}"/>
    <cellStyle name="Normal 6 3 7 2 2 2" xfId="28496" xr:uid="{00000000-0005-0000-0000-0000E2B20000}"/>
    <cellStyle name="Normal 6 3 7 2 2 3" xfId="54869" xr:uid="{00000000-0005-0000-0000-0000E3B20000}"/>
    <cellStyle name="Normal 6 3 7 2 2 4" xfId="18655" xr:uid="{00000000-0005-0000-0000-0000E4B20000}"/>
    <cellStyle name="Normal 6 3 7 2 3" xfId="22947" xr:uid="{00000000-0005-0000-0000-0000E5B20000}"/>
    <cellStyle name="Normal 6 3 7 2 3 2" xfId="50179" xr:uid="{00000000-0005-0000-0000-0000E6B20000}"/>
    <cellStyle name="Normal 6 3 7 2 4" xfId="32422" xr:uid="{00000000-0005-0000-0000-0000E7B20000}"/>
    <cellStyle name="Normal 6 3 7 2 5" xfId="38001" xr:uid="{00000000-0005-0000-0000-0000E8B20000}"/>
    <cellStyle name="Normal 6 3 7 2 6" xfId="45461" xr:uid="{00000000-0005-0000-0000-0000E9B20000}"/>
    <cellStyle name="Normal 6 3 7 2 7" xfId="14907" xr:uid="{00000000-0005-0000-0000-0000EAB20000}"/>
    <cellStyle name="Normal 6 3 7 3" xfId="7182" xr:uid="{00000000-0005-0000-0000-0000EBB20000}"/>
    <cellStyle name="Normal 6 3 7 3 2" xfId="26686" xr:uid="{00000000-0005-0000-0000-0000ECB20000}"/>
    <cellStyle name="Normal 6 3 7 3 3" xfId="52948" xr:uid="{00000000-0005-0000-0000-0000EDB20000}"/>
    <cellStyle name="Normal 6 3 7 3 4" xfId="16776" xr:uid="{00000000-0005-0000-0000-0000EEB20000}"/>
    <cellStyle name="Normal 6 3 7 4" xfId="20854" xr:uid="{00000000-0005-0000-0000-0000EFB20000}"/>
    <cellStyle name="Normal 6 3 7 4 2" xfId="48284" xr:uid="{00000000-0005-0000-0000-0000F0B20000}"/>
    <cellStyle name="Normal 6 3 7 5" xfId="30468" xr:uid="{00000000-0005-0000-0000-0000F1B20000}"/>
    <cellStyle name="Normal 6 3 7 6" xfId="35927" xr:uid="{00000000-0005-0000-0000-0000F2B20000}"/>
    <cellStyle name="Normal 6 3 7 7" xfId="43520" xr:uid="{00000000-0005-0000-0000-0000F3B20000}"/>
    <cellStyle name="Normal 6 3 7 8" xfId="12019" xr:uid="{00000000-0005-0000-0000-0000F4B20000}"/>
    <cellStyle name="Normal 6 3 8" xfId="2884" xr:uid="{00000000-0005-0000-0000-0000F5B20000}"/>
    <cellStyle name="Normal 6 3 8 2" xfId="7679" xr:uid="{00000000-0005-0000-0000-0000F6B20000}"/>
    <cellStyle name="Normal 6 3 8 2 2" xfId="27109" xr:uid="{00000000-0005-0000-0000-0000F7B20000}"/>
    <cellStyle name="Normal 6 3 8 2 3" xfId="53445" xr:uid="{00000000-0005-0000-0000-0000F8B20000}"/>
    <cellStyle name="Normal 6 3 8 2 4" xfId="17217" xr:uid="{00000000-0005-0000-0000-0000F9B20000}"/>
    <cellStyle name="Normal 6 3 8 3" xfId="21509" xr:uid="{00000000-0005-0000-0000-0000FAB20000}"/>
    <cellStyle name="Normal 6 3 8 3 2" xfId="48757" xr:uid="{00000000-0005-0000-0000-0000FBB20000}"/>
    <cellStyle name="Normal 6 3 8 4" xfId="30996" xr:uid="{00000000-0005-0000-0000-0000FCB20000}"/>
    <cellStyle name="Normal 6 3 8 5" xfId="36563" xr:uid="{00000000-0005-0000-0000-0000FDB20000}"/>
    <cellStyle name="Normal 6 3 8 6" xfId="44023" xr:uid="{00000000-0005-0000-0000-0000FEB20000}"/>
    <cellStyle name="Normal 6 3 8 7" xfId="13521" xr:uid="{00000000-0005-0000-0000-0000FFB20000}"/>
    <cellStyle name="Normal 6 3 9" xfId="4793" xr:uid="{00000000-0005-0000-0000-000000B30000}"/>
    <cellStyle name="Normal 6 3 9 2" xfId="9553" xr:uid="{00000000-0005-0000-0000-000001B30000}"/>
    <cellStyle name="Normal 6 3 9 2 2" xfId="55319" xr:uid="{00000000-0005-0000-0000-000002B30000}"/>
    <cellStyle name="Normal 6 3 9 2 3" xfId="25312" xr:uid="{00000000-0005-0000-0000-000003B30000}"/>
    <cellStyle name="Normal 6 3 9 3" xfId="32892" xr:uid="{00000000-0005-0000-0000-000004B30000}"/>
    <cellStyle name="Normal 6 3 9 3 2" xfId="50628" xr:uid="{00000000-0005-0000-0000-000005B30000}"/>
    <cellStyle name="Normal 6 3 9 4" xfId="38471" xr:uid="{00000000-0005-0000-0000-000006B30000}"/>
    <cellStyle name="Normal 6 3 9 5" xfId="45928" xr:uid="{00000000-0005-0000-0000-000007B30000}"/>
    <cellStyle name="Normal 6 3 9 6" xfId="15390" xr:uid="{00000000-0005-0000-0000-000008B30000}"/>
    <cellStyle name="Normal 6 4" xfId="498" xr:uid="{00000000-0005-0000-0000-000009B30000}"/>
    <cellStyle name="Normal 6 4 10" xfId="10822" xr:uid="{00000000-0005-0000-0000-00000AB30000}"/>
    <cellStyle name="Normal 6 4 10 2" xfId="46882" xr:uid="{00000000-0005-0000-0000-00000BB30000}"/>
    <cellStyle name="Normal 6 4 10 3" xfId="34414" xr:uid="{00000000-0005-0000-0000-00000CB30000}"/>
    <cellStyle name="Normal 6 4 11" xfId="42014" xr:uid="{00000000-0005-0000-0000-00000DB30000}"/>
    <cellStyle name="Normal 6 4 12" xfId="11358" xr:uid="{00000000-0005-0000-0000-00000EB30000}"/>
    <cellStyle name="Normal 6 4 13" xfId="56577" xr:uid="{00000000-0005-0000-0000-00000FB30000}"/>
    <cellStyle name="Normal 6 4 14" xfId="57032" xr:uid="{00000000-0005-0000-0000-000010B30000}"/>
    <cellStyle name="Normal 6 4 2" xfId="1035" xr:uid="{00000000-0005-0000-0000-000011B30000}"/>
    <cellStyle name="Normal 6 4 2 10" xfId="11892" xr:uid="{00000000-0005-0000-0000-000012B30000}"/>
    <cellStyle name="Normal 6 4 2 11" xfId="56820" xr:uid="{00000000-0005-0000-0000-000013B30000}"/>
    <cellStyle name="Normal 6 4 2 12" xfId="57275" xr:uid="{00000000-0005-0000-0000-000014B30000}"/>
    <cellStyle name="Normal 6 4 2 2" xfId="1772" xr:uid="{00000000-0005-0000-0000-000015B30000}"/>
    <cellStyle name="Normal 6 4 2 2 2" xfId="4145" xr:uid="{00000000-0005-0000-0000-000016B30000}"/>
    <cellStyle name="Normal 6 4 2 2 2 2" xfId="8936" xr:uid="{00000000-0005-0000-0000-000017B30000}"/>
    <cellStyle name="Normal 6 4 2 2 2 2 2" xfId="28355" xr:uid="{00000000-0005-0000-0000-000018B30000}"/>
    <cellStyle name="Normal 6 4 2 2 2 2 3" xfId="54702" xr:uid="{00000000-0005-0000-0000-000019B30000}"/>
    <cellStyle name="Normal 6 4 2 2 2 2 4" xfId="18478" xr:uid="{00000000-0005-0000-0000-00001AB30000}"/>
    <cellStyle name="Normal 6 4 2 2 2 3" xfId="22770" xr:uid="{00000000-0005-0000-0000-00001BB30000}"/>
    <cellStyle name="Normal 6 4 2 2 2 3 2" xfId="50013" xr:uid="{00000000-0005-0000-0000-00001CB30000}"/>
    <cellStyle name="Normal 6 4 2 2 2 4" xfId="32253" xr:uid="{00000000-0005-0000-0000-00001DB30000}"/>
    <cellStyle name="Normal 6 4 2 2 2 5" xfId="37824" xr:uid="{00000000-0005-0000-0000-00001EB30000}"/>
    <cellStyle name="Normal 6 4 2 2 2 6" xfId="45284" xr:uid="{00000000-0005-0000-0000-00001FB30000}"/>
    <cellStyle name="Normal 6 4 2 2 2 7" xfId="14766" xr:uid="{00000000-0005-0000-0000-000020B30000}"/>
    <cellStyle name="Normal 6 4 2 2 3" xfId="6985" xr:uid="{00000000-0005-0000-0000-000021B30000}"/>
    <cellStyle name="Normal 6 4 2 2 3 2" xfId="26545" xr:uid="{00000000-0005-0000-0000-000022B30000}"/>
    <cellStyle name="Normal 6 4 2 2 3 3" xfId="52751" xr:uid="{00000000-0005-0000-0000-000023B30000}"/>
    <cellStyle name="Normal 6 4 2 2 3 4" xfId="16635" xr:uid="{00000000-0005-0000-0000-000024B30000}"/>
    <cellStyle name="Normal 6 4 2 2 4" xfId="20611" xr:uid="{00000000-0005-0000-0000-000025B30000}"/>
    <cellStyle name="Normal 6 4 2 2 4 2" xfId="48087" xr:uid="{00000000-0005-0000-0000-000026B30000}"/>
    <cellStyle name="Normal 6 4 2 2 5" xfId="30236" xr:uid="{00000000-0005-0000-0000-000027B30000}"/>
    <cellStyle name="Normal 6 4 2 2 6" xfId="35682" xr:uid="{00000000-0005-0000-0000-000028B30000}"/>
    <cellStyle name="Normal 6 4 2 2 7" xfId="43277" xr:uid="{00000000-0005-0000-0000-000029B30000}"/>
    <cellStyle name="Normal 6 4 2 2 8" xfId="13305" xr:uid="{00000000-0005-0000-0000-00002AB30000}"/>
    <cellStyle name="Normal 6 4 2 3" xfId="2312" xr:uid="{00000000-0005-0000-0000-00002BB30000}"/>
    <cellStyle name="Normal 6 4 2 3 2" xfId="4617" xr:uid="{00000000-0005-0000-0000-00002CB30000}"/>
    <cellStyle name="Normal 6 4 2 3 2 2" xfId="9398" xr:uid="{00000000-0005-0000-0000-00002DB30000}"/>
    <cellStyle name="Normal 6 4 2 3 2 2 2" xfId="28791" xr:uid="{00000000-0005-0000-0000-00002EB30000}"/>
    <cellStyle name="Normal 6 4 2 3 2 2 3" xfId="55164" xr:uid="{00000000-0005-0000-0000-00002FB30000}"/>
    <cellStyle name="Normal 6 4 2 3 2 2 4" xfId="18950" xr:uid="{00000000-0005-0000-0000-000030B30000}"/>
    <cellStyle name="Normal 6 4 2 3 2 3" xfId="23242" xr:uid="{00000000-0005-0000-0000-000031B30000}"/>
    <cellStyle name="Normal 6 4 2 3 2 3 2" xfId="50474" xr:uid="{00000000-0005-0000-0000-000032B30000}"/>
    <cellStyle name="Normal 6 4 2 3 2 4" xfId="32717" xr:uid="{00000000-0005-0000-0000-000033B30000}"/>
    <cellStyle name="Normal 6 4 2 3 2 5" xfId="38296" xr:uid="{00000000-0005-0000-0000-000034B30000}"/>
    <cellStyle name="Normal 6 4 2 3 2 6" xfId="45756" xr:uid="{00000000-0005-0000-0000-000035B30000}"/>
    <cellStyle name="Normal 6 4 2 3 2 7" xfId="15202" xr:uid="{00000000-0005-0000-0000-000036B30000}"/>
    <cellStyle name="Normal 6 4 2 3 3" xfId="7477" xr:uid="{00000000-0005-0000-0000-000037B30000}"/>
    <cellStyle name="Normal 6 4 2 3 3 2" xfId="26981" xr:uid="{00000000-0005-0000-0000-000038B30000}"/>
    <cellStyle name="Normal 6 4 2 3 3 3" xfId="53243" xr:uid="{00000000-0005-0000-0000-000039B30000}"/>
    <cellStyle name="Normal 6 4 2 3 3 4" xfId="17071" xr:uid="{00000000-0005-0000-0000-00003AB30000}"/>
    <cellStyle name="Normal 6 4 2 3 4" xfId="21149" xr:uid="{00000000-0005-0000-0000-00003BB30000}"/>
    <cellStyle name="Normal 6 4 2 3 4 2" xfId="48579" xr:uid="{00000000-0005-0000-0000-00003CB30000}"/>
    <cellStyle name="Normal 6 4 2 3 5" xfId="30763" xr:uid="{00000000-0005-0000-0000-00003DB30000}"/>
    <cellStyle name="Normal 6 4 2 3 6" xfId="36222" xr:uid="{00000000-0005-0000-0000-00003EB30000}"/>
    <cellStyle name="Normal 6 4 2 3 7" xfId="43815" xr:uid="{00000000-0005-0000-0000-00003FB30000}"/>
    <cellStyle name="Normal 6 4 2 3 8" xfId="12585" xr:uid="{00000000-0005-0000-0000-000040B30000}"/>
    <cellStyle name="Normal 6 4 2 4" xfId="3453" xr:uid="{00000000-0005-0000-0000-000041B30000}"/>
    <cellStyle name="Normal 6 4 2 4 2" xfId="8245" xr:uid="{00000000-0005-0000-0000-000042B30000}"/>
    <cellStyle name="Normal 6 4 2 4 2 2" xfId="27675" xr:uid="{00000000-0005-0000-0000-000043B30000}"/>
    <cellStyle name="Normal 6 4 2 4 2 3" xfId="54011" xr:uid="{00000000-0005-0000-0000-000044B30000}"/>
    <cellStyle name="Normal 6 4 2 4 2 4" xfId="17786" xr:uid="{00000000-0005-0000-0000-000045B30000}"/>
    <cellStyle name="Normal 6 4 2 4 3" xfId="22078" xr:uid="{00000000-0005-0000-0000-000046B30000}"/>
    <cellStyle name="Normal 6 4 2 4 3 2" xfId="49323" xr:uid="{00000000-0005-0000-0000-000047B30000}"/>
    <cellStyle name="Normal 6 4 2 4 4" xfId="31565" xr:uid="{00000000-0005-0000-0000-000048B30000}"/>
    <cellStyle name="Normal 6 4 2 4 5" xfId="37132" xr:uid="{00000000-0005-0000-0000-000049B30000}"/>
    <cellStyle name="Normal 6 4 2 4 6" xfId="44592" xr:uid="{00000000-0005-0000-0000-00004AB30000}"/>
    <cellStyle name="Normal 6 4 2 4 7" xfId="14087" xr:uid="{00000000-0005-0000-0000-00004BB30000}"/>
    <cellStyle name="Normal 6 4 2 5" xfId="5092" xr:uid="{00000000-0005-0000-0000-00004CB30000}"/>
    <cellStyle name="Normal 6 4 2 5 2" xfId="9848" xr:uid="{00000000-0005-0000-0000-00004DB30000}"/>
    <cellStyle name="Normal 6 4 2 5 2 2" xfId="55614" xr:uid="{00000000-0005-0000-0000-00004EB30000}"/>
    <cellStyle name="Normal 6 4 2 5 2 3" xfId="25866" xr:uid="{00000000-0005-0000-0000-00004FB30000}"/>
    <cellStyle name="Normal 6 4 2 5 3" xfId="33191" xr:uid="{00000000-0005-0000-0000-000050B30000}"/>
    <cellStyle name="Normal 6 4 2 5 3 2" xfId="50923" xr:uid="{00000000-0005-0000-0000-000051B30000}"/>
    <cellStyle name="Normal 6 4 2 5 4" xfId="38770" xr:uid="{00000000-0005-0000-0000-000052B30000}"/>
    <cellStyle name="Normal 6 4 2 5 5" xfId="46223" xr:uid="{00000000-0005-0000-0000-000053B30000}"/>
    <cellStyle name="Normal 6 4 2 5 6" xfId="15956" xr:uid="{00000000-0005-0000-0000-000054B30000}"/>
    <cellStyle name="Normal 6 4 2 6" xfId="5577" xr:uid="{00000000-0005-0000-0000-000055B30000}"/>
    <cellStyle name="Normal 6 4 2 6 2" xfId="10269" xr:uid="{00000000-0005-0000-0000-000056B30000}"/>
    <cellStyle name="Normal 6 4 2 6 2 2" xfId="56035" xr:uid="{00000000-0005-0000-0000-000057B30000}"/>
    <cellStyle name="Normal 6 4 2 6 2 3" xfId="33673" xr:uid="{00000000-0005-0000-0000-000058B30000}"/>
    <cellStyle name="Normal 6 4 2 6 3" xfId="39252" xr:uid="{00000000-0005-0000-0000-000059B30000}"/>
    <cellStyle name="Normal 6 4 2 6 3 2" xfId="51343" xr:uid="{00000000-0005-0000-0000-00005AB30000}"/>
    <cellStyle name="Normal 6 4 2 6 4" xfId="46705" xr:uid="{00000000-0005-0000-0000-00005BB30000}"/>
    <cellStyle name="Normal 6 4 2 6 5" xfId="19880" xr:uid="{00000000-0005-0000-0000-00005CB30000}"/>
    <cellStyle name="Normal 6 4 2 7" xfId="6280" xr:uid="{00000000-0005-0000-0000-00005DB30000}"/>
    <cellStyle name="Normal 6 4 2 7 2" xfId="52046" xr:uid="{00000000-0005-0000-0000-00005EB30000}"/>
    <cellStyle name="Normal 6 4 2 7 3" xfId="29514" xr:uid="{00000000-0005-0000-0000-00005FB30000}"/>
    <cellStyle name="Normal 6 4 2 8" xfId="11065" xr:uid="{00000000-0005-0000-0000-000060B30000}"/>
    <cellStyle name="Normal 6 4 2 8 2" xfId="47384" xr:uid="{00000000-0005-0000-0000-000061B30000}"/>
    <cellStyle name="Normal 6 4 2 8 3" xfId="34949" xr:uid="{00000000-0005-0000-0000-000062B30000}"/>
    <cellStyle name="Normal 6 4 2 9" xfId="42548" xr:uid="{00000000-0005-0000-0000-000063B30000}"/>
    <cellStyle name="Normal 6 4 3" xfId="787" xr:uid="{00000000-0005-0000-0000-000064B30000}"/>
    <cellStyle name="Normal 6 4 3 10" xfId="11644" xr:uid="{00000000-0005-0000-0000-000065B30000}"/>
    <cellStyle name="Normal 6 4 3 2" xfId="1529" xr:uid="{00000000-0005-0000-0000-000066B30000}"/>
    <cellStyle name="Normal 6 4 3 2 2" xfId="3902" xr:uid="{00000000-0005-0000-0000-000067B30000}"/>
    <cellStyle name="Normal 6 4 3 2 2 2" xfId="8693" xr:uid="{00000000-0005-0000-0000-000068B30000}"/>
    <cellStyle name="Normal 6 4 3 2 2 2 2" xfId="28112" xr:uid="{00000000-0005-0000-0000-000069B30000}"/>
    <cellStyle name="Normal 6 4 3 2 2 2 3" xfId="54459" xr:uid="{00000000-0005-0000-0000-00006AB30000}"/>
    <cellStyle name="Normal 6 4 3 2 2 2 4" xfId="18235" xr:uid="{00000000-0005-0000-0000-00006BB30000}"/>
    <cellStyle name="Normal 6 4 3 2 2 3" xfId="22527" xr:uid="{00000000-0005-0000-0000-00006CB30000}"/>
    <cellStyle name="Normal 6 4 3 2 2 3 2" xfId="49770" xr:uid="{00000000-0005-0000-0000-00006DB30000}"/>
    <cellStyle name="Normal 6 4 3 2 2 4" xfId="32010" xr:uid="{00000000-0005-0000-0000-00006EB30000}"/>
    <cellStyle name="Normal 6 4 3 2 2 5" xfId="37581" xr:uid="{00000000-0005-0000-0000-00006FB30000}"/>
    <cellStyle name="Normal 6 4 3 2 2 6" xfId="45041" xr:uid="{00000000-0005-0000-0000-000070B30000}"/>
    <cellStyle name="Normal 6 4 3 2 2 7" xfId="14523" xr:uid="{00000000-0005-0000-0000-000071B30000}"/>
    <cellStyle name="Normal 6 4 3 2 3" xfId="6742" xr:uid="{00000000-0005-0000-0000-000072B30000}"/>
    <cellStyle name="Normal 6 4 3 2 3 2" xfId="26302" xr:uid="{00000000-0005-0000-0000-000073B30000}"/>
    <cellStyle name="Normal 6 4 3 2 3 3" xfId="52508" xr:uid="{00000000-0005-0000-0000-000074B30000}"/>
    <cellStyle name="Normal 6 4 3 2 3 4" xfId="16392" xr:uid="{00000000-0005-0000-0000-000075B30000}"/>
    <cellStyle name="Normal 6 4 3 2 4" xfId="20368" xr:uid="{00000000-0005-0000-0000-000076B30000}"/>
    <cellStyle name="Normal 6 4 3 2 4 2" xfId="47844" xr:uid="{00000000-0005-0000-0000-000077B30000}"/>
    <cellStyle name="Normal 6 4 3 2 5" xfId="29993" xr:uid="{00000000-0005-0000-0000-000078B30000}"/>
    <cellStyle name="Normal 6 4 3 2 6" xfId="35439" xr:uid="{00000000-0005-0000-0000-000079B30000}"/>
    <cellStyle name="Normal 6 4 3 2 7" xfId="43034" xr:uid="{00000000-0005-0000-0000-00007AB30000}"/>
    <cellStyle name="Normal 6 4 3 2 8" xfId="13062" xr:uid="{00000000-0005-0000-0000-00007BB30000}"/>
    <cellStyle name="Normal 6 4 3 3" xfId="3210" xr:uid="{00000000-0005-0000-0000-00007CB30000}"/>
    <cellStyle name="Normal 6 4 3 3 2" xfId="8002" xr:uid="{00000000-0005-0000-0000-00007DB30000}"/>
    <cellStyle name="Normal 6 4 3 3 2 2" xfId="27432" xr:uid="{00000000-0005-0000-0000-00007EB30000}"/>
    <cellStyle name="Normal 6 4 3 3 2 3" xfId="53768" xr:uid="{00000000-0005-0000-0000-00007FB30000}"/>
    <cellStyle name="Normal 6 4 3 3 2 4" xfId="17543" xr:uid="{00000000-0005-0000-0000-000080B30000}"/>
    <cellStyle name="Normal 6 4 3 3 3" xfId="21835" xr:uid="{00000000-0005-0000-0000-000081B30000}"/>
    <cellStyle name="Normal 6 4 3 3 3 2" xfId="49080" xr:uid="{00000000-0005-0000-0000-000082B30000}"/>
    <cellStyle name="Normal 6 4 3 3 4" xfId="31322" xr:uid="{00000000-0005-0000-0000-000083B30000}"/>
    <cellStyle name="Normal 6 4 3 3 5" xfId="36889" xr:uid="{00000000-0005-0000-0000-000084B30000}"/>
    <cellStyle name="Normal 6 4 3 3 6" xfId="44349" xr:uid="{00000000-0005-0000-0000-000085B30000}"/>
    <cellStyle name="Normal 6 4 3 3 7" xfId="12342" xr:uid="{00000000-0005-0000-0000-000086B30000}"/>
    <cellStyle name="Normal 6 4 3 4" xfId="6037" xr:uid="{00000000-0005-0000-0000-000087B30000}"/>
    <cellStyle name="Normal 6 4 3 4 2" xfId="23865" xr:uid="{00000000-0005-0000-0000-000088B30000}"/>
    <cellStyle name="Normal 6 4 3 4 3" xfId="51803" xr:uid="{00000000-0005-0000-0000-000089B30000}"/>
    <cellStyle name="Normal 6 4 3 4 4" xfId="13844" xr:uid="{00000000-0005-0000-0000-00008AB30000}"/>
    <cellStyle name="Normal 6 4 3 5" xfId="15713" xr:uid="{00000000-0005-0000-0000-00008BB30000}"/>
    <cellStyle name="Normal 6 4 3 5 2" xfId="25623" xr:uid="{00000000-0005-0000-0000-00008CB30000}"/>
    <cellStyle name="Normal 6 4 3 5 3" xfId="47141" xr:uid="{00000000-0005-0000-0000-00008DB30000}"/>
    <cellStyle name="Normal 6 4 3 6" xfId="19632" xr:uid="{00000000-0005-0000-0000-00008EB30000}"/>
    <cellStyle name="Normal 6 4 3 7" xfId="29271" xr:uid="{00000000-0005-0000-0000-00008FB30000}"/>
    <cellStyle name="Normal 6 4 3 8" xfId="34701" xr:uid="{00000000-0005-0000-0000-000090B30000}"/>
    <cellStyle name="Normal 6 4 3 9" xfId="42300" xr:uid="{00000000-0005-0000-0000-000091B30000}"/>
    <cellStyle name="Normal 6 4 4" xfId="1266" xr:uid="{00000000-0005-0000-0000-000092B30000}"/>
    <cellStyle name="Normal 6 4 4 2" xfId="3642" xr:uid="{00000000-0005-0000-0000-000093B30000}"/>
    <cellStyle name="Normal 6 4 4 2 2" xfId="8433" xr:uid="{00000000-0005-0000-0000-000094B30000}"/>
    <cellStyle name="Normal 6 4 4 2 2 2" xfId="27853" xr:uid="{00000000-0005-0000-0000-000095B30000}"/>
    <cellStyle name="Normal 6 4 4 2 2 3" xfId="54199" xr:uid="{00000000-0005-0000-0000-000096B30000}"/>
    <cellStyle name="Normal 6 4 4 2 2 4" xfId="17975" xr:uid="{00000000-0005-0000-0000-000097B30000}"/>
    <cellStyle name="Normal 6 4 4 2 3" xfId="22267" xr:uid="{00000000-0005-0000-0000-000098B30000}"/>
    <cellStyle name="Normal 6 4 4 2 3 2" xfId="49510" xr:uid="{00000000-0005-0000-0000-000099B30000}"/>
    <cellStyle name="Normal 6 4 4 2 4" xfId="31750" xr:uid="{00000000-0005-0000-0000-00009AB30000}"/>
    <cellStyle name="Normal 6 4 4 2 5" xfId="37321" xr:uid="{00000000-0005-0000-0000-00009BB30000}"/>
    <cellStyle name="Normal 6 4 4 2 6" xfId="44781" xr:uid="{00000000-0005-0000-0000-00009CB30000}"/>
    <cellStyle name="Normal 6 4 4 2 7" xfId="14264" xr:uid="{00000000-0005-0000-0000-00009DB30000}"/>
    <cellStyle name="Normal 6 4 4 3" xfId="6480" xr:uid="{00000000-0005-0000-0000-00009EB30000}"/>
    <cellStyle name="Normal 6 4 4 3 2" xfId="26043" xr:uid="{00000000-0005-0000-0000-00009FB30000}"/>
    <cellStyle name="Normal 6 4 4 3 3" xfId="52246" xr:uid="{00000000-0005-0000-0000-0000A0B30000}"/>
    <cellStyle name="Normal 6 4 4 3 4" xfId="16133" xr:uid="{00000000-0005-0000-0000-0000A1B30000}"/>
    <cellStyle name="Normal 6 4 4 4" xfId="20105" xr:uid="{00000000-0005-0000-0000-0000A2B30000}"/>
    <cellStyle name="Normal 6 4 4 4 2" xfId="47582" xr:uid="{00000000-0005-0000-0000-0000A3B30000}"/>
    <cellStyle name="Normal 6 4 4 5" xfId="29730" xr:uid="{00000000-0005-0000-0000-0000A4B30000}"/>
    <cellStyle name="Normal 6 4 4 6" xfId="35176" xr:uid="{00000000-0005-0000-0000-0000A5B30000}"/>
    <cellStyle name="Normal 6 4 4 7" xfId="42771" xr:uid="{00000000-0005-0000-0000-0000A6B30000}"/>
    <cellStyle name="Normal 6 4 4 8" xfId="12800" xr:uid="{00000000-0005-0000-0000-0000A7B30000}"/>
    <cellStyle name="Normal 6 4 5" xfId="2069" xr:uid="{00000000-0005-0000-0000-0000A8B30000}"/>
    <cellStyle name="Normal 6 4 5 2" xfId="4374" xr:uid="{00000000-0005-0000-0000-0000A9B30000}"/>
    <cellStyle name="Normal 6 4 5 2 2" xfId="9155" xr:uid="{00000000-0005-0000-0000-0000AAB30000}"/>
    <cellStyle name="Normal 6 4 5 2 2 2" xfId="28548" xr:uid="{00000000-0005-0000-0000-0000ABB30000}"/>
    <cellStyle name="Normal 6 4 5 2 2 3" xfId="54921" xr:uid="{00000000-0005-0000-0000-0000ACB30000}"/>
    <cellStyle name="Normal 6 4 5 2 2 4" xfId="18707" xr:uid="{00000000-0005-0000-0000-0000ADB30000}"/>
    <cellStyle name="Normal 6 4 5 2 3" xfId="22999" xr:uid="{00000000-0005-0000-0000-0000AEB30000}"/>
    <cellStyle name="Normal 6 4 5 2 3 2" xfId="50231" xr:uid="{00000000-0005-0000-0000-0000AFB30000}"/>
    <cellStyle name="Normal 6 4 5 2 4" xfId="32474" xr:uid="{00000000-0005-0000-0000-0000B0B30000}"/>
    <cellStyle name="Normal 6 4 5 2 5" xfId="38053" xr:uid="{00000000-0005-0000-0000-0000B1B30000}"/>
    <cellStyle name="Normal 6 4 5 2 6" xfId="45513" xr:uid="{00000000-0005-0000-0000-0000B2B30000}"/>
    <cellStyle name="Normal 6 4 5 2 7" xfId="14959" xr:uid="{00000000-0005-0000-0000-0000B3B30000}"/>
    <cellStyle name="Normal 6 4 5 3" xfId="7234" xr:uid="{00000000-0005-0000-0000-0000B4B30000}"/>
    <cellStyle name="Normal 6 4 5 3 2" xfId="26738" xr:uid="{00000000-0005-0000-0000-0000B5B30000}"/>
    <cellStyle name="Normal 6 4 5 3 3" xfId="53000" xr:uid="{00000000-0005-0000-0000-0000B6B30000}"/>
    <cellStyle name="Normal 6 4 5 3 4" xfId="16828" xr:uid="{00000000-0005-0000-0000-0000B7B30000}"/>
    <cellStyle name="Normal 6 4 5 4" xfId="20906" xr:uid="{00000000-0005-0000-0000-0000B8B30000}"/>
    <cellStyle name="Normal 6 4 5 4 2" xfId="48336" xr:uid="{00000000-0005-0000-0000-0000B9B30000}"/>
    <cellStyle name="Normal 6 4 5 5" xfId="30520" xr:uid="{00000000-0005-0000-0000-0000BAB30000}"/>
    <cellStyle name="Normal 6 4 5 6" xfId="35979" xr:uid="{00000000-0005-0000-0000-0000BBB30000}"/>
    <cellStyle name="Normal 6 4 5 7" xfId="43572" xr:uid="{00000000-0005-0000-0000-0000BCB30000}"/>
    <cellStyle name="Normal 6 4 5 8" xfId="12083" xr:uid="{00000000-0005-0000-0000-0000BDB30000}"/>
    <cellStyle name="Normal 6 4 6" xfId="2950" xr:uid="{00000000-0005-0000-0000-0000BEB30000}"/>
    <cellStyle name="Normal 6 4 6 2" xfId="7743" xr:uid="{00000000-0005-0000-0000-0000BFB30000}"/>
    <cellStyle name="Normal 6 4 6 2 2" xfId="27173" xr:uid="{00000000-0005-0000-0000-0000C0B30000}"/>
    <cellStyle name="Normal 6 4 6 2 3" xfId="53509" xr:uid="{00000000-0005-0000-0000-0000C1B30000}"/>
    <cellStyle name="Normal 6 4 6 2 4" xfId="17283" xr:uid="{00000000-0005-0000-0000-0000C2B30000}"/>
    <cellStyle name="Normal 6 4 6 3" xfId="21575" xr:uid="{00000000-0005-0000-0000-0000C3B30000}"/>
    <cellStyle name="Normal 6 4 6 3 2" xfId="48821" xr:uid="{00000000-0005-0000-0000-0000C4B30000}"/>
    <cellStyle name="Normal 6 4 6 4" xfId="31062" xr:uid="{00000000-0005-0000-0000-0000C5B30000}"/>
    <cellStyle name="Normal 6 4 6 5" xfId="36629" xr:uid="{00000000-0005-0000-0000-0000C6B30000}"/>
    <cellStyle name="Normal 6 4 6 6" xfId="44089" xr:uid="{00000000-0005-0000-0000-0000C7B30000}"/>
    <cellStyle name="Normal 6 4 6 7" xfId="13585" xr:uid="{00000000-0005-0000-0000-0000C8B30000}"/>
    <cellStyle name="Normal 6 4 7" xfId="4849" xr:uid="{00000000-0005-0000-0000-0000C9B30000}"/>
    <cellStyle name="Normal 6 4 7 2" xfId="9605" xr:uid="{00000000-0005-0000-0000-0000CAB30000}"/>
    <cellStyle name="Normal 6 4 7 2 2" xfId="55371" xr:uid="{00000000-0005-0000-0000-0000CBB30000}"/>
    <cellStyle name="Normal 6 4 7 2 3" xfId="25364" xr:uid="{00000000-0005-0000-0000-0000CCB30000}"/>
    <cellStyle name="Normal 6 4 7 3" xfId="32948" xr:uid="{00000000-0005-0000-0000-0000CDB30000}"/>
    <cellStyle name="Normal 6 4 7 3 2" xfId="50680" xr:uid="{00000000-0005-0000-0000-0000CEB30000}"/>
    <cellStyle name="Normal 6 4 7 4" xfId="38527" xr:uid="{00000000-0005-0000-0000-0000CFB30000}"/>
    <cellStyle name="Normal 6 4 7 5" xfId="45980" xr:uid="{00000000-0005-0000-0000-0000D0B30000}"/>
    <cellStyle name="Normal 6 4 7 6" xfId="15454" xr:uid="{00000000-0005-0000-0000-0000D1B30000}"/>
    <cellStyle name="Normal 6 4 8" xfId="5334" xr:uid="{00000000-0005-0000-0000-0000D2B30000}"/>
    <cellStyle name="Normal 6 4 8 2" xfId="10026" xr:uid="{00000000-0005-0000-0000-0000D3B30000}"/>
    <cellStyle name="Normal 6 4 8 2 2" xfId="55792" xr:uid="{00000000-0005-0000-0000-0000D4B30000}"/>
    <cellStyle name="Normal 6 4 8 2 3" xfId="33430" xr:uid="{00000000-0005-0000-0000-0000D5B30000}"/>
    <cellStyle name="Normal 6 4 8 3" xfId="39009" xr:uid="{00000000-0005-0000-0000-0000D6B30000}"/>
    <cellStyle name="Normal 6 4 8 3 2" xfId="51100" xr:uid="{00000000-0005-0000-0000-0000D7B30000}"/>
    <cellStyle name="Normal 6 4 8 4" xfId="46462" xr:uid="{00000000-0005-0000-0000-0000D8B30000}"/>
    <cellStyle name="Normal 6 4 8 5" xfId="19345" xr:uid="{00000000-0005-0000-0000-0000D9B30000}"/>
    <cellStyle name="Normal 6 4 9" xfId="5777" xr:uid="{00000000-0005-0000-0000-0000DAB30000}"/>
    <cellStyle name="Normal 6 4 9 2" xfId="51543" xr:uid="{00000000-0005-0000-0000-0000DBB30000}"/>
    <cellStyle name="Normal 6 4 9 3" xfId="29011" xr:uid="{00000000-0005-0000-0000-0000DCB30000}"/>
    <cellStyle name="Normal 6 5" xfId="575" xr:uid="{00000000-0005-0000-0000-0000DDB30000}"/>
    <cellStyle name="Normal 6 5 10" xfId="42091" xr:uid="{00000000-0005-0000-0000-0000DEB30000}"/>
    <cellStyle name="Normal 6 5 11" xfId="11435" xr:uid="{00000000-0005-0000-0000-0000DFB30000}"/>
    <cellStyle name="Normal 6 5 12" xfId="56649" xr:uid="{00000000-0005-0000-0000-0000E0B30000}"/>
    <cellStyle name="Normal 6 5 13" xfId="57104" xr:uid="{00000000-0005-0000-0000-0000E1B30000}"/>
    <cellStyle name="Normal 6 5 2" xfId="859" xr:uid="{00000000-0005-0000-0000-0000E2B30000}"/>
    <cellStyle name="Normal 6 5 2 10" xfId="11716" xr:uid="{00000000-0005-0000-0000-0000E3B30000}"/>
    <cellStyle name="Normal 6 5 2 2" xfId="1601" xr:uid="{00000000-0005-0000-0000-0000E4B30000}"/>
    <cellStyle name="Normal 6 5 2 2 2" xfId="3974" xr:uid="{00000000-0005-0000-0000-0000E5B30000}"/>
    <cellStyle name="Normal 6 5 2 2 2 2" xfId="8765" xr:uid="{00000000-0005-0000-0000-0000E6B30000}"/>
    <cellStyle name="Normal 6 5 2 2 2 2 2" xfId="28184" xr:uid="{00000000-0005-0000-0000-0000E7B30000}"/>
    <cellStyle name="Normal 6 5 2 2 2 2 3" xfId="54531" xr:uid="{00000000-0005-0000-0000-0000E8B30000}"/>
    <cellStyle name="Normal 6 5 2 2 2 2 4" xfId="18307" xr:uid="{00000000-0005-0000-0000-0000E9B30000}"/>
    <cellStyle name="Normal 6 5 2 2 2 3" xfId="22599" xr:uid="{00000000-0005-0000-0000-0000EAB30000}"/>
    <cellStyle name="Normal 6 5 2 2 2 3 2" xfId="49842" xr:uid="{00000000-0005-0000-0000-0000EBB30000}"/>
    <cellStyle name="Normal 6 5 2 2 2 4" xfId="32082" xr:uid="{00000000-0005-0000-0000-0000ECB30000}"/>
    <cellStyle name="Normal 6 5 2 2 2 5" xfId="37653" xr:uid="{00000000-0005-0000-0000-0000EDB30000}"/>
    <cellStyle name="Normal 6 5 2 2 2 6" xfId="45113" xr:uid="{00000000-0005-0000-0000-0000EEB30000}"/>
    <cellStyle name="Normal 6 5 2 2 2 7" xfId="14595" xr:uid="{00000000-0005-0000-0000-0000EFB30000}"/>
    <cellStyle name="Normal 6 5 2 2 3" xfId="6814" xr:uid="{00000000-0005-0000-0000-0000F0B30000}"/>
    <cellStyle name="Normal 6 5 2 2 3 2" xfId="26374" xr:uid="{00000000-0005-0000-0000-0000F1B30000}"/>
    <cellStyle name="Normal 6 5 2 2 3 3" xfId="52580" xr:uid="{00000000-0005-0000-0000-0000F2B30000}"/>
    <cellStyle name="Normal 6 5 2 2 3 4" xfId="16464" xr:uid="{00000000-0005-0000-0000-0000F3B30000}"/>
    <cellStyle name="Normal 6 5 2 2 4" xfId="20440" xr:uid="{00000000-0005-0000-0000-0000F4B30000}"/>
    <cellStyle name="Normal 6 5 2 2 4 2" xfId="47916" xr:uid="{00000000-0005-0000-0000-0000F5B30000}"/>
    <cellStyle name="Normal 6 5 2 2 5" xfId="30065" xr:uid="{00000000-0005-0000-0000-0000F6B30000}"/>
    <cellStyle name="Normal 6 5 2 2 6" xfId="35511" xr:uid="{00000000-0005-0000-0000-0000F7B30000}"/>
    <cellStyle name="Normal 6 5 2 2 7" xfId="43106" xr:uid="{00000000-0005-0000-0000-0000F8B30000}"/>
    <cellStyle name="Normal 6 5 2 2 8" xfId="13134" xr:uid="{00000000-0005-0000-0000-0000F9B30000}"/>
    <cellStyle name="Normal 6 5 2 3" xfId="3282" xr:uid="{00000000-0005-0000-0000-0000FAB30000}"/>
    <cellStyle name="Normal 6 5 2 3 2" xfId="8074" xr:uid="{00000000-0005-0000-0000-0000FBB30000}"/>
    <cellStyle name="Normal 6 5 2 3 2 2" xfId="27504" xr:uid="{00000000-0005-0000-0000-0000FCB30000}"/>
    <cellStyle name="Normal 6 5 2 3 2 3" xfId="53840" xr:uid="{00000000-0005-0000-0000-0000FDB30000}"/>
    <cellStyle name="Normal 6 5 2 3 2 4" xfId="17615" xr:uid="{00000000-0005-0000-0000-0000FEB30000}"/>
    <cellStyle name="Normal 6 5 2 3 3" xfId="21907" xr:uid="{00000000-0005-0000-0000-0000FFB30000}"/>
    <cellStyle name="Normal 6 5 2 3 3 2" xfId="49152" xr:uid="{00000000-0005-0000-0000-000000B40000}"/>
    <cellStyle name="Normal 6 5 2 3 4" xfId="31394" xr:uid="{00000000-0005-0000-0000-000001B40000}"/>
    <cellStyle name="Normal 6 5 2 3 5" xfId="36961" xr:uid="{00000000-0005-0000-0000-000002B40000}"/>
    <cellStyle name="Normal 6 5 2 3 6" xfId="44421" xr:uid="{00000000-0005-0000-0000-000003B40000}"/>
    <cellStyle name="Normal 6 5 2 3 7" xfId="12414" xr:uid="{00000000-0005-0000-0000-000004B40000}"/>
    <cellStyle name="Normal 6 5 2 4" xfId="6109" xr:uid="{00000000-0005-0000-0000-000005B40000}"/>
    <cellStyle name="Normal 6 5 2 4 2" xfId="23391" xr:uid="{00000000-0005-0000-0000-000006B40000}"/>
    <cellStyle name="Normal 6 5 2 4 3" xfId="51875" xr:uid="{00000000-0005-0000-0000-000007B40000}"/>
    <cellStyle name="Normal 6 5 2 4 4" xfId="13916" xr:uid="{00000000-0005-0000-0000-000008B40000}"/>
    <cellStyle name="Normal 6 5 2 5" xfId="15785" xr:uid="{00000000-0005-0000-0000-000009B40000}"/>
    <cellStyle name="Normal 6 5 2 5 2" xfId="25695" xr:uid="{00000000-0005-0000-0000-00000AB40000}"/>
    <cellStyle name="Normal 6 5 2 5 3" xfId="47213" xr:uid="{00000000-0005-0000-0000-00000BB40000}"/>
    <cellStyle name="Normal 6 5 2 6" xfId="19704" xr:uid="{00000000-0005-0000-0000-00000CB40000}"/>
    <cellStyle name="Normal 6 5 2 7" xfId="29343" xr:uid="{00000000-0005-0000-0000-00000DB40000}"/>
    <cellStyle name="Normal 6 5 2 8" xfId="34773" xr:uid="{00000000-0005-0000-0000-00000EB40000}"/>
    <cellStyle name="Normal 6 5 2 9" xfId="42372" xr:uid="{00000000-0005-0000-0000-00000FB40000}"/>
    <cellStyle name="Normal 6 5 3" xfId="1338" xr:uid="{00000000-0005-0000-0000-000010B40000}"/>
    <cellStyle name="Normal 6 5 3 2" xfId="3714" xr:uid="{00000000-0005-0000-0000-000011B40000}"/>
    <cellStyle name="Normal 6 5 3 2 2" xfId="8505" xr:uid="{00000000-0005-0000-0000-000012B40000}"/>
    <cellStyle name="Normal 6 5 3 2 2 2" xfId="27925" xr:uid="{00000000-0005-0000-0000-000013B40000}"/>
    <cellStyle name="Normal 6 5 3 2 2 3" xfId="54271" xr:uid="{00000000-0005-0000-0000-000014B40000}"/>
    <cellStyle name="Normal 6 5 3 2 2 4" xfId="18047" xr:uid="{00000000-0005-0000-0000-000015B40000}"/>
    <cellStyle name="Normal 6 5 3 2 3" xfId="22339" xr:uid="{00000000-0005-0000-0000-000016B40000}"/>
    <cellStyle name="Normal 6 5 3 2 3 2" xfId="49582" xr:uid="{00000000-0005-0000-0000-000017B40000}"/>
    <cellStyle name="Normal 6 5 3 2 4" xfId="31822" xr:uid="{00000000-0005-0000-0000-000018B40000}"/>
    <cellStyle name="Normal 6 5 3 2 5" xfId="37393" xr:uid="{00000000-0005-0000-0000-000019B40000}"/>
    <cellStyle name="Normal 6 5 3 2 6" xfId="44853" xr:uid="{00000000-0005-0000-0000-00001AB40000}"/>
    <cellStyle name="Normal 6 5 3 2 7" xfId="14336" xr:uid="{00000000-0005-0000-0000-00001BB40000}"/>
    <cellStyle name="Normal 6 5 3 3" xfId="6552" xr:uid="{00000000-0005-0000-0000-00001CB40000}"/>
    <cellStyle name="Normal 6 5 3 3 2" xfId="26115" xr:uid="{00000000-0005-0000-0000-00001DB40000}"/>
    <cellStyle name="Normal 6 5 3 3 3" xfId="52318" xr:uid="{00000000-0005-0000-0000-00001EB40000}"/>
    <cellStyle name="Normal 6 5 3 3 4" xfId="16205" xr:uid="{00000000-0005-0000-0000-00001FB40000}"/>
    <cellStyle name="Normal 6 5 3 4" xfId="20177" xr:uid="{00000000-0005-0000-0000-000020B40000}"/>
    <cellStyle name="Normal 6 5 3 4 2" xfId="47654" xr:uid="{00000000-0005-0000-0000-000021B40000}"/>
    <cellStyle name="Normal 6 5 3 5" xfId="29802" xr:uid="{00000000-0005-0000-0000-000022B40000}"/>
    <cellStyle name="Normal 6 5 3 6" xfId="35248" xr:uid="{00000000-0005-0000-0000-000023B40000}"/>
    <cellStyle name="Normal 6 5 3 7" xfId="42843" xr:uid="{00000000-0005-0000-0000-000024B40000}"/>
    <cellStyle name="Normal 6 5 3 8" xfId="12872" xr:uid="{00000000-0005-0000-0000-000025B40000}"/>
    <cellStyle name="Normal 6 5 4" xfId="2141" xr:uid="{00000000-0005-0000-0000-000026B40000}"/>
    <cellStyle name="Normal 6 5 4 2" xfId="4446" xr:uid="{00000000-0005-0000-0000-000027B40000}"/>
    <cellStyle name="Normal 6 5 4 2 2" xfId="9227" xr:uid="{00000000-0005-0000-0000-000028B40000}"/>
    <cellStyle name="Normal 6 5 4 2 2 2" xfId="28620" xr:uid="{00000000-0005-0000-0000-000029B40000}"/>
    <cellStyle name="Normal 6 5 4 2 2 3" xfId="54993" xr:uid="{00000000-0005-0000-0000-00002AB40000}"/>
    <cellStyle name="Normal 6 5 4 2 2 4" xfId="18779" xr:uid="{00000000-0005-0000-0000-00002BB40000}"/>
    <cellStyle name="Normal 6 5 4 2 3" xfId="23071" xr:uid="{00000000-0005-0000-0000-00002CB40000}"/>
    <cellStyle name="Normal 6 5 4 2 3 2" xfId="50303" xr:uid="{00000000-0005-0000-0000-00002DB40000}"/>
    <cellStyle name="Normal 6 5 4 2 4" xfId="32546" xr:uid="{00000000-0005-0000-0000-00002EB40000}"/>
    <cellStyle name="Normal 6 5 4 2 5" xfId="38125" xr:uid="{00000000-0005-0000-0000-00002FB40000}"/>
    <cellStyle name="Normal 6 5 4 2 6" xfId="45585" xr:uid="{00000000-0005-0000-0000-000030B40000}"/>
    <cellStyle name="Normal 6 5 4 2 7" xfId="15031" xr:uid="{00000000-0005-0000-0000-000031B40000}"/>
    <cellStyle name="Normal 6 5 4 3" xfId="7306" xr:uid="{00000000-0005-0000-0000-000032B40000}"/>
    <cellStyle name="Normal 6 5 4 3 2" xfId="26810" xr:uid="{00000000-0005-0000-0000-000033B40000}"/>
    <cellStyle name="Normal 6 5 4 3 3" xfId="53072" xr:uid="{00000000-0005-0000-0000-000034B40000}"/>
    <cellStyle name="Normal 6 5 4 3 4" xfId="16900" xr:uid="{00000000-0005-0000-0000-000035B40000}"/>
    <cellStyle name="Normal 6 5 4 4" xfId="20978" xr:uid="{00000000-0005-0000-0000-000036B40000}"/>
    <cellStyle name="Normal 6 5 4 4 2" xfId="48408" xr:uid="{00000000-0005-0000-0000-000037B40000}"/>
    <cellStyle name="Normal 6 5 4 5" xfId="30592" xr:uid="{00000000-0005-0000-0000-000038B40000}"/>
    <cellStyle name="Normal 6 5 4 6" xfId="36051" xr:uid="{00000000-0005-0000-0000-000039B40000}"/>
    <cellStyle name="Normal 6 5 4 7" xfId="43644" xr:uid="{00000000-0005-0000-0000-00003AB40000}"/>
    <cellStyle name="Normal 6 5 4 8" xfId="12155" xr:uid="{00000000-0005-0000-0000-00003BB40000}"/>
    <cellStyle name="Normal 6 5 5" xfId="3022" xr:uid="{00000000-0005-0000-0000-00003CB40000}"/>
    <cellStyle name="Normal 6 5 5 2" xfId="7815" xr:uid="{00000000-0005-0000-0000-00003DB40000}"/>
    <cellStyle name="Normal 6 5 5 2 2" xfId="27245" xr:uid="{00000000-0005-0000-0000-00003EB40000}"/>
    <cellStyle name="Normal 6 5 5 2 3" xfId="53581" xr:uid="{00000000-0005-0000-0000-00003FB40000}"/>
    <cellStyle name="Normal 6 5 5 2 4" xfId="17355" xr:uid="{00000000-0005-0000-0000-000040B40000}"/>
    <cellStyle name="Normal 6 5 5 3" xfId="21647" xr:uid="{00000000-0005-0000-0000-000041B40000}"/>
    <cellStyle name="Normal 6 5 5 3 2" xfId="48893" xr:uid="{00000000-0005-0000-0000-000042B40000}"/>
    <cellStyle name="Normal 6 5 5 4" xfId="31134" xr:uid="{00000000-0005-0000-0000-000043B40000}"/>
    <cellStyle name="Normal 6 5 5 5" xfId="36701" xr:uid="{00000000-0005-0000-0000-000044B40000}"/>
    <cellStyle name="Normal 6 5 5 6" xfId="44161" xr:uid="{00000000-0005-0000-0000-000045B40000}"/>
    <cellStyle name="Normal 6 5 5 7" xfId="13657" xr:uid="{00000000-0005-0000-0000-000046B40000}"/>
    <cellStyle name="Normal 6 5 6" xfId="4921" xr:uid="{00000000-0005-0000-0000-000047B40000}"/>
    <cellStyle name="Normal 6 5 6 2" xfId="9677" xr:uid="{00000000-0005-0000-0000-000048B40000}"/>
    <cellStyle name="Normal 6 5 6 2 2" xfId="55443" xr:uid="{00000000-0005-0000-0000-000049B40000}"/>
    <cellStyle name="Normal 6 5 6 2 3" xfId="25436" xr:uid="{00000000-0005-0000-0000-00004AB40000}"/>
    <cellStyle name="Normal 6 5 6 3" xfId="33020" xr:uid="{00000000-0005-0000-0000-00004BB40000}"/>
    <cellStyle name="Normal 6 5 6 3 2" xfId="50752" xr:uid="{00000000-0005-0000-0000-00004CB40000}"/>
    <cellStyle name="Normal 6 5 6 4" xfId="38599" xr:uid="{00000000-0005-0000-0000-00004DB40000}"/>
    <cellStyle name="Normal 6 5 6 5" xfId="46052" xr:uid="{00000000-0005-0000-0000-00004EB40000}"/>
    <cellStyle name="Normal 6 5 6 6" xfId="15526" xr:uid="{00000000-0005-0000-0000-00004FB40000}"/>
    <cellStyle name="Normal 6 5 7" xfId="5406" xr:uid="{00000000-0005-0000-0000-000050B40000}"/>
    <cellStyle name="Normal 6 5 7 2" xfId="10098" xr:uid="{00000000-0005-0000-0000-000051B40000}"/>
    <cellStyle name="Normal 6 5 7 2 2" xfId="55864" xr:uid="{00000000-0005-0000-0000-000052B40000}"/>
    <cellStyle name="Normal 6 5 7 2 3" xfId="33502" xr:uid="{00000000-0005-0000-0000-000053B40000}"/>
    <cellStyle name="Normal 6 5 7 3" xfId="39081" xr:uid="{00000000-0005-0000-0000-000054B40000}"/>
    <cellStyle name="Normal 6 5 7 3 2" xfId="51172" xr:uid="{00000000-0005-0000-0000-000055B40000}"/>
    <cellStyle name="Normal 6 5 7 4" xfId="46534" xr:uid="{00000000-0005-0000-0000-000056B40000}"/>
    <cellStyle name="Normal 6 5 7 5" xfId="19422" xr:uid="{00000000-0005-0000-0000-000057B40000}"/>
    <cellStyle name="Normal 6 5 8" xfId="5849" xr:uid="{00000000-0005-0000-0000-000058B40000}"/>
    <cellStyle name="Normal 6 5 8 2" xfId="51615" xr:uid="{00000000-0005-0000-0000-000059B40000}"/>
    <cellStyle name="Normal 6 5 8 3" xfId="29083" xr:uid="{00000000-0005-0000-0000-00005AB40000}"/>
    <cellStyle name="Normal 6 5 9" xfId="10894" xr:uid="{00000000-0005-0000-0000-00005BB40000}"/>
    <cellStyle name="Normal 6 5 9 2" xfId="46954" xr:uid="{00000000-0005-0000-0000-00005CB40000}"/>
    <cellStyle name="Normal 6 5 9 3" xfId="34491" xr:uid="{00000000-0005-0000-0000-00005DB40000}"/>
    <cellStyle name="Normal 6 6" xfId="936" xr:uid="{00000000-0005-0000-0000-00005EB40000}"/>
    <cellStyle name="Normal 6 6 10" xfId="11793" xr:uid="{00000000-0005-0000-0000-00005FB40000}"/>
    <cellStyle name="Normal 6 6 11" xfId="56721" xr:uid="{00000000-0005-0000-0000-000060B40000}"/>
    <cellStyle name="Normal 6 6 12" xfId="57176" xr:uid="{00000000-0005-0000-0000-000061B40000}"/>
    <cellStyle name="Normal 6 6 2" xfId="1673" xr:uid="{00000000-0005-0000-0000-000062B40000}"/>
    <cellStyle name="Normal 6 6 2 2" xfId="4046" xr:uid="{00000000-0005-0000-0000-000063B40000}"/>
    <cellStyle name="Normal 6 6 2 2 2" xfId="8837" xr:uid="{00000000-0005-0000-0000-000064B40000}"/>
    <cellStyle name="Normal 6 6 2 2 2 2" xfId="28256" xr:uid="{00000000-0005-0000-0000-000065B40000}"/>
    <cellStyle name="Normal 6 6 2 2 2 3" xfId="54603" xr:uid="{00000000-0005-0000-0000-000066B40000}"/>
    <cellStyle name="Normal 6 6 2 2 2 4" xfId="18379" xr:uid="{00000000-0005-0000-0000-000067B40000}"/>
    <cellStyle name="Normal 6 6 2 2 3" xfId="22671" xr:uid="{00000000-0005-0000-0000-000068B40000}"/>
    <cellStyle name="Normal 6 6 2 2 3 2" xfId="49914" xr:uid="{00000000-0005-0000-0000-000069B40000}"/>
    <cellStyle name="Normal 6 6 2 2 4" xfId="32154" xr:uid="{00000000-0005-0000-0000-00006AB40000}"/>
    <cellStyle name="Normal 6 6 2 2 5" xfId="37725" xr:uid="{00000000-0005-0000-0000-00006BB40000}"/>
    <cellStyle name="Normal 6 6 2 2 6" xfId="45185" xr:uid="{00000000-0005-0000-0000-00006CB40000}"/>
    <cellStyle name="Normal 6 6 2 2 7" xfId="14667" xr:uid="{00000000-0005-0000-0000-00006DB40000}"/>
    <cellStyle name="Normal 6 6 2 3" xfId="6886" xr:uid="{00000000-0005-0000-0000-00006EB40000}"/>
    <cellStyle name="Normal 6 6 2 3 2" xfId="26446" xr:uid="{00000000-0005-0000-0000-00006FB40000}"/>
    <cellStyle name="Normal 6 6 2 3 3" xfId="52652" xr:uid="{00000000-0005-0000-0000-000070B40000}"/>
    <cellStyle name="Normal 6 6 2 3 4" xfId="16536" xr:uid="{00000000-0005-0000-0000-000071B40000}"/>
    <cellStyle name="Normal 6 6 2 4" xfId="20512" xr:uid="{00000000-0005-0000-0000-000072B40000}"/>
    <cellStyle name="Normal 6 6 2 4 2" xfId="47988" xr:uid="{00000000-0005-0000-0000-000073B40000}"/>
    <cellStyle name="Normal 6 6 2 5" xfId="30137" xr:uid="{00000000-0005-0000-0000-000074B40000}"/>
    <cellStyle name="Normal 6 6 2 6" xfId="35583" xr:uid="{00000000-0005-0000-0000-000075B40000}"/>
    <cellStyle name="Normal 6 6 2 7" xfId="43178" xr:uid="{00000000-0005-0000-0000-000076B40000}"/>
    <cellStyle name="Normal 6 6 2 8" xfId="13206" xr:uid="{00000000-0005-0000-0000-000077B40000}"/>
    <cellStyle name="Normal 6 6 3" xfId="2213" xr:uid="{00000000-0005-0000-0000-000078B40000}"/>
    <cellStyle name="Normal 6 6 3 2" xfId="4518" xr:uid="{00000000-0005-0000-0000-000079B40000}"/>
    <cellStyle name="Normal 6 6 3 2 2" xfId="9299" xr:uid="{00000000-0005-0000-0000-00007AB40000}"/>
    <cellStyle name="Normal 6 6 3 2 2 2" xfId="28692" xr:uid="{00000000-0005-0000-0000-00007BB40000}"/>
    <cellStyle name="Normal 6 6 3 2 2 3" xfId="55065" xr:uid="{00000000-0005-0000-0000-00007CB40000}"/>
    <cellStyle name="Normal 6 6 3 2 2 4" xfId="18851" xr:uid="{00000000-0005-0000-0000-00007DB40000}"/>
    <cellStyle name="Normal 6 6 3 2 3" xfId="23143" xr:uid="{00000000-0005-0000-0000-00007EB40000}"/>
    <cellStyle name="Normal 6 6 3 2 3 2" xfId="50375" xr:uid="{00000000-0005-0000-0000-00007FB40000}"/>
    <cellStyle name="Normal 6 6 3 2 4" xfId="32618" xr:uid="{00000000-0005-0000-0000-000080B40000}"/>
    <cellStyle name="Normal 6 6 3 2 5" xfId="38197" xr:uid="{00000000-0005-0000-0000-000081B40000}"/>
    <cellStyle name="Normal 6 6 3 2 6" xfId="45657" xr:uid="{00000000-0005-0000-0000-000082B40000}"/>
    <cellStyle name="Normal 6 6 3 2 7" xfId="15103" xr:uid="{00000000-0005-0000-0000-000083B40000}"/>
    <cellStyle name="Normal 6 6 3 3" xfId="7378" xr:uid="{00000000-0005-0000-0000-000084B40000}"/>
    <cellStyle name="Normal 6 6 3 3 2" xfId="26882" xr:uid="{00000000-0005-0000-0000-000085B40000}"/>
    <cellStyle name="Normal 6 6 3 3 3" xfId="53144" xr:uid="{00000000-0005-0000-0000-000086B40000}"/>
    <cellStyle name="Normal 6 6 3 3 4" xfId="16972" xr:uid="{00000000-0005-0000-0000-000087B40000}"/>
    <cellStyle name="Normal 6 6 3 4" xfId="21050" xr:uid="{00000000-0005-0000-0000-000088B40000}"/>
    <cellStyle name="Normal 6 6 3 4 2" xfId="48480" xr:uid="{00000000-0005-0000-0000-000089B40000}"/>
    <cellStyle name="Normal 6 6 3 5" xfId="30664" xr:uid="{00000000-0005-0000-0000-00008AB40000}"/>
    <cellStyle name="Normal 6 6 3 6" xfId="36123" xr:uid="{00000000-0005-0000-0000-00008BB40000}"/>
    <cellStyle name="Normal 6 6 3 7" xfId="43716" xr:uid="{00000000-0005-0000-0000-00008CB40000}"/>
    <cellStyle name="Normal 6 6 3 8" xfId="12486" xr:uid="{00000000-0005-0000-0000-00008DB40000}"/>
    <cellStyle name="Normal 6 6 4" xfId="3354" xr:uid="{00000000-0005-0000-0000-00008EB40000}"/>
    <cellStyle name="Normal 6 6 4 2" xfId="8146" xr:uid="{00000000-0005-0000-0000-00008FB40000}"/>
    <cellStyle name="Normal 6 6 4 2 2" xfId="27576" xr:uid="{00000000-0005-0000-0000-000090B40000}"/>
    <cellStyle name="Normal 6 6 4 2 3" xfId="53912" xr:uid="{00000000-0005-0000-0000-000091B40000}"/>
    <cellStyle name="Normal 6 6 4 2 4" xfId="17687" xr:uid="{00000000-0005-0000-0000-000092B40000}"/>
    <cellStyle name="Normal 6 6 4 3" xfId="21979" xr:uid="{00000000-0005-0000-0000-000093B40000}"/>
    <cellStyle name="Normal 6 6 4 3 2" xfId="49224" xr:uid="{00000000-0005-0000-0000-000094B40000}"/>
    <cellStyle name="Normal 6 6 4 4" xfId="31466" xr:uid="{00000000-0005-0000-0000-000095B40000}"/>
    <cellStyle name="Normal 6 6 4 5" xfId="37033" xr:uid="{00000000-0005-0000-0000-000096B40000}"/>
    <cellStyle name="Normal 6 6 4 6" xfId="44493" xr:uid="{00000000-0005-0000-0000-000097B40000}"/>
    <cellStyle name="Normal 6 6 4 7" xfId="13988" xr:uid="{00000000-0005-0000-0000-000098B40000}"/>
    <cellStyle name="Normal 6 6 5" xfId="4993" xr:uid="{00000000-0005-0000-0000-000099B40000}"/>
    <cellStyle name="Normal 6 6 5 2" xfId="9749" xr:uid="{00000000-0005-0000-0000-00009AB40000}"/>
    <cellStyle name="Normal 6 6 5 2 2" xfId="55515" xr:uid="{00000000-0005-0000-0000-00009BB40000}"/>
    <cellStyle name="Normal 6 6 5 2 3" xfId="25767" xr:uid="{00000000-0005-0000-0000-00009CB40000}"/>
    <cellStyle name="Normal 6 6 5 3" xfId="33092" xr:uid="{00000000-0005-0000-0000-00009DB40000}"/>
    <cellStyle name="Normal 6 6 5 3 2" xfId="50824" xr:uid="{00000000-0005-0000-0000-00009EB40000}"/>
    <cellStyle name="Normal 6 6 5 4" xfId="38671" xr:uid="{00000000-0005-0000-0000-00009FB40000}"/>
    <cellStyle name="Normal 6 6 5 5" xfId="46124" xr:uid="{00000000-0005-0000-0000-0000A0B40000}"/>
    <cellStyle name="Normal 6 6 5 6" xfId="15857" xr:uid="{00000000-0005-0000-0000-0000A1B40000}"/>
    <cellStyle name="Normal 6 6 6" xfId="5478" xr:uid="{00000000-0005-0000-0000-0000A2B40000}"/>
    <cellStyle name="Normal 6 6 6 2" xfId="10170" xr:uid="{00000000-0005-0000-0000-0000A3B40000}"/>
    <cellStyle name="Normal 6 6 6 2 2" xfId="55936" xr:uid="{00000000-0005-0000-0000-0000A4B40000}"/>
    <cellStyle name="Normal 6 6 6 2 3" xfId="33574" xr:uid="{00000000-0005-0000-0000-0000A5B40000}"/>
    <cellStyle name="Normal 6 6 6 3" xfId="39153" xr:uid="{00000000-0005-0000-0000-0000A6B40000}"/>
    <cellStyle name="Normal 6 6 6 3 2" xfId="51244" xr:uid="{00000000-0005-0000-0000-0000A7B40000}"/>
    <cellStyle name="Normal 6 6 6 4" xfId="46606" xr:uid="{00000000-0005-0000-0000-0000A8B40000}"/>
    <cellStyle name="Normal 6 6 6 5" xfId="19781" xr:uid="{00000000-0005-0000-0000-0000A9B40000}"/>
    <cellStyle name="Normal 6 6 7" xfId="6181" xr:uid="{00000000-0005-0000-0000-0000AAB40000}"/>
    <cellStyle name="Normal 6 6 7 2" xfId="51947" xr:uid="{00000000-0005-0000-0000-0000ABB40000}"/>
    <cellStyle name="Normal 6 6 7 3" xfId="29415" xr:uid="{00000000-0005-0000-0000-0000ACB40000}"/>
    <cellStyle name="Normal 6 6 8" xfId="10966" xr:uid="{00000000-0005-0000-0000-0000ADB40000}"/>
    <cellStyle name="Normal 6 6 8 2" xfId="47285" xr:uid="{00000000-0005-0000-0000-0000AEB40000}"/>
    <cellStyle name="Normal 6 6 8 3" xfId="34850" xr:uid="{00000000-0005-0000-0000-0000AFB40000}"/>
    <cellStyle name="Normal 6 6 9" xfId="42449" xr:uid="{00000000-0005-0000-0000-0000B0B40000}"/>
    <cellStyle name="Normal 6 7" xfId="677" xr:uid="{00000000-0005-0000-0000-0000B1B40000}"/>
    <cellStyle name="Normal 6 7 10" xfId="11534" xr:uid="{00000000-0005-0000-0000-0000B2B40000}"/>
    <cellStyle name="Normal 6 7 2" xfId="1437" xr:uid="{00000000-0005-0000-0000-0000B3B40000}"/>
    <cellStyle name="Normal 6 7 2 2" xfId="3813" xr:uid="{00000000-0005-0000-0000-0000B4B40000}"/>
    <cellStyle name="Normal 6 7 2 2 2" xfId="8604" xr:uid="{00000000-0005-0000-0000-0000B5B40000}"/>
    <cellStyle name="Normal 6 7 2 2 2 2" xfId="28024" xr:uid="{00000000-0005-0000-0000-0000B6B40000}"/>
    <cellStyle name="Normal 6 7 2 2 2 3" xfId="54370" xr:uid="{00000000-0005-0000-0000-0000B7B40000}"/>
    <cellStyle name="Normal 6 7 2 2 2 4" xfId="18146" xr:uid="{00000000-0005-0000-0000-0000B8B40000}"/>
    <cellStyle name="Normal 6 7 2 2 3" xfId="22438" xr:uid="{00000000-0005-0000-0000-0000B9B40000}"/>
    <cellStyle name="Normal 6 7 2 2 3 2" xfId="49681" xr:uid="{00000000-0005-0000-0000-0000BAB40000}"/>
    <cellStyle name="Normal 6 7 2 2 4" xfId="31921" xr:uid="{00000000-0005-0000-0000-0000BBB40000}"/>
    <cellStyle name="Normal 6 7 2 2 5" xfId="37492" xr:uid="{00000000-0005-0000-0000-0000BCB40000}"/>
    <cellStyle name="Normal 6 7 2 2 6" xfId="44952" xr:uid="{00000000-0005-0000-0000-0000BDB40000}"/>
    <cellStyle name="Normal 6 7 2 2 7" xfId="14435" xr:uid="{00000000-0005-0000-0000-0000BEB40000}"/>
    <cellStyle name="Normal 6 7 2 3" xfId="6651" xr:uid="{00000000-0005-0000-0000-0000BFB40000}"/>
    <cellStyle name="Normal 6 7 2 3 2" xfId="26214" xr:uid="{00000000-0005-0000-0000-0000C0B40000}"/>
    <cellStyle name="Normal 6 7 2 3 3" xfId="52417" xr:uid="{00000000-0005-0000-0000-0000C1B40000}"/>
    <cellStyle name="Normal 6 7 2 3 4" xfId="16304" xr:uid="{00000000-0005-0000-0000-0000C2B40000}"/>
    <cellStyle name="Normal 6 7 2 4" xfId="20276" xr:uid="{00000000-0005-0000-0000-0000C3B40000}"/>
    <cellStyle name="Normal 6 7 2 4 2" xfId="47753" xr:uid="{00000000-0005-0000-0000-0000C4B40000}"/>
    <cellStyle name="Normal 6 7 2 5" xfId="29901" xr:uid="{00000000-0005-0000-0000-0000C5B40000}"/>
    <cellStyle name="Normal 6 7 2 6" xfId="35347" xr:uid="{00000000-0005-0000-0000-0000C6B40000}"/>
    <cellStyle name="Normal 6 7 2 7" xfId="42942" xr:uid="{00000000-0005-0000-0000-0000C7B40000}"/>
    <cellStyle name="Normal 6 7 2 8" xfId="12971" xr:uid="{00000000-0005-0000-0000-0000C8B40000}"/>
    <cellStyle name="Normal 6 7 3" xfId="3121" xr:uid="{00000000-0005-0000-0000-0000C9B40000}"/>
    <cellStyle name="Normal 6 7 3 2" xfId="7914" xr:uid="{00000000-0005-0000-0000-0000CAB40000}"/>
    <cellStyle name="Normal 6 7 3 2 2" xfId="27344" xr:uid="{00000000-0005-0000-0000-0000CBB40000}"/>
    <cellStyle name="Normal 6 7 3 2 3" xfId="53680" xr:uid="{00000000-0005-0000-0000-0000CCB40000}"/>
    <cellStyle name="Normal 6 7 3 2 4" xfId="17454" xr:uid="{00000000-0005-0000-0000-0000CDB40000}"/>
    <cellStyle name="Normal 6 7 3 3" xfId="21746" xr:uid="{00000000-0005-0000-0000-0000CEB40000}"/>
    <cellStyle name="Normal 6 7 3 3 2" xfId="48992" xr:uid="{00000000-0005-0000-0000-0000CFB40000}"/>
    <cellStyle name="Normal 6 7 3 4" xfId="31233" xr:uid="{00000000-0005-0000-0000-0000D0B40000}"/>
    <cellStyle name="Normal 6 7 3 5" xfId="36800" xr:uid="{00000000-0005-0000-0000-0000D1B40000}"/>
    <cellStyle name="Normal 6 7 3 6" xfId="44260" xr:uid="{00000000-0005-0000-0000-0000D2B40000}"/>
    <cellStyle name="Normal 6 7 3 7" xfId="12254" xr:uid="{00000000-0005-0000-0000-0000D3B40000}"/>
    <cellStyle name="Normal 6 7 4" xfId="5948" xr:uid="{00000000-0005-0000-0000-0000D4B40000}"/>
    <cellStyle name="Normal 6 7 4 2" xfId="23880" xr:uid="{00000000-0005-0000-0000-0000D5B40000}"/>
    <cellStyle name="Normal 6 7 4 3" xfId="51714" xr:uid="{00000000-0005-0000-0000-0000D6B40000}"/>
    <cellStyle name="Normal 6 7 4 4" xfId="13756" xr:uid="{00000000-0005-0000-0000-0000D7B40000}"/>
    <cellStyle name="Normal 6 7 5" xfId="15625" xr:uid="{00000000-0005-0000-0000-0000D8B40000}"/>
    <cellStyle name="Normal 6 7 5 2" xfId="25535" xr:uid="{00000000-0005-0000-0000-0000D9B40000}"/>
    <cellStyle name="Normal 6 7 5 3" xfId="47053" xr:uid="{00000000-0005-0000-0000-0000DAB40000}"/>
    <cellStyle name="Normal 6 7 6" xfId="19522" xr:uid="{00000000-0005-0000-0000-0000DBB40000}"/>
    <cellStyle name="Normal 6 7 7" xfId="29183" xr:uid="{00000000-0005-0000-0000-0000DCB40000}"/>
    <cellStyle name="Normal 6 7 8" xfId="34591" xr:uid="{00000000-0005-0000-0000-0000DDB40000}"/>
    <cellStyle name="Normal 6 7 9" xfId="42190" xr:uid="{00000000-0005-0000-0000-0000DEB40000}"/>
    <cellStyle name="Normal 6 8" xfId="1134" xr:uid="{00000000-0005-0000-0000-0000DFB40000}"/>
    <cellStyle name="Normal 6 8 2" xfId="3535" xr:uid="{00000000-0005-0000-0000-0000E0B40000}"/>
    <cellStyle name="Normal 6 8 2 2" xfId="8327" xr:uid="{00000000-0005-0000-0000-0000E1B40000}"/>
    <cellStyle name="Normal 6 8 2 2 2" xfId="27752" xr:uid="{00000000-0005-0000-0000-0000E2B40000}"/>
    <cellStyle name="Normal 6 8 2 2 3" xfId="54093" xr:uid="{00000000-0005-0000-0000-0000E3B40000}"/>
    <cellStyle name="Normal 6 8 2 2 4" xfId="17868" xr:uid="{00000000-0005-0000-0000-0000E4B40000}"/>
    <cellStyle name="Normal 6 8 2 3" xfId="22160" xr:uid="{00000000-0005-0000-0000-0000E5B40000}"/>
    <cellStyle name="Normal 6 8 2 3 2" xfId="49404" xr:uid="{00000000-0005-0000-0000-0000E6B40000}"/>
    <cellStyle name="Normal 6 8 2 4" xfId="31645" xr:uid="{00000000-0005-0000-0000-0000E7B40000}"/>
    <cellStyle name="Normal 6 8 2 5" xfId="37214" xr:uid="{00000000-0005-0000-0000-0000E8B40000}"/>
    <cellStyle name="Normal 6 8 2 6" xfId="44674" xr:uid="{00000000-0005-0000-0000-0000E9B40000}"/>
    <cellStyle name="Normal 6 8 2 7" xfId="12674" xr:uid="{00000000-0005-0000-0000-0000EAB40000}"/>
    <cellStyle name="Normal 6 8 3" xfId="6365" xr:uid="{00000000-0005-0000-0000-0000EBB40000}"/>
    <cellStyle name="Normal 6 8 3 2" xfId="23919" xr:uid="{00000000-0005-0000-0000-0000ECB40000}"/>
    <cellStyle name="Normal 6 8 3 3" xfId="52131" xr:uid="{00000000-0005-0000-0000-0000EDB40000}"/>
    <cellStyle name="Normal 6 8 3 4" xfId="14164" xr:uid="{00000000-0005-0000-0000-0000EEB40000}"/>
    <cellStyle name="Normal 6 8 4" xfId="16033" xr:uid="{00000000-0005-0000-0000-0000EFB40000}"/>
    <cellStyle name="Normal 6 8 4 2" xfId="25943" xr:uid="{00000000-0005-0000-0000-0000F0B40000}"/>
    <cellStyle name="Normal 6 8 4 3" xfId="47468" xr:uid="{00000000-0005-0000-0000-0000F1B40000}"/>
    <cellStyle name="Normal 6 8 5" xfId="19973" xr:uid="{00000000-0005-0000-0000-0000F2B40000}"/>
    <cellStyle name="Normal 6 8 6" xfId="29602" xr:uid="{00000000-0005-0000-0000-0000F3B40000}"/>
    <cellStyle name="Normal 6 8 7" xfId="35044" xr:uid="{00000000-0005-0000-0000-0000F4B40000}"/>
    <cellStyle name="Normal 6 8 8" xfId="42639" xr:uid="{00000000-0005-0000-0000-0000F5B40000}"/>
    <cellStyle name="Normal 6 8 9" xfId="11236" xr:uid="{00000000-0005-0000-0000-0000F6B40000}"/>
    <cellStyle name="Normal 6 9" xfId="1981" xr:uid="{00000000-0005-0000-0000-0000F7B40000}"/>
    <cellStyle name="Normal 6 9 2" xfId="4286" xr:uid="{00000000-0005-0000-0000-0000F8B40000}"/>
    <cellStyle name="Normal 6 9 2 2" xfId="9067" xr:uid="{00000000-0005-0000-0000-0000F9B40000}"/>
    <cellStyle name="Normal 6 9 2 2 2" xfId="28460" xr:uid="{00000000-0005-0000-0000-0000FAB40000}"/>
    <cellStyle name="Normal 6 9 2 2 3" xfId="54833" xr:uid="{00000000-0005-0000-0000-0000FBB40000}"/>
    <cellStyle name="Normal 6 9 2 2 4" xfId="18619" xr:uid="{00000000-0005-0000-0000-0000FCB40000}"/>
    <cellStyle name="Normal 6 9 2 3" xfId="22911" xr:uid="{00000000-0005-0000-0000-0000FDB40000}"/>
    <cellStyle name="Normal 6 9 2 3 2" xfId="50143" xr:uid="{00000000-0005-0000-0000-0000FEB40000}"/>
    <cellStyle name="Normal 6 9 2 4" xfId="32386" xr:uid="{00000000-0005-0000-0000-0000FFB40000}"/>
    <cellStyle name="Normal 6 9 2 5" xfId="37965" xr:uid="{00000000-0005-0000-0000-000000B50000}"/>
    <cellStyle name="Normal 6 9 2 6" xfId="45425" xr:uid="{00000000-0005-0000-0000-000001B50000}"/>
    <cellStyle name="Normal 6 9 2 7" xfId="14871" xr:uid="{00000000-0005-0000-0000-000002B50000}"/>
    <cellStyle name="Normal 6 9 3" xfId="7146" xr:uid="{00000000-0005-0000-0000-000003B50000}"/>
    <cellStyle name="Normal 6 9 3 2" xfId="26650" xr:uid="{00000000-0005-0000-0000-000004B50000}"/>
    <cellStyle name="Normal 6 9 3 3" xfId="52912" xr:uid="{00000000-0005-0000-0000-000005B50000}"/>
    <cellStyle name="Normal 6 9 3 4" xfId="16740" xr:uid="{00000000-0005-0000-0000-000006B50000}"/>
    <cellStyle name="Normal 6 9 4" xfId="20818" xr:uid="{00000000-0005-0000-0000-000007B50000}"/>
    <cellStyle name="Normal 6 9 4 2" xfId="48248" xr:uid="{00000000-0005-0000-0000-000008B50000}"/>
    <cellStyle name="Normal 6 9 5" xfId="30432" xr:uid="{00000000-0005-0000-0000-000009B50000}"/>
    <cellStyle name="Normal 6 9 6" xfId="35891" xr:uid="{00000000-0005-0000-0000-00000AB50000}"/>
    <cellStyle name="Normal 6 9 7" xfId="43484" xr:uid="{00000000-0005-0000-0000-00000BB50000}"/>
    <cellStyle name="Normal 6 9 8" xfId="11983" xr:uid="{00000000-0005-0000-0000-00000CB50000}"/>
    <cellStyle name="Normal 7" xfId="88" xr:uid="{00000000-0005-0000-0000-00000DB50000}"/>
    <cellStyle name="Normal 8" xfId="57492" xr:uid="{43AD2510-1218-47BA-9A01-49C94B89272E}"/>
    <cellStyle name="normální_List1" xfId="58" xr:uid="{00000000-0005-0000-0000-00000EB50000}"/>
    <cellStyle name="Normalny_Details" xfId="59" xr:uid="{00000000-0005-0000-0000-00000FB50000}"/>
    <cellStyle name="Nota" xfId="60" xr:uid="{00000000-0005-0000-0000-000010B50000}"/>
    <cellStyle name="Nota 2" xfId="458" xr:uid="{00000000-0005-0000-0000-000011B50000}"/>
    <cellStyle name="Nota 2 10" xfId="24298" xr:uid="{00000000-0005-0000-0000-000012B50000}"/>
    <cellStyle name="Nota 2 11" xfId="25028" xr:uid="{00000000-0005-0000-0000-000013B50000}"/>
    <cellStyle name="Nota 2 12" xfId="24961" xr:uid="{00000000-0005-0000-0000-000014B50000}"/>
    <cellStyle name="Nota 2 13" xfId="28939" xr:uid="{00000000-0005-0000-0000-000015B50000}"/>
    <cellStyle name="Nota 2 14" xfId="34350" xr:uid="{00000000-0005-0000-0000-000016B50000}"/>
    <cellStyle name="Nota 2 15" xfId="34279" xr:uid="{00000000-0005-0000-0000-000017B50000}"/>
    <cellStyle name="Nota 2 16" xfId="40619" xr:uid="{00000000-0005-0000-0000-000018B50000}"/>
    <cellStyle name="Nota 2 17" xfId="40579" xr:uid="{00000000-0005-0000-0000-000019B50000}"/>
    <cellStyle name="Nota 2 18" xfId="39697" xr:uid="{00000000-0005-0000-0000-00001AB50000}"/>
    <cellStyle name="Nota 2 19" xfId="41399" xr:uid="{00000000-0005-0000-0000-00001BB50000}"/>
    <cellStyle name="Nota 2 2" xfId="753" xr:uid="{00000000-0005-0000-0000-00001CB50000}"/>
    <cellStyle name="Nota 2 2 10" xfId="24649" xr:uid="{00000000-0005-0000-0000-00001DB50000}"/>
    <cellStyle name="Nota 2 2 11" xfId="24353" xr:uid="{00000000-0005-0000-0000-00001EB50000}"/>
    <cellStyle name="Nota 2 2 12" xfId="28899" xr:uid="{00000000-0005-0000-0000-00001FB50000}"/>
    <cellStyle name="Nota 2 2 13" xfId="34667" xr:uid="{00000000-0005-0000-0000-000020B50000}"/>
    <cellStyle name="Nota 2 2 14" xfId="39333" xr:uid="{00000000-0005-0000-0000-000021B50000}"/>
    <cellStyle name="Nota 2 2 15" xfId="39364" xr:uid="{00000000-0005-0000-0000-000022B50000}"/>
    <cellStyle name="Nota 2 2 16" xfId="34115" xr:uid="{00000000-0005-0000-0000-000023B50000}"/>
    <cellStyle name="Nota 2 2 17" xfId="40694" xr:uid="{00000000-0005-0000-0000-000024B50000}"/>
    <cellStyle name="Nota 2 2 18" xfId="39773" xr:uid="{00000000-0005-0000-0000-000025B50000}"/>
    <cellStyle name="Nota 2 2 19" xfId="40304" xr:uid="{00000000-0005-0000-0000-000026B50000}"/>
    <cellStyle name="Nota 2 2 2" xfId="1836" xr:uid="{00000000-0005-0000-0000-000027B50000}"/>
    <cellStyle name="Nota 2 2 2 10" xfId="33791" xr:uid="{00000000-0005-0000-0000-000028B50000}"/>
    <cellStyle name="Nota 2 2 2 11" xfId="35746" xr:uid="{00000000-0005-0000-0000-000029B50000}"/>
    <cellStyle name="Nota 2 2 2 12" xfId="39779" xr:uid="{00000000-0005-0000-0000-00002AB50000}"/>
    <cellStyle name="Nota 2 2 2 13" xfId="40553" xr:uid="{00000000-0005-0000-0000-00002BB50000}"/>
    <cellStyle name="Nota 2 2 2 14" xfId="39405" xr:uid="{00000000-0005-0000-0000-00002CB50000}"/>
    <cellStyle name="Nota 2 2 2 15" xfId="41500" xr:uid="{00000000-0005-0000-0000-00002DB50000}"/>
    <cellStyle name="Nota 2 2 2 16" xfId="40708" xr:uid="{00000000-0005-0000-0000-00002EB50000}"/>
    <cellStyle name="Nota 2 2 2 17" xfId="41761" xr:uid="{00000000-0005-0000-0000-00002FB50000}"/>
    <cellStyle name="Nota 2 2 2 18" xfId="41690" xr:uid="{00000000-0005-0000-0000-000030B50000}"/>
    <cellStyle name="Nota 2 2 2 19" xfId="43341" xr:uid="{00000000-0005-0000-0000-000031B50000}"/>
    <cellStyle name="Nota 2 2 2 2" xfId="2786" xr:uid="{00000000-0005-0000-0000-000032B50000}"/>
    <cellStyle name="Nota 2 2 2 2 10" xfId="36469" xr:uid="{00000000-0005-0000-0000-000033B50000}"/>
    <cellStyle name="Nota 2 2 2 2 11" xfId="40250" xr:uid="{00000000-0005-0000-0000-000034B50000}"/>
    <cellStyle name="Nota 2 2 2 2 12" xfId="39429" xr:uid="{00000000-0005-0000-0000-000035B50000}"/>
    <cellStyle name="Nota 2 2 2 2 13" xfId="40751" xr:uid="{00000000-0005-0000-0000-000036B50000}"/>
    <cellStyle name="Nota 2 2 2 2 14" xfId="40585" xr:uid="{00000000-0005-0000-0000-000037B50000}"/>
    <cellStyle name="Nota 2 2 2 2 15" xfId="40029" xr:uid="{00000000-0005-0000-0000-000038B50000}"/>
    <cellStyle name="Nota 2 2 2 2 16" xfId="41445" xr:uid="{00000000-0005-0000-0000-000039B50000}"/>
    <cellStyle name="Nota 2 2 2 2 17" xfId="40058" xr:uid="{00000000-0005-0000-0000-00003AB50000}"/>
    <cellStyle name="Nota 2 2 2 2 18" xfId="43933" xr:uid="{00000000-0005-0000-0000-00003BB50000}"/>
    <cellStyle name="Nota 2 2 2 2 19" xfId="15320" xr:uid="{00000000-0005-0000-0000-00003CB50000}"/>
    <cellStyle name="Nota 2 2 2 2 2" xfId="7609" xr:uid="{00000000-0005-0000-0000-00003DB50000}"/>
    <cellStyle name="Nota 2 2 2 2 2 2" xfId="53375" xr:uid="{00000000-0005-0000-0000-00003EB50000}"/>
    <cellStyle name="Nota 2 2 2 2 2 3" xfId="21413" xr:uid="{00000000-0005-0000-0000-00003FB50000}"/>
    <cellStyle name="Nota 2 2 2 2 3" xfId="10540" xr:uid="{00000000-0005-0000-0000-000040B50000}"/>
    <cellStyle name="Nota 2 2 2 2 3 2" xfId="56305" xr:uid="{00000000-0005-0000-0000-000041B50000}"/>
    <cellStyle name="Nota 2 2 2 2 3 3" xfId="24308" xr:uid="{00000000-0005-0000-0000-000042B50000}"/>
    <cellStyle name="Nota 2 2 2 2 4" xfId="24493" xr:uid="{00000000-0005-0000-0000-000043B50000}"/>
    <cellStyle name="Nota 2 2 2 2 4 2" xfId="48687" xr:uid="{00000000-0005-0000-0000-000044B50000}"/>
    <cellStyle name="Nota 2 2 2 2 5" xfId="24871" xr:uid="{00000000-0005-0000-0000-000045B50000}"/>
    <cellStyle name="Nota 2 2 2 2 6" xfId="21391" xr:uid="{00000000-0005-0000-0000-000046B50000}"/>
    <cellStyle name="Nota 2 2 2 2 7" xfId="23657" xr:uid="{00000000-0005-0000-0000-000047B50000}"/>
    <cellStyle name="Nota 2 2 2 2 8" xfId="30905" xr:uid="{00000000-0005-0000-0000-000048B50000}"/>
    <cellStyle name="Nota 2 2 2 2 9" xfId="33948" xr:uid="{00000000-0005-0000-0000-000049B50000}"/>
    <cellStyle name="Nota 2 2 2 20" xfId="13367" xr:uid="{00000000-0005-0000-0000-00004AB50000}"/>
    <cellStyle name="Nota 2 2 2 3" xfId="5210" xr:uid="{00000000-0005-0000-0000-00004BB50000}"/>
    <cellStyle name="Nota 2 2 2 3 10" xfId="41373" xr:uid="{00000000-0005-0000-0000-00004CB50000}"/>
    <cellStyle name="Nota 2 2 2 3 11" xfId="36416" xr:uid="{00000000-0005-0000-0000-00004DB50000}"/>
    <cellStyle name="Nota 2 2 2 3 12" xfId="46341" xr:uid="{00000000-0005-0000-0000-00004EB50000}"/>
    <cellStyle name="Nota 2 2 2 3 13" xfId="20675" xr:uid="{00000000-0005-0000-0000-00004FB50000}"/>
    <cellStyle name="Nota 2 2 2 3 2" xfId="10699" xr:uid="{00000000-0005-0000-0000-000050B50000}"/>
    <cellStyle name="Nota 2 2 2 3 2 2" xfId="56464" xr:uid="{00000000-0005-0000-0000-000051B50000}"/>
    <cellStyle name="Nota 2 2 2 3 2 3" xfId="33309" xr:uid="{00000000-0005-0000-0000-000052B50000}"/>
    <cellStyle name="Nota 2 2 2 3 3" xfId="34107" xr:uid="{00000000-0005-0000-0000-000053B50000}"/>
    <cellStyle name="Nota 2 2 2 3 4" xfId="38888" xr:uid="{00000000-0005-0000-0000-000054B50000}"/>
    <cellStyle name="Nota 2 2 2 3 5" xfId="41241" xr:uid="{00000000-0005-0000-0000-000055B50000}"/>
    <cellStyle name="Nota 2 2 2 3 6" xfId="40202" xr:uid="{00000000-0005-0000-0000-000056B50000}"/>
    <cellStyle name="Nota 2 2 2 3 7" xfId="40519" xr:uid="{00000000-0005-0000-0000-000057B50000}"/>
    <cellStyle name="Nota 2 2 2 3 8" xfId="40064" xr:uid="{00000000-0005-0000-0000-000058B50000}"/>
    <cellStyle name="Nota 2 2 2 3 9" xfId="41782" xr:uid="{00000000-0005-0000-0000-000059B50000}"/>
    <cellStyle name="Nota 2 2 2 4" xfId="10383" xr:uid="{00000000-0005-0000-0000-00005AB50000}"/>
    <cellStyle name="Nota 2 2 2 4 2" xfId="56148" xr:uid="{00000000-0005-0000-0000-00005BB50000}"/>
    <cellStyle name="Nota 2 2 2 4 3" xfId="19162" xr:uid="{00000000-0005-0000-0000-00005CB50000}"/>
    <cellStyle name="Nota 2 2 2 5" xfId="24175" xr:uid="{00000000-0005-0000-0000-00005DB50000}"/>
    <cellStyle name="Nota 2 2 2 6" xfId="23679" xr:uid="{00000000-0005-0000-0000-00005EB50000}"/>
    <cellStyle name="Nota 2 2 2 7" xfId="23755" xr:uid="{00000000-0005-0000-0000-00005FB50000}"/>
    <cellStyle name="Nota 2 2 2 8" xfId="24886" xr:uid="{00000000-0005-0000-0000-000060B50000}"/>
    <cellStyle name="Nota 2 2 2 9" xfId="30298" xr:uid="{00000000-0005-0000-0000-000061B50000}"/>
    <cellStyle name="Nota 2 2 20" xfId="41842" xr:uid="{00000000-0005-0000-0000-000062B50000}"/>
    <cellStyle name="Nota 2 2 21" xfId="42266" xr:uid="{00000000-0005-0000-0000-000063B50000}"/>
    <cellStyle name="Nota 2 2 22" xfId="11610" xr:uid="{00000000-0005-0000-0000-000064B50000}"/>
    <cellStyle name="Nota 2 2 3" xfId="1217" xr:uid="{00000000-0005-0000-0000-000065B50000}"/>
    <cellStyle name="Nota 2 2 3 10" xfId="33779" xr:uid="{00000000-0005-0000-0000-000066B50000}"/>
    <cellStyle name="Nota 2 2 3 11" xfId="35127" xr:uid="{00000000-0005-0000-0000-000067B50000}"/>
    <cellStyle name="Nota 2 2 3 12" xfId="39545" xr:uid="{00000000-0005-0000-0000-000068B50000}"/>
    <cellStyle name="Nota 2 2 3 13" xfId="39892" xr:uid="{00000000-0005-0000-0000-000069B50000}"/>
    <cellStyle name="Nota 2 2 3 14" xfId="39425" xr:uid="{00000000-0005-0000-0000-00006AB50000}"/>
    <cellStyle name="Nota 2 2 3 15" xfId="39443" xr:uid="{00000000-0005-0000-0000-00006BB50000}"/>
    <cellStyle name="Nota 2 2 3 16" xfId="41644" xr:uid="{00000000-0005-0000-0000-00006CB50000}"/>
    <cellStyle name="Nota 2 2 3 17" xfId="39682" xr:uid="{00000000-0005-0000-0000-00006DB50000}"/>
    <cellStyle name="Nota 2 2 3 18" xfId="40929" xr:uid="{00000000-0005-0000-0000-00006EB50000}"/>
    <cellStyle name="Nota 2 2 3 19" xfId="42722" xr:uid="{00000000-0005-0000-0000-00006FB50000}"/>
    <cellStyle name="Nota 2 2 3 2" xfId="2575" xr:uid="{00000000-0005-0000-0000-000070B50000}"/>
    <cellStyle name="Nota 2 2 3 2 10" xfId="36365" xr:uid="{00000000-0005-0000-0000-000071B50000}"/>
    <cellStyle name="Nota 2 2 3 2 11" xfId="40146" xr:uid="{00000000-0005-0000-0000-000072B50000}"/>
    <cellStyle name="Nota 2 2 3 2 12" xfId="39723" xr:uid="{00000000-0005-0000-0000-000073B50000}"/>
    <cellStyle name="Nota 2 2 3 2 13" xfId="41027" xr:uid="{00000000-0005-0000-0000-000074B50000}"/>
    <cellStyle name="Nota 2 2 3 2 14" xfId="41133" xr:uid="{00000000-0005-0000-0000-000075B50000}"/>
    <cellStyle name="Nota 2 2 3 2 15" xfId="40756" xr:uid="{00000000-0005-0000-0000-000076B50000}"/>
    <cellStyle name="Nota 2 2 3 2 16" xfId="41553" xr:uid="{00000000-0005-0000-0000-000077B50000}"/>
    <cellStyle name="Nota 2 2 3 2 17" xfId="41437" xr:uid="{00000000-0005-0000-0000-000078B50000}"/>
    <cellStyle name="Nota 2 2 3 2 18" xfId="43901" xr:uid="{00000000-0005-0000-0000-000079B50000}"/>
    <cellStyle name="Nota 2 2 3 2 19" xfId="15288" xr:uid="{00000000-0005-0000-0000-00007AB50000}"/>
    <cellStyle name="Nota 2 2 3 2 2" xfId="7570" xr:uid="{00000000-0005-0000-0000-00007BB50000}"/>
    <cellStyle name="Nota 2 2 3 2 2 2" xfId="53336" xr:uid="{00000000-0005-0000-0000-00007CB50000}"/>
    <cellStyle name="Nota 2 2 3 2 2 3" xfId="21312" xr:uid="{00000000-0005-0000-0000-00007DB50000}"/>
    <cellStyle name="Nota 2 2 3 2 3" xfId="10509" xr:uid="{00000000-0005-0000-0000-00007EB50000}"/>
    <cellStyle name="Nota 2 2 3 2 3 2" xfId="56274" xr:uid="{00000000-0005-0000-0000-00007FB50000}"/>
    <cellStyle name="Nota 2 2 3 2 3 3" xfId="24537" xr:uid="{00000000-0005-0000-0000-000080B50000}"/>
    <cellStyle name="Nota 2 2 3 2 4" xfId="21262" xr:uid="{00000000-0005-0000-0000-000081B50000}"/>
    <cellStyle name="Nota 2 2 3 2 4 2" xfId="48660" xr:uid="{00000000-0005-0000-0000-000082B50000}"/>
    <cellStyle name="Nota 2 2 3 2 5" xfId="23665" xr:uid="{00000000-0005-0000-0000-000083B50000}"/>
    <cellStyle name="Nota 2 2 3 2 6" xfId="23609" xr:uid="{00000000-0005-0000-0000-000084B50000}"/>
    <cellStyle name="Nota 2 2 3 2 7" xfId="25200" xr:uid="{00000000-0005-0000-0000-000085B50000}"/>
    <cellStyle name="Nota 2 2 3 2 8" xfId="30862" xr:uid="{00000000-0005-0000-0000-000086B50000}"/>
    <cellStyle name="Nota 2 2 3 2 9" xfId="33917" xr:uid="{00000000-0005-0000-0000-000087B50000}"/>
    <cellStyle name="Nota 2 2 3 20" xfId="12751" xr:uid="{00000000-0005-0000-0000-000088B50000}"/>
    <cellStyle name="Nota 2 2 3 3" xfId="5178" xr:uid="{00000000-0005-0000-0000-000089B50000}"/>
    <cellStyle name="Nota 2 2 3 3 10" xfId="34252" xr:uid="{00000000-0005-0000-0000-00008AB50000}"/>
    <cellStyle name="Nota 2 2 3 3 11" xfId="41498" xr:uid="{00000000-0005-0000-0000-00008BB50000}"/>
    <cellStyle name="Nota 2 2 3 3 12" xfId="46309" xr:uid="{00000000-0005-0000-0000-00008CB50000}"/>
    <cellStyle name="Nota 2 2 3 3 13" xfId="20056" xr:uid="{00000000-0005-0000-0000-00008DB50000}"/>
    <cellStyle name="Nota 2 2 3 3 2" xfId="10668" xr:uid="{00000000-0005-0000-0000-00008EB50000}"/>
    <cellStyle name="Nota 2 2 3 3 2 2" xfId="56433" xr:uid="{00000000-0005-0000-0000-00008FB50000}"/>
    <cellStyle name="Nota 2 2 3 3 2 3" xfId="33277" xr:uid="{00000000-0005-0000-0000-000090B50000}"/>
    <cellStyle name="Nota 2 2 3 3 3" xfId="34076" xr:uid="{00000000-0005-0000-0000-000091B50000}"/>
    <cellStyle name="Nota 2 2 3 3 4" xfId="38856" xr:uid="{00000000-0005-0000-0000-000092B50000}"/>
    <cellStyle name="Nota 2 2 3 3 5" xfId="41209" xr:uid="{00000000-0005-0000-0000-000093B50000}"/>
    <cellStyle name="Nota 2 2 3 3 6" xfId="40185" xr:uid="{00000000-0005-0000-0000-000094B50000}"/>
    <cellStyle name="Nota 2 2 3 3 7" xfId="40566" xr:uid="{00000000-0005-0000-0000-000095B50000}"/>
    <cellStyle name="Nota 2 2 3 3 8" xfId="40950" xr:uid="{00000000-0005-0000-0000-000096B50000}"/>
    <cellStyle name="Nota 2 2 3 3 9" xfId="40744" xr:uid="{00000000-0005-0000-0000-000097B50000}"/>
    <cellStyle name="Nota 2 2 3 4" xfId="10371" xr:uid="{00000000-0005-0000-0000-000098B50000}"/>
    <cellStyle name="Nota 2 2 3 4 2" xfId="56136" xr:uid="{00000000-0005-0000-0000-000099B50000}"/>
    <cellStyle name="Nota 2 2 3 4 3" xfId="23587" xr:uid="{00000000-0005-0000-0000-00009AB50000}"/>
    <cellStyle name="Nota 2 2 3 5" xfId="24531" xr:uid="{00000000-0005-0000-0000-00009BB50000}"/>
    <cellStyle name="Nota 2 2 3 6" xfId="24063" xr:uid="{00000000-0005-0000-0000-00009CB50000}"/>
    <cellStyle name="Nota 2 2 3 7" xfId="23439" xr:uid="{00000000-0005-0000-0000-00009DB50000}"/>
    <cellStyle name="Nota 2 2 3 8" xfId="24576" xr:uid="{00000000-0005-0000-0000-00009EB50000}"/>
    <cellStyle name="Nota 2 2 3 9" xfId="29682" xr:uid="{00000000-0005-0000-0000-00009FB50000}"/>
    <cellStyle name="Nota 2 2 4" xfId="1892" xr:uid="{00000000-0005-0000-0000-0000A0B50000}"/>
    <cellStyle name="Nota 2 2 4 10" xfId="35802" xr:uid="{00000000-0005-0000-0000-0000A1B50000}"/>
    <cellStyle name="Nota 2 2 4 11" xfId="39835" xr:uid="{00000000-0005-0000-0000-0000A2B50000}"/>
    <cellStyle name="Nota 2 2 4 12" xfId="41361" xr:uid="{00000000-0005-0000-0000-0000A3B50000}"/>
    <cellStyle name="Nota 2 2 4 13" xfId="39977" xr:uid="{00000000-0005-0000-0000-0000A4B50000}"/>
    <cellStyle name="Nota 2 2 4 14" xfId="41344" xr:uid="{00000000-0005-0000-0000-0000A5B50000}"/>
    <cellStyle name="Nota 2 2 4 15" xfId="41496" xr:uid="{00000000-0005-0000-0000-0000A6B50000}"/>
    <cellStyle name="Nota 2 2 4 16" xfId="41386" xr:uid="{00000000-0005-0000-0000-0000A7B50000}"/>
    <cellStyle name="Nota 2 2 4 17" xfId="41848" xr:uid="{00000000-0005-0000-0000-0000A8B50000}"/>
    <cellStyle name="Nota 2 2 4 18" xfId="43397" xr:uid="{00000000-0005-0000-0000-0000A9B50000}"/>
    <cellStyle name="Nota 2 2 4 19" xfId="13418" xr:uid="{00000000-0005-0000-0000-0000AAB50000}"/>
    <cellStyle name="Nota 2 2 4 2" xfId="7073" xr:uid="{00000000-0005-0000-0000-0000ABB50000}"/>
    <cellStyle name="Nota 2 2 4 2 2" xfId="52839" xr:uid="{00000000-0005-0000-0000-0000ACB50000}"/>
    <cellStyle name="Nota 2 2 4 2 3" xfId="20731" xr:uid="{00000000-0005-0000-0000-0000ADB50000}"/>
    <cellStyle name="Nota 2 2 4 3" xfId="10439" xr:uid="{00000000-0005-0000-0000-0000AEB50000}"/>
    <cellStyle name="Nota 2 2 4 3 2" xfId="56204" xr:uid="{00000000-0005-0000-0000-0000AFB50000}"/>
    <cellStyle name="Nota 2 2 4 3 3" xfId="21288" xr:uid="{00000000-0005-0000-0000-0000B0B50000}"/>
    <cellStyle name="Nota 2 2 4 4" xfId="24384" xr:uid="{00000000-0005-0000-0000-0000B1B50000}"/>
    <cellStyle name="Nota 2 2 4 4 2" xfId="48175" xr:uid="{00000000-0005-0000-0000-0000B2B50000}"/>
    <cellStyle name="Nota 2 2 4 5" xfId="23740" xr:uid="{00000000-0005-0000-0000-0000B3B50000}"/>
    <cellStyle name="Nota 2 2 4 6" xfId="24863" xr:uid="{00000000-0005-0000-0000-0000B4B50000}"/>
    <cellStyle name="Nota 2 2 4 7" xfId="23725" xr:uid="{00000000-0005-0000-0000-0000B5B50000}"/>
    <cellStyle name="Nota 2 2 4 8" xfId="30350" xr:uid="{00000000-0005-0000-0000-0000B6B50000}"/>
    <cellStyle name="Nota 2 2 4 9" xfId="33847" xr:uid="{00000000-0005-0000-0000-0000B7B50000}"/>
    <cellStyle name="Nota 2 2 5" xfId="2876" xr:uid="{00000000-0005-0000-0000-0000B8B50000}"/>
    <cellStyle name="Nota 2 2 5 10" xfId="36555" xr:uid="{00000000-0005-0000-0000-0000B9B50000}"/>
    <cellStyle name="Nota 2 2 5 11" xfId="40291" xr:uid="{00000000-0005-0000-0000-0000BAB50000}"/>
    <cellStyle name="Nota 2 2 5 12" xfId="40881" xr:uid="{00000000-0005-0000-0000-0000BBB50000}"/>
    <cellStyle name="Nota 2 2 5 13" xfId="41316" xr:uid="{00000000-0005-0000-0000-0000BCB50000}"/>
    <cellStyle name="Nota 2 2 5 14" xfId="34302" xr:uid="{00000000-0005-0000-0000-0000BDB50000}"/>
    <cellStyle name="Nota 2 2 5 15" xfId="41155" xr:uid="{00000000-0005-0000-0000-0000BEB50000}"/>
    <cellStyle name="Nota 2 2 5 16" xfId="41672" xr:uid="{00000000-0005-0000-0000-0000BFB50000}"/>
    <cellStyle name="Nota 2 2 5 17" xfId="41856" xr:uid="{00000000-0005-0000-0000-0000C0B50000}"/>
    <cellStyle name="Nota 2 2 5 18" xfId="44015" xr:uid="{00000000-0005-0000-0000-0000C1B50000}"/>
    <cellStyle name="Nota 2 2 5 19" xfId="17209" xr:uid="{00000000-0005-0000-0000-0000C2B50000}"/>
    <cellStyle name="Nota 2 2 5 2" xfId="10558" xr:uid="{00000000-0005-0000-0000-0000C3B50000}"/>
    <cellStyle name="Nota 2 2 5 2 2" xfId="56323" xr:uid="{00000000-0005-0000-0000-0000C4B50000}"/>
    <cellStyle name="Nota 2 2 5 2 3" xfId="21501" xr:uid="{00000000-0005-0000-0000-0000C5B50000}"/>
    <cellStyle name="Nota 2 2 5 3" xfId="24833" xr:uid="{00000000-0005-0000-0000-0000C6B50000}"/>
    <cellStyle name="Nota 2 2 5 4" xfId="21418" xr:uid="{00000000-0005-0000-0000-0000C7B50000}"/>
    <cellStyle name="Nota 2 2 5 5" xfId="24089" xr:uid="{00000000-0005-0000-0000-0000C8B50000}"/>
    <cellStyle name="Nota 2 2 5 6" xfId="19091" xr:uid="{00000000-0005-0000-0000-0000C9B50000}"/>
    <cellStyle name="Nota 2 2 5 7" xfId="24807" xr:uid="{00000000-0005-0000-0000-0000CAB50000}"/>
    <cellStyle name="Nota 2 2 5 8" xfId="30988" xr:uid="{00000000-0005-0000-0000-0000CBB50000}"/>
    <cellStyle name="Nota 2 2 5 9" xfId="33966" xr:uid="{00000000-0005-0000-0000-0000CCB50000}"/>
    <cellStyle name="Nota 2 2 6" xfId="7535" xr:uid="{00000000-0005-0000-0000-0000CDB50000}"/>
    <cellStyle name="Nota 2 2 6 2" xfId="53301" xr:uid="{00000000-0005-0000-0000-0000CEB50000}"/>
    <cellStyle name="Nota 2 2 6 3" xfId="19598" xr:uid="{00000000-0005-0000-0000-0000CFB50000}"/>
    <cellStyle name="Nota 2 2 7" xfId="23973" xr:uid="{00000000-0005-0000-0000-0000D0B50000}"/>
    <cellStyle name="Nota 2 2 8" xfId="23747" xr:uid="{00000000-0005-0000-0000-0000D1B50000}"/>
    <cellStyle name="Nota 2 2 9" xfId="24966" xr:uid="{00000000-0005-0000-0000-0000D2B50000}"/>
    <cellStyle name="Nota 2 20" xfId="40693" xr:uid="{00000000-0005-0000-0000-0000D3B50000}"/>
    <cellStyle name="Nota 2 21" xfId="41871" xr:uid="{00000000-0005-0000-0000-0000D4B50000}"/>
    <cellStyle name="Nota 2 22" xfId="41966" xr:uid="{00000000-0005-0000-0000-0000D5B50000}"/>
    <cellStyle name="Nota 2 3" xfId="1920" xr:uid="{00000000-0005-0000-0000-0000D6B50000}"/>
    <cellStyle name="Nota 2 3 10" xfId="33875" xr:uid="{00000000-0005-0000-0000-0000D7B50000}"/>
    <cellStyle name="Nota 2 3 11" xfId="35830" xr:uid="{00000000-0005-0000-0000-0000D8B50000}"/>
    <cellStyle name="Nota 2 3 12" xfId="39863" xr:uid="{00000000-0005-0000-0000-0000D9B50000}"/>
    <cellStyle name="Nota 2 3 13" xfId="40706" xr:uid="{00000000-0005-0000-0000-0000DAB50000}"/>
    <cellStyle name="Nota 2 3 14" xfId="41056" xr:uid="{00000000-0005-0000-0000-0000DBB50000}"/>
    <cellStyle name="Nota 2 3 15" xfId="40882" xr:uid="{00000000-0005-0000-0000-0000DCB50000}"/>
    <cellStyle name="Nota 2 3 16" xfId="40761" xr:uid="{00000000-0005-0000-0000-0000DDB50000}"/>
    <cellStyle name="Nota 2 3 17" xfId="41816" xr:uid="{00000000-0005-0000-0000-0000DEB50000}"/>
    <cellStyle name="Nota 2 3 18" xfId="39894" xr:uid="{00000000-0005-0000-0000-0000DFB50000}"/>
    <cellStyle name="Nota 2 3 19" xfId="43425" xr:uid="{00000000-0005-0000-0000-0000E0B50000}"/>
    <cellStyle name="Nota 2 3 2" xfId="2772" xr:uid="{00000000-0005-0000-0000-0000E1B50000}"/>
    <cellStyle name="Nota 2 3 2 10" xfId="36455" xr:uid="{00000000-0005-0000-0000-0000E2B50000}"/>
    <cellStyle name="Nota 2 3 2 11" xfId="40236" xr:uid="{00000000-0005-0000-0000-0000E3B50000}"/>
    <cellStyle name="Nota 2 3 2 12" xfId="39910" xr:uid="{00000000-0005-0000-0000-0000E4B50000}"/>
    <cellStyle name="Nota 2 3 2 13" xfId="41276" xr:uid="{00000000-0005-0000-0000-0000E5B50000}"/>
    <cellStyle name="Nota 2 3 2 14" xfId="36444" xr:uid="{00000000-0005-0000-0000-0000E6B50000}"/>
    <cellStyle name="Nota 2 3 2 15" xfId="40769" xr:uid="{00000000-0005-0000-0000-0000E7B50000}"/>
    <cellStyle name="Nota 2 3 2 16" xfId="41803" xr:uid="{00000000-0005-0000-0000-0000E8B50000}"/>
    <cellStyle name="Nota 2 3 2 17" xfId="41516" xr:uid="{00000000-0005-0000-0000-0000E9B50000}"/>
    <cellStyle name="Nota 2 3 2 18" xfId="43920" xr:uid="{00000000-0005-0000-0000-0000EAB50000}"/>
    <cellStyle name="Nota 2 3 2 19" xfId="15307" xr:uid="{00000000-0005-0000-0000-0000EBB50000}"/>
    <cellStyle name="Nota 2 3 2 2" xfId="7596" xr:uid="{00000000-0005-0000-0000-0000ECB50000}"/>
    <cellStyle name="Nota 2 3 2 2 2" xfId="53362" xr:uid="{00000000-0005-0000-0000-0000EDB50000}"/>
    <cellStyle name="Nota 2 3 2 2 3" xfId="21399" xr:uid="{00000000-0005-0000-0000-0000EEB50000}"/>
    <cellStyle name="Nota 2 3 2 3" xfId="10527" xr:uid="{00000000-0005-0000-0000-0000EFB50000}"/>
    <cellStyle name="Nota 2 3 2 3 2" xfId="56292" xr:uid="{00000000-0005-0000-0000-0000F0B50000}"/>
    <cellStyle name="Nota 2 3 2 3 3" xfId="24776" xr:uid="{00000000-0005-0000-0000-0000F1B50000}"/>
    <cellStyle name="Nota 2 3 2 4" xfId="24921" xr:uid="{00000000-0005-0000-0000-0000F2B50000}"/>
    <cellStyle name="Nota 2 3 2 4 2" xfId="48674" xr:uid="{00000000-0005-0000-0000-0000F3B50000}"/>
    <cellStyle name="Nota 2 3 2 5" xfId="19218" xr:uid="{00000000-0005-0000-0000-0000F4B50000}"/>
    <cellStyle name="Nota 2 3 2 6" xfId="23490" xr:uid="{00000000-0005-0000-0000-0000F5B50000}"/>
    <cellStyle name="Nota 2 3 2 7" xfId="24390" xr:uid="{00000000-0005-0000-0000-0000F6B50000}"/>
    <cellStyle name="Nota 2 3 2 8" xfId="30892" xr:uid="{00000000-0005-0000-0000-0000F7B50000}"/>
    <cellStyle name="Nota 2 3 2 9" xfId="33935" xr:uid="{00000000-0005-0000-0000-0000F8B50000}"/>
    <cellStyle name="Nota 2 3 20" xfId="11310" xr:uid="{00000000-0005-0000-0000-0000F9B50000}"/>
    <cellStyle name="Nota 2 3 3" xfId="5197" xr:uid="{00000000-0005-0000-0000-0000FAB50000}"/>
    <cellStyle name="Nota 2 3 3 10" xfId="40438" xr:uid="{00000000-0005-0000-0000-0000FBB50000}"/>
    <cellStyle name="Nota 2 3 3 11" xfId="39885" xr:uid="{00000000-0005-0000-0000-0000FCB50000}"/>
    <cellStyle name="Nota 2 3 3 12" xfId="46328" xr:uid="{00000000-0005-0000-0000-0000FDB50000}"/>
    <cellStyle name="Nota 2 3 3 13" xfId="20759" xr:uid="{00000000-0005-0000-0000-0000FEB50000}"/>
    <cellStyle name="Nota 2 3 3 2" xfId="10686" xr:uid="{00000000-0005-0000-0000-0000FFB50000}"/>
    <cellStyle name="Nota 2 3 3 2 2" xfId="56451" xr:uid="{00000000-0005-0000-0000-000000B60000}"/>
    <cellStyle name="Nota 2 3 3 2 3" xfId="33296" xr:uid="{00000000-0005-0000-0000-000001B60000}"/>
    <cellStyle name="Nota 2 3 3 3" xfId="34094" xr:uid="{00000000-0005-0000-0000-000002B60000}"/>
    <cellStyle name="Nota 2 3 3 4" xfId="38875" xr:uid="{00000000-0005-0000-0000-000003B60000}"/>
    <cellStyle name="Nota 2 3 3 5" xfId="41228" xr:uid="{00000000-0005-0000-0000-000004B60000}"/>
    <cellStyle name="Nota 2 3 3 6" xfId="34319" xr:uid="{00000000-0005-0000-0000-000005B60000}"/>
    <cellStyle name="Nota 2 3 3 7" xfId="39594" xr:uid="{00000000-0005-0000-0000-000006B60000}"/>
    <cellStyle name="Nota 2 3 3 8" xfId="40109" xr:uid="{00000000-0005-0000-0000-000007B60000}"/>
    <cellStyle name="Nota 2 3 3 9" xfId="39433" xr:uid="{00000000-0005-0000-0000-000008B60000}"/>
    <cellStyle name="Nota 2 3 4" xfId="10467" xr:uid="{00000000-0005-0000-0000-000009B60000}"/>
    <cellStyle name="Nota 2 3 4 2" xfId="56232" xr:uid="{00000000-0005-0000-0000-00000AB60000}"/>
    <cellStyle name="Nota 2 3 4 3" xfId="23902" xr:uid="{00000000-0005-0000-0000-00000BB60000}"/>
    <cellStyle name="Nota 2 3 5" xfId="23622" xr:uid="{00000000-0005-0000-0000-00000CB60000}"/>
    <cellStyle name="Nota 2 3 6" xfId="24345" xr:uid="{00000000-0005-0000-0000-00000DB60000}"/>
    <cellStyle name="Nota 2 3 7" xfId="24634" xr:uid="{00000000-0005-0000-0000-00000EB60000}"/>
    <cellStyle name="Nota 2 3 8" xfId="24547" xr:uid="{00000000-0005-0000-0000-00000FB60000}"/>
    <cellStyle name="Nota 2 3 9" xfId="30374" xr:uid="{00000000-0005-0000-0000-000010B60000}"/>
    <cellStyle name="Nota 2 4" xfId="1888" xr:uid="{00000000-0005-0000-0000-000011B60000}"/>
    <cellStyle name="Nota 2 4 10" xfId="33843" xr:uid="{00000000-0005-0000-0000-000012B60000}"/>
    <cellStyle name="Nota 2 4 11" xfId="35798" xr:uid="{00000000-0005-0000-0000-000013B60000}"/>
    <cellStyle name="Nota 2 4 12" xfId="39831" xr:uid="{00000000-0005-0000-0000-000014B60000}"/>
    <cellStyle name="Nota 2 4 13" xfId="40391" xr:uid="{00000000-0005-0000-0000-000015B60000}"/>
    <cellStyle name="Nota 2 4 14" xfId="39337" xr:uid="{00000000-0005-0000-0000-000016B60000}"/>
    <cellStyle name="Nota 2 4 15" xfId="41682" xr:uid="{00000000-0005-0000-0000-000017B60000}"/>
    <cellStyle name="Nota 2 4 16" xfId="34313" xr:uid="{00000000-0005-0000-0000-000018B60000}"/>
    <cellStyle name="Nota 2 4 17" xfId="41456" xr:uid="{00000000-0005-0000-0000-000019B60000}"/>
    <cellStyle name="Nota 2 4 18" xfId="39750" xr:uid="{00000000-0005-0000-0000-00001AB60000}"/>
    <cellStyle name="Nota 2 4 19" xfId="43393" xr:uid="{00000000-0005-0000-0000-00001BB60000}"/>
    <cellStyle name="Nota 2 4 2" xfId="2561" xr:uid="{00000000-0005-0000-0000-00001CB60000}"/>
    <cellStyle name="Nota 2 4 2 10" xfId="36352" xr:uid="{00000000-0005-0000-0000-00001DB60000}"/>
    <cellStyle name="Nota 2 4 2 11" xfId="40133" xr:uid="{00000000-0005-0000-0000-00001EB60000}"/>
    <cellStyle name="Nota 2 4 2 12" xfId="40884" xr:uid="{00000000-0005-0000-0000-00001FB60000}"/>
    <cellStyle name="Nota 2 4 2 13" xfId="40952" xr:uid="{00000000-0005-0000-0000-000020B60000}"/>
    <cellStyle name="Nota 2 4 2 14" xfId="39891" xr:uid="{00000000-0005-0000-0000-000021B60000}"/>
    <cellStyle name="Nota 2 4 2 15" xfId="39762" xr:uid="{00000000-0005-0000-0000-000022B60000}"/>
    <cellStyle name="Nota 2 4 2 16" xfId="41766" xr:uid="{00000000-0005-0000-0000-000023B60000}"/>
    <cellStyle name="Nota 2 4 2 17" xfId="41857" xr:uid="{00000000-0005-0000-0000-000024B60000}"/>
    <cellStyle name="Nota 2 4 2 18" xfId="43888" xr:uid="{00000000-0005-0000-0000-000025B60000}"/>
    <cellStyle name="Nota 2 4 2 19" xfId="15275" xr:uid="{00000000-0005-0000-0000-000026B60000}"/>
    <cellStyle name="Nota 2 4 2 2" xfId="7557" xr:uid="{00000000-0005-0000-0000-000027B60000}"/>
    <cellStyle name="Nota 2 4 2 2 2" xfId="53323" xr:uid="{00000000-0005-0000-0000-000028B60000}"/>
    <cellStyle name="Nota 2 4 2 2 3" xfId="21298" xr:uid="{00000000-0005-0000-0000-000029B60000}"/>
    <cellStyle name="Nota 2 4 2 3" xfId="10496" xr:uid="{00000000-0005-0000-0000-00002AB60000}"/>
    <cellStyle name="Nota 2 4 2 3 2" xfId="56261" xr:uid="{00000000-0005-0000-0000-00002BB60000}"/>
    <cellStyle name="Nota 2 4 2 3 3" xfId="23895" xr:uid="{00000000-0005-0000-0000-00002CB60000}"/>
    <cellStyle name="Nota 2 4 2 4" xfId="24334" xr:uid="{00000000-0005-0000-0000-00002DB60000}"/>
    <cellStyle name="Nota 2 4 2 4 2" xfId="48647" xr:uid="{00000000-0005-0000-0000-00002EB60000}"/>
    <cellStyle name="Nota 2 4 2 5" xfId="24216" xr:uid="{00000000-0005-0000-0000-00002FB60000}"/>
    <cellStyle name="Nota 2 4 2 6" xfId="24625" xr:uid="{00000000-0005-0000-0000-000030B60000}"/>
    <cellStyle name="Nota 2 4 2 7" xfId="23879" xr:uid="{00000000-0005-0000-0000-000031B60000}"/>
    <cellStyle name="Nota 2 4 2 8" xfId="30849" xr:uid="{00000000-0005-0000-0000-000032B60000}"/>
    <cellStyle name="Nota 2 4 2 9" xfId="33904" xr:uid="{00000000-0005-0000-0000-000033B60000}"/>
    <cellStyle name="Nota 2 4 20" xfId="13414" xr:uid="{00000000-0005-0000-0000-000034B60000}"/>
    <cellStyle name="Nota 2 4 3" xfId="5165" xr:uid="{00000000-0005-0000-0000-000035B60000}"/>
    <cellStyle name="Nota 2 4 3 10" xfId="40626" xr:uid="{00000000-0005-0000-0000-000036B60000}"/>
    <cellStyle name="Nota 2 4 3 11" xfId="41441" xr:uid="{00000000-0005-0000-0000-000037B60000}"/>
    <cellStyle name="Nota 2 4 3 12" xfId="46296" xr:uid="{00000000-0005-0000-0000-000038B60000}"/>
    <cellStyle name="Nota 2 4 3 13" xfId="20727" xr:uid="{00000000-0005-0000-0000-000039B60000}"/>
    <cellStyle name="Nota 2 4 3 2" xfId="10655" xr:uid="{00000000-0005-0000-0000-00003AB60000}"/>
    <cellStyle name="Nota 2 4 3 2 2" xfId="56420" xr:uid="{00000000-0005-0000-0000-00003BB60000}"/>
    <cellStyle name="Nota 2 4 3 2 3" xfId="33264" xr:uid="{00000000-0005-0000-0000-00003CB60000}"/>
    <cellStyle name="Nota 2 4 3 3" xfId="34063" xr:uid="{00000000-0005-0000-0000-00003DB60000}"/>
    <cellStyle name="Nota 2 4 3 4" xfId="38843" xr:uid="{00000000-0005-0000-0000-00003EB60000}"/>
    <cellStyle name="Nota 2 4 3 5" xfId="41196" xr:uid="{00000000-0005-0000-0000-00003FB60000}"/>
    <cellStyle name="Nota 2 4 3 6" xfId="40123" xr:uid="{00000000-0005-0000-0000-000040B60000}"/>
    <cellStyle name="Nota 2 4 3 7" xfId="41652" xr:uid="{00000000-0005-0000-0000-000041B60000}"/>
    <cellStyle name="Nota 2 4 3 8" xfId="40618" xr:uid="{00000000-0005-0000-0000-000042B60000}"/>
    <cellStyle name="Nota 2 4 3 9" xfId="39517" xr:uid="{00000000-0005-0000-0000-000043B60000}"/>
    <cellStyle name="Nota 2 4 4" xfId="10435" xr:uid="{00000000-0005-0000-0000-000044B60000}"/>
    <cellStyle name="Nota 2 4 4 2" xfId="56200" xr:uid="{00000000-0005-0000-0000-000045B60000}"/>
    <cellStyle name="Nota 2 4 4 3" xfId="19136" xr:uid="{00000000-0005-0000-0000-000046B60000}"/>
    <cellStyle name="Nota 2 4 5" xfId="23945" xr:uid="{00000000-0005-0000-0000-000047B60000}"/>
    <cellStyle name="Nota 2 4 6" xfId="25032" xr:uid="{00000000-0005-0000-0000-000048B60000}"/>
    <cellStyle name="Nota 2 4 7" xfId="21380" xr:uid="{00000000-0005-0000-0000-000049B60000}"/>
    <cellStyle name="Nota 2 4 8" xfId="21361" xr:uid="{00000000-0005-0000-0000-00004AB60000}"/>
    <cellStyle name="Nota 2 4 9" xfId="30346" xr:uid="{00000000-0005-0000-0000-00004BB60000}"/>
    <cellStyle name="Nota 2 5" xfId="1194" xr:uid="{00000000-0005-0000-0000-00004CB60000}"/>
    <cellStyle name="Nota 2 5 10" xfId="35104" xr:uid="{00000000-0005-0000-0000-00004DB60000}"/>
    <cellStyle name="Nota 2 5 11" xfId="39535" xr:uid="{00000000-0005-0000-0000-00004EB60000}"/>
    <cellStyle name="Nota 2 5 12" xfId="40031" xr:uid="{00000000-0005-0000-0000-00004FB60000}"/>
    <cellStyle name="Nota 2 5 13" xfId="39453" xr:uid="{00000000-0005-0000-0000-000050B60000}"/>
    <cellStyle name="Nota 2 5 14" xfId="40685" xr:uid="{00000000-0005-0000-0000-000051B60000}"/>
    <cellStyle name="Nota 2 5 15" xfId="41527" xr:uid="{00000000-0005-0000-0000-000052B60000}"/>
    <cellStyle name="Nota 2 5 16" xfId="40387" xr:uid="{00000000-0005-0000-0000-000053B60000}"/>
    <cellStyle name="Nota 2 5 17" xfId="40636" xr:uid="{00000000-0005-0000-0000-000054B60000}"/>
    <cellStyle name="Nota 2 5 18" xfId="42699" xr:uid="{00000000-0005-0000-0000-000055B60000}"/>
    <cellStyle name="Nota 2 5 19" xfId="12729" xr:uid="{00000000-0005-0000-0000-000056B60000}"/>
    <cellStyle name="Nota 2 5 2" xfId="6412" xr:uid="{00000000-0005-0000-0000-000057B60000}"/>
    <cellStyle name="Nota 2 5 2 2" xfId="52178" xr:uid="{00000000-0005-0000-0000-000058B60000}"/>
    <cellStyle name="Nota 2 5 2 3" xfId="20033" xr:uid="{00000000-0005-0000-0000-000059B60000}"/>
    <cellStyle name="Nota 2 5 3" xfId="10366" xr:uid="{00000000-0005-0000-0000-00005AB60000}"/>
    <cellStyle name="Nota 2 5 3 2" xfId="56131" xr:uid="{00000000-0005-0000-0000-00005BB60000}"/>
    <cellStyle name="Nota 2 5 3 3" xfId="19239" xr:uid="{00000000-0005-0000-0000-00005CB60000}"/>
    <cellStyle name="Nota 2 5 4" xfId="24770" xr:uid="{00000000-0005-0000-0000-00005DB60000}"/>
    <cellStyle name="Nota 2 5 4 2" xfId="47514" xr:uid="{00000000-0005-0000-0000-00005EB60000}"/>
    <cellStyle name="Nota 2 5 5" xfId="23443" xr:uid="{00000000-0005-0000-0000-00005FB60000}"/>
    <cellStyle name="Nota 2 5 6" xfId="24420" xr:uid="{00000000-0005-0000-0000-000060B60000}"/>
    <cellStyle name="Nota 2 5 7" xfId="24458" xr:uid="{00000000-0005-0000-0000-000061B60000}"/>
    <cellStyle name="Nota 2 5 8" xfId="29660" xr:uid="{00000000-0005-0000-0000-000062B60000}"/>
    <cellStyle name="Nota 2 5 9" xfId="33774" xr:uid="{00000000-0005-0000-0000-000063B60000}"/>
    <cellStyle name="Nota 2 6" xfId="4677" xr:uid="{00000000-0005-0000-0000-000064B60000}"/>
    <cellStyle name="Nota 2 6 10" xfId="38356" xr:uid="{00000000-0005-0000-0000-000065B60000}"/>
    <cellStyle name="Nota 2 6 11" xfId="41010" xr:uid="{00000000-0005-0000-0000-000066B60000}"/>
    <cellStyle name="Nota 2 6 12" xfId="41154" xr:uid="{00000000-0005-0000-0000-000067B60000}"/>
    <cellStyle name="Nota 2 6 13" xfId="39451" xr:uid="{00000000-0005-0000-0000-000068B60000}"/>
    <cellStyle name="Nota 2 6 14" xfId="39455" xr:uid="{00000000-0005-0000-0000-000069B60000}"/>
    <cellStyle name="Nota 2 6 15" xfId="34169" xr:uid="{00000000-0005-0000-0000-00006AB60000}"/>
    <cellStyle name="Nota 2 6 16" xfId="41810" xr:uid="{00000000-0005-0000-0000-00006BB60000}"/>
    <cellStyle name="Nota 2 6 17" xfId="39962" xr:uid="{00000000-0005-0000-0000-00006CB60000}"/>
    <cellStyle name="Nota 2 6 18" xfId="45816" xr:uid="{00000000-0005-0000-0000-00006DB60000}"/>
    <cellStyle name="Nota 2 6 19" xfId="19010" xr:uid="{00000000-0005-0000-0000-00006EB60000}"/>
    <cellStyle name="Nota 2 6 2" xfId="10617" xr:uid="{00000000-0005-0000-0000-00006FB60000}"/>
    <cellStyle name="Nota 2 6 2 2" xfId="56382" xr:uid="{00000000-0005-0000-0000-000070B60000}"/>
    <cellStyle name="Nota 2 6 2 3" xfId="23302" xr:uid="{00000000-0005-0000-0000-000071B60000}"/>
    <cellStyle name="Nota 2 6 3" xfId="24004" xr:uid="{00000000-0005-0000-0000-000072B60000}"/>
    <cellStyle name="Nota 2 6 4" xfId="19290" xr:uid="{00000000-0005-0000-0000-000073B60000}"/>
    <cellStyle name="Nota 2 6 5" xfId="25098" xr:uid="{00000000-0005-0000-0000-000074B60000}"/>
    <cellStyle name="Nota 2 6 6" xfId="25166" xr:uid="{00000000-0005-0000-0000-000075B60000}"/>
    <cellStyle name="Nota 2 6 7" xfId="28854" xr:uid="{00000000-0005-0000-0000-000076B60000}"/>
    <cellStyle name="Nota 2 6 8" xfId="32777" xr:uid="{00000000-0005-0000-0000-000077B60000}"/>
    <cellStyle name="Nota 2 6 9" xfId="34025" xr:uid="{00000000-0005-0000-0000-000078B60000}"/>
    <cellStyle name="Nota 2 7" xfId="6363" xr:uid="{00000000-0005-0000-0000-000079B60000}"/>
    <cellStyle name="Nota 2 7 2" xfId="52129" xr:uid="{00000000-0005-0000-0000-00007AB60000}"/>
    <cellStyle name="Nota 2 7 3" xfId="19286" xr:uid="{00000000-0005-0000-0000-00007BB60000}"/>
    <cellStyle name="Nota 2 8" xfId="23599" xr:uid="{00000000-0005-0000-0000-00007CB60000}"/>
    <cellStyle name="Nota 2 9" xfId="23777" xr:uid="{00000000-0005-0000-0000-00007DB60000}"/>
    <cellStyle name="Nota 3" xfId="127" xr:uid="{00000000-0005-0000-0000-00007EB60000}"/>
    <cellStyle name="Nota 3 10" xfId="24470" xr:uid="{00000000-0005-0000-0000-00007FB60000}"/>
    <cellStyle name="Nota 3 11" xfId="25106" xr:uid="{00000000-0005-0000-0000-000080B60000}"/>
    <cellStyle name="Nota 3 12" xfId="24045" xr:uid="{00000000-0005-0000-0000-000081B60000}"/>
    <cellStyle name="Nota 3 13" xfId="29165" xr:uid="{00000000-0005-0000-0000-000082B60000}"/>
    <cellStyle name="Nota 3 14" xfId="34191" xr:uid="{00000000-0005-0000-0000-000083B60000}"/>
    <cellStyle name="Nota 3 15" xfId="36308" xr:uid="{00000000-0005-0000-0000-000084B60000}"/>
    <cellStyle name="Nota 3 16" xfId="39469" xr:uid="{00000000-0005-0000-0000-000085B60000}"/>
    <cellStyle name="Nota 3 17" xfId="39525" xr:uid="{00000000-0005-0000-0000-000086B60000}"/>
    <cellStyle name="Nota 3 18" xfId="41551" xr:uid="{00000000-0005-0000-0000-000087B60000}"/>
    <cellStyle name="Nota 3 19" xfId="41528" xr:uid="{00000000-0005-0000-0000-000088B60000}"/>
    <cellStyle name="Nota 3 2" xfId="742" xr:uid="{00000000-0005-0000-0000-000089B60000}"/>
    <cellStyle name="Nota 3 2 10" xfId="25056" xr:uid="{00000000-0005-0000-0000-00008AB60000}"/>
    <cellStyle name="Nota 3 2 11" xfId="23903" xr:uid="{00000000-0005-0000-0000-00008BB60000}"/>
    <cellStyle name="Nota 3 2 12" xfId="28908" xr:uid="{00000000-0005-0000-0000-00008CB60000}"/>
    <cellStyle name="Nota 3 2 13" xfId="34656" xr:uid="{00000000-0005-0000-0000-00008DB60000}"/>
    <cellStyle name="Nota 3 2 14" xfId="39323" xr:uid="{00000000-0005-0000-0000-00008EB60000}"/>
    <cellStyle name="Nota 3 2 15" xfId="36406" xr:uid="{00000000-0005-0000-0000-00008FB60000}"/>
    <cellStyle name="Nota 3 2 16" xfId="39620" xr:uid="{00000000-0005-0000-0000-000090B60000}"/>
    <cellStyle name="Nota 3 2 17" xfId="40588" xr:uid="{00000000-0005-0000-0000-000091B60000}"/>
    <cellStyle name="Nota 3 2 18" xfId="34119" xr:uid="{00000000-0005-0000-0000-000092B60000}"/>
    <cellStyle name="Nota 3 2 19" xfId="41703" xr:uid="{00000000-0005-0000-0000-000093B60000}"/>
    <cellStyle name="Nota 3 2 2" xfId="1150" xr:uid="{00000000-0005-0000-0000-000094B60000}"/>
    <cellStyle name="Nota 3 2 2 10" xfId="33762" xr:uid="{00000000-0005-0000-0000-000095B60000}"/>
    <cellStyle name="Nota 3 2 2 11" xfId="35060" xr:uid="{00000000-0005-0000-0000-000096B60000}"/>
    <cellStyle name="Nota 3 2 2 12" xfId="39512" xr:uid="{00000000-0005-0000-0000-000097B60000}"/>
    <cellStyle name="Nota 3 2 2 13" xfId="40296" xr:uid="{00000000-0005-0000-0000-000098B60000}"/>
    <cellStyle name="Nota 3 2 2 14" xfId="41162" xr:uid="{00000000-0005-0000-0000-000099B60000}"/>
    <cellStyle name="Nota 3 2 2 15" xfId="36295" xr:uid="{00000000-0005-0000-0000-00009AB60000}"/>
    <cellStyle name="Nota 3 2 2 16" xfId="41030" xr:uid="{00000000-0005-0000-0000-00009BB60000}"/>
    <cellStyle name="Nota 3 2 2 17" xfId="36379" xr:uid="{00000000-0005-0000-0000-00009CB60000}"/>
    <cellStyle name="Nota 3 2 2 18" xfId="41125" xr:uid="{00000000-0005-0000-0000-00009DB60000}"/>
    <cellStyle name="Nota 3 2 2 19" xfId="42655" xr:uid="{00000000-0005-0000-0000-00009EB60000}"/>
    <cellStyle name="Nota 3 2 2 2" xfId="2778" xr:uid="{00000000-0005-0000-0000-00009FB60000}"/>
    <cellStyle name="Nota 3 2 2 2 10" xfId="36461" xr:uid="{00000000-0005-0000-0000-0000A0B60000}"/>
    <cellStyle name="Nota 3 2 2 2 11" xfId="40242" xr:uid="{00000000-0005-0000-0000-0000A1B60000}"/>
    <cellStyle name="Nota 3 2 2 2 12" xfId="39311" xr:uid="{00000000-0005-0000-0000-0000A2B60000}"/>
    <cellStyle name="Nota 3 2 2 2 13" xfId="41282" xr:uid="{00000000-0005-0000-0000-0000A3B60000}"/>
    <cellStyle name="Nota 3 2 2 2 14" xfId="39724" xr:uid="{00000000-0005-0000-0000-0000A4B60000}"/>
    <cellStyle name="Nota 3 2 2 2 15" xfId="39557" xr:uid="{00000000-0005-0000-0000-0000A5B60000}"/>
    <cellStyle name="Nota 3 2 2 2 16" xfId="41321" xr:uid="{00000000-0005-0000-0000-0000A6B60000}"/>
    <cellStyle name="Nota 3 2 2 2 17" xfId="41793" xr:uid="{00000000-0005-0000-0000-0000A7B60000}"/>
    <cellStyle name="Nota 3 2 2 2 18" xfId="43925" xr:uid="{00000000-0005-0000-0000-0000A8B60000}"/>
    <cellStyle name="Nota 3 2 2 2 19" xfId="15312" xr:uid="{00000000-0005-0000-0000-0000A9B60000}"/>
    <cellStyle name="Nota 3 2 2 2 2" xfId="7601" xr:uid="{00000000-0005-0000-0000-0000AAB60000}"/>
    <cellStyle name="Nota 3 2 2 2 2 2" xfId="53367" xr:uid="{00000000-0005-0000-0000-0000ABB60000}"/>
    <cellStyle name="Nota 3 2 2 2 2 3" xfId="21405" xr:uid="{00000000-0005-0000-0000-0000ACB60000}"/>
    <cellStyle name="Nota 3 2 2 2 3" xfId="10532" xr:uid="{00000000-0005-0000-0000-0000ADB60000}"/>
    <cellStyle name="Nota 3 2 2 2 3 2" xfId="56297" xr:uid="{00000000-0005-0000-0000-0000AEB60000}"/>
    <cellStyle name="Nota 3 2 2 2 3 3" xfId="23712" xr:uid="{00000000-0005-0000-0000-0000AFB60000}"/>
    <cellStyle name="Nota 3 2 2 2 4" xfId="24896" xr:uid="{00000000-0005-0000-0000-0000B0B60000}"/>
    <cellStyle name="Nota 3 2 2 2 4 2" xfId="48679" xr:uid="{00000000-0005-0000-0000-0000B1B60000}"/>
    <cellStyle name="Nota 3 2 2 2 5" xfId="23726" xr:uid="{00000000-0005-0000-0000-0000B2B60000}"/>
    <cellStyle name="Nota 3 2 2 2 6" xfId="24965" xr:uid="{00000000-0005-0000-0000-0000B3B60000}"/>
    <cellStyle name="Nota 3 2 2 2 7" xfId="24015" xr:uid="{00000000-0005-0000-0000-0000B4B60000}"/>
    <cellStyle name="Nota 3 2 2 2 8" xfId="30897" xr:uid="{00000000-0005-0000-0000-0000B5B60000}"/>
    <cellStyle name="Nota 3 2 2 2 9" xfId="33940" xr:uid="{00000000-0005-0000-0000-0000B6B60000}"/>
    <cellStyle name="Nota 3 2 2 20" xfId="12685" xr:uid="{00000000-0005-0000-0000-0000B7B60000}"/>
    <cellStyle name="Nota 3 2 2 3" xfId="5202" xr:uid="{00000000-0005-0000-0000-0000B8B60000}"/>
    <cellStyle name="Nota 3 2 2 3 10" xfId="39466" xr:uid="{00000000-0005-0000-0000-0000B9B60000}"/>
    <cellStyle name="Nota 3 2 2 3 11" xfId="41273" xr:uid="{00000000-0005-0000-0000-0000BAB60000}"/>
    <cellStyle name="Nota 3 2 2 3 12" xfId="46333" xr:uid="{00000000-0005-0000-0000-0000BBB60000}"/>
    <cellStyle name="Nota 3 2 2 3 13" xfId="19989" xr:uid="{00000000-0005-0000-0000-0000BCB60000}"/>
    <cellStyle name="Nota 3 2 2 3 2" xfId="10691" xr:uid="{00000000-0005-0000-0000-0000BDB60000}"/>
    <cellStyle name="Nota 3 2 2 3 2 2" xfId="56456" xr:uid="{00000000-0005-0000-0000-0000BEB60000}"/>
    <cellStyle name="Nota 3 2 2 3 2 3" xfId="33301" xr:uid="{00000000-0005-0000-0000-0000BFB60000}"/>
    <cellStyle name="Nota 3 2 2 3 3" xfId="34099" xr:uid="{00000000-0005-0000-0000-0000C0B60000}"/>
    <cellStyle name="Nota 3 2 2 3 4" xfId="38880" xr:uid="{00000000-0005-0000-0000-0000C1B60000}"/>
    <cellStyle name="Nota 3 2 2 3 5" xfId="41233" xr:uid="{00000000-0005-0000-0000-0000C2B60000}"/>
    <cellStyle name="Nota 3 2 2 3 6" xfId="40181" xr:uid="{00000000-0005-0000-0000-0000C3B60000}"/>
    <cellStyle name="Nota 3 2 2 3 7" xfId="41262" xr:uid="{00000000-0005-0000-0000-0000C4B60000}"/>
    <cellStyle name="Nota 3 2 2 3 8" xfId="41455" xr:uid="{00000000-0005-0000-0000-0000C5B60000}"/>
    <cellStyle name="Nota 3 2 2 3 9" xfId="41472" xr:uid="{00000000-0005-0000-0000-0000C6B60000}"/>
    <cellStyle name="Nota 3 2 2 4" xfId="10354" xr:uid="{00000000-0005-0000-0000-0000C7B60000}"/>
    <cellStyle name="Nota 3 2 2 4 2" xfId="56119" xr:uid="{00000000-0005-0000-0000-0000C8B60000}"/>
    <cellStyle name="Nota 3 2 2 4 3" xfId="24141" xr:uid="{00000000-0005-0000-0000-0000C9B60000}"/>
    <cellStyle name="Nota 3 2 2 5" xfId="24706" xr:uid="{00000000-0005-0000-0000-0000CAB60000}"/>
    <cellStyle name="Nota 3 2 2 6" xfId="24654" xr:uid="{00000000-0005-0000-0000-0000CBB60000}"/>
    <cellStyle name="Nota 3 2 2 7" xfId="24948" xr:uid="{00000000-0005-0000-0000-0000CCB60000}"/>
    <cellStyle name="Nota 3 2 2 8" xfId="24150" xr:uid="{00000000-0005-0000-0000-0000CDB60000}"/>
    <cellStyle name="Nota 3 2 2 9" xfId="29617" xr:uid="{00000000-0005-0000-0000-0000CEB60000}"/>
    <cellStyle name="Nota 3 2 20" xfId="40551" xr:uid="{00000000-0005-0000-0000-0000CFB60000}"/>
    <cellStyle name="Nota 3 2 21" xfId="42255" xr:uid="{00000000-0005-0000-0000-0000D0B60000}"/>
    <cellStyle name="Nota 3 2 22" xfId="11599" xr:uid="{00000000-0005-0000-0000-0000D1B60000}"/>
    <cellStyle name="Nota 3 2 3" xfId="1184" xr:uid="{00000000-0005-0000-0000-0000D2B60000}"/>
    <cellStyle name="Nota 3 2 3 10" xfId="33768" xr:uid="{00000000-0005-0000-0000-0000D3B60000}"/>
    <cellStyle name="Nota 3 2 3 11" xfId="35094" xr:uid="{00000000-0005-0000-0000-0000D4B60000}"/>
    <cellStyle name="Nota 3 2 3 12" xfId="39529" xr:uid="{00000000-0005-0000-0000-0000D5B60000}"/>
    <cellStyle name="Nota 3 2 3 13" xfId="40598" xr:uid="{00000000-0005-0000-0000-0000D6B60000}"/>
    <cellStyle name="Nota 3 2 3 14" xfId="40360" xr:uid="{00000000-0005-0000-0000-0000D7B60000}"/>
    <cellStyle name="Nota 3 2 3 15" xfId="39701" xr:uid="{00000000-0005-0000-0000-0000D8B60000}"/>
    <cellStyle name="Nota 3 2 3 16" xfId="40321" xr:uid="{00000000-0005-0000-0000-0000D9B60000}"/>
    <cellStyle name="Nota 3 2 3 17" xfId="40601" xr:uid="{00000000-0005-0000-0000-0000DAB60000}"/>
    <cellStyle name="Nota 3 2 3 18" xfId="41861" xr:uid="{00000000-0005-0000-0000-0000DBB60000}"/>
    <cellStyle name="Nota 3 2 3 19" xfId="42689" xr:uid="{00000000-0005-0000-0000-0000DCB60000}"/>
    <cellStyle name="Nota 3 2 3 2" xfId="2567" xr:uid="{00000000-0005-0000-0000-0000DDB60000}"/>
    <cellStyle name="Nota 3 2 3 2 10" xfId="36357" xr:uid="{00000000-0005-0000-0000-0000DEB60000}"/>
    <cellStyle name="Nota 3 2 3 2 11" xfId="40138" xr:uid="{00000000-0005-0000-0000-0000DFB60000}"/>
    <cellStyle name="Nota 3 2 3 2 12" xfId="39638" xr:uid="{00000000-0005-0000-0000-0000E0B60000}"/>
    <cellStyle name="Nota 3 2 3 2 13" xfId="40444" xr:uid="{00000000-0005-0000-0000-0000E1B60000}"/>
    <cellStyle name="Nota 3 2 3 2 14" xfId="40054" xr:uid="{00000000-0005-0000-0000-0000E2B60000}"/>
    <cellStyle name="Nota 3 2 3 2 15" xfId="34249" xr:uid="{00000000-0005-0000-0000-0000E3B60000}"/>
    <cellStyle name="Nota 3 2 3 2 16" xfId="41280" xr:uid="{00000000-0005-0000-0000-0000E4B60000}"/>
    <cellStyle name="Nota 3 2 3 2 17" xfId="39583" xr:uid="{00000000-0005-0000-0000-0000E5B60000}"/>
    <cellStyle name="Nota 3 2 3 2 18" xfId="43893" xr:uid="{00000000-0005-0000-0000-0000E6B60000}"/>
    <cellStyle name="Nota 3 2 3 2 19" xfId="15280" xr:uid="{00000000-0005-0000-0000-0000E7B60000}"/>
    <cellStyle name="Nota 3 2 3 2 2" xfId="7562" xr:uid="{00000000-0005-0000-0000-0000E8B60000}"/>
    <cellStyle name="Nota 3 2 3 2 2 2" xfId="53328" xr:uid="{00000000-0005-0000-0000-0000E9B60000}"/>
    <cellStyle name="Nota 3 2 3 2 2 3" xfId="21304" xr:uid="{00000000-0005-0000-0000-0000EAB60000}"/>
    <cellStyle name="Nota 3 2 3 2 3" xfId="10501" xr:uid="{00000000-0005-0000-0000-0000EBB60000}"/>
    <cellStyle name="Nota 3 2 3 2 3 2" xfId="56266" xr:uid="{00000000-0005-0000-0000-0000ECB60000}"/>
    <cellStyle name="Nota 3 2 3 2 3 3" xfId="23400" xr:uid="{00000000-0005-0000-0000-0000EDB60000}"/>
    <cellStyle name="Nota 3 2 3 2 4" xfId="24530" xr:uid="{00000000-0005-0000-0000-0000EEB60000}"/>
    <cellStyle name="Nota 3 2 3 2 4 2" xfId="48652" xr:uid="{00000000-0005-0000-0000-0000EFB60000}"/>
    <cellStyle name="Nota 3 2 3 2 5" xfId="25038" xr:uid="{00000000-0005-0000-0000-0000F0B60000}"/>
    <cellStyle name="Nota 3 2 3 2 6" xfId="24380" xr:uid="{00000000-0005-0000-0000-0000F1B60000}"/>
    <cellStyle name="Nota 3 2 3 2 7" xfId="25191" xr:uid="{00000000-0005-0000-0000-0000F2B60000}"/>
    <cellStyle name="Nota 3 2 3 2 8" xfId="30854" xr:uid="{00000000-0005-0000-0000-0000F3B60000}"/>
    <cellStyle name="Nota 3 2 3 2 9" xfId="33909" xr:uid="{00000000-0005-0000-0000-0000F4B60000}"/>
    <cellStyle name="Nota 3 2 3 20" xfId="12719" xr:uid="{00000000-0005-0000-0000-0000F5B60000}"/>
    <cellStyle name="Nota 3 2 3 3" xfId="5170" xr:uid="{00000000-0005-0000-0000-0000F6B60000}"/>
    <cellStyle name="Nota 3 2 3 3 10" xfId="39587" xr:uid="{00000000-0005-0000-0000-0000F7B60000}"/>
    <cellStyle name="Nota 3 2 3 3 11" xfId="41811" xr:uid="{00000000-0005-0000-0000-0000F8B60000}"/>
    <cellStyle name="Nota 3 2 3 3 12" xfId="46301" xr:uid="{00000000-0005-0000-0000-0000F9B60000}"/>
    <cellStyle name="Nota 3 2 3 3 13" xfId="20023" xr:uid="{00000000-0005-0000-0000-0000FAB60000}"/>
    <cellStyle name="Nota 3 2 3 3 2" xfId="10660" xr:uid="{00000000-0005-0000-0000-0000FBB60000}"/>
    <cellStyle name="Nota 3 2 3 3 2 2" xfId="56425" xr:uid="{00000000-0005-0000-0000-0000FCB60000}"/>
    <cellStyle name="Nota 3 2 3 3 2 3" xfId="33269" xr:uid="{00000000-0005-0000-0000-0000FDB60000}"/>
    <cellStyle name="Nota 3 2 3 3 3" xfId="34068" xr:uid="{00000000-0005-0000-0000-0000FEB60000}"/>
    <cellStyle name="Nota 3 2 3 3 4" xfId="38848" xr:uid="{00000000-0005-0000-0000-0000FFB60000}"/>
    <cellStyle name="Nota 3 2 3 3 5" xfId="41201" xr:uid="{00000000-0005-0000-0000-000000B70000}"/>
    <cellStyle name="Nota 3 2 3 3 6" xfId="40096" xr:uid="{00000000-0005-0000-0000-000001B70000}"/>
    <cellStyle name="Nota 3 2 3 3 7" xfId="39949" xr:uid="{00000000-0005-0000-0000-000002B70000}"/>
    <cellStyle name="Nota 3 2 3 3 8" xfId="41415" xr:uid="{00000000-0005-0000-0000-000003B70000}"/>
    <cellStyle name="Nota 3 2 3 3 9" xfId="39659" xr:uid="{00000000-0005-0000-0000-000004B70000}"/>
    <cellStyle name="Nota 3 2 3 4" xfId="10360" xr:uid="{00000000-0005-0000-0000-000005B70000}"/>
    <cellStyle name="Nota 3 2 3 4 2" xfId="56125" xr:uid="{00000000-0005-0000-0000-000006B70000}"/>
    <cellStyle name="Nota 3 2 3 4 3" xfId="24288" xr:uid="{00000000-0005-0000-0000-000007B70000}"/>
    <cellStyle name="Nota 3 2 3 5" xfId="24696" xr:uid="{00000000-0005-0000-0000-000008B70000}"/>
    <cellStyle name="Nota 3 2 3 6" xfId="23874" xr:uid="{00000000-0005-0000-0000-000009B70000}"/>
    <cellStyle name="Nota 3 2 3 7" xfId="23508" xr:uid="{00000000-0005-0000-0000-00000AB70000}"/>
    <cellStyle name="Nota 3 2 3 8" xfId="24303" xr:uid="{00000000-0005-0000-0000-00000BB70000}"/>
    <cellStyle name="Nota 3 2 3 9" xfId="29651" xr:uid="{00000000-0005-0000-0000-00000CB70000}"/>
    <cellStyle name="Nota 3 2 4" xfId="1928" xr:uid="{00000000-0005-0000-0000-00000DB70000}"/>
    <cellStyle name="Nota 3 2 4 10" xfId="35838" xr:uid="{00000000-0005-0000-0000-00000EB70000}"/>
    <cellStyle name="Nota 3 2 4 11" xfId="39871" xr:uid="{00000000-0005-0000-0000-00000FB70000}"/>
    <cellStyle name="Nota 3 2 4 12" xfId="40796" xr:uid="{00000000-0005-0000-0000-000010B70000}"/>
    <cellStyle name="Nota 3 2 4 13" xfId="41552" xr:uid="{00000000-0005-0000-0000-000011B70000}"/>
    <cellStyle name="Nota 3 2 4 14" xfId="40879" xr:uid="{00000000-0005-0000-0000-000012B70000}"/>
    <cellStyle name="Nota 3 2 4 15" xfId="41427" xr:uid="{00000000-0005-0000-0000-000013B70000}"/>
    <cellStyle name="Nota 3 2 4 16" xfId="41808" xr:uid="{00000000-0005-0000-0000-000014B70000}"/>
    <cellStyle name="Nota 3 2 4 17" xfId="41564" xr:uid="{00000000-0005-0000-0000-000015B70000}"/>
    <cellStyle name="Nota 3 2 4 18" xfId="43433" xr:uid="{00000000-0005-0000-0000-000016B70000}"/>
    <cellStyle name="Nota 3 2 4 19" xfId="13448" xr:uid="{00000000-0005-0000-0000-000017B70000}"/>
    <cellStyle name="Nota 3 2 4 2" xfId="7097" xr:uid="{00000000-0005-0000-0000-000018B70000}"/>
    <cellStyle name="Nota 3 2 4 2 2" xfId="52863" xr:uid="{00000000-0005-0000-0000-000019B70000}"/>
    <cellStyle name="Nota 3 2 4 2 3" xfId="20767" xr:uid="{00000000-0005-0000-0000-00001AB70000}"/>
    <cellStyle name="Nota 3 2 4 3" xfId="10475" xr:uid="{00000000-0005-0000-0000-00001BB70000}"/>
    <cellStyle name="Nota 3 2 4 3 2" xfId="56240" xr:uid="{00000000-0005-0000-0000-00001CB70000}"/>
    <cellStyle name="Nota 3 2 4 3 3" xfId="24202" xr:uid="{00000000-0005-0000-0000-00001DB70000}"/>
    <cellStyle name="Nota 3 2 4 4" xfId="23494" xr:uid="{00000000-0005-0000-0000-00001EB70000}"/>
    <cellStyle name="Nota 3 2 4 4 2" xfId="48199" xr:uid="{00000000-0005-0000-0000-00001FB70000}"/>
    <cellStyle name="Nota 3 2 4 5" xfId="24459" xr:uid="{00000000-0005-0000-0000-000020B70000}"/>
    <cellStyle name="Nota 3 2 4 6" xfId="25036" xr:uid="{00000000-0005-0000-0000-000021B70000}"/>
    <cellStyle name="Nota 3 2 4 7" xfId="24012" xr:uid="{00000000-0005-0000-0000-000022B70000}"/>
    <cellStyle name="Nota 3 2 4 8" xfId="30381" xr:uid="{00000000-0005-0000-0000-000023B70000}"/>
    <cellStyle name="Nota 3 2 4 9" xfId="33883" xr:uid="{00000000-0005-0000-0000-000024B70000}"/>
    <cellStyle name="Nota 3 2 5" xfId="2811" xr:uid="{00000000-0005-0000-0000-000025B70000}"/>
    <cellStyle name="Nota 3 2 5 10" xfId="36490" xr:uid="{00000000-0005-0000-0000-000026B70000}"/>
    <cellStyle name="Nota 3 2 5 11" xfId="40260" xr:uid="{00000000-0005-0000-0000-000027B70000}"/>
    <cellStyle name="Nota 3 2 5 12" xfId="41175" xr:uid="{00000000-0005-0000-0000-000028B70000}"/>
    <cellStyle name="Nota 3 2 5 13" xfId="40578" xr:uid="{00000000-0005-0000-0000-000029B70000}"/>
    <cellStyle name="Nota 3 2 5 14" xfId="40639" xr:uid="{00000000-0005-0000-0000-00002AB70000}"/>
    <cellStyle name="Nota 3 2 5 15" xfId="40559" xr:uid="{00000000-0005-0000-0000-00002BB70000}"/>
    <cellStyle name="Nota 3 2 5 16" xfId="34118" xr:uid="{00000000-0005-0000-0000-00002CB70000}"/>
    <cellStyle name="Nota 3 2 5 17" xfId="41776" xr:uid="{00000000-0005-0000-0000-00002DB70000}"/>
    <cellStyle name="Nota 3 2 5 18" xfId="43950" xr:uid="{00000000-0005-0000-0000-00002EB70000}"/>
    <cellStyle name="Nota 3 2 5 19" xfId="17144" xr:uid="{00000000-0005-0000-0000-00002FB70000}"/>
    <cellStyle name="Nota 3 2 5 2" xfId="10543" xr:uid="{00000000-0005-0000-0000-000030B70000}"/>
    <cellStyle name="Nota 3 2 5 2 2" xfId="56308" xr:uid="{00000000-0005-0000-0000-000031B70000}"/>
    <cellStyle name="Nota 3 2 5 2 3" xfId="21436" xr:uid="{00000000-0005-0000-0000-000032B70000}"/>
    <cellStyle name="Nota 3 2 5 3" xfId="24603" xr:uid="{00000000-0005-0000-0000-000033B70000}"/>
    <cellStyle name="Nota 3 2 5 4" xfId="24577" xr:uid="{00000000-0005-0000-0000-000034B70000}"/>
    <cellStyle name="Nota 3 2 5 5" xfId="24532" xr:uid="{00000000-0005-0000-0000-000035B70000}"/>
    <cellStyle name="Nota 3 2 5 6" xfId="24790" xr:uid="{00000000-0005-0000-0000-000036B70000}"/>
    <cellStyle name="Nota 3 2 5 7" xfId="24769" xr:uid="{00000000-0005-0000-0000-000037B70000}"/>
    <cellStyle name="Nota 3 2 5 8" xfId="30923" xr:uid="{00000000-0005-0000-0000-000038B70000}"/>
    <cellStyle name="Nota 3 2 5 9" xfId="33951" xr:uid="{00000000-0005-0000-0000-000039B70000}"/>
    <cellStyle name="Nota 3 2 6" xfId="7586" xr:uid="{00000000-0005-0000-0000-00003AB70000}"/>
    <cellStyle name="Nota 3 2 6 2" xfId="53352" xr:uid="{00000000-0005-0000-0000-00003BB70000}"/>
    <cellStyle name="Nota 3 2 6 3" xfId="19587" xr:uid="{00000000-0005-0000-0000-00003CB70000}"/>
    <cellStyle name="Nota 3 2 7" xfId="24215" xr:uid="{00000000-0005-0000-0000-00003DB70000}"/>
    <cellStyle name="Nota 3 2 8" xfId="24182" xr:uid="{00000000-0005-0000-0000-00003EB70000}"/>
    <cellStyle name="Nota 3 2 9" xfId="19236" xr:uid="{00000000-0005-0000-0000-00003FB70000}"/>
    <cellStyle name="Nota 3 20" xfId="41480" xr:uid="{00000000-0005-0000-0000-000040B70000}"/>
    <cellStyle name="Nota 3 21" xfId="41858" xr:uid="{00000000-0005-0000-0000-000041B70000}"/>
    <cellStyle name="Nota 3 22" xfId="41902" xr:uid="{00000000-0005-0000-0000-000042B70000}"/>
    <cellStyle name="Nota 3 3" xfId="1140" xr:uid="{00000000-0005-0000-0000-000043B70000}"/>
    <cellStyle name="Nota 3 3 10" xfId="33756" xr:uid="{00000000-0005-0000-0000-000044B70000}"/>
    <cellStyle name="Nota 3 3 11" xfId="35050" xr:uid="{00000000-0005-0000-0000-000045B70000}"/>
    <cellStyle name="Nota 3 3 12" xfId="39504" xr:uid="{00000000-0005-0000-0000-000046B70000}"/>
    <cellStyle name="Nota 3 3 13" xfId="34274" xr:uid="{00000000-0005-0000-0000-000047B70000}"/>
    <cellStyle name="Nota 3 3 14" xfId="36323" xr:uid="{00000000-0005-0000-0000-000048B70000}"/>
    <cellStyle name="Nota 3 3 15" xfId="39764" xr:uid="{00000000-0005-0000-0000-000049B70000}"/>
    <cellStyle name="Nota 3 3 16" xfId="40552" xr:uid="{00000000-0005-0000-0000-00004AB70000}"/>
    <cellStyle name="Nota 3 3 17" xfId="39670" xr:uid="{00000000-0005-0000-0000-00004BB70000}"/>
    <cellStyle name="Nota 3 3 18" xfId="40776" xr:uid="{00000000-0005-0000-0000-00004CB70000}"/>
    <cellStyle name="Nota 3 3 19" xfId="42645" xr:uid="{00000000-0005-0000-0000-00004DB70000}"/>
    <cellStyle name="Nota 3 3 2" xfId="2674" xr:uid="{00000000-0005-0000-0000-00004EB70000}"/>
    <cellStyle name="Nota 3 3 2 10" xfId="36412" xr:uid="{00000000-0005-0000-0000-00004FB70000}"/>
    <cellStyle name="Nota 3 3 2 11" xfId="40198" xr:uid="{00000000-0005-0000-0000-000050B70000}"/>
    <cellStyle name="Nota 3 3 2 12" xfId="41368" xr:uid="{00000000-0005-0000-0000-000051B70000}"/>
    <cellStyle name="Nota 3 3 2 13" xfId="40948" xr:uid="{00000000-0005-0000-0000-000052B70000}"/>
    <cellStyle name="Nota 3 3 2 14" xfId="34282" xr:uid="{00000000-0005-0000-0000-000053B70000}"/>
    <cellStyle name="Nota 3 3 2 15" xfId="40156" xr:uid="{00000000-0005-0000-0000-000054B70000}"/>
    <cellStyle name="Nota 3 3 2 16" xfId="40630" xr:uid="{00000000-0005-0000-0000-000055B70000}"/>
    <cellStyle name="Nota 3 3 2 17" xfId="41850" xr:uid="{00000000-0005-0000-0000-000056B70000}"/>
    <cellStyle name="Nota 3 3 2 18" xfId="43912" xr:uid="{00000000-0005-0000-0000-000057B70000}"/>
    <cellStyle name="Nota 3 3 2 19" xfId="15299" xr:uid="{00000000-0005-0000-0000-000058B70000}"/>
    <cellStyle name="Nota 3 3 2 2" xfId="7582" xr:uid="{00000000-0005-0000-0000-000059B70000}"/>
    <cellStyle name="Nota 3 3 2 2 2" xfId="53348" xr:uid="{00000000-0005-0000-0000-00005AB70000}"/>
    <cellStyle name="Nota 3 3 2 2 3" xfId="21353" xr:uid="{00000000-0005-0000-0000-00005BB70000}"/>
    <cellStyle name="Nota 3 3 2 3" xfId="10519" xr:uid="{00000000-0005-0000-0000-00005CB70000}"/>
    <cellStyle name="Nota 3 3 2 3 2" xfId="56284" xr:uid="{00000000-0005-0000-0000-00005DB70000}"/>
    <cellStyle name="Nota 3 3 2 3 3" xfId="24430" xr:uid="{00000000-0005-0000-0000-00005EB70000}"/>
    <cellStyle name="Nota 3 3 2 4" xfId="24245" xr:uid="{00000000-0005-0000-0000-00005FB70000}"/>
    <cellStyle name="Nota 3 3 2 4 2" xfId="48666" xr:uid="{00000000-0005-0000-0000-000060B70000}"/>
    <cellStyle name="Nota 3 3 2 5" xfId="21215" xr:uid="{00000000-0005-0000-0000-000061B70000}"/>
    <cellStyle name="Nota 3 3 2 6" xfId="24732" xr:uid="{00000000-0005-0000-0000-000062B70000}"/>
    <cellStyle name="Nota 3 3 2 7" xfId="23791" xr:uid="{00000000-0005-0000-0000-000063B70000}"/>
    <cellStyle name="Nota 3 3 2 8" xfId="30878" xr:uid="{00000000-0005-0000-0000-000064B70000}"/>
    <cellStyle name="Nota 3 3 2 9" xfId="33927" xr:uid="{00000000-0005-0000-0000-000065B70000}"/>
    <cellStyle name="Nota 3 3 20" xfId="11246" xr:uid="{00000000-0005-0000-0000-000066B70000}"/>
    <cellStyle name="Nota 3 3 3" xfId="5189" xr:uid="{00000000-0005-0000-0000-000067B70000}"/>
    <cellStyle name="Nota 3 3 3 10" xfId="40592" xr:uid="{00000000-0005-0000-0000-000068B70000}"/>
    <cellStyle name="Nota 3 3 3 11" xfId="39689" xr:uid="{00000000-0005-0000-0000-000069B70000}"/>
    <cellStyle name="Nota 3 3 3 12" xfId="46320" xr:uid="{00000000-0005-0000-0000-00006AB70000}"/>
    <cellStyle name="Nota 3 3 3 13" xfId="19979" xr:uid="{00000000-0005-0000-0000-00006BB70000}"/>
    <cellStyle name="Nota 3 3 3 2" xfId="10678" xr:uid="{00000000-0005-0000-0000-00006CB70000}"/>
    <cellStyle name="Nota 3 3 3 2 2" xfId="56443" xr:uid="{00000000-0005-0000-0000-00006DB70000}"/>
    <cellStyle name="Nota 3 3 3 2 3" xfId="33288" xr:uid="{00000000-0005-0000-0000-00006EB70000}"/>
    <cellStyle name="Nota 3 3 3 3" xfId="34086" xr:uid="{00000000-0005-0000-0000-00006FB70000}"/>
    <cellStyle name="Nota 3 3 3 4" xfId="38867" xr:uid="{00000000-0005-0000-0000-000070B70000}"/>
    <cellStyle name="Nota 3 3 3 5" xfId="41220" xr:uid="{00000000-0005-0000-0000-000071B70000}"/>
    <cellStyle name="Nota 3 3 3 6" xfId="40076" xr:uid="{00000000-0005-0000-0000-000072B70000}"/>
    <cellStyle name="Nota 3 3 3 7" xfId="41649" xr:uid="{00000000-0005-0000-0000-000073B70000}"/>
    <cellStyle name="Nota 3 3 3 8" xfId="41113" xr:uid="{00000000-0005-0000-0000-000074B70000}"/>
    <cellStyle name="Nota 3 3 3 9" xfId="41109" xr:uid="{00000000-0005-0000-0000-000075B70000}"/>
    <cellStyle name="Nota 3 3 4" xfId="10348" xr:uid="{00000000-0005-0000-0000-000076B70000}"/>
    <cellStyle name="Nota 3 3 4 2" xfId="56113" xr:uid="{00000000-0005-0000-0000-000077B70000}"/>
    <cellStyle name="Nota 3 3 4 3" xfId="23468" xr:uid="{00000000-0005-0000-0000-000078B70000}"/>
    <cellStyle name="Nota 3 3 5" xfId="23455" xr:uid="{00000000-0005-0000-0000-000079B70000}"/>
    <cellStyle name="Nota 3 3 6" xfId="24006" xr:uid="{00000000-0005-0000-0000-00007AB70000}"/>
    <cellStyle name="Nota 3 3 7" xfId="23996" xr:uid="{00000000-0005-0000-0000-00007BB70000}"/>
    <cellStyle name="Nota 3 3 8" xfId="24840" xr:uid="{00000000-0005-0000-0000-00007CB70000}"/>
    <cellStyle name="Nota 3 3 9" xfId="29607" xr:uid="{00000000-0005-0000-0000-00007DB70000}"/>
    <cellStyle name="Nota 3 4" xfId="1923" xr:uid="{00000000-0005-0000-0000-00007EB70000}"/>
    <cellStyle name="Nota 3 4 10" xfId="33878" xr:uid="{00000000-0005-0000-0000-00007FB70000}"/>
    <cellStyle name="Nota 3 4 11" xfId="35833" xr:uid="{00000000-0005-0000-0000-000080B70000}"/>
    <cellStyle name="Nota 3 4 12" xfId="39866" xr:uid="{00000000-0005-0000-0000-000081B70000}"/>
    <cellStyle name="Nota 3 4 13" xfId="41402" xr:uid="{00000000-0005-0000-0000-000082B70000}"/>
    <cellStyle name="Nota 3 4 14" xfId="40268" xr:uid="{00000000-0005-0000-0000-000083B70000}"/>
    <cellStyle name="Nota 3 4 15" xfId="40480" xr:uid="{00000000-0005-0000-0000-000084B70000}"/>
    <cellStyle name="Nota 3 4 16" xfId="40600" xr:uid="{00000000-0005-0000-0000-000085B70000}"/>
    <cellStyle name="Nota 3 4 17" xfId="39767" xr:uid="{00000000-0005-0000-0000-000086B70000}"/>
    <cellStyle name="Nota 3 4 18" xfId="41807" xr:uid="{00000000-0005-0000-0000-000087B70000}"/>
    <cellStyle name="Nota 3 4 19" xfId="43428" xr:uid="{00000000-0005-0000-0000-000088B70000}"/>
    <cellStyle name="Nota 3 4 2" xfId="2463" xr:uid="{00000000-0005-0000-0000-000089B70000}"/>
    <cellStyle name="Nota 3 4 2 10" xfId="36317" xr:uid="{00000000-0005-0000-0000-00008AB70000}"/>
    <cellStyle name="Nota 3 4 2 11" xfId="40088" xr:uid="{00000000-0005-0000-0000-00008BB70000}"/>
    <cellStyle name="Nota 3 4 2 12" xfId="40050" xr:uid="{00000000-0005-0000-0000-00008CB70000}"/>
    <cellStyle name="Nota 3 4 2 13" xfId="40327" xr:uid="{00000000-0005-0000-0000-00008DB70000}"/>
    <cellStyle name="Nota 3 4 2 14" xfId="40594" xr:uid="{00000000-0005-0000-0000-00008EB70000}"/>
    <cellStyle name="Nota 3 4 2 15" xfId="40354" xr:uid="{00000000-0005-0000-0000-00008FB70000}"/>
    <cellStyle name="Nota 3 4 2 16" xfId="40583" xr:uid="{00000000-0005-0000-0000-000090B70000}"/>
    <cellStyle name="Nota 3 4 2 17" xfId="41806" xr:uid="{00000000-0005-0000-0000-000091B70000}"/>
    <cellStyle name="Nota 3 4 2 18" xfId="43880" xr:uid="{00000000-0005-0000-0000-000092B70000}"/>
    <cellStyle name="Nota 3 4 2 19" xfId="15267" xr:uid="{00000000-0005-0000-0000-000093B70000}"/>
    <cellStyle name="Nota 3 4 2 2" xfId="7542" xr:uid="{00000000-0005-0000-0000-000094B70000}"/>
    <cellStyle name="Nota 3 4 2 2 2" xfId="53308" xr:uid="{00000000-0005-0000-0000-000095B70000}"/>
    <cellStyle name="Nota 3 4 2 2 3" xfId="21255" xr:uid="{00000000-0005-0000-0000-000096B70000}"/>
    <cellStyle name="Nota 3 4 2 3" xfId="10488" xr:uid="{00000000-0005-0000-0000-000097B70000}"/>
    <cellStyle name="Nota 3 4 2 3 2" xfId="56253" xr:uid="{00000000-0005-0000-0000-000098B70000}"/>
    <cellStyle name="Nota 3 4 2 3 3" xfId="23491" xr:uid="{00000000-0005-0000-0000-000099B70000}"/>
    <cellStyle name="Nota 3 4 2 4" xfId="23408" xr:uid="{00000000-0005-0000-0000-00009AB70000}"/>
    <cellStyle name="Nota 3 4 2 4 2" xfId="48639" xr:uid="{00000000-0005-0000-0000-00009BB70000}"/>
    <cellStyle name="Nota 3 4 2 5" xfId="24563" xr:uid="{00000000-0005-0000-0000-00009CB70000}"/>
    <cellStyle name="Nota 3 4 2 6" xfId="24987" xr:uid="{00000000-0005-0000-0000-00009DB70000}"/>
    <cellStyle name="Nota 3 4 2 7" xfId="23451" xr:uid="{00000000-0005-0000-0000-00009EB70000}"/>
    <cellStyle name="Nota 3 4 2 8" xfId="30834" xr:uid="{00000000-0005-0000-0000-00009FB70000}"/>
    <cellStyle name="Nota 3 4 2 9" xfId="33896" xr:uid="{00000000-0005-0000-0000-0000A0B70000}"/>
    <cellStyle name="Nota 3 4 20" xfId="13443" xr:uid="{00000000-0005-0000-0000-0000A1B70000}"/>
    <cellStyle name="Nota 3 4 3" xfId="5157" xr:uid="{00000000-0005-0000-0000-0000A2B70000}"/>
    <cellStyle name="Nota 3 4 3 10" xfId="39416" xr:uid="{00000000-0005-0000-0000-0000A3B70000}"/>
    <cellStyle name="Nota 3 4 3 11" xfId="35010" xr:uid="{00000000-0005-0000-0000-0000A4B70000}"/>
    <cellStyle name="Nota 3 4 3 12" xfId="46288" xr:uid="{00000000-0005-0000-0000-0000A5B70000}"/>
    <cellStyle name="Nota 3 4 3 13" xfId="20762" xr:uid="{00000000-0005-0000-0000-0000A6B70000}"/>
    <cellStyle name="Nota 3 4 3 2" xfId="10647" xr:uid="{00000000-0005-0000-0000-0000A7B70000}"/>
    <cellStyle name="Nota 3 4 3 2 2" xfId="56412" xr:uid="{00000000-0005-0000-0000-0000A8B70000}"/>
    <cellStyle name="Nota 3 4 3 2 3" xfId="33256" xr:uid="{00000000-0005-0000-0000-0000A9B70000}"/>
    <cellStyle name="Nota 3 4 3 3" xfId="34055" xr:uid="{00000000-0005-0000-0000-0000AAB70000}"/>
    <cellStyle name="Nota 3 4 3 4" xfId="38835" xr:uid="{00000000-0005-0000-0000-0000ABB70000}"/>
    <cellStyle name="Nota 3 4 3 5" xfId="41188" xr:uid="{00000000-0005-0000-0000-0000ACB70000}"/>
    <cellStyle name="Nota 3 4 3 6" xfId="36392" xr:uid="{00000000-0005-0000-0000-0000ADB70000}"/>
    <cellStyle name="Nota 3 4 3 7" xfId="41075" xr:uid="{00000000-0005-0000-0000-0000AEB70000}"/>
    <cellStyle name="Nota 3 4 3 8" xfId="40153" xr:uid="{00000000-0005-0000-0000-0000AFB70000}"/>
    <cellStyle name="Nota 3 4 3 9" xfId="34357" xr:uid="{00000000-0005-0000-0000-0000B0B70000}"/>
    <cellStyle name="Nota 3 4 4" xfId="10470" xr:uid="{00000000-0005-0000-0000-0000B1B70000}"/>
    <cellStyle name="Nota 3 4 4 2" xfId="56235" xr:uid="{00000000-0005-0000-0000-0000B2B70000}"/>
    <cellStyle name="Nota 3 4 4 3" xfId="24328" xr:uid="{00000000-0005-0000-0000-0000B3B70000}"/>
    <cellStyle name="Nota 3 4 5" xfId="23660" xr:uid="{00000000-0005-0000-0000-0000B4B70000}"/>
    <cellStyle name="Nota 3 4 6" xfId="21342" xr:uid="{00000000-0005-0000-0000-0000B5B70000}"/>
    <cellStyle name="Nota 3 4 7" xfId="24432" xr:uid="{00000000-0005-0000-0000-0000B6B70000}"/>
    <cellStyle name="Nota 3 4 8" xfId="23456" xr:uid="{00000000-0005-0000-0000-0000B7B70000}"/>
    <cellStyle name="Nota 3 4 9" xfId="30377" xr:uid="{00000000-0005-0000-0000-0000B8B70000}"/>
    <cellStyle name="Nota 3 5" xfId="1876" xr:uid="{00000000-0005-0000-0000-0000B9B70000}"/>
    <cellStyle name="Nota 3 5 10" xfId="35786" xr:uid="{00000000-0005-0000-0000-0000BAB70000}"/>
    <cellStyle name="Nota 3 5 11" xfId="39819" xr:uid="{00000000-0005-0000-0000-0000BBB70000}"/>
    <cellStyle name="Nota 3 5 12" xfId="40987" xr:uid="{00000000-0005-0000-0000-0000BCB70000}"/>
    <cellStyle name="Nota 3 5 13" xfId="39908" xr:uid="{00000000-0005-0000-0000-0000BDB70000}"/>
    <cellStyle name="Nota 3 5 14" xfId="39650" xr:uid="{00000000-0005-0000-0000-0000BEB70000}"/>
    <cellStyle name="Nota 3 5 15" xfId="34372" xr:uid="{00000000-0005-0000-0000-0000BFB70000}"/>
    <cellStyle name="Nota 3 5 16" xfId="34201" xr:uid="{00000000-0005-0000-0000-0000C0B70000}"/>
    <cellStyle name="Nota 3 5 17" xfId="40738" xr:uid="{00000000-0005-0000-0000-0000C1B70000}"/>
    <cellStyle name="Nota 3 5 18" xfId="43381" xr:uid="{00000000-0005-0000-0000-0000C2B70000}"/>
    <cellStyle name="Nota 3 5 19" xfId="13404" xr:uid="{00000000-0005-0000-0000-0000C3B70000}"/>
    <cellStyle name="Nota 3 5 2" xfId="7065" xr:uid="{00000000-0005-0000-0000-0000C4B70000}"/>
    <cellStyle name="Nota 3 5 2 2" xfId="52831" xr:uid="{00000000-0005-0000-0000-0000C5B70000}"/>
    <cellStyle name="Nota 3 5 2 3" xfId="20715" xr:uid="{00000000-0005-0000-0000-0000C6B70000}"/>
    <cellStyle name="Nota 3 5 3" xfId="10423" xr:uid="{00000000-0005-0000-0000-0000C7B70000}"/>
    <cellStyle name="Nota 3 5 3 2" xfId="56188" xr:uid="{00000000-0005-0000-0000-0000C8B70000}"/>
    <cellStyle name="Nota 3 5 3 3" xfId="19121" xr:uid="{00000000-0005-0000-0000-0000C9B70000}"/>
    <cellStyle name="Nota 3 5 4" xfId="24495" xr:uid="{00000000-0005-0000-0000-0000CAB70000}"/>
    <cellStyle name="Nota 3 5 4 2" xfId="48167" xr:uid="{00000000-0005-0000-0000-0000CBB70000}"/>
    <cellStyle name="Nota 3 5 5" xfId="24101" xr:uid="{00000000-0005-0000-0000-0000CCB70000}"/>
    <cellStyle name="Nota 3 5 6" xfId="24204" xr:uid="{00000000-0005-0000-0000-0000CDB70000}"/>
    <cellStyle name="Nota 3 5 7" xfId="23886" xr:uid="{00000000-0005-0000-0000-0000CEB70000}"/>
    <cellStyle name="Nota 3 5 8" xfId="30335" xr:uid="{00000000-0005-0000-0000-0000CFB70000}"/>
    <cellStyle name="Nota 3 5 9" xfId="33831" xr:uid="{00000000-0005-0000-0000-0000D0B70000}"/>
    <cellStyle name="Nota 3 6" xfId="2826" xr:uid="{00000000-0005-0000-0000-0000D1B70000}"/>
    <cellStyle name="Nota 3 6 10" xfId="36505" xr:uid="{00000000-0005-0000-0000-0000D2B70000}"/>
    <cellStyle name="Nota 3 6 11" xfId="40267" xr:uid="{00000000-0005-0000-0000-0000D3B70000}"/>
    <cellStyle name="Nota 3 6 12" xfId="39888" xr:uid="{00000000-0005-0000-0000-0000D4B70000}"/>
    <cellStyle name="Nota 3 6 13" xfId="40941" xr:uid="{00000000-0005-0000-0000-0000D5B70000}"/>
    <cellStyle name="Nota 3 6 14" xfId="41632" xr:uid="{00000000-0005-0000-0000-0000D6B70000}"/>
    <cellStyle name="Nota 3 6 15" xfId="40541" xr:uid="{00000000-0005-0000-0000-0000D7B70000}"/>
    <cellStyle name="Nota 3 6 16" xfId="41792" xr:uid="{00000000-0005-0000-0000-0000D8B70000}"/>
    <cellStyle name="Nota 3 6 17" xfId="40930" xr:uid="{00000000-0005-0000-0000-0000D9B70000}"/>
    <cellStyle name="Nota 3 6 18" xfId="43965" xr:uid="{00000000-0005-0000-0000-0000DAB70000}"/>
    <cellStyle name="Nota 3 6 19" xfId="17159" xr:uid="{00000000-0005-0000-0000-0000DBB70000}"/>
    <cellStyle name="Nota 3 6 2" xfId="10545" xr:uid="{00000000-0005-0000-0000-0000DCB70000}"/>
    <cellStyle name="Nota 3 6 2 2" xfId="56310" xr:uid="{00000000-0005-0000-0000-0000DDB70000}"/>
    <cellStyle name="Nota 3 6 2 3" xfId="21451" xr:uid="{00000000-0005-0000-0000-0000DEB70000}"/>
    <cellStyle name="Nota 3 6 3" xfId="23866" xr:uid="{00000000-0005-0000-0000-0000DFB70000}"/>
    <cellStyle name="Nota 3 6 4" xfId="23719" xr:uid="{00000000-0005-0000-0000-0000E0B70000}"/>
    <cellStyle name="Nota 3 6 5" xfId="21373" xr:uid="{00000000-0005-0000-0000-0000E1B70000}"/>
    <cellStyle name="Nota 3 6 6" xfId="23521" xr:uid="{00000000-0005-0000-0000-0000E2B70000}"/>
    <cellStyle name="Nota 3 6 7" xfId="24082" xr:uid="{00000000-0005-0000-0000-0000E3B70000}"/>
    <cellStyle name="Nota 3 6 8" xfId="30938" xr:uid="{00000000-0005-0000-0000-0000E4B70000}"/>
    <cellStyle name="Nota 3 6 9" xfId="33953" xr:uid="{00000000-0005-0000-0000-0000E5B70000}"/>
    <cellStyle name="Nota 3 7" xfId="5711" xr:uid="{00000000-0005-0000-0000-0000E6B70000}"/>
    <cellStyle name="Nota 3 7 2" xfId="51477" xr:uid="{00000000-0005-0000-0000-0000E7B70000}"/>
    <cellStyle name="Nota 3 7 3" xfId="19124" xr:uid="{00000000-0005-0000-0000-0000E8B70000}"/>
    <cellStyle name="Nota 3 8" xfId="23997" xr:uid="{00000000-0005-0000-0000-0000E9B70000}"/>
    <cellStyle name="Nota 3 9" xfId="21271" xr:uid="{00000000-0005-0000-0000-0000EAB70000}"/>
    <cellStyle name="Nota 4" xfId="2631" xr:uid="{00000000-0005-0000-0000-0000EBB70000}"/>
    <cellStyle name="Nota 4 10" xfId="36391" xr:uid="{00000000-0005-0000-0000-0000ECB70000}"/>
    <cellStyle name="Nota 4 11" xfId="40170" xr:uid="{00000000-0005-0000-0000-0000EDB70000}"/>
    <cellStyle name="Nota 4 12" xfId="41319" xr:uid="{00000000-0005-0000-0000-0000EEB70000}"/>
    <cellStyle name="Nota 4 13" xfId="40116" xr:uid="{00000000-0005-0000-0000-0000EFB70000}"/>
    <cellStyle name="Nota 4 14" xfId="41608" xr:uid="{00000000-0005-0000-0000-0000F0B70000}"/>
    <cellStyle name="Nota 4 15" xfId="39371" xr:uid="{00000000-0005-0000-0000-0000F1B70000}"/>
    <cellStyle name="Nota 4 16" xfId="34298" xr:uid="{00000000-0005-0000-0000-0000F2B70000}"/>
    <cellStyle name="Nota 4 17" xfId="40001" xr:uid="{00000000-0005-0000-0000-0000F3B70000}"/>
    <cellStyle name="Nota 4 18" xfId="43907" xr:uid="{00000000-0005-0000-0000-0000F4B70000}"/>
    <cellStyle name="Nota 4 19" xfId="15294" xr:uid="{00000000-0005-0000-0000-0000F5B70000}"/>
    <cellStyle name="Nota 4 2" xfId="5184" xr:uid="{00000000-0005-0000-0000-0000F6B70000}"/>
    <cellStyle name="Nota 4 2 10" xfId="39600" xr:uid="{00000000-0005-0000-0000-0000F7B70000}"/>
    <cellStyle name="Nota 4 2 11" xfId="41612" xr:uid="{00000000-0005-0000-0000-0000F8B70000}"/>
    <cellStyle name="Nota 4 2 12" xfId="46315" xr:uid="{00000000-0005-0000-0000-0000F9B70000}"/>
    <cellStyle name="Nota 4 2 13" xfId="21332" xr:uid="{00000000-0005-0000-0000-0000FAB70000}"/>
    <cellStyle name="Nota 4 2 2" xfId="10673" xr:uid="{00000000-0005-0000-0000-0000FBB70000}"/>
    <cellStyle name="Nota 4 2 2 2" xfId="56438" xr:uid="{00000000-0005-0000-0000-0000FCB70000}"/>
    <cellStyle name="Nota 4 2 2 3" xfId="33283" xr:uid="{00000000-0005-0000-0000-0000FDB70000}"/>
    <cellStyle name="Nota 4 2 3" xfId="34081" xr:uid="{00000000-0005-0000-0000-0000FEB70000}"/>
    <cellStyle name="Nota 4 2 4" xfId="38862" xr:uid="{00000000-0005-0000-0000-0000FFB70000}"/>
    <cellStyle name="Nota 4 2 5" xfId="41215" xr:uid="{00000000-0005-0000-0000-000000B80000}"/>
    <cellStyle name="Nota 4 2 6" xfId="40184" xr:uid="{00000000-0005-0000-0000-000001B80000}"/>
    <cellStyle name="Nota 4 2 7" xfId="40664" xr:uid="{00000000-0005-0000-0000-000002B80000}"/>
    <cellStyle name="Nota 4 2 8" xfId="41145" xr:uid="{00000000-0005-0000-0000-000003B80000}"/>
    <cellStyle name="Nota 4 2 9" xfId="40793" xr:uid="{00000000-0005-0000-0000-000004B80000}"/>
    <cellStyle name="Nota 4 3" xfId="10514" xr:uid="{00000000-0005-0000-0000-000005B80000}"/>
    <cellStyle name="Nota 4 3 2" xfId="56279" xr:uid="{00000000-0005-0000-0000-000006B80000}"/>
    <cellStyle name="Nota 4 3 3" xfId="23833" xr:uid="{00000000-0005-0000-0000-000007B80000}"/>
    <cellStyle name="Nota 4 4" xfId="23632" xr:uid="{00000000-0005-0000-0000-000008B80000}"/>
    <cellStyle name="Nota 4 5" xfId="24817" xr:uid="{00000000-0005-0000-0000-000009B80000}"/>
    <cellStyle name="Nota 4 6" xfId="24960" xr:uid="{00000000-0005-0000-0000-00000AB80000}"/>
    <cellStyle name="Nota 4 7" xfId="25054" xr:uid="{00000000-0005-0000-0000-00000BB80000}"/>
    <cellStyle name="Nota 4 8" xfId="30868" xr:uid="{00000000-0005-0000-0000-00000CB80000}"/>
    <cellStyle name="Nota 4 9" xfId="33922" xr:uid="{00000000-0005-0000-0000-00000DB80000}"/>
    <cellStyle name="Nota 5" xfId="2420" xr:uid="{00000000-0005-0000-0000-00000EB80000}"/>
    <cellStyle name="Nota 5 10" xfId="36298" xr:uid="{00000000-0005-0000-0000-00000FB80000}"/>
    <cellStyle name="Nota 5 11" xfId="40062" xr:uid="{00000000-0005-0000-0000-000010B80000}"/>
    <cellStyle name="Nota 5 12" xfId="40953" xr:uid="{00000000-0005-0000-0000-000011B80000}"/>
    <cellStyle name="Nota 5 13" xfId="40455" xr:uid="{00000000-0005-0000-0000-000012B80000}"/>
    <cellStyle name="Nota 5 14" xfId="41305" xr:uid="{00000000-0005-0000-0000-000013B80000}"/>
    <cellStyle name="Nota 5 15" xfId="41724" xr:uid="{00000000-0005-0000-0000-000014B80000}"/>
    <cellStyle name="Nota 5 16" xfId="34165" xr:uid="{00000000-0005-0000-0000-000015B80000}"/>
    <cellStyle name="Nota 5 17" xfId="39346" xr:uid="{00000000-0005-0000-0000-000016B80000}"/>
    <cellStyle name="Nota 5 18" xfId="43875" xr:uid="{00000000-0005-0000-0000-000017B80000}"/>
    <cellStyle name="Nota 5 19" xfId="15262" xr:uid="{00000000-0005-0000-0000-000018B80000}"/>
    <cellStyle name="Nota 5 2" xfId="5152" xr:uid="{00000000-0005-0000-0000-000019B80000}"/>
    <cellStyle name="Nota 5 2 10" xfId="36344" xr:uid="{00000000-0005-0000-0000-00001AB80000}"/>
    <cellStyle name="Nota 5 2 11" xfId="40466" xr:uid="{00000000-0005-0000-0000-00001BB80000}"/>
    <cellStyle name="Nota 5 2 12" xfId="46283" xr:uid="{00000000-0005-0000-0000-00001CB80000}"/>
    <cellStyle name="Nota 5 2 13" xfId="21232" xr:uid="{00000000-0005-0000-0000-00001DB80000}"/>
    <cellStyle name="Nota 5 2 2" xfId="10642" xr:uid="{00000000-0005-0000-0000-00001EB80000}"/>
    <cellStyle name="Nota 5 2 2 2" xfId="56407" xr:uid="{00000000-0005-0000-0000-00001FB80000}"/>
    <cellStyle name="Nota 5 2 2 3" xfId="33251" xr:uid="{00000000-0005-0000-0000-000020B80000}"/>
    <cellStyle name="Nota 5 2 3" xfId="34050" xr:uid="{00000000-0005-0000-0000-000021B80000}"/>
    <cellStyle name="Nota 5 2 4" xfId="38830" xr:uid="{00000000-0005-0000-0000-000022B80000}"/>
    <cellStyle name="Nota 5 2 5" xfId="41183" xr:uid="{00000000-0005-0000-0000-000023B80000}"/>
    <cellStyle name="Nota 5 2 6" xfId="34338" xr:uid="{00000000-0005-0000-0000-000024B80000}"/>
    <cellStyle name="Nota 5 2 7" xfId="40229" xr:uid="{00000000-0005-0000-0000-000025B80000}"/>
    <cellStyle name="Nota 5 2 8" xfId="39345" xr:uid="{00000000-0005-0000-0000-000026B80000}"/>
    <cellStyle name="Nota 5 2 9" xfId="40544" xr:uid="{00000000-0005-0000-0000-000027B80000}"/>
    <cellStyle name="Nota 5 3" xfId="10483" xr:uid="{00000000-0005-0000-0000-000028B80000}"/>
    <cellStyle name="Nota 5 3 2" xfId="56248" xr:uid="{00000000-0005-0000-0000-000029B80000}"/>
    <cellStyle name="Nota 5 3 3" xfId="23984" xr:uid="{00000000-0005-0000-0000-00002AB80000}"/>
    <cellStyle name="Nota 5 4" xfId="19166" xr:uid="{00000000-0005-0000-0000-00002BB80000}"/>
    <cellStyle name="Nota 5 5" xfId="19072" xr:uid="{00000000-0005-0000-0000-00002CB80000}"/>
    <cellStyle name="Nota 5 6" xfId="23452" xr:uid="{00000000-0005-0000-0000-00002DB80000}"/>
    <cellStyle name="Nota 5 7" xfId="23380" xr:uid="{00000000-0005-0000-0000-00002EB80000}"/>
    <cellStyle name="Nota 5 8" xfId="30824" xr:uid="{00000000-0005-0000-0000-00002FB80000}"/>
    <cellStyle name="Nota 5 9" xfId="33891" xr:uid="{00000000-0005-0000-0000-000030B80000}"/>
    <cellStyle name="Notas" xfId="260" xr:uid="{00000000-0005-0000-0000-000031B80000}"/>
    <cellStyle name="Notas 2" xfId="2732" xr:uid="{00000000-0005-0000-0000-000032B80000}"/>
    <cellStyle name="Notas 3" xfId="2521" xr:uid="{00000000-0005-0000-0000-000033B80000}"/>
    <cellStyle name="Note" xfId="74" xr:uid="{00000000-0005-0000-0000-000034B80000}"/>
    <cellStyle name="Note 10" xfId="2825" xr:uid="{00000000-0005-0000-0000-000035B80000}"/>
    <cellStyle name="Note 10 2" xfId="7638" xr:uid="{00000000-0005-0000-0000-000036B80000}"/>
    <cellStyle name="Note 10 2 2" xfId="27067" xr:uid="{00000000-0005-0000-0000-000037B80000}"/>
    <cellStyle name="Note 10 2 3" xfId="53404" xr:uid="{00000000-0005-0000-0000-000038B80000}"/>
    <cellStyle name="Note 10 2 4" xfId="17158" xr:uid="{00000000-0005-0000-0000-000039B80000}"/>
    <cellStyle name="Note 10 3" xfId="21450" xr:uid="{00000000-0005-0000-0000-00003AB80000}"/>
    <cellStyle name="Note 10 3 2" xfId="48716" xr:uid="{00000000-0005-0000-0000-00003BB80000}"/>
    <cellStyle name="Note 10 4" xfId="30937" xr:uid="{00000000-0005-0000-0000-00003CB80000}"/>
    <cellStyle name="Note 10 5" xfId="36504" xr:uid="{00000000-0005-0000-0000-00003DB80000}"/>
    <cellStyle name="Note 10 6" xfId="43964" xr:uid="{00000000-0005-0000-0000-00003EB80000}"/>
    <cellStyle name="Note 10 7" xfId="13480" xr:uid="{00000000-0005-0000-0000-00003FB80000}"/>
    <cellStyle name="Note 11" xfId="4750" xr:uid="{00000000-0005-0000-0000-000040B80000}"/>
    <cellStyle name="Note 11 2" xfId="9512" xr:uid="{00000000-0005-0000-0000-000041B80000}"/>
    <cellStyle name="Note 11 2 2" xfId="55278" xr:uid="{00000000-0005-0000-0000-000042B80000}"/>
    <cellStyle name="Note 11 2 3" xfId="25271" xr:uid="{00000000-0005-0000-0000-000043B80000}"/>
    <cellStyle name="Note 11 3" xfId="32849" xr:uid="{00000000-0005-0000-0000-000044B80000}"/>
    <cellStyle name="Note 11 3 2" xfId="50587" xr:uid="{00000000-0005-0000-0000-000045B80000}"/>
    <cellStyle name="Note 11 4" xfId="38428" xr:uid="{00000000-0005-0000-0000-000046B80000}"/>
    <cellStyle name="Note 11 5" xfId="45887" xr:uid="{00000000-0005-0000-0000-000047B80000}"/>
    <cellStyle name="Note 11 6" xfId="15349" xr:uid="{00000000-0005-0000-0000-000048B80000}"/>
    <cellStyle name="Note 12" xfId="5241" xr:uid="{00000000-0005-0000-0000-000049B80000}"/>
    <cellStyle name="Note 12 2" xfId="9933" xr:uid="{00000000-0005-0000-0000-00004AB80000}"/>
    <cellStyle name="Note 12 2 2" xfId="55699" xr:uid="{00000000-0005-0000-0000-00004BB80000}"/>
    <cellStyle name="Note 12 2 3" xfId="33337" xr:uid="{00000000-0005-0000-0000-00004CB80000}"/>
    <cellStyle name="Note 12 3" xfId="38916" xr:uid="{00000000-0005-0000-0000-00004DB80000}"/>
    <cellStyle name="Note 12 3 2" xfId="51007" xr:uid="{00000000-0005-0000-0000-00004EB80000}"/>
    <cellStyle name="Note 12 4" xfId="46369" xr:uid="{00000000-0005-0000-0000-00004FB80000}"/>
    <cellStyle name="Note 12 5" xfId="19097" xr:uid="{00000000-0005-0000-0000-000050B80000}"/>
    <cellStyle name="Note 13" xfId="5654" xr:uid="{00000000-0005-0000-0000-000051B80000}"/>
    <cellStyle name="Note 13 2" xfId="51420" xr:uid="{00000000-0005-0000-0000-000052B80000}"/>
    <cellStyle name="Note 13 3" xfId="28887" xr:uid="{00000000-0005-0000-0000-000053B80000}"/>
    <cellStyle name="Note 14" xfId="10729" xr:uid="{00000000-0005-0000-0000-000054B80000}"/>
    <cellStyle name="Note 14 2" xfId="46777" xr:uid="{00000000-0005-0000-0000-000055B80000}"/>
    <cellStyle name="Note 14 3" xfId="34164" xr:uid="{00000000-0005-0000-0000-000056B80000}"/>
    <cellStyle name="Note 15" xfId="41887" xr:uid="{00000000-0005-0000-0000-000057B80000}"/>
    <cellStyle name="Note 16" xfId="11143" xr:uid="{00000000-0005-0000-0000-000058B80000}"/>
    <cellStyle name="Note 17" xfId="56484" xr:uid="{00000000-0005-0000-0000-000059B80000}"/>
    <cellStyle name="Note 18" xfId="56937" xr:uid="{00000000-0005-0000-0000-00005AB80000}"/>
    <cellStyle name="Note 2" xfId="445" xr:uid="{00000000-0005-0000-0000-00005BB80000}"/>
    <cellStyle name="Note 2 10" xfId="5295" xr:uid="{00000000-0005-0000-0000-00005CB80000}"/>
    <cellStyle name="Note 2 10 2" xfId="9987" xr:uid="{00000000-0005-0000-0000-00005DB80000}"/>
    <cellStyle name="Note 2 10 2 2" xfId="55753" xr:uid="{00000000-0005-0000-0000-00005EB80000}"/>
    <cellStyle name="Note 2 10 2 3" xfId="33391" xr:uid="{00000000-0005-0000-0000-00005FB80000}"/>
    <cellStyle name="Note 2 10 3" xfId="38970" xr:uid="{00000000-0005-0000-0000-000060B80000}"/>
    <cellStyle name="Note 2 10 3 2" xfId="51061" xr:uid="{00000000-0005-0000-0000-000061B80000}"/>
    <cellStyle name="Note 2 10 4" xfId="46423" xr:uid="{00000000-0005-0000-0000-000062B80000}"/>
    <cellStyle name="Note 2 10 5" xfId="19277" xr:uid="{00000000-0005-0000-0000-000063B80000}"/>
    <cellStyle name="Note 2 11" xfId="5726" xr:uid="{00000000-0005-0000-0000-000064B80000}"/>
    <cellStyle name="Note 2 11 2" xfId="51492" xr:uid="{00000000-0005-0000-0000-000065B80000}"/>
    <cellStyle name="Note 2 11 3" xfId="28959" xr:uid="{00000000-0005-0000-0000-000066B80000}"/>
    <cellStyle name="Note 2 12" xfId="10783" xr:uid="{00000000-0005-0000-0000-000067B80000}"/>
    <cellStyle name="Note 2 12 2" xfId="46831" xr:uid="{00000000-0005-0000-0000-000068B80000}"/>
    <cellStyle name="Note 2 12 3" xfId="34342" xr:uid="{00000000-0005-0000-0000-000069B80000}"/>
    <cellStyle name="Note 2 13" xfId="41960" xr:uid="{00000000-0005-0000-0000-00006AB80000}"/>
    <cellStyle name="Note 2 14" xfId="11197" xr:uid="{00000000-0005-0000-0000-00006BB80000}"/>
    <cellStyle name="Note 2 15" xfId="56538" xr:uid="{00000000-0005-0000-0000-00006CB80000}"/>
    <cellStyle name="Note 2 16" xfId="56993" xr:uid="{00000000-0005-0000-0000-00006DB80000}"/>
    <cellStyle name="Note 2 2" xfId="547" xr:uid="{00000000-0005-0000-0000-00006EB80000}"/>
    <cellStyle name="Note 2 2 10" xfId="10871" xr:uid="{00000000-0005-0000-0000-00006FB80000}"/>
    <cellStyle name="Note 2 2 10 2" xfId="46931" xr:uid="{00000000-0005-0000-0000-000070B80000}"/>
    <cellStyle name="Note 2 2 10 3" xfId="34463" xr:uid="{00000000-0005-0000-0000-000071B80000}"/>
    <cellStyle name="Note 2 2 11" xfId="42063" xr:uid="{00000000-0005-0000-0000-000072B80000}"/>
    <cellStyle name="Note 2 2 12" xfId="11407" xr:uid="{00000000-0005-0000-0000-000073B80000}"/>
    <cellStyle name="Note 2 2 13" xfId="56626" xr:uid="{00000000-0005-0000-0000-000074B80000}"/>
    <cellStyle name="Note 2 2 14" xfId="57081" xr:uid="{00000000-0005-0000-0000-000075B80000}"/>
    <cellStyle name="Note 2 2 2" xfId="1084" xr:uid="{00000000-0005-0000-0000-000076B80000}"/>
    <cellStyle name="Note 2 2 2 10" xfId="11941" xr:uid="{00000000-0005-0000-0000-000077B80000}"/>
    <cellStyle name="Note 2 2 2 11" xfId="56869" xr:uid="{00000000-0005-0000-0000-000078B80000}"/>
    <cellStyle name="Note 2 2 2 12" xfId="57324" xr:uid="{00000000-0005-0000-0000-000079B80000}"/>
    <cellStyle name="Note 2 2 2 2" xfId="1821" xr:uid="{00000000-0005-0000-0000-00007AB80000}"/>
    <cellStyle name="Note 2 2 2 2 2" xfId="4194" xr:uid="{00000000-0005-0000-0000-00007BB80000}"/>
    <cellStyle name="Note 2 2 2 2 2 2" xfId="8985" xr:uid="{00000000-0005-0000-0000-00007CB80000}"/>
    <cellStyle name="Note 2 2 2 2 2 2 2" xfId="28404" xr:uid="{00000000-0005-0000-0000-00007DB80000}"/>
    <cellStyle name="Note 2 2 2 2 2 2 3" xfId="54751" xr:uid="{00000000-0005-0000-0000-00007EB80000}"/>
    <cellStyle name="Note 2 2 2 2 2 2 4" xfId="18527" xr:uid="{00000000-0005-0000-0000-00007FB80000}"/>
    <cellStyle name="Note 2 2 2 2 2 3" xfId="22819" xr:uid="{00000000-0005-0000-0000-000080B80000}"/>
    <cellStyle name="Note 2 2 2 2 2 3 2" xfId="50062" xr:uid="{00000000-0005-0000-0000-000081B80000}"/>
    <cellStyle name="Note 2 2 2 2 2 4" xfId="32302" xr:uid="{00000000-0005-0000-0000-000082B80000}"/>
    <cellStyle name="Note 2 2 2 2 2 5" xfId="37873" xr:uid="{00000000-0005-0000-0000-000083B80000}"/>
    <cellStyle name="Note 2 2 2 2 2 6" xfId="45333" xr:uid="{00000000-0005-0000-0000-000084B80000}"/>
    <cellStyle name="Note 2 2 2 2 2 7" xfId="14815" xr:uid="{00000000-0005-0000-0000-000085B80000}"/>
    <cellStyle name="Note 2 2 2 2 3" xfId="7034" xr:uid="{00000000-0005-0000-0000-000086B80000}"/>
    <cellStyle name="Note 2 2 2 2 3 2" xfId="26594" xr:uid="{00000000-0005-0000-0000-000087B80000}"/>
    <cellStyle name="Note 2 2 2 2 3 3" xfId="52800" xr:uid="{00000000-0005-0000-0000-000088B80000}"/>
    <cellStyle name="Note 2 2 2 2 3 4" xfId="16684" xr:uid="{00000000-0005-0000-0000-000089B80000}"/>
    <cellStyle name="Note 2 2 2 2 4" xfId="20660" xr:uid="{00000000-0005-0000-0000-00008AB80000}"/>
    <cellStyle name="Note 2 2 2 2 4 2" xfId="48136" xr:uid="{00000000-0005-0000-0000-00008BB80000}"/>
    <cellStyle name="Note 2 2 2 2 5" xfId="30285" xr:uid="{00000000-0005-0000-0000-00008CB80000}"/>
    <cellStyle name="Note 2 2 2 2 6" xfId="35731" xr:uid="{00000000-0005-0000-0000-00008DB80000}"/>
    <cellStyle name="Note 2 2 2 2 7" xfId="43326" xr:uid="{00000000-0005-0000-0000-00008EB80000}"/>
    <cellStyle name="Note 2 2 2 2 8" xfId="13354" xr:uid="{00000000-0005-0000-0000-00008FB80000}"/>
    <cellStyle name="Note 2 2 2 3" xfId="2361" xr:uid="{00000000-0005-0000-0000-000090B80000}"/>
    <cellStyle name="Note 2 2 2 3 2" xfId="4666" xr:uid="{00000000-0005-0000-0000-000091B80000}"/>
    <cellStyle name="Note 2 2 2 3 2 2" xfId="9447" xr:uid="{00000000-0005-0000-0000-000092B80000}"/>
    <cellStyle name="Note 2 2 2 3 2 2 2" xfId="28840" xr:uid="{00000000-0005-0000-0000-000093B80000}"/>
    <cellStyle name="Note 2 2 2 3 2 2 3" xfId="55213" xr:uid="{00000000-0005-0000-0000-000094B80000}"/>
    <cellStyle name="Note 2 2 2 3 2 2 4" xfId="18999" xr:uid="{00000000-0005-0000-0000-000095B80000}"/>
    <cellStyle name="Note 2 2 2 3 2 3" xfId="23291" xr:uid="{00000000-0005-0000-0000-000096B80000}"/>
    <cellStyle name="Note 2 2 2 3 2 3 2" xfId="50523" xr:uid="{00000000-0005-0000-0000-000097B80000}"/>
    <cellStyle name="Note 2 2 2 3 2 4" xfId="32766" xr:uid="{00000000-0005-0000-0000-000098B80000}"/>
    <cellStyle name="Note 2 2 2 3 2 5" xfId="38345" xr:uid="{00000000-0005-0000-0000-000099B80000}"/>
    <cellStyle name="Note 2 2 2 3 2 6" xfId="45805" xr:uid="{00000000-0005-0000-0000-00009AB80000}"/>
    <cellStyle name="Note 2 2 2 3 2 7" xfId="15251" xr:uid="{00000000-0005-0000-0000-00009BB80000}"/>
    <cellStyle name="Note 2 2 2 3 3" xfId="7526" xr:uid="{00000000-0005-0000-0000-00009CB80000}"/>
    <cellStyle name="Note 2 2 2 3 3 2" xfId="27030" xr:uid="{00000000-0005-0000-0000-00009DB80000}"/>
    <cellStyle name="Note 2 2 2 3 3 3" xfId="53292" xr:uid="{00000000-0005-0000-0000-00009EB80000}"/>
    <cellStyle name="Note 2 2 2 3 3 4" xfId="17120" xr:uid="{00000000-0005-0000-0000-00009FB80000}"/>
    <cellStyle name="Note 2 2 2 3 4" xfId="21198" xr:uid="{00000000-0005-0000-0000-0000A0B80000}"/>
    <cellStyle name="Note 2 2 2 3 4 2" xfId="48628" xr:uid="{00000000-0005-0000-0000-0000A1B80000}"/>
    <cellStyle name="Note 2 2 2 3 5" xfId="30812" xr:uid="{00000000-0005-0000-0000-0000A2B80000}"/>
    <cellStyle name="Note 2 2 2 3 6" xfId="36271" xr:uid="{00000000-0005-0000-0000-0000A3B80000}"/>
    <cellStyle name="Note 2 2 2 3 7" xfId="43864" xr:uid="{00000000-0005-0000-0000-0000A4B80000}"/>
    <cellStyle name="Note 2 2 2 3 8" xfId="12634" xr:uid="{00000000-0005-0000-0000-0000A5B80000}"/>
    <cellStyle name="Note 2 2 2 4" xfId="3502" xr:uid="{00000000-0005-0000-0000-0000A6B80000}"/>
    <cellStyle name="Note 2 2 2 4 2" xfId="8294" xr:uid="{00000000-0005-0000-0000-0000A7B80000}"/>
    <cellStyle name="Note 2 2 2 4 2 2" xfId="27724" xr:uid="{00000000-0005-0000-0000-0000A8B80000}"/>
    <cellStyle name="Note 2 2 2 4 2 3" xfId="54060" xr:uid="{00000000-0005-0000-0000-0000A9B80000}"/>
    <cellStyle name="Note 2 2 2 4 2 4" xfId="17835" xr:uid="{00000000-0005-0000-0000-0000AAB80000}"/>
    <cellStyle name="Note 2 2 2 4 3" xfId="22127" xr:uid="{00000000-0005-0000-0000-0000ABB80000}"/>
    <cellStyle name="Note 2 2 2 4 3 2" xfId="49372" xr:uid="{00000000-0005-0000-0000-0000ACB80000}"/>
    <cellStyle name="Note 2 2 2 4 4" xfId="31614" xr:uid="{00000000-0005-0000-0000-0000ADB80000}"/>
    <cellStyle name="Note 2 2 2 4 5" xfId="37181" xr:uid="{00000000-0005-0000-0000-0000AEB80000}"/>
    <cellStyle name="Note 2 2 2 4 6" xfId="44641" xr:uid="{00000000-0005-0000-0000-0000AFB80000}"/>
    <cellStyle name="Note 2 2 2 4 7" xfId="14136" xr:uid="{00000000-0005-0000-0000-0000B0B80000}"/>
    <cellStyle name="Note 2 2 2 5" xfId="5141" xr:uid="{00000000-0005-0000-0000-0000B1B80000}"/>
    <cellStyle name="Note 2 2 2 5 2" xfId="9897" xr:uid="{00000000-0005-0000-0000-0000B2B80000}"/>
    <cellStyle name="Note 2 2 2 5 2 2" xfId="55663" xr:uid="{00000000-0005-0000-0000-0000B3B80000}"/>
    <cellStyle name="Note 2 2 2 5 2 3" xfId="25915" xr:uid="{00000000-0005-0000-0000-0000B4B80000}"/>
    <cellStyle name="Note 2 2 2 5 3" xfId="33240" xr:uid="{00000000-0005-0000-0000-0000B5B80000}"/>
    <cellStyle name="Note 2 2 2 5 3 2" xfId="50972" xr:uid="{00000000-0005-0000-0000-0000B6B80000}"/>
    <cellStyle name="Note 2 2 2 5 4" xfId="38819" xr:uid="{00000000-0005-0000-0000-0000B7B80000}"/>
    <cellStyle name="Note 2 2 2 5 5" xfId="46272" xr:uid="{00000000-0005-0000-0000-0000B8B80000}"/>
    <cellStyle name="Note 2 2 2 5 6" xfId="16005" xr:uid="{00000000-0005-0000-0000-0000B9B80000}"/>
    <cellStyle name="Note 2 2 2 6" xfId="5626" xr:uid="{00000000-0005-0000-0000-0000BAB80000}"/>
    <cellStyle name="Note 2 2 2 6 2" xfId="10318" xr:uid="{00000000-0005-0000-0000-0000BBB80000}"/>
    <cellStyle name="Note 2 2 2 6 2 2" xfId="56084" xr:uid="{00000000-0005-0000-0000-0000BCB80000}"/>
    <cellStyle name="Note 2 2 2 6 2 3" xfId="33722" xr:uid="{00000000-0005-0000-0000-0000BDB80000}"/>
    <cellStyle name="Note 2 2 2 6 3" xfId="39301" xr:uid="{00000000-0005-0000-0000-0000BEB80000}"/>
    <cellStyle name="Note 2 2 2 6 3 2" xfId="51392" xr:uid="{00000000-0005-0000-0000-0000BFB80000}"/>
    <cellStyle name="Note 2 2 2 6 4" xfId="46754" xr:uid="{00000000-0005-0000-0000-0000C0B80000}"/>
    <cellStyle name="Note 2 2 2 6 5" xfId="19929" xr:uid="{00000000-0005-0000-0000-0000C1B80000}"/>
    <cellStyle name="Note 2 2 2 7" xfId="6329" xr:uid="{00000000-0005-0000-0000-0000C2B80000}"/>
    <cellStyle name="Note 2 2 2 7 2" xfId="52095" xr:uid="{00000000-0005-0000-0000-0000C3B80000}"/>
    <cellStyle name="Note 2 2 2 7 3" xfId="29563" xr:uid="{00000000-0005-0000-0000-0000C4B80000}"/>
    <cellStyle name="Note 2 2 2 8" xfId="11114" xr:uid="{00000000-0005-0000-0000-0000C5B80000}"/>
    <cellStyle name="Note 2 2 2 8 2" xfId="47433" xr:uid="{00000000-0005-0000-0000-0000C6B80000}"/>
    <cellStyle name="Note 2 2 2 8 3" xfId="34998" xr:uid="{00000000-0005-0000-0000-0000C7B80000}"/>
    <cellStyle name="Note 2 2 2 9" xfId="42597" xr:uid="{00000000-0005-0000-0000-0000C8B80000}"/>
    <cellStyle name="Note 2 2 3" xfId="836" xr:uid="{00000000-0005-0000-0000-0000C9B80000}"/>
    <cellStyle name="Note 2 2 3 10" xfId="11693" xr:uid="{00000000-0005-0000-0000-0000CAB80000}"/>
    <cellStyle name="Note 2 2 3 2" xfId="1578" xr:uid="{00000000-0005-0000-0000-0000CBB80000}"/>
    <cellStyle name="Note 2 2 3 2 2" xfId="3951" xr:uid="{00000000-0005-0000-0000-0000CCB80000}"/>
    <cellStyle name="Note 2 2 3 2 2 2" xfId="8742" xr:uid="{00000000-0005-0000-0000-0000CDB80000}"/>
    <cellStyle name="Note 2 2 3 2 2 2 2" xfId="28161" xr:uid="{00000000-0005-0000-0000-0000CEB80000}"/>
    <cellStyle name="Note 2 2 3 2 2 2 3" xfId="54508" xr:uid="{00000000-0005-0000-0000-0000CFB80000}"/>
    <cellStyle name="Note 2 2 3 2 2 2 4" xfId="18284" xr:uid="{00000000-0005-0000-0000-0000D0B80000}"/>
    <cellStyle name="Note 2 2 3 2 2 3" xfId="22576" xr:uid="{00000000-0005-0000-0000-0000D1B80000}"/>
    <cellStyle name="Note 2 2 3 2 2 3 2" xfId="49819" xr:uid="{00000000-0005-0000-0000-0000D2B80000}"/>
    <cellStyle name="Note 2 2 3 2 2 4" xfId="32059" xr:uid="{00000000-0005-0000-0000-0000D3B80000}"/>
    <cellStyle name="Note 2 2 3 2 2 5" xfId="37630" xr:uid="{00000000-0005-0000-0000-0000D4B80000}"/>
    <cellStyle name="Note 2 2 3 2 2 6" xfId="45090" xr:uid="{00000000-0005-0000-0000-0000D5B80000}"/>
    <cellStyle name="Note 2 2 3 2 2 7" xfId="14572" xr:uid="{00000000-0005-0000-0000-0000D6B80000}"/>
    <cellStyle name="Note 2 2 3 2 3" xfId="6791" xr:uid="{00000000-0005-0000-0000-0000D7B80000}"/>
    <cellStyle name="Note 2 2 3 2 3 2" xfId="26351" xr:uid="{00000000-0005-0000-0000-0000D8B80000}"/>
    <cellStyle name="Note 2 2 3 2 3 3" xfId="52557" xr:uid="{00000000-0005-0000-0000-0000D9B80000}"/>
    <cellStyle name="Note 2 2 3 2 3 4" xfId="16441" xr:uid="{00000000-0005-0000-0000-0000DAB80000}"/>
    <cellStyle name="Note 2 2 3 2 4" xfId="20417" xr:uid="{00000000-0005-0000-0000-0000DBB80000}"/>
    <cellStyle name="Note 2 2 3 2 4 2" xfId="47893" xr:uid="{00000000-0005-0000-0000-0000DCB80000}"/>
    <cellStyle name="Note 2 2 3 2 5" xfId="30042" xr:uid="{00000000-0005-0000-0000-0000DDB80000}"/>
    <cellStyle name="Note 2 2 3 2 6" xfId="35488" xr:uid="{00000000-0005-0000-0000-0000DEB80000}"/>
    <cellStyle name="Note 2 2 3 2 7" xfId="43083" xr:uid="{00000000-0005-0000-0000-0000DFB80000}"/>
    <cellStyle name="Note 2 2 3 2 8" xfId="13111" xr:uid="{00000000-0005-0000-0000-0000E0B80000}"/>
    <cellStyle name="Note 2 2 3 3" xfId="3259" xr:uid="{00000000-0005-0000-0000-0000E1B80000}"/>
    <cellStyle name="Note 2 2 3 3 2" xfId="8051" xr:uid="{00000000-0005-0000-0000-0000E2B80000}"/>
    <cellStyle name="Note 2 2 3 3 2 2" xfId="27481" xr:uid="{00000000-0005-0000-0000-0000E3B80000}"/>
    <cellStyle name="Note 2 2 3 3 2 3" xfId="53817" xr:uid="{00000000-0005-0000-0000-0000E4B80000}"/>
    <cellStyle name="Note 2 2 3 3 2 4" xfId="17592" xr:uid="{00000000-0005-0000-0000-0000E5B80000}"/>
    <cellStyle name="Note 2 2 3 3 3" xfId="21884" xr:uid="{00000000-0005-0000-0000-0000E6B80000}"/>
    <cellStyle name="Note 2 2 3 3 3 2" xfId="49129" xr:uid="{00000000-0005-0000-0000-0000E7B80000}"/>
    <cellStyle name="Note 2 2 3 3 4" xfId="31371" xr:uid="{00000000-0005-0000-0000-0000E8B80000}"/>
    <cellStyle name="Note 2 2 3 3 5" xfId="36938" xr:uid="{00000000-0005-0000-0000-0000E9B80000}"/>
    <cellStyle name="Note 2 2 3 3 6" xfId="44398" xr:uid="{00000000-0005-0000-0000-0000EAB80000}"/>
    <cellStyle name="Note 2 2 3 3 7" xfId="12391" xr:uid="{00000000-0005-0000-0000-0000EBB80000}"/>
    <cellStyle name="Note 2 2 3 4" xfId="6086" xr:uid="{00000000-0005-0000-0000-0000ECB80000}"/>
    <cellStyle name="Note 2 2 3 4 2" xfId="19235" xr:uid="{00000000-0005-0000-0000-0000EDB80000}"/>
    <cellStyle name="Note 2 2 3 4 3" xfId="51852" xr:uid="{00000000-0005-0000-0000-0000EEB80000}"/>
    <cellStyle name="Note 2 2 3 4 4" xfId="13893" xr:uid="{00000000-0005-0000-0000-0000EFB80000}"/>
    <cellStyle name="Note 2 2 3 5" xfId="15762" xr:uid="{00000000-0005-0000-0000-0000F0B80000}"/>
    <cellStyle name="Note 2 2 3 5 2" xfId="25672" xr:uid="{00000000-0005-0000-0000-0000F1B80000}"/>
    <cellStyle name="Note 2 2 3 5 3" xfId="47190" xr:uid="{00000000-0005-0000-0000-0000F2B80000}"/>
    <cellStyle name="Note 2 2 3 6" xfId="19681" xr:uid="{00000000-0005-0000-0000-0000F3B80000}"/>
    <cellStyle name="Note 2 2 3 7" xfId="29320" xr:uid="{00000000-0005-0000-0000-0000F4B80000}"/>
    <cellStyle name="Note 2 2 3 8" xfId="34750" xr:uid="{00000000-0005-0000-0000-0000F5B80000}"/>
    <cellStyle name="Note 2 2 3 9" xfId="42349" xr:uid="{00000000-0005-0000-0000-0000F6B80000}"/>
    <cellStyle name="Note 2 2 4" xfId="1315" xr:uid="{00000000-0005-0000-0000-0000F7B80000}"/>
    <cellStyle name="Note 2 2 4 2" xfId="3691" xr:uid="{00000000-0005-0000-0000-0000F8B80000}"/>
    <cellStyle name="Note 2 2 4 2 2" xfId="8482" xr:uid="{00000000-0005-0000-0000-0000F9B80000}"/>
    <cellStyle name="Note 2 2 4 2 2 2" xfId="27902" xr:uid="{00000000-0005-0000-0000-0000FAB80000}"/>
    <cellStyle name="Note 2 2 4 2 2 3" xfId="54248" xr:uid="{00000000-0005-0000-0000-0000FBB80000}"/>
    <cellStyle name="Note 2 2 4 2 2 4" xfId="18024" xr:uid="{00000000-0005-0000-0000-0000FCB80000}"/>
    <cellStyle name="Note 2 2 4 2 3" xfId="22316" xr:uid="{00000000-0005-0000-0000-0000FDB80000}"/>
    <cellStyle name="Note 2 2 4 2 3 2" xfId="49559" xr:uid="{00000000-0005-0000-0000-0000FEB80000}"/>
    <cellStyle name="Note 2 2 4 2 4" xfId="31799" xr:uid="{00000000-0005-0000-0000-0000FFB80000}"/>
    <cellStyle name="Note 2 2 4 2 5" xfId="37370" xr:uid="{00000000-0005-0000-0000-000000B90000}"/>
    <cellStyle name="Note 2 2 4 2 6" xfId="44830" xr:uid="{00000000-0005-0000-0000-000001B90000}"/>
    <cellStyle name="Note 2 2 4 2 7" xfId="14313" xr:uid="{00000000-0005-0000-0000-000002B90000}"/>
    <cellStyle name="Note 2 2 4 3" xfId="6529" xr:uid="{00000000-0005-0000-0000-000003B90000}"/>
    <cellStyle name="Note 2 2 4 3 2" xfId="26092" xr:uid="{00000000-0005-0000-0000-000004B90000}"/>
    <cellStyle name="Note 2 2 4 3 3" xfId="52295" xr:uid="{00000000-0005-0000-0000-000005B90000}"/>
    <cellStyle name="Note 2 2 4 3 4" xfId="16182" xr:uid="{00000000-0005-0000-0000-000006B90000}"/>
    <cellStyle name="Note 2 2 4 4" xfId="20154" xr:uid="{00000000-0005-0000-0000-000007B90000}"/>
    <cellStyle name="Note 2 2 4 4 2" xfId="47631" xr:uid="{00000000-0005-0000-0000-000008B90000}"/>
    <cellStyle name="Note 2 2 4 5" xfId="29779" xr:uid="{00000000-0005-0000-0000-000009B90000}"/>
    <cellStyle name="Note 2 2 4 6" xfId="35225" xr:uid="{00000000-0005-0000-0000-00000AB90000}"/>
    <cellStyle name="Note 2 2 4 7" xfId="42820" xr:uid="{00000000-0005-0000-0000-00000BB90000}"/>
    <cellStyle name="Note 2 2 4 8" xfId="12849" xr:uid="{00000000-0005-0000-0000-00000CB90000}"/>
    <cellStyle name="Note 2 2 5" xfId="2118" xr:uid="{00000000-0005-0000-0000-00000DB90000}"/>
    <cellStyle name="Note 2 2 5 2" xfId="4423" xr:uid="{00000000-0005-0000-0000-00000EB90000}"/>
    <cellStyle name="Note 2 2 5 2 2" xfId="9204" xr:uid="{00000000-0005-0000-0000-00000FB90000}"/>
    <cellStyle name="Note 2 2 5 2 2 2" xfId="28597" xr:uid="{00000000-0005-0000-0000-000010B90000}"/>
    <cellStyle name="Note 2 2 5 2 2 3" xfId="54970" xr:uid="{00000000-0005-0000-0000-000011B90000}"/>
    <cellStyle name="Note 2 2 5 2 2 4" xfId="18756" xr:uid="{00000000-0005-0000-0000-000012B90000}"/>
    <cellStyle name="Note 2 2 5 2 3" xfId="23048" xr:uid="{00000000-0005-0000-0000-000013B90000}"/>
    <cellStyle name="Note 2 2 5 2 3 2" xfId="50280" xr:uid="{00000000-0005-0000-0000-000014B90000}"/>
    <cellStyle name="Note 2 2 5 2 4" xfId="32523" xr:uid="{00000000-0005-0000-0000-000015B90000}"/>
    <cellStyle name="Note 2 2 5 2 5" xfId="38102" xr:uid="{00000000-0005-0000-0000-000016B90000}"/>
    <cellStyle name="Note 2 2 5 2 6" xfId="45562" xr:uid="{00000000-0005-0000-0000-000017B90000}"/>
    <cellStyle name="Note 2 2 5 2 7" xfId="15008" xr:uid="{00000000-0005-0000-0000-000018B90000}"/>
    <cellStyle name="Note 2 2 5 3" xfId="7283" xr:uid="{00000000-0005-0000-0000-000019B90000}"/>
    <cellStyle name="Note 2 2 5 3 2" xfId="26787" xr:uid="{00000000-0005-0000-0000-00001AB90000}"/>
    <cellStyle name="Note 2 2 5 3 3" xfId="53049" xr:uid="{00000000-0005-0000-0000-00001BB90000}"/>
    <cellStyle name="Note 2 2 5 3 4" xfId="16877" xr:uid="{00000000-0005-0000-0000-00001CB90000}"/>
    <cellStyle name="Note 2 2 5 4" xfId="20955" xr:uid="{00000000-0005-0000-0000-00001DB90000}"/>
    <cellStyle name="Note 2 2 5 4 2" xfId="48385" xr:uid="{00000000-0005-0000-0000-00001EB90000}"/>
    <cellStyle name="Note 2 2 5 5" xfId="30569" xr:uid="{00000000-0005-0000-0000-00001FB90000}"/>
    <cellStyle name="Note 2 2 5 6" xfId="36028" xr:uid="{00000000-0005-0000-0000-000020B90000}"/>
    <cellStyle name="Note 2 2 5 7" xfId="43621" xr:uid="{00000000-0005-0000-0000-000021B90000}"/>
    <cellStyle name="Note 2 2 5 8" xfId="12132" xr:uid="{00000000-0005-0000-0000-000022B90000}"/>
    <cellStyle name="Note 2 2 6" xfId="2999" xr:uid="{00000000-0005-0000-0000-000023B90000}"/>
    <cellStyle name="Note 2 2 6 2" xfId="7792" xr:uid="{00000000-0005-0000-0000-000024B90000}"/>
    <cellStyle name="Note 2 2 6 2 2" xfId="27222" xr:uid="{00000000-0005-0000-0000-000025B90000}"/>
    <cellStyle name="Note 2 2 6 2 3" xfId="53558" xr:uid="{00000000-0005-0000-0000-000026B90000}"/>
    <cellStyle name="Note 2 2 6 2 4" xfId="17332" xr:uid="{00000000-0005-0000-0000-000027B90000}"/>
    <cellStyle name="Note 2 2 6 3" xfId="21624" xr:uid="{00000000-0005-0000-0000-000028B90000}"/>
    <cellStyle name="Note 2 2 6 3 2" xfId="48870" xr:uid="{00000000-0005-0000-0000-000029B90000}"/>
    <cellStyle name="Note 2 2 6 4" xfId="31111" xr:uid="{00000000-0005-0000-0000-00002AB90000}"/>
    <cellStyle name="Note 2 2 6 5" xfId="36678" xr:uid="{00000000-0005-0000-0000-00002BB90000}"/>
    <cellStyle name="Note 2 2 6 6" xfId="44138" xr:uid="{00000000-0005-0000-0000-00002CB90000}"/>
    <cellStyle name="Note 2 2 6 7" xfId="13634" xr:uid="{00000000-0005-0000-0000-00002DB90000}"/>
    <cellStyle name="Note 2 2 7" xfId="4898" xr:uid="{00000000-0005-0000-0000-00002EB90000}"/>
    <cellStyle name="Note 2 2 7 2" xfId="9654" xr:uid="{00000000-0005-0000-0000-00002FB90000}"/>
    <cellStyle name="Note 2 2 7 2 2" xfId="55420" xr:uid="{00000000-0005-0000-0000-000030B90000}"/>
    <cellStyle name="Note 2 2 7 2 3" xfId="25413" xr:uid="{00000000-0005-0000-0000-000031B90000}"/>
    <cellStyle name="Note 2 2 7 3" xfId="32997" xr:uid="{00000000-0005-0000-0000-000032B90000}"/>
    <cellStyle name="Note 2 2 7 3 2" xfId="50729" xr:uid="{00000000-0005-0000-0000-000033B90000}"/>
    <cellStyle name="Note 2 2 7 4" xfId="38576" xr:uid="{00000000-0005-0000-0000-000034B90000}"/>
    <cellStyle name="Note 2 2 7 5" xfId="46029" xr:uid="{00000000-0005-0000-0000-000035B90000}"/>
    <cellStyle name="Note 2 2 7 6" xfId="15503" xr:uid="{00000000-0005-0000-0000-000036B90000}"/>
    <cellStyle name="Note 2 2 8" xfId="5383" xr:uid="{00000000-0005-0000-0000-000037B90000}"/>
    <cellStyle name="Note 2 2 8 2" xfId="10075" xr:uid="{00000000-0005-0000-0000-000038B90000}"/>
    <cellStyle name="Note 2 2 8 2 2" xfId="55841" xr:uid="{00000000-0005-0000-0000-000039B90000}"/>
    <cellStyle name="Note 2 2 8 2 3" xfId="33479" xr:uid="{00000000-0005-0000-0000-00003AB90000}"/>
    <cellStyle name="Note 2 2 8 3" xfId="39058" xr:uid="{00000000-0005-0000-0000-00003BB90000}"/>
    <cellStyle name="Note 2 2 8 3 2" xfId="51149" xr:uid="{00000000-0005-0000-0000-00003CB90000}"/>
    <cellStyle name="Note 2 2 8 4" xfId="46511" xr:uid="{00000000-0005-0000-0000-00003DB90000}"/>
    <cellStyle name="Note 2 2 8 5" xfId="19394" xr:uid="{00000000-0005-0000-0000-00003EB90000}"/>
    <cellStyle name="Note 2 2 9" xfId="5826" xr:uid="{00000000-0005-0000-0000-00003FB90000}"/>
    <cellStyle name="Note 2 2 9 2" xfId="51592" xr:uid="{00000000-0005-0000-0000-000040B90000}"/>
    <cellStyle name="Note 2 2 9 3" xfId="29060" xr:uid="{00000000-0005-0000-0000-000041B90000}"/>
    <cellStyle name="Note 2 3" xfId="624" xr:uid="{00000000-0005-0000-0000-000042B90000}"/>
    <cellStyle name="Note 2 3 10" xfId="42140" xr:uid="{00000000-0005-0000-0000-000043B90000}"/>
    <cellStyle name="Note 2 3 11" xfId="11484" xr:uid="{00000000-0005-0000-0000-000044B90000}"/>
    <cellStyle name="Note 2 3 12" xfId="56698" xr:uid="{00000000-0005-0000-0000-000045B90000}"/>
    <cellStyle name="Note 2 3 13" xfId="57153" xr:uid="{00000000-0005-0000-0000-000046B90000}"/>
    <cellStyle name="Note 2 3 2" xfId="908" xr:uid="{00000000-0005-0000-0000-000047B90000}"/>
    <cellStyle name="Note 2 3 2 10" xfId="11765" xr:uid="{00000000-0005-0000-0000-000048B90000}"/>
    <cellStyle name="Note 2 3 2 2" xfId="1650" xr:uid="{00000000-0005-0000-0000-000049B90000}"/>
    <cellStyle name="Note 2 3 2 2 2" xfId="4023" xr:uid="{00000000-0005-0000-0000-00004AB90000}"/>
    <cellStyle name="Note 2 3 2 2 2 2" xfId="8814" xr:uid="{00000000-0005-0000-0000-00004BB90000}"/>
    <cellStyle name="Note 2 3 2 2 2 2 2" xfId="28233" xr:uid="{00000000-0005-0000-0000-00004CB90000}"/>
    <cellStyle name="Note 2 3 2 2 2 2 3" xfId="54580" xr:uid="{00000000-0005-0000-0000-00004DB90000}"/>
    <cellStyle name="Note 2 3 2 2 2 2 4" xfId="18356" xr:uid="{00000000-0005-0000-0000-00004EB90000}"/>
    <cellStyle name="Note 2 3 2 2 2 3" xfId="22648" xr:uid="{00000000-0005-0000-0000-00004FB90000}"/>
    <cellStyle name="Note 2 3 2 2 2 3 2" xfId="49891" xr:uid="{00000000-0005-0000-0000-000050B90000}"/>
    <cellStyle name="Note 2 3 2 2 2 4" xfId="32131" xr:uid="{00000000-0005-0000-0000-000051B90000}"/>
    <cellStyle name="Note 2 3 2 2 2 5" xfId="37702" xr:uid="{00000000-0005-0000-0000-000052B90000}"/>
    <cellStyle name="Note 2 3 2 2 2 6" xfId="45162" xr:uid="{00000000-0005-0000-0000-000053B90000}"/>
    <cellStyle name="Note 2 3 2 2 2 7" xfId="14644" xr:uid="{00000000-0005-0000-0000-000054B90000}"/>
    <cellStyle name="Note 2 3 2 2 3" xfId="6863" xr:uid="{00000000-0005-0000-0000-000055B90000}"/>
    <cellStyle name="Note 2 3 2 2 3 2" xfId="26423" xr:uid="{00000000-0005-0000-0000-000056B90000}"/>
    <cellStyle name="Note 2 3 2 2 3 3" xfId="52629" xr:uid="{00000000-0005-0000-0000-000057B90000}"/>
    <cellStyle name="Note 2 3 2 2 3 4" xfId="16513" xr:uid="{00000000-0005-0000-0000-000058B90000}"/>
    <cellStyle name="Note 2 3 2 2 4" xfId="20489" xr:uid="{00000000-0005-0000-0000-000059B90000}"/>
    <cellStyle name="Note 2 3 2 2 4 2" xfId="47965" xr:uid="{00000000-0005-0000-0000-00005AB90000}"/>
    <cellStyle name="Note 2 3 2 2 5" xfId="30114" xr:uid="{00000000-0005-0000-0000-00005BB90000}"/>
    <cellStyle name="Note 2 3 2 2 6" xfId="35560" xr:uid="{00000000-0005-0000-0000-00005CB90000}"/>
    <cellStyle name="Note 2 3 2 2 7" xfId="43155" xr:uid="{00000000-0005-0000-0000-00005DB90000}"/>
    <cellStyle name="Note 2 3 2 2 8" xfId="13183" xr:uid="{00000000-0005-0000-0000-00005EB90000}"/>
    <cellStyle name="Note 2 3 2 3" xfId="3331" xr:uid="{00000000-0005-0000-0000-00005FB90000}"/>
    <cellStyle name="Note 2 3 2 3 2" xfId="8123" xr:uid="{00000000-0005-0000-0000-000060B90000}"/>
    <cellStyle name="Note 2 3 2 3 2 2" xfId="27553" xr:uid="{00000000-0005-0000-0000-000061B90000}"/>
    <cellStyle name="Note 2 3 2 3 2 3" xfId="53889" xr:uid="{00000000-0005-0000-0000-000062B90000}"/>
    <cellStyle name="Note 2 3 2 3 2 4" xfId="17664" xr:uid="{00000000-0005-0000-0000-000063B90000}"/>
    <cellStyle name="Note 2 3 2 3 3" xfId="21956" xr:uid="{00000000-0005-0000-0000-000064B90000}"/>
    <cellStyle name="Note 2 3 2 3 3 2" xfId="49201" xr:uid="{00000000-0005-0000-0000-000065B90000}"/>
    <cellStyle name="Note 2 3 2 3 4" xfId="31443" xr:uid="{00000000-0005-0000-0000-000066B90000}"/>
    <cellStyle name="Note 2 3 2 3 5" xfId="37010" xr:uid="{00000000-0005-0000-0000-000067B90000}"/>
    <cellStyle name="Note 2 3 2 3 6" xfId="44470" xr:uid="{00000000-0005-0000-0000-000068B90000}"/>
    <cellStyle name="Note 2 3 2 3 7" xfId="12463" xr:uid="{00000000-0005-0000-0000-000069B90000}"/>
    <cellStyle name="Note 2 3 2 4" xfId="6158" xr:uid="{00000000-0005-0000-0000-00006AB90000}"/>
    <cellStyle name="Note 2 3 2 4 2" xfId="24213" xr:uid="{00000000-0005-0000-0000-00006BB90000}"/>
    <cellStyle name="Note 2 3 2 4 3" xfId="51924" xr:uid="{00000000-0005-0000-0000-00006CB90000}"/>
    <cellStyle name="Note 2 3 2 4 4" xfId="13965" xr:uid="{00000000-0005-0000-0000-00006DB90000}"/>
    <cellStyle name="Note 2 3 2 5" xfId="15834" xr:uid="{00000000-0005-0000-0000-00006EB90000}"/>
    <cellStyle name="Note 2 3 2 5 2" xfId="25744" xr:uid="{00000000-0005-0000-0000-00006FB90000}"/>
    <cellStyle name="Note 2 3 2 5 3" xfId="47262" xr:uid="{00000000-0005-0000-0000-000070B90000}"/>
    <cellStyle name="Note 2 3 2 6" xfId="19753" xr:uid="{00000000-0005-0000-0000-000071B90000}"/>
    <cellStyle name="Note 2 3 2 7" xfId="29392" xr:uid="{00000000-0005-0000-0000-000072B90000}"/>
    <cellStyle name="Note 2 3 2 8" xfId="34822" xr:uid="{00000000-0005-0000-0000-000073B90000}"/>
    <cellStyle name="Note 2 3 2 9" xfId="42421" xr:uid="{00000000-0005-0000-0000-000074B90000}"/>
    <cellStyle name="Note 2 3 3" xfId="1387" xr:uid="{00000000-0005-0000-0000-000075B90000}"/>
    <cellStyle name="Note 2 3 3 2" xfId="3763" xr:uid="{00000000-0005-0000-0000-000076B90000}"/>
    <cellStyle name="Note 2 3 3 2 2" xfId="8554" xr:uid="{00000000-0005-0000-0000-000077B90000}"/>
    <cellStyle name="Note 2 3 3 2 2 2" xfId="27974" xr:uid="{00000000-0005-0000-0000-000078B90000}"/>
    <cellStyle name="Note 2 3 3 2 2 3" xfId="54320" xr:uid="{00000000-0005-0000-0000-000079B90000}"/>
    <cellStyle name="Note 2 3 3 2 2 4" xfId="18096" xr:uid="{00000000-0005-0000-0000-00007AB90000}"/>
    <cellStyle name="Note 2 3 3 2 3" xfId="22388" xr:uid="{00000000-0005-0000-0000-00007BB90000}"/>
    <cellStyle name="Note 2 3 3 2 3 2" xfId="49631" xr:uid="{00000000-0005-0000-0000-00007CB90000}"/>
    <cellStyle name="Note 2 3 3 2 4" xfId="31871" xr:uid="{00000000-0005-0000-0000-00007DB90000}"/>
    <cellStyle name="Note 2 3 3 2 5" xfId="37442" xr:uid="{00000000-0005-0000-0000-00007EB90000}"/>
    <cellStyle name="Note 2 3 3 2 6" xfId="44902" xr:uid="{00000000-0005-0000-0000-00007FB90000}"/>
    <cellStyle name="Note 2 3 3 2 7" xfId="14385" xr:uid="{00000000-0005-0000-0000-000080B90000}"/>
    <cellStyle name="Note 2 3 3 3" xfId="6601" xr:uid="{00000000-0005-0000-0000-000081B90000}"/>
    <cellStyle name="Note 2 3 3 3 2" xfId="26164" xr:uid="{00000000-0005-0000-0000-000082B90000}"/>
    <cellStyle name="Note 2 3 3 3 3" xfId="52367" xr:uid="{00000000-0005-0000-0000-000083B90000}"/>
    <cellStyle name="Note 2 3 3 3 4" xfId="16254" xr:uid="{00000000-0005-0000-0000-000084B90000}"/>
    <cellStyle name="Note 2 3 3 4" xfId="20226" xr:uid="{00000000-0005-0000-0000-000085B90000}"/>
    <cellStyle name="Note 2 3 3 4 2" xfId="47703" xr:uid="{00000000-0005-0000-0000-000086B90000}"/>
    <cellStyle name="Note 2 3 3 5" xfId="29851" xr:uid="{00000000-0005-0000-0000-000087B90000}"/>
    <cellStyle name="Note 2 3 3 6" xfId="35297" xr:uid="{00000000-0005-0000-0000-000088B90000}"/>
    <cellStyle name="Note 2 3 3 7" xfId="42892" xr:uid="{00000000-0005-0000-0000-000089B90000}"/>
    <cellStyle name="Note 2 3 3 8" xfId="12921" xr:uid="{00000000-0005-0000-0000-00008AB90000}"/>
    <cellStyle name="Note 2 3 4" xfId="2190" xr:uid="{00000000-0005-0000-0000-00008BB90000}"/>
    <cellStyle name="Note 2 3 4 2" xfId="4495" xr:uid="{00000000-0005-0000-0000-00008CB90000}"/>
    <cellStyle name="Note 2 3 4 2 2" xfId="9276" xr:uid="{00000000-0005-0000-0000-00008DB90000}"/>
    <cellStyle name="Note 2 3 4 2 2 2" xfId="28669" xr:uid="{00000000-0005-0000-0000-00008EB90000}"/>
    <cellStyle name="Note 2 3 4 2 2 3" xfId="55042" xr:uid="{00000000-0005-0000-0000-00008FB90000}"/>
    <cellStyle name="Note 2 3 4 2 2 4" xfId="18828" xr:uid="{00000000-0005-0000-0000-000090B90000}"/>
    <cellStyle name="Note 2 3 4 2 3" xfId="23120" xr:uid="{00000000-0005-0000-0000-000091B90000}"/>
    <cellStyle name="Note 2 3 4 2 3 2" xfId="50352" xr:uid="{00000000-0005-0000-0000-000092B90000}"/>
    <cellStyle name="Note 2 3 4 2 4" xfId="32595" xr:uid="{00000000-0005-0000-0000-000093B90000}"/>
    <cellStyle name="Note 2 3 4 2 5" xfId="38174" xr:uid="{00000000-0005-0000-0000-000094B90000}"/>
    <cellStyle name="Note 2 3 4 2 6" xfId="45634" xr:uid="{00000000-0005-0000-0000-000095B90000}"/>
    <cellStyle name="Note 2 3 4 2 7" xfId="15080" xr:uid="{00000000-0005-0000-0000-000096B90000}"/>
    <cellStyle name="Note 2 3 4 3" xfId="7355" xr:uid="{00000000-0005-0000-0000-000097B90000}"/>
    <cellStyle name="Note 2 3 4 3 2" xfId="26859" xr:uid="{00000000-0005-0000-0000-000098B90000}"/>
    <cellStyle name="Note 2 3 4 3 3" xfId="53121" xr:uid="{00000000-0005-0000-0000-000099B90000}"/>
    <cellStyle name="Note 2 3 4 3 4" xfId="16949" xr:uid="{00000000-0005-0000-0000-00009AB90000}"/>
    <cellStyle name="Note 2 3 4 4" xfId="21027" xr:uid="{00000000-0005-0000-0000-00009BB90000}"/>
    <cellStyle name="Note 2 3 4 4 2" xfId="48457" xr:uid="{00000000-0005-0000-0000-00009CB90000}"/>
    <cellStyle name="Note 2 3 4 5" xfId="30641" xr:uid="{00000000-0005-0000-0000-00009DB90000}"/>
    <cellStyle name="Note 2 3 4 6" xfId="36100" xr:uid="{00000000-0005-0000-0000-00009EB90000}"/>
    <cellStyle name="Note 2 3 4 7" xfId="43693" xr:uid="{00000000-0005-0000-0000-00009FB90000}"/>
    <cellStyle name="Note 2 3 4 8" xfId="12204" xr:uid="{00000000-0005-0000-0000-0000A0B90000}"/>
    <cellStyle name="Note 2 3 5" xfId="3071" xr:uid="{00000000-0005-0000-0000-0000A1B90000}"/>
    <cellStyle name="Note 2 3 5 2" xfId="7864" xr:uid="{00000000-0005-0000-0000-0000A2B90000}"/>
    <cellStyle name="Note 2 3 5 2 2" xfId="27294" xr:uid="{00000000-0005-0000-0000-0000A3B90000}"/>
    <cellStyle name="Note 2 3 5 2 3" xfId="53630" xr:uid="{00000000-0005-0000-0000-0000A4B90000}"/>
    <cellStyle name="Note 2 3 5 2 4" xfId="17404" xr:uid="{00000000-0005-0000-0000-0000A5B90000}"/>
    <cellStyle name="Note 2 3 5 3" xfId="21696" xr:uid="{00000000-0005-0000-0000-0000A6B90000}"/>
    <cellStyle name="Note 2 3 5 3 2" xfId="48942" xr:uid="{00000000-0005-0000-0000-0000A7B90000}"/>
    <cellStyle name="Note 2 3 5 4" xfId="31183" xr:uid="{00000000-0005-0000-0000-0000A8B90000}"/>
    <cellStyle name="Note 2 3 5 5" xfId="36750" xr:uid="{00000000-0005-0000-0000-0000A9B90000}"/>
    <cellStyle name="Note 2 3 5 6" xfId="44210" xr:uid="{00000000-0005-0000-0000-0000AAB90000}"/>
    <cellStyle name="Note 2 3 5 7" xfId="13706" xr:uid="{00000000-0005-0000-0000-0000ABB90000}"/>
    <cellStyle name="Note 2 3 6" xfId="4970" xr:uid="{00000000-0005-0000-0000-0000ACB90000}"/>
    <cellStyle name="Note 2 3 6 2" xfId="9726" xr:uid="{00000000-0005-0000-0000-0000ADB90000}"/>
    <cellStyle name="Note 2 3 6 2 2" xfId="55492" xr:uid="{00000000-0005-0000-0000-0000AEB90000}"/>
    <cellStyle name="Note 2 3 6 2 3" xfId="25485" xr:uid="{00000000-0005-0000-0000-0000AFB90000}"/>
    <cellStyle name="Note 2 3 6 3" xfId="33069" xr:uid="{00000000-0005-0000-0000-0000B0B90000}"/>
    <cellStyle name="Note 2 3 6 3 2" xfId="50801" xr:uid="{00000000-0005-0000-0000-0000B1B90000}"/>
    <cellStyle name="Note 2 3 6 4" xfId="38648" xr:uid="{00000000-0005-0000-0000-0000B2B90000}"/>
    <cellStyle name="Note 2 3 6 5" xfId="46101" xr:uid="{00000000-0005-0000-0000-0000B3B90000}"/>
    <cellStyle name="Note 2 3 6 6" xfId="15575" xr:uid="{00000000-0005-0000-0000-0000B4B90000}"/>
    <cellStyle name="Note 2 3 7" xfId="5455" xr:uid="{00000000-0005-0000-0000-0000B5B90000}"/>
    <cellStyle name="Note 2 3 7 2" xfId="10147" xr:uid="{00000000-0005-0000-0000-0000B6B90000}"/>
    <cellStyle name="Note 2 3 7 2 2" xfId="55913" xr:uid="{00000000-0005-0000-0000-0000B7B90000}"/>
    <cellStyle name="Note 2 3 7 2 3" xfId="33551" xr:uid="{00000000-0005-0000-0000-0000B8B90000}"/>
    <cellStyle name="Note 2 3 7 3" xfId="39130" xr:uid="{00000000-0005-0000-0000-0000B9B90000}"/>
    <cellStyle name="Note 2 3 7 3 2" xfId="51221" xr:uid="{00000000-0005-0000-0000-0000BAB90000}"/>
    <cellStyle name="Note 2 3 7 4" xfId="46583" xr:uid="{00000000-0005-0000-0000-0000BBB90000}"/>
    <cellStyle name="Note 2 3 7 5" xfId="19471" xr:uid="{00000000-0005-0000-0000-0000BCB90000}"/>
    <cellStyle name="Note 2 3 8" xfId="5898" xr:uid="{00000000-0005-0000-0000-0000BDB90000}"/>
    <cellStyle name="Note 2 3 8 2" xfId="51664" xr:uid="{00000000-0005-0000-0000-0000BEB90000}"/>
    <cellStyle name="Note 2 3 8 3" xfId="29132" xr:uid="{00000000-0005-0000-0000-0000BFB90000}"/>
    <cellStyle name="Note 2 3 9" xfId="10943" xr:uid="{00000000-0005-0000-0000-0000C0B90000}"/>
    <cellStyle name="Note 2 3 9 2" xfId="47003" xr:uid="{00000000-0005-0000-0000-0000C1B90000}"/>
    <cellStyle name="Note 2 3 9 3" xfId="34540" xr:uid="{00000000-0005-0000-0000-0000C2B90000}"/>
    <cellStyle name="Note 2 4" xfId="985" xr:uid="{00000000-0005-0000-0000-0000C3B90000}"/>
    <cellStyle name="Note 2 4 10" xfId="11842" xr:uid="{00000000-0005-0000-0000-0000C4B90000}"/>
    <cellStyle name="Note 2 4 11" xfId="56770" xr:uid="{00000000-0005-0000-0000-0000C5B90000}"/>
    <cellStyle name="Note 2 4 12" xfId="57225" xr:uid="{00000000-0005-0000-0000-0000C6B90000}"/>
    <cellStyle name="Note 2 4 2" xfId="1722" xr:uid="{00000000-0005-0000-0000-0000C7B90000}"/>
    <cellStyle name="Note 2 4 2 2" xfId="4095" xr:uid="{00000000-0005-0000-0000-0000C8B90000}"/>
    <cellStyle name="Note 2 4 2 2 2" xfId="8886" xr:uid="{00000000-0005-0000-0000-0000C9B90000}"/>
    <cellStyle name="Note 2 4 2 2 2 2" xfId="28305" xr:uid="{00000000-0005-0000-0000-0000CAB90000}"/>
    <cellStyle name="Note 2 4 2 2 2 3" xfId="54652" xr:uid="{00000000-0005-0000-0000-0000CBB90000}"/>
    <cellStyle name="Note 2 4 2 2 2 4" xfId="18428" xr:uid="{00000000-0005-0000-0000-0000CCB90000}"/>
    <cellStyle name="Note 2 4 2 2 3" xfId="22720" xr:uid="{00000000-0005-0000-0000-0000CDB90000}"/>
    <cellStyle name="Note 2 4 2 2 3 2" xfId="49963" xr:uid="{00000000-0005-0000-0000-0000CEB90000}"/>
    <cellStyle name="Note 2 4 2 2 4" xfId="32203" xr:uid="{00000000-0005-0000-0000-0000CFB90000}"/>
    <cellStyle name="Note 2 4 2 2 5" xfId="37774" xr:uid="{00000000-0005-0000-0000-0000D0B90000}"/>
    <cellStyle name="Note 2 4 2 2 6" xfId="45234" xr:uid="{00000000-0005-0000-0000-0000D1B90000}"/>
    <cellStyle name="Note 2 4 2 2 7" xfId="14716" xr:uid="{00000000-0005-0000-0000-0000D2B90000}"/>
    <cellStyle name="Note 2 4 2 3" xfId="6935" xr:uid="{00000000-0005-0000-0000-0000D3B90000}"/>
    <cellStyle name="Note 2 4 2 3 2" xfId="26495" xr:uid="{00000000-0005-0000-0000-0000D4B90000}"/>
    <cellStyle name="Note 2 4 2 3 3" xfId="52701" xr:uid="{00000000-0005-0000-0000-0000D5B90000}"/>
    <cellStyle name="Note 2 4 2 3 4" xfId="16585" xr:uid="{00000000-0005-0000-0000-0000D6B90000}"/>
    <cellStyle name="Note 2 4 2 4" xfId="20561" xr:uid="{00000000-0005-0000-0000-0000D7B90000}"/>
    <cellStyle name="Note 2 4 2 4 2" xfId="48037" xr:uid="{00000000-0005-0000-0000-0000D8B90000}"/>
    <cellStyle name="Note 2 4 2 5" xfId="30186" xr:uid="{00000000-0005-0000-0000-0000D9B90000}"/>
    <cellStyle name="Note 2 4 2 6" xfId="35632" xr:uid="{00000000-0005-0000-0000-0000DAB90000}"/>
    <cellStyle name="Note 2 4 2 7" xfId="43227" xr:uid="{00000000-0005-0000-0000-0000DBB90000}"/>
    <cellStyle name="Note 2 4 2 8" xfId="13255" xr:uid="{00000000-0005-0000-0000-0000DCB90000}"/>
    <cellStyle name="Note 2 4 3" xfId="2262" xr:uid="{00000000-0005-0000-0000-0000DDB90000}"/>
    <cellStyle name="Note 2 4 3 2" xfId="4567" xr:uid="{00000000-0005-0000-0000-0000DEB90000}"/>
    <cellStyle name="Note 2 4 3 2 2" xfId="9348" xr:uid="{00000000-0005-0000-0000-0000DFB90000}"/>
    <cellStyle name="Note 2 4 3 2 2 2" xfId="28741" xr:uid="{00000000-0005-0000-0000-0000E0B90000}"/>
    <cellStyle name="Note 2 4 3 2 2 3" xfId="55114" xr:uid="{00000000-0005-0000-0000-0000E1B90000}"/>
    <cellStyle name="Note 2 4 3 2 2 4" xfId="18900" xr:uid="{00000000-0005-0000-0000-0000E2B90000}"/>
    <cellStyle name="Note 2 4 3 2 3" xfId="23192" xr:uid="{00000000-0005-0000-0000-0000E3B90000}"/>
    <cellStyle name="Note 2 4 3 2 3 2" xfId="50424" xr:uid="{00000000-0005-0000-0000-0000E4B90000}"/>
    <cellStyle name="Note 2 4 3 2 4" xfId="32667" xr:uid="{00000000-0005-0000-0000-0000E5B90000}"/>
    <cellStyle name="Note 2 4 3 2 5" xfId="38246" xr:uid="{00000000-0005-0000-0000-0000E6B90000}"/>
    <cellStyle name="Note 2 4 3 2 6" xfId="45706" xr:uid="{00000000-0005-0000-0000-0000E7B90000}"/>
    <cellStyle name="Note 2 4 3 2 7" xfId="15152" xr:uid="{00000000-0005-0000-0000-0000E8B90000}"/>
    <cellStyle name="Note 2 4 3 3" xfId="7427" xr:uid="{00000000-0005-0000-0000-0000E9B90000}"/>
    <cellStyle name="Note 2 4 3 3 2" xfId="26931" xr:uid="{00000000-0005-0000-0000-0000EAB90000}"/>
    <cellStyle name="Note 2 4 3 3 3" xfId="53193" xr:uid="{00000000-0005-0000-0000-0000EBB90000}"/>
    <cellStyle name="Note 2 4 3 3 4" xfId="17021" xr:uid="{00000000-0005-0000-0000-0000ECB90000}"/>
    <cellStyle name="Note 2 4 3 4" xfId="21099" xr:uid="{00000000-0005-0000-0000-0000EDB90000}"/>
    <cellStyle name="Note 2 4 3 4 2" xfId="48529" xr:uid="{00000000-0005-0000-0000-0000EEB90000}"/>
    <cellStyle name="Note 2 4 3 5" xfId="30713" xr:uid="{00000000-0005-0000-0000-0000EFB90000}"/>
    <cellStyle name="Note 2 4 3 6" xfId="36172" xr:uid="{00000000-0005-0000-0000-0000F0B90000}"/>
    <cellStyle name="Note 2 4 3 7" xfId="43765" xr:uid="{00000000-0005-0000-0000-0000F1B90000}"/>
    <cellStyle name="Note 2 4 3 8" xfId="12535" xr:uid="{00000000-0005-0000-0000-0000F2B90000}"/>
    <cellStyle name="Note 2 4 4" xfId="3403" xr:uid="{00000000-0005-0000-0000-0000F3B90000}"/>
    <cellStyle name="Note 2 4 4 2" xfId="8195" xr:uid="{00000000-0005-0000-0000-0000F4B90000}"/>
    <cellStyle name="Note 2 4 4 2 2" xfId="27625" xr:uid="{00000000-0005-0000-0000-0000F5B90000}"/>
    <cellStyle name="Note 2 4 4 2 3" xfId="53961" xr:uid="{00000000-0005-0000-0000-0000F6B90000}"/>
    <cellStyle name="Note 2 4 4 2 4" xfId="17736" xr:uid="{00000000-0005-0000-0000-0000F7B90000}"/>
    <cellStyle name="Note 2 4 4 3" xfId="22028" xr:uid="{00000000-0005-0000-0000-0000F8B90000}"/>
    <cellStyle name="Note 2 4 4 3 2" xfId="49273" xr:uid="{00000000-0005-0000-0000-0000F9B90000}"/>
    <cellStyle name="Note 2 4 4 4" xfId="31515" xr:uid="{00000000-0005-0000-0000-0000FAB90000}"/>
    <cellStyle name="Note 2 4 4 5" xfId="37082" xr:uid="{00000000-0005-0000-0000-0000FBB90000}"/>
    <cellStyle name="Note 2 4 4 6" xfId="44542" xr:uid="{00000000-0005-0000-0000-0000FCB90000}"/>
    <cellStyle name="Note 2 4 4 7" xfId="14037" xr:uid="{00000000-0005-0000-0000-0000FDB90000}"/>
    <cellStyle name="Note 2 4 5" xfId="5042" xr:uid="{00000000-0005-0000-0000-0000FEB90000}"/>
    <cellStyle name="Note 2 4 5 2" xfId="9798" xr:uid="{00000000-0005-0000-0000-0000FFB90000}"/>
    <cellStyle name="Note 2 4 5 2 2" xfId="55564" xr:uid="{00000000-0005-0000-0000-000000BA0000}"/>
    <cellStyle name="Note 2 4 5 2 3" xfId="25816" xr:uid="{00000000-0005-0000-0000-000001BA0000}"/>
    <cellStyle name="Note 2 4 5 3" xfId="33141" xr:uid="{00000000-0005-0000-0000-000002BA0000}"/>
    <cellStyle name="Note 2 4 5 3 2" xfId="50873" xr:uid="{00000000-0005-0000-0000-000003BA0000}"/>
    <cellStyle name="Note 2 4 5 4" xfId="38720" xr:uid="{00000000-0005-0000-0000-000004BA0000}"/>
    <cellStyle name="Note 2 4 5 5" xfId="46173" xr:uid="{00000000-0005-0000-0000-000005BA0000}"/>
    <cellStyle name="Note 2 4 5 6" xfId="15906" xr:uid="{00000000-0005-0000-0000-000006BA0000}"/>
    <cellStyle name="Note 2 4 6" xfId="5527" xr:uid="{00000000-0005-0000-0000-000007BA0000}"/>
    <cellStyle name="Note 2 4 6 2" xfId="10219" xr:uid="{00000000-0005-0000-0000-000008BA0000}"/>
    <cellStyle name="Note 2 4 6 2 2" xfId="55985" xr:uid="{00000000-0005-0000-0000-000009BA0000}"/>
    <cellStyle name="Note 2 4 6 2 3" xfId="33623" xr:uid="{00000000-0005-0000-0000-00000ABA0000}"/>
    <cellStyle name="Note 2 4 6 3" xfId="39202" xr:uid="{00000000-0005-0000-0000-00000BBA0000}"/>
    <cellStyle name="Note 2 4 6 3 2" xfId="51293" xr:uid="{00000000-0005-0000-0000-00000CBA0000}"/>
    <cellStyle name="Note 2 4 6 4" xfId="46655" xr:uid="{00000000-0005-0000-0000-00000DBA0000}"/>
    <cellStyle name="Note 2 4 6 5" xfId="19830" xr:uid="{00000000-0005-0000-0000-00000EBA0000}"/>
    <cellStyle name="Note 2 4 7" xfId="6230" xr:uid="{00000000-0005-0000-0000-00000FBA0000}"/>
    <cellStyle name="Note 2 4 7 2" xfId="51996" xr:uid="{00000000-0005-0000-0000-000010BA0000}"/>
    <cellStyle name="Note 2 4 7 3" xfId="29464" xr:uid="{00000000-0005-0000-0000-000011BA0000}"/>
    <cellStyle name="Note 2 4 8" xfId="11015" xr:uid="{00000000-0005-0000-0000-000012BA0000}"/>
    <cellStyle name="Note 2 4 8 2" xfId="47334" xr:uid="{00000000-0005-0000-0000-000013BA0000}"/>
    <cellStyle name="Note 2 4 8 3" xfId="34899" xr:uid="{00000000-0005-0000-0000-000014BA0000}"/>
    <cellStyle name="Note 2 4 9" xfId="42498" xr:uid="{00000000-0005-0000-0000-000015BA0000}"/>
    <cellStyle name="Note 2 5" xfId="726" xr:uid="{00000000-0005-0000-0000-000016BA0000}"/>
    <cellStyle name="Note 2 5 10" xfId="11583" xr:uid="{00000000-0005-0000-0000-000017BA0000}"/>
    <cellStyle name="Note 2 5 2" xfId="1486" xr:uid="{00000000-0005-0000-0000-000018BA0000}"/>
    <cellStyle name="Note 2 5 2 2" xfId="3862" xr:uid="{00000000-0005-0000-0000-000019BA0000}"/>
    <cellStyle name="Note 2 5 2 2 2" xfId="8653" xr:uid="{00000000-0005-0000-0000-00001ABA0000}"/>
    <cellStyle name="Note 2 5 2 2 2 2" xfId="28073" xr:uid="{00000000-0005-0000-0000-00001BBA0000}"/>
    <cellStyle name="Note 2 5 2 2 2 3" xfId="54419" xr:uid="{00000000-0005-0000-0000-00001CBA0000}"/>
    <cellStyle name="Note 2 5 2 2 2 4" xfId="18195" xr:uid="{00000000-0005-0000-0000-00001DBA0000}"/>
    <cellStyle name="Note 2 5 2 2 3" xfId="22487" xr:uid="{00000000-0005-0000-0000-00001EBA0000}"/>
    <cellStyle name="Note 2 5 2 2 3 2" xfId="49730" xr:uid="{00000000-0005-0000-0000-00001FBA0000}"/>
    <cellStyle name="Note 2 5 2 2 4" xfId="31970" xr:uid="{00000000-0005-0000-0000-000020BA0000}"/>
    <cellStyle name="Note 2 5 2 2 5" xfId="37541" xr:uid="{00000000-0005-0000-0000-000021BA0000}"/>
    <cellStyle name="Note 2 5 2 2 6" xfId="45001" xr:uid="{00000000-0005-0000-0000-000022BA0000}"/>
    <cellStyle name="Note 2 5 2 2 7" xfId="14484" xr:uid="{00000000-0005-0000-0000-000023BA0000}"/>
    <cellStyle name="Note 2 5 2 3" xfId="6700" xr:uid="{00000000-0005-0000-0000-000024BA0000}"/>
    <cellStyle name="Note 2 5 2 3 2" xfId="26263" xr:uid="{00000000-0005-0000-0000-000025BA0000}"/>
    <cellStyle name="Note 2 5 2 3 3" xfId="52466" xr:uid="{00000000-0005-0000-0000-000026BA0000}"/>
    <cellStyle name="Note 2 5 2 3 4" xfId="16353" xr:uid="{00000000-0005-0000-0000-000027BA0000}"/>
    <cellStyle name="Note 2 5 2 4" xfId="20325" xr:uid="{00000000-0005-0000-0000-000028BA0000}"/>
    <cellStyle name="Note 2 5 2 4 2" xfId="47802" xr:uid="{00000000-0005-0000-0000-000029BA0000}"/>
    <cellStyle name="Note 2 5 2 5" xfId="29950" xr:uid="{00000000-0005-0000-0000-00002ABA0000}"/>
    <cellStyle name="Note 2 5 2 6" xfId="35396" xr:uid="{00000000-0005-0000-0000-00002BBA0000}"/>
    <cellStyle name="Note 2 5 2 7" xfId="42991" xr:uid="{00000000-0005-0000-0000-00002CBA0000}"/>
    <cellStyle name="Note 2 5 2 8" xfId="13020" xr:uid="{00000000-0005-0000-0000-00002DBA0000}"/>
    <cellStyle name="Note 2 5 3" xfId="3170" xr:uid="{00000000-0005-0000-0000-00002EBA0000}"/>
    <cellStyle name="Note 2 5 3 2" xfId="7963" xr:uid="{00000000-0005-0000-0000-00002FBA0000}"/>
    <cellStyle name="Note 2 5 3 2 2" xfId="27393" xr:uid="{00000000-0005-0000-0000-000030BA0000}"/>
    <cellStyle name="Note 2 5 3 2 3" xfId="53729" xr:uid="{00000000-0005-0000-0000-000031BA0000}"/>
    <cellStyle name="Note 2 5 3 2 4" xfId="17503" xr:uid="{00000000-0005-0000-0000-000032BA0000}"/>
    <cellStyle name="Note 2 5 3 3" xfId="21795" xr:uid="{00000000-0005-0000-0000-000033BA0000}"/>
    <cellStyle name="Note 2 5 3 3 2" xfId="49041" xr:uid="{00000000-0005-0000-0000-000034BA0000}"/>
    <cellStyle name="Note 2 5 3 4" xfId="31282" xr:uid="{00000000-0005-0000-0000-000035BA0000}"/>
    <cellStyle name="Note 2 5 3 5" xfId="36849" xr:uid="{00000000-0005-0000-0000-000036BA0000}"/>
    <cellStyle name="Note 2 5 3 6" xfId="44309" xr:uid="{00000000-0005-0000-0000-000037BA0000}"/>
    <cellStyle name="Note 2 5 3 7" xfId="12303" xr:uid="{00000000-0005-0000-0000-000038BA0000}"/>
    <cellStyle name="Note 2 5 4" xfId="5997" xr:uid="{00000000-0005-0000-0000-000039BA0000}"/>
    <cellStyle name="Note 2 5 4 2" xfId="23390" xr:uid="{00000000-0005-0000-0000-00003ABA0000}"/>
    <cellStyle name="Note 2 5 4 3" xfId="51763" xr:uid="{00000000-0005-0000-0000-00003BBA0000}"/>
    <cellStyle name="Note 2 5 4 4" xfId="13805" xr:uid="{00000000-0005-0000-0000-00003CBA0000}"/>
    <cellStyle name="Note 2 5 5" xfId="15674" xr:uid="{00000000-0005-0000-0000-00003DBA0000}"/>
    <cellStyle name="Note 2 5 5 2" xfId="25584" xr:uid="{00000000-0005-0000-0000-00003EBA0000}"/>
    <cellStyle name="Note 2 5 5 3" xfId="47102" xr:uid="{00000000-0005-0000-0000-00003FBA0000}"/>
    <cellStyle name="Note 2 5 6" xfId="19571" xr:uid="{00000000-0005-0000-0000-000040BA0000}"/>
    <cellStyle name="Note 2 5 7" xfId="29232" xr:uid="{00000000-0005-0000-0000-000041BA0000}"/>
    <cellStyle name="Note 2 5 8" xfId="34640" xr:uid="{00000000-0005-0000-0000-000042BA0000}"/>
    <cellStyle name="Note 2 5 9" xfId="42239" xr:uid="{00000000-0005-0000-0000-000043BA0000}"/>
    <cellStyle name="Note 2 6" xfId="1209" xr:uid="{00000000-0005-0000-0000-000044BA0000}"/>
    <cellStyle name="Note 2 6 2" xfId="3589" xr:uid="{00000000-0005-0000-0000-000045BA0000}"/>
    <cellStyle name="Note 2 6 2 2" xfId="8380" xr:uid="{00000000-0005-0000-0000-000046BA0000}"/>
    <cellStyle name="Note 2 6 2 2 2" xfId="27802" xr:uid="{00000000-0005-0000-0000-000047BA0000}"/>
    <cellStyle name="Note 2 6 2 2 3" xfId="54146" xr:uid="{00000000-0005-0000-0000-000048BA0000}"/>
    <cellStyle name="Note 2 6 2 2 4" xfId="17922" xr:uid="{00000000-0005-0000-0000-000049BA0000}"/>
    <cellStyle name="Note 2 6 2 3" xfId="22214" xr:uid="{00000000-0005-0000-0000-00004ABA0000}"/>
    <cellStyle name="Note 2 6 2 3 2" xfId="49457" xr:uid="{00000000-0005-0000-0000-00004BBA0000}"/>
    <cellStyle name="Note 2 6 2 4" xfId="31698" xr:uid="{00000000-0005-0000-0000-00004CBA0000}"/>
    <cellStyle name="Note 2 6 2 5" xfId="37268" xr:uid="{00000000-0005-0000-0000-00004DBA0000}"/>
    <cellStyle name="Note 2 6 2 6" xfId="44728" xr:uid="{00000000-0005-0000-0000-00004EBA0000}"/>
    <cellStyle name="Note 2 6 2 7" xfId="12743" xr:uid="{00000000-0005-0000-0000-00004FBA0000}"/>
    <cellStyle name="Note 2 6 3" xfId="6425" xr:uid="{00000000-0005-0000-0000-000050BA0000}"/>
    <cellStyle name="Note 2 6 3 2" xfId="25071" xr:uid="{00000000-0005-0000-0000-000051BA0000}"/>
    <cellStyle name="Note 2 6 3 3" xfId="52191" xr:uid="{00000000-0005-0000-0000-000052BA0000}"/>
    <cellStyle name="Note 2 6 3 4" xfId="14213" xr:uid="{00000000-0005-0000-0000-000053BA0000}"/>
    <cellStyle name="Note 2 6 4" xfId="16082" xr:uid="{00000000-0005-0000-0000-000054BA0000}"/>
    <cellStyle name="Note 2 6 4 2" xfId="25992" xr:uid="{00000000-0005-0000-0000-000055BA0000}"/>
    <cellStyle name="Note 2 6 4 3" xfId="47527" xr:uid="{00000000-0005-0000-0000-000056BA0000}"/>
    <cellStyle name="Note 2 6 5" xfId="20048" xr:uid="{00000000-0005-0000-0000-000057BA0000}"/>
    <cellStyle name="Note 2 6 6" xfId="29675" xr:uid="{00000000-0005-0000-0000-000058BA0000}"/>
    <cellStyle name="Note 2 6 7" xfId="35119" xr:uid="{00000000-0005-0000-0000-000059BA0000}"/>
    <cellStyle name="Note 2 6 8" xfId="42714" xr:uid="{00000000-0005-0000-0000-00005ABA0000}"/>
    <cellStyle name="Note 2 6 9" xfId="11304" xr:uid="{00000000-0005-0000-0000-00005BBA0000}"/>
    <cellStyle name="Note 2 7" xfId="2030" xr:uid="{00000000-0005-0000-0000-00005CBA0000}"/>
    <cellStyle name="Note 2 7 2" xfId="4335" xr:uid="{00000000-0005-0000-0000-00005DBA0000}"/>
    <cellStyle name="Note 2 7 2 2" xfId="9116" xr:uid="{00000000-0005-0000-0000-00005EBA0000}"/>
    <cellStyle name="Note 2 7 2 2 2" xfId="28509" xr:uid="{00000000-0005-0000-0000-00005FBA0000}"/>
    <cellStyle name="Note 2 7 2 2 3" xfId="54882" xr:uid="{00000000-0005-0000-0000-000060BA0000}"/>
    <cellStyle name="Note 2 7 2 2 4" xfId="18668" xr:uid="{00000000-0005-0000-0000-000061BA0000}"/>
    <cellStyle name="Note 2 7 2 3" xfId="22960" xr:uid="{00000000-0005-0000-0000-000062BA0000}"/>
    <cellStyle name="Note 2 7 2 3 2" xfId="50192" xr:uid="{00000000-0005-0000-0000-000063BA0000}"/>
    <cellStyle name="Note 2 7 2 4" xfId="32435" xr:uid="{00000000-0005-0000-0000-000064BA0000}"/>
    <cellStyle name="Note 2 7 2 5" xfId="38014" xr:uid="{00000000-0005-0000-0000-000065BA0000}"/>
    <cellStyle name="Note 2 7 2 6" xfId="45474" xr:uid="{00000000-0005-0000-0000-000066BA0000}"/>
    <cellStyle name="Note 2 7 2 7" xfId="14920" xr:uid="{00000000-0005-0000-0000-000067BA0000}"/>
    <cellStyle name="Note 2 7 3" xfId="7195" xr:uid="{00000000-0005-0000-0000-000068BA0000}"/>
    <cellStyle name="Note 2 7 3 2" xfId="26699" xr:uid="{00000000-0005-0000-0000-000069BA0000}"/>
    <cellStyle name="Note 2 7 3 3" xfId="52961" xr:uid="{00000000-0005-0000-0000-00006ABA0000}"/>
    <cellStyle name="Note 2 7 3 4" xfId="16789" xr:uid="{00000000-0005-0000-0000-00006BBA0000}"/>
    <cellStyle name="Note 2 7 4" xfId="20867" xr:uid="{00000000-0005-0000-0000-00006CBA0000}"/>
    <cellStyle name="Note 2 7 4 2" xfId="48297" xr:uid="{00000000-0005-0000-0000-00006DBA0000}"/>
    <cellStyle name="Note 2 7 5" xfId="30481" xr:uid="{00000000-0005-0000-0000-00006EBA0000}"/>
    <cellStyle name="Note 2 7 6" xfId="35940" xr:uid="{00000000-0005-0000-0000-00006FBA0000}"/>
    <cellStyle name="Note 2 7 7" xfId="43533" xr:uid="{00000000-0005-0000-0000-000070BA0000}"/>
    <cellStyle name="Note 2 7 8" xfId="12032" xr:uid="{00000000-0005-0000-0000-000071BA0000}"/>
    <cellStyle name="Note 2 8" xfId="2898" xr:uid="{00000000-0005-0000-0000-000072BA0000}"/>
    <cellStyle name="Note 2 8 2" xfId="7692" xr:uid="{00000000-0005-0000-0000-000073BA0000}"/>
    <cellStyle name="Note 2 8 2 2" xfId="27122" xr:uid="{00000000-0005-0000-0000-000074BA0000}"/>
    <cellStyle name="Note 2 8 2 3" xfId="53458" xr:uid="{00000000-0005-0000-0000-000075BA0000}"/>
    <cellStyle name="Note 2 8 2 4" xfId="17231" xr:uid="{00000000-0005-0000-0000-000076BA0000}"/>
    <cellStyle name="Note 2 8 3" xfId="21523" xr:uid="{00000000-0005-0000-0000-000077BA0000}"/>
    <cellStyle name="Note 2 8 3 2" xfId="48770" xr:uid="{00000000-0005-0000-0000-000078BA0000}"/>
    <cellStyle name="Note 2 8 4" xfId="31010" xr:uid="{00000000-0005-0000-0000-000079BA0000}"/>
    <cellStyle name="Note 2 8 5" xfId="36577" xr:uid="{00000000-0005-0000-0000-00007ABA0000}"/>
    <cellStyle name="Note 2 8 6" xfId="44037" xr:uid="{00000000-0005-0000-0000-00007BBA0000}"/>
    <cellStyle name="Note 2 8 7" xfId="13534" xr:uid="{00000000-0005-0000-0000-00007CBA0000}"/>
    <cellStyle name="Note 2 9" xfId="4807" xr:uid="{00000000-0005-0000-0000-00007DBA0000}"/>
    <cellStyle name="Note 2 9 2" xfId="9566" xr:uid="{00000000-0005-0000-0000-00007EBA0000}"/>
    <cellStyle name="Note 2 9 2 2" xfId="55332" xr:uid="{00000000-0005-0000-0000-00007FBA0000}"/>
    <cellStyle name="Note 2 9 2 3" xfId="25325" xr:uid="{00000000-0005-0000-0000-000080BA0000}"/>
    <cellStyle name="Note 2 9 3" xfId="32906" xr:uid="{00000000-0005-0000-0000-000081BA0000}"/>
    <cellStyle name="Note 2 9 3 2" xfId="50641" xr:uid="{00000000-0005-0000-0000-000082BA0000}"/>
    <cellStyle name="Note 2 9 4" xfId="38485" xr:uid="{00000000-0005-0000-0000-000083BA0000}"/>
    <cellStyle name="Note 2 9 5" xfId="45941" xr:uid="{00000000-0005-0000-0000-000084BA0000}"/>
    <cellStyle name="Note 2 9 6" xfId="15403" xr:uid="{00000000-0005-0000-0000-000085BA0000}"/>
    <cellStyle name="Note 3" xfId="330" xr:uid="{00000000-0005-0000-0000-000086BA0000}"/>
    <cellStyle name="Note 3 2" xfId="2749" xr:uid="{00000000-0005-0000-0000-000087BA0000}"/>
    <cellStyle name="Note 3 3" xfId="2538" xr:uid="{00000000-0005-0000-0000-000088BA0000}"/>
    <cellStyle name="Note 4" xfId="493" xr:uid="{00000000-0005-0000-0000-000089BA0000}"/>
    <cellStyle name="Note 4 10" xfId="10817" xr:uid="{00000000-0005-0000-0000-00008ABA0000}"/>
    <cellStyle name="Note 4 10 2" xfId="46877" xr:uid="{00000000-0005-0000-0000-00008BBA0000}"/>
    <cellStyle name="Note 4 10 3" xfId="34409" xr:uid="{00000000-0005-0000-0000-00008CBA0000}"/>
    <cellStyle name="Note 4 11" xfId="42009" xr:uid="{00000000-0005-0000-0000-00008DBA0000}"/>
    <cellStyle name="Note 4 12" xfId="11353" xr:uid="{00000000-0005-0000-0000-00008EBA0000}"/>
    <cellStyle name="Note 4 13" xfId="56572" xr:uid="{00000000-0005-0000-0000-00008FBA0000}"/>
    <cellStyle name="Note 4 14" xfId="57027" xr:uid="{00000000-0005-0000-0000-000090BA0000}"/>
    <cellStyle name="Note 4 2" xfId="1030" xr:uid="{00000000-0005-0000-0000-000091BA0000}"/>
    <cellStyle name="Note 4 2 10" xfId="11887" xr:uid="{00000000-0005-0000-0000-000092BA0000}"/>
    <cellStyle name="Note 4 2 11" xfId="56815" xr:uid="{00000000-0005-0000-0000-000093BA0000}"/>
    <cellStyle name="Note 4 2 12" xfId="57270" xr:uid="{00000000-0005-0000-0000-000094BA0000}"/>
    <cellStyle name="Note 4 2 2" xfId="1767" xr:uid="{00000000-0005-0000-0000-000095BA0000}"/>
    <cellStyle name="Note 4 2 2 2" xfId="4140" xr:uid="{00000000-0005-0000-0000-000096BA0000}"/>
    <cellStyle name="Note 4 2 2 2 2" xfId="8931" xr:uid="{00000000-0005-0000-0000-000097BA0000}"/>
    <cellStyle name="Note 4 2 2 2 2 2" xfId="28350" xr:uid="{00000000-0005-0000-0000-000098BA0000}"/>
    <cellStyle name="Note 4 2 2 2 2 3" xfId="54697" xr:uid="{00000000-0005-0000-0000-000099BA0000}"/>
    <cellStyle name="Note 4 2 2 2 2 4" xfId="18473" xr:uid="{00000000-0005-0000-0000-00009ABA0000}"/>
    <cellStyle name="Note 4 2 2 2 3" xfId="22765" xr:uid="{00000000-0005-0000-0000-00009BBA0000}"/>
    <cellStyle name="Note 4 2 2 2 3 2" xfId="50008" xr:uid="{00000000-0005-0000-0000-00009CBA0000}"/>
    <cellStyle name="Note 4 2 2 2 4" xfId="32248" xr:uid="{00000000-0005-0000-0000-00009DBA0000}"/>
    <cellStyle name="Note 4 2 2 2 5" xfId="37819" xr:uid="{00000000-0005-0000-0000-00009EBA0000}"/>
    <cellStyle name="Note 4 2 2 2 6" xfId="45279" xr:uid="{00000000-0005-0000-0000-00009FBA0000}"/>
    <cellStyle name="Note 4 2 2 2 7" xfId="14761" xr:uid="{00000000-0005-0000-0000-0000A0BA0000}"/>
    <cellStyle name="Note 4 2 2 3" xfId="6980" xr:uid="{00000000-0005-0000-0000-0000A1BA0000}"/>
    <cellStyle name="Note 4 2 2 3 2" xfId="26540" xr:uid="{00000000-0005-0000-0000-0000A2BA0000}"/>
    <cellStyle name="Note 4 2 2 3 3" xfId="52746" xr:uid="{00000000-0005-0000-0000-0000A3BA0000}"/>
    <cellStyle name="Note 4 2 2 3 4" xfId="16630" xr:uid="{00000000-0005-0000-0000-0000A4BA0000}"/>
    <cellStyle name="Note 4 2 2 4" xfId="20606" xr:uid="{00000000-0005-0000-0000-0000A5BA0000}"/>
    <cellStyle name="Note 4 2 2 4 2" xfId="48082" xr:uid="{00000000-0005-0000-0000-0000A6BA0000}"/>
    <cellStyle name="Note 4 2 2 5" xfId="30231" xr:uid="{00000000-0005-0000-0000-0000A7BA0000}"/>
    <cellStyle name="Note 4 2 2 6" xfId="35677" xr:uid="{00000000-0005-0000-0000-0000A8BA0000}"/>
    <cellStyle name="Note 4 2 2 7" xfId="43272" xr:uid="{00000000-0005-0000-0000-0000A9BA0000}"/>
    <cellStyle name="Note 4 2 2 8" xfId="13300" xr:uid="{00000000-0005-0000-0000-0000AABA0000}"/>
    <cellStyle name="Note 4 2 3" xfId="2307" xr:uid="{00000000-0005-0000-0000-0000ABBA0000}"/>
    <cellStyle name="Note 4 2 3 2" xfId="4612" xr:uid="{00000000-0005-0000-0000-0000ACBA0000}"/>
    <cellStyle name="Note 4 2 3 2 2" xfId="9393" xr:uid="{00000000-0005-0000-0000-0000ADBA0000}"/>
    <cellStyle name="Note 4 2 3 2 2 2" xfId="28786" xr:uid="{00000000-0005-0000-0000-0000AEBA0000}"/>
    <cellStyle name="Note 4 2 3 2 2 3" xfId="55159" xr:uid="{00000000-0005-0000-0000-0000AFBA0000}"/>
    <cellStyle name="Note 4 2 3 2 2 4" xfId="18945" xr:uid="{00000000-0005-0000-0000-0000B0BA0000}"/>
    <cellStyle name="Note 4 2 3 2 3" xfId="23237" xr:uid="{00000000-0005-0000-0000-0000B1BA0000}"/>
    <cellStyle name="Note 4 2 3 2 3 2" xfId="50469" xr:uid="{00000000-0005-0000-0000-0000B2BA0000}"/>
    <cellStyle name="Note 4 2 3 2 4" xfId="32712" xr:uid="{00000000-0005-0000-0000-0000B3BA0000}"/>
    <cellStyle name="Note 4 2 3 2 5" xfId="38291" xr:uid="{00000000-0005-0000-0000-0000B4BA0000}"/>
    <cellStyle name="Note 4 2 3 2 6" xfId="45751" xr:uid="{00000000-0005-0000-0000-0000B5BA0000}"/>
    <cellStyle name="Note 4 2 3 2 7" xfId="15197" xr:uid="{00000000-0005-0000-0000-0000B6BA0000}"/>
    <cellStyle name="Note 4 2 3 3" xfId="7472" xr:uid="{00000000-0005-0000-0000-0000B7BA0000}"/>
    <cellStyle name="Note 4 2 3 3 2" xfId="26976" xr:uid="{00000000-0005-0000-0000-0000B8BA0000}"/>
    <cellStyle name="Note 4 2 3 3 3" xfId="53238" xr:uid="{00000000-0005-0000-0000-0000B9BA0000}"/>
    <cellStyle name="Note 4 2 3 3 4" xfId="17066" xr:uid="{00000000-0005-0000-0000-0000BABA0000}"/>
    <cellStyle name="Note 4 2 3 4" xfId="21144" xr:uid="{00000000-0005-0000-0000-0000BBBA0000}"/>
    <cellStyle name="Note 4 2 3 4 2" xfId="48574" xr:uid="{00000000-0005-0000-0000-0000BCBA0000}"/>
    <cellStyle name="Note 4 2 3 5" xfId="30758" xr:uid="{00000000-0005-0000-0000-0000BDBA0000}"/>
    <cellStyle name="Note 4 2 3 6" xfId="36217" xr:uid="{00000000-0005-0000-0000-0000BEBA0000}"/>
    <cellStyle name="Note 4 2 3 7" xfId="43810" xr:uid="{00000000-0005-0000-0000-0000BFBA0000}"/>
    <cellStyle name="Note 4 2 3 8" xfId="12580" xr:uid="{00000000-0005-0000-0000-0000C0BA0000}"/>
    <cellStyle name="Note 4 2 4" xfId="3448" xr:uid="{00000000-0005-0000-0000-0000C1BA0000}"/>
    <cellStyle name="Note 4 2 4 2" xfId="8240" xr:uid="{00000000-0005-0000-0000-0000C2BA0000}"/>
    <cellStyle name="Note 4 2 4 2 2" xfId="27670" xr:uid="{00000000-0005-0000-0000-0000C3BA0000}"/>
    <cellStyle name="Note 4 2 4 2 3" xfId="54006" xr:uid="{00000000-0005-0000-0000-0000C4BA0000}"/>
    <cellStyle name="Note 4 2 4 2 4" xfId="17781" xr:uid="{00000000-0005-0000-0000-0000C5BA0000}"/>
    <cellStyle name="Note 4 2 4 3" xfId="22073" xr:uid="{00000000-0005-0000-0000-0000C6BA0000}"/>
    <cellStyle name="Note 4 2 4 3 2" xfId="49318" xr:uid="{00000000-0005-0000-0000-0000C7BA0000}"/>
    <cellStyle name="Note 4 2 4 4" xfId="31560" xr:uid="{00000000-0005-0000-0000-0000C8BA0000}"/>
    <cellStyle name="Note 4 2 4 5" xfId="37127" xr:uid="{00000000-0005-0000-0000-0000C9BA0000}"/>
    <cellStyle name="Note 4 2 4 6" xfId="44587" xr:uid="{00000000-0005-0000-0000-0000CABA0000}"/>
    <cellStyle name="Note 4 2 4 7" xfId="14082" xr:uid="{00000000-0005-0000-0000-0000CBBA0000}"/>
    <cellStyle name="Note 4 2 5" xfId="5087" xr:uid="{00000000-0005-0000-0000-0000CCBA0000}"/>
    <cellStyle name="Note 4 2 5 2" xfId="9843" xr:uid="{00000000-0005-0000-0000-0000CDBA0000}"/>
    <cellStyle name="Note 4 2 5 2 2" xfId="55609" xr:uid="{00000000-0005-0000-0000-0000CEBA0000}"/>
    <cellStyle name="Note 4 2 5 2 3" xfId="25861" xr:uid="{00000000-0005-0000-0000-0000CFBA0000}"/>
    <cellStyle name="Note 4 2 5 3" xfId="33186" xr:uid="{00000000-0005-0000-0000-0000D0BA0000}"/>
    <cellStyle name="Note 4 2 5 3 2" xfId="50918" xr:uid="{00000000-0005-0000-0000-0000D1BA0000}"/>
    <cellStyle name="Note 4 2 5 4" xfId="38765" xr:uid="{00000000-0005-0000-0000-0000D2BA0000}"/>
    <cellStyle name="Note 4 2 5 5" xfId="46218" xr:uid="{00000000-0005-0000-0000-0000D3BA0000}"/>
    <cellStyle name="Note 4 2 5 6" xfId="15951" xr:uid="{00000000-0005-0000-0000-0000D4BA0000}"/>
    <cellStyle name="Note 4 2 6" xfId="5572" xr:uid="{00000000-0005-0000-0000-0000D5BA0000}"/>
    <cellStyle name="Note 4 2 6 2" xfId="10264" xr:uid="{00000000-0005-0000-0000-0000D6BA0000}"/>
    <cellStyle name="Note 4 2 6 2 2" xfId="56030" xr:uid="{00000000-0005-0000-0000-0000D7BA0000}"/>
    <cellStyle name="Note 4 2 6 2 3" xfId="33668" xr:uid="{00000000-0005-0000-0000-0000D8BA0000}"/>
    <cellStyle name="Note 4 2 6 3" xfId="39247" xr:uid="{00000000-0005-0000-0000-0000D9BA0000}"/>
    <cellStyle name="Note 4 2 6 3 2" xfId="51338" xr:uid="{00000000-0005-0000-0000-0000DABA0000}"/>
    <cellStyle name="Note 4 2 6 4" xfId="46700" xr:uid="{00000000-0005-0000-0000-0000DBBA0000}"/>
    <cellStyle name="Note 4 2 6 5" xfId="19875" xr:uid="{00000000-0005-0000-0000-0000DCBA0000}"/>
    <cellStyle name="Note 4 2 7" xfId="6275" xr:uid="{00000000-0005-0000-0000-0000DDBA0000}"/>
    <cellStyle name="Note 4 2 7 2" xfId="52041" xr:uid="{00000000-0005-0000-0000-0000DEBA0000}"/>
    <cellStyle name="Note 4 2 7 3" xfId="29509" xr:uid="{00000000-0005-0000-0000-0000DFBA0000}"/>
    <cellStyle name="Note 4 2 8" xfId="11060" xr:uid="{00000000-0005-0000-0000-0000E0BA0000}"/>
    <cellStyle name="Note 4 2 8 2" xfId="47379" xr:uid="{00000000-0005-0000-0000-0000E1BA0000}"/>
    <cellStyle name="Note 4 2 8 3" xfId="34944" xr:uid="{00000000-0005-0000-0000-0000E2BA0000}"/>
    <cellStyle name="Note 4 2 9" xfId="42543" xr:uid="{00000000-0005-0000-0000-0000E3BA0000}"/>
    <cellStyle name="Note 4 3" xfId="782" xr:uid="{00000000-0005-0000-0000-0000E4BA0000}"/>
    <cellStyle name="Note 4 3 10" xfId="11639" xr:uid="{00000000-0005-0000-0000-0000E5BA0000}"/>
    <cellStyle name="Note 4 3 2" xfId="1524" xr:uid="{00000000-0005-0000-0000-0000E6BA0000}"/>
    <cellStyle name="Note 4 3 2 2" xfId="3897" xr:uid="{00000000-0005-0000-0000-0000E7BA0000}"/>
    <cellStyle name="Note 4 3 2 2 2" xfId="8688" xr:uid="{00000000-0005-0000-0000-0000E8BA0000}"/>
    <cellStyle name="Note 4 3 2 2 2 2" xfId="28107" xr:uid="{00000000-0005-0000-0000-0000E9BA0000}"/>
    <cellStyle name="Note 4 3 2 2 2 3" xfId="54454" xr:uid="{00000000-0005-0000-0000-0000EABA0000}"/>
    <cellStyle name="Note 4 3 2 2 2 4" xfId="18230" xr:uid="{00000000-0005-0000-0000-0000EBBA0000}"/>
    <cellStyle name="Note 4 3 2 2 3" xfId="22522" xr:uid="{00000000-0005-0000-0000-0000ECBA0000}"/>
    <cellStyle name="Note 4 3 2 2 3 2" xfId="49765" xr:uid="{00000000-0005-0000-0000-0000EDBA0000}"/>
    <cellStyle name="Note 4 3 2 2 4" xfId="32005" xr:uid="{00000000-0005-0000-0000-0000EEBA0000}"/>
    <cellStyle name="Note 4 3 2 2 5" xfId="37576" xr:uid="{00000000-0005-0000-0000-0000EFBA0000}"/>
    <cellStyle name="Note 4 3 2 2 6" xfId="45036" xr:uid="{00000000-0005-0000-0000-0000F0BA0000}"/>
    <cellStyle name="Note 4 3 2 2 7" xfId="14518" xr:uid="{00000000-0005-0000-0000-0000F1BA0000}"/>
    <cellStyle name="Note 4 3 2 3" xfId="6737" xr:uid="{00000000-0005-0000-0000-0000F2BA0000}"/>
    <cellStyle name="Note 4 3 2 3 2" xfId="26297" xr:uid="{00000000-0005-0000-0000-0000F3BA0000}"/>
    <cellStyle name="Note 4 3 2 3 3" xfId="52503" xr:uid="{00000000-0005-0000-0000-0000F4BA0000}"/>
    <cellStyle name="Note 4 3 2 3 4" xfId="16387" xr:uid="{00000000-0005-0000-0000-0000F5BA0000}"/>
    <cellStyle name="Note 4 3 2 4" xfId="20363" xr:uid="{00000000-0005-0000-0000-0000F6BA0000}"/>
    <cellStyle name="Note 4 3 2 4 2" xfId="47839" xr:uid="{00000000-0005-0000-0000-0000F7BA0000}"/>
    <cellStyle name="Note 4 3 2 5" xfId="29988" xr:uid="{00000000-0005-0000-0000-0000F8BA0000}"/>
    <cellStyle name="Note 4 3 2 6" xfId="35434" xr:uid="{00000000-0005-0000-0000-0000F9BA0000}"/>
    <cellStyle name="Note 4 3 2 7" xfId="43029" xr:uid="{00000000-0005-0000-0000-0000FABA0000}"/>
    <cellStyle name="Note 4 3 2 8" xfId="13057" xr:uid="{00000000-0005-0000-0000-0000FBBA0000}"/>
    <cellStyle name="Note 4 3 3" xfId="3205" xr:uid="{00000000-0005-0000-0000-0000FCBA0000}"/>
    <cellStyle name="Note 4 3 3 2" xfId="7997" xr:uid="{00000000-0005-0000-0000-0000FDBA0000}"/>
    <cellStyle name="Note 4 3 3 2 2" xfId="27427" xr:uid="{00000000-0005-0000-0000-0000FEBA0000}"/>
    <cellStyle name="Note 4 3 3 2 3" xfId="53763" xr:uid="{00000000-0005-0000-0000-0000FFBA0000}"/>
    <cellStyle name="Note 4 3 3 2 4" xfId="17538" xr:uid="{00000000-0005-0000-0000-000000BB0000}"/>
    <cellStyle name="Note 4 3 3 3" xfId="21830" xr:uid="{00000000-0005-0000-0000-000001BB0000}"/>
    <cellStyle name="Note 4 3 3 3 2" xfId="49075" xr:uid="{00000000-0005-0000-0000-000002BB0000}"/>
    <cellStyle name="Note 4 3 3 4" xfId="31317" xr:uid="{00000000-0005-0000-0000-000003BB0000}"/>
    <cellStyle name="Note 4 3 3 5" xfId="36884" xr:uid="{00000000-0005-0000-0000-000004BB0000}"/>
    <cellStyle name="Note 4 3 3 6" xfId="44344" xr:uid="{00000000-0005-0000-0000-000005BB0000}"/>
    <cellStyle name="Note 4 3 3 7" xfId="12337" xr:uid="{00000000-0005-0000-0000-000006BB0000}"/>
    <cellStyle name="Note 4 3 4" xfId="6032" xr:uid="{00000000-0005-0000-0000-000007BB0000}"/>
    <cellStyle name="Note 4 3 4 2" xfId="21359" xr:uid="{00000000-0005-0000-0000-000008BB0000}"/>
    <cellStyle name="Note 4 3 4 3" xfId="51798" xr:uid="{00000000-0005-0000-0000-000009BB0000}"/>
    <cellStyle name="Note 4 3 4 4" xfId="13839" xr:uid="{00000000-0005-0000-0000-00000ABB0000}"/>
    <cellStyle name="Note 4 3 5" xfId="15708" xr:uid="{00000000-0005-0000-0000-00000BBB0000}"/>
    <cellStyle name="Note 4 3 5 2" xfId="25618" xr:uid="{00000000-0005-0000-0000-00000CBB0000}"/>
    <cellStyle name="Note 4 3 5 3" xfId="47136" xr:uid="{00000000-0005-0000-0000-00000DBB0000}"/>
    <cellStyle name="Note 4 3 6" xfId="19627" xr:uid="{00000000-0005-0000-0000-00000EBB0000}"/>
    <cellStyle name="Note 4 3 7" xfId="29266" xr:uid="{00000000-0005-0000-0000-00000FBB0000}"/>
    <cellStyle name="Note 4 3 8" xfId="34696" xr:uid="{00000000-0005-0000-0000-000010BB0000}"/>
    <cellStyle name="Note 4 3 9" xfId="42295" xr:uid="{00000000-0005-0000-0000-000011BB0000}"/>
    <cellStyle name="Note 4 4" xfId="1261" xr:uid="{00000000-0005-0000-0000-000012BB0000}"/>
    <cellStyle name="Note 4 4 2" xfId="3637" xr:uid="{00000000-0005-0000-0000-000013BB0000}"/>
    <cellStyle name="Note 4 4 2 2" xfId="8428" xr:uid="{00000000-0005-0000-0000-000014BB0000}"/>
    <cellStyle name="Note 4 4 2 2 2" xfId="27848" xr:uid="{00000000-0005-0000-0000-000015BB0000}"/>
    <cellStyle name="Note 4 4 2 2 3" xfId="54194" xr:uid="{00000000-0005-0000-0000-000016BB0000}"/>
    <cellStyle name="Note 4 4 2 2 4" xfId="17970" xr:uid="{00000000-0005-0000-0000-000017BB0000}"/>
    <cellStyle name="Note 4 4 2 3" xfId="22262" xr:uid="{00000000-0005-0000-0000-000018BB0000}"/>
    <cellStyle name="Note 4 4 2 3 2" xfId="49505" xr:uid="{00000000-0005-0000-0000-000019BB0000}"/>
    <cellStyle name="Note 4 4 2 4" xfId="31745" xr:uid="{00000000-0005-0000-0000-00001ABB0000}"/>
    <cellStyle name="Note 4 4 2 5" xfId="37316" xr:uid="{00000000-0005-0000-0000-00001BBB0000}"/>
    <cellStyle name="Note 4 4 2 6" xfId="44776" xr:uid="{00000000-0005-0000-0000-00001CBB0000}"/>
    <cellStyle name="Note 4 4 2 7" xfId="14259" xr:uid="{00000000-0005-0000-0000-00001DBB0000}"/>
    <cellStyle name="Note 4 4 3" xfId="6475" xr:uid="{00000000-0005-0000-0000-00001EBB0000}"/>
    <cellStyle name="Note 4 4 3 2" xfId="26038" xr:uid="{00000000-0005-0000-0000-00001FBB0000}"/>
    <cellStyle name="Note 4 4 3 3" xfId="52241" xr:uid="{00000000-0005-0000-0000-000020BB0000}"/>
    <cellStyle name="Note 4 4 3 4" xfId="16128" xr:uid="{00000000-0005-0000-0000-000021BB0000}"/>
    <cellStyle name="Note 4 4 4" xfId="20100" xr:uid="{00000000-0005-0000-0000-000022BB0000}"/>
    <cellStyle name="Note 4 4 4 2" xfId="47577" xr:uid="{00000000-0005-0000-0000-000023BB0000}"/>
    <cellStyle name="Note 4 4 5" xfId="29725" xr:uid="{00000000-0005-0000-0000-000024BB0000}"/>
    <cellStyle name="Note 4 4 6" xfId="35171" xr:uid="{00000000-0005-0000-0000-000025BB0000}"/>
    <cellStyle name="Note 4 4 7" xfId="42766" xr:uid="{00000000-0005-0000-0000-000026BB0000}"/>
    <cellStyle name="Note 4 4 8" xfId="12795" xr:uid="{00000000-0005-0000-0000-000027BB0000}"/>
    <cellStyle name="Note 4 5" xfId="2064" xr:uid="{00000000-0005-0000-0000-000028BB0000}"/>
    <cellStyle name="Note 4 5 2" xfId="4369" xr:uid="{00000000-0005-0000-0000-000029BB0000}"/>
    <cellStyle name="Note 4 5 2 2" xfId="9150" xr:uid="{00000000-0005-0000-0000-00002ABB0000}"/>
    <cellStyle name="Note 4 5 2 2 2" xfId="28543" xr:uid="{00000000-0005-0000-0000-00002BBB0000}"/>
    <cellStyle name="Note 4 5 2 2 3" xfId="54916" xr:uid="{00000000-0005-0000-0000-00002CBB0000}"/>
    <cellStyle name="Note 4 5 2 2 4" xfId="18702" xr:uid="{00000000-0005-0000-0000-00002DBB0000}"/>
    <cellStyle name="Note 4 5 2 3" xfId="22994" xr:uid="{00000000-0005-0000-0000-00002EBB0000}"/>
    <cellStyle name="Note 4 5 2 3 2" xfId="50226" xr:uid="{00000000-0005-0000-0000-00002FBB0000}"/>
    <cellStyle name="Note 4 5 2 4" xfId="32469" xr:uid="{00000000-0005-0000-0000-000030BB0000}"/>
    <cellStyle name="Note 4 5 2 5" xfId="38048" xr:uid="{00000000-0005-0000-0000-000031BB0000}"/>
    <cellStyle name="Note 4 5 2 6" xfId="45508" xr:uid="{00000000-0005-0000-0000-000032BB0000}"/>
    <cellStyle name="Note 4 5 2 7" xfId="14954" xr:uid="{00000000-0005-0000-0000-000033BB0000}"/>
    <cellStyle name="Note 4 5 3" xfId="7229" xr:uid="{00000000-0005-0000-0000-000034BB0000}"/>
    <cellStyle name="Note 4 5 3 2" xfId="26733" xr:uid="{00000000-0005-0000-0000-000035BB0000}"/>
    <cellStyle name="Note 4 5 3 3" xfId="52995" xr:uid="{00000000-0005-0000-0000-000036BB0000}"/>
    <cellStyle name="Note 4 5 3 4" xfId="16823" xr:uid="{00000000-0005-0000-0000-000037BB0000}"/>
    <cellStyle name="Note 4 5 4" xfId="20901" xr:uid="{00000000-0005-0000-0000-000038BB0000}"/>
    <cellStyle name="Note 4 5 4 2" xfId="48331" xr:uid="{00000000-0005-0000-0000-000039BB0000}"/>
    <cellStyle name="Note 4 5 5" xfId="30515" xr:uid="{00000000-0005-0000-0000-00003ABB0000}"/>
    <cellStyle name="Note 4 5 6" xfId="35974" xr:uid="{00000000-0005-0000-0000-00003BBB0000}"/>
    <cellStyle name="Note 4 5 7" xfId="43567" xr:uid="{00000000-0005-0000-0000-00003CBB0000}"/>
    <cellStyle name="Note 4 5 8" xfId="12078" xr:uid="{00000000-0005-0000-0000-00003DBB0000}"/>
    <cellStyle name="Note 4 6" xfId="2945" xr:uid="{00000000-0005-0000-0000-00003EBB0000}"/>
    <cellStyle name="Note 4 6 2" xfId="7738" xr:uid="{00000000-0005-0000-0000-00003FBB0000}"/>
    <cellStyle name="Note 4 6 2 2" xfId="27168" xr:uid="{00000000-0005-0000-0000-000040BB0000}"/>
    <cellStyle name="Note 4 6 2 3" xfId="53504" xr:uid="{00000000-0005-0000-0000-000041BB0000}"/>
    <cellStyle name="Note 4 6 2 4" xfId="17278" xr:uid="{00000000-0005-0000-0000-000042BB0000}"/>
    <cellStyle name="Note 4 6 3" xfId="21570" xr:uid="{00000000-0005-0000-0000-000043BB0000}"/>
    <cellStyle name="Note 4 6 3 2" xfId="48816" xr:uid="{00000000-0005-0000-0000-000044BB0000}"/>
    <cellStyle name="Note 4 6 4" xfId="31057" xr:uid="{00000000-0005-0000-0000-000045BB0000}"/>
    <cellStyle name="Note 4 6 5" xfId="36624" xr:uid="{00000000-0005-0000-0000-000046BB0000}"/>
    <cellStyle name="Note 4 6 6" xfId="44084" xr:uid="{00000000-0005-0000-0000-000047BB0000}"/>
    <cellStyle name="Note 4 6 7" xfId="13580" xr:uid="{00000000-0005-0000-0000-000048BB0000}"/>
    <cellStyle name="Note 4 7" xfId="4844" xr:uid="{00000000-0005-0000-0000-000049BB0000}"/>
    <cellStyle name="Note 4 7 2" xfId="9600" xr:uid="{00000000-0005-0000-0000-00004ABB0000}"/>
    <cellStyle name="Note 4 7 2 2" xfId="55366" xr:uid="{00000000-0005-0000-0000-00004BBB0000}"/>
    <cellStyle name="Note 4 7 2 3" xfId="25359" xr:uid="{00000000-0005-0000-0000-00004CBB0000}"/>
    <cellStyle name="Note 4 7 3" xfId="32943" xr:uid="{00000000-0005-0000-0000-00004DBB0000}"/>
    <cellStyle name="Note 4 7 3 2" xfId="50675" xr:uid="{00000000-0005-0000-0000-00004EBB0000}"/>
    <cellStyle name="Note 4 7 4" xfId="38522" xr:uid="{00000000-0005-0000-0000-00004FBB0000}"/>
    <cellStyle name="Note 4 7 5" xfId="45975" xr:uid="{00000000-0005-0000-0000-000050BB0000}"/>
    <cellStyle name="Note 4 7 6" xfId="15449" xr:uid="{00000000-0005-0000-0000-000051BB0000}"/>
    <cellStyle name="Note 4 8" xfId="5329" xr:uid="{00000000-0005-0000-0000-000052BB0000}"/>
    <cellStyle name="Note 4 8 2" xfId="10021" xr:uid="{00000000-0005-0000-0000-000053BB0000}"/>
    <cellStyle name="Note 4 8 2 2" xfId="55787" xr:uid="{00000000-0005-0000-0000-000054BB0000}"/>
    <cellStyle name="Note 4 8 2 3" xfId="33425" xr:uid="{00000000-0005-0000-0000-000055BB0000}"/>
    <cellStyle name="Note 4 8 3" xfId="39004" xr:uid="{00000000-0005-0000-0000-000056BB0000}"/>
    <cellStyle name="Note 4 8 3 2" xfId="51095" xr:uid="{00000000-0005-0000-0000-000057BB0000}"/>
    <cellStyle name="Note 4 8 4" xfId="46457" xr:uid="{00000000-0005-0000-0000-000058BB0000}"/>
    <cellStyle name="Note 4 8 5" xfId="19340" xr:uid="{00000000-0005-0000-0000-000059BB0000}"/>
    <cellStyle name="Note 4 9" xfId="5772" xr:uid="{00000000-0005-0000-0000-00005ABB0000}"/>
    <cellStyle name="Note 4 9 2" xfId="51538" xr:uid="{00000000-0005-0000-0000-00005BBB0000}"/>
    <cellStyle name="Note 4 9 3" xfId="29006" xr:uid="{00000000-0005-0000-0000-00005CBB0000}"/>
    <cellStyle name="Note 5" xfId="570" xr:uid="{00000000-0005-0000-0000-00005DBB0000}"/>
    <cellStyle name="Note 5 10" xfId="42086" xr:uid="{00000000-0005-0000-0000-00005EBB0000}"/>
    <cellStyle name="Note 5 11" xfId="11430" xr:uid="{00000000-0005-0000-0000-00005FBB0000}"/>
    <cellStyle name="Note 5 12" xfId="56644" xr:uid="{00000000-0005-0000-0000-000060BB0000}"/>
    <cellStyle name="Note 5 13" xfId="57099" xr:uid="{00000000-0005-0000-0000-000061BB0000}"/>
    <cellStyle name="Note 5 2" xfId="854" xr:uid="{00000000-0005-0000-0000-000062BB0000}"/>
    <cellStyle name="Note 5 2 10" xfId="11711" xr:uid="{00000000-0005-0000-0000-000063BB0000}"/>
    <cellStyle name="Note 5 2 2" xfId="1596" xr:uid="{00000000-0005-0000-0000-000064BB0000}"/>
    <cellStyle name="Note 5 2 2 2" xfId="3969" xr:uid="{00000000-0005-0000-0000-000065BB0000}"/>
    <cellStyle name="Note 5 2 2 2 2" xfId="8760" xr:uid="{00000000-0005-0000-0000-000066BB0000}"/>
    <cellStyle name="Note 5 2 2 2 2 2" xfId="28179" xr:uid="{00000000-0005-0000-0000-000067BB0000}"/>
    <cellStyle name="Note 5 2 2 2 2 3" xfId="54526" xr:uid="{00000000-0005-0000-0000-000068BB0000}"/>
    <cellStyle name="Note 5 2 2 2 2 4" xfId="18302" xr:uid="{00000000-0005-0000-0000-000069BB0000}"/>
    <cellStyle name="Note 5 2 2 2 3" xfId="22594" xr:uid="{00000000-0005-0000-0000-00006ABB0000}"/>
    <cellStyle name="Note 5 2 2 2 3 2" xfId="49837" xr:uid="{00000000-0005-0000-0000-00006BBB0000}"/>
    <cellStyle name="Note 5 2 2 2 4" xfId="32077" xr:uid="{00000000-0005-0000-0000-00006CBB0000}"/>
    <cellStyle name="Note 5 2 2 2 5" xfId="37648" xr:uid="{00000000-0005-0000-0000-00006DBB0000}"/>
    <cellStyle name="Note 5 2 2 2 6" xfId="45108" xr:uid="{00000000-0005-0000-0000-00006EBB0000}"/>
    <cellStyle name="Note 5 2 2 2 7" xfId="14590" xr:uid="{00000000-0005-0000-0000-00006FBB0000}"/>
    <cellStyle name="Note 5 2 2 3" xfId="6809" xr:uid="{00000000-0005-0000-0000-000070BB0000}"/>
    <cellStyle name="Note 5 2 2 3 2" xfId="26369" xr:uid="{00000000-0005-0000-0000-000071BB0000}"/>
    <cellStyle name="Note 5 2 2 3 3" xfId="52575" xr:uid="{00000000-0005-0000-0000-000072BB0000}"/>
    <cellStyle name="Note 5 2 2 3 4" xfId="16459" xr:uid="{00000000-0005-0000-0000-000073BB0000}"/>
    <cellStyle name="Note 5 2 2 4" xfId="20435" xr:uid="{00000000-0005-0000-0000-000074BB0000}"/>
    <cellStyle name="Note 5 2 2 4 2" xfId="47911" xr:uid="{00000000-0005-0000-0000-000075BB0000}"/>
    <cellStyle name="Note 5 2 2 5" xfId="30060" xr:uid="{00000000-0005-0000-0000-000076BB0000}"/>
    <cellStyle name="Note 5 2 2 6" xfId="35506" xr:uid="{00000000-0005-0000-0000-000077BB0000}"/>
    <cellStyle name="Note 5 2 2 7" xfId="43101" xr:uid="{00000000-0005-0000-0000-000078BB0000}"/>
    <cellStyle name="Note 5 2 2 8" xfId="13129" xr:uid="{00000000-0005-0000-0000-000079BB0000}"/>
    <cellStyle name="Note 5 2 3" xfId="3277" xr:uid="{00000000-0005-0000-0000-00007ABB0000}"/>
    <cellStyle name="Note 5 2 3 2" xfId="8069" xr:uid="{00000000-0005-0000-0000-00007BBB0000}"/>
    <cellStyle name="Note 5 2 3 2 2" xfId="27499" xr:uid="{00000000-0005-0000-0000-00007CBB0000}"/>
    <cellStyle name="Note 5 2 3 2 3" xfId="53835" xr:uid="{00000000-0005-0000-0000-00007DBB0000}"/>
    <cellStyle name="Note 5 2 3 2 4" xfId="17610" xr:uid="{00000000-0005-0000-0000-00007EBB0000}"/>
    <cellStyle name="Note 5 2 3 3" xfId="21902" xr:uid="{00000000-0005-0000-0000-00007FBB0000}"/>
    <cellStyle name="Note 5 2 3 3 2" xfId="49147" xr:uid="{00000000-0005-0000-0000-000080BB0000}"/>
    <cellStyle name="Note 5 2 3 4" xfId="31389" xr:uid="{00000000-0005-0000-0000-000081BB0000}"/>
    <cellStyle name="Note 5 2 3 5" xfId="36956" xr:uid="{00000000-0005-0000-0000-000082BB0000}"/>
    <cellStyle name="Note 5 2 3 6" xfId="44416" xr:uid="{00000000-0005-0000-0000-000083BB0000}"/>
    <cellStyle name="Note 5 2 3 7" xfId="12409" xr:uid="{00000000-0005-0000-0000-000084BB0000}"/>
    <cellStyle name="Note 5 2 4" xfId="6104" xr:uid="{00000000-0005-0000-0000-000085BB0000}"/>
    <cellStyle name="Note 5 2 4 2" xfId="19288" xr:uid="{00000000-0005-0000-0000-000086BB0000}"/>
    <cellStyle name="Note 5 2 4 3" xfId="51870" xr:uid="{00000000-0005-0000-0000-000087BB0000}"/>
    <cellStyle name="Note 5 2 4 4" xfId="13911" xr:uid="{00000000-0005-0000-0000-000088BB0000}"/>
    <cellStyle name="Note 5 2 5" xfId="15780" xr:uid="{00000000-0005-0000-0000-000089BB0000}"/>
    <cellStyle name="Note 5 2 5 2" xfId="25690" xr:uid="{00000000-0005-0000-0000-00008ABB0000}"/>
    <cellStyle name="Note 5 2 5 3" xfId="47208" xr:uid="{00000000-0005-0000-0000-00008BBB0000}"/>
    <cellStyle name="Note 5 2 6" xfId="19699" xr:uid="{00000000-0005-0000-0000-00008CBB0000}"/>
    <cellStyle name="Note 5 2 7" xfId="29338" xr:uid="{00000000-0005-0000-0000-00008DBB0000}"/>
    <cellStyle name="Note 5 2 8" xfId="34768" xr:uid="{00000000-0005-0000-0000-00008EBB0000}"/>
    <cellStyle name="Note 5 2 9" xfId="42367" xr:uid="{00000000-0005-0000-0000-00008FBB0000}"/>
    <cellStyle name="Note 5 3" xfId="1333" xr:uid="{00000000-0005-0000-0000-000090BB0000}"/>
    <cellStyle name="Note 5 3 2" xfId="3709" xr:uid="{00000000-0005-0000-0000-000091BB0000}"/>
    <cellStyle name="Note 5 3 2 2" xfId="8500" xr:uid="{00000000-0005-0000-0000-000092BB0000}"/>
    <cellStyle name="Note 5 3 2 2 2" xfId="27920" xr:uid="{00000000-0005-0000-0000-000093BB0000}"/>
    <cellStyle name="Note 5 3 2 2 3" xfId="54266" xr:uid="{00000000-0005-0000-0000-000094BB0000}"/>
    <cellStyle name="Note 5 3 2 2 4" xfId="18042" xr:uid="{00000000-0005-0000-0000-000095BB0000}"/>
    <cellStyle name="Note 5 3 2 3" xfId="22334" xr:uid="{00000000-0005-0000-0000-000096BB0000}"/>
    <cellStyle name="Note 5 3 2 3 2" xfId="49577" xr:uid="{00000000-0005-0000-0000-000097BB0000}"/>
    <cellStyle name="Note 5 3 2 4" xfId="31817" xr:uid="{00000000-0005-0000-0000-000098BB0000}"/>
    <cellStyle name="Note 5 3 2 5" xfId="37388" xr:uid="{00000000-0005-0000-0000-000099BB0000}"/>
    <cellStyle name="Note 5 3 2 6" xfId="44848" xr:uid="{00000000-0005-0000-0000-00009ABB0000}"/>
    <cellStyle name="Note 5 3 2 7" xfId="14331" xr:uid="{00000000-0005-0000-0000-00009BBB0000}"/>
    <cellStyle name="Note 5 3 3" xfId="6547" xr:uid="{00000000-0005-0000-0000-00009CBB0000}"/>
    <cellStyle name="Note 5 3 3 2" xfId="26110" xr:uid="{00000000-0005-0000-0000-00009DBB0000}"/>
    <cellStyle name="Note 5 3 3 3" xfId="52313" xr:uid="{00000000-0005-0000-0000-00009EBB0000}"/>
    <cellStyle name="Note 5 3 3 4" xfId="16200" xr:uid="{00000000-0005-0000-0000-00009FBB0000}"/>
    <cellStyle name="Note 5 3 4" xfId="20172" xr:uid="{00000000-0005-0000-0000-0000A0BB0000}"/>
    <cellStyle name="Note 5 3 4 2" xfId="47649" xr:uid="{00000000-0005-0000-0000-0000A1BB0000}"/>
    <cellStyle name="Note 5 3 5" xfId="29797" xr:uid="{00000000-0005-0000-0000-0000A2BB0000}"/>
    <cellStyle name="Note 5 3 6" xfId="35243" xr:uid="{00000000-0005-0000-0000-0000A3BB0000}"/>
    <cellStyle name="Note 5 3 7" xfId="42838" xr:uid="{00000000-0005-0000-0000-0000A4BB0000}"/>
    <cellStyle name="Note 5 3 8" xfId="12867" xr:uid="{00000000-0005-0000-0000-0000A5BB0000}"/>
    <cellStyle name="Note 5 4" xfId="2136" xr:uid="{00000000-0005-0000-0000-0000A6BB0000}"/>
    <cellStyle name="Note 5 4 2" xfId="4441" xr:uid="{00000000-0005-0000-0000-0000A7BB0000}"/>
    <cellStyle name="Note 5 4 2 2" xfId="9222" xr:uid="{00000000-0005-0000-0000-0000A8BB0000}"/>
    <cellStyle name="Note 5 4 2 2 2" xfId="28615" xr:uid="{00000000-0005-0000-0000-0000A9BB0000}"/>
    <cellStyle name="Note 5 4 2 2 3" xfId="54988" xr:uid="{00000000-0005-0000-0000-0000AABB0000}"/>
    <cellStyle name="Note 5 4 2 2 4" xfId="18774" xr:uid="{00000000-0005-0000-0000-0000ABBB0000}"/>
    <cellStyle name="Note 5 4 2 3" xfId="23066" xr:uid="{00000000-0005-0000-0000-0000ACBB0000}"/>
    <cellStyle name="Note 5 4 2 3 2" xfId="50298" xr:uid="{00000000-0005-0000-0000-0000ADBB0000}"/>
    <cellStyle name="Note 5 4 2 4" xfId="32541" xr:uid="{00000000-0005-0000-0000-0000AEBB0000}"/>
    <cellStyle name="Note 5 4 2 5" xfId="38120" xr:uid="{00000000-0005-0000-0000-0000AFBB0000}"/>
    <cellStyle name="Note 5 4 2 6" xfId="45580" xr:uid="{00000000-0005-0000-0000-0000B0BB0000}"/>
    <cellStyle name="Note 5 4 2 7" xfId="15026" xr:uid="{00000000-0005-0000-0000-0000B1BB0000}"/>
    <cellStyle name="Note 5 4 3" xfId="7301" xr:uid="{00000000-0005-0000-0000-0000B2BB0000}"/>
    <cellStyle name="Note 5 4 3 2" xfId="26805" xr:uid="{00000000-0005-0000-0000-0000B3BB0000}"/>
    <cellStyle name="Note 5 4 3 3" xfId="53067" xr:uid="{00000000-0005-0000-0000-0000B4BB0000}"/>
    <cellStyle name="Note 5 4 3 4" xfId="16895" xr:uid="{00000000-0005-0000-0000-0000B5BB0000}"/>
    <cellStyle name="Note 5 4 4" xfId="20973" xr:uid="{00000000-0005-0000-0000-0000B6BB0000}"/>
    <cellStyle name="Note 5 4 4 2" xfId="48403" xr:uid="{00000000-0005-0000-0000-0000B7BB0000}"/>
    <cellStyle name="Note 5 4 5" xfId="30587" xr:uid="{00000000-0005-0000-0000-0000B8BB0000}"/>
    <cellStyle name="Note 5 4 6" xfId="36046" xr:uid="{00000000-0005-0000-0000-0000B9BB0000}"/>
    <cellStyle name="Note 5 4 7" xfId="43639" xr:uid="{00000000-0005-0000-0000-0000BABB0000}"/>
    <cellStyle name="Note 5 4 8" xfId="12150" xr:uid="{00000000-0005-0000-0000-0000BBBB0000}"/>
    <cellStyle name="Note 5 5" xfId="3017" xr:uid="{00000000-0005-0000-0000-0000BCBB0000}"/>
    <cellStyle name="Note 5 5 2" xfId="7810" xr:uid="{00000000-0005-0000-0000-0000BDBB0000}"/>
    <cellStyle name="Note 5 5 2 2" xfId="27240" xr:uid="{00000000-0005-0000-0000-0000BEBB0000}"/>
    <cellStyle name="Note 5 5 2 3" xfId="53576" xr:uid="{00000000-0005-0000-0000-0000BFBB0000}"/>
    <cellStyle name="Note 5 5 2 4" xfId="17350" xr:uid="{00000000-0005-0000-0000-0000C0BB0000}"/>
    <cellStyle name="Note 5 5 3" xfId="21642" xr:uid="{00000000-0005-0000-0000-0000C1BB0000}"/>
    <cellStyle name="Note 5 5 3 2" xfId="48888" xr:uid="{00000000-0005-0000-0000-0000C2BB0000}"/>
    <cellStyle name="Note 5 5 4" xfId="31129" xr:uid="{00000000-0005-0000-0000-0000C3BB0000}"/>
    <cellStyle name="Note 5 5 5" xfId="36696" xr:uid="{00000000-0005-0000-0000-0000C4BB0000}"/>
    <cellStyle name="Note 5 5 6" xfId="44156" xr:uid="{00000000-0005-0000-0000-0000C5BB0000}"/>
    <cellStyle name="Note 5 5 7" xfId="13652" xr:uid="{00000000-0005-0000-0000-0000C6BB0000}"/>
    <cellStyle name="Note 5 6" xfId="4916" xr:uid="{00000000-0005-0000-0000-0000C7BB0000}"/>
    <cellStyle name="Note 5 6 2" xfId="9672" xr:uid="{00000000-0005-0000-0000-0000C8BB0000}"/>
    <cellStyle name="Note 5 6 2 2" xfId="55438" xr:uid="{00000000-0005-0000-0000-0000C9BB0000}"/>
    <cellStyle name="Note 5 6 2 3" xfId="25431" xr:uid="{00000000-0005-0000-0000-0000CABB0000}"/>
    <cellStyle name="Note 5 6 3" xfId="33015" xr:uid="{00000000-0005-0000-0000-0000CBBB0000}"/>
    <cellStyle name="Note 5 6 3 2" xfId="50747" xr:uid="{00000000-0005-0000-0000-0000CCBB0000}"/>
    <cellStyle name="Note 5 6 4" xfId="38594" xr:uid="{00000000-0005-0000-0000-0000CDBB0000}"/>
    <cellStyle name="Note 5 6 5" xfId="46047" xr:uid="{00000000-0005-0000-0000-0000CEBB0000}"/>
    <cellStyle name="Note 5 6 6" xfId="15521" xr:uid="{00000000-0005-0000-0000-0000CFBB0000}"/>
    <cellStyle name="Note 5 7" xfId="5401" xr:uid="{00000000-0005-0000-0000-0000D0BB0000}"/>
    <cellStyle name="Note 5 7 2" xfId="10093" xr:uid="{00000000-0005-0000-0000-0000D1BB0000}"/>
    <cellStyle name="Note 5 7 2 2" xfId="55859" xr:uid="{00000000-0005-0000-0000-0000D2BB0000}"/>
    <cellStyle name="Note 5 7 2 3" xfId="33497" xr:uid="{00000000-0005-0000-0000-0000D3BB0000}"/>
    <cellStyle name="Note 5 7 3" xfId="39076" xr:uid="{00000000-0005-0000-0000-0000D4BB0000}"/>
    <cellStyle name="Note 5 7 3 2" xfId="51167" xr:uid="{00000000-0005-0000-0000-0000D5BB0000}"/>
    <cellStyle name="Note 5 7 4" xfId="46529" xr:uid="{00000000-0005-0000-0000-0000D6BB0000}"/>
    <cellStyle name="Note 5 7 5" xfId="19417" xr:uid="{00000000-0005-0000-0000-0000D7BB0000}"/>
    <cellStyle name="Note 5 8" xfId="5844" xr:uid="{00000000-0005-0000-0000-0000D8BB0000}"/>
    <cellStyle name="Note 5 8 2" xfId="51610" xr:uid="{00000000-0005-0000-0000-0000D9BB0000}"/>
    <cellStyle name="Note 5 8 3" xfId="29078" xr:uid="{00000000-0005-0000-0000-0000DABB0000}"/>
    <cellStyle name="Note 5 9" xfId="10889" xr:uid="{00000000-0005-0000-0000-0000DBBB0000}"/>
    <cellStyle name="Note 5 9 2" xfId="46949" xr:uid="{00000000-0005-0000-0000-0000DCBB0000}"/>
    <cellStyle name="Note 5 9 3" xfId="34486" xr:uid="{00000000-0005-0000-0000-0000DDBB0000}"/>
    <cellStyle name="Note 6" xfId="931" xr:uid="{00000000-0005-0000-0000-0000DEBB0000}"/>
    <cellStyle name="Note 6 10" xfId="11788" xr:uid="{00000000-0005-0000-0000-0000DFBB0000}"/>
    <cellStyle name="Note 6 11" xfId="56716" xr:uid="{00000000-0005-0000-0000-0000E0BB0000}"/>
    <cellStyle name="Note 6 12" xfId="57171" xr:uid="{00000000-0005-0000-0000-0000E1BB0000}"/>
    <cellStyle name="Note 6 2" xfId="1668" xr:uid="{00000000-0005-0000-0000-0000E2BB0000}"/>
    <cellStyle name="Note 6 2 2" xfId="4041" xr:uid="{00000000-0005-0000-0000-0000E3BB0000}"/>
    <cellStyle name="Note 6 2 2 2" xfId="8832" xr:uid="{00000000-0005-0000-0000-0000E4BB0000}"/>
    <cellStyle name="Note 6 2 2 2 2" xfId="28251" xr:uid="{00000000-0005-0000-0000-0000E5BB0000}"/>
    <cellStyle name="Note 6 2 2 2 3" xfId="54598" xr:uid="{00000000-0005-0000-0000-0000E6BB0000}"/>
    <cellStyle name="Note 6 2 2 2 4" xfId="18374" xr:uid="{00000000-0005-0000-0000-0000E7BB0000}"/>
    <cellStyle name="Note 6 2 2 3" xfId="22666" xr:uid="{00000000-0005-0000-0000-0000E8BB0000}"/>
    <cellStyle name="Note 6 2 2 3 2" xfId="49909" xr:uid="{00000000-0005-0000-0000-0000E9BB0000}"/>
    <cellStyle name="Note 6 2 2 4" xfId="32149" xr:uid="{00000000-0005-0000-0000-0000EABB0000}"/>
    <cellStyle name="Note 6 2 2 5" xfId="37720" xr:uid="{00000000-0005-0000-0000-0000EBBB0000}"/>
    <cellStyle name="Note 6 2 2 6" xfId="45180" xr:uid="{00000000-0005-0000-0000-0000ECBB0000}"/>
    <cellStyle name="Note 6 2 2 7" xfId="14662" xr:uid="{00000000-0005-0000-0000-0000EDBB0000}"/>
    <cellStyle name="Note 6 2 3" xfId="6881" xr:uid="{00000000-0005-0000-0000-0000EEBB0000}"/>
    <cellStyle name="Note 6 2 3 2" xfId="26441" xr:uid="{00000000-0005-0000-0000-0000EFBB0000}"/>
    <cellStyle name="Note 6 2 3 3" xfId="52647" xr:uid="{00000000-0005-0000-0000-0000F0BB0000}"/>
    <cellStyle name="Note 6 2 3 4" xfId="16531" xr:uid="{00000000-0005-0000-0000-0000F1BB0000}"/>
    <cellStyle name="Note 6 2 4" xfId="20507" xr:uid="{00000000-0005-0000-0000-0000F2BB0000}"/>
    <cellStyle name="Note 6 2 4 2" xfId="47983" xr:uid="{00000000-0005-0000-0000-0000F3BB0000}"/>
    <cellStyle name="Note 6 2 5" xfId="30132" xr:uid="{00000000-0005-0000-0000-0000F4BB0000}"/>
    <cellStyle name="Note 6 2 6" xfId="35578" xr:uid="{00000000-0005-0000-0000-0000F5BB0000}"/>
    <cellStyle name="Note 6 2 7" xfId="43173" xr:uid="{00000000-0005-0000-0000-0000F6BB0000}"/>
    <cellStyle name="Note 6 2 8" xfId="13201" xr:uid="{00000000-0005-0000-0000-0000F7BB0000}"/>
    <cellStyle name="Note 6 3" xfId="2208" xr:uid="{00000000-0005-0000-0000-0000F8BB0000}"/>
    <cellStyle name="Note 6 3 2" xfId="4513" xr:uid="{00000000-0005-0000-0000-0000F9BB0000}"/>
    <cellStyle name="Note 6 3 2 2" xfId="9294" xr:uid="{00000000-0005-0000-0000-0000FABB0000}"/>
    <cellStyle name="Note 6 3 2 2 2" xfId="28687" xr:uid="{00000000-0005-0000-0000-0000FBBB0000}"/>
    <cellStyle name="Note 6 3 2 2 3" xfId="55060" xr:uid="{00000000-0005-0000-0000-0000FCBB0000}"/>
    <cellStyle name="Note 6 3 2 2 4" xfId="18846" xr:uid="{00000000-0005-0000-0000-0000FDBB0000}"/>
    <cellStyle name="Note 6 3 2 3" xfId="23138" xr:uid="{00000000-0005-0000-0000-0000FEBB0000}"/>
    <cellStyle name="Note 6 3 2 3 2" xfId="50370" xr:uid="{00000000-0005-0000-0000-0000FFBB0000}"/>
    <cellStyle name="Note 6 3 2 4" xfId="32613" xr:uid="{00000000-0005-0000-0000-000000BC0000}"/>
    <cellStyle name="Note 6 3 2 5" xfId="38192" xr:uid="{00000000-0005-0000-0000-000001BC0000}"/>
    <cellStyle name="Note 6 3 2 6" xfId="45652" xr:uid="{00000000-0005-0000-0000-000002BC0000}"/>
    <cellStyle name="Note 6 3 2 7" xfId="15098" xr:uid="{00000000-0005-0000-0000-000003BC0000}"/>
    <cellStyle name="Note 6 3 3" xfId="7373" xr:uid="{00000000-0005-0000-0000-000004BC0000}"/>
    <cellStyle name="Note 6 3 3 2" xfId="26877" xr:uid="{00000000-0005-0000-0000-000005BC0000}"/>
    <cellStyle name="Note 6 3 3 3" xfId="53139" xr:uid="{00000000-0005-0000-0000-000006BC0000}"/>
    <cellStyle name="Note 6 3 3 4" xfId="16967" xr:uid="{00000000-0005-0000-0000-000007BC0000}"/>
    <cellStyle name="Note 6 3 4" xfId="21045" xr:uid="{00000000-0005-0000-0000-000008BC0000}"/>
    <cellStyle name="Note 6 3 4 2" xfId="48475" xr:uid="{00000000-0005-0000-0000-000009BC0000}"/>
    <cellStyle name="Note 6 3 5" xfId="30659" xr:uid="{00000000-0005-0000-0000-00000ABC0000}"/>
    <cellStyle name="Note 6 3 6" xfId="36118" xr:uid="{00000000-0005-0000-0000-00000BBC0000}"/>
    <cellStyle name="Note 6 3 7" xfId="43711" xr:uid="{00000000-0005-0000-0000-00000CBC0000}"/>
    <cellStyle name="Note 6 3 8" xfId="12481" xr:uid="{00000000-0005-0000-0000-00000DBC0000}"/>
    <cellStyle name="Note 6 4" xfId="3349" xr:uid="{00000000-0005-0000-0000-00000EBC0000}"/>
    <cellStyle name="Note 6 4 2" xfId="8141" xr:uid="{00000000-0005-0000-0000-00000FBC0000}"/>
    <cellStyle name="Note 6 4 2 2" xfId="27571" xr:uid="{00000000-0005-0000-0000-000010BC0000}"/>
    <cellStyle name="Note 6 4 2 3" xfId="53907" xr:uid="{00000000-0005-0000-0000-000011BC0000}"/>
    <cellStyle name="Note 6 4 2 4" xfId="17682" xr:uid="{00000000-0005-0000-0000-000012BC0000}"/>
    <cellStyle name="Note 6 4 3" xfId="21974" xr:uid="{00000000-0005-0000-0000-000013BC0000}"/>
    <cellStyle name="Note 6 4 3 2" xfId="49219" xr:uid="{00000000-0005-0000-0000-000014BC0000}"/>
    <cellStyle name="Note 6 4 4" xfId="31461" xr:uid="{00000000-0005-0000-0000-000015BC0000}"/>
    <cellStyle name="Note 6 4 5" xfId="37028" xr:uid="{00000000-0005-0000-0000-000016BC0000}"/>
    <cellStyle name="Note 6 4 6" xfId="44488" xr:uid="{00000000-0005-0000-0000-000017BC0000}"/>
    <cellStyle name="Note 6 4 7" xfId="13983" xr:uid="{00000000-0005-0000-0000-000018BC0000}"/>
    <cellStyle name="Note 6 5" xfId="4988" xr:uid="{00000000-0005-0000-0000-000019BC0000}"/>
    <cellStyle name="Note 6 5 2" xfId="9744" xr:uid="{00000000-0005-0000-0000-00001ABC0000}"/>
    <cellStyle name="Note 6 5 2 2" xfId="55510" xr:uid="{00000000-0005-0000-0000-00001BBC0000}"/>
    <cellStyle name="Note 6 5 2 3" xfId="25762" xr:uid="{00000000-0005-0000-0000-00001CBC0000}"/>
    <cellStyle name="Note 6 5 3" xfId="33087" xr:uid="{00000000-0005-0000-0000-00001DBC0000}"/>
    <cellStyle name="Note 6 5 3 2" xfId="50819" xr:uid="{00000000-0005-0000-0000-00001EBC0000}"/>
    <cellStyle name="Note 6 5 4" xfId="38666" xr:uid="{00000000-0005-0000-0000-00001FBC0000}"/>
    <cellStyle name="Note 6 5 5" xfId="46119" xr:uid="{00000000-0005-0000-0000-000020BC0000}"/>
    <cellStyle name="Note 6 5 6" xfId="15852" xr:uid="{00000000-0005-0000-0000-000021BC0000}"/>
    <cellStyle name="Note 6 6" xfId="5473" xr:uid="{00000000-0005-0000-0000-000022BC0000}"/>
    <cellStyle name="Note 6 6 2" xfId="10165" xr:uid="{00000000-0005-0000-0000-000023BC0000}"/>
    <cellStyle name="Note 6 6 2 2" xfId="55931" xr:uid="{00000000-0005-0000-0000-000024BC0000}"/>
    <cellStyle name="Note 6 6 2 3" xfId="33569" xr:uid="{00000000-0005-0000-0000-000025BC0000}"/>
    <cellStyle name="Note 6 6 3" xfId="39148" xr:uid="{00000000-0005-0000-0000-000026BC0000}"/>
    <cellStyle name="Note 6 6 3 2" xfId="51239" xr:uid="{00000000-0005-0000-0000-000027BC0000}"/>
    <cellStyle name="Note 6 6 4" xfId="46601" xr:uid="{00000000-0005-0000-0000-000028BC0000}"/>
    <cellStyle name="Note 6 6 5" xfId="19776" xr:uid="{00000000-0005-0000-0000-000029BC0000}"/>
    <cellStyle name="Note 6 7" xfId="6176" xr:uid="{00000000-0005-0000-0000-00002ABC0000}"/>
    <cellStyle name="Note 6 7 2" xfId="51942" xr:uid="{00000000-0005-0000-0000-00002BBC0000}"/>
    <cellStyle name="Note 6 7 3" xfId="29410" xr:uid="{00000000-0005-0000-0000-00002CBC0000}"/>
    <cellStyle name="Note 6 8" xfId="10961" xr:uid="{00000000-0005-0000-0000-00002DBC0000}"/>
    <cellStyle name="Note 6 8 2" xfId="47280" xr:uid="{00000000-0005-0000-0000-00002EBC0000}"/>
    <cellStyle name="Note 6 8 3" xfId="34845" xr:uid="{00000000-0005-0000-0000-00002FBC0000}"/>
    <cellStyle name="Note 6 9" xfId="42444" xr:uid="{00000000-0005-0000-0000-000030BC0000}"/>
    <cellStyle name="Note 7" xfId="672" xr:uid="{00000000-0005-0000-0000-000031BC0000}"/>
    <cellStyle name="Note 7 10" xfId="11529" xr:uid="{00000000-0005-0000-0000-000032BC0000}"/>
    <cellStyle name="Note 7 2" xfId="1432" xr:uid="{00000000-0005-0000-0000-000033BC0000}"/>
    <cellStyle name="Note 7 2 2" xfId="3808" xr:uid="{00000000-0005-0000-0000-000034BC0000}"/>
    <cellStyle name="Note 7 2 2 2" xfId="8599" xr:uid="{00000000-0005-0000-0000-000035BC0000}"/>
    <cellStyle name="Note 7 2 2 2 2" xfId="28019" xr:uid="{00000000-0005-0000-0000-000036BC0000}"/>
    <cellStyle name="Note 7 2 2 2 3" xfId="54365" xr:uid="{00000000-0005-0000-0000-000037BC0000}"/>
    <cellStyle name="Note 7 2 2 2 4" xfId="18141" xr:uid="{00000000-0005-0000-0000-000038BC0000}"/>
    <cellStyle name="Note 7 2 2 3" xfId="22433" xr:uid="{00000000-0005-0000-0000-000039BC0000}"/>
    <cellStyle name="Note 7 2 2 3 2" xfId="49676" xr:uid="{00000000-0005-0000-0000-00003ABC0000}"/>
    <cellStyle name="Note 7 2 2 4" xfId="31916" xr:uid="{00000000-0005-0000-0000-00003BBC0000}"/>
    <cellStyle name="Note 7 2 2 5" xfId="37487" xr:uid="{00000000-0005-0000-0000-00003CBC0000}"/>
    <cellStyle name="Note 7 2 2 6" xfId="44947" xr:uid="{00000000-0005-0000-0000-00003DBC0000}"/>
    <cellStyle name="Note 7 2 2 7" xfId="14430" xr:uid="{00000000-0005-0000-0000-00003EBC0000}"/>
    <cellStyle name="Note 7 2 3" xfId="6646" xr:uid="{00000000-0005-0000-0000-00003FBC0000}"/>
    <cellStyle name="Note 7 2 3 2" xfId="26209" xr:uid="{00000000-0005-0000-0000-000040BC0000}"/>
    <cellStyle name="Note 7 2 3 3" xfId="52412" xr:uid="{00000000-0005-0000-0000-000041BC0000}"/>
    <cellStyle name="Note 7 2 3 4" xfId="16299" xr:uid="{00000000-0005-0000-0000-000042BC0000}"/>
    <cellStyle name="Note 7 2 4" xfId="20271" xr:uid="{00000000-0005-0000-0000-000043BC0000}"/>
    <cellStyle name="Note 7 2 4 2" xfId="47748" xr:uid="{00000000-0005-0000-0000-000044BC0000}"/>
    <cellStyle name="Note 7 2 5" xfId="29896" xr:uid="{00000000-0005-0000-0000-000045BC0000}"/>
    <cellStyle name="Note 7 2 6" xfId="35342" xr:uid="{00000000-0005-0000-0000-000046BC0000}"/>
    <cellStyle name="Note 7 2 7" xfId="42937" xr:uid="{00000000-0005-0000-0000-000047BC0000}"/>
    <cellStyle name="Note 7 2 8" xfId="12966" xr:uid="{00000000-0005-0000-0000-000048BC0000}"/>
    <cellStyle name="Note 7 3" xfId="3116" xr:uid="{00000000-0005-0000-0000-000049BC0000}"/>
    <cellStyle name="Note 7 3 2" xfId="7909" xr:uid="{00000000-0005-0000-0000-00004ABC0000}"/>
    <cellStyle name="Note 7 3 2 2" xfId="27339" xr:uid="{00000000-0005-0000-0000-00004BBC0000}"/>
    <cellStyle name="Note 7 3 2 3" xfId="53675" xr:uid="{00000000-0005-0000-0000-00004CBC0000}"/>
    <cellStyle name="Note 7 3 2 4" xfId="17449" xr:uid="{00000000-0005-0000-0000-00004DBC0000}"/>
    <cellStyle name="Note 7 3 3" xfId="21741" xr:uid="{00000000-0005-0000-0000-00004EBC0000}"/>
    <cellStyle name="Note 7 3 3 2" xfId="48987" xr:uid="{00000000-0005-0000-0000-00004FBC0000}"/>
    <cellStyle name="Note 7 3 4" xfId="31228" xr:uid="{00000000-0005-0000-0000-000050BC0000}"/>
    <cellStyle name="Note 7 3 5" xfId="36795" xr:uid="{00000000-0005-0000-0000-000051BC0000}"/>
    <cellStyle name="Note 7 3 6" xfId="44255" xr:uid="{00000000-0005-0000-0000-000052BC0000}"/>
    <cellStyle name="Note 7 3 7" xfId="12249" xr:uid="{00000000-0005-0000-0000-000053BC0000}"/>
    <cellStyle name="Note 7 4" xfId="5943" xr:uid="{00000000-0005-0000-0000-000054BC0000}"/>
    <cellStyle name="Note 7 4 2" xfId="23431" xr:uid="{00000000-0005-0000-0000-000055BC0000}"/>
    <cellStyle name="Note 7 4 3" xfId="51709" xr:uid="{00000000-0005-0000-0000-000056BC0000}"/>
    <cellStyle name="Note 7 4 4" xfId="13751" xr:uid="{00000000-0005-0000-0000-000057BC0000}"/>
    <cellStyle name="Note 7 5" xfId="15620" xr:uid="{00000000-0005-0000-0000-000058BC0000}"/>
    <cellStyle name="Note 7 5 2" xfId="25530" xr:uid="{00000000-0005-0000-0000-000059BC0000}"/>
    <cellStyle name="Note 7 5 3" xfId="47048" xr:uid="{00000000-0005-0000-0000-00005ABC0000}"/>
    <cellStyle name="Note 7 6" xfId="19517" xr:uid="{00000000-0005-0000-0000-00005BBC0000}"/>
    <cellStyle name="Note 7 7" xfId="29178" xr:uid="{00000000-0005-0000-0000-00005CBC0000}"/>
    <cellStyle name="Note 7 8" xfId="34586" xr:uid="{00000000-0005-0000-0000-00005DBC0000}"/>
    <cellStyle name="Note 7 9" xfId="42185" xr:uid="{00000000-0005-0000-0000-00005EBC0000}"/>
    <cellStyle name="Note 8" xfId="1127" xr:uid="{00000000-0005-0000-0000-00005FBC0000}"/>
    <cellStyle name="Note 8 2" xfId="3530" xr:uid="{00000000-0005-0000-0000-000060BC0000}"/>
    <cellStyle name="Note 8 2 2" xfId="8322" xr:uid="{00000000-0005-0000-0000-000061BC0000}"/>
    <cellStyle name="Note 8 2 2 2" xfId="27747" xr:uid="{00000000-0005-0000-0000-000062BC0000}"/>
    <cellStyle name="Note 8 2 2 3" xfId="54088" xr:uid="{00000000-0005-0000-0000-000063BC0000}"/>
    <cellStyle name="Note 8 2 2 4" xfId="17863" xr:uid="{00000000-0005-0000-0000-000064BC0000}"/>
    <cellStyle name="Note 8 2 3" xfId="22155" xr:uid="{00000000-0005-0000-0000-000065BC0000}"/>
    <cellStyle name="Note 8 2 3 2" xfId="49399" xr:uid="{00000000-0005-0000-0000-000066BC0000}"/>
    <cellStyle name="Note 8 2 4" xfId="31640" xr:uid="{00000000-0005-0000-0000-000067BC0000}"/>
    <cellStyle name="Note 8 2 5" xfId="37209" xr:uid="{00000000-0005-0000-0000-000068BC0000}"/>
    <cellStyle name="Note 8 2 6" xfId="44669" xr:uid="{00000000-0005-0000-0000-000069BC0000}"/>
    <cellStyle name="Note 8 2 7" xfId="12667" xr:uid="{00000000-0005-0000-0000-00006ABC0000}"/>
    <cellStyle name="Note 8 3" xfId="6358" xr:uid="{00000000-0005-0000-0000-00006BBC0000}"/>
    <cellStyle name="Note 8 3 2" xfId="24169" xr:uid="{00000000-0005-0000-0000-00006CBC0000}"/>
    <cellStyle name="Note 8 3 3" xfId="52124" xr:uid="{00000000-0005-0000-0000-00006DBC0000}"/>
    <cellStyle name="Note 8 3 4" xfId="14159" xr:uid="{00000000-0005-0000-0000-00006EBC0000}"/>
    <cellStyle name="Note 8 4" xfId="16028" xr:uid="{00000000-0005-0000-0000-00006FBC0000}"/>
    <cellStyle name="Note 8 4 2" xfId="25938" xr:uid="{00000000-0005-0000-0000-000070BC0000}"/>
    <cellStyle name="Note 8 4 3" xfId="47462" xr:uid="{00000000-0005-0000-0000-000071BC0000}"/>
    <cellStyle name="Note 8 5" xfId="19966" xr:uid="{00000000-0005-0000-0000-000072BC0000}"/>
    <cellStyle name="Note 8 6" xfId="29595" xr:uid="{00000000-0005-0000-0000-000073BC0000}"/>
    <cellStyle name="Note 8 7" xfId="35037" xr:uid="{00000000-0005-0000-0000-000074BC0000}"/>
    <cellStyle name="Note 8 8" xfId="42632" xr:uid="{00000000-0005-0000-0000-000075BC0000}"/>
    <cellStyle name="Note 8 9" xfId="11231" xr:uid="{00000000-0005-0000-0000-000076BC0000}"/>
    <cellStyle name="Note 9" xfId="1974" xr:uid="{00000000-0005-0000-0000-000077BC0000}"/>
    <cellStyle name="Note 9 2" xfId="4281" xr:uid="{00000000-0005-0000-0000-000078BC0000}"/>
    <cellStyle name="Note 9 2 2" xfId="9062" xr:uid="{00000000-0005-0000-0000-000079BC0000}"/>
    <cellStyle name="Note 9 2 2 2" xfId="28455" xr:uid="{00000000-0005-0000-0000-00007ABC0000}"/>
    <cellStyle name="Note 9 2 2 3" xfId="54828" xr:uid="{00000000-0005-0000-0000-00007BBC0000}"/>
    <cellStyle name="Note 9 2 2 4" xfId="18614" xr:uid="{00000000-0005-0000-0000-00007CBC0000}"/>
    <cellStyle name="Note 9 2 3" xfId="22906" xr:uid="{00000000-0005-0000-0000-00007DBC0000}"/>
    <cellStyle name="Note 9 2 3 2" xfId="50138" xr:uid="{00000000-0005-0000-0000-00007EBC0000}"/>
    <cellStyle name="Note 9 2 4" xfId="32381" xr:uid="{00000000-0005-0000-0000-00007FBC0000}"/>
    <cellStyle name="Note 9 2 5" xfId="37960" xr:uid="{00000000-0005-0000-0000-000080BC0000}"/>
    <cellStyle name="Note 9 2 6" xfId="45420" xr:uid="{00000000-0005-0000-0000-000081BC0000}"/>
    <cellStyle name="Note 9 2 7" xfId="14866" xr:uid="{00000000-0005-0000-0000-000082BC0000}"/>
    <cellStyle name="Note 9 3" xfId="7141" xr:uid="{00000000-0005-0000-0000-000083BC0000}"/>
    <cellStyle name="Note 9 3 2" xfId="26645" xr:uid="{00000000-0005-0000-0000-000084BC0000}"/>
    <cellStyle name="Note 9 3 3" xfId="52907" xr:uid="{00000000-0005-0000-0000-000085BC0000}"/>
    <cellStyle name="Note 9 3 4" xfId="16735" xr:uid="{00000000-0005-0000-0000-000086BC0000}"/>
    <cellStyle name="Note 9 4" xfId="20813" xr:uid="{00000000-0005-0000-0000-000087BC0000}"/>
    <cellStyle name="Note 9 4 2" xfId="48243" xr:uid="{00000000-0005-0000-0000-000088BC0000}"/>
    <cellStyle name="Note 9 5" xfId="30427" xr:uid="{00000000-0005-0000-0000-000089BC0000}"/>
    <cellStyle name="Note 9 6" xfId="35884" xr:uid="{00000000-0005-0000-0000-00008ABC0000}"/>
    <cellStyle name="Note 9 7" xfId="43479" xr:uid="{00000000-0005-0000-0000-00008BBC0000}"/>
    <cellStyle name="Note 9 8" xfId="11978" xr:uid="{00000000-0005-0000-0000-00008CBC0000}"/>
    <cellStyle name="Notiz 2" xfId="209" xr:uid="{00000000-0005-0000-0000-00008DBC0000}"/>
    <cellStyle name="Notiz 2 10" xfId="23349" xr:uid="{00000000-0005-0000-0000-00008EBC0000}"/>
    <cellStyle name="Notiz 2 11" xfId="21362" xr:uid="{00000000-0005-0000-0000-00008FBC0000}"/>
    <cellStyle name="Notiz 2 12" xfId="24852" xr:uid="{00000000-0005-0000-0000-000090BC0000}"/>
    <cellStyle name="Notiz 2 13" xfId="28965" xr:uid="{00000000-0005-0000-0000-000091BC0000}"/>
    <cellStyle name="Notiz 2 14" xfId="34225" xr:uid="{00000000-0005-0000-0000-000092BC0000}"/>
    <cellStyle name="Notiz 2 15" xfId="34138" xr:uid="{00000000-0005-0000-0000-000093BC0000}"/>
    <cellStyle name="Notiz 2 16" xfId="40615" xr:uid="{00000000-0005-0000-0000-000094BC0000}"/>
    <cellStyle name="Notiz 2 17" xfId="41261" xr:uid="{00000000-0005-0000-0000-000095BC0000}"/>
    <cellStyle name="Notiz 2 18" xfId="39658" xr:uid="{00000000-0005-0000-0000-000096BC0000}"/>
    <cellStyle name="Notiz 2 19" xfId="41694" xr:uid="{00000000-0005-0000-0000-000097BC0000}"/>
    <cellStyle name="Notiz 2 2" xfId="748" xr:uid="{00000000-0005-0000-0000-000098BC0000}"/>
    <cellStyle name="Notiz 2 2 10" xfId="23861" xr:uid="{00000000-0005-0000-0000-000099BC0000}"/>
    <cellStyle name="Notiz 2 2 11" xfId="25251" xr:uid="{00000000-0005-0000-0000-00009ABC0000}"/>
    <cellStyle name="Notiz 2 2 12" xfId="28944" xr:uid="{00000000-0005-0000-0000-00009BBC0000}"/>
    <cellStyle name="Notiz 2 2 13" xfId="34662" xr:uid="{00000000-0005-0000-0000-00009CBC0000}"/>
    <cellStyle name="Notiz 2 2 14" xfId="39328" xr:uid="{00000000-0005-0000-0000-00009DBC0000}"/>
    <cellStyle name="Notiz 2 2 15" xfId="40606" xr:uid="{00000000-0005-0000-0000-00009EBC0000}"/>
    <cellStyle name="Notiz 2 2 16" xfId="41299" xr:uid="{00000000-0005-0000-0000-00009FBC0000}"/>
    <cellStyle name="Notiz 2 2 17" xfId="40661" xr:uid="{00000000-0005-0000-0000-0000A0BC0000}"/>
    <cellStyle name="Notiz 2 2 18" xfId="41812" xr:uid="{00000000-0005-0000-0000-0000A1BC0000}"/>
    <cellStyle name="Notiz 2 2 19" xfId="41863" xr:uid="{00000000-0005-0000-0000-0000A2BC0000}"/>
    <cellStyle name="Notiz 2 2 2" xfId="1191" xr:uid="{00000000-0005-0000-0000-0000A3BC0000}"/>
    <cellStyle name="Notiz 2 2 2 10" xfId="33771" xr:uid="{00000000-0005-0000-0000-0000A4BC0000}"/>
    <cellStyle name="Notiz 2 2 2 11" xfId="35101" xr:uid="{00000000-0005-0000-0000-0000A5BC0000}"/>
    <cellStyle name="Notiz 2 2 2 12" xfId="39532" xr:uid="{00000000-0005-0000-0000-0000A6BC0000}"/>
    <cellStyle name="Notiz 2 2 2 13" xfId="41171" xr:uid="{00000000-0005-0000-0000-0000A7BC0000}"/>
    <cellStyle name="Notiz 2 2 2 14" xfId="40130" xr:uid="{00000000-0005-0000-0000-0000A8BC0000}"/>
    <cellStyle name="Notiz 2 2 2 15" xfId="34335" xr:uid="{00000000-0005-0000-0000-0000A9BC0000}"/>
    <cellStyle name="Notiz 2 2 2 16" xfId="41708" xr:uid="{00000000-0005-0000-0000-0000AABC0000}"/>
    <cellStyle name="Notiz 2 2 2 17" xfId="39336" xr:uid="{00000000-0005-0000-0000-0000ABBC0000}"/>
    <cellStyle name="Notiz 2 2 2 18" xfId="41378" xr:uid="{00000000-0005-0000-0000-0000ACBC0000}"/>
    <cellStyle name="Notiz 2 2 2 19" xfId="42696" xr:uid="{00000000-0005-0000-0000-0000ADBC0000}"/>
    <cellStyle name="Notiz 2 2 2 2" xfId="2783" xr:uid="{00000000-0005-0000-0000-0000AEBC0000}"/>
    <cellStyle name="Notiz 2 2 2 2 10" xfId="36466" xr:uid="{00000000-0005-0000-0000-0000AFBC0000}"/>
    <cellStyle name="Notiz 2 2 2 2 11" xfId="40247" xr:uid="{00000000-0005-0000-0000-0000B0BC0000}"/>
    <cellStyle name="Notiz 2 2 2 2 12" xfId="39998" xr:uid="{00000000-0005-0000-0000-0000B1BC0000}"/>
    <cellStyle name="Notiz 2 2 2 2 13" xfId="39591" xr:uid="{00000000-0005-0000-0000-0000B2BC0000}"/>
    <cellStyle name="Notiz 2 2 2 2 14" xfId="40783" xr:uid="{00000000-0005-0000-0000-0000B3BC0000}"/>
    <cellStyle name="Notiz 2 2 2 2 15" xfId="40175" xr:uid="{00000000-0005-0000-0000-0000B4BC0000}"/>
    <cellStyle name="Notiz 2 2 2 2 16" xfId="41833" xr:uid="{00000000-0005-0000-0000-0000B5BC0000}"/>
    <cellStyle name="Notiz 2 2 2 2 17" xfId="39448" xr:uid="{00000000-0005-0000-0000-0000B6BC0000}"/>
    <cellStyle name="Notiz 2 2 2 2 18" xfId="43930" xr:uid="{00000000-0005-0000-0000-0000B7BC0000}"/>
    <cellStyle name="Notiz 2 2 2 2 19" xfId="15317" xr:uid="{00000000-0005-0000-0000-0000B8BC0000}"/>
    <cellStyle name="Notiz 2 2 2 2 2" xfId="7606" xr:uid="{00000000-0005-0000-0000-0000B9BC0000}"/>
    <cellStyle name="Notiz 2 2 2 2 2 2" xfId="53372" xr:uid="{00000000-0005-0000-0000-0000BABC0000}"/>
    <cellStyle name="Notiz 2 2 2 2 2 3" xfId="21410" xr:uid="{00000000-0005-0000-0000-0000BBBC0000}"/>
    <cellStyle name="Notiz 2 2 2 2 3" xfId="10537" xr:uid="{00000000-0005-0000-0000-0000BCBC0000}"/>
    <cellStyle name="Notiz 2 2 2 2 3 2" xfId="56302" xr:uid="{00000000-0005-0000-0000-0000BDBC0000}"/>
    <cellStyle name="Notiz 2 2 2 2 3 3" xfId="23887" xr:uid="{00000000-0005-0000-0000-0000BEBC0000}"/>
    <cellStyle name="Notiz 2 2 2 2 4" xfId="23557" xr:uid="{00000000-0005-0000-0000-0000BFBC0000}"/>
    <cellStyle name="Notiz 2 2 2 2 4 2" xfId="48684" xr:uid="{00000000-0005-0000-0000-0000C0BC0000}"/>
    <cellStyle name="Notiz 2 2 2 2 5" xfId="23896" xr:uid="{00000000-0005-0000-0000-0000C1BC0000}"/>
    <cellStyle name="Notiz 2 2 2 2 6" xfId="23892" xr:uid="{00000000-0005-0000-0000-0000C2BC0000}"/>
    <cellStyle name="Notiz 2 2 2 2 7" xfId="24053" xr:uid="{00000000-0005-0000-0000-0000C3BC0000}"/>
    <cellStyle name="Notiz 2 2 2 2 8" xfId="30902" xr:uid="{00000000-0005-0000-0000-0000C4BC0000}"/>
    <cellStyle name="Notiz 2 2 2 2 9" xfId="33945" xr:uid="{00000000-0005-0000-0000-0000C5BC0000}"/>
    <cellStyle name="Notiz 2 2 2 20" xfId="12726" xr:uid="{00000000-0005-0000-0000-0000C6BC0000}"/>
    <cellStyle name="Notiz 2 2 2 3" xfId="5207" xr:uid="{00000000-0005-0000-0000-0000C7BC0000}"/>
    <cellStyle name="Notiz 2 2 2 3 10" xfId="39417" xr:uid="{00000000-0005-0000-0000-0000C8BC0000}"/>
    <cellStyle name="Notiz 2 2 2 3 11" xfId="41165" xr:uid="{00000000-0005-0000-0000-0000C9BC0000}"/>
    <cellStyle name="Notiz 2 2 2 3 12" xfId="46338" xr:uid="{00000000-0005-0000-0000-0000CABC0000}"/>
    <cellStyle name="Notiz 2 2 2 3 13" xfId="20030" xr:uid="{00000000-0005-0000-0000-0000CBBC0000}"/>
    <cellStyle name="Notiz 2 2 2 3 2" xfId="10696" xr:uid="{00000000-0005-0000-0000-0000CCBC0000}"/>
    <cellStyle name="Notiz 2 2 2 3 2 2" xfId="56461" xr:uid="{00000000-0005-0000-0000-0000CDBC0000}"/>
    <cellStyle name="Notiz 2 2 2 3 2 3" xfId="33306" xr:uid="{00000000-0005-0000-0000-0000CEBC0000}"/>
    <cellStyle name="Notiz 2 2 2 3 3" xfId="34104" xr:uid="{00000000-0005-0000-0000-0000CFBC0000}"/>
    <cellStyle name="Notiz 2 2 2 3 4" xfId="38885" xr:uid="{00000000-0005-0000-0000-0000D0BC0000}"/>
    <cellStyle name="Notiz 2 2 2 3 5" xfId="41238" xr:uid="{00000000-0005-0000-0000-0000D1BC0000}"/>
    <cellStyle name="Notiz 2 2 2 3 6" xfId="40073" xr:uid="{00000000-0005-0000-0000-0000D2BC0000}"/>
    <cellStyle name="Notiz 2 2 2 3 7" xfId="40428" xr:uid="{00000000-0005-0000-0000-0000D3BC0000}"/>
    <cellStyle name="Notiz 2 2 2 3 8" xfId="36441" xr:uid="{00000000-0005-0000-0000-0000D4BC0000}"/>
    <cellStyle name="Notiz 2 2 2 3 9" xfId="41779" xr:uid="{00000000-0005-0000-0000-0000D5BC0000}"/>
    <cellStyle name="Notiz 2 2 2 4" xfId="10363" xr:uid="{00000000-0005-0000-0000-0000D6BC0000}"/>
    <cellStyle name="Notiz 2 2 2 4 2" xfId="56128" xr:uid="{00000000-0005-0000-0000-0000D7BC0000}"/>
    <cellStyle name="Notiz 2 2 2 4 3" xfId="24646" xr:uid="{00000000-0005-0000-0000-0000D8BC0000}"/>
    <cellStyle name="Notiz 2 2 2 5" xfId="24099" xr:uid="{00000000-0005-0000-0000-0000D9BC0000}"/>
    <cellStyle name="Notiz 2 2 2 6" xfId="23757" xr:uid="{00000000-0005-0000-0000-0000DABC0000}"/>
    <cellStyle name="Notiz 2 2 2 7" xfId="19228" xr:uid="{00000000-0005-0000-0000-0000DBBC0000}"/>
    <cellStyle name="Notiz 2 2 2 8" xfId="25232" xr:uid="{00000000-0005-0000-0000-0000DCBC0000}"/>
    <cellStyle name="Notiz 2 2 2 9" xfId="29657" xr:uid="{00000000-0005-0000-0000-0000DDBC0000}"/>
    <cellStyle name="Notiz 2 2 20" xfId="41864" xr:uid="{00000000-0005-0000-0000-0000DEBC0000}"/>
    <cellStyle name="Notiz 2 2 21" xfId="42261" xr:uid="{00000000-0005-0000-0000-0000DFBC0000}"/>
    <cellStyle name="Notiz 2 2 22" xfId="11605" xr:uid="{00000000-0005-0000-0000-0000E0BC0000}"/>
    <cellStyle name="Notiz 2 2 3" xfId="1219" xr:uid="{00000000-0005-0000-0000-0000E1BC0000}"/>
    <cellStyle name="Notiz 2 2 3 10" xfId="33781" xr:uid="{00000000-0005-0000-0000-0000E2BC0000}"/>
    <cellStyle name="Notiz 2 2 3 11" xfId="35129" xr:uid="{00000000-0005-0000-0000-0000E3BC0000}"/>
    <cellStyle name="Notiz 2 2 3 12" xfId="39547" xr:uid="{00000000-0005-0000-0000-0000E4BC0000}"/>
    <cellStyle name="Notiz 2 2 3 13" xfId="39505" xr:uid="{00000000-0005-0000-0000-0000E5BC0000}"/>
    <cellStyle name="Notiz 2 2 3 14" xfId="40167" xr:uid="{00000000-0005-0000-0000-0000E6BC0000}"/>
    <cellStyle name="Notiz 2 2 3 15" xfId="39394" xr:uid="{00000000-0005-0000-0000-0000E7BC0000}"/>
    <cellStyle name="Notiz 2 2 3 16" xfId="41149" xr:uid="{00000000-0005-0000-0000-0000E8BC0000}"/>
    <cellStyle name="Notiz 2 2 3 17" xfId="41578" xr:uid="{00000000-0005-0000-0000-0000E9BC0000}"/>
    <cellStyle name="Notiz 2 2 3 18" xfId="40225" xr:uid="{00000000-0005-0000-0000-0000EABC0000}"/>
    <cellStyle name="Notiz 2 2 3 19" xfId="42724" xr:uid="{00000000-0005-0000-0000-0000EBBC0000}"/>
    <cellStyle name="Notiz 2 2 3 2" xfId="2572" xr:uid="{00000000-0005-0000-0000-0000ECBC0000}"/>
    <cellStyle name="Notiz 2 2 3 2 10" xfId="36362" xr:uid="{00000000-0005-0000-0000-0000EDBC0000}"/>
    <cellStyle name="Notiz 2 2 3 2 11" xfId="40143" xr:uid="{00000000-0005-0000-0000-0000EEBC0000}"/>
    <cellStyle name="Notiz 2 2 3 2 12" xfId="40963" xr:uid="{00000000-0005-0000-0000-0000EFBC0000}"/>
    <cellStyle name="Notiz 2 2 3 2 13" xfId="40154" xr:uid="{00000000-0005-0000-0000-0000F0BC0000}"/>
    <cellStyle name="Notiz 2 2 3 2 14" xfId="40710" xr:uid="{00000000-0005-0000-0000-0000F1BC0000}"/>
    <cellStyle name="Notiz 2 2 3 2 15" xfId="41731" xr:uid="{00000000-0005-0000-0000-0000F2BC0000}"/>
    <cellStyle name="Notiz 2 2 3 2 16" xfId="34358" xr:uid="{00000000-0005-0000-0000-0000F3BC0000}"/>
    <cellStyle name="Notiz 2 2 3 2 17" xfId="40711" xr:uid="{00000000-0005-0000-0000-0000F4BC0000}"/>
    <cellStyle name="Notiz 2 2 3 2 18" xfId="43898" xr:uid="{00000000-0005-0000-0000-0000F5BC0000}"/>
    <cellStyle name="Notiz 2 2 3 2 19" xfId="15285" xr:uid="{00000000-0005-0000-0000-0000F6BC0000}"/>
    <cellStyle name="Notiz 2 2 3 2 2" xfId="7567" xr:uid="{00000000-0005-0000-0000-0000F7BC0000}"/>
    <cellStyle name="Notiz 2 2 3 2 2 2" xfId="53333" xr:uid="{00000000-0005-0000-0000-0000F8BC0000}"/>
    <cellStyle name="Notiz 2 2 3 2 2 3" xfId="21309" xr:uid="{00000000-0005-0000-0000-0000F9BC0000}"/>
    <cellStyle name="Notiz 2 2 3 2 3" xfId="10506" xr:uid="{00000000-0005-0000-0000-0000FABC0000}"/>
    <cellStyle name="Notiz 2 2 3 2 3 2" xfId="56271" xr:uid="{00000000-0005-0000-0000-0000FBBC0000}"/>
    <cellStyle name="Notiz 2 2 3 2 3 3" xfId="24445" xr:uid="{00000000-0005-0000-0000-0000FCBC0000}"/>
    <cellStyle name="Notiz 2 2 3 2 4" xfId="24627" xr:uid="{00000000-0005-0000-0000-0000FDBC0000}"/>
    <cellStyle name="Notiz 2 2 3 2 4 2" xfId="48657" xr:uid="{00000000-0005-0000-0000-0000FEBC0000}"/>
    <cellStyle name="Notiz 2 2 3 2 5" xfId="24032" xr:uid="{00000000-0005-0000-0000-0000FFBC0000}"/>
    <cellStyle name="Notiz 2 2 3 2 6" xfId="24881" xr:uid="{00000000-0005-0000-0000-000000BD0000}"/>
    <cellStyle name="Notiz 2 2 3 2 7" xfId="25053" xr:uid="{00000000-0005-0000-0000-000001BD0000}"/>
    <cellStyle name="Notiz 2 2 3 2 8" xfId="30859" xr:uid="{00000000-0005-0000-0000-000002BD0000}"/>
    <cellStyle name="Notiz 2 2 3 2 9" xfId="33914" xr:uid="{00000000-0005-0000-0000-000003BD0000}"/>
    <cellStyle name="Notiz 2 2 3 20" xfId="12753" xr:uid="{00000000-0005-0000-0000-000004BD0000}"/>
    <cellStyle name="Notiz 2 2 3 3" xfId="5175" xr:uid="{00000000-0005-0000-0000-000005BD0000}"/>
    <cellStyle name="Notiz 2 2 3 3 10" xfId="41257" xr:uid="{00000000-0005-0000-0000-000006BD0000}"/>
    <cellStyle name="Notiz 2 2 3 3 11" xfId="41303" xr:uid="{00000000-0005-0000-0000-000007BD0000}"/>
    <cellStyle name="Notiz 2 2 3 3 12" xfId="46306" xr:uid="{00000000-0005-0000-0000-000008BD0000}"/>
    <cellStyle name="Notiz 2 2 3 3 13" xfId="20058" xr:uid="{00000000-0005-0000-0000-000009BD0000}"/>
    <cellStyle name="Notiz 2 2 3 3 2" xfId="10665" xr:uid="{00000000-0005-0000-0000-00000ABD0000}"/>
    <cellStyle name="Notiz 2 2 3 3 2 2" xfId="56430" xr:uid="{00000000-0005-0000-0000-00000BBD0000}"/>
    <cellStyle name="Notiz 2 2 3 3 2 3" xfId="33274" xr:uid="{00000000-0005-0000-0000-00000CBD0000}"/>
    <cellStyle name="Notiz 2 2 3 3 3" xfId="34073" xr:uid="{00000000-0005-0000-0000-00000DBD0000}"/>
    <cellStyle name="Notiz 2 2 3 3 4" xfId="38853" xr:uid="{00000000-0005-0000-0000-00000EBD0000}"/>
    <cellStyle name="Notiz 2 2 3 3 5" xfId="41206" xr:uid="{00000000-0005-0000-0000-00000FBD0000}"/>
    <cellStyle name="Notiz 2 2 3 3 6" xfId="40222" xr:uid="{00000000-0005-0000-0000-000010BD0000}"/>
    <cellStyle name="Notiz 2 2 3 3 7" xfId="41450" xr:uid="{00000000-0005-0000-0000-000011BD0000}"/>
    <cellStyle name="Notiz 2 2 3 3 8" xfId="41494" xr:uid="{00000000-0005-0000-0000-000012BD0000}"/>
    <cellStyle name="Notiz 2 2 3 3 9" xfId="41286" xr:uid="{00000000-0005-0000-0000-000013BD0000}"/>
    <cellStyle name="Notiz 2 2 3 4" xfId="10373" xr:uid="{00000000-0005-0000-0000-000014BD0000}"/>
    <cellStyle name="Notiz 2 2 3 4 2" xfId="56138" xr:uid="{00000000-0005-0000-0000-000015BD0000}"/>
    <cellStyle name="Notiz 2 2 3 4 3" xfId="24583" xr:uid="{00000000-0005-0000-0000-000016BD0000}"/>
    <cellStyle name="Notiz 2 2 3 5" xfId="23685" xr:uid="{00000000-0005-0000-0000-000017BD0000}"/>
    <cellStyle name="Notiz 2 2 3 6" xfId="24671" xr:uid="{00000000-0005-0000-0000-000018BD0000}"/>
    <cellStyle name="Notiz 2 2 3 7" xfId="23519" xr:uid="{00000000-0005-0000-0000-000019BD0000}"/>
    <cellStyle name="Notiz 2 2 3 8" xfId="25138" xr:uid="{00000000-0005-0000-0000-00001ABD0000}"/>
    <cellStyle name="Notiz 2 2 3 9" xfId="29684" xr:uid="{00000000-0005-0000-0000-00001BBD0000}"/>
    <cellStyle name="Notiz 2 2 4" xfId="1495" xr:uid="{00000000-0005-0000-0000-00001CBD0000}"/>
    <cellStyle name="Notiz 2 2 4 10" xfId="35405" xr:uid="{00000000-0005-0000-0000-00001DBD0000}"/>
    <cellStyle name="Notiz 2 2 4 11" xfId="39644" xr:uid="{00000000-0005-0000-0000-00001EBD0000}"/>
    <cellStyle name="Notiz 2 2 4 12" xfId="40916" xr:uid="{00000000-0005-0000-0000-00001FBD0000}"/>
    <cellStyle name="Notiz 2 2 4 13" xfId="36396" xr:uid="{00000000-0005-0000-0000-000020BD0000}"/>
    <cellStyle name="Notiz 2 2 4 14" xfId="41331" xr:uid="{00000000-0005-0000-0000-000021BD0000}"/>
    <cellStyle name="Notiz 2 2 4 15" xfId="40908" xr:uid="{00000000-0005-0000-0000-000022BD0000}"/>
    <cellStyle name="Notiz 2 2 4 16" xfId="41005" xr:uid="{00000000-0005-0000-0000-000023BD0000}"/>
    <cellStyle name="Notiz 2 2 4 17" xfId="41302" xr:uid="{00000000-0005-0000-0000-000024BD0000}"/>
    <cellStyle name="Notiz 2 2 4 18" xfId="43000" xr:uid="{00000000-0005-0000-0000-000025BD0000}"/>
    <cellStyle name="Notiz 2 2 4 19" xfId="13029" xr:uid="{00000000-0005-0000-0000-000026BD0000}"/>
    <cellStyle name="Notiz 2 2 4 2" xfId="6708" xr:uid="{00000000-0005-0000-0000-000027BD0000}"/>
    <cellStyle name="Notiz 2 2 4 2 2" xfId="52474" xr:uid="{00000000-0005-0000-0000-000028BD0000}"/>
    <cellStyle name="Notiz 2 2 4 2 3" xfId="20334" xr:uid="{00000000-0005-0000-0000-000029BD0000}"/>
    <cellStyle name="Notiz 2 2 4 3" xfId="10376" xr:uid="{00000000-0005-0000-0000-00002ABD0000}"/>
    <cellStyle name="Notiz 2 2 4 3 2" xfId="56141" xr:uid="{00000000-0005-0000-0000-00002BBD0000}"/>
    <cellStyle name="Notiz 2 2 4 3 3" xfId="23485" xr:uid="{00000000-0005-0000-0000-00002CBD0000}"/>
    <cellStyle name="Notiz 2 2 4 4" xfId="23522" xr:uid="{00000000-0005-0000-0000-00002DBD0000}"/>
    <cellStyle name="Notiz 2 2 4 4 2" xfId="47810" xr:uid="{00000000-0005-0000-0000-00002EBD0000}"/>
    <cellStyle name="Notiz 2 2 4 5" xfId="23829" xr:uid="{00000000-0005-0000-0000-00002FBD0000}"/>
    <cellStyle name="Notiz 2 2 4 6" xfId="24602" xr:uid="{00000000-0005-0000-0000-000030BD0000}"/>
    <cellStyle name="Notiz 2 2 4 7" xfId="27769" xr:uid="{00000000-0005-0000-0000-000031BD0000}"/>
    <cellStyle name="Notiz 2 2 4 8" xfId="29959" xr:uid="{00000000-0005-0000-0000-000032BD0000}"/>
    <cellStyle name="Notiz 2 2 4 9" xfId="33784" xr:uid="{00000000-0005-0000-0000-000033BD0000}"/>
    <cellStyle name="Notiz 2 2 5" xfId="2839" xr:uid="{00000000-0005-0000-0000-000034BD0000}"/>
    <cellStyle name="Notiz 2 2 5 10" xfId="36518" xr:uid="{00000000-0005-0000-0000-000035BD0000}"/>
    <cellStyle name="Notiz 2 2 5 11" xfId="40273" xr:uid="{00000000-0005-0000-0000-000036BD0000}"/>
    <cellStyle name="Notiz 2 2 5 12" xfId="39704" xr:uid="{00000000-0005-0000-0000-000037BD0000}"/>
    <cellStyle name="Notiz 2 2 5 13" xfId="40718" xr:uid="{00000000-0005-0000-0000-000038BD0000}"/>
    <cellStyle name="Notiz 2 2 5 14" xfId="39427" xr:uid="{00000000-0005-0000-0000-000039BD0000}"/>
    <cellStyle name="Notiz 2 2 5 15" xfId="39728" xr:uid="{00000000-0005-0000-0000-00003ABD0000}"/>
    <cellStyle name="Notiz 2 2 5 16" xfId="41594" xr:uid="{00000000-0005-0000-0000-00003BBD0000}"/>
    <cellStyle name="Notiz 2 2 5 17" xfId="41062" xr:uid="{00000000-0005-0000-0000-00003CBD0000}"/>
    <cellStyle name="Notiz 2 2 5 18" xfId="43978" xr:uid="{00000000-0005-0000-0000-00003DBD0000}"/>
    <cellStyle name="Notiz 2 2 5 19" xfId="17172" xr:uid="{00000000-0005-0000-0000-00003EBD0000}"/>
    <cellStyle name="Notiz 2 2 5 2" xfId="10549" xr:uid="{00000000-0005-0000-0000-00003FBD0000}"/>
    <cellStyle name="Notiz 2 2 5 2 2" xfId="56314" xr:uid="{00000000-0005-0000-0000-000040BD0000}"/>
    <cellStyle name="Notiz 2 2 5 2 3" xfId="21464" xr:uid="{00000000-0005-0000-0000-000041BD0000}"/>
    <cellStyle name="Notiz 2 2 5 3" xfId="21265" xr:uid="{00000000-0005-0000-0000-000042BD0000}"/>
    <cellStyle name="Notiz 2 2 5 4" xfId="24619" xr:uid="{00000000-0005-0000-0000-000043BD0000}"/>
    <cellStyle name="Notiz 2 2 5 5" xfId="21289" xr:uid="{00000000-0005-0000-0000-000044BD0000}"/>
    <cellStyle name="Notiz 2 2 5 6" xfId="23778" xr:uid="{00000000-0005-0000-0000-000045BD0000}"/>
    <cellStyle name="Notiz 2 2 5 7" xfId="24629" xr:uid="{00000000-0005-0000-0000-000046BD0000}"/>
    <cellStyle name="Notiz 2 2 5 8" xfId="30951" xr:uid="{00000000-0005-0000-0000-000047BD0000}"/>
    <cellStyle name="Notiz 2 2 5 9" xfId="33957" xr:uid="{00000000-0005-0000-0000-000048BD0000}"/>
    <cellStyle name="Notiz 2 2 6" xfId="7546" xr:uid="{00000000-0005-0000-0000-000049BD0000}"/>
    <cellStyle name="Notiz 2 2 6 2" xfId="53312" xr:uid="{00000000-0005-0000-0000-00004ABD0000}"/>
    <cellStyle name="Notiz 2 2 6 3" xfId="19593" xr:uid="{00000000-0005-0000-0000-00004BBD0000}"/>
    <cellStyle name="Notiz 2 2 7" xfId="24562" xr:uid="{00000000-0005-0000-0000-00004CBD0000}"/>
    <cellStyle name="Notiz 2 2 8" xfId="23466" xr:uid="{00000000-0005-0000-0000-00004DBD0000}"/>
    <cellStyle name="Notiz 2 2 9" xfId="23985" xr:uid="{00000000-0005-0000-0000-00004EBD0000}"/>
    <cellStyle name="Notiz 2 20" xfId="39589" xr:uid="{00000000-0005-0000-0000-00004FBD0000}"/>
    <cellStyle name="Notiz 2 21" xfId="41733" xr:uid="{00000000-0005-0000-0000-000050BD0000}"/>
    <cellStyle name="Notiz 2 22" xfId="41911" xr:uid="{00000000-0005-0000-0000-000051BD0000}"/>
    <cellStyle name="Notiz 2 23" xfId="57418" xr:uid="{00000000-0005-0000-0000-000052BD0000}"/>
    <cellStyle name="Notiz 2 3" xfId="1837" xr:uid="{00000000-0005-0000-0000-000053BD0000}"/>
    <cellStyle name="Notiz 2 3 10" xfId="33792" xr:uid="{00000000-0005-0000-0000-000054BD0000}"/>
    <cellStyle name="Notiz 2 3 11" xfId="35747" xr:uid="{00000000-0005-0000-0000-000055BD0000}"/>
    <cellStyle name="Notiz 2 3 12" xfId="39780" xr:uid="{00000000-0005-0000-0000-000056BD0000}"/>
    <cellStyle name="Notiz 2 3 13" xfId="39518" xr:uid="{00000000-0005-0000-0000-000057BD0000}"/>
    <cellStyle name="Notiz 2 3 14" xfId="39604" xr:uid="{00000000-0005-0000-0000-000058BD0000}"/>
    <cellStyle name="Notiz 2 3 15" xfId="41086" xr:uid="{00000000-0005-0000-0000-000059BD0000}"/>
    <cellStyle name="Notiz 2 3 16" xfId="34203" xr:uid="{00000000-0005-0000-0000-00005ABD0000}"/>
    <cellStyle name="Notiz 2 3 17" xfId="40848" xr:uid="{00000000-0005-0000-0000-00005BBD0000}"/>
    <cellStyle name="Notiz 2 3 18" xfId="40662" xr:uid="{00000000-0005-0000-0000-00005CBD0000}"/>
    <cellStyle name="Notiz 2 3 19" xfId="43342" xr:uid="{00000000-0005-0000-0000-00005DBD0000}"/>
    <cellStyle name="Notiz 2 3 2" xfId="2722" xr:uid="{00000000-0005-0000-0000-00005EBD0000}"/>
    <cellStyle name="Notiz 2 3 2 10" xfId="36432" xr:uid="{00000000-0005-0000-0000-00005FBD0000}"/>
    <cellStyle name="Notiz 2 3 2 11" xfId="40220" xr:uid="{00000000-0005-0000-0000-000060BD0000}"/>
    <cellStyle name="Notiz 2 3 2 12" xfId="40538" xr:uid="{00000000-0005-0000-0000-000061BD0000}"/>
    <cellStyle name="Notiz 2 3 2 13" xfId="41643" xr:uid="{00000000-0005-0000-0000-000062BD0000}"/>
    <cellStyle name="Notiz 2 3 2 14" xfId="36346" xr:uid="{00000000-0005-0000-0000-000063BD0000}"/>
    <cellStyle name="Notiz 2 3 2 15" xfId="41118" xr:uid="{00000000-0005-0000-0000-000064BD0000}"/>
    <cellStyle name="Notiz 2 3 2 16" xfId="39768" xr:uid="{00000000-0005-0000-0000-000065BD0000}"/>
    <cellStyle name="Notiz 2 3 2 17" xfId="40904" xr:uid="{00000000-0005-0000-0000-000066BD0000}"/>
    <cellStyle name="Notiz 2 3 2 18" xfId="43917" xr:uid="{00000000-0005-0000-0000-000067BD0000}"/>
    <cellStyle name="Notiz 2 3 2 19" xfId="15304" xr:uid="{00000000-0005-0000-0000-000068BD0000}"/>
    <cellStyle name="Notiz 2 3 2 2" xfId="7590" xr:uid="{00000000-0005-0000-0000-000069BD0000}"/>
    <cellStyle name="Notiz 2 3 2 2 2" xfId="53356" xr:uid="{00000000-0005-0000-0000-00006ABD0000}"/>
    <cellStyle name="Notiz 2 3 2 2 3" xfId="21376" xr:uid="{00000000-0005-0000-0000-00006BBD0000}"/>
    <cellStyle name="Notiz 2 3 2 3" xfId="10524" xr:uid="{00000000-0005-0000-0000-00006CBD0000}"/>
    <cellStyle name="Notiz 2 3 2 3 2" xfId="56289" xr:uid="{00000000-0005-0000-0000-00006DBD0000}"/>
    <cellStyle name="Notiz 2 3 2 3 3" xfId="19131" xr:uid="{00000000-0005-0000-0000-00006EBD0000}"/>
    <cellStyle name="Notiz 2 3 2 4" xfId="24842" xr:uid="{00000000-0005-0000-0000-00006FBD0000}"/>
    <cellStyle name="Notiz 2 3 2 4 2" xfId="48671" xr:uid="{00000000-0005-0000-0000-000070BD0000}"/>
    <cellStyle name="Notiz 2 3 2 5" xfId="23795" xr:uid="{00000000-0005-0000-0000-000071BD0000}"/>
    <cellStyle name="Notiz 2 3 2 6" xfId="24061" xr:uid="{00000000-0005-0000-0000-000072BD0000}"/>
    <cellStyle name="Notiz 2 3 2 7" xfId="24368" xr:uid="{00000000-0005-0000-0000-000073BD0000}"/>
    <cellStyle name="Notiz 2 3 2 8" xfId="30886" xr:uid="{00000000-0005-0000-0000-000074BD0000}"/>
    <cellStyle name="Notiz 2 3 2 9" xfId="33932" xr:uid="{00000000-0005-0000-0000-000075BD0000}"/>
    <cellStyle name="Notiz 2 3 20" xfId="11255" xr:uid="{00000000-0005-0000-0000-000076BD0000}"/>
    <cellStyle name="Notiz 2 3 3" xfId="5194" xr:uid="{00000000-0005-0000-0000-000077BD0000}"/>
    <cellStyle name="Notiz 2 3 3 10" xfId="39483" xr:uid="{00000000-0005-0000-0000-000078BD0000}"/>
    <cellStyle name="Notiz 2 3 3 11" xfId="40320" xr:uid="{00000000-0005-0000-0000-000079BD0000}"/>
    <cellStyle name="Notiz 2 3 3 12" xfId="46325" xr:uid="{00000000-0005-0000-0000-00007ABD0000}"/>
    <cellStyle name="Notiz 2 3 3 13" xfId="20676" xr:uid="{00000000-0005-0000-0000-00007BBD0000}"/>
    <cellStyle name="Notiz 2 3 3 2" xfId="10683" xr:uid="{00000000-0005-0000-0000-00007CBD0000}"/>
    <cellStyle name="Notiz 2 3 3 2 2" xfId="56448" xr:uid="{00000000-0005-0000-0000-00007DBD0000}"/>
    <cellStyle name="Notiz 2 3 3 2 3" xfId="33293" xr:uid="{00000000-0005-0000-0000-00007EBD0000}"/>
    <cellStyle name="Notiz 2 3 3 3" xfId="34091" xr:uid="{00000000-0005-0000-0000-00007FBD0000}"/>
    <cellStyle name="Notiz 2 3 3 4" xfId="38872" xr:uid="{00000000-0005-0000-0000-000080BD0000}"/>
    <cellStyle name="Notiz 2 3 3 5" xfId="41225" xr:uid="{00000000-0005-0000-0000-000081BD0000}"/>
    <cellStyle name="Notiz 2 3 3 6" xfId="34312" xr:uid="{00000000-0005-0000-0000-000082BD0000}"/>
    <cellStyle name="Notiz 2 3 3 7" xfId="41174" xr:uid="{00000000-0005-0000-0000-000083BD0000}"/>
    <cellStyle name="Notiz 2 3 3 8" xfId="41545" xr:uid="{00000000-0005-0000-0000-000084BD0000}"/>
    <cellStyle name="Notiz 2 3 3 9" xfId="40334" xr:uid="{00000000-0005-0000-0000-000085BD0000}"/>
    <cellStyle name="Notiz 2 3 4" xfId="10384" xr:uid="{00000000-0005-0000-0000-000086BD0000}"/>
    <cellStyle name="Notiz 2 3 4 2" xfId="56149" xr:uid="{00000000-0005-0000-0000-000087BD0000}"/>
    <cellStyle name="Notiz 2 3 4 3" xfId="19092" xr:uid="{00000000-0005-0000-0000-000088BD0000}"/>
    <cellStyle name="Notiz 2 3 5" xfId="24685" xr:uid="{00000000-0005-0000-0000-000089BD0000}"/>
    <cellStyle name="Notiz 2 3 6" xfId="19064" xr:uid="{00000000-0005-0000-0000-00008ABD0000}"/>
    <cellStyle name="Notiz 2 3 7" xfId="19098" xr:uid="{00000000-0005-0000-0000-00008BBD0000}"/>
    <cellStyle name="Notiz 2 3 8" xfId="24118" xr:uid="{00000000-0005-0000-0000-00008CBD0000}"/>
    <cellStyle name="Notiz 2 3 9" xfId="30299" xr:uid="{00000000-0005-0000-0000-00008DBD0000}"/>
    <cellStyle name="Notiz 2 4" xfId="1873" xr:uid="{00000000-0005-0000-0000-00008EBD0000}"/>
    <cellStyle name="Notiz 2 4 10" xfId="33828" xr:uid="{00000000-0005-0000-0000-00008FBD0000}"/>
    <cellStyle name="Notiz 2 4 11" xfId="35783" xr:uid="{00000000-0005-0000-0000-000090BD0000}"/>
    <cellStyle name="Notiz 2 4 12" xfId="39816" xr:uid="{00000000-0005-0000-0000-000091BD0000}"/>
    <cellStyle name="Notiz 2 4 13" xfId="41393" xr:uid="{00000000-0005-0000-0000-000092BD0000}"/>
    <cellStyle name="Notiz 2 4 14" xfId="41178" xr:uid="{00000000-0005-0000-0000-000093BD0000}"/>
    <cellStyle name="Notiz 2 4 15" xfId="39370" xr:uid="{00000000-0005-0000-0000-000094BD0000}"/>
    <cellStyle name="Notiz 2 4 16" xfId="41562" xr:uid="{00000000-0005-0000-0000-000095BD0000}"/>
    <cellStyle name="Notiz 2 4 17" xfId="40255" xr:uid="{00000000-0005-0000-0000-000096BD0000}"/>
    <cellStyle name="Notiz 2 4 18" xfId="41775" xr:uid="{00000000-0005-0000-0000-000097BD0000}"/>
    <cellStyle name="Notiz 2 4 19" xfId="43378" xr:uid="{00000000-0005-0000-0000-000098BD0000}"/>
    <cellStyle name="Notiz 2 4 2" xfId="2511" xr:uid="{00000000-0005-0000-0000-000099BD0000}"/>
    <cellStyle name="Notiz 2 4 2 10" xfId="36335" xr:uid="{00000000-0005-0000-0000-00009ABD0000}"/>
    <cellStyle name="Notiz 2 4 2 11" xfId="40111" xr:uid="{00000000-0005-0000-0000-00009BBD0000}"/>
    <cellStyle name="Notiz 2 4 2 12" xfId="39890" xr:uid="{00000000-0005-0000-0000-00009CBD0000}"/>
    <cellStyle name="Notiz 2 4 2 13" xfId="41353" xr:uid="{00000000-0005-0000-0000-00009DBD0000}"/>
    <cellStyle name="Notiz 2 4 2 14" xfId="36338" xr:uid="{00000000-0005-0000-0000-00009EBD0000}"/>
    <cellStyle name="Notiz 2 4 2 15" xfId="34139" xr:uid="{00000000-0005-0000-0000-00009FBD0000}"/>
    <cellStyle name="Notiz 2 4 2 16" xfId="40897" xr:uid="{00000000-0005-0000-0000-0000A0BD0000}"/>
    <cellStyle name="Notiz 2 4 2 17" xfId="41693" xr:uid="{00000000-0005-0000-0000-0000A1BD0000}"/>
    <cellStyle name="Notiz 2 4 2 18" xfId="43885" xr:uid="{00000000-0005-0000-0000-0000A2BD0000}"/>
    <cellStyle name="Notiz 2 4 2 19" xfId="15272" xr:uid="{00000000-0005-0000-0000-0000A3BD0000}"/>
    <cellStyle name="Notiz 2 4 2 2" xfId="7551" xr:uid="{00000000-0005-0000-0000-0000A4BD0000}"/>
    <cellStyle name="Notiz 2 4 2 2 2" xfId="53317" xr:uid="{00000000-0005-0000-0000-0000A5BD0000}"/>
    <cellStyle name="Notiz 2 4 2 2 3" xfId="21281" xr:uid="{00000000-0005-0000-0000-0000A6BD0000}"/>
    <cellStyle name="Notiz 2 4 2 3" xfId="10493" xr:uid="{00000000-0005-0000-0000-0000A7BD0000}"/>
    <cellStyle name="Notiz 2 4 2 3 2" xfId="56258" xr:uid="{00000000-0005-0000-0000-0000A8BD0000}"/>
    <cellStyle name="Notiz 2 4 2 3 3" xfId="24804" xr:uid="{00000000-0005-0000-0000-0000A9BD0000}"/>
    <cellStyle name="Notiz 2 4 2 4" xfId="23773" xr:uid="{00000000-0005-0000-0000-0000AABD0000}"/>
    <cellStyle name="Notiz 2 4 2 4 2" xfId="48644" xr:uid="{00000000-0005-0000-0000-0000ABBD0000}"/>
    <cellStyle name="Notiz 2 4 2 5" xfId="24209" xr:uid="{00000000-0005-0000-0000-0000ACBD0000}"/>
    <cellStyle name="Notiz 2 4 2 6" xfId="25085" xr:uid="{00000000-0005-0000-0000-0000ADBD0000}"/>
    <cellStyle name="Notiz 2 4 2 7" xfId="24545" xr:uid="{00000000-0005-0000-0000-0000AEBD0000}"/>
    <cellStyle name="Notiz 2 4 2 8" xfId="30841" xr:uid="{00000000-0005-0000-0000-0000AFBD0000}"/>
    <cellStyle name="Notiz 2 4 2 9" xfId="33901" xr:uid="{00000000-0005-0000-0000-0000B0BD0000}"/>
    <cellStyle name="Notiz 2 4 20" xfId="13401" xr:uid="{00000000-0005-0000-0000-0000B1BD0000}"/>
    <cellStyle name="Notiz 2 4 3" xfId="5162" xr:uid="{00000000-0005-0000-0000-0000B2BD0000}"/>
    <cellStyle name="Notiz 2 4 3 10" xfId="34352" xr:uid="{00000000-0005-0000-0000-0000B3BD0000}"/>
    <cellStyle name="Notiz 2 4 3 11" xfId="41396" xr:uid="{00000000-0005-0000-0000-0000B4BD0000}"/>
    <cellStyle name="Notiz 2 4 3 12" xfId="46293" xr:uid="{00000000-0005-0000-0000-0000B5BD0000}"/>
    <cellStyle name="Notiz 2 4 3 13" xfId="20712" xr:uid="{00000000-0005-0000-0000-0000B6BD0000}"/>
    <cellStyle name="Notiz 2 4 3 2" xfId="10652" xr:uid="{00000000-0005-0000-0000-0000B7BD0000}"/>
    <cellStyle name="Notiz 2 4 3 2 2" xfId="56417" xr:uid="{00000000-0005-0000-0000-0000B8BD0000}"/>
    <cellStyle name="Notiz 2 4 3 2 3" xfId="33261" xr:uid="{00000000-0005-0000-0000-0000B9BD0000}"/>
    <cellStyle name="Notiz 2 4 3 3" xfId="34060" xr:uid="{00000000-0005-0000-0000-0000BABD0000}"/>
    <cellStyle name="Notiz 2 4 3 4" xfId="38840" xr:uid="{00000000-0005-0000-0000-0000BBBD0000}"/>
    <cellStyle name="Notiz 2 4 3 5" xfId="41193" xr:uid="{00000000-0005-0000-0000-0000BCBD0000}"/>
    <cellStyle name="Notiz 2 4 3 6" xfId="40080" xr:uid="{00000000-0005-0000-0000-0000BDBD0000}"/>
    <cellStyle name="Notiz 2 4 3 7" xfId="41168" xr:uid="{00000000-0005-0000-0000-0000BEBD0000}"/>
    <cellStyle name="Notiz 2 4 3 8" xfId="39611" xr:uid="{00000000-0005-0000-0000-0000BFBD0000}"/>
    <cellStyle name="Notiz 2 4 3 9" xfId="40577" xr:uid="{00000000-0005-0000-0000-0000C0BD0000}"/>
    <cellStyle name="Notiz 2 4 4" xfId="10420" xr:uid="{00000000-0005-0000-0000-0000C1BD0000}"/>
    <cellStyle name="Notiz 2 4 4 2" xfId="56185" xr:uid="{00000000-0005-0000-0000-0000C2BD0000}"/>
    <cellStyle name="Notiz 2 4 4 3" xfId="21230" xr:uid="{00000000-0005-0000-0000-0000C3BD0000}"/>
    <cellStyle name="Notiz 2 4 5" xfId="24129" xr:uid="{00000000-0005-0000-0000-0000C4BD0000}"/>
    <cellStyle name="Notiz 2 4 6" xfId="24990" xr:uid="{00000000-0005-0000-0000-0000C5BD0000}"/>
    <cellStyle name="Notiz 2 4 7" xfId="23615" xr:uid="{00000000-0005-0000-0000-0000C6BD0000}"/>
    <cellStyle name="Notiz 2 4 8" xfId="24608" xr:uid="{00000000-0005-0000-0000-0000C7BD0000}"/>
    <cellStyle name="Notiz 2 4 9" xfId="30332" xr:uid="{00000000-0005-0000-0000-0000C8BD0000}"/>
    <cellStyle name="Notiz 2 5" xfId="1914" xr:uid="{00000000-0005-0000-0000-0000C9BD0000}"/>
    <cellStyle name="Notiz 2 5 10" xfId="35824" xr:uid="{00000000-0005-0000-0000-0000CABD0000}"/>
    <cellStyle name="Notiz 2 5 11" xfId="39857" xr:uid="{00000000-0005-0000-0000-0000CBBD0000}"/>
    <cellStyle name="Notiz 2 5 12" xfId="40333" xr:uid="{00000000-0005-0000-0000-0000CCBD0000}"/>
    <cellStyle name="Notiz 2 5 13" xfId="41495" xr:uid="{00000000-0005-0000-0000-0000CDBD0000}"/>
    <cellStyle name="Notiz 2 5 14" xfId="41105" xr:uid="{00000000-0005-0000-0000-0000CEBD0000}"/>
    <cellStyle name="Notiz 2 5 15" xfId="36285" xr:uid="{00000000-0005-0000-0000-0000CFBD0000}"/>
    <cellStyle name="Notiz 2 5 16" xfId="40061" xr:uid="{00000000-0005-0000-0000-0000D0BD0000}"/>
    <cellStyle name="Notiz 2 5 17" xfId="41642" xr:uid="{00000000-0005-0000-0000-0000D1BD0000}"/>
    <cellStyle name="Notiz 2 5 18" xfId="43419" xr:uid="{00000000-0005-0000-0000-0000D2BD0000}"/>
    <cellStyle name="Notiz 2 5 19" xfId="13436" xr:uid="{00000000-0005-0000-0000-0000D3BD0000}"/>
    <cellStyle name="Notiz 2 5 2" xfId="7088" xr:uid="{00000000-0005-0000-0000-0000D4BD0000}"/>
    <cellStyle name="Notiz 2 5 2 2" xfId="52854" xr:uid="{00000000-0005-0000-0000-0000D5BD0000}"/>
    <cellStyle name="Notiz 2 5 2 3" xfId="20753" xr:uid="{00000000-0005-0000-0000-0000D6BD0000}"/>
    <cellStyle name="Notiz 2 5 3" xfId="10461" xr:uid="{00000000-0005-0000-0000-0000D7BD0000}"/>
    <cellStyle name="Notiz 2 5 3 2" xfId="56226" xr:uid="{00000000-0005-0000-0000-0000D8BD0000}"/>
    <cellStyle name="Notiz 2 5 3 3" xfId="23925" xr:uid="{00000000-0005-0000-0000-0000D9BD0000}"/>
    <cellStyle name="Notiz 2 5 4" xfId="24553" xr:uid="{00000000-0005-0000-0000-0000DABD0000}"/>
    <cellStyle name="Notiz 2 5 4 2" xfId="48190" xr:uid="{00000000-0005-0000-0000-0000DBBD0000}"/>
    <cellStyle name="Notiz 2 5 5" xfId="23361" xr:uid="{00000000-0005-0000-0000-0000DCBD0000}"/>
    <cellStyle name="Notiz 2 5 6" xfId="23852" xr:uid="{00000000-0005-0000-0000-0000DDBD0000}"/>
    <cellStyle name="Notiz 2 5 7" xfId="24167" xr:uid="{00000000-0005-0000-0000-0000DEBD0000}"/>
    <cellStyle name="Notiz 2 5 8" xfId="30370" xr:uid="{00000000-0005-0000-0000-0000DFBD0000}"/>
    <cellStyle name="Notiz 2 5 9" xfId="33869" xr:uid="{00000000-0005-0000-0000-0000E0BD0000}"/>
    <cellStyle name="Notiz 2 6" xfId="3178" xr:uid="{00000000-0005-0000-0000-0000E1BD0000}"/>
    <cellStyle name="Notiz 2 6 10" xfId="36857" xr:uid="{00000000-0005-0000-0000-0000E2BD0000}"/>
    <cellStyle name="Notiz 2 6 11" xfId="40400" xr:uid="{00000000-0005-0000-0000-0000E3BD0000}"/>
    <cellStyle name="Notiz 2 6 12" xfId="40501" xr:uid="{00000000-0005-0000-0000-0000E4BD0000}"/>
    <cellStyle name="Notiz 2 6 13" xfId="41641" xr:uid="{00000000-0005-0000-0000-0000E5BD0000}"/>
    <cellStyle name="Notiz 2 6 14" xfId="39391" xr:uid="{00000000-0005-0000-0000-0000E6BD0000}"/>
    <cellStyle name="Notiz 2 6 15" xfId="41094" xr:uid="{00000000-0005-0000-0000-0000E7BD0000}"/>
    <cellStyle name="Notiz 2 6 16" xfId="40266" xr:uid="{00000000-0005-0000-0000-0000E8BD0000}"/>
    <cellStyle name="Notiz 2 6 17" xfId="39772" xr:uid="{00000000-0005-0000-0000-0000E9BD0000}"/>
    <cellStyle name="Notiz 2 6 18" xfId="44317" xr:uid="{00000000-0005-0000-0000-0000EABD0000}"/>
    <cellStyle name="Notiz 2 6 19" xfId="17511" xr:uid="{00000000-0005-0000-0000-0000EBBD0000}"/>
    <cellStyle name="Notiz 2 6 2" xfId="10565" xr:uid="{00000000-0005-0000-0000-0000ECBD0000}"/>
    <cellStyle name="Notiz 2 6 2 2" xfId="56330" xr:uid="{00000000-0005-0000-0000-0000EDBD0000}"/>
    <cellStyle name="Notiz 2 6 2 3" xfId="21803" xr:uid="{00000000-0005-0000-0000-0000EEBD0000}"/>
    <cellStyle name="Notiz 2 6 3" xfId="24694" xr:uid="{00000000-0005-0000-0000-0000EFBD0000}"/>
    <cellStyle name="Notiz 2 6 4" xfId="23659" xr:uid="{00000000-0005-0000-0000-0000F0BD0000}"/>
    <cellStyle name="Notiz 2 6 5" xfId="24738" xr:uid="{00000000-0005-0000-0000-0000F1BD0000}"/>
    <cellStyle name="Notiz 2 6 6" xfId="24632" xr:uid="{00000000-0005-0000-0000-0000F2BD0000}"/>
    <cellStyle name="Notiz 2 6 7" xfId="23650" xr:uid="{00000000-0005-0000-0000-0000F3BD0000}"/>
    <cellStyle name="Notiz 2 6 8" xfId="31290" xr:uid="{00000000-0005-0000-0000-0000F4BD0000}"/>
    <cellStyle name="Notiz 2 6 9" xfId="33973" xr:uid="{00000000-0005-0000-0000-0000F5BD0000}"/>
    <cellStyle name="Notiz 2 7" xfId="9456" xr:uid="{00000000-0005-0000-0000-0000F6BD0000}"/>
    <cellStyle name="Notiz 2 7 2" xfId="55222" xr:uid="{00000000-0005-0000-0000-0000F7BD0000}"/>
    <cellStyle name="Notiz 2 7 3" xfId="19158" xr:uid="{00000000-0005-0000-0000-0000F8BD0000}"/>
    <cellStyle name="Notiz 2 8" xfId="24352" xr:uid="{00000000-0005-0000-0000-0000F9BD0000}"/>
    <cellStyle name="Notiz 2 9" xfId="24551" xr:uid="{00000000-0005-0000-0000-0000FABD0000}"/>
    <cellStyle name="Notiz 3" xfId="466" xr:uid="{00000000-0005-0000-0000-0000FBBD0000}"/>
    <cellStyle name="Notiz 3 10" xfId="10790" xr:uid="{00000000-0005-0000-0000-0000FCBD0000}"/>
    <cellStyle name="Notiz 3 10 2" xfId="46850" xr:uid="{00000000-0005-0000-0000-0000FDBD0000}"/>
    <cellStyle name="Notiz 3 10 3" xfId="34382" xr:uid="{00000000-0005-0000-0000-0000FEBD0000}"/>
    <cellStyle name="Notiz 3 11" xfId="41982" xr:uid="{00000000-0005-0000-0000-0000FFBD0000}"/>
    <cellStyle name="Notiz 3 12" xfId="11204" xr:uid="{00000000-0005-0000-0000-000000BE0000}"/>
    <cellStyle name="Notiz 3 13" xfId="56545" xr:uid="{00000000-0005-0000-0000-000001BE0000}"/>
    <cellStyle name="Notiz 3 14" xfId="57000" xr:uid="{00000000-0005-0000-0000-000002BE0000}"/>
    <cellStyle name="Notiz 3 15" xfId="57462" xr:uid="{00000000-0005-0000-0000-000003BE0000}"/>
    <cellStyle name="Notiz 3 2" xfId="1004" xr:uid="{00000000-0005-0000-0000-000004BE0000}"/>
    <cellStyle name="Notiz 3 2 10" xfId="11861" xr:uid="{00000000-0005-0000-0000-000005BE0000}"/>
    <cellStyle name="Notiz 3 2 11" xfId="56789" xr:uid="{00000000-0005-0000-0000-000006BE0000}"/>
    <cellStyle name="Notiz 3 2 12" xfId="57244" xr:uid="{00000000-0005-0000-0000-000007BE0000}"/>
    <cellStyle name="Notiz 3 2 2" xfId="1741" xr:uid="{00000000-0005-0000-0000-000008BE0000}"/>
    <cellStyle name="Notiz 3 2 2 2" xfId="4114" xr:uid="{00000000-0005-0000-0000-000009BE0000}"/>
    <cellStyle name="Notiz 3 2 2 2 2" xfId="8905" xr:uid="{00000000-0005-0000-0000-00000ABE0000}"/>
    <cellStyle name="Notiz 3 2 2 2 2 2" xfId="28324" xr:uid="{00000000-0005-0000-0000-00000BBE0000}"/>
    <cellStyle name="Notiz 3 2 2 2 2 3" xfId="54671" xr:uid="{00000000-0005-0000-0000-00000CBE0000}"/>
    <cellStyle name="Notiz 3 2 2 2 2 4" xfId="18447" xr:uid="{00000000-0005-0000-0000-00000DBE0000}"/>
    <cellStyle name="Notiz 3 2 2 2 3" xfId="22739" xr:uid="{00000000-0005-0000-0000-00000EBE0000}"/>
    <cellStyle name="Notiz 3 2 2 2 3 2" xfId="49982" xr:uid="{00000000-0005-0000-0000-00000FBE0000}"/>
    <cellStyle name="Notiz 3 2 2 2 4" xfId="32222" xr:uid="{00000000-0005-0000-0000-000010BE0000}"/>
    <cellStyle name="Notiz 3 2 2 2 5" xfId="37793" xr:uid="{00000000-0005-0000-0000-000011BE0000}"/>
    <cellStyle name="Notiz 3 2 2 2 6" xfId="45253" xr:uid="{00000000-0005-0000-0000-000012BE0000}"/>
    <cellStyle name="Notiz 3 2 2 2 7" xfId="14735" xr:uid="{00000000-0005-0000-0000-000013BE0000}"/>
    <cellStyle name="Notiz 3 2 2 3" xfId="6954" xr:uid="{00000000-0005-0000-0000-000014BE0000}"/>
    <cellStyle name="Notiz 3 2 2 3 2" xfId="26514" xr:uid="{00000000-0005-0000-0000-000015BE0000}"/>
    <cellStyle name="Notiz 3 2 2 3 3" xfId="52720" xr:uid="{00000000-0005-0000-0000-000016BE0000}"/>
    <cellStyle name="Notiz 3 2 2 3 4" xfId="16604" xr:uid="{00000000-0005-0000-0000-000017BE0000}"/>
    <cellStyle name="Notiz 3 2 2 4" xfId="20580" xr:uid="{00000000-0005-0000-0000-000018BE0000}"/>
    <cellStyle name="Notiz 3 2 2 4 2" xfId="48056" xr:uid="{00000000-0005-0000-0000-000019BE0000}"/>
    <cellStyle name="Notiz 3 2 2 5" xfId="30205" xr:uid="{00000000-0005-0000-0000-00001ABE0000}"/>
    <cellStyle name="Notiz 3 2 2 6" xfId="35651" xr:uid="{00000000-0005-0000-0000-00001BBE0000}"/>
    <cellStyle name="Notiz 3 2 2 7" xfId="43246" xr:uid="{00000000-0005-0000-0000-00001CBE0000}"/>
    <cellStyle name="Notiz 3 2 2 8" xfId="13274" xr:uid="{00000000-0005-0000-0000-00001DBE0000}"/>
    <cellStyle name="Notiz 3 2 3" xfId="2281" xr:uid="{00000000-0005-0000-0000-00001EBE0000}"/>
    <cellStyle name="Notiz 3 2 3 2" xfId="4586" xr:uid="{00000000-0005-0000-0000-00001FBE0000}"/>
    <cellStyle name="Notiz 3 2 3 2 2" xfId="9367" xr:uid="{00000000-0005-0000-0000-000020BE0000}"/>
    <cellStyle name="Notiz 3 2 3 2 2 2" xfId="28760" xr:uid="{00000000-0005-0000-0000-000021BE0000}"/>
    <cellStyle name="Notiz 3 2 3 2 2 3" xfId="55133" xr:uid="{00000000-0005-0000-0000-000022BE0000}"/>
    <cellStyle name="Notiz 3 2 3 2 2 4" xfId="18919" xr:uid="{00000000-0005-0000-0000-000023BE0000}"/>
    <cellStyle name="Notiz 3 2 3 2 3" xfId="23211" xr:uid="{00000000-0005-0000-0000-000024BE0000}"/>
    <cellStyle name="Notiz 3 2 3 2 3 2" xfId="50443" xr:uid="{00000000-0005-0000-0000-000025BE0000}"/>
    <cellStyle name="Notiz 3 2 3 2 4" xfId="32686" xr:uid="{00000000-0005-0000-0000-000026BE0000}"/>
    <cellStyle name="Notiz 3 2 3 2 5" xfId="38265" xr:uid="{00000000-0005-0000-0000-000027BE0000}"/>
    <cellStyle name="Notiz 3 2 3 2 6" xfId="45725" xr:uid="{00000000-0005-0000-0000-000028BE0000}"/>
    <cellStyle name="Notiz 3 2 3 2 7" xfId="15171" xr:uid="{00000000-0005-0000-0000-000029BE0000}"/>
    <cellStyle name="Notiz 3 2 3 3" xfId="7446" xr:uid="{00000000-0005-0000-0000-00002ABE0000}"/>
    <cellStyle name="Notiz 3 2 3 3 2" xfId="26950" xr:uid="{00000000-0005-0000-0000-00002BBE0000}"/>
    <cellStyle name="Notiz 3 2 3 3 3" xfId="53212" xr:uid="{00000000-0005-0000-0000-00002CBE0000}"/>
    <cellStyle name="Notiz 3 2 3 3 4" xfId="17040" xr:uid="{00000000-0005-0000-0000-00002DBE0000}"/>
    <cellStyle name="Notiz 3 2 3 4" xfId="21118" xr:uid="{00000000-0005-0000-0000-00002EBE0000}"/>
    <cellStyle name="Notiz 3 2 3 4 2" xfId="48548" xr:uid="{00000000-0005-0000-0000-00002FBE0000}"/>
    <cellStyle name="Notiz 3 2 3 5" xfId="30732" xr:uid="{00000000-0005-0000-0000-000030BE0000}"/>
    <cellStyle name="Notiz 3 2 3 6" xfId="36191" xr:uid="{00000000-0005-0000-0000-000031BE0000}"/>
    <cellStyle name="Notiz 3 2 3 7" xfId="43784" xr:uid="{00000000-0005-0000-0000-000032BE0000}"/>
    <cellStyle name="Notiz 3 2 3 8" xfId="12554" xr:uid="{00000000-0005-0000-0000-000033BE0000}"/>
    <cellStyle name="Notiz 3 2 4" xfId="3422" xr:uid="{00000000-0005-0000-0000-000034BE0000}"/>
    <cellStyle name="Notiz 3 2 4 2" xfId="8214" xr:uid="{00000000-0005-0000-0000-000035BE0000}"/>
    <cellStyle name="Notiz 3 2 4 2 2" xfId="27644" xr:uid="{00000000-0005-0000-0000-000036BE0000}"/>
    <cellStyle name="Notiz 3 2 4 2 3" xfId="53980" xr:uid="{00000000-0005-0000-0000-000037BE0000}"/>
    <cellStyle name="Notiz 3 2 4 2 4" xfId="17755" xr:uid="{00000000-0005-0000-0000-000038BE0000}"/>
    <cellStyle name="Notiz 3 2 4 3" xfId="22047" xr:uid="{00000000-0005-0000-0000-000039BE0000}"/>
    <cellStyle name="Notiz 3 2 4 3 2" xfId="49292" xr:uid="{00000000-0005-0000-0000-00003ABE0000}"/>
    <cellStyle name="Notiz 3 2 4 4" xfId="31534" xr:uid="{00000000-0005-0000-0000-00003BBE0000}"/>
    <cellStyle name="Notiz 3 2 4 5" xfId="37101" xr:uid="{00000000-0005-0000-0000-00003CBE0000}"/>
    <cellStyle name="Notiz 3 2 4 6" xfId="44561" xr:uid="{00000000-0005-0000-0000-00003DBE0000}"/>
    <cellStyle name="Notiz 3 2 4 7" xfId="14056" xr:uid="{00000000-0005-0000-0000-00003EBE0000}"/>
    <cellStyle name="Notiz 3 2 5" xfId="5061" xr:uid="{00000000-0005-0000-0000-00003FBE0000}"/>
    <cellStyle name="Notiz 3 2 5 2" xfId="9817" xr:uid="{00000000-0005-0000-0000-000040BE0000}"/>
    <cellStyle name="Notiz 3 2 5 2 2" xfId="55583" xr:uid="{00000000-0005-0000-0000-000041BE0000}"/>
    <cellStyle name="Notiz 3 2 5 2 3" xfId="25835" xr:uid="{00000000-0005-0000-0000-000042BE0000}"/>
    <cellStyle name="Notiz 3 2 5 3" xfId="33160" xr:uid="{00000000-0005-0000-0000-000043BE0000}"/>
    <cellStyle name="Notiz 3 2 5 3 2" xfId="50892" xr:uid="{00000000-0005-0000-0000-000044BE0000}"/>
    <cellStyle name="Notiz 3 2 5 4" xfId="38739" xr:uid="{00000000-0005-0000-0000-000045BE0000}"/>
    <cellStyle name="Notiz 3 2 5 5" xfId="46192" xr:uid="{00000000-0005-0000-0000-000046BE0000}"/>
    <cellStyle name="Notiz 3 2 5 6" xfId="15925" xr:uid="{00000000-0005-0000-0000-000047BE0000}"/>
    <cellStyle name="Notiz 3 2 6" xfId="5546" xr:uid="{00000000-0005-0000-0000-000048BE0000}"/>
    <cellStyle name="Notiz 3 2 6 2" xfId="10238" xr:uid="{00000000-0005-0000-0000-000049BE0000}"/>
    <cellStyle name="Notiz 3 2 6 2 2" xfId="56004" xr:uid="{00000000-0005-0000-0000-00004ABE0000}"/>
    <cellStyle name="Notiz 3 2 6 2 3" xfId="33642" xr:uid="{00000000-0005-0000-0000-00004BBE0000}"/>
    <cellStyle name="Notiz 3 2 6 3" xfId="39221" xr:uid="{00000000-0005-0000-0000-00004CBE0000}"/>
    <cellStyle name="Notiz 3 2 6 3 2" xfId="51312" xr:uid="{00000000-0005-0000-0000-00004DBE0000}"/>
    <cellStyle name="Notiz 3 2 6 4" xfId="46674" xr:uid="{00000000-0005-0000-0000-00004EBE0000}"/>
    <cellStyle name="Notiz 3 2 6 5" xfId="19849" xr:uid="{00000000-0005-0000-0000-00004FBE0000}"/>
    <cellStyle name="Notiz 3 2 7" xfId="6249" xr:uid="{00000000-0005-0000-0000-000050BE0000}"/>
    <cellStyle name="Notiz 3 2 7 2" xfId="52015" xr:uid="{00000000-0005-0000-0000-000051BE0000}"/>
    <cellStyle name="Notiz 3 2 7 3" xfId="29483" xr:uid="{00000000-0005-0000-0000-000052BE0000}"/>
    <cellStyle name="Notiz 3 2 8" xfId="11034" xr:uid="{00000000-0005-0000-0000-000053BE0000}"/>
    <cellStyle name="Notiz 3 2 8 2" xfId="47353" xr:uid="{00000000-0005-0000-0000-000054BE0000}"/>
    <cellStyle name="Notiz 3 2 8 3" xfId="34918" xr:uid="{00000000-0005-0000-0000-000055BE0000}"/>
    <cellStyle name="Notiz 3 2 9" xfId="42517" xr:uid="{00000000-0005-0000-0000-000056BE0000}"/>
    <cellStyle name="Notiz 3 3" xfId="733" xr:uid="{00000000-0005-0000-0000-000057BE0000}"/>
    <cellStyle name="Notiz 3 3 10" xfId="11590" xr:uid="{00000000-0005-0000-0000-000058BE0000}"/>
    <cellStyle name="Notiz 3 3 2" xfId="1493" xr:uid="{00000000-0005-0000-0000-000059BE0000}"/>
    <cellStyle name="Notiz 3 3 2 2" xfId="3869" xr:uid="{00000000-0005-0000-0000-00005ABE0000}"/>
    <cellStyle name="Notiz 3 3 2 2 2" xfId="8660" xr:uid="{00000000-0005-0000-0000-00005BBE0000}"/>
    <cellStyle name="Notiz 3 3 2 2 2 2" xfId="28080" xr:uid="{00000000-0005-0000-0000-00005CBE0000}"/>
    <cellStyle name="Notiz 3 3 2 2 2 3" xfId="54426" xr:uid="{00000000-0005-0000-0000-00005DBE0000}"/>
    <cellStyle name="Notiz 3 3 2 2 2 4" xfId="18202" xr:uid="{00000000-0005-0000-0000-00005EBE0000}"/>
    <cellStyle name="Notiz 3 3 2 2 3" xfId="22494" xr:uid="{00000000-0005-0000-0000-00005FBE0000}"/>
    <cellStyle name="Notiz 3 3 2 2 3 2" xfId="49737" xr:uid="{00000000-0005-0000-0000-000060BE0000}"/>
    <cellStyle name="Notiz 3 3 2 2 4" xfId="31977" xr:uid="{00000000-0005-0000-0000-000061BE0000}"/>
    <cellStyle name="Notiz 3 3 2 2 5" xfId="37548" xr:uid="{00000000-0005-0000-0000-000062BE0000}"/>
    <cellStyle name="Notiz 3 3 2 2 6" xfId="45008" xr:uid="{00000000-0005-0000-0000-000063BE0000}"/>
    <cellStyle name="Notiz 3 3 2 2 7" xfId="14491" xr:uid="{00000000-0005-0000-0000-000064BE0000}"/>
    <cellStyle name="Notiz 3 3 2 3" xfId="6707" xr:uid="{00000000-0005-0000-0000-000065BE0000}"/>
    <cellStyle name="Notiz 3 3 2 3 2" xfId="26270" xr:uid="{00000000-0005-0000-0000-000066BE0000}"/>
    <cellStyle name="Notiz 3 3 2 3 3" xfId="52473" xr:uid="{00000000-0005-0000-0000-000067BE0000}"/>
    <cellStyle name="Notiz 3 3 2 3 4" xfId="16360" xr:uid="{00000000-0005-0000-0000-000068BE0000}"/>
    <cellStyle name="Notiz 3 3 2 4" xfId="20332" xr:uid="{00000000-0005-0000-0000-000069BE0000}"/>
    <cellStyle name="Notiz 3 3 2 4 2" xfId="47809" xr:uid="{00000000-0005-0000-0000-00006ABE0000}"/>
    <cellStyle name="Notiz 3 3 2 5" xfId="29957" xr:uid="{00000000-0005-0000-0000-00006BBE0000}"/>
    <cellStyle name="Notiz 3 3 2 6" xfId="35403" xr:uid="{00000000-0005-0000-0000-00006CBE0000}"/>
    <cellStyle name="Notiz 3 3 2 7" xfId="42998" xr:uid="{00000000-0005-0000-0000-00006DBE0000}"/>
    <cellStyle name="Notiz 3 3 2 8" xfId="13027" xr:uid="{00000000-0005-0000-0000-00006EBE0000}"/>
    <cellStyle name="Notiz 3 3 3" xfId="3177" xr:uid="{00000000-0005-0000-0000-00006FBE0000}"/>
    <cellStyle name="Notiz 3 3 3 2" xfId="7970" xr:uid="{00000000-0005-0000-0000-000070BE0000}"/>
    <cellStyle name="Notiz 3 3 3 2 2" xfId="27400" xr:uid="{00000000-0005-0000-0000-000071BE0000}"/>
    <cellStyle name="Notiz 3 3 3 2 3" xfId="53736" xr:uid="{00000000-0005-0000-0000-000072BE0000}"/>
    <cellStyle name="Notiz 3 3 3 2 4" xfId="17510" xr:uid="{00000000-0005-0000-0000-000073BE0000}"/>
    <cellStyle name="Notiz 3 3 3 3" xfId="21802" xr:uid="{00000000-0005-0000-0000-000074BE0000}"/>
    <cellStyle name="Notiz 3 3 3 3 2" xfId="49048" xr:uid="{00000000-0005-0000-0000-000075BE0000}"/>
    <cellStyle name="Notiz 3 3 3 4" xfId="31289" xr:uid="{00000000-0005-0000-0000-000076BE0000}"/>
    <cellStyle name="Notiz 3 3 3 5" xfId="36856" xr:uid="{00000000-0005-0000-0000-000077BE0000}"/>
    <cellStyle name="Notiz 3 3 3 6" xfId="44316" xr:uid="{00000000-0005-0000-0000-000078BE0000}"/>
    <cellStyle name="Notiz 3 3 3 7" xfId="12310" xr:uid="{00000000-0005-0000-0000-000079BE0000}"/>
    <cellStyle name="Notiz 3 3 4" xfId="6004" xr:uid="{00000000-0005-0000-0000-00007ABE0000}"/>
    <cellStyle name="Notiz 3 3 4 2" xfId="23567" xr:uid="{00000000-0005-0000-0000-00007BBE0000}"/>
    <cellStyle name="Notiz 3 3 4 3" xfId="51770" xr:uid="{00000000-0005-0000-0000-00007CBE0000}"/>
    <cellStyle name="Notiz 3 3 4 4" xfId="13812" xr:uid="{00000000-0005-0000-0000-00007DBE0000}"/>
    <cellStyle name="Notiz 3 3 5" xfId="15681" xr:uid="{00000000-0005-0000-0000-00007EBE0000}"/>
    <cellStyle name="Notiz 3 3 5 2" xfId="25591" xr:uid="{00000000-0005-0000-0000-00007FBE0000}"/>
    <cellStyle name="Notiz 3 3 5 3" xfId="47109" xr:uid="{00000000-0005-0000-0000-000080BE0000}"/>
    <cellStyle name="Notiz 3 3 6" xfId="19578" xr:uid="{00000000-0005-0000-0000-000081BE0000}"/>
    <cellStyle name="Notiz 3 3 7" xfId="29239" xr:uid="{00000000-0005-0000-0000-000082BE0000}"/>
    <cellStyle name="Notiz 3 3 8" xfId="34647" xr:uid="{00000000-0005-0000-0000-000083BE0000}"/>
    <cellStyle name="Notiz 3 3 9" xfId="42246" xr:uid="{00000000-0005-0000-0000-000084BE0000}"/>
    <cellStyle name="Notiz 3 4" xfId="1234" xr:uid="{00000000-0005-0000-0000-000085BE0000}"/>
    <cellStyle name="Notiz 3 4 2" xfId="3610" xr:uid="{00000000-0005-0000-0000-000086BE0000}"/>
    <cellStyle name="Notiz 3 4 2 2" xfId="8401" xr:uid="{00000000-0005-0000-0000-000087BE0000}"/>
    <cellStyle name="Notiz 3 4 2 2 2" xfId="27821" xr:uid="{00000000-0005-0000-0000-000088BE0000}"/>
    <cellStyle name="Notiz 3 4 2 2 3" xfId="54167" xr:uid="{00000000-0005-0000-0000-000089BE0000}"/>
    <cellStyle name="Notiz 3 4 2 2 4" xfId="17943" xr:uid="{00000000-0005-0000-0000-00008ABE0000}"/>
    <cellStyle name="Notiz 3 4 2 3" xfId="22235" xr:uid="{00000000-0005-0000-0000-00008BBE0000}"/>
    <cellStyle name="Notiz 3 4 2 3 2" xfId="49478" xr:uid="{00000000-0005-0000-0000-00008CBE0000}"/>
    <cellStyle name="Notiz 3 4 2 4" xfId="31718" xr:uid="{00000000-0005-0000-0000-00008DBE0000}"/>
    <cellStyle name="Notiz 3 4 2 5" xfId="37289" xr:uid="{00000000-0005-0000-0000-00008EBE0000}"/>
    <cellStyle name="Notiz 3 4 2 6" xfId="44749" xr:uid="{00000000-0005-0000-0000-00008FBE0000}"/>
    <cellStyle name="Notiz 3 4 2 7" xfId="12768" xr:uid="{00000000-0005-0000-0000-000090BE0000}"/>
    <cellStyle name="Notiz 3 4 3" xfId="6448" xr:uid="{00000000-0005-0000-0000-000091BE0000}"/>
    <cellStyle name="Notiz 3 4 3 2" xfId="25049" xr:uid="{00000000-0005-0000-0000-000092BE0000}"/>
    <cellStyle name="Notiz 3 4 3 3" xfId="52214" xr:uid="{00000000-0005-0000-0000-000093BE0000}"/>
    <cellStyle name="Notiz 3 4 3 4" xfId="14232" xr:uid="{00000000-0005-0000-0000-000094BE0000}"/>
    <cellStyle name="Notiz 3 4 4" xfId="16101" xr:uid="{00000000-0005-0000-0000-000095BE0000}"/>
    <cellStyle name="Notiz 3 4 4 2" xfId="26011" xr:uid="{00000000-0005-0000-0000-000096BE0000}"/>
    <cellStyle name="Notiz 3 4 4 3" xfId="47550" xr:uid="{00000000-0005-0000-0000-000097BE0000}"/>
    <cellStyle name="Notiz 3 4 5" xfId="20073" xr:uid="{00000000-0005-0000-0000-000098BE0000}"/>
    <cellStyle name="Notiz 3 4 6" xfId="29698" xr:uid="{00000000-0005-0000-0000-000099BE0000}"/>
    <cellStyle name="Notiz 3 4 7" xfId="35144" xr:uid="{00000000-0005-0000-0000-00009ABE0000}"/>
    <cellStyle name="Notiz 3 4 8" xfId="42739" xr:uid="{00000000-0005-0000-0000-00009BBE0000}"/>
    <cellStyle name="Notiz 3 4 9" xfId="11326" xr:uid="{00000000-0005-0000-0000-00009CBE0000}"/>
    <cellStyle name="Notiz 3 5" xfId="2037" xr:uid="{00000000-0005-0000-0000-00009DBE0000}"/>
    <cellStyle name="Notiz 3 5 2" xfId="4342" xr:uid="{00000000-0005-0000-0000-00009EBE0000}"/>
    <cellStyle name="Notiz 3 5 2 2" xfId="9123" xr:uid="{00000000-0005-0000-0000-00009FBE0000}"/>
    <cellStyle name="Notiz 3 5 2 2 2" xfId="28516" xr:uid="{00000000-0005-0000-0000-0000A0BE0000}"/>
    <cellStyle name="Notiz 3 5 2 2 3" xfId="54889" xr:uid="{00000000-0005-0000-0000-0000A1BE0000}"/>
    <cellStyle name="Notiz 3 5 2 2 4" xfId="18675" xr:uid="{00000000-0005-0000-0000-0000A2BE0000}"/>
    <cellStyle name="Notiz 3 5 2 3" xfId="22967" xr:uid="{00000000-0005-0000-0000-0000A3BE0000}"/>
    <cellStyle name="Notiz 3 5 2 3 2" xfId="50199" xr:uid="{00000000-0005-0000-0000-0000A4BE0000}"/>
    <cellStyle name="Notiz 3 5 2 4" xfId="32442" xr:uid="{00000000-0005-0000-0000-0000A5BE0000}"/>
    <cellStyle name="Notiz 3 5 2 5" xfId="38021" xr:uid="{00000000-0005-0000-0000-0000A6BE0000}"/>
    <cellStyle name="Notiz 3 5 2 6" xfId="45481" xr:uid="{00000000-0005-0000-0000-0000A7BE0000}"/>
    <cellStyle name="Notiz 3 5 2 7" xfId="14927" xr:uid="{00000000-0005-0000-0000-0000A8BE0000}"/>
    <cellStyle name="Notiz 3 5 3" xfId="7202" xr:uid="{00000000-0005-0000-0000-0000A9BE0000}"/>
    <cellStyle name="Notiz 3 5 3 2" xfId="26706" xr:uid="{00000000-0005-0000-0000-0000AABE0000}"/>
    <cellStyle name="Notiz 3 5 3 3" xfId="52968" xr:uid="{00000000-0005-0000-0000-0000ABBE0000}"/>
    <cellStyle name="Notiz 3 5 3 4" xfId="16796" xr:uid="{00000000-0005-0000-0000-0000ACBE0000}"/>
    <cellStyle name="Notiz 3 5 4" xfId="20874" xr:uid="{00000000-0005-0000-0000-0000ADBE0000}"/>
    <cellStyle name="Notiz 3 5 4 2" xfId="48304" xr:uid="{00000000-0005-0000-0000-0000AEBE0000}"/>
    <cellStyle name="Notiz 3 5 5" xfId="30488" xr:uid="{00000000-0005-0000-0000-0000AFBE0000}"/>
    <cellStyle name="Notiz 3 5 6" xfId="35947" xr:uid="{00000000-0005-0000-0000-0000B0BE0000}"/>
    <cellStyle name="Notiz 3 5 7" xfId="43540" xr:uid="{00000000-0005-0000-0000-0000B1BE0000}"/>
    <cellStyle name="Notiz 3 5 8" xfId="12051" xr:uid="{00000000-0005-0000-0000-0000B2BE0000}"/>
    <cellStyle name="Notiz 3 6" xfId="2918" xr:uid="{00000000-0005-0000-0000-0000B3BE0000}"/>
    <cellStyle name="Notiz 3 6 2" xfId="7711" xr:uid="{00000000-0005-0000-0000-0000B4BE0000}"/>
    <cellStyle name="Notiz 3 6 2 2" xfId="27141" xr:uid="{00000000-0005-0000-0000-0000B5BE0000}"/>
    <cellStyle name="Notiz 3 6 2 3" xfId="53477" xr:uid="{00000000-0005-0000-0000-0000B6BE0000}"/>
    <cellStyle name="Notiz 3 6 2 4" xfId="17251" xr:uid="{00000000-0005-0000-0000-0000B7BE0000}"/>
    <cellStyle name="Notiz 3 6 3" xfId="21543" xr:uid="{00000000-0005-0000-0000-0000B8BE0000}"/>
    <cellStyle name="Notiz 3 6 3 2" xfId="48789" xr:uid="{00000000-0005-0000-0000-0000B9BE0000}"/>
    <cellStyle name="Notiz 3 6 4" xfId="31030" xr:uid="{00000000-0005-0000-0000-0000BABE0000}"/>
    <cellStyle name="Notiz 3 6 5" xfId="36597" xr:uid="{00000000-0005-0000-0000-0000BBBE0000}"/>
    <cellStyle name="Notiz 3 6 6" xfId="44057" xr:uid="{00000000-0005-0000-0000-0000BCBE0000}"/>
    <cellStyle name="Notiz 3 6 7" xfId="13553" xr:uid="{00000000-0005-0000-0000-0000BDBE0000}"/>
    <cellStyle name="Notiz 3 7" xfId="4814" xr:uid="{00000000-0005-0000-0000-0000BEBE0000}"/>
    <cellStyle name="Notiz 3 7 2" xfId="9573" xr:uid="{00000000-0005-0000-0000-0000BFBE0000}"/>
    <cellStyle name="Notiz 3 7 2 2" xfId="55339" xr:uid="{00000000-0005-0000-0000-0000C0BE0000}"/>
    <cellStyle name="Notiz 3 7 2 3" xfId="25332" xr:uid="{00000000-0005-0000-0000-0000C1BE0000}"/>
    <cellStyle name="Notiz 3 7 3" xfId="32913" xr:uid="{00000000-0005-0000-0000-0000C2BE0000}"/>
    <cellStyle name="Notiz 3 7 3 2" xfId="50648" xr:uid="{00000000-0005-0000-0000-0000C3BE0000}"/>
    <cellStyle name="Notiz 3 7 4" xfId="38492" xr:uid="{00000000-0005-0000-0000-0000C4BE0000}"/>
    <cellStyle name="Notiz 3 7 5" xfId="45948" xr:uid="{00000000-0005-0000-0000-0000C5BE0000}"/>
    <cellStyle name="Notiz 3 7 6" xfId="15422" xr:uid="{00000000-0005-0000-0000-0000C6BE0000}"/>
    <cellStyle name="Notiz 3 8" xfId="5302" xr:uid="{00000000-0005-0000-0000-0000C7BE0000}"/>
    <cellStyle name="Notiz 3 8 2" xfId="9994" xr:uid="{00000000-0005-0000-0000-0000C8BE0000}"/>
    <cellStyle name="Notiz 3 8 2 2" xfId="55760" xr:uid="{00000000-0005-0000-0000-0000C9BE0000}"/>
    <cellStyle name="Notiz 3 8 2 3" xfId="33398" xr:uid="{00000000-0005-0000-0000-0000CABE0000}"/>
    <cellStyle name="Notiz 3 8 3" xfId="38977" xr:uid="{00000000-0005-0000-0000-0000CBBE0000}"/>
    <cellStyle name="Notiz 3 8 3 2" xfId="51068" xr:uid="{00000000-0005-0000-0000-0000CCBE0000}"/>
    <cellStyle name="Notiz 3 8 4" xfId="46430" xr:uid="{00000000-0005-0000-0000-0000CDBE0000}"/>
    <cellStyle name="Notiz 3 8 5" xfId="19313" xr:uid="{00000000-0005-0000-0000-0000CEBE0000}"/>
    <cellStyle name="Notiz 3 9" xfId="5745" xr:uid="{00000000-0005-0000-0000-0000CFBE0000}"/>
    <cellStyle name="Notiz 3 9 2" xfId="51511" xr:uid="{00000000-0005-0000-0000-0000D0BE0000}"/>
    <cellStyle name="Notiz 3 9 3" xfId="28979" xr:uid="{00000000-0005-0000-0000-0000D1BE0000}"/>
    <cellStyle name="Notiz 4" xfId="468" xr:uid="{00000000-0005-0000-0000-0000D2BE0000}"/>
    <cellStyle name="Notiz 4 10" xfId="10792" xr:uid="{00000000-0005-0000-0000-0000D3BE0000}"/>
    <cellStyle name="Notiz 4 10 2" xfId="46852" xr:uid="{00000000-0005-0000-0000-0000D4BE0000}"/>
    <cellStyle name="Notiz 4 10 3" xfId="34384" xr:uid="{00000000-0005-0000-0000-0000D5BE0000}"/>
    <cellStyle name="Notiz 4 11" xfId="41984" xr:uid="{00000000-0005-0000-0000-0000D6BE0000}"/>
    <cellStyle name="Notiz 4 12" xfId="11206" xr:uid="{00000000-0005-0000-0000-0000D7BE0000}"/>
    <cellStyle name="Notiz 4 13" xfId="56547" xr:uid="{00000000-0005-0000-0000-0000D8BE0000}"/>
    <cellStyle name="Notiz 4 14" xfId="57002" xr:uid="{00000000-0005-0000-0000-0000D9BE0000}"/>
    <cellStyle name="Notiz 4 2" xfId="1005" xr:uid="{00000000-0005-0000-0000-0000DABE0000}"/>
    <cellStyle name="Notiz 4 2 10" xfId="11862" xr:uid="{00000000-0005-0000-0000-0000DBBE0000}"/>
    <cellStyle name="Notiz 4 2 11" xfId="56790" xr:uid="{00000000-0005-0000-0000-0000DCBE0000}"/>
    <cellStyle name="Notiz 4 2 12" xfId="57245" xr:uid="{00000000-0005-0000-0000-0000DDBE0000}"/>
    <cellStyle name="Notiz 4 2 2" xfId="1742" xr:uid="{00000000-0005-0000-0000-0000DEBE0000}"/>
    <cellStyle name="Notiz 4 2 2 2" xfId="4115" xr:uid="{00000000-0005-0000-0000-0000DFBE0000}"/>
    <cellStyle name="Notiz 4 2 2 2 2" xfId="8906" xr:uid="{00000000-0005-0000-0000-0000E0BE0000}"/>
    <cellStyle name="Notiz 4 2 2 2 2 2" xfId="28325" xr:uid="{00000000-0005-0000-0000-0000E1BE0000}"/>
    <cellStyle name="Notiz 4 2 2 2 2 3" xfId="54672" xr:uid="{00000000-0005-0000-0000-0000E2BE0000}"/>
    <cellStyle name="Notiz 4 2 2 2 2 4" xfId="18448" xr:uid="{00000000-0005-0000-0000-0000E3BE0000}"/>
    <cellStyle name="Notiz 4 2 2 2 3" xfId="22740" xr:uid="{00000000-0005-0000-0000-0000E4BE0000}"/>
    <cellStyle name="Notiz 4 2 2 2 3 2" xfId="49983" xr:uid="{00000000-0005-0000-0000-0000E5BE0000}"/>
    <cellStyle name="Notiz 4 2 2 2 4" xfId="32223" xr:uid="{00000000-0005-0000-0000-0000E6BE0000}"/>
    <cellStyle name="Notiz 4 2 2 2 5" xfId="37794" xr:uid="{00000000-0005-0000-0000-0000E7BE0000}"/>
    <cellStyle name="Notiz 4 2 2 2 6" xfId="45254" xr:uid="{00000000-0005-0000-0000-0000E8BE0000}"/>
    <cellStyle name="Notiz 4 2 2 2 7" xfId="14736" xr:uid="{00000000-0005-0000-0000-0000E9BE0000}"/>
    <cellStyle name="Notiz 4 2 2 3" xfId="6955" xr:uid="{00000000-0005-0000-0000-0000EABE0000}"/>
    <cellStyle name="Notiz 4 2 2 3 2" xfId="26515" xr:uid="{00000000-0005-0000-0000-0000EBBE0000}"/>
    <cellStyle name="Notiz 4 2 2 3 3" xfId="52721" xr:uid="{00000000-0005-0000-0000-0000ECBE0000}"/>
    <cellStyle name="Notiz 4 2 2 3 4" xfId="16605" xr:uid="{00000000-0005-0000-0000-0000EDBE0000}"/>
    <cellStyle name="Notiz 4 2 2 4" xfId="20581" xr:uid="{00000000-0005-0000-0000-0000EEBE0000}"/>
    <cellStyle name="Notiz 4 2 2 4 2" xfId="48057" xr:uid="{00000000-0005-0000-0000-0000EFBE0000}"/>
    <cellStyle name="Notiz 4 2 2 5" xfId="30206" xr:uid="{00000000-0005-0000-0000-0000F0BE0000}"/>
    <cellStyle name="Notiz 4 2 2 6" xfId="35652" xr:uid="{00000000-0005-0000-0000-0000F1BE0000}"/>
    <cellStyle name="Notiz 4 2 2 7" xfId="43247" xr:uid="{00000000-0005-0000-0000-0000F2BE0000}"/>
    <cellStyle name="Notiz 4 2 2 8" xfId="13275" xr:uid="{00000000-0005-0000-0000-0000F3BE0000}"/>
    <cellStyle name="Notiz 4 2 3" xfId="2282" xr:uid="{00000000-0005-0000-0000-0000F4BE0000}"/>
    <cellStyle name="Notiz 4 2 3 2" xfId="4587" xr:uid="{00000000-0005-0000-0000-0000F5BE0000}"/>
    <cellStyle name="Notiz 4 2 3 2 2" xfId="9368" xr:uid="{00000000-0005-0000-0000-0000F6BE0000}"/>
    <cellStyle name="Notiz 4 2 3 2 2 2" xfId="28761" xr:uid="{00000000-0005-0000-0000-0000F7BE0000}"/>
    <cellStyle name="Notiz 4 2 3 2 2 3" xfId="55134" xr:uid="{00000000-0005-0000-0000-0000F8BE0000}"/>
    <cellStyle name="Notiz 4 2 3 2 2 4" xfId="18920" xr:uid="{00000000-0005-0000-0000-0000F9BE0000}"/>
    <cellStyle name="Notiz 4 2 3 2 3" xfId="23212" xr:uid="{00000000-0005-0000-0000-0000FABE0000}"/>
    <cellStyle name="Notiz 4 2 3 2 3 2" xfId="50444" xr:uid="{00000000-0005-0000-0000-0000FBBE0000}"/>
    <cellStyle name="Notiz 4 2 3 2 4" xfId="32687" xr:uid="{00000000-0005-0000-0000-0000FCBE0000}"/>
    <cellStyle name="Notiz 4 2 3 2 5" xfId="38266" xr:uid="{00000000-0005-0000-0000-0000FDBE0000}"/>
    <cellStyle name="Notiz 4 2 3 2 6" xfId="45726" xr:uid="{00000000-0005-0000-0000-0000FEBE0000}"/>
    <cellStyle name="Notiz 4 2 3 2 7" xfId="15172" xr:uid="{00000000-0005-0000-0000-0000FFBE0000}"/>
    <cellStyle name="Notiz 4 2 3 3" xfId="7447" xr:uid="{00000000-0005-0000-0000-000000BF0000}"/>
    <cellStyle name="Notiz 4 2 3 3 2" xfId="26951" xr:uid="{00000000-0005-0000-0000-000001BF0000}"/>
    <cellStyle name="Notiz 4 2 3 3 3" xfId="53213" xr:uid="{00000000-0005-0000-0000-000002BF0000}"/>
    <cellStyle name="Notiz 4 2 3 3 4" xfId="17041" xr:uid="{00000000-0005-0000-0000-000003BF0000}"/>
    <cellStyle name="Notiz 4 2 3 4" xfId="21119" xr:uid="{00000000-0005-0000-0000-000004BF0000}"/>
    <cellStyle name="Notiz 4 2 3 4 2" xfId="48549" xr:uid="{00000000-0005-0000-0000-000005BF0000}"/>
    <cellStyle name="Notiz 4 2 3 5" xfId="30733" xr:uid="{00000000-0005-0000-0000-000006BF0000}"/>
    <cellStyle name="Notiz 4 2 3 6" xfId="36192" xr:uid="{00000000-0005-0000-0000-000007BF0000}"/>
    <cellStyle name="Notiz 4 2 3 7" xfId="43785" xr:uid="{00000000-0005-0000-0000-000008BF0000}"/>
    <cellStyle name="Notiz 4 2 3 8" xfId="12555" xr:uid="{00000000-0005-0000-0000-000009BF0000}"/>
    <cellStyle name="Notiz 4 2 4" xfId="3423" xr:uid="{00000000-0005-0000-0000-00000ABF0000}"/>
    <cellStyle name="Notiz 4 2 4 2" xfId="8215" xr:uid="{00000000-0005-0000-0000-00000BBF0000}"/>
    <cellStyle name="Notiz 4 2 4 2 2" xfId="27645" xr:uid="{00000000-0005-0000-0000-00000CBF0000}"/>
    <cellStyle name="Notiz 4 2 4 2 3" xfId="53981" xr:uid="{00000000-0005-0000-0000-00000DBF0000}"/>
    <cellStyle name="Notiz 4 2 4 2 4" xfId="17756" xr:uid="{00000000-0005-0000-0000-00000EBF0000}"/>
    <cellStyle name="Notiz 4 2 4 3" xfId="22048" xr:uid="{00000000-0005-0000-0000-00000FBF0000}"/>
    <cellStyle name="Notiz 4 2 4 3 2" xfId="49293" xr:uid="{00000000-0005-0000-0000-000010BF0000}"/>
    <cellStyle name="Notiz 4 2 4 4" xfId="31535" xr:uid="{00000000-0005-0000-0000-000011BF0000}"/>
    <cellStyle name="Notiz 4 2 4 5" xfId="37102" xr:uid="{00000000-0005-0000-0000-000012BF0000}"/>
    <cellStyle name="Notiz 4 2 4 6" xfId="44562" xr:uid="{00000000-0005-0000-0000-000013BF0000}"/>
    <cellStyle name="Notiz 4 2 4 7" xfId="14057" xr:uid="{00000000-0005-0000-0000-000014BF0000}"/>
    <cellStyle name="Notiz 4 2 5" xfId="5062" xr:uid="{00000000-0005-0000-0000-000015BF0000}"/>
    <cellStyle name="Notiz 4 2 5 2" xfId="9818" xr:uid="{00000000-0005-0000-0000-000016BF0000}"/>
    <cellStyle name="Notiz 4 2 5 2 2" xfId="55584" xr:uid="{00000000-0005-0000-0000-000017BF0000}"/>
    <cellStyle name="Notiz 4 2 5 2 3" xfId="25836" xr:uid="{00000000-0005-0000-0000-000018BF0000}"/>
    <cellStyle name="Notiz 4 2 5 3" xfId="33161" xr:uid="{00000000-0005-0000-0000-000019BF0000}"/>
    <cellStyle name="Notiz 4 2 5 3 2" xfId="50893" xr:uid="{00000000-0005-0000-0000-00001ABF0000}"/>
    <cellStyle name="Notiz 4 2 5 4" xfId="38740" xr:uid="{00000000-0005-0000-0000-00001BBF0000}"/>
    <cellStyle name="Notiz 4 2 5 5" xfId="46193" xr:uid="{00000000-0005-0000-0000-00001CBF0000}"/>
    <cellStyle name="Notiz 4 2 5 6" xfId="15926" xr:uid="{00000000-0005-0000-0000-00001DBF0000}"/>
    <cellStyle name="Notiz 4 2 6" xfId="5547" xr:uid="{00000000-0005-0000-0000-00001EBF0000}"/>
    <cellStyle name="Notiz 4 2 6 2" xfId="10239" xr:uid="{00000000-0005-0000-0000-00001FBF0000}"/>
    <cellStyle name="Notiz 4 2 6 2 2" xfId="56005" xr:uid="{00000000-0005-0000-0000-000020BF0000}"/>
    <cellStyle name="Notiz 4 2 6 2 3" xfId="33643" xr:uid="{00000000-0005-0000-0000-000021BF0000}"/>
    <cellStyle name="Notiz 4 2 6 3" xfId="39222" xr:uid="{00000000-0005-0000-0000-000022BF0000}"/>
    <cellStyle name="Notiz 4 2 6 3 2" xfId="51313" xr:uid="{00000000-0005-0000-0000-000023BF0000}"/>
    <cellStyle name="Notiz 4 2 6 4" xfId="46675" xr:uid="{00000000-0005-0000-0000-000024BF0000}"/>
    <cellStyle name="Notiz 4 2 6 5" xfId="19850" xr:uid="{00000000-0005-0000-0000-000025BF0000}"/>
    <cellStyle name="Notiz 4 2 7" xfId="6250" xr:uid="{00000000-0005-0000-0000-000026BF0000}"/>
    <cellStyle name="Notiz 4 2 7 2" xfId="52016" xr:uid="{00000000-0005-0000-0000-000027BF0000}"/>
    <cellStyle name="Notiz 4 2 7 3" xfId="29484" xr:uid="{00000000-0005-0000-0000-000028BF0000}"/>
    <cellStyle name="Notiz 4 2 8" xfId="11035" xr:uid="{00000000-0005-0000-0000-000029BF0000}"/>
    <cellStyle name="Notiz 4 2 8 2" xfId="47354" xr:uid="{00000000-0005-0000-0000-00002ABF0000}"/>
    <cellStyle name="Notiz 4 2 8 3" xfId="34919" xr:uid="{00000000-0005-0000-0000-00002BBF0000}"/>
    <cellStyle name="Notiz 4 2 9" xfId="42518" xr:uid="{00000000-0005-0000-0000-00002CBF0000}"/>
    <cellStyle name="Notiz 4 3" xfId="757" xr:uid="{00000000-0005-0000-0000-00002DBF0000}"/>
    <cellStyle name="Notiz 4 3 10" xfId="11614" xr:uid="{00000000-0005-0000-0000-00002EBF0000}"/>
    <cellStyle name="Notiz 4 3 2" xfId="1499" xr:uid="{00000000-0005-0000-0000-00002FBF0000}"/>
    <cellStyle name="Notiz 4 3 2 2" xfId="3872" xr:uid="{00000000-0005-0000-0000-000030BF0000}"/>
    <cellStyle name="Notiz 4 3 2 2 2" xfId="8663" xr:uid="{00000000-0005-0000-0000-000031BF0000}"/>
    <cellStyle name="Notiz 4 3 2 2 2 2" xfId="28082" xr:uid="{00000000-0005-0000-0000-000032BF0000}"/>
    <cellStyle name="Notiz 4 3 2 2 2 3" xfId="54429" xr:uid="{00000000-0005-0000-0000-000033BF0000}"/>
    <cellStyle name="Notiz 4 3 2 2 2 4" xfId="18205" xr:uid="{00000000-0005-0000-0000-000034BF0000}"/>
    <cellStyle name="Notiz 4 3 2 2 3" xfId="22497" xr:uid="{00000000-0005-0000-0000-000035BF0000}"/>
    <cellStyle name="Notiz 4 3 2 2 3 2" xfId="49740" xr:uid="{00000000-0005-0000-0000-000036BF0000}"/>
    <cellStyle name="Notiz 4 3 2 2 4" xfId="31980" xr:uid="{00000000-0005-0000-0000-000037BF0000}"/>
    <cellStyle name="Notiz 4 3 2 2 5" xfId="37551" xr:uid="{00000000-0005-0000-0000-000038BF0000}"/>
    <cellStyle name="Notiz 4 3 2 2 6" xfId="45011" xr:uid="{00000000-0005-0000-0000-000039BF0000}"/>
    <cellStyle name="Notiz 4 3 2 2 7" xfId="14493" xr:uid="{00000000-0005-0000-0000-00003ABF0000}"/>
    <cellStyle name="Notiz 4 3 2 3" xfId="6712" xr:uid="{00000000-0005-0000-0000-00003BBF0000}"/>
    <cellStyle name="Notiz 4 3 2 3 2" xfId="26272" xr:uid="{00000000-0005-0000-0000-00003CBF0000}"/>
    <cellStyle name="Notiz 4 3 2 3 3" xfId="52478" xr:uid="{00000000-0005-0000-0000-00003DBF0000}"/>
    <cellStyle name="Notiz 4 3 2 3 4" xfId="16362" xr:uid="{00000000-0005-0000-0000-00003EBF0000}"/>
    <cellStyle name="Notiz 4 3 2 4" xfId="20338" xr:uid="{00000000-0005-0000-0000-00003FBF0000}"/>
    <cellStyle name="Notiz 4 3 2 4 2" xfId="47814" xr:uid="{00000000-0005-0000-0000-000040BF0000}"/>
    <cellStyle name="Notiz 4 3 2 5" xfId="29963" xr:uid="{00000000-0005-0000-0000-000041BF0000}"/>
    <cellStyle name="Notiz 4 3 2 6" xfId="35409" xr:uid="{00000000-0005-0000-0000-000042BF0000}"/>
    <cellStyle name="Notiz 4 3 2 7" xfId="43004" xr:uid="{00000000-0005-0000-0000-000043BF0000}"/>
    <cellStyle name="Notiz 4 3 2 8" xfId="13032" xr:uid="{00000000-0005-0000-0000-000044BF0000}"/>
    <cellStyle name="Notiz 4 3 3" xfId="3180" xr:uid="{00000000-0005-0000-0000-000045BF0000}"/>
    <cellStyle name="Notiz 4 3 3 2" xfId="7972" xr:uid="{00000000-0005-0000-0000-000046BF0000}"/>
    <cellStyle name="Notiz 4 3 3 2 2" xfId="27402" xr:uid="{00000000-0005-0000-0000-000047BF0000}"/>
    <cellStyle name="Notiz 4 3 3 2 3" xfId="53738" xr:uid="{00000000-0005-0000-0000-000048BF0000}"/>
    <cellStyle name="Notiz 4 3 3 2 4" xfId="17513" xr:uid="{00000000-0005-0000-0000-000049BF0000}"/>
    <cellStyle name="Notiz 4 3 3 3" xfId="21805" xr:uid="{00000000-0005-0000-0000-00004ABF0000}"/>
    <cellStyle name="Notiz 4 3 3 3 2" xfId="49050" xr:uid="{00000000-0005-0000-0000-00004BBF0000}"/>
    <cellStyle name="Notiz 4 3 3 4" xfId="31292" xr:uid="{00000000-0005-0000-0000-00004CBF0000}"/>
    <cellStyle name="Notiz 4 3 3 5" xfId="36859" xr:uid="{00000000-0005-0000-0000-00004DBF0000}"/>
    <cellStyle name="Notiz 4 3 3 6" xfId="44319" xr:uid="{00000000-0005-0000-0000-00004EBF0000}"/>
    <cellStyle name="Notiz 4 3 3 7" xfId="12312" xr:uid="{00000000-0005-0000-0000-00004FBF0000}"/>
    <cellStyle name="Notiz 4 3 4" xfId="6007" xr:uid="{00000000-0005-0000-0000-000050BF0000}"/>
    <cellStyle name="Notiz 4 3 4 2" xfId="21294" xr:uid="{00000000-0005-0000-0000-000051BF0000}"/>
    <cellStyle name="Notiz 4 3 4 3" xfId="51773" xr:uid="{00000000-0005-0000-0000-000052BF0000}"/>
    <cellStyle name="Notiz 4 3 4 4" xfId="13814" xr:uid="{00000000-0005-0000-0000-000053BF0000}"/>
    <cellStyle name="Notiz 4 3 5" xfId="15683" xr:uid="{00000000-0005-0000-0000-000054BF0000}"/>
    <cellStyle name="Notiz 4 3 5 2" xfId="25593" xr:uid="{00000000-0005-0000-0000-000055BF0000}"/>
    <cellStyle name="Notiz 4 3 5 3" xfId="47111" xr:uid="{00000000-0005-0000-0000-000056BF0000}"/>
    <cellStyle name="Notiz 4 3 6" xfId="19602" xr:uid="{00000000-0005-0000-0000-000057BF0000}"/>
    <cellStyle name="Notiz 4 3 7" xfId="29241" xr:uid="{00000000-0005-0000-0000-000058BF0000}"/>
    <cellStyle name="Notiz 4 3 8" xfId="34671" xr:uid="{00000000-0005-0000-0000-000059BF0000}"/>
    <cellStyle name="Notiz 4 3 9" xfId="42270" xr:uid="{00000000-0005-0000-0000-00005ABF0000}"/>
    <cellStyle name="Notiz 4 4" xfId="1236" xr:uid="{00000000-0005-0000-0000-00005BBF0000}"/>
    <cellStyle name="Notiz 4 4 2" xfId="3612" xr:uid="{00000000-0005-0000-0000-00005CBF0000}"/>
    <cellStyle name="Notiz 4 4 2 2" xfId="8403" xr:uid="{00000000-0005-0000-0000-00005DBF0000}"/>
    <cellStyle name="Notiz 4 4 2 2 2" xfId="27823" xr:uid="{00000000-0005-0000-0000-00005EBF0000}"/>
    <cellStyle name="Notiz 4 4 2 2 3" xfId="54169" xr:uid="{00000000-0005-0000-0000-00005FBF0000}"/>
    <cellStyle name="Notiz 4 4 2 2 4" xfId="17945" xr:uid="{00000000-0005-0000-0000-000060BF0000}"/>
    <cellStyle name="Notiz 4 4 2 3" xfId="22237" xr:uid="{00000000-0005-0000-0000-000061BF0000}"/>
    <cellStyle name="Notiz 4 4 2 3 2" xfId="49480" xr:uid="{00000000-0005-0000-0000-000062BF0000}"/>
    <cellStyle name="Notiz 4 4 2 4" xfId="31720" xr:uid="{00000000-0005-0000-0000-000063BF0000}"/>
    <cellStyle name="Notiz 4 4 2 5" xfId="37291" xr:uid="{00000000-0005-0000-0000-000064BF0000}"/>
    <cellStyle name="Notiz 4 4 2 6" xfId="44751" xr:uid="{00000000-0005-0000-0000-000065BF0000}"/>
    <cellStyle name="Notiz 4 4 2 7" xfId="12770" xr:uid="{00000000-0005-0000-0000-000066BF0000}"/>
    <cellStyle name="Notiz 4 4 3" xfId="6450" xr:uid="{00000000-0005-0000-0000-000067BF0000}"/>
    <cellStyle name="Notiz 4 4 3 2" xfId="25068" xr:uid="{00000000-0005-0000-0000-000068BF0000}"/>
    <cellStyle name="Notiz 4 4 3 3" xfId="52216" xr:uid="{00000000-0005-0000-0000-000069BF0000}"/>
    <cellStyle name="Notiz 4 4 3 4" xfId="14234" xr:uid="{00000000-0005-0000-0000-00006ABF0000}"/>
    <cellStyle name="Notiz 4 4 4" xfId="16103" xr:uid="{00000000-0005-0000-0000-00006BBF0000}"/>
    <cellStyle name="Notiz 4 4 4 2" xfId="26013" xr:uid="{00000000-0005-0000-0000-00006CBF0000}"/>
    <cellStyle name="Notiz 4 4 4 3" xfId="47552" xr:uid="{00000000-0005-0000-0000-00006DBF0000}"/>
    <cellStyle name="Notiz 4 4 5" xfId="20075" xr:uid="{00000000-0005-0000-0000-00006EBF0000}"/>
    <cellStyle name="Notiz 4 4 6" xfId="29700" xr:uid="{00000000-0005-0000-0000-00006FBF0000}"/>
    <cellStyle name="Notiz 4 4 7" xfId="35146" xr:uid="{00000000-0005-0000-0000-000070BF0000}"/>
    <cellStyle name="Notiz 4 4 8" xfId="42741" xr:uid="{00000000-0005-0000-0000-000071BF0000}"/>
    <cellStyle name="Notiz 4 4 9" xfId="11328" xr:uid="{00000000-0005-0000-0000-000072BF0000}"/>
    <cellStyle name="Notiz 4 5" xfId="2039" xr:uid="{00000000-0005-0000-0000-000073BF0000}"/>
    <cellStyle name="Notiz 4 5 2" xfId="4344" xr:uid="{00000000-0005-0000-0000-000074BF0000}"/>
    <cellStyle name="Notiz 4 5 2 2" xfId="9125" xr:uid="{00000000-0005-0000-0000-000075BF0000}"/>
    <cellStyle name="Notiz 4 5 2 2 2" xfId="28518" xr:uid="{00000000-0005-0000-0000-000076BF0000}"/>
    <cellStyle name="Notiz 4 5 2 2 3" xfId="54891" xr:uid="{00000000-0005-0000-0000-000077BF0000}"/>
    <cellStyle name="Notiz 4 5 2 2 4" xfId="18677" xr:uid="{00000000-0005-0000-0000-000078BF0000}"/>
    <cellStyle name="Notiz 4 5 2 3" xfId="22969" xr:uid="{00000000-0005-0000-0000-000079BF0000}"/>
    <cellStyle name="Notiz 4 5 2 3 2" xfId="50201" xr:uid="{00000000-0005-0000-0000-00007ABF0000}"/>
    <cellStyle name="Notiz 4 5 2 4" xfId="32444" xr:uid="{00000000-0005-0000-0000-00007BBF0000}"/>
    <cellStyle name="Notiz 4 5 2 5" xfId="38023" xr:uid="{00000000-0005-0000-0000-00007CBF0000}"/>
    <cellStyle name="Notiz 4 5 2 6" xfId="45483" xr:uid="{00000000-0005-0000-0000-00007DBF0000}"/>
    <cellStyle name="Notiz 4 5 2 7" xfId="14929" xr:uid="{00000000-0005-0000-0000-00007EBF0000}"/>
    <cellStyle name="Notiz 4 5 3" xfId="7204" xr:uid="{00000000-0005-0000-0000-00007FBF0000}"/>
    <cellStyle name="Notiz 4 5 3 2" xfId="26708" xr:uid="{00000000-0005-0000-0000-000080BF0000}"/>
    <cellStyle name="Notiz 4 5 3 3" xfId="52970" xr:uid="{00000000-0005-0000-0000-000081BF0000}"/>
    <cellStyle name="Notiz 4 5 3 4" xfId="16798" xr:uid="{00000000-0005-0000-0000-000082BF0000}"/>
    <cellStyle name="Notiz 4 5 4" xfId="20876" xr:uid="{00000000-0005-0000-0000-000083BF0000}"/>
    <cellStyle name="Notiz 4 5 4 2" xfId="48306" xr:uid="{00000000-0005-0000-0000-000084BF0000}"/>
    <cellStyle name="Notiz 4 5 5" xfId="30490" xr:uid="{00000000-0005-0000-0000-000085BF0000}"/>
    <cellStyle name="Notiz 4 5 6" xfId="35949" xr:uid="{00000000-0005-0000-0000-000086BF0000}"/>
    <cellStyle name="Notiz 4 5 7" xfId="43542" xr:uid="{00000000-0005-0000-0000-000087BF0000}"/>
    <cellStyle name="Notiz 4 5 8" xfId="12053" xr:uid="{00000000-0005-0000-0000-000088BF0000}"/>
    <cellStyle name="Notiz 4 6" xfId="2920" xr:uid="{00000000-0005-0000-0000-000089BF0000}"/>
    <cellStyle name="Notiz 4 6 2" xfId="7713" xr:uid="{00000000-0005-0000-0000-00008ABF0000}"/>
    <cellStyle name="Notiz 4 6 2 2" xfId="27143" xr:uid="{00000000-0005-0000-0000-00008BBF0000}"/>
    <cellStyle name="Notiz 4 6 2 3" xfId="53479" xr:uid="{00000000-0005-0000-0000-00008CBF0000}"/>
    <cellStyle name="Notiz 4 6 2 4" xfId="17253" xr:uid="{00000000-0005-0000-0000-00008DBF0000}"/>
    <cellStyle name="Notiz 4 6 3" xfId="21545" xr:uid="{00000000-0005-0000-0000-00008EBF0000}"/>
    <cellStyle name="Notiz 4 6 3 2" xfId="48791" xr:uid="{00000000-0005-0000-0000-00008FBF0000}"/>
    <cellStyle name="Notiz 4 6 4" xfId="31032" xr:uid="{00000000-0005-0000-0000-000090BF0000}"/>
    <cellStyle name="Notiz 4 6 5" xfId="36599" xr:uid="{00000000-0005-0000-0000-000091BF0000}"/>
    <cellStyle name="Notiz 4 6 6" xfId="44059" xr:uid="{00000000-0005-0000-0000-000092BF0000}"/>
    <cellStyle name="Notiz 4 6 7" xfId="13555" xr:uid="{00000000-0005-0000-0000-000093BF0000}"/>
    <cellStyle name="Notiz 4 7" xfId="4819" xr:uid="{00000000-0005-0000-0000-000094BF0000}"/>
    <cellStyle name="Notiz 4 7 2" xfId="9575" xr:uid="{00000000-0005-0000-0000-000095BF0000}"/>
    <cellStyle name="Notiz 4 7 2 2" xfId="55341" xr:uid="{00000000-0005-0000-0000-000096BF0000}"/>
    <cellStyle name="Notiz 4 7 2 3" xfId="25334" xr:uid="{00000000-0005-0000-0000-000097BF0000}"/>
    <cellStyle name="Notiz 4 7 3" xfId="32918" xr:uid="{00000000-0005-0000-0000-000098BF0000}"/>
    <cellStyle name="Notiz 4 7 3 2" xfId="50650" xr:uid="{00000000-0005-0000-0000-000099BF0000}"/>
    <cellStyle name="Notiz 4 7 4" xfId="38497" xr:uid="{00000000-0005-0000-0000-00009ABF0000}"/>
    <cellStyle name="Notiz 4 7 5" xfId="45950" xr:uid="{00000000-0005-0000-0000-00009BBF0000}"/>
    <cellStyle name="Notiz 4 7 6" xfId="15424" xr:uid="{00000000-0005-0000-0000-00009CBF0000}"/>
    <cellStyle name="Notiz 4 8" xfId="5304" xr:uid="{00000000-0005-0000-0000-00009DBF0000}"/>
    <cellStyle name="Notiz 4 8 2" xfId="9996" xr:uid="{00000000-0005-0000-0000-00009EBF0000}"/>
    <cellStyle name="Notiz 4 8 2 2" xfId="55762" xr:uid="{00000000-0005-0000-0000-00009FBF0000}"/>
    <cellStyle name="Notiz 4 8 2 3" xfId="33400" xr:uid="{00000000-0005-0000-0000-0000A0BF0000}"/>
    <cellStyle name="Notiz 4 8 3" xfId="38979" xr:uid="{00000000-0005-0000-0000-0000A1BF0000}"/>
    <cellStyle name="Notiz 4 8 3 2" xfId="51070" xr:uid="{00000000-0005-0000-0000-0000A2BF0000}"/>
    <cellStyle name="Notiz 4 8 4" xfId="46432" xr:uid="{00000000-0005-0000-0000-0000A3BF0000}"/>
    <cellStyle name="Notiz 4 8 5" xfId="19315" xr:uid="{00000000-0005-0000-0000-0000A4BF0000}"/>
    <cellStyle name="Notiz 4 9" xfId="5747" xr:uid="{00000000-0005-0000-0000-0000A5BF0000}"/>
    <cellStyle name="Notiz 4 9 2" xfId="51513" xr:uid="{00000000-0005-0000-0000-0000A6BF0000}"/>
    <cellStyle name="Notiz 4 9 3" xfId="28981" xr:uid="{00000000-0005-0000-0000-0000A7BF0000}"/>
    <cellStyle name="Notiz 5" xfId="631" xr:uid="{00000000-0005-0000-0000-0000A8BF0000}"/>
    <cellStyle name="Notiz 5 10" xfId="11491" xr:uid="{00000000-0005-0000-0000-0000A9BF0000}"/>
    <cellStyle name="Notiz 5 2" xfId="1394" xr:uid="{00000000-0005-0000-0000-0000AABF0000}"/>
    <cellStyle name="Notiz 5 2 2" xfId="3770" xr:uid="{00000000-0005-0000-0000-0000ABBF0000}"/>
    <cellStyle name="Notiz 5 2 2 2" xfId="8561" xr:uid="{00000000-0005-0000-0000-0000ACBF0000}"/>
    <cellStyle name="Notiz 5 2 2 2 2" xfId="27981" xr:uid="{00000000-0005-0000-0000-0000ADBF0000}"/>
    <cellStyle name="Notiz 5 2 2 2 3" xfId="54327" xr:uid="{00000000-0005-0000-0000-0000AEBF0000}"/>
    <cellStyle name="Notiz 5 2 2 2 4" xfId="18103" xr:uid="{00000000-0005-0000-0000-0000AFBF0000}"/>
    <cellStyle name="Notiz 5 2 2 3" xfId="22395" xr:uid="{00000000-0005-0000-0000-0000B0BF0000}"/>
    <cellStyle name="Notiz 5 2 2 3 2" xfId="49638" xr:uid="{00000000-0005-0000-0000-0000B1BF0000}"/>
    <cellStyle name="Notiz 5 2 2 4" xfId="31878" xr:uid="{00000000-0005-0000-0000-0000B2BF0000}"/>
    <cellStyle name="Notiz 5 2 2 5" xfId="37449" xr:uid="{00000000-0005-0000-0000-0000B3BF0000}"/>
    <cellStyle name="Notiz 5 2 2 6" xfId="44909" xr:uid="{00000000-0005-0000-0000-0000B4BF0000}"/>
    <cellStyle name="Notiz 5 2 2 7" xfId="14392" xr:uid="{00000000-0005-0000-0000-0000B5BF0000}"/>
    <cellStyle name="Notiz 5 2 3" xfId="6608" xr:uid="{00000000-0005-0000-0000-0000B6BF0000}"/>
    <cellStyle name="Notiz 5 2 3 2" xfId="26171" xr:uid="{00000000-0005-0000-0000-0000B7BF0000}"/>
    <cellStyle name="Notiz 5 2 3 3" xfId="52374" xr:uid="{00000000-0005-0000-0000-0000B8BF0000}"/>
    <cellStyle name="Notiz 5 2 3 4" xfId="16261" xr:uid="{00000000-0005-0000-0000-0000B9BF0000}"/>
    <cellStyle name="Notiz 5 2 4" xfId="20233" xr:uid="{00000000-0005-0000-0000-0000BABF0000}"/>
    <cellStyle name="Notiz 5 2 4 2" xfId="47710" xr:uid="{00000000-0005-0000-0000-0000BBBF0000}"/>
    <cellStyle name="Notiz 5 2 5" xfId="29858" xr:uid="{00000000-0005-0000-0000-0000BCBF0000}"/>
    <cellStyle name="Notiz 5 2 6" xfId="35304" xr:uid="{00000000-0005-0000-0000-0000BDBF0000}"/>
    <cellStyle name="Notiz 5 2 7" xfId="42899" xr:uid="{00000000-0005-0000-0000-0000BEBF0000}"/>
    <cellStyle name="Notiz 5 2 8" xfId="12928" xr:uid="{00000000-0005-0000-0000-0000BFBF0000}"/>
    <cellStyle name="Notiz 5 3" xfId="3078" xr:uid="{00000000-0005-0000-0000-0000C0BF0000}"/>
    <cellStyle name="Notiz 5 3 2" xfId="7871" xr:uid="{00000000-0005-0000-0000-0000C1BF0000}"/>
    <cellStyle name="Notiz 5 3 2 2" xfId="27301" xr:uid="{00000000-0005-0000-0000-0000C2BF0000}"/>
    <cellStyle name="Notiz 5 3 2 3" xfId="53637" xr:uid="{00000000-0005-0000-0000-0000C3BF0000}"/>
    <cellStyle name="Notiz 5 3 2 4" xfId="17411" xr:uid="{00000000-0005-0000-0000-0000C4BF0000}"/>
    <cellStyle name="Notiz 5 3 3" xfId="21703" xr:uid="{00000000-0005-0000-0000-0000C5BF0000}"/>
    <cellStyle name="Notiz 5 3 3 2" xfId="48949" xr:uid="{00000000-0005-0000-0000-0000C6BF0000}"/>
    <cellStyle name="Notiz 5 3 4" xfId="31190" xr:uid="{00000000-0005-0000-0000-0000C7BF0000}"/>
    <cellStyle name="Notiz 5 3 5" xfId="36757" xr:uid="{00000000-0005-0000-0000-0000C8BF0000}"/>
    <cellStyle name="Notiz 5 3 6" xfId="44217" xr:uid="{00000000-0005-0000-0000-0000C9BF0000}"/>
    <cellStyle name="Notiz 5 3 7" xfId="12211" xr:uid="{00000000-0005-0000-0000-0000CABF0000}"/>
    <cellStyle name="Notiz 5 4" xfId="5905" xr:uid="{00000000-0005-0000-0000-0000CBBF0000}"/>
    <cellStyle name="Notiz 5 4 2" xfId="24614" xr:uid="{00000000-0005-0000-0000-0000CCBF0000}"/>
    <cellStyle name="Notiz 5 4 3" xfId="51671" xr:uid="{00000000-0005-0000-0000-0000CDBF0000}"/>
    <cellStyle name="Notiz 5 4 4" xfId="13713" xr:uid="{00000000-0005-0000-0000-0000CEBF0000}"/>
    <cellStyle name="Notiz 5 5" xfId="15582" xr:uid="{00000000-0005-0000-0000-0000CFBF0000}"/>
    <cellStyle name="Notiz 5 5 2" xfId="25492" xr:uid="{00000000-0005-0000-0000-0000D0BF0000}"/>
    <cellStyle name="Notiz 5 5 3" xfId="47010" xr:uid="{00000000-0005-0000-0000-0000D1BF0000}"/>
    <cellStyle name="Notiz 5 6" xfId="19478" xr:uid="{00000000-0005-0000-0000-0000D2BF0000}"/>
    <cellStyle name="Notiz 5 7" xfId="29139" xr:uid="{00000000-0005-0000-0000-0000D3BF0000}"/>
    <cellStyle name="Notiz 5 8" xfId="34547" xr:uid="{00000000-0005-0000-0000-0000D4BF0000}"/>
    <cellStyle name="Notiz 5 9" xfId="42147" xr:uid="{00000000-0005-0000-0000-0000D5BF0000}"/>
    <cellStyle name="Notiz 6" xfId="1935" xr:uid="{00000000-0005-0000-0000-0000D6BF0000}"/>
    <cellStyle name="Notiz 6 2" xfId="4242" xr:uid="{00000000-0005-0000-0000-0000D7BF0000}"/>
    <cellStyle name="Notiz 6 2 2" xfId="9023" xr:uid="{00000000-0005-0000-0000-0000D8BF0000}"/>
    <cellStyle name="Notiz 6 2 2 2" xfId="28417" xr:uid="{00000000-0005-0000-0000-0000D9BF0000}"/>
    <cellStyle name="Notiz 6 2 2 3" xfId="54789" xr:uid="{00000000-0005-0000-0000-0000DABF0000}"/>
    <cellStyle name="Notiz 6 2 2 4" xfId="18575" xr:uid="{00000000-0005-0000-0000-0000DBBF0000}"/>
    <cellStyle name="Notiz 6 2 3" xfId="22867" xr:uid="{00000000-0005-0000-0000-0000DCBF0000}"/>
    <cellStyle name="Notiz 6 2 3 2" xfId="50099" xr:uid="{00000000-0005-0000-0000-0000DDBF0000}"/>
    <cellStyle name="Notiz 6 2 4" xfId="32342" xr:uid="{00000000-0005-0000-0000-0000DEBF0000}"/>
    <cellStyle name="Notiz 6 2 5" xfId="37921" xr:uid="{00000000-0005-0000-0000-0000DFBF0000}"/>
    <cellStyle name="Notiz 6 2 6" xfId="45381" xr:uid="{00000000-0005-0000-0000-0000E0BF0000}"/>
    <cellStyle name="Notiz 6 2 7" xfId="13455" xr:uid="{00000000-0005-0000-0000-0000E1BF0000}"/>
    <cellStyle name="Notiz 6 3" xfId="7102" xr:uid="{00000000-0005-0000-0000-0000E2BF0000}"/>
    <cellStyle name="Notiz 6 3 2" xfId="23860" xr:uid="{00000000-0005-0000-0000-0000E3BF0000}"/>
    <cellStyle name="Notiz 6 3 3" xfId="52868" xr:uid="{00000000-0005-0000-0000-0000E4BF0000}"/>
    <cellStyle name="Notiz 6 3 4" xfId="14827" xr:uid="{00000000-0005-0000-0000-0000E5BF0000}"/>
    <cellStyle name="Notiz 6 4" xfId="16696" xr:uid="{00000000-0005-0000-0000-0000E6BF0000}"/>
    <cellStyle name="Notiz 6 4 2" xfId="26606" xr:uid="{00000000-0005-0000-0000-0000E7BF0000}"/>
    <cellStyle name="Notiz 6 4 3" xfId="48204" xr:uid="{00000000-0005-0000-0000-0000E8BF0000}"/>
    <cellStyle name="Notiz 6 5" xfId="20774" xr:uid="{00000000-0005-0000-0000-0000E9BF0000}"/>
    <cellStyle name="Notiz 6 6" xfId="30388" xr:uid="{00000000-0005-0000-0000-0000EABF0000}"/>
    <cellStyle name="Notiz 6 7" xfId="35845" xr:uid="{00000000-0005-0000-0000-0000EBBF0000}"/>
    <cellStyle name="Notiz 6 8" xfId="43440" xr:uid="{00000000-0005-0000-0000-0000ECBF0000}"/>
    <cellStyle name="Notiz 6 9" xfId="11953" xr:uid="{00000000-0005-0000-0000-0000EDBF0000}"/>
    <cellStyle name="Notiz 7" xfId="2798" xr:uid="{00000000-0005-0000-0000-0000EEBF0000}"/>
    <cellStyle name="Notiz 7 2" xfId="4695" xr:uid="{00000000-0005-0000-0000-0000EFBF0000}"/>
    <cellStyle name="Notiz 7 2 2" xfId="9459" xr:uid="{00000000-0005-0000-0000-0000F0BF0000}"/>
    <cellStyle name="Notiz 7 2 2 2" xfId="55225" xr:uid="{00000000-0005-0000-0000-0000F1BF0000}"/>
    <cellStyle name="Notiz 7 2 2 3" xfId="23320" xr:uid="{00000000-0005-0000-0000-0000F2BF0000}"/>
    <cellStyle name="Notiz 7 2 3" xfId="32795" xr:uid="{00000000-0005-0000-0000-0000F3BF0000}"/>
    <cellStyle name="Notiz 7 2 3 2" xfId="50534" xr:uid="{00000000-0005-0000-0000-0000F4BF0000}"/>
    <cellStyle name="Notiz 7 2 4" xfId="38374" xr:uid="{00000000-0005-0000-0000-0000F5BF0000}"/>
    <cellStyle name="Notiz 7 2 5" xfId="45834" xr:uid="{00000000-0005-0000-0000-0000F6BF0000}"/>
    <cellStyle name="Notiz 7 2 6" xfId="19028" xr:uid="{00000000-0005-0000-0000-0000F7BF0000}"/>
    <cellStyle name="Notiz 7 3" xfId="7613" xr:uid="{00000000-0005-0000-0000-0000F8BF0000}"/>
    <cellStyle name="Notiz 7 3 2" xfId="27041" xr:uid="{00000000-0005-0000-0000-0000F9BF0000}"/>
    <cellStyle name="Notiz 7 3 3" xfId="53379" xr:uid="{00000000-0005-0000-0000-0000FABF0000}"/>
    <cellStyle name="Notiz 7 3 4" xfId="17131" xr:uid="{00000000-0005-0000-0000-0000FBBF0000}"/>
    <cellStyle name="Notiz 7 4" xfId="21423" xr:uid="{00000000-0005-0000-0000-0000FCBF0000}"/>
    <cellStyle name="Notiz 7 4 2" xfId="48691" xr:uid="{00000000-0005-0000-0000-0000FDBF0000}"/>
    <cellStyle name="Notiz 7 5" xfId="30910" xr:uid="{00000000-0005-0000-0000-0000FEBF0000}"/>
    <cellStyle name="Notiz 7 6" xfId="36477" xr:uid="{00000000-0005-0000-0000-0000FFBF0000}"/>
    <cellStyle name="Notiz 7 7" xfId="43937" xr:uid="{00000000-0005-0000-0000-000000C00000}"/>
    <cellStyle name="Notiz 7 8" xfId="15324" xr:uid="{00000000-0005-0000-0000-000001C00000}"/>
    <cellStyle name="Notiz 8" xfId="4709" xr:uid="{00000000-0005-0000-0000-000002C00000}"/>
    <cellStyle name="Notiz 8 2" xfId="9473" xr:uid="{00000000-0005-0000-0000-000003C00000}"/>
    <cellStyle name="Notiz 8 2 2" xfId="55239" xr:uid="{00000000-0005-0000-0000-000004C00000}"/>
    <cellStyle name="Notiz 8 2 3" xfId="32809" xr:uid="{00000000-0005-0000-0000-000005C00000}"/>
    <cellStyle name="Notiz 8 3" xfId="38388" xr:uid="{00000000-0005-0000-0000-000006C00000}"/>
    <cellStyle name="Notiz 8 3 2" xfId="50548" xr:uid="{00000000-0005-0000-0000-000007C00000}"/>
    <cellStyle name="Notiz 8 4" xfId="45848" xr:uid="{00000000-0005-0000-0000-000008C00000}"/>
    <cellStyle name="Notiz 8 5" xfId="23334" xr:uid="{00000000-0005-0000-0000-000009C00000}"/>
    <cellStyle name="Output" xfId="56938" builtinId="21" customBuiltin="1"/>
    <cellStyle name="Output 2" xfId="446" xr:uid="{00000000-0005-0000-0000-00000BC00000}"/>
    <cellStyle name="Output 3" xfId="331" xr:uid="{00000000-0005-0000-0000-00000CC00000}"/>
    <cellStyle name="Percent" xfId="57489" builtinId="5"/>
    <cellStyle name="Percent [2]" xfId="61" xr:uid="{00000000-0005-0000-0000-00000EC00000}"/>
    <cellStyle name="Percent [2] 2" xfId="2632" xr:uid="{00000000-0005-0000-0000-00000FC00000}"/>
    <cellStyle name="Percent [2] 3" xfId="2421" xr:uid="{00000000-0005-0000-0000-000010C00000}"/>
    <cellStyle name="Percent 2" xfId="2795" xr:uid="{00000000-0005-0000-0000-000011C00000}"/>
    <cellStyle name="Percent 3" xfId="57494" xr:uid="{C5348FF0-A3BD-4A6E-B12C-9ADB9471C056}"/>
    <cellStyle name="Porcentual 2" xfId="128" xr:uid="{00000000-0005-0000-0000-000012C00000}"/>
    <cellStyle name="Porcentual 2 10" xfId="2834" xr:uid="{00000000-0005-0000-0000-000013C00000}"/>
    <cellStyle name="Porcentual 2 10 2" xfId="7645" xr:uid="{00000000-0005-0000-0000-000014C00000}"/>
    <cellStyle name="Porcentual 2 10 2 2" xfId="27074" xr:uid="{00000000-0005-0000-0000-000015C00000}"/>
    <cellStyle name="Porcentual 2 10 2 3" xfId="53411" xr:uid="{00000000-0005-0000-0000-000016C00000}"/>
    <cellStyle name="Porcentual 2 10 2 4" xfId="17167" xr:uid="{00000000-0005-0000-0000-000017C00000}"/>
    <cellStyle name="Porcentual 2 10 3" xfId="21459" xr:uid="{00000000-0005-0000-0000-000018C00000}"/>
    <cellStyle name="Porcentual 2 10 3 2" xfId="48723" xr:uid="{00000000-0005-0000-0000-000019C00000}"/>
    <cellStyle name="Porcentual 2 10 4" xfId="30946" xr:uid="{00000000-0005-0000-0000-00001AC00000}"/>
    <cellStyle name="Porcentual 2 10 5" xfId="36513" xr:uid="{00000000-0005-0000-0000-00001BC00000}"/>
    <cellStyle name="Porcentual 2 10 6" xfId="43973" xr:uid="{00000000-0005-0000-0000-00001CC00000}"/>
    <cellStyle name="Porcentual 2 10 7" xfId="13487" xr:uid="{00000000-0005-0000-0000-00001DC00000}"/>
    <cellStyle name="Porcentual 2 11" xfId="4758" xr:uid="{00000000-0005-0000-0000-00001EC00000}"/>
    <cellStyle name="Porcentual 2 11 2" xfId="9519" xr:uid="{00000000-0005-0000-0000-00001FC00000}"/>
    <cellStyle name="Porcentual 2 11 2 2" xfId="55285" xr:uid="{00000000-0005-0000-0000-000020C00000}"/>
    <cellStyle name="Porcentual 2 11 2 3" xfId="25278" xr:uid="{00000000-0005-0000-0000-000021C00000}"/>
    <cellStyle name="Porcentual 2 11 3" xfId="32857" xr:uid="{00000000-0005-0000-0000-000022C00000}"/>
    <cellStyle name="Porcentual 2 11 3 2" xfId="50594" xr:uid="{00000000-0005-0000-0000-000023C00000}"/>
    <cellStyle name="Porcentual 2 11 4" xfId="38436" xr:uid="{00000000-0005-0000-0000-000024C00000}"/>
    <cellStyle name="Porcentual 2 11 5" xfId="45894" xr:uid="{00000000-0005-0000-0000-000025C00000}"/>
    <cellStyle name="Porcentual 2 11 6" xfId="15356" xr:uid="{00000000-0005-0000-0000-000026C00000}"/>
    <cellStyle name="Porcentual 2 12" xfId="5248" xr:uid="{00000000-0005-0000-0000-000027C00000}"/>
    <cellStyle name="Porcentual 2 12 2" xfId="9940" xr:uid="{00000000-0005-0000-0000-000028C00000}"/>
    <cellStyle name="Porcentual 2 12 2 2" xfId="55706" xr:uid="{00000000-0005-0000-0000-000029C00000}"/>
    <cellStyle name="Porcentual 2 12 2 3" xfId="33344" xr:uid="{00000000-0005-0000-0000-00002AC00000}"/>
    <cellStyle name="Porcentual 2 12 3" xfId="38923" xr:uid="{00000000-0005-0000-0000-00002BC00000}"/>
    <cellStyle name="Porcentual 2 12 3 2" xfId="51014" xr:uid="{00000000-0005-0000-0000-00002CC00000}"/>
    <cellStyle name="Porcentual 2 12 4" xfId="46376" xr:uid="{00000000-0005-0000-0000-00002DC00000}"/>
    <cellStyle name="Porcentual 2 12 5" xfId="19125" xr:uid="{00000000-0005-0000-0000-00002EC00000}"/>
    <cellStyle name="Porcentual 2 13" xfId="5662" xr:uid="{00000000-0005-0000-0000-00002FC00000}"/>
    <cellStyle name="Porcentual 2 13 2" xfId="51428" xr:uid="{00000000-0005-0000-0000-000030C00000}"/>
    <cellStyle name="Porcentual 2 13 3" xfId="28898" xr:uid="{00000000-0005-0000-0000-000031C00000}"/>
    <cellStyle name="Porcentual 2 14" xfId="10736" xr:uid="{00000000-0005-0000-0000-000032C00000}"/>
    <cellStyle name="Porcentual 2 14 2" xfId="46784" xr:uid="{00000000-0005-0000-0000-000033C00000}"/>
    <cellStyle name="Porcentual 2 14 3" xfId="34192" xr:uid="{00000000-0005-0000-0000-000034C00000}"/>
    <cellStyle name="Porcentual 2 15" xfId="41903" xr:uid="{00000000-0005-0000-0000-000035C00000}"/>
    <cellStyle name="Porcentual 2 16" xfId="11150" xr:uid="{00000000-0005-0000-0000-000036C00000}"/>
    <cellStyle name="Porcentual 2 17" xfId="56491" xr:uid="{00000000-0005-0000-0000-000037C00000}"/>
    <cellStyle name="Porcentual 2 18" xfId="56946" xr:uid="{00000000-0005-0000-0000-000038C00000}"/>
    <cellStyle name="Porcentual 2 2" xfId="175" xr:uid="{00000000-0005-0000-0000-000039C00000}"/>
    <cellStyle name="Porcentual 2 2 10" xfId="4761" xr:uid="{00000000-0005-0000-0000-00003AC00000}"/>
    <cellStyle name="Porcentual 2 2 10 2" xfId="9521" xr:uid="{00000000-0005-0000-0000-00003BC00000}"/>
    <cellStyle name="Porcentual 2 2 10 2 2" xfId="55287" xr:uid="{00000000-0005-0000-0000-00003CC00000}"/>
    <cellStyle name="Porcentual 2 2 10 2 3" xfId="25280" xr:uid="{00000000-0005-0000-0000-00003DC00000}"/>
    <cellStyle name="Porcentual 2 2 10 3" xfId="32860" xr:uid="{00000000-0005-0000-0000-00003EC00000}"/>
    <cellStyle name="Porcentual 2 2 10 3 2" xfId="50596" xr:uid="{00000000-0005-0000-0000-00003FC00000}"/>
    <cellStyle name="Porcentual 2 2 10 4" xfId="38439" xr:uid="{00000000-0005-0000-0000-000040C00000}"/>
    <cellStyle name="Porcentual 2 2 10 5" xfId="45896" xr:uid="{00000000-0005-0000-0000-000041C00000}"/>
    <cellStyle name="Porcentual 2 2 10 6" xfId="15358" xr:uid="{00000000-0005-0000-0000-000042C00000}"/>
    <cellStyle name="Porcentual 2 2 11" xfId="5250" xr:uid="{00000000-0005-0000-0000-000043C00000}"/>
    <cellStyle name="Porcentual 2 2 11 2" xfId="9942" xr:uid="{00000000-0005-0000-0000-000044C00000}"/>
    <cellStyle name="Porcentual 2 2 11 2 2" xfId="55708" xr:uid="{00000000-0005-0000-0000-000045C00000}"/>
    <cellStyle name="Porcentual 2 2 11 2 3" xfId="33346" xr:uid="{00000000-0005-0000-0000-000046C00000}"/>
    <cellStyle name="Porcentual 2 2 11 3" xfId="38925" xr:uid="{00000000-0005-0000-0000-000047C00000}"/>
    <cellStyle name="Porcentual 2 2 11 3 2" xfId="51016" xr:uid="{00000000-0005-0000-0000-000048C00000}"/>
    <cellStyle name="Porcentual 2 2 11 4" xfId="46378" xr:uid="{00000000-0005-0000-0000-000049C00000}"/>
    <cellStyle name="Porcentual 2 2 11 5" xfId="19149" xr:uid="{00000000-0005-0000-0000-00004AC00000}"/>
    <cellStyle name="Porcentual 2 2 12" xfId="5666" xr:uid="{00000000-0005-0000-0000-00004BC00000}"/>
    <cellStyle name="Porcentual 2 2 12 2" xfId="51432" xr:uid="{00000000-0005-0000-0000-00004CC00000}"/>
    <cellStyle name="Porcentual 2 2 12 3" xfId="28902" xr:uid="{00000000-0005-0000-0000-00004DC00000}"/>
    <cellStyle name="Porcentual 2 2 13" xfId="10738" xr:uid="{00000000-0005-0000-0000-00004EC00000}"/>
    <cellStyle name="Porcentual 2 2 13 2" xfId="46786" xr:uid="{00000000-0005-0000-0000-00004FC00000}"/>
    <cellStyle name="Porcentual 2 2 13 3" xfId="34210" xr:uid="{00000000-0005-0000-0000-000050C00000}"/>
    <cellStyle name="Porcentual 2 2 14" xfId="41909" xr:uid="{00000000-0005-0000-0000-000051C00000}"/>
    <cellStyle name="Porcentual 2 2 15" xfId="11152" xr:uid="{00000000-0005-0000-0000-000052C00000}"/>
    <cellStyle name="Porcentual 2 2 16" xfId="56493" xr:uid="{00000000-0005-0000-0000-000053C00000}"/>
    <cellStyle name="Porcentual 2 2 17" xfId="56948" xr:uid="{00000000-0005-0000-0000-000054C00000}"/>
    <cellStyle name="Porcentual 2 2 2" xfId="277" xr:uid="{00000000-0005-0000-0000-000055C00000}"/>
    <cellStyle name="Porcentual 2 2 2 10" xfId="5266" xr:uid="{00000000-0005-0000-0000-000056C00000}"/>
    <cellStyle name="Porcentual 2 2 2 10 2" xfId="9958" xr:uid="{00000000-0005-0000-0000-000057C00000}"/>
    <cellStyle name="Porcentual 2 2 2 10 2 2" xfId="55724" xr:uid="{00000000-0005-0000-0000-000058C00000}"/>
    <cellStyle name="Porcentual 2 2 2 10 2 3" xfId="33362" xr:uid="{00000000-0005-0000-0000-000059C00000}"/>
    <cellStyle name="Porcentual 2 2 2 10 3" xfId="38941" xr:uid="{00000000-0005-0000-0000-00005AC00000}"/>
    <cellStyle name="Porcentual 2 2 2 10 3 2" xfId="51032" xr:uid="{00000000-0005-0000-0000-00005BC00000}"/>
    <cellStyle name="Porcentual 2 2 2 10 4" xfId="46394" xr:uid="{00000000-0005-0000-0000-00005CC00000}"/>
    <cellStyle name="Porcentual 2 2 2 10 5" xfId="19193" xr:uid="{00000000-0005-0000-0000-00005DC00000}"/>
    <cellStyle name="Porcentual 2 2 2 11" xfId="5685" xr:uid="{00000000-0005-0000-0000-00005EC00000}"/>
    <cellStyle name="Porcentual 2 2 2 11 2" xfId="51451" xr:uid="{00000000-0005-0000-0000-00005FC00000}"/>
    <cellStyle name="Porcentual 2 2 2 11 3" xfId="28924" xr:uid="{00000000-0005-0000-0000-000060C00000}"/>
    <cellStyle name="Porcentual 2 2 2 12" xfId="10754" xr:uid="{00000000-0005-0000-0000-000061C00000}"/>
    <cellStyle name="Porcentual 2 2 2 12 2" xfId="46802" xr:uid="{00000000-0005-0000-0000-000062C00000}"/>
    <cellStyle name="Porcentual 2 2 2 12 3" xfId="34259" xr:uid="{00000000-0005-0000-0000-000063C00000}"/>
    <cellStyle name="Porcentual 2 2 2 13" xfId="41927" xr:uid="{00000000-0005-0000-0000-000064C00000}"/>
    <cellStyle name="Porcentual 2 2 2 14" xfId="11168" xr:uid="{00000000-0005-0000-0000-000065C00000}"/>
    <cellStyle name="Porcentual 2 2 2 15" xfId="56509" xr:uid="{00000000-0005-0000-0000-000066C00000}"/>
    <cellStyle name="Porcentual 2 2 2 16" xfId="56964" xr:uid="{00000000-0005-0000-0000-000067C00000}"/>
    <cellStyle name="Porcentual 2 2 2 2" xfId="518" xr:uid="{00000000-0005-0000-0000-000068C00000}"/>
    <cellStyle name="Porcentual 2 2 2 2 10" xfId="10842" xr:uid="{00000000-0005-0000-0000-000069C00000}"/>
    <cellStyle name="Porcentual 2 2 2 2 10 2" xfId="46902" xr:uid="{00000000-0005-0000-0000-00006AC00000}"/>
    <cellStyle name="Porcentual 2 2 2 2 10 3" xfId="34434" xr:uid="{00000000-0005-0000-0000-00006BC00000}"/>
    <cellStyle name="Porcentual 2 2 2 2 11" xfId="42034" xr:uid="{00000000-0005-0000-0000-00006CC00000}"/>
    <cellStyle name="Porcentual 2 2 2 2 12" xfId="11378" xr:uid="{00000000-0005-0000-0000-00006DC00000}"/>
    <cellStyle name="Porcentual 2 2 2 2 13" xfId="56597" xr:uid="{00000000-0005-0000-0000-00006EC00000}"/>
    <cellStyle name="Porcentual 2 2 2 2 14" xfId="57052" xr:uid="{00000000-0005-0000-0000-00006FC00000}"/>
    <cellStyle name="Porcentual 2 2 2 2 2" xfId="1055" xr:uid="{00000000-0005-0000-0000-000070C00000}"/>
    <cellStyle name="Porcentual 2 2 2 2 2 10" xfId="11912" xr:uid="{00000000-0005-0000-0000-000071C00000}"/>
    <cellStyle name="Porcentual 2 2 2 2 2 11" xfId="56840" xr:uid="{00000000-0005-0000-0000-000072C00000}"/>
    <cellStyle name="Porcentual 2 2 2 2 2 12" xfId="57295" xr:uid="{00000000-0005-0000-0000-000073C00000}"/>
    <cellStyle name="Porcentual 2 2 2 2 2 2" xfId="1792" xr:uid="{00000000-0005-0000-0000-000074C00000}"/>
    <cellStyle name="Porcentual 2 2 2 2 2 2 2" xfId="4165" xr:uid="{00000000-0005-0000-0000-000075C00000}"/>
    <cellStyle name="Porcentual 2 2 2 2 2 2 2 2" xfId="8956" xr:uid="{00000000-0005-0000-0000-000076C00000}"/>
    <cellStyle name="Porcentual 2 2 2 2 2 2 2 2 2" xfId="28375" xr:uid="{00000000-0005-0000-0000-000077C00000}"/>
    <cellStyle name="Porcentual 2 2 2 2 2 2 2 2 3" xfId="54722" xr:uid="{00000000-0005-0000-0000-000078C00000}"/>
    <cellStyle name="Porcentual 2 2 2 2 2 2 2 2 4" xfId="18498" xr:uid="{00000000-0005-0000-0000-000079C00000}"/>
    <cellStyle name="Porcentual 2 2 2 2 2 2 2 3" xfId="22790" xr:uid="{00000000-0005-0000-0000-00007AC00000}"/>
    <cellStyle name="Porcentual 2 2 2 2 2 2 2 3 2" xfId="50033" xr:uid="{00000000-0005-0000-0000-00007BC00000}"/>
    <cellStyle name="Porcentual 2 2 2 2 2 2 2 4" xfId="32273" xr:uid="{00000000-0005-0000-0000-00007CC00000}"/>
    <cellStyle name="Porcentual 2 2 2 2 2 2 2 5" xfId="37844" xr:uid="{00000000-0005-0000-0000-00007DC00000}"/>
    <cellStyle name="Porcentual 2 2 2 2 2 2 2 6" xfId="45304" xr:uid="{00000000-0005-0000-0000-00007EC00000}"/>
    <cellStyle name="Porcentual 2 2 2 2 2 2 2 7" xfId="14786" xr:uid="{00000000-0005-0000-0000-00007FC00000}"/>
    <cellStyle name="Porcentual 2 2 2 2 2 2 3" xfId="7005" xr:uid="{00000000-0005-0000-0000-000080C00000}"/>
    <cellStyle name="Porcentual 2 2 2 2 2 2 3 2" xfId="26565" xr:uid="{00000000-0005-0000-0000-000081C00000}"/>
    <cellStyle name="Porcentual 2 2 2 2 2 2 3 3" xfId="52771" xr:uid="{00000000-0005-0000-0000-000082C00000}"/>
    <cellStyle name="Porcentual 2 2 2 2 2 2 3 4" xfId="16655" xr:uid="{00000000-0005-0000-0000-000083C00000}"/>
    <cellStyle name="Porcentual 2 2 2 2 2 2 4" xfId="20631" xr:uid="{00000000-0005-0000-0000-000084C00000}"/>
    <cellStyle name="Porcentual 2 2 2 2 2 2 4 2" xfId="48107" xr:uid="{00000000-0005-0000-0000-000085C00000}"/>
    <cellStyle name="Porcentual 2 2 2 2 2 2 5" xfId="30256" xr:uid="{00000000-0005-0000-0000-000086C00000}"/>
    <cellStyle name="Porcentual 2 2 2 2 2 2 6" xfId="35702" xr:uid="{00000000-0005-0000-0000-000087C00000}"/>
    <cellStyle name="Porcentual 2 2 2 2 2 2 7" xfId="43297" xr:uid="{00000000-0005-0000-0000-000088C00000}"/>
    <cellStyle name="Porcentual 2 2 2 2 2 2 8" xfId="13325" xr:uid="{00000000-0005-0000-0000-000089C00000}"/>
    <cellStyle name="Porcentual 2 2 2 2 2 3" xfId="2332" xr:uid="{00000000-0005-0000-0000-00008AC00000}"/>
    <cellStyle name="Porcentual 2 2 2 2 2 3 2" xfId="4637" xr:uid="{00000000-0005-0000-0000-00008BC00000}"/>
    <cellStyle name="Porcentual 2 2 2 2 2 3 2 2" xfId="9418" xr:uid="{00000000-0005-0000-0000-00008CC00000}"/>
    <cellStyle name="Porcentual 2 2 2 2 2 3 2 2 2" xfId="28811" xr:uid="{00000000-0005-0000-0000-00008DC00000}"/>
    <cellStyle name="Porcentual 2 2 2 2 2 3 2 2 3" xfId="55184" xr:uid="{00000000-0005-0000-0000-00008EC00000}"/>
    <cellStyle name="Porcentual 2 2 2 2 2 3 2 2 4" xfId="18970" xr:uid="{00000000-0005-0000-0000-00008FC00000}"/>
    <cellStyle name="Porcentual 2 2 2 2 2 3 2 3" xfId="23262" xr:uid="{00000000-0005-0000-0000-000090C00000}"/>
    <cellStyle name="Porcentual 2 2 2 2 2 3 2 3 2" xfId="50494" xr:uid="{00000000-0005-0000-0000-000091C00000}"/>
    <cellStyle name="Porcentual 2 2 2 2 2 3 2 4" xfId="32737" xr:uid="{00000000-0005-0000-0000-000092C00000}"/>
    <cellStyle name="Porcentual 2 2 2 2 2 3 2 5" xfId="38316" xr:uid="{00000000-0005-0000-0000-000093C00000}"/>
    <cellStyle name="Porcentual 2 2 2 2 2 3 2 6" xfId="45776" xr:uid="{00000000-0005-0000-0000-000094C00000}"/>
    <cellStyle name="Porcentual 2 2 2 2 2 3 2 7" xfId="15222" xr:uid="{00000000-0005-0000-0000-000095C00000}"/>
    <cellStyle name="Porcentual 2 2 2 2 2 3 3" xfId="7497" xr:uid="{00000000-0005-0000-0000-000096C00000}"/>
    <cellStyle name="Porcentual 2 2 2 2 2 3 3 2" xfId="27001" xr:uid="{00000000-0005-0000-0000-000097C00000}"/>
    <cellStyle name="Porcentual 2 2 2 2 2 3 3 3" xfId="53263" xr:uid="{00000000-0005-0000-0000-000098C00000}"/>
    <cellStyle name="Porcentual 2 2 2 2 2 3 3 4" xfId="17091" xr:uid="{00000000-0005-0000-0000-000099C00000}"/>
    <cellStyle name="Porcentual 2 2 2 2 2 3 4" xfId="21169" xr:uid="{00000000-0005-0000-0000-00009AC00000}"/>
    <cellStyle name="Porcentual 2 2 2 2 2 3 4 2" xfId="48599" xr:uid="{00000000-0005-0000-0000-00009BC00000}"/>
    <cellStyle name="Porcentual 2 2 2 2 2 3 5" xfId="30783" xr:uid="{00000000-0005-0000-0000-00009CC00000}"/>
    <cellStyle name="Porcentual 2 2 2 2 2 3 6" xfId="36242" xr:uid="{00000000-0005-0000-0000-00009DC00000}"/>
    <cellStyle name="Porcentual 2 2 2 2 2 3 7" xfId="43835" xr:uid="{00000000-0005-0000-0000-00009EC00000}"/>
    <cellStyle name="Porcentual 2 2 2 2 2 3 8" xfId="12605" xr:uid="{00000000-0005-0000-0000-00009FC00000}"/>
    <cellStyle name="Porcentual 2 2 2 2 2 4" xfId="3473" xr:uid="{00000000-0005-0000-0000-0000A0C00000}"/>
    <cellStyle name="Porcentual 2 2 2 2 2 4 2" xfId="8265" xr:uid="{00000000-0005-0000-0000-0000A1C00000}"/>
    <cellStyle name="Porcentual 2 2 2 2 2 4 2 2" xfId="27695" xr:uid="{00000000-0005-0000-0000-0000A2C00000}"/>
    <cellStyle name="Porcentual 2 2 2 2 2 4 2 3" xfId="54031" xr:uid="{00000000-0005-0000-0000-0000A3C00000}"/>
    <cellStyle name="Porcentual 2 2 2 2 2 4 2 4" xfId="17806" xr:uid="{00000000-0005-0000-0000-0000A4C00000}"/>
    <cellStyle name="Porcentual 2 2 2 2 2 4 3" xfId="22098" xr:uid="{00000000-0005-0000-0000-0000A5C00000}"/>
    <cellStyle name="Porcentual 2 2 2 2 2 4 3 2" xfId="49343" xr:uid="{00000000-0005-0000-0000-0000A6C00000}"/>
    <cellStyle name="Porcentual 2 2 2 2 2 4 4" xfId="31585" xr:uid="{00000000-0005-0000-0000-0000A7C00000}"/>
    <cellStyle name="Porcentual 2 2 2 2 2 4 5" xfId="37152" xr:uid="{00000000-0005-0000-0000-0000A8C00000}"/>
    <cellStyle name="Porcentual 2 2 2 2 2 4 6" xfId="44612" xr:uid="{00000000-0005-0000-0000-0000A9C00000}"/>
    <cellStyle name="Porcentual 2 2 2 2 2 4 7" xfId="14107" xr:uid="{00000000-0005-0000-0000-0000AAC00000}"/>
    <cellStyle name="Porcentual 2 2 2 2 2 5" xfId="5112" xr:uid="{00000000-0005-0000-0000-0000ABC00000}"/>
    <cellStyle name="Porcentual 2 2 2 2 2 5 2" xfId="9868" xr:uid="{00000000-0005-0000-0000-0000ACC00000}"/>
    <cellStyle name="Porcentual 2 2 2 2 2 5 2 2" xfId="55634" xr:uid="{00000000-0005-0000-0000-0000ADC00000}"/>
    <cellStyle name="Porcentual 2 2 2 2 2 5 2 3" xfId="25886" xr:uid="{00000000-0005-0000-0000-0000AEC00000}"/>
    <cellStyle name="Porcentual 2 2 2 2 2 5 3" xfId="33211" xr:uid="{00000000-0005-0000-0000-0000AFC00000}"/>
    <cellStyle name="Porcentual 2 2 2 2 2 5 3 2" xfId="50943" xr:uid="{00000000-0005-0000-0000-0000B0C00000}"/>
    <cellStyle name="Porcentual 2 2 2 2 2 5 4" xfId="38790" xr:uid="{00000000-0005-0000-0000-0000B1C00000}"/>
    <cellStyle name="Porcentual 2 2 2 2 2 5 5" xfId="46243" xr:uid="{00000000-0005-0000-0000-0000B2C00000}"/>
    <cellStyle name="Porcentual 2 2 2 2 2 5 6" xfId="15976" xr:uid="{00000000-0005-0000-0000-0000B3C00000}"/>
    <cellStyle name="Porcentual 2 2 2 2 2 6" xfId="5597" xr:uid="{00000000-0005-0000-0000-0000B4C00000}"/>
    <cellStyle name="Porcentual 2 2 2 2 2 6 2" xfId="10289" xr:uid="{00000000-0005-0000-0000-0000B5C00000}"/>
    <cellStyle name="Porcentual 2 2 2 2 2 6 2 2" xfId="56055" xr:uid="{00000000-0005-0000-0000-0000B6C00000}"/>
    <cellStyle name="Porcentual 2 2 2 2 2 6 2 3" xfId="33693" xr:uid="{00000000-0005-0000-0000-0000B7C00000}"/>
    <cellStyle name="Porcentual 2 2 2 2 2 6 3" xfId="39272" xr:uid="{00000000-0005-0000-0000-0000B8C00000}"/>
    <cellStyle name="Porcentual 2 2 2 2 2 6 3 2" xfId="51363" xr:uid="{00000000-0005-0000-0000-0000B9C00000}"/>
    <cellStyle name="Porcentual 2 2 2 2 2 6 4" xfId="46725" xr:uid="{00000000-0005-0000-0000-0000BAC00000}"/>
    <cellStyle name="Porcentual 2 2 2 2 2 6 5" xfId="19900" xr:uid="{00000000-0005-0000-0000-0000BBC00000}"/>
    <cellStyle name="Porcentual 2 2 2 2 2 7" xfId="6300" xr:uid="{00000000-0005-0000-0000-0000BCC00000}"/>
    <cellStyle name="Porcentual 2 2 2 2 2 7 2" xfId="52066" xr:uid="{00000000-0005-0000-0000-0000BDC00000}"/>
    <cellStyle name="Porcentual 2 2 2 2 2 7 3" xfId="29534" xr:uid="{00000000-0005-0000-0000-0000BEC00000}"/>
    <cellStyle name="Porcentual 2 2 2 2 2 8" xfId="11085" xr:uid="{00000000-0005-0000-0000-0000BFC00000}"/>
    <cellStyle name="Porcentual 2 2 2 2 2 8 2" xfId="47404" xr:uid="{00000000-0005-0000-0000-0000C0C00000}"/>
    <cellStyle name="Porcentual 2 2 2 2 2 8 3" xfId="34969" xr:uid="{00000000-0005-0000-0000-0000C1C00000}"/>
    <cellStyle name="Porcentual 2 2 2 2 2 9" xfId="42568" xr:uid="{00000000-0005-0000-0000-0000C2C00000}"/>
    <cellStyle name="Porcentual 2 2 2 2 3" xfId="807" xr:uid="{00000000-0005-0000-0000-0000C3C00000}"/>
    <cellStyle name="Porcentual 2 2 2 2 3 10" xfId="11664" xr:uid="{00000000-0005-0000-0000-0000C4C00000}"/>
    <cellStyle name="Porcentual 2 2 2 2 3 2" xfId="1549" xr:uid="{00000000-0005-0000-0000-0000C5C00000}"/>
    <cellStyle name="Porcentual 2 2 2 2 3 2 2" xfId="3922" xr:uid="{00000000-0005-0000-0000-0000C6C00000}"/>
    <cellStyle name="Porcentual 2 2 2 2 3 2 2 2" xfId="8713" xr:uid="{00000000-0005-0000-0000-0000C7C00000}"/>
    <cellStyle name="Porcentual 2 2 2 2 3 2 2 2 2" xfId="28132" xr:uid="{00000000-0005-0000-0000-0000C8C00000}"/>
    <cellStyle name="Porcentual 2 2 2 2 3 2 2 2 3" xfId="54479" xr:uid="{00000000-0005-0000-0000-0000C9C00000}"/>
    <cellStyle name="Porcentual 2 2 2 2 3 2 2 2 4" xfId="18255" xr:uid="{00000000-0005-0000-0000-0000CAC00000}"/>
    <cellStyle name="Porcentual 2 2 2 2 3 2 2 3" xfId="22547" xr:uid="{00000000-0005-0000-0000-0000CBC00000}"/>
    <cellStyle name="Porcentual 2 2 2 2 3 2 2 3 2" xfId="49790" xr:uid="{00000000-0005-0000-0000-0000CCC00000}"/>
    <cellStyle name="Porcentual 2 2 2 2 3 2 2 4" xfId="32030" xr:uid="{00000000-0005-0000-0000-0000CDC00000}"/>
    <cellStyle name="Porcentual 2 2 2 2 3 2 2 5" xfId="37601" xr:uid="{00000000-0005-0000-0000-0000CEC00000}"/>
    <cellStyle name="Porcentual 2 2 2 2 3 2 2 6" xfId="45061" xr:uid="{00000000-0005-0000-0000-0000CFC00000}"/>
    <cellStyle name="Porcentual 2 2 2 2 3 2 2 7" xfId="14543" xr:uid="{00000000-0005-0000-0000-0000D0C00000}"/>
    <cellStyle name="Porcentual 2 2 2 2 3 2 3" xfId="6762" xr:uid="{00000000-0005-0000-0000-0000D1C00000}"/>
    <cellStyle name="Porcentual 2 2 2 2 3 2 3 2" xfId="26322" xr:uid="{00000000-0005-0000-0000-0000D2C00000}"/>
    <cellStyle name="Porcentual 2 2 2 2 3 2 3 3" xfId="52528" xr:uid="{00000000-0005-0000-0000-0000D3C00000}"/>
    <cellStyle name="Porcentual 2 2 2 2 3 2 3 4" xfId="16412" xr:uid="{00000000-0005-0000-0000-0000D4C00000}"/>
    <cellStyle name="Porcentual 2 2 2 2 3 2 4" xfId="20388" xr:uid="{00000000-0005-0000-0000-0000D5C00000}"/>
    <cellStyle name="Porcentual 2 2 2 2 3 2 4 2" xfId="47864" xr:uid="{00000000-0005-0000-0000-0000D6C00000}"/>
    <cellStyle name="Porcentual 2 2 2 2 3 2 5" xfId="30013" xr:uid="{00000000-0005-0000-0000-0000D7C00000}"/>
    <cellStyle name="Porcentual 2 2 2 2 3 2 6" xfId="35459" xr:uid="{00000000-0005-0000-0000-0000D8C00000}"/>
    <cellStyle name="Porcentual 2 2 2 2 3 2 7" xfId="43054" xr:uid="{00000000-0005-0000-0000-0000D9C00000}"/>
    <cellStyle name="Porcentual 2 2 2 2 3 2 8" xfId="13082" xr:uid="{00000000-0005-0000-0000-0000DAC00000}"/>
    <cellStyle name="Porcentual 2 2 2 2 3 3" xfId="3230" xr:uid="{00000000-0005-0000-0000-0000DBC00000}"/>
    <cellStyle name="Porcentual 2 2 2 2 3 3 2" xfId="8022" xr:uid="{00000000-0005-0000-0000-0000DCC00000}"/>
    <cellStyle name="Porcentual 2 2 2 2 3 3 2 2" xfId="27452" xr:uid="{00000000-0005-0000-0000-0000DDC00000}"/>
    <cellStyle name="Porcentual 2 2 2 2 3 3 2 3" xfId="53788" xr:uid="{00000000-0005-0000-0000-0000DEC00000}"/>
    <cellStyle name="Porcentual 2 2 2 2 3 3 2 4" xfId="17563" xr:uid="{00000000-0005-0000-0000-0000DFC00000}"/>
    <cellStyle name="Porcentual 2 2 2 2 3 3 3" xfId="21855" xr:uid="{00000000-0005-0000-0000-0000E0C00000}"/>
    <cellStyle name="Porcentual 2 2 2 2 3 3 3 2" xfId="49100" xr:uid="{00000000-0005-0000-0000-0000E1C00000}"/>
    <cellStyle name="Porcentual 2 2 2 2 3 3 4" xfId="31342" xr:uid="{00000000-0005-0000-0000-0000E2C00000}"/>
    <cellStyle name="Porcentual 2 2 2 2 3 3 5" xfId="36909" xr:uid="{00000000-0005-0000-0000-0000E3C00000}"/>
    <cellStyle name="Porcentual 2 2 2 2 3 3 6" xfId="44369" xr:uid="{00000000-0005-0000-0000-0000E4C00000}"/>
    <cellStyle name="Porcentual 2 2 2 2 3 3 7" xfId="12362" xr:uid="{00000000-0005-0000-0000-0000E5C00000}"/>
    <cellStyle name="Porcentual 2 2 2 2 3 4" xfId="6057" xr:uid="{00000000-0005-0000-0000-0000E6C00000}"/>
    <cellStyle name="Porcentual 2 2 2 2 3 4 2" xfId="24224" xr:uid="{00000000-0005-0000-0000-0000E7C00000}"/>
    <cellStyle name="Porcentual 2 2 2 2 3 4 3" xfId="51823" xr:uid="{00000000-0005-0000-0000-0000E8C00000}"/>
    <cellStyle name="Porcentual 2 2 2 2 3 4 4" xfId="13864" xr:uid="{00000000-0005-0000-0000-0000E9C00000}"/>
    <cellStyle name="Porcentual 2 2 2 2 3 5" xfId="15733" xr:uid="{00000000-0005-0000-0000-0000EAC00000}"/>
    <cellStyle name="Porcentual 2 2 2 2 3 5 2" xfId="25643" xr:uid="{00000000-0005-0000-0000-0000EBC00000}"/>
    <cellStyle name="Porcentual 2 2 2 2 3 5 3" xfId="47161" xr:uid="{00000000-0005-0000-0000-0000ECC00000}"/>
    <cellStyle name="Porcentual 2 2 2 2 3 6" xfId="19652" xr:uid="{00000000-0005-0000-0000-0000EDC00000}"/>
    <cellStyle name="Porcentual 2 2 2 2 3 7" xfId="29291" xr:uid="{00000000-0005-0000-0000-0000EEC00000}"/>
    <cellStyle name="Porcentual 2 2 2 2 3 8" xfId="34721" xr:uid="{00000000-0005-0000-0000-0000EFC00000}"/>
    <cellStyle name="Porcentual 2 2 2 2 3 9" xfId="42320" xr:uid="{00000000-0005-0000-0000-0000F0C00000}"/>
    <cellStyle name="Porcentual 2 2 2 2 4" xfId="1286" xr:uid="{00000000-0005-0000-0000-0000F1C00000}"/>
    <cellStyle name="Porcentual 2 2 2 2 4 2" xfId="3662" xr:uid="{00000000-0005-0000-0000-0000F2C00000}"/>
    <cellStyle name="Porcentual 2 2 2 2 4 2 2" xfId="8453" xr:uid="{00000000-0005-0000-0000-0000F3C00000}"/>
    <cellStyle name="Porcentual 2 2 2 2 4 2 2 2" xfId="27873" xr:uid="{00000000-0005-0000-0000-0000F4C00000}"/>
    <cellStyle name="Porcentual 2 2 2 2 4 2 2 3" xfId="54219" xr:uid="{00000000-0005-0000-0000-0000F5C00000}"/>
    <cellStyle name="Porcentual 2 2 2 2 4 2 2 4" xfId="17995" xr:uid="{00000000-0005-0000-0000-0000F6C00000}"/>
    <cellStyle name="Porcentual 2 2 2 2 4 2 3" xfId="22287" xr:uid="{00000000-0005-0000-0000-0000F7C00000}"/>
    <cellStyle name="Porcentual 2 2 2 2 4 2 3 2" xfId="49530" xr:uid="{00000000-0005-0000-0000-0000F8C00000}"/>
    <cellStyle name="Porcentual 2 2 2 2 4 2 4" xfId="31770" xr:uid="{00000000-0005-0000-0000-0000F9C00000}"/>
    <cellStyle name="Porcentual 2 2 2 2 4 2 5" xfId="37341" xr:uid="{00000000-0005-0000-0000-0000FAC00000}"/>
    <cellStyle name="Porcentual 2 2 2 2 4 2 6" xfId="44801" xr:uid="{00000000-0005-0000-0000-0000FBC00000}"/>
    <cellStyle name="Porcentual 2 2 2 2 4 2 7" xfId="14284" xr:uid="{00000000-0005-0000-0000-0000FCC00000}"/>
    <cellStyle name="Porcentual 2 2 2 2 4 3" xfId="6500" xr:uid="{00000000-0005-0000-0000-0000FDC00000}"/>
    <cellStyle name="Porcentual 2 2 2 2 4 3 2" xfId="26063" xr:uid="{00000000-0005-0000-0000-0000FEC00000}"/>
    <cellStyle name="Porcentual 2 2 2 2 4 3 3" xfId="52266" xr:uid="{00000000-0005-0000-0000-0000FFC00000}"/>
    <cellStyle name="Porcentual 2 2 2 2 4 3 4" xfId="16153" xr:uid="{00000000-0005-0000-0000-000000C10000}"/>
    <cellStyle name="Porcentual 2 2 2 2 4 4" xfId="20125" xr:uid="{00000000-0005-0000-0000-000001C10000}"/>
    <cellStyle name="Porcentual 2 2 2 2 4 4 2" xfId="47602" xr:uid="{00000000-0005-0000-0000-000002C10000}"/>
    <cellStyle name="Porcentual 2 2 2 2 4 5" xfId="29750" xr:uid="{00000000-0005-0000-0000-000003C10000}"/>
    <cellStyle name="Porcentual 2 2 2 2 4 6" xfId="35196" xr:uid="{00000000-0005-0000-0000-000004C10000}"/>
    <cellStyle name="Porcentual 2 2 2 2 4 7" xfId="42791" xr:uid="{00000000-0005-0000-0000-000005C10000}"/>
    <cellStyle name="Porcentual 2 2 2 2 4 8" xfId="12820" xr:uid="{00000000-0005-0000-0000-000006C10000}"/>
    <cellStyle name="Porcentual 2 2 2 2 5" xfId="2089" xr:uid="{00000000-0005-0000-0000-000007C10000}"/>
    <cellStyle name="Porcentual 2 2 2 2 5 2" xfId="4394" xr:uid="{00000000-0005-0000-0000-000008C10000}"/>
    <cellStyle name="Porcentual 2 2 2 2 5 2 2" xfId="9175" xr:uid="{00000000-0005-0000-0000-000009C10000}"/>
    <cellStyle name="Porcentual 2 2 2 2 5 2 2 2" xfId="28568" xr:uid="{00000000-0005-0000-0000-00000AC10000}"/>
    <cellStyle name="Porcentual 2 2 2 2 5 2 2 3" xfId="54941" xr:uid="{00000000-0005-0000-0000-00000BC10000}"/>
    <cellStyle name="Porcentual 2 2 2 2 5 2 2 4" xfId="18727" xr:uid="{00000000-0005-0000-0000-00000CC10000}"/>
    <cellStyle name="Porcentual 2 2 2 2 5 2 3" xfId="23019" xr:uid="{00000000-0005-0000-0000-00000DC10000}"/>
    <cellStyle name="Porcentual 2 2 2 2 5 2 3 2" xfId="50251" xr:uid="{00000000-0005-0000-0000-00000EC10000}"/>
    <cellStyle name="Porcentual 2 2 2 2 5 2 4" xfId="32494" xr:uid="{00000000-0005-0000-0000-00000FC10000}"/>
    <cellStyle name="Porcentual 2 2 2 2 5 2 5" xfId="38073" xr:uid="{00000000-0005-0000-0000-000010C10000}"/>
    <cellStyle name="Porcentual 2 2 2 2 5 2 6" xfId="45533" xr:uid="{00000000-0005-0000-0000-000011C10000}"/>
    <cellStyle name="Porcentual 2 2 2 2 5 2 7" xfId="14979" xr:uid="{00000000-0005-0000-0000-000012C10000}"/>
    <cellStyle name="Porcentual 2 2 2 2 5 3" xfId="7254" xr:uid="{00000000-0005-0000-0000-000013C10000}"/>
    <cellStyle name="Porcentual 2 2 2 2 5 3 2" xfId="26758" xr:uid="{00000000-0005-0000-0000-000014C10000}"/>
    <cellStyle name="Porcentual 2 2 2 2 5 3 3" xfId="53020" xr:uid="{00000000-0005-0000-0000-000015C10000}"/>
    <cellStyle name="Porcentual 2 2 2 2 5 3 4" xfId="16848" xr:uid="{00000000-0005-0000-0000-000016C10000}"/>
    <cellStyle name="Porcentual 2 2 2 2 5 4" xfId="20926" xr:uid="{00000000-0005-0000-0000-000017C10000}"/>
    <cellStyle name="Porcentual 2 2 2 2 5 4 2" xfId="48356" xr:uid="{00000000-0005-0000-0000-000018C10000}"/>
    <cellStyle name="Porcentual 2 2 2 2 5 5" xfId="30540" xr:uid="{00000000-0005-0000-0000-000019C10000}"/>
    <cellStyle name="Porcentual 2 2 2 2 5 6" xfId="35999" xr:uid="{00000000-0005-0000-0000-00001AC10000}"/>
    <cellStyle name="Porcentual 2 2 2 2 5 7" xfId="43592" xr:uid="{00000000-0005-0000-0000-00001BC10000}"/>
    <cellStyle name="Porcentual 2 2 2 2 5 8" xfId="12103" xr:uid="{00000000-0005-0000-0000-00001CC10000}"/>
    <cellStyle name="Porcentual 2 2 2 2 6" xfId="2970" xr:uid="{00000000-0005-0000-0000-00001DC10000}"/>
    <cellStyle name="Porcentual 2 2 2 2 6 2" xfId="7763" xr:uid="{00000000-0005-0000-0000-00001EC10000}"/>
    <cellStyle name="Porcentual 2 2 2 2 6 2 2" xfId="27193" xr:uid="{00000000-0005-0000-0000-00001FC10000}"/>
    <cellStyle name="Porcentual 2 2 2 2 6 2 3" xfId="53529" xr:uid="{00000000-0005-0000-0000-000020C10000}"/>
    <cellStyle name="Porcentual 2 2 2 2 6 2 4" xfId="17303" xr:uid="{00000000-0005-0000-0000-000021C10000}"/>
    <cellStyle name="Porcentual 2 2 2 2 6 3" xfId="21595" xr:uid="{00000000-0005-0000-0000-000022C10000}"/>
    <cellStyle name="Porcentual 2 2 2 2 6 3 2" xfId="48841" xr:uid="{00000000-0005-0000-0000-000023C10000}"/>
    <cellStyle name="Porcentual 2 2 2 2 6 4" xfId="31082" xr:uid="{00000000-0005-0000-0000-000024C10000}"/>
    <cellStyle name="Porcentual 2 2 2 2 6 5" xfId="36649" xr:uid="{00000000-0005-0000-0000-000025C10000}"/>
    <cellStyle name="Porcentual 2 2 2 2 6 6" xfId="44109" xr:uid="{00000000-0005-0000-0000-000026C10000}"/>
    <cellStyle name="Porcentual 2 2 2 2 6 7" xfId="13605" xr:uid="{00000000-0005-0000-0000-000027C10000}"/>
    <cellStyle name="Porcentual 2 2 2 2 7" xfId="4869" xr:uid="{00000000-0005-0000-0000-000028C10000}"/>
    <cellStyle name="Porcentual 2 2 2 2 7 2" xfId="9625" xr:uid="{00000000-0005-0000-0000-000029C10000}"/>
    <cellStyle name="Porcentual 2 2 2 2 7 2 2" xfId="55391" xr:uid="{00000000-0005-0000-0000-00002AC10000}"/>
    <cellStyle name="Porcentual 2 2 2 2 7 2 3" xfId="25384" xr:uid="{00000000-0005-0000-0000-00002BC10000}"/>
    <cellStyle name="Porcentual 2 2 2 2 7 3" xfId="32968" xr:uid="{00000000-0005-0000-0000-00002CC10000}"/>
    <cellStyle name="Porcentual 2 2 2 2 7 3 2" xfId="50700" xr:uid="{00000000-0005-0000-0000-00002DC10000}"/>
    <cellStyle name="Porcentual 2 2 2 2 7 4" xfId="38547" xr:uid="{00000000-0005-0000-0000-00002EC10000}"/>
    <cellStyle name="Porcentual 2 2 2 2 7 5" xfId="46000" xr:uid="{00000000-0005-0000-0000-00002FC10000}"/>
    <cellStyle name="Porcentual 2 2 2 2 7 6" xfId="15474" xr:uid="{00000000-0005-0000-0000-000030C10000}"/>
    <cellStyle name="Porcentual 2 2 2 2 8" xfId="5354" xr:uid="{00000000-0005-0000-0000-000031C10000}"/>
    <cellStyle name="Porcentual 2 2 2 2 8 2" xfId="10046" xr:uid="{00000000-0005-0000-0000-000032C10000}"/>
    <cellStyle name="Porcentual 2 2 2 2 8 2 2" xfId="55812" xr:uid="{00000000-0005-0000-0000-000033C10000}"/>
    <cellStyle name="Porcentual 2 2 2 2 8 2 3" xfId="33450" xr:uid="{00000000-0005-0000-0000-000034C10000}"/>
    <cellStyle name="Porcentual 2 2 2 2 8 3" xfId="39029" xr:uid="{00000000-0005-0000-0000-000035C10000}"/>
    <cellStyle name="Porcentual 2 2 2 2 8 3 2" xfId="51120" xr:uid="{00000000-0005-0000-0000-000036C10000}"/>
    <cellStyle name="Porcentual 2 2 2 2 8 4" xfId="46482" xr:uid="{00000000-0005-0000-0000-000037C10000}"/>
    <cellStyle name="Porcentual 2 2 2 2 8 5" xfId="19365" xr:uid="{00000000-0005-0000-0000-000038C10000}"/>
    <cellStyle name="Porcentual 2 2 2 2 9" xfId="5797" xr:uid="{00000000-0005-0000-0000-000039C10000}"/>
    <cellStyle name="Porcentual 2 2 2 2 9 2" xfId="51563" xr:uid="{00000000-0005-0000-0000-00003AC10000}"/>
    <cellStyle name="Porcentual 2 2 2 2 9 3" xfId="29031" xr:uid="{00000000-0005-0000-0000-00003BC10000}"/>
    <cellStyle name="Porcentual 2 2 2 3" xfId="595" xr:uid="{00000000-0005-0000-0000-00003CC10000}"/>
    <cellStyle name="Porcentual 2 2 2 3 10" xfId="42111" xr:uid="{00000000-0005-0000-0000-00003DC10000}"/>
    <cellStyle name="Porcentual 2 2 2 3 11" xfId="11455" xr:uid="{00000000-0005-0000-0000-00003EC10000}"/>
    <cellStyle name="Porcentual 2 2 2 3 12" xfId="56669" xr:uid="{00000000-0005-0000-0000-00003FC10000}"/>
    <cellStyle name="Porcentual 2 2 2 3 13" xfId="57124" xr:uid="{00000000-0005-0000-0000-000040C10000}"/>
    <cellStyle name="Porcentual 2 2 2 3 2" xfId="879" xr:uid="{00000000-0005-0000-0000-000041C10000}"/>
    <cellStyle name="Porcentual 2 2 2 3 2 10" xfId="11736" xr:uid="{00000000-0005-0000-0000-000042C10000}"/>
    <cellStyle name="Porcentual 2 2 2 3 2 2" xfId="1621" xr:uid="{00000000-0005-0000-0000-000043C10000}"/>
    <cellStyle name="Porcentual 2 2 2 3 2 2 2" xfId="3994" xr:uid="{00000000-0005-0000-0000-000044C10000}"/>
    <cellStyle name="Porcentual 2 2 2 3 2 2 2 2" xfId="8785" xr:uid="{00000000-0005-0000-0000-000045C10000}"/>
    <cellStyle name="Porcentual 2 2 2 3 2 2 2 2 2" xfId="28204" xr:uid="{00000000-0005-0000-0000-000046C10000}"/>
    <cellStyle name="Porcentual 2 2 2 3 2 2 2 2 3" xfId="54551" xr:uid="{00000000-0005-0000-0000-000047C10000}"/>
    <cellStyle name="Porcentual 2 2 2 3 2 2 2 2 4" xfId="18327" xr:uid="{00000000-0005-0000-0000-000048C10000}"/>
    <cellStyle name="Porcentual 2 2 2 3 2 2 2 3" xfId="22619" xr:uid="{00000000-0005-0000-0000-000049C10000}"/>
    <cellStyle name="Porcentual 2 2 2 3 2 2 2 3 2" xfId="49862" xr:uid="{00000000-0005-0000-0000-00004AC10000}"/>
    <cellStyle name="Porcentual 2 2 2 3 2 2 2 4" xfId="32102" xr:uid="{00000000-0005-0000-0000-00004BC10000}"/>
    <cellStyle name="Porcentual 2 2 2 3 2 2 2 5" xfId="37673" xr:uid="{00000000-0005-0000-0000-00004CC10000}"/>
    <cellStyle name="Porcentual 2 2 2 3 2 2 2 6" xfId="45133" xr:uid="{00000000-0005-0000-0000-00004DC10000}"/>
    <cellStyle name="Porcentual 2 2 2 3 2 2 2 7" xfId="14615" xr:uid="{00000000-0005-0000-0000-00004EC10000}"/>
    <cellStyle name="Porcentual 2 2 2 3 2 2 3" xfId="6834" xr:uid="{00000000-0005-0000-0000-00004FC10000}"/>
    <cellStyle name="Porcentual 2 2 2 3 2 2 3 2" xfId="26394" xr:uid="{00000000-0005-0000-0000-000050C10000}"/>
    <cellStyle name="Porcentual 2 2 2 3 2 2 3 3" xfId="52600" xr:uid="{00000000-0005-0000-0000-000051C10000}"/>
    <cellStyle name="Porcentual 2 2 2 3 2 2 3 4" xfId="16484" xr:uid="{00000000-0005-0000-0000-000052C10000}"/>
    <cellStyle name="Porcentual 2 2 2 3 2 2 4" xfId="20460" xr:uid="{00000000-0005-0000-0000-000053C10000}"/>
    <cellStyle name="Porcentual 2 2 2 3 2 2 4 2" xfId="47936" xr:uid="{00000000-0005-0000-0000-000054C10000}"/>
    <cellStyle name="Porcentual 2 2 2 3 2 2 5" xfId="30085" xr:uid="{00000000-0005-0000-0000-000055C10000}"/>
    <cellStyle name="Porcentual 2 2 2 3 2 2 6" xfId="35531" xr:uid="{00000000-0005-0000-0000-000056C10000}"/>
    <cellStyle name="Porcentual 2 2 2 3 2 2 7" xfId="43126" xr:uid="{00000000-0005-0000-0000-000057C10000}"/>
    <cellStyle name="Porcentual 2 2 2 3 2 2 8" xfId="13154" xr:uid="{00000000-0005-0000-0000-000058C10000}"/>
    <cellStyle name="Porcentual 2 2 2 3 2 3" xfId="3302" xr:uid="{00000000-0005-0000-0000-000059C10000}"/>
    <cellStyle name="Porcentual 2 2 2 3 2 3 2" xfId="8094" xr:uid="{00000000-0005-0000-0000-00005AC10000}"/>
    <cellStyle name="Porcentual 2 2 2 3 2 3 2 2" xfId="27524" xr:uid="{00000000-0005-0000-0000-00005BC10000}"/>
    <cellStyle name="Porcentual 2 2 2 3 2 3 2 3" xfId="53860" xr:uid="{00000000-0005-0000-0000-00005CC10000}"/>
    <cellStyle name="Porcentual 2 2 2 3 2 3 2 4" xfId="17635" xr:uid="{00000000-0005-0000-0000-00005DC10000}"/>
    <cellStyle name="Porcentual 2 2 2 3 2 3 3" xfId="21927" xr:uid="{00000000-0005-0000-0000-00005EC10000}"/>
    <cellStyle name="Porcentual 2 2 2 3 2 3 3 2" xfId="49172" xr:uid="{00000000-0005-0000-0000-00005FC10000}"/>
    <cellStyle name="Porcentual 2 2 2 3 2 3 4" xfId="31414" xr:uid="{00000000-0005-0000-0000-000060C10000}"/>
    <cellStyle name="Porcentual 2 2 2 3 2 3 5" xfId="36981" xr:uid="{00000000-0005-0000-0000-000061C10000}"/>
    <cellStyle name="Porcentual 2 2 2 3 2 3 6" xfId="44441" xr:uid="{00000000-0005-0000-0000-000062C10000}"/>
    <cellStyle name="Porcentual 2 2 2 3 2 3 7" xfId="12434" xr:uid="{00000000-0005-0000-0000-000063C10000}"/>
    <cellStyle name="Porcentual 2 2 2 3 2 4" xfId="6129" xr:uid="{00000000-0005-0000-0000-000064C10000}"/>
    <cellStyle name="Porcentual 2 2 2 3 2 4 2" xfId="24616" xr:uid="{00000000-0005-0000-0000-000065C10000}"/>
    <cellStyle name="Porcentual 2 2 2 3 2 4 3" xfId="51895" xr:uid="{00000000-0005-0000-0000-000066C10000}"/>
    <cellStyle name="Porcentual 2 2 2 3 2 4 4" xfId="13936" xr:uid="{00000000-0005-0000-0000-000067C10000}"/>
    <cellStyle name="Porcentual 2 2 2 3 2 5" xfId="15805" xr:uid="{00000000-0005-0000-0000-000068C10000}"/>
    <cellStyle name="Porcentual 2 2 2 3 2 5 2" xfId="25715" xr:uid="{00000000-0005-0000-0000-000069C10000}"/>
    <cellStyle name="Porcentual 2 2 2 3 2 5 3" xfId="47233" xr:uid="{00000000-0005-0000-0000-00006AC10000}"/>
    <cellStyle name="Porcentual 2 2 2 3 2 6" xfId="19724" xr:uid="{00000000-0005-0000-0000-00006BC10000}"/>
    <cellStyle name="Porcentual 2 2 2 3 2 7" xfId="29363" xr:uid="{00000000-0005-0000-0000-00006CC10000}"/>
    <cellStyle name="Porcentual 2 2 2 3 2 8" xfId="34793" xr:uid="{00000000-0005-0000-0000-00006DC10000}"/>
    <cellStyle name="Porcentual 2 2 2 3 2 9" xfId="42392" xr:uid="{00000000-0005-0000-0000-00006EC10000}"/>
    <cellStyle name="Porcentual 2 2 2 3 3" xfId="1358" xr:uid="{00000000-0005-0000-0000-00006FC10000}"/>
    <cellStyle name="Porcentual 2 2 2 3 3 2" xfId="3734" xr:uid="{00000000-0005-0000-0000-000070C10000}"/>
    <cellStyle name="Porcentual 2 2 2 3 3 2 2" xfId="8525" xr:uid="{00000000-0005-0000-0000-000071C10000}"/>
    <cellStyle name="Porcentual 2 2 2 3 3 2 2 2" xfId="27945" xr:uid="{00000000-0005-0000-0000-000072C10000}"/>
    <cellStyle name="Porcentual 2 2 2 3 3 2 2 3" xfId="54291" xr:uid="{00000000-0005-0000-0000-000073C10000}"/>
    <cellStyle name="Porcentual 2 2 2 3 3 2 2 4" xfId="18067" xr:uid="{00000000-0005-0000-0000-000074C10000}"/>
    <cellStyle name="Porcentual 2 2 2 3 3 2 3" xfId="22359" xr:uid="{00000000-0005-0000-0000-000075C10000}"/>
    <cellStyle name="Porcentual 2 2 2 3 3 2 3 2" xfId="49602" xr:uid="{00000000-0005-0000-0000-000076C10000}"/>
    <cellStyle name="Porcentual 2 2 2 3 3 2 4" xfId="31842" xr:uid="{00000000-0005-0000-0000-000077C10000}"/>
    <cellStyle name="Porcentual 2 2 2 3 3 2 5" xfId="37413" xr:uid="{00000000-0005-0000-0000-000078C10000}"/>
    <cellStyle name="Porcentual 2 2 2 3 3 2 6" xfId="44873" xr:uid="{00000000-0005-0000-0000-000079C10000}"/>
    <cellStyle name="Porcentual 2 2 2 3 3 2 7" xfId="14356" xr:uid="{00000000-0005-0000-0000-00007AC10000}"/>
    <cellStyle name="Porcentual 2 2 2 3 3 3" xfId="6572" xr:uid="{00000000-0005-0000-0000-00007BC10000}"/>
    <cellStyle name="Porcentual 2 2 2 3 3 3 2" xfId="26135" xr:uid="{00000000-0005-0000-0000-00007CC10000}"/>
    <cellStyle name="Porcentual 2 2 2 3 3 3 3" xfId="52338" xr:uid="{00000000-0005-0000-0000-00007DC10000}"/>
    <cellStyle name="Porcentual 2 2 2 3 3 3 4" xfId="16225" xr:uid="{00000000-0005-0000-0000-00007EC10000}"/>
    <cellStyle name="Porcentual 2 2 2 3 3 4" xfId="20197" xr:uid="{00000000-0005-0000-0000-00007FC10000}"/>
    <cellStyle name="Porcentual 2 2 2 3 3 4 2" xfId="47674" xr:uid="{00000000-0005-0000-0000-000080C10000}"/>
    <cellStyle name="Porcentual 2 2 2 3 3 5" xfId="29822" xr:uid="{00000000-0005-0000-0000-000081C10000}"/>
    <cellStyle name="Porcentual 2 2 2 3 3 6" xfId="35268" xr:uid="{00000000-0005-0000-0000-000082C10000}"/>
    <cellStyle name="Porcentual 2 2 2 3 3 7" xfId="42863" xr:uid="{00000000-0005-0000-0000-000083C10000}"/>
    <cellStyle name="Porcentual 2 2 2 3 3 8" xfId="12892" xr:uid="{00000000-0005-0000-0000-000084C10000}"/>
    <cellStyle name="Porcentual 2 2 2 3 4" xfId="2161" xr:uid="{00000000-0005-0000-0000-000085C10000}"/>
    <cellStyle name="Porcentual 2 2 2 3 4 2" xfId="4466" xr:uid="{00000000-0005-0000-0000-000086C10000}"/>
    <cellStyle name="Porcentual 2 2 2 3 4 2 2" xfId="9247" xr:uid="{00000000-0005-0000-0000-000087C10000}"/>
    <cellStyle name="Porcentual 2 2 2 3 4 2 2 2" xfId="28640" xr:uid="{00000000-0005-0000-0000-000088C10000}"/>
    <cellStyle name="Porcentual 2 2 2 3 4 2 2 3" xfId="55013" xr:uid="{00000000-0005-0000-0000-000089C10000}"/>
    <cellStyle name="Porcentual 2 2 2 3 4 2 2 4" xfId="18799" xr:uid="{00000000-0005-0000-0000-00008AC10000}"/>
    <cellStyle name="Porcentual 2 2 2 3 4 2 3" xfId="23091" xr:uid="{00000000-0005-0000-0000-00008BC10000}"/>
    <cellStyle name="Porcentual 2 2 2 3 4 2 3 2" xfId="50323" xr:uid="{00000000-0005-0000-0000-00008CC10000}"/>
    <cellStyle name="Porcentual 2 2 2 3 4 2 4" xfId="32566" xr:uid="{00000000-0005-0000-0000-00008DC10000}"/>
    <cellStyle name="Porcentual 2 2 2 3 4 2 5" xfId="38145" xr:uid="{00000000-0005-0000-0000-00008EC10000}"/>
    <cellStyle name="Porcentual 2 2 2 3 4 2 6" xfId="45605" xr:uid="{00000000-0005-0000-0000-00008FC10000}"/>
    <cellStyle name="Porcentual 2 2 2 3 4 2 7" xfId="15051" xr:uid="{00000000-0005-0000-0000-000090C10000}"/>
    <cellStyle name="Porcentual 2 2 2 3 4 3" xfId="7326" xr:uid="{00000000-0005-0000-0000-000091C10000}"/>
    <cellStyle name="Porcentual 2 2 2 3 4 3 2" xfId="26830" xr:uid="{00000000-0005-0000-0000-000092C10000}"/>
    <cellStyle name="Porcentual 2 2 2 3 4 3 3" xfId="53092" xr:uid="{00000000-0005-0000-0000-000093C10000}"/>
    <cellStyle name="Porcentual 2 2 2 3 4 3 4" xfId="16920" xr:uid="{00000000-0005-0000-0000-000094C10000}"/>
    <cellStyle name="Porcentual 2 2 2 3 4 4" xfId="20998" xr:uid="{00000000-0005-0000-0000-000095C10000}"/>
    <cellStyle name="Porcentual 2 2 2 3 4 4 2" xfId="48428" xr:uid="{00000000-0005-0000-0000-000096C10000}"/>
    <cellStyle name="Porcentual 2 2 2 3 4 5" xfId="30612" xr:uid="{00000000-0005-0000-0000-000097C10000}"/>
    <cellStyle name="Porcentual 2 2 2 3 4 6" xfId="36071" xr:uid="{00000000-0005-0000-0000-000098C10000}"/>
    <cellStyle name="Porcentual 2 2 2 3 4 7" xfId="43664" xr:uid="{00000000-0005-0000-0000-000099C10000}"/>
    <cellStyle name="Porcentual 2 2 2 3 4 8" xfId="12175" xr:uid="{00000000-0005-0000-0000-00009AC10000}"/>
    <cellStyle name="Porcentual 2 2 2 3 5" xfId="3042" xr:uid="{00000000-0005-0000-0000-00009BC10000}"/>
    <cellStyle name="Porcentual 2 2 2 3 5 2" xfId="7835" xr:uid="{00000000-0005-0000-0000-00009CC10000}"/>
    <cellStyle name="Porcentual 2 2 2 3 5 2 2" xfId="27265" xr:uid="{00000000-0005-0000-0000-00009DC10000}"/>
    <cellStyle name="Porcentual 2 2 2 3 5 2 3" xfId="53601" xr:uid="{00000000-0005-0000-0000-00009EC10000}"/>
    <cellStyle name="Porcentual 2 2 2 3 5 2 4" xfId="17375" xr:uid="{00000000-0005-0000-0000-00009FC10000}"/>
    <cellStyle name="Porcentual 2 2 2 3 5 3" xfId="21667" xr:uid="{00000000-0005-0000-0000-0000A0C10000}"/>
    <cellStyle name="Porcentual 2 2 2 3 5 3 2" xfId="48913" xr:uid="{00000000-0005-0000-0000-0000A1C10000}"/>
    <cellStyle name="Porcentual 2 2 2 3 5 4" xfId="31154" xr:uid="{00000000-0005-0000-0000-0000A2C10000}"/>
    <cellStyle name="Porcentual 2 2 2 3 5 5" xfId="36721" xr:uid="{00000000-0005-0000-0000-0000A3C10000}"/>
    <cellStyle name="Porcentual 2 2 2 3 5 6" xfId="44181" xr:uid="{00000000-0005-0000-0000-0000A4C10000}"/>
    <cellStyle name="Porcentual 2 2 2 3 5 7" xfId="13677" xr:uid="{00000000-0005-0000-0000-0000A5C10000}"/>
    <cellStyle name="Porcentual 2 2 2 3 6" xfId="4941" xr:uid="{00000000-0005-0000-0000-0000A6C10000}"/>
    <cellStyle name="Porcentual 2 2 2 3 6 2" xfId="9697" xr:uid="{00000000-0005-0000-0000-0000A7C10000}"/>
    <cellStyle name="Porcentual 2 2 2 3 6 2 2" xfId="55463" xr:uid="{00000000-0005-0000-0000-0000A8C10000}"/>
    <cellStyle name="Porcentual 2 2 2 3 6 2 3" xfId="25456" xr:uid="{00000000-0005-0000-0000-0000A9C10000}"/>
    <cellStyle name="Porcentual 2 2 2 3 6 3" xfId="33040" xr:uid="{00000000-0005-0000-0000-0000AAC10000}"/>
    <cellStyle name="Porcentual 2 2 2 3 6 3 2" xfId="50772" xr:uid="{00000000-0005-0000-0000-0000ABC10000}"/>
    <cellStyle name="Porcentual 2 2 2 3 6 4" xfId="38619" xr:uid="{00000000-0005-0000-0000-0000ACC10000}"/>
    <cellStyle name="Porcentual 2 2 2 3 6 5" xfId="46072" xr:uid="{00000000-0005-0000-0000-0000ADC10000}"/>
    <cellStyle name="Porcentual 2 2 2 3 6 6" xfId="15546" xr:uid="{00000000-0005-0000-0000-0000AEC10000}"/>
    <cellStyle name="Porcentual 2 2 2 3 7" xfId="5426" xr:uid="{00000000-0005-0000-0000-0000AFC10000}"/>
    <cellStyle name="Porcentual 2 2 2 3 7 2" xfId="10118" xr:uid="{00000000-0005-0000-0000-0000B0C10000}"/>
    <cellStyle name="Porcentual 2 2 2 3 7 2 2" xfId="55884" xr:uid="{00000000-0005-0000-0000-0000B1C10000}"/>
    <cellStyle name="Porcentual 2 2 2 3 7 2 3" xfId="33522" xr:uid="{00000000-0005-0000-0000-0000B2C10000}"/>
    <cellStyle name="Porcentual 2 2 2 3 7 3" xfId="39101" xr:uid="{00000000-0005-0000-0000-0000B3C10000}"/>
    <cellStyle name="Porcentual 2 2 2 3 7 3 2" xfId="51192" xr:uid="{00000000-0005-0000-0000-0000B4C10000}"/>
    <cellStyle name="Porcentual 2 2 2 3 7 4" xfId="46554" xr:uid="{00000000-0005-0000-0000-0000B5C10000}"/>
    <cellStyle name="Porcentual 2 2 2 3 7 5" xfId="19442" xr:uid="{00000000-0005-0000-0000-0000B6C10000}"/>
    <cellStyle name="Porcentual 2 2 2 3 8" xfId="5869" xr:uid="{00000000-0005-0000-0000-0000B7C10000}"/>
    <cellStyle name="Porcentual 2 2 2 3 8 2" xfId="51635" xr:uid="{00000000-0005-0000-0000-0000B8C10000}"/>
    <cellStyle name="Porcentual 2 2 2 3 8 3" xfId="29103" xr:uid="{00000000-0005-0000-0000-0000B9C10000}"/>
    <cellStyle name="Porcentual 2 2 2 3 9" xfId="10914" xr:uid="{00000000-0005-0000-0000-0000BAC10000}"/>
    <cellStyle name="Porcentual 2 2 2 3 9 2" xfId="46974" xr:uid="{00000000-0005-0000-0000-0000BBC10000}"/>
    <cellStyle name="Porcentual 2 2 2 3 9 3" xfId="34511" xr:uid="{00000000-0005-0000-0000-0000BCC10000}"/>
    <cellStyle name="Porcentual 2 2 2 4" xfId="956" xr:uid="{00000000-0005-0000-0000-0000BDC10000}"/>
    <cellStyle name="Porcentual 2 2 2 4 10" xfId="11813" xr:uid="{00000000-0005-0000-0000-0000BEC10000}"/>
    <cellStyle name="Porcentual 2 2 2 4 11" xfId="56741" xr:uid="{00000000-0005-0000-0000-0000BFC10000}"/>
    <cellStyle name="Porcentual 2 2 2 4 12" xfId="57196" xr:uid="{00000000-0005-0000-0000-0000C0C10000}"/>
    <cellStyle name="Porcentual 2 2 2 4 2" xfId="1693" xr:uid="{00000000-0005-0000-0000-0000C1C10000}"/>
    <cellStyle name="Porcentual 2 2 2 4 2 2" xfId="4066" xr:uid="{00000000-0005-0000-0000-0000C2C10000}"/>
    <cellStyle name="Porcentual 2 2 2 4 2 2 2" xfId="8857" xr:uid="{00000000-0005-0000-0000-0000C3C10000}"/>
    <cellStyle name="Porcentual 2 2 2 4 2 2 2 2" xfId="28276" xr:uid="{00000000-0005-0000-0000-0000C4C10000}"/>
    <cellStyle name="Porcentual 2 2 2 4 2 2 2 3" xfId="54623" xr:uid="{00000000-0005-0000-0000-0000C5C10000}"/>
    <cellStyle name="Porcentual 2 2 2 4 2 2 2 4" xfId="18399" xr:uid="{00000000-0005-0000-0000-0000C6C10000}"/>
    <cellStyle name="Porcentual 2 2 2 4 2 2 3" xfId="22691" xr:uid="{00000000-0005-0000-0000-0000C7C10000}"/>
    <cellStyle name="Porcentual 2 2 2 4 2 2 3 2" xfId="49934" xr:uid="{00000000-0005-0000-0000-0000C8C10000}"/>
    <cellStyle name="Porcentual 2 2 2 4 2 2 4" xfId="32174" xr:uid="{00000000-0005-0000-0000-0000C9C10000}"/>
    <cellStyle name="Porcentual 2 2 2 4 2 2 5" xfId="37745" xr:uid="{00000000-0005-0000-0000-0000CAC10000}"/>
    <cellStyle name="Porcentual 2 2 2 4 2 2 6" xfId="45205" xr:uid="{00000000-0005-0000-0000-0000CBC10000}"/>
    <cellStyle name="Porcentual 2 2 2 4 2 2 7" xfId="14687" xr:uid="{00000000-0005-0000-0000-0000CCC10000}"/>
    <cellStyle name="Porcentual 2 2 2 4 2 3" xfId="6906" xr:uid="{00000000-0005-0000-0000-0000CDC10000}"/>
    <cellStyle name="Porcentual 2 2 2 4 2 3 2" xfId="26466" xr:uid="{00000000-0005-0000-0000-0000CEC10000}"/>
    <cellStyle name="Porcentual 2 2 2 4 2 3 3" xfId="52672" xr:uid="{00000000-0005-0000-0000-0000CFC10000}"/>
    <cellStyle name="Porcentual 2 2 2 4 2 3 4" xfId="16556" xr:uid="{00000000-0005-0000-0000-0000D0C10000}"/>
    <cellStyle name="Porcentual 2 2 2 4 2 4" xfId="20532" xr:uid="{00000000-0005-0000-0000-0000D1C10000}"/>
    <cellStyle name="Porcentual 2 2 2 4 2 4 2" xfId="48008" xr:uid="{00000000-0005-0000-0000-0000D2C10000}"/>
    <cellStyle name="Porcentual 2 2 2 4 2 5" xfId="30157" xr:uid="{00000000-0005-0000-0000-0000D3C10000}"/>
    <cellStyle name="Porcentual 2 2 2 4 2 6" xfId="35603" xr:uid="{00000000-0005-0000-0000-0000D4C10000}"/>
    <cellStyle name="Porcentual 2 2 2 4 2 7" xfId="43198" xr:uid="{00000000-0005-0000-0000-0000D5C10000}"/>
    <cellStyle name="Porcentual 2 2 2 4 2 8" xfId="13226" xr:uid="{00000000-0005-0000-0000-0000D6C10000}"/>
    <cellStyle name="Porcentual 2 2 2 4 3" xfId="2233" xr:uid="{00000000-0005-0000-0000-0000D7C10000}"/>
    <cellStyle name="Porcentual 2 2 2 4 3 2" xfId="4538" xr:uid="{00000000-0005-0000-0000-0000D8C10000}"/>
    <cellStyle name="Porcentual 2 2 2 4 3 2 2" xfId="9319" xr:uid="{00000000-0005-0000-0000-0000D9C10000}"/>
    <cellStyle name="Porcentual 2 2 2 4 3 2 2 2" xfId="28712" xr:uid="{00000000-0005-0000-0000-0000DAC10000}"/>
    <cellStyle name="Porcentual 2 2 2 4 3 2 2 3" xfId="55085" xr:uid="{00000000-0005-0000-0000-0000DBC10000}"/>
    <cellStyle name="Porcentual 2 2 2 4 3 2 2 4" xfId="18871" xr:uid="{00000000-0005-0000-0000-0000DCC10000}"/>
    <cellStyle name="Porcentual 2 2 2 4 3 2 3" xfId="23163" xr:uid="{00000000-0005-0000-0000-0000DDC10000}"/>
    <cellStyle name="Porcentual 2 2 2 4 3 2 3 2" xfId="50395" xr:uid="{00000000-0005-0000-0000-0000DEC10000}"/>
    <cellStyle name="Porcentual 2 2 2 4 3 2 4" xfId="32638" xr:uid="{00000000-0005-0000-0000-0000DFC10000}"/>
    <cellStyle name="Porcentual 2 2 2 4 3 2 5" xfId="38217" xr:uid="{00000000-0005-0000-0000-0000E0C10000}"/>
    <cellStyle name="Porcentual 2 2 2 4 3 2 6" xfId="45677" xr:uid="{00000000-0005-0000-0000-0000E1C10000}"/>
    <cellStyle name="Porcentual 2 2 2 4 3 2 7" xfId="15123" xr:uid="{00000000-0005-0000-0000-0000E2C10000}"/>
    <cellStyle name="Porcentual 2 2 2 4 3 3" xfId="7398" xr:uid="{00000000-0005-0000-0000-0000E3C10000}"/>
    <cellStyle name="Porcentual 2 2 2 4 3 3 2" xfId="26902" xr:uid="{00000000-0005-0000-0000-0000E4C10000}"/>
    <cellStyle name="Porcentual 2 2 2 4 3 3 3" xfId="53164" xr:uid="{00000000-0005-0000-0000-0000E5C10000}"/>
    <cellStyle name="Porcentual 2 2 2 4 3 3 4" xfId="16992" xr:uid="{00000000-0005-0000-0000-0000E6C10000}"/>
    <cellStyle name="Porcentual 2 2 2 4 3 4" xfId="21070" xr:uid="{00000000-0005-0000-0000-0000E7C10000}"/>
    <cellStyle name="Porcentual 2 2 2 4 3 4 2" xfId="48500" xr:uid="{00000000-0005-0000-0000-0000E8C10000}"/>
    <cellStyle name="Porcentual 2 2 2 4 3 5" xfId="30684" xr:uid="{00000000-0005-0000-0000-0000E9C10000}"/>
    <cellStyle name="Porcentual 2 2 2 4 3 6" xfId="36143" xr:uid="{00000000-0005-0000-0000-0000EAC10000}"/>
    <cellStyle name="Porcentual 2 2 2 4 3 7" xfId="43736" xr:uid="{00000000-0005-0000-0000-0000EBC10000}"/>
    <cellStyle name="Porcentual 2 2 2 4 3 8" xfId="12506" xr:uid="{00000000-0005-0000-0000-0000ECC10000}"/>
    <cellStyle name="Porcentual 2 2 2 4 4" xfId="3374" xr:uid="{00000000-0005-0000-0000-0000EDC10000}"/>
    <cellStyle name="Porcentual 2 2 2 4 4 2" xfId="8166" xr:uid="{00000000-0005-0000-0000-0000EEC10000}"/>
    <cellStyle name="Porcentual 2 2 2 4 4 2 2" xfId="27596" xr:uid="{00000000-0005-0000-0000-0000EFC10000}"/>
    <cellStyle name="Porcentual 2 2 2 4 4 2 3" xfId="53932" xr:uid="{00000000-0005-0000-0000-0000F0C10000}"/>
    <cellStyle name="Porcentual 2 2 2 4 4 2 4" xfId="17707" xr:uid="{00000000-0005-0000-0000-0000F1C10000}"/>
    <cellStyle name="Porcentual 2 2 2 4 4 3" xfId="21999" xr:uid="{00000000-0005-0000-0000-0000F2C10000}"/>
    <cellStyle name="Porcentual 2 2 2 4 4 3 2" xfId="49244" xr:uid="{00000000-0005-0000-0000-0000F3C10000}"/>
    <cellStyle name="Porcentual 2 2 2 4 4 4" xfId="31486" xr:uid="{00000000-0005-0000-0000-0000F4C10000}"/>
    <cellStyle name="Porcentual 2 2 2 4 4 5" xfId="37053" xr:uid="{00000000-0005-0000-0000-0000F5C10000}"/>
    <cellStyle name="Porcentual 2 2 2 4 4 6" xfId="44513" xr:uid="{00000000-0005-0000-0000-0000F6C10000}"/>
    <cellStyle name="Porcentual 2 2 2 4 4 7" xfId="14008" xr:uid="{00000000-0005-0000-0000-0000F7C10000}"/>
    <cellStyle name="Porcentual 2 2 2 4 5" xfId="5013" xr:uid="{00000000-0005-0000-0000-0000F8C10000}"/>
    <cellStyle name="Porcentual 2 2 2 4 5 2" xfId="9769" xr:uid="{00000000-0005-0000-0000-0000F9C10000}"/>
    <cellStyle name="Porcentual 2 2 2 4 5 2 2" xfId="55535" xr:uid="{00000000-0005-0000-0000-0000FAC10000}"/>
    <cellStyle name="Porcentual 2 2 2 4 5 2 3" xfId="25787" xr:uid="{00000000-0005-0000-0000-0000FBC10000}"/>
    <cellStyle name="Porcentual 2 2 2 4 5 3" xfId="33112" xr:uid="{00000000-0005-0000-0000-0000FCC10000}"/>
    <cellStyle name="Porcentual 2 2 2 4 5 3 2" xfId="50844" xr:uid="{00000000-0005-0000-0000-0000FDC10000}"/>
    <cellStyle name="Porcentual 2 2 2 4 5 4" xfId="38691" xr:uid="{00000000-0005-0000-0000-0000FEC10000}"/>
    <cellStyle name="Porcentual 2 2 2 4 5 5" xfId="46144" xr:uid="{00000000-0005-0000-0000-0000FFC10000}"/>
    <cellStyle name="Porcentual 2 2 2 4 5 6" xfId="15877" xr:uid="{00000000-0005-0000-0000-000000C20000}"/>
    <cellStyle name="Porcentual 2 2 2 4 6" xfId="5498" xr:uid="{00000000-0005-0000-0000-000001C20000}"/>
    <cellStyle name="Porcentual 2 2 2 4 6 2" xfId="10190" xr:uid="{00000000-0005-0000-0000-000002C20000}"/>
    <cellStyle name="Porcentual 2 2 2 4 6 2 2" xfId="55956" xr:uid="{00000000-0005-0000-0000-000003C20000}"/>
    <cellStyle name="Porcentual 2 2 2 4 6 2 3" xfId="33594" xr:uid="{00000000-0005-0000-0000-000004C20000}"/>
    <cellStyle name="Porcentual 2 2 2 4 6 3" xfId="39173" xr:uid="{00000000-0005-0000-0000-000005C20000}"/>
    <cellStyle name="Porcentual 2 2 2 4 6 3 2" xfId="51264" xr:uid="{00000000-0005-0000-0000-000006C20000}"/>
    <cellStyle name="Porcentual 2 2 2 4 6 4" xfId="46626" xr:uid="{00000000-0005-0000-0000-000007C20000}"/>
    <cellStyle name="Porcentual 2 2 2 4 6 5" xfId="19801" xr:uid="{00000000-0005-0000-0000-000008C20000}"/>
    <cellStyle name="Porcentual 2 2 2 4 7" xfId="6201" xr:uid="{00000000-0005-0000-0000-000009C20000}"/>
    <cellStyle name="Porcentual 2 2 2 4 7 2" xfId="51967" xr:uid="{00000000-0005-0000-0000-00000AC20000}"/>
    <cellStyle name="Porcentual 2 2 2 4 7 3" xfId="29435" xr:uid="{00000000-0005-0000-0000-00000BC20000}"/>
    <cellStyle name="Porcentual 2 2 2 4 8" xfId="10986" xr:uid="{00000000-0005-0000-0000-00000CC20000}"/>
    <cellStyle name="Porcentual 2 2 2 4 8 2" xfId="47305" xr:uid="{00000000-0005-0000-0000-00000DC20000}"/>
    <cellStyle name="Porcentual 2 2 2 4 8 3" xfId="34870" xr:uid="{00000000-0005-0000-0000-00000EC20000}"/>
    <cellStyle name="Porcentual 2 2 2 4 9" xfId="42469" xr:uid="{00000000-0005-0000-0000-00000FC20000}"/>
    <cellStyle name="Porcentual 2 2 2 5" xfId="697" xr:uid="{00000000-0005-0000-0000-000010C20000}"/>
    <cellStyle name="Porcentual 2 2 2 5 10" xfId="11554" xr:uid="{00000000-0005-0000-0000-000011C20000}"/>
    <cellStyle name="Porcentual 2 2 2 5 2" xfId="1457" xr:uid="{00000000-0005-0000-0000-000012C20000}"/>
    <cellStyle name="Porcentual 2 2 2 5 2 2" xfId="3833" xr:uid="{00000000-0005-0000-0000-000013C20000}"/>
    <cellStyle name="Porcentual 2 2 2 5 2 2 2" xfId="8624" xr:uid="{00000000-0005-0000-0000-000014C20000}"/>
    <cellStyle name="Porcentual 2 2 2 5 2 2 2 2" xfId="28044" xr:uid="{00000000-0005-0000-0000-000015C20000}"/>
    <cellStyle name="Porcentual 2 2 2 5 2 2 2 3" xfId="54390" xr:uid="{00000000-0005-0000-0000-000016C20000}"/>
    <cellStyle name="Porcentual 2 2 2 5 2 2 2 4" xfId="18166" xr:uid="{00000000-0005-0000-0000-000017C20000}"/>
    <cellStyle name="Porcentual 2 2 2 5 2 2 3" xfId="22458" xr:uid="{00000000-0005-0000-0000-000018C20000}"/>
    <cellStyle name="Porcentual 2 2 2 5 2 2 3 2" xfId="49701" xr:uid="{00000000-0005-0000-0000-000019C20000}"/>
    <cellStyle name="Porcentual 2 2 2 5 2 2 4" xfId="31941" xr:uid="{00000000-0005-0000-0000-00001AC20000}"/>
    <cellStyle name="Porcentual 2 2 2 5 2 2 5" xfId="37512" xr:uid="{00000000-0005-0000-0000-00001BC20000}"/>
    <cellStyle name="Porcentual 2 2 2 5 2 2 6" xfId="44972" xr:uid="{00000000-0005-0000-0000-00001CC20000}"/>
    <cellStyle name="Porcentual 2 2 2 5 2 2 7" xfId="14455" xr:uid="{00000000-0005-0000-0000-00001DC20000}"/>
    <cellStyle name="Porcentual 2 2 2 5 2 3" xfId="6671" xr:uid="{00000000-0005-0000-0000-00001EC20000}"/>
    <cellStyle name="Porcentual 2 2 2 5 2 3 2" xfId="26234" xr:uid="{00000000-0005-0000-0000-00001FC20000}"/>
    <cellStyle name="Porcentual 2 2 2 5 2 3 3" xfId="52437" xr:uid="{00000000-0005-0000-0000-000020C20000}"/>
    <cellStyle name="Porcentual 2 2 2 5 2 3 4" xfId="16324" xr:uid="{00000000-0005-0000-0000-000021C20000}"/>
    <cellStyle name="Porcentual 2 2 2 5 2 4" xfId="20296" xr:uid="{00000000-0005-0000-0000-000022C20000}"/>
    <cellStyle name="Porcentual 2 2 2 5 2 4 2" xfId="47773" xr:uid="{00000000-0005-0000-0000-000023C20000}"/>
    <cellStyle name="Porcentual 2 2 2 5 2 5" xfId="29921" xr:uid="{00000000-0005-0000-0000-000024C20000}"/>
    <cellStyle name="Porcentual 2 2 2 5 2 6" xfId="35367" xr:uid="{00000000-0005-0000-0000-000025C20000}"/>
    <cellStyle name="Porcentual 2 2 2 5 2 7" xfId="42962" xr:uid="{00000000-0005-0000-0000-000026C20000}"/>
    <cellStyle name="Porcentual 2 2 2 5 2 8" xfId="12991" xr:uid="{00000000-0005-0000-0000-000027C20000}"/>
    <cellStyle name="Porcentual 2 2 2 5 3" xfId="3141" xr:uid="{00000000-0005-0000-0000-000028C20000}"/>
    <cellStyle name="Porcentual 2 2 2 5 3 2" xfId="7934" xr:uid="{00000000-0005-0000-0000-000029C20000}"/>
    <cellStyle name="Porcentual 2 2 2 5 3 2 2" xfId="27364" xr:uid="{00000000-0005-0000-0000-00002AC20000}"/>
    <cellStyle name="Porcentual 2 2 2 5 3 2 3" xfId="53700" xr:uid="{00000000-0005-0000-0000-00002BC20000}"/>
    <cellStyle name="Porcentual 2 2 2 5 3 2 4" xfId="17474" xr:uid="{00000000-0005-0000-0000-00002CC20000}"/>
    <cellStyle name="Porcentual 2 2 2 5 3 3" xfId="21766" xr:uid="{00000000-0005-0000-0000-00002DC20000}"/>
    <cellStyle name="Porcentual 2 2 2 5 3 3 2" xfId="49012" xr:uid="{00000000-0005-0000-0000-00002EC20000}"/>
    <cellStyle name="Porcentual 2 2 2 5 3 4" xfId="31253" xr:uid="{00000000-0005-0000-0000-00002FC20000}"/>
    <cellStyle name="Porcentual 2 2 2 5 3 5" xfId="36820" xr:uid="{00000000-0005-0000-0000-000030C20000}"/>
    <cellStyle name="Porcentual 2 2 2 5 3 6" xfId="44280" xr:uid="{00000000-0005-0000-0000-000031C20000}"/>
    <cellStyle name="Porcentual 2 2 2 5 3 7" xfId="12274" xr:uid="{00000000-0005-0000-0000-000032C20000}"/>
    <cellStyle name="Porcentual 2 2 2 5 4" xfId="5968" xr:uid="{00000000-0005-0000-0000-000033C20000}"/>
    <cellStyle name="Porcentual 2 2 2 5 4 2" xfId="24604" xr:uid="{00000000-0005-0000-0000-000034C20000}"/>
    <cellStyle name="Porcentual 2 2 2 5 4 3" xfId="51734" xr:uid="{00000000-0005-0000-0000-000035C20000}"/>
    <cellStyle name="Porcentual 2 2 2 5 4 4" xfId="13776" xr:uid="{00000000-0005-0000-0000-000036C20000}"/>
    <cellStyle name="Porcentual 2 2 2 5 5" xfId="15645" xr:uid="{00000000-0005-0000-0000-000037C20000}"/>
    <cellStyle name="Porcentual 2 2 2 5 5 2" xfId="25555" xr:uid="{00000000-0005-0000-0000-000038C20000}"/>
    <cellStyle name="Porcentual 2 2 2 5 5 3" xfId="47073" xr:uid="{00000000-0005-0000-0000-000039C20000}"/>
    <cellStyle name="Porcentual 2 2 2 5 6" xfId="19542" xr:uid="{00000000-0005-0000-0000-00003AC20000}"/>
    <cellStyle name="Porcentual 2 2 2 5 7" xfId="29203" xr:uid="{00000000-0005-0000-0000-00003BC20000}"/>
    <cellStyle name="Porcentual 2 2 2 5 8" xfId="34611" xr:uid="{00000000-0005-0000-0000-00003CC20000}"/>
    <cellStyle name="Porcentual 2 2 2 5 9" xfId="42210" xr:uid="{00000000-0005-0000-0000-00003DC20000}"/>
    <cellStyle name="Porcentual 2 2 2 6" xfId="1171" xr:uid="{00000000-0005-0000-0000-00003EC20000}"/>
    <cellStyle name="Porcentual 2 2 2 6 2" xfId="3559" xr:uid="{00000000-0005-0000-0000-00003FC20000}"/>
    <cellStyle name="Porcentual 2 2 2 6 2 2" xfId="8350" xr:uid="{00000000-0005-0000-0000-000040C20000}"/>
    <cellStyle name="Porcentual 2 2 2 6 2 2 2" xfId="27773" xr:uid="{00000000-0005-0000-0000-000041C20000}"/>
    <cellStyle name="Porcentual 2 2 2 6 2 2 3" xfId="54116" xr:uid="{00000000-0005-0000-0000-000042C20000}"/>
    <cellStyle name="Porcentual 2 2 2 6 2 2 4" xfId="17892" xr:uid="{00000000-0005-0000-0000-000043C20000}"/>
    <cellStyle name="Porcentual 2 2 2 6 2 3" xfId="22184" xr:uid="{00000000-0005-0000-0000-000044C20000}"/>
    <cellStyle name="Porcentual 2 2 2 6 2 3 2" xfId="49427" xr:uid="{00000000-0005-0000-0000-000045C20000}"/>
    <cellStyle name="Porcentual 2 2 2 6 2 4" xfId="31668" xr:uid="{00000000-0005-0000-0000-000046C20000}"/>
    <cellStyle name="Porcentual 2 2 2 6 2 5" xfId="37238" xr:uid="{00000000-0005-0000-0000-000047C20000}"/>
    <cellStyle name="Porcentual 2 2 2 6 2 6" xfId="44698" xr:uid="{00000000-0005-0000-0000-000048C20000}"/>
    <cellStyle name="Porcentual 2 2 2 6 2 7" xfId="12706" xr:uid="{00000000-0005-0000-0000-000049C20000}"/>
    <cellStyle name="Porcentual 2 2 2 6 3" xfId="6393" xr:uid="{00000000-0005-0000-0000-00004AC20000}"/>
    <cellStyle name="Porcentual 2 2 2 6 3 2" xfId="25142" xr:uid="{00000000-0005-0000-0000-00004BC20000}"/>
    <cellStyle name="Porcentual 2 2 2 6 3 3" xfId="52159" xr:uid="{00000000-0005-0000-0000-00004CC20000}"/>
    <cellStyle name="Porcentual 2 2 2 6 3 4" xfId="14184" xr:uid="{00000000-0005-0000-0000-00004DC20000}"/>
    <cellStyle name="Porcentual 2 2 2 6 4" xfId="16053" xr:uid="{00000000-0005-0000-0000-00004EC20000}"/>
    <cellStyle name="Porcentual 2 2 2 6 4 2" xfId="25963" xr:uid="{00000000-0005-0000-0000-00004FC20000}"/>
    <cellStyle name="Porcentual 2 2 2 6 4 3" xfId="47495" xr:uid="{00000000-0005-0000-0000-000050C20000}"/>
    <cellStyle name="Porcentual 2 2 2 6 5" xfId="20010" xr:uid="{00000000-0005-0000-0000-000051C20000}"/>
    <cellStyle name="Porcentual 2 2 2 6 6" xfId="29638" xr:uid="{00000000-0005-0000-0000-000052C20000}"/>
    <cellStyle name="Porcentual 2 2 2 6 7" xfId="35081" xr:uid="{00000000-0005-0000-0000-000053C20000}"/>
    <cellStyle name="Porcentual 2 2 2 6 8" xfId="42676" xr:uid="{00000000-0005-0000-0000-000054C20000}"/>
    <cellStyle name="Porcentual 2 2 2 6 9" xfId="11271" xr:uid="{00000000-0005-0000-0000-000055C20000}"/>
    <cellStyle name="Porcentual 2 2 2 7" xfId="2001" xr:uid="{00000000-0005-0000-0000-000056C20000}"/>
    <cellStyle name="Porcentual 2 2 2 7 2" xfId="4306" xr:uid="{00000000-0005-0000-0000-000057C20000}"/>
    <cellStyle name="Porcentual 2 2 2 7 2 2" xfId="9087" xr:uid="{00000000-0005-0000-0000-000058C20000}"/>
    <cellStyle name="Porcentual 2 2 2 7 2 2 2" xfId="28480" xr:uid="{00000000-0005-0000-0000-000059C20000}"/>
    <cellStyle name="Porcentual 2 2 2 7 2 2 3" xfId="54853" xr:uid="{00000000-0005-0000-0000-00005AC20000}"/>
    <cellStyle name="Porcentual 2 2 2 7 2 2 4" xfId="18639" xr:uid="{00000000-0005-0000-0000-00005BC20000}"/>
    <cellStyle name="Porcentual 2 2 2 7 2 3" xfId="22931" xr:uid="{00000000-0005-0000-0000-00005CC20000}"/>
    <cellStyle name="Porcentual 2 2 2 7 2 3 2" xfId="50163" xr:uid="{00000000-0005-0000-0000-00005DC20000}"/>
    <cellStyle name="Porcentual 2 2 2 7 2 4" xfId="32406" xr:uid="{00000000-0005-0000-0000-00005EC20000}"/>
    <cellStyle name="Porcentual 2 2 2 7 2 5" xfId="37985" xr:uid="{00000000-0005-0000-0000-00005FC20000}"/>
    <cellStyle name="Porcentual 2 2 2 7 2 6" xfId="45445" xr:uid="{00000000-0005-0000-0000-000060C20000}"/>
    <cellStyle name="Porcentual 2 2 2 7 2 7" xfId="14891" xr:uid="{00000000-0005-0000-0000-000061C20000}"/>
    <cellStyle name="Porcentual 2 2 2 7 3" xfId="7166" xr:uid="{00000000-0005-0000-0000-000062C20000}"/>
    <cellStyle name="Porcentual 2 2 2 7 3 2" xfId="26670" xr:uid="{00000000-0005-0000-0000-000063C20000}"/>
    <cellStyle name="Porcentual 2 2 2 7 3 3" xfId="52932" xr:uid="{00000000-0005-0000-0000-000064C20000}"/>
    <cellStyle name="Porcentual 2 2 2 7 3 4" xfId="16760" xr:uid="{00000000-0005-0000-0000-000065C20000}"/>
    <cellStyle name="Porcentual 2 2 2 7 4" xfId="20838" xr:uid="{00000000-0005-0000-0000-000066C20000}"/>
    <cellStyle name="Porcentual 2 2 2 7 4 2" xfId="48268" xr:uid="{00000000-0005-0000-0000-000067C20000}"/>
    <cellStyle name="Porcentual 2 2 2 7 5" xfId="30452" xr:uid="{00000000-0005-0000-0000-000068C20000}"/>
    <cellStyle name="Porcentual 2 2 2 7 6" xfId="35911" xr:uid="{00000000-0005-0000-0000-000069C20000}"/>
    <cellStyle name="Porcentual 2 2 2 7 7" xfId="43504" xr:uid="{00000000-0005-0000-0000-00006AC20000}"/>
    <cellStyle name="Porcentual 2 2 2 7 8" xfId="12003" xr:uid="{00000000-0005-0000-0000-00006BC20000}"/>
    <cellStyle name="Porcentual 2 2 2 8" xfId="2862" xr:uid="{00000000-0005-0000-0000-00006CC20000}"/>
    <cellStyle name="Porcentual 2 2 2 8 2" xfId="7663" xr:uid="{00000000-0005-0000-0000-00006DC20000}"/>
    <cellStyle name="Porcentual 2 2 2 8 2 2" xfId="27092" xr:uid="{00000000-0005-0000-0000-00006EC20000}"/>
    <cellStyle name="Porcentual 2 2 2 8 2 3" xfId="53429" xr:uid="{00000000-0005-0000-0000-00006FC20000}"/>
    <cellStyle name="Porcentual 2 2 2 8 2 4" xfId="17195" xr:uid="{00000000-0005-0000-0000-000070C20000}"/>
    <cellStyle name="Porcentual 2 2 2 8 3" xfId="21487" xr:uid="{00000000-0005-0000-0000-000071C20000}"/>
    <cellStyle name="Porcentual 2 2 2 8 3 2" xfId="48741" xr:uid="{00000000-0005-0000-0000-000072C20000}"/>
    <cellStyle name="Porcentual 2 2 2 8 4" xfId="30974" xr:uid="{00000000-0005-0000-0000-000073C20000}"/>
    <cellStyle name="Porcentual 2 2 2 8 5" xfId="36541" xr:uid="{00000000-0005-0000-0000-000074C20000}"/>
    <cellStyle name="Porcentual 2 2 2 8 6" xfId="44001" xr:uid="{00000000-0005-0000-0000-000075C20000}"/>
    <cellStyle name="Porcentual 2 2 2 8 7" xfId="13505" xr:uid="{00000000-0005-0000-0000-000076C20000}"/>
    <cellStyle name="Porcentual 2 2 2 9" xfId="4777" xr:uid="{00000000-0005-0000-0000-000077C20000}"/>
    <cellStyle name="Porcentual 2 2 2 9 2" xfId="9537" xr:uid="{00000000-0005-0000-0000-000078C20000}"/>
    <cellStyle name="Porcentual 2 2 2 9 2 2" xfId="55303" xr:uid="{00000000-0005-0000-0000-000079C20000}"/>
    <cellStyle name="Porcentual 2 2 2 9 2 3" xfId="25296" xr:uid="{00000000-0005-0000-0000-00007AC20000}"/>
    <cellStyle name="Porcentual 2 2 2 9 3" xfId="32876" xr:uid="{00000000-0005-0000-0000-00007BC20000}"/>
    <cellStyle name="Porcentual 2 2 2 9 3 2" xfId="50612" xr:uid="{00000000-0005-0000-0000-00007CC20000}"/>
    <cellStyle name="Porcentual 2 2 2 9 4" xfId="38455" xr:uid="{00000000-0005-0000-0000-00007DC20000}"/>
    <cellStyle name="Porcentual 2 2 2 9 5" xfId="45912" xr:uid="{00000000-0005-0000-0000-00007EC20000}"/>
    <cellStyle name="Porcentual 2 2 2 9 6" xfId="15374" xr:uid="{00000000-0005-0000-0000-00007FC20000}"/>
    <cellStyle name="Porcentual 2 2 3" xfId="502" xr:uid="{00000000-0005-0000-0000-000080C20000}"/>
    <cellStyle name="Porcentual 2 2 3 10" xfId="10826" xr:uid="{00000000-0005-0000-0000-000081C20000}"/>
    <cellStyle name="Porcentual 2 2 3 10 2" xfId="46886" xr:uid="{00000000-0005-0000-0000-000082C20000}"/>
    <cellStyle name="Porcentual 2 2 3 10 3" xfId="34418" xr:uid="{00000000-0005-0000-0000-000083C20000}"/>
    <cellStyle name="Porcentual 2 2 3 11" xfId="42018" xr:uid="{00000000-0005-0000-0000-000084C20000}"/>
    <cellStyle name="Porcentual 2 2 3 12" xfId="11362" xr:uid="{00000000-0005-0000-0000-000085C20000}"/>
    <cellStyle name="Porcentual 2 2 3 13" xfId="56581" xr:uid="{00000000-0005-0000-0000-000086C20000}"/>
    <cellStyle name="Porcentual 2 2 3 14" xfId="57036" xr:uid="{00000000-0005-0000-0000-000087C20000}"/>
    <cellStyle name="Porcentual 2 2 3 2" xfId="1039" xr:uid="{00000000-0005-0000-0000-000088C20000}"/>
    <cellStyle name="Porcentual 2 2 3 2 10" xfId="11896" xr:uid="{00000000-0005-0000-0000-000089C20000}"/>
    <cellStyle name="Porcentual 2 2 3 2 11" xfId="56824" xr:uid="{00000000-0005-0000-0000-00008AC20000}"/>
    <cellStyle name="Porcentual 2 2 3 2 12" xfId="57279" xr:uid="{00000000-0005-0000-0000-00008BC20000}"/>
    <cellStyle name="Porcentual 2 2 3 2 2" xfId="1776" xr:uid="{00000000-0005-0000-0000-00008CC20000}"/>
    <cellStyle name="Porcentual 2 2 3 2 2 2" xfId="4149" xr:uid="{00000000-0005-0000-0000-00008DC20000}"/>
    <cellStyle name="Porcentual 2 2 3 2 2 2 2" xfId="8940" xr:uid="{00000000-0005-0000-0000-00008EC20000}"/>
    <cellStyle name="Porcentual 2 2 3 2 2 2 2 2" xfId="28359" xr:uid="{00000000-0005-0000-0000-00008FC20000}"/>
    <cellStyle name="Porcentual 2 2 3 2 2 2 2 3" xfId="54706" xr:uid="{00000000-0005-0000-0000-000090C20000}"/>
    <cellStyle name="Porcentual 2 2 3 2 2 2 2 4" xfId="18482" xr:uid="{00000000-0005-0000-0000-000091C20000}"/>
    <cellStyle name="Porcentual 2 2 3 2 2 2 3" xfId="22774" xr:uid="{00000000-0005-0000-0000-000092C20000}"/>
    <cellStyle name="Porcentual 2 2 3 2 2 2 3 2" xfId="50017" xr:uid="{00000000-0005-0000-0000-000093C20000}"/>
    <cellStyle name="Porcentual 2 2 3 2 2 2 4" xfId="32257" xr:uid="{00000000-0005-0000-0000-000094C20000}"/>
    <cellStyle name="Porcentual 2 2 3 2 2 2 5" xfId="37828" xr:uid="{00000000-0005-0000-0000-000095C20000}"/>
    <cellStyle name="Porcentual 2 2 3 2 2 2 6" xfId="45288" xr:uid="{00000000-0005-0000-0000-000096C20000}"/>
    <cellStyle name="Porcentual 2 2 3 2 2 2 7" xfId="14770" xr:uid="{00000000-0005-0000-0000-000097C20000}"/>
    <cellStyle name="Porcentual 2 2 3 2 2 3" xfId="6989" xr:uid="{00000000-0005-0000-0000-000098C20000}"/>
    <cellStyle name="Porcentual 2 2 3 2 2 3 2" xfId="26549" xr:uid="{00000000-0005-0000-0000-000099C20000}"/>
    <cellStyle name="Porcentual 2 2 3 2 2 3 3" xfId="52755" xr:uid="{00000000-0005-0000-0000-00009AC20000}"/>
    <cellStyle name="Porcentual 2 2 3 2 2 3 4" xfId="16639" xr:uid="{00000000-0005-0000-0000-00009BC20000}"/>
    <cellStyle name="Porcentual 2 2 3 2 2 4" xfId="20615" xr:uid="{00000000-0005-0000-0000-00009CC20000}"/>
    <cellStyle name="Porcentual 2 2 3 2 2 4 2" xfId="48091" xr:uid="{00000000-0005-0000-0000-00009DC20000}"/>
    <cellStyle name="Porcentual 2 2 3 2 2 5" xfId="30240" xr:uid="{00000000-0005-0000-0000-00009EC20000}"/>
    <cellStyle name="Porcentual 2 2 3 2 2 6" xfId="35686" xr:uid="{00000000-0005-0000-0000-00009FC20000}"/>
    <cellStyle name="Porcentual 2 2 3 2 2 7" xfId="43281" xr:uid="{00000000-0005-0000-0000-0000A0C20000}"/>
    <cellStyle name="Porcentual 2 2 3 2 2 8" xfId="13309" xr:uid="{00000000-0005-0000-0000-0000A1C20000}"/>
    <cellStyle name="Porcentual 2 2 3 2 3" xfId="2316" xr:uid="{00000000-0005-0000-0000-0000A2C20000}"/>
    <cellStyle name="Porcentual 2 2 3 2 3 2" xfId="4621" xr:uid="{00000000-0005-0000-0000-0000A3C20000}"/>
    <cellStyle name="Porcentual 2 2 3 2 3 2 2" xfId="9402" xr:uid="{00000000-0005-0000-0000-0000A4C20000}"/>
    <cellStyle name="Porcentual 2 2 3 2 3 2 2 2" xfId="28795" xr:uid="{00000000-0005-0000-0000-0000A5C20000}"/>
    <cellStyle name="Porcentual 2 2 3 2 3 2 2 3" xfId="55168" xr:uid="{00000000-0005-0000-0000-0000A6C20000}"/>
    <cellStyle name="Porcentual 2 2 3 2 3 2 2 4" xfId="18954" xr:uid="{00000000-0005-0000-0000-0000A7C20000}"/>
    <cellStyle name="Porcentual 2 2 3 2 3 2 3" xfId="23246" xr:uid="{00000000-0005-0000-0000-0000A8C20000}"/>
    <cellStyle name="Porcentual 2 2 3 2 3 2 3 2" xfId="50478" xr:uid="{00000000-0005-0000-0000-0000A9C20000}"/>
    <cellStyle name="Porcentual 2 2 3 2 3 2 4" xfId="32721" xr:uid="{00000000-0005-0000-0000-0000AAC20000}"/>
    <cellStyle name="Porcentual 2 2 3 2 3 2 5" xfId="38300" xr:uid="{00000000-0005-0000-0000-0000ABC20000}"/>
    <cellStyle name="Porcentual 2 2 3 2 3 2 6" xfId="45760" xr:uid="{00000000-0005-0000-0000-0000ACC20000}"/>
    <cellStyle name="Porcentual 2 2 3 2 3 2 7" xfId="15206" xr:uid="{00000000-0005-0000-0000-0000ADC20000}"/>
    <cellStyle name="Porcentual 2 2 3 2 3 3" xfId="7481" xr:uid="{00000000-0005-0000-0000-0000AEC20000}"/>
    <cellStyle name="Porcentual 2 2 3 2 3 3 2" xfId="26985" xr:uid="{00000000-0005-0000-0000-0000AFC20000}"/>
    <cellStyle name="Porcentual 2 2 3 2 3 3 3" xfId="53247" xr:uid="{00000000-0005-0000-0000-0000B0C20000}"/>
    <cellStyle name="Porcentual 2 2 3 2 3 3 4" xfId="17075" xr:uid="{00000000-0005-0000-0000-0000B1C20000}"/>
    <cellStyle name="Porcentual 2 2 3 2 3 4" xfId="21153" xr:uid="{00000000-0005-0000-0000-0000B2C20000}"/>
    <cellStyle name="Porcentual 2 2 3 2 3 4 2" xfId="48583" xr:uid="{00000000-0005-0000-0000-0000B3C20000}"/>
    <cellStyle name="Porcentual 2 2 3 2 3 5" xfId="30767" xr:uid="{00000000-0005-0000-0000-0000B4C20000}"/>
    <cellStyle name="Porcentual 2 2 3 2 3 6" xfId="36226" xr:uid="{00000000-0005-0000-0000-0000B5C20000}"/>
    <cellStyle name="Porcentual 2 2 3 2 3 7" xfId="43819" xr:uid="{00000000-0005-0000-0000-0000B6C20000}"/>
    <cellStyle name="Porcentual 2 2 3 2 3 8" xfId="12589" xr:uid="{00000000-0005-0000-0000-0000B7C20000}"/>
    <cellStyle name="Porcentual 2 2 3 2 4" xfId="3457" xr:uid="{00000000-0005-0000-0000-0000B8C20000}"/>
    <cellStyle name="Porcentual 2 2 3 2 4 2" xfId="8249" xr:uid="{00000000-0005-0000-0000-0000B9C20000}"/>
    <cellStyle name="Porcentual 2 2 3 2 4 2 2" xfId="27679" xr:uid="{00000000-0005-0000-0000-0000BAC20000}"/>
    <cellStyle name="Porcentual 2 2 3 2 4 2 3" xfId="54015" xr:uid="{00000000-0005-0000-0000-0000BBC20000}"/>
    <cellStyle name="Porcentual 2 2 3 2 4 2 4" xfId="17790" xr:uid="{00000000-0005-0000-0000-0000BCC20000}"/>
    <cellStyle name="Porcentual 2 2 3 2 4 3" xfId="22082" xr:uid="{00000000-0005-0000-0000-0000BDC20000}"/>
    <cellStyle name="Porcentual 2 2 3 2 4 3 2" xfId="49327" xr:uid="{00000000-0005-0000-0000-0000BEC20000}"/>
    <cellStyle name="Porcentual 2 2 3 2 4 4" xfId="31569" xr:uid="{00000000-0005-0000-0000-0000BFC20000}"/>
    <cellStyle name="Porcentual 2 2 3 2 4 5" xfId="37136" xr:uid="{00000000-0005-0000-0000-0000C0C20000}"/>
    <cellStyle name="Porcentual 2 2 3 2 4 6" xfId="44596" xr:uid="{00000000-0005-0000-0000-0000C1C20000}"/>
    <cellStyle name="Porcentual 2 2 3 2 4 7" xfId="14091" xr:uid="{00000000-0005-0000-0000-0000C2C20000}"/>
    <cellStyle name="Porcentual 2 2 3 2 5" xfId="5096" xr:uid="{00000000-0005-0000-0000-0000C3C20000}"/>
    <cellStyle name="Porcentual 2 2 3 2 5 2" xfId="9852" xr:uid="{00000000-0005-0000-0000-0000C4C20000}"/>
    <cellStyle name="Porcentual 2 2 3 2 5 2 2" xfId="55618" xr:uid="{00000000-0005-0000-0000-0000C5C20000}"/>
    <cellStyle name="Porcentual 2 2 3 2 5 2 3" xfId="25870" xr:uid="{00000000-0005-0000-0000-0000C6C20000}"/>
    <cellStyle name="Porcentual 2 2 3 2 5 3" xfId="33195" xr:uid="{00000000-0005-0000-0000-0000C7C20000}"/>
    <cellStyle name="Porcentual 2 2 3 2 5 3 2" xfId="50927" xr:uid="{00000000-0005-0000-0000-0000C8C20000}"/>
    <cellStyle name="Porcentual 2 2 3 2 5 4" xfId="38774" xr:uid="{00000000-0005-0000-0000-0000C9C20000}"/>
    <cellStyle name="Porcentual 2 2 3 2 5 5" xfId="46227" xr:uid="{00000000-0005-0000-0000-0000CAC20000}"/>
    <cellStyle name="Porcentual 2 2 3 2 5 6" xfId="15960" xr:uid="{00000000-0005-0000-0000-0000CBC20000}"/>
    <cellStyle name="Porcentual 2 2 3 2 6" xfId="5581" xr:uid="{00000000-0005-0000-0000-0000CCC20000}"/>
    <cellStyle name="Porcentual 2 2 3 2 6 2" xfId="10273" xr:uid="{00000000-0005-0000-0000-0000CDC20000}"/>
    <cellStyle name="Porcentual 2 2 3 2 6 2 2" xfId="56039" xr:uid="{00000000-0005-0000-0000-0000CEC20000}"/>
    <cellStyle name="Porcentual 2 2 3 2 6 2 3" xfId="33677" xr:uid="{00000000-0005-0000-0000-0000CFC20000}"/>
    <cellStyle name="Porcentual 2 2 3 2 6 3" xfId="39256" xr:uid="{00000000-0005-0000-0000-0000D0C20000}"/>
    <cellStyle name="Porcentual 2 2 3 2 6 3 2" xfId="51347" xr:uid="{00000000-0005-0000-0000-0000D1C20000}"/>
    <cellStyle name="Porcentual 2 2 3 2 6 4" xfId="46709" xr:uid="{00000000-0005-0000-0000-0000D2C20000}"/>
    <cellStyle name="Porcentual 2 2 3 2 6 5" xfId="19884" xr:uid="{00000000-0005-0000-0000-0000D3C20000}"/>
    <cellStyle name="Porcentual 2 2 3 2 7" xfId="6284" xr:uid="{00000000-0005-0000-0000-0000D4C20000}"/>
    <cellStyle name="Porcentual 2 2 3 2 7 2" xfId="52050" xr:uid="{00000000-0005-0000-0000-0000D5C20000}"/>
    <cellStyle name="Porcentual 2 2 3 2 7 3" xfId="29518" xr:uid="{00000000-0005-0000-0000-0000D6C20000}"/>
    <cellStyle name="Porcentual 2 2 3 2 8" xfId="11069" xr:uid="{00000000-0005-0000-0000-0000D7C20000}"/>
    <cellStyle name="Porcentual 2 2 3 2 8 2" xfId="47388" xr:uid="{00000000-0005-0000-0000-0000D8C20000}"/>
    <cellStyle name="Porcentual 2 2 3 2 8 3" xfId="34953" xr:uid="{00000000-0005-0000-0000-0000D9C20000}"/>
    <cellStyle name="Porcentual 2 2 3 2 9" xfId="42552" xr:uid="{00000000-0005-0000-0000-0000DAC20000}"/>
    <cellStyle name="Porcentual 2 2 3 3" xfId="791" xr:uid="{00000000-0005-0000-0000-0000DBC20000}"/>
    <cellStyle name="Porcentual 2 2 3 3 10" xfId="11648" xr:uid="{00000000-0005-0000-0000-0000DCC20000}"/>
    <cellStyle name="Porcentual 2 2 3 3 2" xfId="1533" xr:uid="{00000000-0005-0000-0000-0000DDC20000}"/>
    <cellStyle name="Porcentual 2 2 3 3 2 2" xfId="3906" xr:uid="{00000000-0005-0000-0000-0000DEC20000}"/>
    <cellStyle name="Porcentual 2 2 3 3 2 2 2" xfId="8697" xr:uid="{00000000-0005-0000-0000-0000DFC20000}"/>
    <cellStyle name="Porcentual 2 2 3 3 2 2 2 2" xfId="28116" xr:uid="{00000000-0005-0000-0000-0000E0C20000}"/>
    <cellStyle name="Porcentual 2 2 3 3 2 2 2 3" xfId="54463" xr:uid="{00000000-0005-0000-0000-0000E1C20000}"/>
    <cellStyle name="Porcentual 2 2 3 3 2 2 2 4" xfId="18239" xr:uid="{00000000-0005-0000-0000-0000E2C20000}"/>
    <cellStyle name="Porcentual 2 2 3 3 2 2 3" xfId="22531" xr:uid="{00000000-0005-0000-0000-0000E3C20000}"/>
    <cellStyle name="Porcentual 2 2 3 3 2 2 3 2" xfId="49774" xr:uid="{00000000-0005-0000-0000-0000E4C20000}"/>
    <cellStyle name="Porcentual 2 2 3 3 2 2 4" xfId="32014" xr:uid="{00000000-0005-0000-0000-0000E5C20000}"/>
    <cellStyle name="Porcentual 2 2 3 3 2 2 5" xfId="37585" xr:uid="{00000000-0005-0000-0000-0000E6C20000}"/>
    <cellStyle name="Porcentual 2 2 3 3 2 2 6" xfId="45045" xr:uid="{00000000-0005-0000-0000-0000E7C20000}"/>
    <cellStyle name="Porcentual 2 2 3 3 2 2 7" xfId="14527" xr:uid="{00000000-0005-0000-0000-0000E8C20000}"/>
    <cellStyle name="Porcentual 2 2 3 3 2 3" xfId="6746" xr:uid="{00000000-0005-0000-0000-0000E9C20000}"/>
    <cellStyle name="Porcentual 2 2 3 3 2 3 2" xfId="26306" xr:uid="{00000000-0005-0000-0000-0000EAC20000}"/>
    <cellStyle name="Porcentual 2 2 3 3 2 3 3" xfId="52512" xr:uid="{00000000-0005-0000-0000-0000EBC20000}"/>
    <cellStyle name="Porcentual 2 2 3 3 2 3 4" xfId="16396" xr:uid="{00000000-0005-0000-0000-0000ECC20000}"/>
    <cellStyle name="Porcentual 2 2 3 3 2 4" xfId="20372" xr:uid="{00000000-0005-0000-0000-0000EDC20000}"/>
    <cellStyle name="Porcentual 2 2 3 3 2 4 2" xfId="47848" xr:uid="{00000000-0005-0000-0000-0000EEC20000}"/>
    <cellStyle name="Porcentual 2 2 3 3 2 5" xfId="29997" xr:uid="{00000000-0005-0000-0000-0000EFC20000}"/>
    <cellStyle name="Porcentual 2 2 3 3 2 6" xfId="35443" xr:uid="{00000000-0005-0000-0000-0000F0C20000}"/>
    <cellStyle name="Porcentual 2 2 3 3 2 7" xfId="43038" xr:uid="{00000000-0005-0000-0000-0000F1C20000}"/>
    <cellStyle name="Porcentual 2 2 3 3 2 8" xfId="13066" xr:uid="{00000000-0005-0000-0000-0000F2C20000}"/>
    <cellStyle name="Porcentual 2 2 3 3 3" xfId="3214" xr:uid="{00000000-0005-0000-0000-0000F3C20000}"/>
    <cellStyle name="Porcentual 2 2 3 3 3 2" xfId="8006" xr:uid="{00000000-0005-0000-0000-0000F4C20000}"/>
    <cellStyle name="Porcentual 2 2 3 3 3 2 2" xfId="27436" xr:uid="{00000000-0005-0000-0000-0000F5C20000}"/>
    <cellStyle name="Porcentual 2 2 3 3 3 2 3" xfId="53772" xr:uid="{00000000-0005-0000-0000-0000F6C20000}"/>
    <cellStyle name="Porcentual 2 2 3 3 3 2 4" xfId="17547" xr:uid="{00000000-0005-0000-0000-0000F7C20000}"/>
    <cellStyle name="Porcentual 2 2 3 3 3 3" xfId="21839" xr:uid="{00000000-0005-0000-0000-0000F8C20000}"/>
    <cellStyle name="Porcentual 2 2 3 3 3 3 2" xfId="49084" xr:uid="{00000000-0005-0000-0000-0000F9C20000}"/>
    <cellStyle name="Porcentual 2 2 3 3 3 4" xfId="31326" xr:uid="{00000000-0005-0000-0000-0000FAC20000}"/>
    <cellStyle name="Porcentual 2 2 3 3 3 5" xfId="36893" xr:uid="{00000000-0005-0000-0000-0000FBC20000}"/>
    <cellStyle name="Porcentual 2 2 3 3 3 6" xfId="44353" xr:uid="{00000000-0005-0000-0000-0000FCC20000}"/>
    <cellStyle name="Porcentual 2 2 3 3 3 7" xfId="12346" xr:uid="{00000000-0005-0000-0000-0000FDC20000}"/>
    <cellStyle name="Porcentual 2 2 3 3 4" xfId="6041" xr:uid="{00000000-0005-0000-0000-0000FEC20000}"/>
    <cellStyle name="Porcentual 2 2 3 3 4 2" xfId="24480" xr:uid="{00000000-0005-0000-0000-0000FFC20000}"/>
    <cellStyle name="Porcentual 2 2 3 3 4 3" xfId="51807" xr:uid="{00000000-0005-0000-0000-000000C30000}"/>
    <cellStyle name="Porcentual 2 2 3 3 4 4" xfId="13848" xr:uid="{00000000-0005-0000-0000-000001C30000}"/>
    <cellStyle name="Porcentual 2 2 3 3 5" xfId="15717" xr:uid="{00000000-0005-0000-0000-000002C30000}"/>
    <cellStyle name="Porcentual 2 2 3 3 5 2" xfId="25627" xr:uid="{00000000-0005-0000-0000-000003C30000}"/>
    <cellStyle name="Porcentual 2 2 3 3 5 3" xfId="47145" xr:uid="{00000000-0005-0000-0000-000004C30000}"/>
    <cellStyle name="Porcentual 2 2 3 3 6" xfId="19636" xr:uid="{00000000-0005-0000-0000-000005C30000}"/>
    <cellStyle name="Porcentual 2 2 3 3 7" xfId="29275" xr:uid="{00000000-0005-0000-0000-000006C30000}"/>
    <cellStyle name="Porcentual 2 2 3 3 8" xfId="34705" xr:uid="{00000000-0005-0000-0000-000007C30000}"/>
    <cellStyle name="Porcentual 2 2 3 3 9" xfId="42304" xr:uid="{00000000-0005-0000-0000-000008C30000}"/>
    <cellStyle name="Porcentual 2 2 3 4" xfId="1270" xr:uid="{00000000-0005-0000-0000-000009C30000}"/>
    <cellStyle name="Porcentual 2 2 3 4 2" xfId="3646" xr:uid="{00000000-0005-0000-0000-00000AC30000}"/>
    <cellStyle name="Porcentual 2 2 3 4 2 2" xfId="8437" xr:uid="{00000000-0005-0000-0000-00000BC30000}"/>
    <cellStyle name="Porcentual 2 2 3 4 2 2 2" xfId="27857" xr:uid="{00000000-0005-0000-0000-00000CC30000}"/>
    <cellStyle name="Porcentual 2 2 3 4 2 2 3" xfId="54203" xr:uid="{00000000-0005-0000-0000-00000DC30000}"/>
    <cellStyle name="Porcentual 2 2 3 4 2 2 4" xfId="17979" xr:uid="{00000000-0005-0000-0000-00000EC30000}"/>
    <cellStyle name="Porcentual 2 2 3 4 2 3" xfId="22271" xr:uid="{00000000-0005-0000-0000-00000FC30000}"/>
    <cellStyle name="Porcentual 2 2 3 4 2 3 2" xfId="49514" xr:uid="{00000000-0005-0000-0000-000010C30000}"/>
    <cellStyle name="Porcentual 2 2 3 4 2 4" xfId="31754" xr:uid="{00000000-0005-0000-0000-000011C30000}"/>
    <cellStyle name="Porcentual 2 2 3 4 2 5" xfId="37325" xr:uid="{00000000-0005-0000-0000-000012C30000}"/>
    <cellStyle name="Porcentual 2 2 3 4 2 6" xfId="44785" xr:uid="{00000000-0005-0000-0000-000013C30000}"/>
    <cellStyle name="Porcentual 2 2 3 4 2 7" xfId="14268" xr:uid="{00000000-0005-0000-0000-000014C30000}"/>
    <cellStyle name="Porcentual 2 2 3 4 3" xfId="6484" xr:uid="{00000000-0005-0000-0000-000015C30000}"/>
    <cellStyle name="Porcentual 2 2 3 4 3 2" xfId="26047" xr:uid="{00000000-0005-0000-0000-000016C30000}"/>
    <cellStyle name="Porcentual 2 2 3 4 3 3" xfId="52250" xr:uid="{00000000-0005-0000-0000-000017C30000}"/>
    <cellStyle name="Porcentual 2 2 3 4 3 4" xfId="16137" xr:uid="{00000000-0005-0000-0000-000018C30000}"/>
    <cellStyle name="Porcentual 2 2 3 4 4" xfId="20109" xr:uid="{00000000-0005-0000-0000-000019C30000}"/>
    <cellStyle name="Porcentual 2 2 3 4 4 2" xfId="47586" xr:uid="{00000000-0005-0000-0000-00001AC30000}"/>
    <cellStyle name="Porcentual 2 2 3 4 5" xfId="29734" xr:uid="{00000000-0005-0000-0000-00001BC30000}"/>
    <cellStyle name="Porcentual 2 2 3 4 6" xfId="35180" xr:uid="{00000000-0005-0000-0000-00001CC30000}"/>
    <cellStyle name="Porcentual 2 2 3 4 7" xfId="42775" xr:uid="{00000000-0005-0000-0000-00001DC30000}"/>
    <cellStyle name="Porcentual 2 2 3 4 8" xfId="12804" xr:uid="{00000000-0005-0000-0000-00001EC30000}"/>
    <cellStyle name="Porcentual 2 2 3 5" xfId="2073" xr:uid="{00000000-0005-0000-0000-00001FC30000}"/>
    <cellStyle name="Porcentual 2 2 3 5 2" xfId="4378" xr:uid="{00000000-0005-0000-0000-000020C30000}"/>
    <cellStyle name="Porcentual 2 2 3 5 2 2" xfId="9159" xr:uid="{00000000-0005-0000-0000-000021C30000}"/>
    <cellStyle name="Porcentual 2 2 3 5 2 2 2" xfId="28552" xr:uid="{00000000-0005-0000-0000-000022C30000}"/>
    <cellStyle name="Porcentual 2 2 3 5 2 2 3" xfId="54925" xr:uid="{00000000-0005-0000-0000-000023C30000}"/>
    <cellStyle name="Porcentual 2 2 3 5 2 2 4" xfId="18711" xr:uid="{00000000-0005-0000-0000-000024C30000}"/>
    <cellStyle name="Porcentual 2 2 3 5 2 3" xfId="23003" xr:uid="{00000000-0005-0000-0000-000025C30000}"/>
    <cellStyle name="Porcentual 2 2 3 5 2 3 2" xfId="50235" xr:uid="{00000000-0005-0000-0000-000026C30000}"/>
    <cellStyle name="Porcentual 2 2 3 5 2 4" xfId="32478" xr:uid="{00000000-0005-0000-0000-000027C30000}"/>
    <cellStyle name="Porcentual 2 2 3 5 2 5" xfId="38057" xr:uid="{00000000-0005-0000-0000-000028C30000}"/>
    <cellStyle name="Porcentual 2 2 3 5 2 6" xfId="45517" xr:uid="{00000000-0005-0000-0000-000029C30000}"/>
    <cellStyle name="Porcentual 2 2 3 5 2 7" xfId="14963" xr:uid="{00000000-0005-0000-0000-00002AC30000}"/>
    <cellStyle name="Porcentual 2 2 3 5 3" xfId="7238" xr:uid="{00000000-0005-0000-0000-00002BC30000}"/>
    <cellStyle name="Porcentual 2 2 3 5 3 2" xfId="26742" xr:uid="{00000000-0005-0000-0000-00002CC30000}"/>
    <cellStyle name="Porcentual 2 2 3 5 3 3" xfId="53004" xr:uid="{00000000-0005-0000-0000-00002DC30000}"/>
    <cellStyle name="Porcentual 2 2 3 5 3 4" xfId="16832" xr:uid="{00000000-0005-0000-0000-00002EC30000}"/>
    <cellStyle name="Porcentual 2 2 3 5 4" xfId="20910" xr:uid="{00000000-0005-0000-0000-00002FC30000}"/>
    <cellStyle name="Porcentual 2 2 3 5 4 2" xfId="48340" xr:uid="{00000000-0005-0000-0000-000030C30000}"/>
    <cellStyle name="Porcentual 2 2 3 5 5" xfId="30524" xr:uid="{00000000-0005-0000-0000-000031C30000}"/>
    <cellStyle name="Porcentual 2 2 3 5 6" xfId="35983" xr:uid="{00000000-0005-0000-0000-000032C30000}"/>
    <cellStyle name="Porcentual 2 2 3 5 7" xfId="43576" xr:uid="{00000000-0005-0000-0000-000033C30000}"/>
    <cellStyle name="Porcentual 2 2 3 5 8" xfId="12087" xr:uid="{00000000-0005-0000-0000-000034C30000}"/>
    <cellStyle name="Porcentual 2 2 3 6" xfId="2954" xr:uid="{00000000-0005-0000-0000-000035C30000}"/>
    <cellStyle name="Porcentual 2 2 3 6 2" xfId="7747" xr:uid="{00000000-0005-0000-0000-000036C30000}"/>
    <cellStyle name="Porcentual 2 2 3 6 2 2" xfId="27177" xr:uid="{00000000-0005-0000-0000-000037C30000}"/>
    <cellStyle name="Porcentual 2 2 3 6 2 3" xfId="53513" xr:uid="{00000000-0005-0000-0000-000038C30000}"/>
    <cellStyle name="Porcentual 2 2 3 6 2 4" xfId="17287" xr:uid="{00000000-0005-0000-0000-000039C30000}"/>
    <cellStyle name="Porcentual 2 2 3 6 3" xfId="21579" xr:uid="{00000000-0005-0000-0000-00003AC30000}"/>
    <cellStyle name="Porcentual 2 2 3 6 3 2" xfId="48825" xr:uid="{00000000-0005-0000-0000-00003BC30000}"/>
    <cellStyle name="Porcentual 2 2 3 6 4" xfId="31066" xr:uid="{00000000-0005-0000-0000-00003CC30000}"/>
    <cellStyle name="Porcentual 2 2 3 6 5" xfId="36633" xr:uid="{00000000-0005-0000-0000-00003DC30000}"/>
    <cellStyle name="Porcentual 2 2 3 6 6" xfId="44093" xr:uid="{00000000-0005-0000-0000-00003EC30000}"/>
    <cellStyle name="Porcentual 2 2 3 6 7" xfId="13589" xr:uid="{00000000-0005-0000-0000-00003FC30000}"/>
    <cellStyle name="Porcentual 2 2 3 7" xfId="4853" xr:uid="{00000000-0005-0000-0000-000040C30000}"/>
    <cellStyle name="Porcentual 2 2 3 7 2" xfId="9609" xr:uid="{00000000-0005-0000-0000-000041C30000}"/>
    <cellStyle name="Porcentual 2 2 3 7 2 2" xfId="55375" xr:uid="{00000000-0005-0000-0000-000042C30000}"/>
    <cellStyle name="Porcentual 2 2 3 7 2 3" xfId="25368" xr:uid="{00000000-0005-0000-0000-000043C30000}"/>
    <cellStyle name="Porcentual 2 2 3 7 3" xfId="32952" xr:uid="{00000000-0005-0000-0000-000044C30000}"/>
    <cellStyle name="Porcentual 2 2 3 7 3 2" xfId="50684" xr:uid="{00000000-0005-0000-0000-000045C30000}"/>
    <cellStyle name="Porcentual 2 2 3 7 4" xfId="38531" xr:uid="{00000000-0005-0000-0000-000046C30000}"/>
    <cellStyle name="Porcentual 2 2 3 7 5" xfId="45984" xr:uid="{00000000-0005-0000-0000-000047C30000}"/>
    <cellStyle name="Porcentual 2 2 3 7 6" xfId="15458" xr:uid="{00000000-0005-0000-0000-000048C30000}"/>
    <cellStyle name="Porcentual 2 2 3 8" xfId="5338" xr:uid="{00000000-0005-0000-0000-000049C30000}"/>
    <cellStyle name="Porcentual 2 2 3 8 2" xfId="10030" xr:uid="{00000000-0005-0000-0000-00004AC30000}"/>
    <cellStyle name="Porcentual 2 2 3 8 2 2" xfId="55796" xr:uid="{00000000-0005-0000-0000-00004BC30000}"/>
    <cellStyle name="Porcentual 2 2 3 8 2 3" xfId="33434" xr:uid="{00000000-0005-0000-0000-00004CC30000}"/>
    <cellStyle name="Porcentual 2 2 3 8 3" xfId="39013" xr:uid="{00000000-0005-0000-0000-00004DC30000}"/>
    <cellStyle name="Porcentual 2 2 3 8 3 2" xfId="51104" xr:uid="{00000000-0005-0000-0000-00004EC30000}"/>
    <cellStyle name="Porcentual 2 2 3 8 4" xfId="46466" xr:uid="{00000000-0005-0000-0000-00004FC30000}"/>
    <cellStyle name="Porcentual 2 2 3 8 5" xfId="19349" xr:uid="{00000000-0005-0000-0000-000050C30000}"/>
    <cellStyle name="Porcentual 2 2 3 9" xfId="5781" xr:uid="{00000000-0005-0000-0000-000051C30000}"/>
    <cellStyle name="Porcentual 2 2 3 9 2" xfId="51547" xr:uid="{00000000-0005-0000-0000-000052C30000}"/>
    <cellStyle name="Porcentual 2 2 3 9 3" xfId="29015" xr:uid="{00000000-0005-0000-0000-000053C30000}"/>
    <cellStyle name="Porcentual 2 2 4" xfId="579" xr:uid="{00000000-0005-0000-0000-000054C30000}"/>
    <cellStyle name="Porcentual 2 2 4 10" xfId="42095" xr:uid="{00000000-0005-0000-0000-000055C30000}"/>
    <cellStyle name="Porcentual 2 2 4 11" xfId="11439" xr:uid="{00000000-0005-0000-0000-000056C30000}"/>
    <cellStyle name="Porcentual 2 2 4 12" xfId="56653" xr:uid="{00000000-0005-0000-0000-000057C30000}"/>
    <cellStyle name="Porcentual 2 2 4 13" xfId="57108" xr:uid="{00000000-0005-0000-0000-000058C30000}"/>
    <cellStyle name="Porcentual 2 2 4 2" xfId="863" xr:uid="{00000000-0005-0000-0000-000059C30000}"/>
    <cellStyle name="Porcentual 2 2 4 2 10" xfId="11720" xr:uid="{00000000-0005-0000-0000-00005AC30000}"/>
    <cellStyle name="Porcentual 2 2 4 2 2" xfId="1605" xr:uid="{00000000-0005-0000-0000-00005BC30000}"/>
    <cellStyle name="Porcentual 2 2 4 2 2 2" xfId="3978" xr:uid="{00000000-0005-0000-0000-00005CC30000}"/>
    <cellStyle name="Porcentual 2 2 4 2 2 2 2" xfId="8769" xr:uid="{00000000-0005-0000-0000-00005DC30000}"/>
    <cellStyle name="Porcentual 2 2 4 2 2 2 2 2" xfId="28188" xr:uid="{00000000-0005-0000-0000-00005EC30000}"/>
    <cellStyle name="Porcentual 2 2 4 2 2 2 2 3" xfId="54535" xr:uid="{00000000-0005-0000-0000-00005FC30000}"/>
    <cellStyle name="Porcentual 2 2 4 2 2 2 2 4" xfId="18311" xr:uid="{00000000-0005-0000-0000-000060C30000}"/>
    <cellStyle name="Porcentual 2 2 4 2 2 2 3" xfId="22603" xr:uid="{00000000-0005-0000-0000-000061C30000}"/>
    <cellStyle name="Porcentual 2 2 4 2 2 2 3 2" xfId="49846" xr:uid="{00000000-0005-0000-0000-000062C30000}"/>
    <cellStyle name="Porcentual 2 2 4 2 2 2 4" xfId="32086" xr:uid="{00000000-0005-0000-0000-000063C30000}"/>
    <cellStyle name="Porcentual 2 2 4 2 2 2 5" xfId="37657" xr:uid="{00000000-0005-0000-0000-000064C30000}"/>
    <cellStyle name="Porcentual 2 2 4 2 2 2 6" xfId="45117" xr:uid="{00000000-0005-0000-0000-000065C30000}"/>
    <cellStyle name="Porcentual 2 2 4 2 2 2 7" xfId="14599" xr:uid="{00000000-0005-0000-0000-000066C30000}"/>
    <cellStyle name="Porcentual 2 2 4 2 2 3" xfId="6818" xr:uid="{00000000-0005-0000-0000-000067C30000}"/>
    <cellStyle name="Porcentual 2 2 4 2 2 3 2" xfId="26378" xr:uid="{00000000-0005-0000-0000-000068C30000}"/>
    <cellStyle name="Porcentual 2 2 4 2 2 3 3" xfId="52584" xr:uid="{00000000-0005-0000-0000-000069C30000}"/>
    <cellStyle name="Porcentual 2 2 4 2 2 3 4" xfId="16468" xr:uid="{00000000-0005-0000-0000-00006AC30000}"/>
    <cellStyle name="Porcentual 2 2 4 2 2 4" xfId="20444" xr:uid="{00000000-0005-0000-0000-00006BC30000}"/>
    <cellStyle name="Porcentual 2 2 4 2 2 4 2" xfId="47920" xr:uid="{00000000-0005-0000-0000-00006CC30000}"/>
    <cellStyle name="Porcentual 2 2 4 2 2 5" xfId="30069" xr:uid="{00000000-0005-0000-0000-00006DC30000}"/>
    <cellStyle name="Porcentual 2 2 4 2 2 6" xfId="35515" xr:uid="{00000000-0005-0000-0000-00006EC30000}"/>
    <cellStyle name="Porcentual 2 2 4 2 2 7" xfId="43110" xr:uid="{00000000-0005-0000-0000-00006FC30000}"/>
    <cellStyle name="Porcentual 2 2 4 2 2 8" xfId="13138" xr:uid="{00000000-0005-0000-0000-000070C30000}"/>
    <cellStyle name="Porcentual 2 2 4 2 3" xfId="3286" xr:uid="{00000000-0005-0000-0000-000071C30000}"/>
    <cellStyle name="Porcentual 2 2 4 2 3 2" xfId="8078" xr:uid="{00000000-0005-0000-0000-000072C30000}"/>
    <cellStyle name="Porcentual 2 2 4 2 3 2 2" xfId="27508" xr:uid="{00000000-0005-0000-0000-000073C30000}"/>
    <cellStyle name="Porcentual 2 2 4 2 3 2 3" xfId="53844" xr:uid="{00000000-0005-0000-0000-000074C30000}"/>
    <cellStyle name="Porcentual 2 2 4 2 3 2 4" xfId="17619" xr:uid="{00000000-0005-0000-0000-000075C30000}"/>
    <cellStyle name="Porcentual 2 2 4 2 3 3" xfId="21911" xr:uid="{00000000-0005-0000-0000-000076C30000}"/>
    <cellStyle name="Porcentual 2 2 4 2 3 3 2" xfId="49156" xr:uid="{00000000-0005-0000-0000-000077C30000}"/>
    <cellStyle name="Porcentual 2 2 4 2 3 4" xfId="31398" xr:uid="{00000000-0005-0000-0000-000078C30000}"/>
    <cellStyle name="Porcentual 2 2 4 2 3 5" xfId="36965" xr:uid="{00000000-0005-0000-0000-000079C30000}"/>
    <cellStyle name="Porcentual 2 2 4 2 3 6" xfId="44425" xr:uid="{00000000-0005-0000-0000-00007AC30000}"/>
    <cellStyle name="Porcentual 2 2 4 2 3 7" xfId="12418" xr:uid="{00000000-0005-0000-0000-00007BC30000}"/>
    <cellStyle name="Porcentual 2 2 4 2 4" xfId="6113" xr:uid="{00000000-0005-0000-0000-00007CC30000}"/>
    <cellStyle name="Porcentual 2 2 4 2 4 2" xfId="24188" xr:uid="{00000000-0005-0000-0000-00007DC30000}"/>
    <cellStyle name="Porcentual 2 2 4 2 4 3" xfId="51879" xr:uid="{00000000-0005-0000-0000-00007EC30000}"/>
    <cellStyle name="Porcentual 2 2 4 2 4 4" xfId="13920" xr:uid="{00000000-0005-0000-0000-00007FC30000}"/>
    <cellStyle name="Porcentual 2 2 4 2 5" xfId="15789" xr:uid="{00000000-0005-0000-0000-000080C30000}"/>
    <cellStyle name="Porcentual 2 2 4 2 5 2" xfId="25699" xr:uid="{00000000-0005-0000-0000-000081C30000}"/>
    <cellStyle name="Porcentual 2 2 4 2 5 3" xfId="47217" xr:uid="{00000000-0005-0000-0000-000082C30000}"/>
    <cellStyle name="Porcentual 2 2 4 2 6" xfId="19708" xr:uid="{00000000-0005-0000-0000-000083C30000}"/>
    <cellStyle name="Porcentual 2 2 4 2 7" xfId="29347" xr:uid="{00000000-0005-0000-0000-000084C30000}"/>
    <cellStyle name="Porcentual 2 2 4 2 8" xfId="34777" xr:uid="{00000000-0005-0000-0000-000085C30000}"/>
    <cellStyle name="Porcentual 2 2 4 2 9" xfId="42376" xr:uid="{00000000-0005-0000-0000-000086C30000}"/>
    <cellStyle name="Porcentual 2 2 4 3" xfId="1342" xr:uid="{00000000-0005-0000-0000-000087C30000}"/>
    <cellStyle name="Porcentual 2 2 4 3 2" xfId="3718" xr:uid="{00000000-0005-0000-0000-000088C30000}"/>
    <cellStyle name="Porcentual 2 2 4 3 2 2" xfId="8509" xr:uid="{00000000-0005-0000-0000-000089C30000}"/>
    <cellStyle name="Porcentual 2 2 4 3 2 2 2" xfId="27929" xr:uid="{00000000-0005-0000-0000-00008AC30000}"/>
    <cellStyle name="Porcentual 2 2 4 3 2 2 3" xfId="54275" xr:uid="{00000000-0005-0000-0000-00008BC30000}"/>
    <cellStyle name="Porcentual 2 2 4 3 2 2 4" xfId="18051" xr:uid="{00000000-0005-0000-0000-00008CC30000}"/>
    <cellStyle name="Porcentual 2 2 4 3 2 3" xfId="22343" xr:uid="{00000000-0005-0000-0000-00008DC30000}"/>
    <cellStyle name="Porcentual 2 2 4 3 2 3 2" xfId="49586" xr:uid="{00000000-0005-0000-0000-00008EC30000}"/>
    <cellStyle name="Porcentual 2 2 4 3 2 4" xfId="31826" xr:uid="{00000000-0005-0000-0000-00008FC30000}"/>
    <cellStyle name="Porcentual 2 2 4 3 2 5" xfId="37397" xr:uid="{00000000-0005-0000-0000-000090C30000}"/>
    <cellStyle name="Porcentual 2 2 4 3 2 6" xfId="44857" xr:uid="{00000000-0005-0000-0000-000091C30000}"/>
    <cellStyle name="Porcentual 2 2 4 3 2 7" xfId="14340" xr:uid="{00000000-0005-0000-0000-000092C30000}"/>
    <cellStyle name="Porcentual 2 2 4 3 3" xfId="6556" xr:uid="{00000000-0005-0000-0000-000093C30000}"/>
    <cellStyle name="Porcentual 2 2 4 3 3 2" xfId="26119" xr:uid="{00000000-0005-0000-0000-000094C30000}"/>
    <cellStyle name="Porcentual 2 2 4 3 3 3" xfId="52322" xr:uid="{00000000-0005-0000-0000-000095C30000}"/>
    <cellStyle name="Porcentual 2 2 4 3 3 4" xfId="16209" xr:uid="{00000000-0005-0000-0000-000096C30000}"/>
    <cellStyle name="Porcentual 2 2 4 3 4" xfId="20181" xr:uid="{00000000-0005-0000-0000-000097C30000}"/>
    <cellStyle name="Porcentual 2 2 4 3 4 2" xfId="47658" xr:uid="{00000000-0005-0000-0000-000098C30000}"/>
    <cellStyle name="Porcentual 2 2 4 3 5" xfId="29806" xr:uid="{00000000-0005-0000-0000-000099C30000}"/>
    <cellStyle name="Porcentual 2 2 4 3 6" xfId="35252" xr:uid="{00000000-0005-0000-0000-00009AC30000}"/>
    <cellStyle name="Porcentual 2 2 4 3 7" xfId="42847" xr:uid="{00000000-0005-0000-0000-00009BC30000}"/>
    <cellStyle name="Porcentual 2 2 4 3 8" xfId="12876" xr:uid="{00000000-0005-0000-0000-00009CC30000}"/>
    <cellStyle name="Porcentual 2 2 4 4" xfId="2145" xr:uid="{00000000-0005-0000-0000-00009DC30000}"/>
    <cellStyle name="Porcentual 2 2 4 4 2" xfId="4450" xr:uid="{00000000-0005-0000-0000-00009EC30000}"/>
    <cellStyle name="Porcentual 2 2 4 4 2 2" xfId="9231" xr:uid="{00000000-0005-0000-0000-00009FC30000}"/>
    <cellStyle name="Porcentual 2 2 4 4 2 2 2" xfId="28624" xr:uid="{00000000-0005-0000-0000-0000A0C30000}"/>
    <cellStyle name="Porcentual 2 2 4 4 2 2 3" xfId="54997" xr:uid="{00000000-0005-0000-0000-0000A1C30000}"/>
    <cellStyle name="Porcentual 2 2 4 4 2 2 4" xfId="18783" xr:uid="{00000000-0005-0000-0000-0000A2C30000}"/>
    <cellStyle name="Porcentual 2 2 4 4 2 3" xfId="23075" xr:uid="{00000000-0005-0000-0000-0000A3C30000}"/>
    <cellStyle name="Porcentual 2 2 4 4 2 3 2" xfId="50307" xr:uid="{00000000-0005-0000-0000-0000A4C30000}"/>
    <cellStyle name="Porcentual 2 2 4 4 2 4" xfId="32550" xr:uid="{00000000-0005-0000-0000-0000A5C30000}"/>
    <cellStyle name="Porcentual 2 2 4 4 2 5" xfId="38129" xr:uid="{00000000-0005-0000-0000-0000A6C30000}"/>
    <cellStyle name="Porcentual 2 2 4 4 2 6" xfId="45589" xr:uid="{00000000-0005-0000-0000-0000A7C30000}"/>
    <cellStyle name="Porcentual 2 2 4 4 2 7" xfId="15035" xr:uid="{00000000-0005-0000-0000-0000A8C30000}"/>
    <cellStyle name="Porcentual 2 2 4 4 3" xfId="7310" xr:uid="{00000000-0005-0000-0000-0000A9C30000}"/>
    <cellStyle name="Porcentual 2 2 4 4 3 2" xfId="26814" xr:uid="{00000000-0005-0000-0000-0000AAC30000}"/>
    <cellStyle name="Porcentual 2 2 4 4 3 3" xfId="53076" xr:uid="{00000000-0005-0000-0000-0000ABC30000}"/>
    <cellStyle name="Porcentual 2 2 4 4 3 4" xfId="16904" xr:uid="{00000000-0005-0000-0000-0000ACC30000}"/>
    <cellStyle name="Porcentual 2 2 4 4 4" xfId="20982" xr:uid="{00000000-0005-0000-0000-0000ADC30000}"/>
    <cellStyle name="Porcentual 2 2 4 4 4 2" xfId="48412" xr:uid="{00000000-0005-0000-0000-0000AEC30000}"/>
    <cellStyle name="Porcentual 2 2 4 4 5" xfId="30596" xr:uid="{00000000-0005-0000-0000-0000AFC30000}"/>
    <cellStyle name="Porcentual 2 2 4 4 6" xfId="36055" xr:uid="{00000000-0005-0000-0000-0000B0C30000}"/>
    <cellStyle name="Porcentual 2 2 4 4 7" xfId="43648" xr:uid="{00000000-0005-0000-0000-0000B1C30000}"/>
    <cellStyle name="Porcentual 2 2 4 4 8" xfId="12159" xr:uid="{00000000-0005-0000-0000-0000B2C30000}"/>
    <cellStyle name="Porcentual 2 2 4 5" xfId="3026" xr:uid="{00000000-0005-0000-0000-0000B3C30000}"/>
    <cellStyle name="Porcentual 2 2 4 5 2" xfId="7819" xr:uid="{00000000-0005-0000-0000-0000B4C30000}"/>
    <cellStyle name="Porcentual 2 2 4 5 2 2" xfId="27249" xr:uid="{00000000-0005-0000-0000-0000B5C30000}"/>
    <cellStyle name="Porcentual 2 2 4 5 2 3" xfId="53585" xr:uid="{00000000-0005-0000-0000-0000B6C30000}"/>
    <cellStyle name="Porcentual 2 2 4 5 2 4" xfId="17359" xr:uid="{00000000-0005-0000-0000-0000B7C30000}"/>
    <cellStyle name="Porcentual 2 2 4 5 3" xfId="21651" xr:uid="{00000000-0005-0000-0000-0000B8C30000}"/>
    <cellStyle name="Porcentual 2 2 4 5 3 2" xfId="48897" xr:uid="{00000000-0005-0000-0000-0000B9C30000}"/>
    <cellStyle name="Porcentual 2 2 4 5 4" xfId="31138" xr:uid="{00000000-0005-0000-0000-0000BAC30000}"/>
    <cellStyle name="Porcentual 2 2 4 5 5" xfId="36705" xr:uid="{00000000-0005-0000-0000-0000BBC30000}"/>
    <cellStyle name="Porcentual 2 2 4 5 6" xfId="44165" xr:uid="{00000000-0005-0000-0000-0000BCC30000}"/>
    <cellStyle name="Porcentual 2 2 4 5 7" xfId="13661" xr:uid="{00000000-0005-0000-0000-0000BDC30000}"/>
    <cellStyle name="Porcentual 2 2 4 6" xfId="4925" xr:uid="{00000000-0005-0000-0000-0000BEC30000}"/>
    <cellStyle name="Porcentual 2 2 4 6 2" xfId="9681" xr:uid="{00000000-0005-0000-0000-0000BFC30000}"/>
    <cellStyle name="Porcentual 2 2 4 6 2 2" xfId="55447" xr:uid="{00000000-0005-0000-0000-0000C0C30000}"/>
    <cellStyle name="Porcentual 2 2 4 6 2 3" xfId="25440" xr:uid="{00000000-0005-0000-0000-0000C1C30000}"/>
    <cellStyle name="Porcentual 2 2 4 6 3" xfId="33024" xr:uid="{00000000-0005-0000-0000-0000C2C30000}"/>
    <cellStyle name="Porcentual 2 2 4 6 3 2" xfId="50756" xr:uid="{00000000-0005-0000-0000-0000C3C30000}"/>
    <cellStyle name="Porcentual 2 2 4 6 4" xfId="38603" xr:uid="{00000000-0005-0000-0000-0000C4C30000}"/>
    <cellStyle name="Porcentual 2 2 4 6 5" xfId="46056" xr:uid="{00000000-0005-0000-0000-0000C5C30000}"/>
    <cellStyle name="Porcentual 2 2 4 6 6" xfId="15530" xr:uid="{00000000-0005-0000-0000-0000C6C30000}"/>
    <cellStyle name="Porcentual 2 2 4 7" xfId="5410" xr:uid="{00000000-0005-0000-0000-0000C7C30000}"/>
    <cellStyle name="Porcentual 2 2 4 7 2" xfId="10102" xr:uid="{00000000-0005-0000-0000-0000C8C30000}"/>
    <cellStyle name="Porcentual 2 2 4 7 2 2" xfId="55868" xr:uid="{00000000-0005-0000-0000-0000C9C30000}"/>
    <cellStyle name="Porcentual 2 2 4 7 2 3" xfId="33506" xr:uid="{00000000-0005-0000-0000-0000CAC30000}"/>
    <cellStyle name="Porcentual 2 2 4 7 3" xfId="39085" xr:uid="{00000000-0005-0000-0000-0000CBC30000}"/>
    <cellStyle name="Porcentual 2 2 4 7 3 2" xfId="51176" xr:uid="{00000000-0005-0000-0000-0000CCC30000}"/>
    <cellStyle name="Porcentual 2 2 4 7 4" xfId="46538" xr:uid="{00000000-0005-0000-0000-0000CDC30000}"/>
    <cellStyle name="Porcentual 2 2 4 7 5" xfId="19426" xr:uid="{00000000-0005-0000-0000-0000CEC30000}"/>
    <cellStyle name="Porcentual 2 2 4 8" xfId="5853" xr:uid="{00000000-0005-0000-0000-0000CFC30000}"/>
    <cellStyle name="Porcentual 2 2 4 8 2" xfId="51619" xr:uid="{00000000-0005-0000-0000-0000D0C30000}"/>
    <cellStyle name="Porcentual 2 2 4 8 3" xfId="29087" xr:uid="{00000000-0005-0000-0000-0000D1C30000}"/>
    <cellStyle name="Porcentual 2 2 4 9" xfId="10898" xr:uid="{00000000-0005-0000-0000-0000D2C30000}"/>
    <cellStyle name="Porcentual 2 2 4 9 2" xfId="46958" xr:uid="{00000000-0005-0000-0000-0000D3C30000}"/>
    <cellStyle name="Porcentual 2 2 4 9 3" xfId="34495" xr:uid="{00000000-0005-0000-0000-0000D4C30000}"/>
    <cellStyle name="Porcentual 2 2 5" xfId="940" xr:uid="{00000000-0005-0000-0000-0000D5C30000}"/>
    <cellStyle name="Porcentual 2 2 5 10" xfId="11797" xr:uid="{00000000-0005-0000-0000-0000D6C30000}"/>
    <cellStyle name="Porcentual 2 2 5 11" xfId="56725" xr:uid="{00000000-0005-0000-0000-0000D7C30000}"/>
    <cellStyle name="Porcentual 2 2 5 12" xfId="57180" xr:uid="{00000000-0005-0000-0000-0000D8C30000}"/>
    <cellStyle name="Porcentual 2 2 5 2" xfId="1677" xr:uid="{00000000-0005-0000-0000-0000D9C30000}"/>
    <cellStyle name="Porcentual 2 2 5 2 2" xfId="4050" xr:uid="{00000000-0005-0000-0000-0000DAC30000}"/>
    <cellStyle name="Porcentual 2 2 5 2 2 2" xfId="8841" xr:uid="{00000000-0005-0000-0000-0000DBC30000}"/>
    <cellStyle name="Porcentual 2 2 5 2 2 2 2" xfId="28260" xr:uid="{00000000-0005-0000-0000-0000DCC30000}"/>
    <cellStyle name="Porcentual 2 2 5 2 2 2 3" xfId="54607" xr:uid="{00000000-0005-0000-0000-0000DDC30000}"/>
    <cellStyle name="Porcentual 2 2 5 2 2 2 4" xfId="18383" xr:uid="{00000000-0005-0000-0000-0000DEC30000}"/>
    <cellStyle name="Porcentual 2 2 5 2 2 3" xfId="22675" xr:uid="{00000000-0005-0000-0000-0000DFC30000}"/>
    <cellStyle name="Porcentual 2 2 5 2 2 3 2" xfId="49918" xr:uid="{00000000-0005-0000-0000-0000E0C30000}"/>
    <cellStyle name="Porcentual 2 2 5 2 2 4" xfId="32158" xr:uid="{00000000-0005-0000-0000-0000E1C30000}"/>
    <cellStyle name="Porcentual 2 2 5 2 2 5" xfId="37729" xr:uid="{00000000-0005-0000-0000-0000E2C30000}"/>
    <cellStyle name="Porcentual 2 2 5 2 2 6" xfId="45189" xr:uid="{00000000-0005-0000-0000-0000E3C30000}"/>
    <cellStyle name="Porcentual 2 2 5 2 2 7" xfId="14671" xr:uid="{00000000-0005-0000-0000-0000E4C30000}"/>
    <cellStyle name="Porcentual 2 2 5 2 3" xfId="6890" xr:uid="{00000000-0005-0000-0000-0000E5C30000}"/>
    <cellStyle name="Porcentual 2 2 5 2 3 2" xfId="26450" xr:uid="{00000000-0005-0000-0000-0000E6C30000}"/>
    <cellStyle name="Porcentual 2 2 5 2 3 3" xfId="52656" xr:uid="{00000000-0005-0000-0000-0000E7C30000}"/>
    <cellStyle name="Porcentual 2 2 5 2 3 4" xfId="16540" xr:uid="{00000000-0005-0000-0000-0000E8C30000}"/>
    <cellStyle name="Porcentual 2 2 5 2 4" xfId="20516" xr:uid="{00000000-0005-0000-0000-0000E9C30000}"/>
    <cellStyle name="Porcentual 2 2 5 2 4 2" xfId="47992" xr:uid="{00000000-0005-0000-0000-0000EAC30000}"/>
    <cellStyle name="Porcentual 2 2 5 2 5" xfId="30141" xr:uid="{00000000-0005-0000-0000-0000EBC30000}"/>
    <cellStyle name="Porcentual 2 2 5 2 6" xfId="35587" xr:uid="{00000000-0005-0000-0000-0000ECC30000}"/>
    <cellStyle name="Porcentual 2 2 5 2 7" xfId="43182" xr:uid="{00000000-0005-0000-0000-0000EDC30000}"/>
    <cellStyle name="Porcentual 2 2 5 2 8" xfId="13210" xr:uid="{00000000-0005-0000-0000-0000EEC30000}"/>
    <cellStyle name="Porcentual 2 2 5 3" xfId="2217" xr:uid="{00000000-0005-0000-0000-0000EFC30000}"/>
    <cellStyle name="Porcentual 2 2 5 3 2" xfId="4522" xr:uid="{00000000-0005-0000-0000-0000F0C30000}"/>
    <cellStyle name="Porcentual 2 2 5 3 2 2" xfId="9303" xr:uid="{00000000-0005-0000-0000-0000F1C30000}"/>
    <cellStyle name="Porcentual 2 2 5 3 2 2 2" xfId="28696" xr:uid="{00000000-0005-0000-0000-0000F2C30000}"/>
    <cellStyle name="Porcentual 2 2 5 3 2 2 3" xfId="55069" xr:uid="{00000000-0005-0000-0000-0000F3C30000}"/>
    <cellStyle name="Porcentual 2 2 5 3 2 2 4" xfId="18855" xr:uid="{00000000-0005-0000-0000-0000F4C30000}"/>
    <cellStyle name="Porcentual 2 2 5 3 2 3" xfId="23147" xr:uid="{00000000-0005-0000-0000-0000F5C30000}"/>
    <cellStyle name="Porcentual 2 2 5 3 2 3 2" xfId="50379" xr:uid="{00000000-0005-0000-0000-0000F6C30000}"/>
    <cellStyle name="Porcentual 2 2 5 3 2 4" xfId="32622" xr:uid="{00000000-0005-0000-0000-0000F7C30000}"/>
    <cellStyle name="Porcentual 2 2 5 3 2 5" xfId="38201" xr:uid="{00000000-0005-0000-0000-0000F8C30000}"/>
    <cellStyle name="Porcentual 2 2 5 3 2 6" xfId="45661" xr:uid="{00000000-0005-0000-0000-0000F9C30000}"/>
    <cellStyle name="Porcentual 2 2 5 3 2 7" xfId="15107" xr:uid="{00000000-0005-0000-0000-0000FAC30000}"/>
    <cellStyle name="Porcentual 2 2 5 3 3" xfId="7382" xr:uid="{00000000-0005-0000-0000-0000FBC30000}"/>
    <cellStyle name="Porcentual 2 2 5 3 3 2" xfId="26886" xr:uid="{00000000-0005-0000-0000-0000FCC30000}"/>
    <cellStyle name="Porcentual 2 2 5 3 3 3" xfId="53148" xr:uid="{00000000-0005-0000-0000-0000FDC30000}"/>
    <cellStyle name="Porcentual 2 2 5 3 3 4" xfId="16976" xr:uid="{00000000-0005-0000-0000-0000FEC30000}"/>
    <cellStyle name="Porcentual 2 2 5 3 4" xfId="21054" xr:uid="{00000000-0005-0000-0000-0000FFC30000}"/>
    <cellStyle name="Porcentual 2 2 5 3 4 2" xfId="48484" xr:uid="{00000000-0005-0000-0000-000000C40000}"/>
    <cellStyle name="Porcentual 2 2 5 3 5" xfId="30668" xr:uid="{00000000-0005-0000-0000-000001C40000}"/>
    <cellStyle name="Porcentual 2 2 5 3 6" xfId="36127" xr:uid="{00000000-0005-0000-0000-000002C40000}"/>
    <cellStyle name="Porcentual 2 2 5 3 7" xfId="43720" xr:uid="{00000000-0005-0000-0000-000003C40000}"/>
    <cellStyle name="Porcentual 2 2 5 3 8" xfId="12490" xr:uid="{00000000-0005-0000-0000-000004C40000}"/>
    <cellStyle name="Porcentual 2 2 5 4" xfId="3358" xr:uid="{00000000-0005-0000-0000-000005C40000}"/>
    <cellStyle name="Porcentual 2 2 5 4 2" xfId="8150" xr:uid="{00000000-0005-0000-0000-000006C40000}"/>
    <cellStyle name="Porcentual 2 2 5 4 2 2" xfId="27580" xr:uid="{00000000-0005-0000-0000-000007C40000}"/>
    <cellStyle name="Porcentual 2 2 5 4 2 3" xfId="53916" xr:uid="{00000000-0005-0000-0000-000008C40000}"/>
    <cellStyle name="Porcentual 2 2 5 4 2 4" xfId="17691" xr:uid="{00000000-0005-0000-0000-000009C40000}"/>
    <cellStyle name="Porcentual 2 2 5 4 3" xfId="21983" xr:uid="{00000000-0005-0000-0000-00000AC40000}"/>
    <cellStyle name="Porcentual 2 2 5 4 3 2" xfId="49228" xr:uid="{00000000-0005-0000-0000-00000BC40000}"/>
    <cellStyle name="Porcentual 2 2 5 4 4" xfId="31470" xr:uid="{00000000-0005-0000-0000-00000CC40000}"/>
    <cellStyle name="Porcentual 2 2 5 4 5" xfId="37037" xr:uid="{00000000-0005-0000-0000-00000DC40000}"/>
    <cellStyle name="Porcentual 2 2 5 4 6" xfId="44497" xr:uid="{00000000-0005-0000-0000-00000EC40000}"/>
    <cellStyle name="Porcentual 2 2 5 4 7" xfId="13992" xr:uid="{00000000-0005-0000-0000-00000FC40000}"/>
    <cellStyle name="Porcentual 2 2 5 5" xfId="4997" xr:uid="{00000000-0005-0000-0000-000010C40000}"/>
    <cellStyle name="Porcentual 2 2 5 5 2" xfId="9753" xr:uid="{00000000-0005-0000-0000-000011C40000}"/>
    <cellStyle name="Porcentual 2 2 5 5 2 2" xfId="55519" xr:uid="{00000000-0005-0000-0000-000012C40000}"/>
    <cellStyle name="Porcentual 2 2 5 5 2 3" xfId="25771" xr:uid="{00000000-0005-0000-0000-000013C40000}"/>
    <cellStyle name="Porcentual 2 2 5 5 3" xfId="33096" xr:uid="{00000000-0005-0000-0000-000014C40000}"/>
    <cellStyle name="Porcentual 2 2 5 5 3 2" xfId="50828" xr:uid="{00000000-0005-0000-0000-000015C40000}"/>
    <cellStyle name="Porcentual 2 2 5 5 4" xfId="38675" xr:uid="{00000000-0005-0000-0000-000016C40000}"/>
    <cellStyle name="Porcentual 2 2 5 5 5" xfId="46128" xr:uid="{00000000-0005-0000-0000-000017C40000}"/>
    <cellStyle name="Porcentual 2 2 5 5 6" xfId="15861" xr:uid="{00000000-0005-0000-0000-000018C40000}"/>
    <cellStyle name="Porcentual 2 2 5 6" xfId="5482" xr:uid="{00000000-0005-0000-0000-000019C40000}"/>
    <cellStyle name="Porcentual 2 2 5 6 2" xfId="10174" xr:uid="{00000000-0005-0000-0000-00001AC40000}"/>
    <cellStyle name="Porcentual 2 2 5 6 2 2" xfId="55940" xr:uid="{00000000-0005-0000-0000-00001BC40000}"/>
    <cellStyle name="Porcentual 2 2 5 6 2 3" xfId="33578" xr:uid="{00000000-0005-0000-0000-00001CC40000}"/>
    <cellStyle name="Porcentual 2 2 5 6 3" xfId="39157" xr:uid="{00000000-0005-0000-0000-00001DC40000}"/>
    <cellStyle name="Porcentual 2 2 5 6 3 2" xfId="51248" xr:uid="{00000000-0005-0000-0000-00001EC40000}"/>
    <cellStyle name="Porcentual 2 2 5 6 4" xfId="46610" xr:uid="{00000000-0005-0000-0000-00001FC40000}"/>
    <cellStyle name="Porcentual 2 2 5 6 5" xfId="19785" xr:uid="{00000000-0005-0000-0000-000020C40000}"/>
    <cellStyle name="Porcentual 2 2 5 7" xfId="6185" xr:uid="{00000000-0005-0000-0000-000021C40000}"/>
    <cellStyle name="Porcentual 2 2 5 7 2" xfId="51951" xr:uid="{00000000-0005-0000-0000-000022C40000}"/>
    <cellStyle name="Porcentual 2 2 5 7 3" xfId="29419" xr:uid="{00000000-0005-0000-0000-000023C40000}"/>
    <cellStyle name="Porcentual 2 2 5 8" xfId="10970" xr:uid="{00000000-0005-0000-0000-000024C40000}"/>
    <cellStyle name="Porcentual 2 2 5 8 2" xfId="47289" xr:uid="{00000000-0005-0000-0000-000025C40000}"/>
    <cellStyle name="Porcentual 2 2 5 8 3" xfId="34854" xr:uid="{00000000-0005-0000-0000-000026C40000}"/>
    <cellStyle name="Porcentual 2 2 5 9" xfId="42453" xr:uid="{00000000-0005-0000-0000-000027C40000}"/>
    <cellStyle name="Porcentual 2 2 6" xfId="681" xr:uid="{00000000-0005-0000-0000-000028C40000}"/>
    <cellStyle name="Porcentual 2 2 6 10" xfId="11538" xr:uid="{00000000-0005-0000-0000-000029C40000}"/>
    <cellStyle name="Porcentual 2 2 6 2" xfId="1441" xr:uid="{00000000-0005-0000-0000-00002AC40000}"/>
    <cellStyle name="Porcentual 2 2 6 2 2" xfId="3817" xr:uid="{00000000-0005-0000-0000-00002BC40000}"/>
    <cellStyle name="Porcentual 2 2 6 2 2 2" xfId="8608" xr:uid="{00000000-0005-0000-0000-00002CC40000}"/>
    <cellStyle name="Porcentual 2 2 6 2 2 2 2" xfId="28028" xr:uid="{00000000-0005-0000-0000-00002DC40000}"/>
    <cellStyle name="Porcentual 2 2 6 2 2 2 3" xfId="54374" xr:uid="{00000000-0005-0000-0000-00002EC40000}"/>
    <cellStyle name="Porcentual 2 2 6 2 2 2 4" xfId="18150" xr:uid="{00000000-0005-0000-0000-00002FC40000}"/>
    <cellStyle name="Porcentual 2 2 6 2 2 3" xfId="22442" xr:uid="{00000000-0005-0000-0000-000030C40000}"/>
    <cellStyle name="Porcentual 2 2 6 2 2 3 2" xfId="49685" xr:uid="{00000000-0005-0000-0000-000031C40000}"/>
    <cellStyle name="Porcentual 2 2 6 2 2 4" xfId="31925" xr:uid="{00000000-0005-0000-0000-000032C40000}"/>
    <cellStyle name="Porcentual 2 2 6 2 2 5" xfId="37496" xr:uid="{00000000-0005-0000-0000-000033C40000}"/>
    <cellStyle name="Porcentual 2 2 6 2 2 6" xfId="44956" xr:uid="{00000000-0005-0000-0000-000034C40000}"/>
    <cellStyle name="Porcentual 2 2 6 2 2 7" xfId="14439" xr:uid="{00000000-0005-0000-0000-000035C40000}"/>
    <cellStyle name="Porcentual 2 2 6 2 3" xfId="6655" xr:uid="{00000000-0005-0000-0000-000036C40000}"/>
    <cellStyle name="Porcentual 2 2 6 2 3 2" xfId="26218" xr:uid="{00000000-0005-0000-0000-000037C40000}"/>
    <cellStyle name="Porcentual 2 2 6 2 3 3" xfId="52421" xr:uid="{00000000-0005-0000-0000-000038C40000}"/>
    <cellStyle name="Porcentual 2 2 6 2 3 4" xfId="16308" xr:uid="{00000000-0005-0000-0000-000039C40000}"/>
    <cellStyle name="Porcentual 2 2 6 2 4" xfId="20280" xr:uid="{00000000-0005-0000-0000-00003AC40000}"/>
    <cellStyle name="Porcentual 2 2 6 2 4 2" xfId="47757" xr:uid="{00000000-0005-0000-0000-00003BC40000}"/>
    <cellStyle name="Porcentual 2 2 6 2 5" xfId="29905" xr:uid="{00000000-0005-0000-0000-00003CC40000}"/>
    <cellStyle name="Porcentual 2 2 6 2 6" xfId="35351" xr:uid="{00000000-0005-0000-0000-00003DC40000}"/>
    <cellStyle name="Porcentual 2 2 6 2 7" xfId="42946" xr:uid="{00000000-0005-0000-0000-00003EC40000}"/>
    <cellStyle name="Porcentual 2 2 6 2 8" xfId="12975" xr:uid="{00000000-0005-0000-0000-00003FC40000}"/>
    <cellStyle name="Porcentual 2 2 6 3" xfId="3125" xr:uid="{00000000-0005-0000-0000-000040C40000}"/>
    <cellStyle name="Porcentual 2 2 6 3 2" xfId="7918" xr:uid="{00000000-0005-0000-0000-000041C40000}"/>
    <cellStyle name="Porcentual 2 2 6 3 2 2" xfId="27348" xr:uid="{00000000-0005-0000-0000-000042C40000}"/>
    <cellStyle name="Porcentual 2 2 6 3 2 3" xfId="53684" xr:uid="{00000000-0005-0000-0000-000043C40000}"/>
    <cellStyle name="Porcentual 2 2 6 3 2 4" xfId="17458" xr:uid="{00000000-0005-0000-0000-000044C40000}"/>
    <cellStyle name="Porcentual 2 2 6 3 3" xfId="21750" xr:uid="{00000000-0005-0000-0000-000045C40000}"/>
    <cellStyle name="Porcentual 2 2 6 3 3 2" xfId="48996" xr:uid="{00000000-0005-0000-0000-000046C40000}"/>
    <cellStyle name="Porcentual 2 2 6 3 4" xfId="31237" xr:uid="{00000000-0005-0000-0000-000047C40000}"/>
    <cellStyle name="Porcentual 2 2 6 3 5" xfId="36804" xr:uid="{00000000-0005-0000-0000-000048C40000}"/>
    <cellStyle name="Porcentual 2 2 6 3 6" xfId="44264" xr:uid="{00000000-0005-0000-0000-000049C40000}"/>
    <cellStyle name="Porcentual 2 2 6 3 7" xfId="12258" xr:uid="{00000000-0005-0000-0000-00004AC40000}"/>
    <cellStyle name="Porcentual 2 2 6 4" xfId="5952" xr:uid="{00000000-0005-0000-0000-00004BC40000}"/>
    <cellStyle name="Porcentual 2 2 6 4 2" xfId="24375" xr:uid="{00000000-0005-0000-0000-00004CC40000}"/>
    <cellStyle name="Porcentual 2 2 6 4 3" xfId="51718" xr:uid="{00000000-0005-0000-0000-00004DC40000}"/>
    <cellStyle name="Porcentual 2 2 6 4 4" xfId="13760" xr:uid="{00000000-0005-0000-0000-00004EC40000}"/>
    <cellStyle name="Porcentual 2 2 6 5" xfId="15629" xr:uid="{00000000-0005-0000-0000-00004FC40000}"/>
    <cellStyle name="Porcentual 2 2 6 5 2" xfId="25539" xr:uid="{00000000-0005-0000-0000-000050C40000}"/>
    <cellStyle name="Porcentual 2 2 6 5 3" xfId="47057" xr:uid="{00000000-0005-0000-0000-000051C40000}"/>
    <cellStyle name="Porcentual 2 2 6 6" xfId="19526" xr:uid="{00000000-0005-0000-0000-000052C40000}"/>
    <cellStyle name="Porcentual 2 2 6 7" xfId="29187" xr:uid="{00000000-0005-0000-0000-000053C40000}"/>
    <cellStyle name="Porcentual 2 2 6 8" xfId="34595" xr:uid="{00000000-0005-0000-0000-000054C40000}"/>
    <cellStyle name="Porcentual 2 2 6 9" xfId="42194" xr:uid="{00000000-0005-0000-0000-000055C40000}"/>
    <cellStyle name="Porcentual 2 2 7" xfId="1148" xr:uid="{00000000-0005-0000-0000-000056C40000}"/>
    <cellStyle name="Porcentual 2 2 7 2" xfId="3542" xr:uid="{00000000-0005-0000-0000-000057C40000}"/>
    <cellStyle name="Porcentual 2 2 7 2 2" xfId="8333" xr:uid="{00000000-0005-0000-0000-000058C40000}"/>
    <cellStyle name="Porcentual 2 2 7 2 2 2" xfId="27756" xr:uid="{00000000-0005-0000-0000-000059C40000}"/>
    <cellStyle name="Porcentual 2 2 7 2 2 3" xfId="54099" xr:uid="{00000000-0005-0000-0000-00005AC40000}"/>
    <cellStyle name="Porcentual 2 2 7 2 2 4" xfId="17875" xr:uid="{00000000-0005-0000-0000-00005BC40000}"/>
    <cellStyle name="Porcentual 2 2 7 2 3" xfId="22167" xr:uid="{00000000-0005-0000-0000-00005CC40000}"/>
    <cellStyle name="Porcentual 2 2 7 2 3 2" xfId="49410" xr:uid="{00000000-0005-0000-0000-00005DC40000}"/>
    <cellStyle name="Porcentual 2 2 7 2 4" xfId="31651" xr:uid="{00000000-0005-0000-0000-00005EC40000}"/>
    <cellStyle name="Porcentual 2 2 7 2 5" xfId="37221" xr:uid="{00000000-0005-0000-0000-00005FC40000}"/>
    <cellStyle name="Porcentual 2 2 7 2 6" xfId="44681" xr:uid="{00000000-0005-0000-0000-000060C40000}"/>
    <cellStyle name="Porcentual 2 2 7 2 7" xfId="12684" xr:uid="{00000000-0005-0000-0000-000061C40000}"/>
    <cellStyle name="Porcentual 2 2 7 3" xfId="6374" xr:uid="{00000000-0005-0000-0000-000062C40000}"/>
    <cellStyle name="Porcentual 2 2 7 3 2" xfId="24241" xr:uid="{00000000-0005-0000-0000-000063C40000}"/>
    <cellStyle name="Porcentual 2 2 7 3 3" xfId="52140" xr:uid="{00000000-0005-0000-0000-000064C40000}"/>
    <cellStyle name="Porcentual 2 2 7 3 4" xfId="14168" xr:uid="{00000000-0005-0000-0000-000065C40000}"/>
    <cellStyle name="Porcentual 2 2 7 4" xfId="16037" xr:uid="{00000000-0005-0000-0000-000066C40000}"/>
    <cellStyle name="Porcentual 2 2 7 4 2" xfId="25947" xr:uid="{00000000-0005-0000-0000-000067C40000}"/>
    <cellStyle name="Porcentual 2 2 7 4 3" xfId="47476" xr:uid="{00000000-0005-0000-0000-000068C40000}"/>
    <cellStyle name="Porcentual 2 2 7 5" xfId="19987" xr:uid="{00000000-0005-0000-0000-000069C40000}"/>
    <cellStyle name="Porcentual 2 2 7 6" xfId="29615" xr:uid="{00000000-0005-0000-0000-00006AC40000}"/>
    <cellStyle name="Porcentual 2 2 7 7" xfId="35058" xr:uid="{00000000-0005-0000-0000-00006BC40000}"/>
    <cellStyle name="Porcentual 2 2 7 8" xfId="42653" xr:uid="{00000000-0005-0000-0000-00006CC40000}"/>
    <cellStyle name="Porcentual 2 2 7 9" xfId="11253" xr:uid="{00000000-0005-0000-0000-00006DC40000}"/>
    <cellStyle name="Porcentual 2 2 8" xfId="1985" xr:uid="{00000000-0005-0000-0000-00006EC40000}"/>
    <cellStyle name="Porcentual 2 2 8 2" xfId="4290" xr:uid="{00000000-0005-0000-0000-00006FC40000}"/>
    <cellStyle name="Porcentual 2 2 8 2 2" xfId="9071" xr:uid="{00000000-0005-0000-0000-000070C40000}"/>
    <cellStyle name="Porcentual 2 2 8 2 2 2" xfId="28464" xr:uid="{00000000-0005-0000-0000-000071C40000}"/>
    <cellStyle name="Porcentual 2 2 8 2 2 3" xfId="54837" xr:uid="{00000000-0005-0000-0000-000072C40000}"/>
    <cellStyle name="Porcentual 2 2 8 2 2 4" xfId="18623" xr:uid="{00000000-0005-0000-0000-000073C40000}"/>
    <cellStyle name="Porcentual 2 2 8 2 3" xfId="22915" xr:uid="{00000000-0005-0000-0000-000074C40000}"/>
    <cellStyle name="Porcentual 2 2 8 2 3 2" xfId="50147" xr:uid="{00000000-0005-0000-0000-000075C40000}"/>
    <cellStyle name="Porcentual 2 2 8 2 4" xfId="32390" xr:uid="{00000000-0005-0000-0000-000076C40000}"/>
    <cellStyle name="Porcentual 2 2 8 2 5" xfId="37969" xr:uid="{00000000-0005-0000-0000-000077C40000}"/>
    <cellStyle name="Porcentual 2 2 8 2 6" xfId="45429" xr:uid="{00000000-0005-0000-0000-000078C40000}"/>
    <cellStyle name="Porcentual 2 2 8 2 7" xfId="14875" xr:uid="{00000000-0005-0000-0000-000079C40000}"/>
    <cellStyle name="Porcentual 2 2 8 3" xfId="7150" xr:uid="{00000000-0005-0000-0000-00007AC40000}"/>
    <cellStyle name="Porcentual 2 2 8 3 2" xfId="26654" xr:uid="{00000000-0005-0000-0000-00007BC40000}"/>
    <cellStyle name="Porcentual 2 2 8 3 3" xfId="52916" xr:uid="{00000000-0005-0000-0000-00007CC40000}"/>
    <cellStyle name="Porcentual 2 2 8 3 4" xfId="16744" xr:uid="{00000000-0005-0000-0000-00007DC40000}"/>
    <cellStyle name="Porcentual 2 2 8 4" xfId="20822" xr:uid="{00000000-0005-0000-0000-00007EC40000}"/>
    <cellStyle name="Porcentual 2 2 8 4 2" xfId="48252" xr:uid="{00000000-0005-0000-0000-00007FC40000}"/>
    <cellStyle name="Porcentual 2 2 8 5" xfId="30436" xr:uid="{00000000-0005-0000-0000-000080C40000}"/>
    <cellStyle name="Porcentual 2 2 8 6" xfId="35895" xr:uid="{00000000-0005-0000-0000-000081C40000}"/>
    <cellStyle name="Porcentual 2 2 8 7" xfId="43488" xr:uid="{00000000-0005-0000-0000-000082C40000}"/>
    <cellStyle name="Porcentual 2 2 8 8" xfId="11987" xr:uid="{00000000-0005-0000-0000-000083C40000}"/>
    <cellStyle name="Porcentual 2 2 9" xfId="2838" xr:uid="{00000000-0005-0000-0000-000084C40000}"/>
    <cellStyle name="Porcentual 2 2 9 2" xfId="7647" xr:uid="{00000000-0005-0000-0000-000085C40000}"/>
    <cellStyle name="Porcentual 2 2 9 2 2" xfId="27076" xr:uid="{00000000-0005-0000-0000-000086C40000}"/>
    <cellStyle name="Porcentual 2 2 9 2 3" xfId="53413" xr:uid="{00000000-0005-0000-0000-000087C40000}"/>
    <cellStyle name="Porcentual 2 2 9 2 4" xfId="17171" xr:uid="{00000000-0005-0000-0000-000088C40000}"/>
    <cellStyle name="Porcentual 2 2 9 3" xfId="21463" xr:uid="{00000000-0005-0000-0000-000089C40000}"/>
    <cellStyle name="Porcentual 2 2 9 3 2" xfId="48725" xr:uid="{00000000-0005-0000-0000-00008AC40000}"/>
    <cellStyle name="Porcentual 2 2 9 4" xfId="30950" xr:uid="{00000000-0005-0000-0000-00008BC40000}"/>
    <cellStyle name="Porcentual 2 2 9 5" xfId="36517" xr:uid="{00000000-0005-0000-0000-00008CC40000}"/>
    <cellStyle name="Porcentual 2 2 9 6" xfId="43977" xr:uid="{00000000-0005-0000-0000-00008DC40000}"/>
    <cellStyle name="Porcentual 2 2 9 7" xfId="13489" xr:uid="{00000000-0005-0000-0000-00008EC40000}"/>
    <cellStyle name="Porcentual 2 3" xfId="272" xr:uid="{00000000-0005-0000-0000-00008FC40000}"/>
    <cellStyle name="Porcentual 2 3 10" xfId="5264" xr:uid="{00000000-0005-0000-0000-000090C40000}"/>
    <cellStyle name="Porcentual 2 3 10 2" xfId="9956" xr:uid="{00000000-0005-0000-0000-000091C40000}"/>
    <cellStyle name="Porcentual 2 3 10 2 2" xfId="55722" xr:uid="{00000000-0005-0000-0000-000092C40000}"/>
    <cellStyle name="Porcentual 2 3 10 2 3" xfId="33360" xr:uid="{00000000-0005-0000-0000-000093C40000}"/>
    <cellStyle name="Porcentual 2 3 10 3" xfId="38939" xr:uid="{00000000-0005-0000-0000-000094C40000}"/>
    <cellStyle name="Porcentual 2 3 10 3 2" xfId="51030" xr:uid="{00000000-0005-0000-0000-000095C40000}"/>
    <cellStyle name="Porcentual 2 3 10 4" xfId="46392" xr:uid="{00000000-0005-0000-0000-000096C40000}"/>
    <cellStyle name="Porcentual 2 3 10 5" xfId="19191" xr:uid="{00000000-0005-0000-0000-000097C40000}"/>
    <cellStyle name="Porcentual 2 3 11" xfId="5683" xr:uid="{00000000-0005-0000-0000-000098C40000}"/>
    <cellStyle name="Porcentual 2 3 11 2" xfId="51449" xr:uid="{00000000-0005-0000-0000-000099C40000}"/>
    <cellStyle name="Porcentual 2 3 11 3" xfId="28922" xr:uid="{00000000-0005-0000-0000-00009AC40000}"/>
    <cellStyle name="Porcentual 2 3 12" xfId="10752" xr:uid="{00000000-0005-0000-0000-00009BC40000}"/>
    <cellStyle name="Porcentual 2 3 12 2" xfId="46800" xr:uid="{00000000-0005-0000-0000-00009CC40000}"/>
    <cellStyle name="Porcentual 2 3 12 3" xfId="34256" xr:uid="{00000000-0005-0000-0000-00009DC40000}"/>
    <cellStyle name="Porcentual 2 3 13" xfId="41925" xr:uid="{00000000-0005-0000-0000-00009EC40000}"/>
    <cellStyle name="Porcentual 2 3 14" xfId="11166" xr:uid="{00000000-0005-0000-0000-00009FC40000}"/>
    <cellStyle name="Porcentual 2 3 15" xfId="56507" xr:uid="{00000000-0005-0000-0000-0000A0C40000}"/>
    <cellStyle name="Porcentual 2 3 16" xfId="56962" xr:uid="{00000000-0005-0000-0000-0000A1C40000}"/>
    <cellStyle name="Porcentual 2 3 2" xfId="516" xr:uid="{00000000-0005-0000-0000-0000A2C40000}"/>
    <cellStyle name="Porcentual 2 3 2 10" xfId="10840" xr:uid="{00000000-0005-0000-0000-0000A3C40000}"/>
    <cellStyle name="Porcentual 2 3 2 10 2" xfId="46900" xr:uid="{00000000-0005-0000-0000-0000A4C40000}"/>
    <cellStyle name="Porcentual 2 3 2 10 3" xfId="34432" xr:uid="{00000000-0005-0000-0000-0000A5C40000}"/>
    <cellStyle name="Porcentual 2 3 2 11" xfId="42032" xr:uid="{00000000-0005-0000-0000-0000A6C40000}"/>
    <cellStyle name="Porcentual 2 3 2 12" xfId="11376" xr:uid="{00000000-0005-0000-0000-0000A7C40000}"/>
    <cellStyle name="Porcentual 2 3 2 13" xfId="56595" xr:uid="{00000000-0005-0000-0000-0000A8C40000}"/>
    <cellStyle name="Porcentual 2 3 2 14" xfId="57050" xr:uid="{00000000-0005-0000-0000-0000A9C40000}"/>
    <cellStyle name="Porcentual 2 3 2 2" xfId="1053" xr:uid="{00000000-0005-0000-0000-0000AAC40000}"/>
    <cellStyle name="Porcentual 2 3 2 2 10" xfId="11910" xr:uid="{00000000-0005-0000-0000-0000ABC40000}"/>
    <cellStyle name="Porcentual 2 3 2 2 11" xfId="56838" xr:uid="{00000000-0005-0000-0000-0000ACC40000}"/>
    <cellStyle name="Porcentual 2 3 2 2 12" xfId="57293" xr:uid="{00000000-0005-0000-0000-0000ADC40000}"/>
    <cellStyle name="Porcentual 2 3 2 2 2" xfId="1790" xr:uid="{00000000-0005-0000-0000-0000AEC40000}"/>
    <cellStyle name="Porcentual 2 3 2 2 2 2" xfId="4163" xr:uid="{00000000-0005-0000-0000-0000AFC40000}"/>
    <cellStyle name="Porcentual 2 3 2 2 2 2 2" xfId="8954" xr:uid="{00000000-0005-0000-0000-0000B0C40000}"/>
    <cellStyle name="Porcentual 2 3 2 2 2 2 2 2" xfId="28373" xr:uid="{00000000-0005-0000-0000-0000B1C40000}"/>
    <cellStyle name="Porcentual 2 3 2 2 2 2 2 3" xfId="54720" xr:uid="{00000000-0005-0000-0000-0000B2C40000}"/>
    <cellStyle name="Porcentual 2 3 2 2 2 2 2 4" xfId="18496" xr:uid="{00000000-0005-0000-0000-0000B3C40000}"/>
    <cellStyle name="Porcentual 2 3 2 2 2 2 3" xfId="22788" xr:uid="{00000000-0005-0000-0000-0000B4C40000}"/>
    <cellStyle name="Porcentual 2 3 2 2 2 2 3 2" xfId="50031" xr:uid="{00000000-0005-0000-0000-0000B5C40000}"/>
    <cellStyle name="Porcentual 2 3 2 2 2 2 4" xfId="32271" xr:uid="{00000000-0005-0000-0000-0000B6C40000}"/>
    <cellStyle name="Porcentual 2 3 2 2 2 2 5" xfId="37842" xr:uid="{00000000-0005-0000-0000-0000B7C40000}"/>
    <cellStyle name="Porcentual 2 3 2 2 2 2 6" xfId="45302" xr:uid="{00000000-0005-0000-0000-0000B8C40000}"/>
    <cellStyle name="Porcentual 2 3 2 2 2 2 7" xfId="14784" xr:uid="{00000000-0005-0000-0000-0000B9C40000}"/>
    <cellStyle name="Porcentual 2 3 2 2 2 3" xfId="7003" xr:uid="{00000000-0005-0000-0000-0000BAC40000}"/>
    <cellStyle name="Porcentual 2 3 2 2 2 3 2" xfId="26563" xr:uid="{00000000-0005-0000-0000-0000BBC40000}"/>
    <cellStyle name="Porcentual 2 3 2 2 2 3 3" xfId="52769" xr:uid="{00000000-0005-0000-0000-0000BCC40000}"/>
    <cellStyle name="Porcentual 2 3 2 2 2 3 4" xfId="16653" xr:uid="{00000000-0005-0000-0000-0000BDC40000}"/>
    <cellStyle name="Porcentual 2 3 2 2 2 4" xfId="20629" xr:uid="{00000000-0005-0000-0000-0000BEC40000}"/>
    <cellStyle name="Porcentual 2 3 2 2 2 4 2" xfId="48105" xr:uid="{00000000-0005-0000-0000-0000BFC40000}"/>
    <cellStyle name="Porcentual 2 3 2 2 2 5" xfId="30254" xr:uid="{00000000-0005-0000-0000-0000C0C40000}"/>
    <cellStyle name="Porcentual 2 3 2 2 2 6" xfId="35700" xr:uid="{00000000-0005-0000-0000-0000C1C40000}"/>
    <cellStyle name="Porcentual 2 3 2 2 2 7" xfId="43295" xr:uid="{00000000-0005-0000-0000-0000C2C40000}"/>
    <cellStyle name="Porcentual 2 3 2 2 2 8" xfId="13323" xr:uid="{00000000-0005-0000-0000-0000C3C40000}"/>
    <cellStyle name="Porcentual 2 3 2 2 3" xfId="2330" xr:uid="{00000000-0005-0000-0000-0000C4C40000}"/>
    <cellStyle name="Porcentual 2 3 2 2 3 2" xfId="4635" xr:uid="{00000000-0005-0000-0000-0000C5C40000}"/>
    <cellStyle name="Porcentual 2 3 2 2 3 2 2" xfId="9416" xr:uid="{00000000-0005-0000-0000-0000C6C40000}"/>
    <cellStyle name="Porcentual 2 3 2 2 3 2 2 2" xfId="28809" xr:uid="{00000000-0005-0000-0000-0000C7C40000}"/>
    <cellStyle name="Porcentual 2 3 2 2 3 2 2 3" xfId="55182" xr:uid="{00000000-0005-0000-0000-0000C8C40000}"/>
    <cellStyle name="Porcentual 2 3 2 2 3 2 2 4" xfId="18968" xr:uid="{00000000-0005-0000-0000-0000C9C40000}"/>
    <cellStyle name="Porcentual 2 3 2 2 3 2 3" xfId="23260" xr:uid="{00000000-0005-0000-0000-0000CAC40000}"/>
    <cellStyle name="Porcentual 2 3 2 2 3 2 3 2" xfId="50492" xr:uid="{00000000-0005-0000-0000-0000CBC40000}"/>
    <cellStyle name="Porcentual 2 3 2 2 3 2 4" xfId="32735" xr:uid="{00000000-0005-0000-0000-0000CCC40000}"/>
    <cellStyle name="Porcentual 2 3 2 2 3 2 5" xfId="38314" xr:uid="{00000000-0005-0000-0000-0000CDC40000}"/>
    <cellStyle name="Porcentual 2 3 2 2 3 2 6" xfId="45774" xr:uid="{00000000-0005-0000-0000-0000CEC40000}"/>
    <cellStyle name="Porcentual 2 3 2 2 3 2 7" xfId="15220" xr:uid="{00000000-0005-0000-0000-0000CFC40000}"/>
    <cellStyle name="Porcentual 2 3 2 2 3 3" xfId="7495" xr:uid="{00000000-0005-0000-0000-0000D0C40000}"/>
    <cellStyle name="Porcentual 2 3 2 2 3 3 2" xfId="26999" xr:uid="{00000000-0005-0000-0000-0000D1C40000}"/>
    <cellStyle name="Porcentual 2 3 2 2 3 3 3" xfId="53261" xr:uid="{00000000-0005-0000-0000-0000D2C40000}"/>
    <cellStyle name="Porcentual 2 3 2 2 3 3 4" xfId="17089" xr:uid="{00000000-0005-0000-0000-0000D3C40000}"/>
    <cellStyle name="Porcentual 2 3 2 2 3 4" xfId="21167" xr:uid="{00000000-0005-0000-0000-0000D4C40000}"/>
    <cellStyle name="Porcentual 2 3 2 2 3 4 2" xfId="48597" xr:uid="{00000000-0005-0000-0000-0000D5C40000}"/>
    <cellStyle name="Porcentual 2 3 2 2 3 5" xfId="30781" xr:uid="{00000000-0005-0000-0000-0000D6C40000}"/>
    <cellStyle name="Porcentual 2 3 2 2 3 6" xfId="36240" xr:uid="{00000000-0005-0000-0000-0000D7C40000}"/>
    <cellStyle name="Porcentual 2 3 2 2 3 7" xfId="43833" xr:uid="{00000000-0005-0000-0000-0000D8C40000}"/>
    <cellStyle name="Porcentual 2 3 2 2 3 8" xfId="12603" xr:uid="{00000000-0005-0000-0000-0000D9C40000}"/>
    <cellStyle name="Porcentual 2 3 2 2 4" xfId="3471" xr:uid="{00000000-0005-0000-0000-0000DAC40000}"/>
    <cellStyle name="Porcentual 2 3 2 2 4 2" xfId="8263" xr:uid="{00000000-0005-0000-0000-0000DBC40000}"/>
    <cellStyle name="Porcentual 2 3 2 2 4 2 2" xfId="27693" xr:uid="{00000000-0005-0000-0000-0000DCC40000}"/>
    <cellStyle name="Porcentual 2 3 2 2 4 2 3" xfId="54029" xr:uid="{00000000-0005-0000-0000-0000DDC40000}"/>
    <cellStyle name="Porcentual 2 3 2 2 4 2 4" xfId="17804" xr:uid="{00000000-0005-0000-0000-0000DEC40000}"/>
    <cellStyle name="Porcentual 2 3 2 2 4 3" xfId="22096" xr:uid="{00000000-0005-0000-0000-0000DFC40000}"/>
    <cellStyle name="Porcentual 2 3 2 2 4 3 2" xfId="49341" xr:uid="{00000000-0005-0000-0000-0000E0C40000}"/>
    <cellStyle name="Porcentual 2 3 2 2 4 4" xfId="31583" xr:uid="{00000000-0005-0000-0000-0000E1C40000}"/>
    <cellStyle name="Porcentual 2 3 2 2 4 5" xfId="37150" xr:uid="{00000000-0005-0000-0000-0000E2C40000}"/>
    <cellStyle name="Porcentual 2 3 2 2 4 6" xfId="44610" xr:uid="{00000000-0005-0000-0000-0000E3C40000}"/>
    <cellStyle name="Porcentual 2 3 2 2 4 7" xfId="14105" xr:uid="{00000000-0005-0000-0000-0000E4C40000}"/>
    <cellStyle name="Porcentual 2 3 2 2 5" xfId="5110" xr:uid="{00000000-0005-0000-0000-0000E5C40000}"/>
    <cellStyle name="Porcentual 2 3 2 2 5 2" xfId="9866" xr:uid="{00000000-0005-0000-0000-0000E6C40000}"/>
    <cellStyle name="Porcentual 2 3 2 2 5 2 2" xfId="55632" xr:uid="{00000000-0005-0000-0000-0000E7C40000}"/>
    <cellStyle name="Porcentual 2 3 2 2 5 2 3" xfId="25884" xr:uid="{00000000-0005-0000-0000-0000E8C40000}"/>
    <cellStyle name="Porcentual 2 3 2 2 5 3" xfId="33209" xr:uid="{00000000-0005-0000-0000-0000E9C40000}"/>
    <cellStyle name="Porcentual 2 3 2 2 5 3 2" xfId="50941" xr:uid="{00000000-0005-0000-0000-0000EAC40000}"/>
    <cellStyle name="Porcentual 2 3 2 2 5 4" xfId="38788" xr:uid="{00000000-0005-0000-0000-0000EBC40000}"/>
    <cellStyle name="Porcentual 2 3 2 2 5 5" xfId="46241" xr:uid="{00000000-0005-0000-0000-0000ECC40000}"/>
    <cellStyle name="Porcentual 2 3 2 2 5 6" xfId="15974" xr:uid="{00000000-0005-0000-0000-0000EDC40000}"/>
    <cellStyle name="Porcentual 2 3 2 2 6" xfId="5595" xr:uid="{00000000-0005-0000-0000-0000EEC40000}"/>
    <cellStyle name="Porcentual 2 3 2 2 6 2" xfId="10287" xr:uid="{00000000-0005-0000-0000-0000EFC40000}"/>
    <cellStyle name="Porcentual 2 3 2 2 6 2 2" xfId="56053" xr:uid="{00000000-0005-0000-0000-0000F0C40000}"/>
    <cellStyle name="Porcentual 2 3 2 2 6 2 3" xfId="33691" xr:uid="{00000000-0005-0000-0000-0000F1C40000}"/>
    <cellStyle name="Porcentual 2 3 2 2 6 3" xfId="39270" xr:uid="{00000000-0005-0000-0000-0000F2C40000}"/>
    <cellStyle name="Porcentual 2 3 2 2 6 3 2" xfId="51361" xr:uid="{00000000-0005-0000-0000-0000F3C40000}"/>
    <cellStyle name="Porcentual 2 3 2 2 6 4" xfId="46723" xr:uid="{00000000-0005-0000-0000-0000F4C40000}"/>
    <cellStyle name="Porcentual 2 3 2 2 6 5" xfId="19898" xr:uid="{00000000-0005-0000-0000-0000F5C40000}"/>
    <cellStyle name="Porcentual 2 3 2 2 7" xfId="6298" xr:uid="{00000000-0005-0000-0000-0000F6C40000}"/>
    <cellStyle name="Porcentual 2 3 2 2 7 2" xfId="52064" xr:uid="{00000000-0005-0000-0000-0000F7C40000}"/>
    <cellStyle name="Porcentual 2 3 2 2 7 3" xfId="29532" xr:uid="{00000000-0005-0000-0000-0000F8C40000}"/>
    <cellStyle name="Porcentual 2 3 2 2 8" xfId="11083" xr:uid="{00000000-0005-0000-0000-0000F9C40000}"/>
    <cellStyle name="Porcentual 2 3 2 2 8 2" xfId="47402" xr:uid="{00000000-0005-0000-0000-0000FAC40000}"/>
    <cellStyle name="Porcentual 2 3 2 2 8 3" xfId="34967" xr:uid="{00000000-0005-0000-0000-0000FBC40000}"/>
    <cellStyle name="Porcentual 2 3 2 2 9" xfId="42566" xr:uid="{00000000-0005-0000-0000-0000FCC40000}"/>
    <cellStyle name="Porcentual 2 3 2 3" xfId="805" xr:uid="{00000000-0005-0000-0000-0000FDC40000}"/>
    <cellStyle name="Porcentual 2 3 2 3 10" xfId="11662" xr:uid="{00000000-0005-0000-0000-0000FEC40000}"/>
    <cellStyle name="Porcentual 2 3 2 3 2" xfId="1547" xr:uid="{00000000-0005-0000-0000-0000FFC40000}"/>
    <cellStyle name="Porcentual 2 3 2 3 2 2" xfId="3920" xr:uid="{00000000-0005-0000-0000-000000C50000}"/>
    <cellStyle name="Porcentual 2 3 2 3 2 2 2" xfId="8711" xr:uid="{00000000-0005-0000-0000-000001C50000}"/>
    <cellStyle name="Porcentual 2 3 2 3 2 2 2 2" xfId="28130" xr:uid="{00000000-0005-0000-0000-000002C50000}"/>
    <cellStyle name="Porcentual 2 3 2 3 2 2 2 3" xfId="54477" xr:uid="{00000000-0005-0000-0000-000003C50000}"/>
    <cellStyle name="Porcentual 2 3 2 3 2 2 2 4" xfId="18253" xr:uid="{00000000-0005-0000-0000-000004C50000}"/>
    <cellStyle name="Porcentual 2 3 2 3 2 2 3" xfId="22545" xr:uid="{00000000-0005-0000-0000-000005C50000}"/>
    <cellStyle name="Porcentual 2 3 2 3 2 2 3 2" xfId="49788" xr:uid="{00000000-0005-0000-0000-000006C50000}"/>
    <cellStyle name="Porcentual 2 3 2 3 2 2 4" xfId="32028" xr:uid="{00000000-0005-0000-0000-000007C50000}"/>
    <cellStyle name="Porcentual 2 3 2 3 2 2 5" xfId="37599" xr:uid="{00000000-0005-0000-0000-000008C50000}"/>
    <cellStyle name="Porcentual 2 3 2 3 2 2 6" xfId="45059" xr:uid="{00000000-0005-0000-0000-000009C50000}"/>
    <cellStyle name="Porcentual 2 3 2 3 2 2 7" xfId="14541" xr:uid="{00000000-0005-0000-0000-00000AC50000}"/>
    <cellStyle name="Porcentual 2 3 2 3 2 3" xfId="6760" xr:uid="{00000000-0005-0000-0000-00000BC50000}"/>
    <cellStyle name="Porcentual 2 3 2 3 2 3 2" xfId="26320" xr:uid="{00000000-0005-0000-0000-00000CC50000}"/>
    <cellStyle name="Porcentual 2 3 2 3 2 3 3" xfId="52526" xr:uid="{00000000-0005-0000-0000-00000DC50000}"/>
    <cellStyle name="Porcentual 2 3 2 3 2 3 4" xfId="16410" xr:uid="{00000000-0005-0000-0000-00000EC50000}"/>
    <cellStyle name="Porcentual 2 3 2 3 2 4" xfId="20386" xr:uid="{00000000-0005-0000-0000-00000FC50000}"/>
    <cellStyle name="Porcentual 2 3 2 3 2 4 2" xfId="47862" xr:uid="{00000000-0005-0000-0000-000010C50000}"/>
    <cellStyle name="Porcentual 2 3 2 3 2 5" xfId="30011" xr:uid="{00000000-0005-0000-0000-000011C50000}"/>
    <cellStyle name="Porcentual 2 3 2 3 2 6" xfId="35457" xr:uid="{00000000-0005-0000-0000-000012C50000}"/>
    <cellStyle name="Porcentual 2 3 2 3 2 7" xfId="43052" xr:uid="{00000000-0005-0000-0000-000013C50000}"/>
    <cellStyle name="Porcentual 2 3 2 3 2 8" xfId="13080" xr:uid="{00000000-0005-0000-0000-000014C50000}"/>
    <cellStyle name="Porcentual 2 3 2 3 3" xfId="3228" xr:uid="{00000000-0005-0000-0000-000015C50000}"/>
    <cellStyle name="Porcentual 2 3 2 3 3 2" xfId="8020" xr:uid="{00000000-0005-0000-0000-000016C50000}"/>
    <cellStyle name="Porcentual 2 3 2 3 3 2 2" xfId="27450" xr:uid="{00000000-0005-0000-0000-000017C50000}"/>
    <cellStyle name="Porcentual 2 3 2 3 3 2 3" xfId="53786" xr:uid="{00000000-0005-0000-0000-000018C50000}"/>
    <cellStyle name="Porcentual 2 3 2 3 3 2 4" xfId="17561" xr:uid="{00000000-0005-0000-0000-000019C50000}"/>
    <cellStyle name="Porcentual 2 3 2 3 3 3" xfId="21853" xr:uid="{00000000-0005-0000-0000-00001AC50000}"/>
    <cellStyle name="Porcentual 2 3 2 3 3 3 2" xfId="49098" xr:uid="{00000000-0005-0000-0000-00001BC50000}"/>
    <cellStyle name="Porcentual 2 3 2 3 3 4" xfId="31340" xr:uid="{00000000-0005-0000-0000-00001CC50000}"/>
    <cellStyle name="Porcentual 2 3 2 3 3 5" xfId="36907" xr:uid="{00000000-0005-0000-0000-00001DC50000}"/>
    <cellStyle name="Porcentual 2 3 2 3 3 6" xfId="44367" xr:uid="{00000000-0005-0000-0000-00001EC50000}"/>
    <cellStyle name="Porcentual 2 3 2 3 3 7" xfId="12360" xr:uid="{00000000-0005-0000-0000-00001FC50000}"/>
    <cellStyle name="Porcentual 2 3 2 3 4" xfId="6055" xr:uid="{00000000-0005-0000-0000-000020C50000}"/>
    <cellStyle name="Porcentual 2 3 2 3 4 2" xfId="25133" xr:uid="{00000000-0005-0000-0000-000021C50000}"/>
    <cellStyle name="Porcentual 2 3 2 3 4 3" xfId="51821" xr:uid="{00000000-0005-0000-0000-000022C50000}"/>
    <cellStyle name="Porcentual 2 3 2 3 4 4" xfId="13862" xr:uid="{00000000-0005-0000-0000-000023C50000}"/>
    <cellStyle name="Porcentual 2 3 2 3 5" xfId="15731" xr:uid="{00000000-0005-0000-0000-000024C50000}"/>
    <cellStyle name="Porcentual 2 3 2 3 5 2" xfId="25641" xr:uid="{00000000-0005-0000-0000-000025C50000}"/>
    <cellStyle name="Porcentual 2 3 2 3 5 3" xfId="47159" xr:uid="{00000000-0005-0000-0000-000026C50000}"/>
    <cellStyle name="Porcentual 2 3 2 3 6" xfId="19650" xr:uid="{00000000-0005-0000-0000-000027C50000}"/>
    <cellStyle name="Porcentual 2 3 2 3 7" xfId="29289" xr:uid="{00000000-0005-0000-0000-000028C50000}"/>
    <cellStyle name="Porcentual 2 3 2 3 8" xfId="34719" xr:uid="{00000000-0005-0000-0000-000029C50000}"/>
    <cellStyle name="Porcentual 2 3 2 3 9" xfId="42318" xr:uid="{00000000-0005-0000-0000-00002AC50000}"/>
    <cellStyle name="Porcentual 2 3 2 4" xfId="1284" xr:uid="{00000000-0005-0000-0000-00002BC50000}"/>
    <cellStyle name="Porcentual 2 3 2 4 2" xfId="3660" xr:uid="{00000000-0005-0000-0000-00002CC50000}"/>
    <cellStyle name="Porcentual 2 3 2 4 2 2" xfId="8451" xr:uid="{00000000-0005-0000-0000-00002DC50000}"/>
    <cellStyle name="Porcentual 2 3 2 4 2 2 2" xfId="27871" xr:uid="{00000000-0005-0000-0000-00002EC50000}"/>
    <cellStyle name="Porcentual 2 3 2 4 2 2 3" xfId="54217" xr:uid="{00000000-0005-0000-0000-00002FC50000}"/>
    <cellStyle name="Porcentual 2 3 2 4 2 2 4" xfId="17993" xr:uid="{00000000-0005-0000-0000-000030C50000}"/>
    <cellStyle name="Porcentual 2 3 2 4 2 3" xfId="22285" xr:uid="{00000000-0005-0000-0000-000031C50000}"/>
    <cellStyle name="Porcentual 2 3 2 4 2 3 2" xfId="49528" xr:uid="{00000000-0005-0000-0000-000032C50000}"/>
    <cellStyle name="Porcentual 2 3 2 4 2 4" xfId="31768" xr:uid="{00000000-0005-0000-0000-000033C50000}"/>
    <cellStyle name="Porcentual 2 3 2 4 2 5" xfId="37339" xr:uid="{00000000-0005-0000-0000-000034C50000}"/>
    <cellStyle name="Porcentual 2 3 2 4 2 6" xfId="44799" xr:uid="{00000000-0005-0000-0000-000035C50000}"/>
    <cellStyle name="Porcentual 2 3 2 4 2 7" xfId="14282" xr:uid="{00000000-0005-0000-0000-000036C50000}"/>
    <cellStyle name="Porcentual 2 3 2 4 3" xfId="6498" xr:uid="{00000000-0005-0000-0000-000037C50000}"/>
    <cellStyle name="Porcentual 2 3 2 4 3 2" xfId="26061" xr:uid="{00000000-0005-0000-0000-000038C50000}"/>
    <cellStyle name="Porcentual 2 3 2 4 3 3" xfId="52264" xr:uid="{00000000-0005-0000-0000-000039C50000}"/>
    <cellStyle name="Porcentual 2 3 2 4 3 4" xfId="16151" xr:uid="{00000000-0005-0000-0000-00003AC50000}"/>
    <cellStyle name="Porcentual 2 3 2 4 4" xfId="20123" xr:uid="{00000000-0005-0000-0000-00003BC50000}"/>
    <cellStyle name="Porcentual 2 3 2 4 4 2" xfId="47600" xr:uid="{00000000-0005-0000-0000-00003CC50000}"/>
    <cellStyle name="Porcentual 2 3 2 4 5" xfId="29748" xr:uid="{00000000-0005-0000-0000-00003DC50000}"/>
    <cellStyle name="Porcentual 2 3 2 4 6" xfId="35194" xr:uid="{00000000-0005-0000-0000-00003EC50000}"/>
    <cellStyle name="Porcentual 2 3 2 4 7" xfId="42789" xr:uid="{00000000-0005-0000-0000-00003FC50000}"/>
    <cellStyle name="Porcentual 2 3 2 4 8" xfId="12818" xr:uid="{00000000-0005-0000-0000-000040C50000}"/>
    <cellStyle name="Porcentual 2 3 2 5" xfId="2087" xr:uid="{00000000-0005-0000-0000-000041C50000}"/>
    <cellStyle name="Porcentual 2 3 2 5 2" xfId="4392" xr:uid="{00000000-0005-0000-0000-000042C50000}"/>
    <cellStyle name="Porcentual 2 3 2 5 2 2" xfId="9173" xr:uid="{00000000-0005-0000-0000-000043C50000}"/>
    <cellStyle name="Porcentual 2 3 2 5 2 2 2" xfId="28566" xr:uid="{00000000-0005-0000-0000-000044C50000}"/>
    <cellStyle name="Porcentual 2 3 2 5 2 2 3" xfId="54939" xr:uid="{00000000-0005-0000-0000-000045C50000}"/>
    <cellStyle name="Porcentual 2 3 2 5 2 2 4" xfId="18725" xr:uid="{00000000-0005-0000-0000-000046C50000}"/>
    <cellStyle name="Porcentual 2 3 2 5 2 3" xfId="23017" xr:uid="{00000000-0005-0000-0000-000047C50000}"/>
    <cellStyle name="Porcentual 2 3 2 5 2 3 2" xfId="50249" xr:uid="{00000000-0005-0000-0000-000048C50000}"/>
    <cellStyle name="Porcentual 2 3 2 5 2 4" xfId="32492" xr:uid="{00000000-0005-0000-0000-000049C50000}"/>
    <cellStyle name="Porcentual 2 3 2 5 2 5" xfId="38071" xr:uid="{00000000-0005-0000-0000-00004AC50000}"/>
    <cellStyle name="Porcentual 2 3 2 5 2 6" xfId="45531" xr:uid="{00000000-0005-0000-0000-00004BC50000}"/>
    <cellStyle name="Porcentual 2 3 2 5 2 7" xfId="14977" xr:uid="{00000000-0005-0000-0000-00004CC50000}"/>
    <cellStyle name="Porcentual 2 3 2 5 3" xfId="7252" xr:uid="{00000000-0005-0000-0000-00004DC50000}"/>
    <cellStyle name="Porcentual 2 3 2 5 3 2" xfId="26756" xr:uid="{00000000-0005-0000-0000-00004EC50000}"/>
    <cellStyle name="Porcentual 2 3 2 5 3 3" xfId="53018" xr:uid="{00000000-0005-0000-0000-00004FC50000}"/>
    <cellStyle name="Porcentual 2 3 2 5 3 4" xfId="16846" xr:uid="{00000000-0005-0000-0000-000050C50000}"/>
    <cellStyle name="Porcentual 2 3 2 5 4" xfId="20924" xr:uid="{00000000-0005-0000-0000-000051C50000}"/>
    <cellStyle name="Porcentual 2 3 2 5 4 2" xfId="48354" xr:uid="{00000000-0005-0000-0000-000052C50000}"/>
    <cellStyle name="Porcentual 2 3 2 5 5" xfId="30538" xr:uid="{00000000-0005-0000-0000-000053C50000}"/>
    <cellStyle name="Porcentual 2 3 2 5 6" xfId="35997" xr:uid="{00000000-0005-0000-0000-000054C50000}"/>
    <cellStyle name="Porcentual 2 3 2 5 7" xfId="43590" xr:uid="{00000000-0005-0000-0000-000055C50000}"/>
    <cellStyle name="Porcentual 2 3 2 5 8" xfId="12101" xr:uid="{00000000-0005-0000-0000-000056C50000}"/>
    <cellStyle name="Porcentual 2 3 2 6" xfId="2968" xr:uid="{00000000-0005-0000-0000-000057C50000}"/>
    <cellStyle name="Porcentual 2 3 2 6 2" xfId="7761" xr:uid="{00000000-0005-0000-0000-000058C50000}"/>
    <cellStyle name="Porcentual 2 3 2 6 2 2" xfId="27191" xr:uid="{00000000-0005-0000-0000-000059C50000}"/>
    <cellStyle name="Porcentual 2 3 2 6 2 3" xfId="53527" xr:uid="{00000000-0005-0000-0000-00005AC50000}"/>
    <cellStyle name="Porcentual 2 3 2 6 2 4" xfId="17301" xr:uid="{00000000-0005-0000-0000-00005BC50000}"/>
    <cellStyle name="Porcentual 2 3 2 6 3" xfId="21593" xr:uid="{00000000-0005-0000-0000-00005CC50000}"/>
    <cellStyle name="Porcentual 2 3 2 6 3 2" xfId="48839" xr:uid="{00000000-0005-0000-0000-00005DC50000}"/>
    <cellStyle name="Porcentual 2 3 2 6 4" xfId="31080" xr:uid="{00000000-0005-0000-0000-00005EC50000}"/>
    <cellStyle name="Porcentual 2 3 2 6 5" xfId="36647" xr:uid="{00000000-0005-0000-0000-00005FC50000}"/>
    <cellStyle name="Porcentual 2 3 2 6 6" xfId="44107" xr:uid="{00000000-0005-0000-0000-000060C50000}"/>
    <cellStyle name="Porcentual 2 3 2 6 7" xfId="13603" xr:uid="{00000000-0005-0000-0000-000061C50000}"/>
    <cellStyle name="Porcentual 2 3 2 7" xfId="4867" xr:uid="{00000000-0005-0000-0000-000062C50000}"/>
    <cellStyle name="Porcentual 2 3 2 7 2" xfId="9623" xr:uid="{00000000-0005-0000-0000-000063C50000}"/>
    <cellStyle name="Porcentual 2 3 2 7 2 2" xfId="55389" xr:uid="{00000000-0005-0000-0000-000064C50000}"/>
    <cellStyle name="Porcentual 2 3 2 7 2 3" xfId="25382" xr:uid="{00000000-0005-0000-0000-000065C50000}"/>
    <cellStyle name="Porcentual 2 3 2 7 3" xfId="32966" xr:uid="{00000000-0005-0000-0000-000066C50000}"/>
    <cellStyle name="Porcentual 2 3 2 7 3 2" xfId="50698" xr:uid="{00000000-0005-0000-0000-000067C50000}"/>
    <cellStyle name="Porcentual 2 3 2 7 4" xfId="38545" xr:uid="{00000000-0005-0000-0000-000068C50000}"/>
    <cellStyle name="Porcentual 2 3 2 7 5" xfId="45998" xr:uid="{00000000-0005-0000-0000-000069C50000}"/>
    <cellStyle name="Porcentual 2 3 2 7 6" xfId="15472" xr:uid="{00000000-0005-0000-0000-00006AC50000}"/>
    <cellStyle name="Porcentual 2 3 2 8" xfId="5352" xr:uid="{00000000-0005-0000-0000-00006BC50000}"/>
    <cellStyle name="Porcentual 2 3 2 8 2" xfId="10044" xr:uid="{00000000-0005-0000-0000-00006CC50000}"/>
    <cellStyle name="Porcentual 2 3 2 8 2 2" xfId="55810" xr:uid="{00000000-0005-0000-0000-00006DC50000}"/>
    <cellStyle name="Porcentual 2 3 2 8 2 3" xfId="33448" xr:uid="{00000000-0005-0000-0000-00006EC50000}"/>
    <cellStyle name="Porcentual 2 3 2 8 3" xfId="39027" xr:uid="{00000000-0005-0000-0000-00006FC50000}"/>
    <cellStyle name="Porcentual 2 3 2 8 3 2" xfId="51118" xr:uid="{00000000-0005-0000-0000-000070C50000}"/>
    <cellStyle name="Porcentual 2 3 2 8 4" xfId="46480" xr:uid="{00000000-0005-0000-0000-000071C50000}"/>
    <cellStyle name="Porcentual 2 3 2 8 5" xfId="19363" xr:uid="{00000000-0005-0000-0000-000072C50000}"/>
    <cellStyle name="Porcentual 2 3 2 9" xfId="5795" xr:uid="{00000000-0005-0000-0000-000073C50000}"/>
    <cellStyle name="Porcentual 2 3 2 9 2" xfId="51561" xr:uid="{00000000-0005-0000-0000-000074C50000}"/>
    <cellStyle name="Porcentual 2 3 2 9 3" xfId="29029" xr:uid="{00000000-0005-0000-0000-000075C50000}"/>
    <cellStyle name="Porcentual 2 3 3" xfId="593" xr:uid="{00000000-0005-0000-0000-000076C50000}"/>
    <cellStyle name="Porcentual 2 3 3 10" xfId="42109" xr:uid="{00000000-0005-0000-0000-000077C50000}"/>
    <cellStyle name="Porcentual 2 3 3 11" xfId="11453" xr:uid="{00000000-0005-0000-0000-000078C50000}"/>
    <cellStyle name="Porcentual 2 3 3 12" xfId="56667" xr:uid="{00000000-0005-0000-0000-000079C50000}"/>
    <cellStyle name="Porcentual 2 3 3 13" xfId="57122" xr:uid="{00000000-0005-0000-0000-00007AC50000}"/>
    <cellStyle name="Porcentual 2 3 3 2" xfId="877" xr:uid="{00000000-0005-0000-0000-00007BC50000}"/>
    <cellStyle name="Porcentual 2 3 3 2 10" xfId="11734" xr:uid="{00000000-0005-0000-0000-00007CC50000}"/>
    <cellStyle name="Porcentual 2 3 3 2 2" xfId="1619" xr:uid="{00000000-0005-0000-0000-00007DC50000}"/>
    <cellStyle name="Porcentual 2 3 3 2 2 2" xfId="3992" xr:uid="{00000000-0005-0000-0000-00007EC50000}"/>
    <cellStyle name="Porcentual 2 3 3 2 2 2 2" xfId="8783" xr:uid="{00000000-0005-0000-0000-00007FC50000}"/>
    <cellStyle name="Porcentual 2 3 3 2 2 2 2 2" xfId="28202" xr:uid="{00000000-0005-0000-0000-000080C50000}"/>
    <cellStyle name="Porcentual 2 3 3 2 2 2 2 3" xfId="54549" xr:uid="{00000000-0005-0000-0000-000081C50000}"/>
    <cellStyle name="Porcentual 2 3 3 2 2 2 2 4" xfId="18325" xr:uid="{00000000-0005-0000-0000-000082C50000}"/>
    <cellStyle name="Porcentual 2 3 3 2 2 2 3" xfId="22617" xr:uid="{00000000-0005-0000-0000-000083C50000}"/>
    <cellStyle name="Porcentual 2 3 3 2 2 2 3 2" xfId="49860" xr:uid="{00000000-0005-0000-0000-000084C50000}"/>
    <cellStyle name="Porcentual 2 3 3 2 2 2 4" xfId="32100" xr:uid="{00000000-0005-0000-0000-000085C50000}"/>
    <cellStyle name="Porcentual 2 3 3 2 2 2 5" xfId="37671" xr:uid="{00000000-0005-0000-0000-000086C50000}"/>
    <cellStyle name="Porcentual 2 3 3 2 2 2 6" xfId="45131" xr:uid="{00000000-0005-0000-0000-000087C50000}"/>
    <cellStyle name="Porcentual 2 3 3 2 2 2 7" xfId="14613" xr:uid="{00000000-0005-0000-0000-000088C50000}"/>
    <cellStyle name="Porcentual 2 3 3 2 2 3" xfId="6832" xr:uid="{00000000-0005-0000-0000-000089C50000}"/>
    <cellStyle name="Porcentual 2 3 3 2 2 3 2" xfId="26392" xr:uid="{00000000-0005-0000-0000-00008AC50000}"/>
    <cellStyle name="Porcentual 2 3 3 2 2 3 3" xfId="52598" xr:uid="{00000000-0005-0000-0000-00008BC50000}"/>
    <cellStyle name="Porcentual 2 3 3 2 2 3 4" xfId="16482" xr:uid="{00000000-0005-0000-0000-00008CC50000}"/>
    <cellStyle name="Porcentual 2 3 3 2 2 4" xfId="20458" xr:uid="{00000000-0005-0000-0000-00008DC50000}"/>
    <cellStyle name="Porcentual 2 3 3 2 2 4 2" xfId="47934" xr:uid="{00000000-0005-0000-0000-00008EC50000}"/>
    <cellStyle name="Porcentual 2 3 3 2 2 5" xfId="30083" xr:uid="{00000000-0005-0000-0000-00008FC50000}"/>
    <cellStyle name="Porcentual 2 3 3 2 2 6" xfId="35529" xr:uid="{00000000-0005-0000-0000-000090C50000}"/>
    <cellStyle name="Porcentual 2 3 3 2 2 7" xfId="43124" xr:uid="{00000000-0005-0000-0000-000091C50000}"/>
    <cellStyle name="Porcentual 2 3 3 2 2 8" xfId="13152" xr:uid="{00000000-0005-0000-0000-000092C50000}"/>
    <cellStyle name="Porcentual 2 3 3 2 3" xfId="3300" xr:uid="{00000000-0005-0000-0000-000093C50000}"/>
    <cellStyle name="Porcentual 2 3 3 2 3 2" xfId="8092" xr:uid="{00000000-0005-0000-0000-000094C50000}"/>
    <cellStyle name="Porcentual 2 3 3 2 3 2 2" xfId="27522" xr:uid="{00000000-0005-0000-0000-000095C50000}"/>
    <cellStyle name="Porcentual 2 3 3 2 3 2 3" xfId="53858" xr:uid="{00000000-0005-0000-0000-000096C50000}"/>
    <cellStyle name="Porcentual 2 3 3 2 3 2 4" xfId="17633" xr:uid="{00000000-0005-0000-0000-000097C50000}"/>
    <cellStyle name="Porcentual 2 3 3 2 3 3" xfId="21925" xr:uid="{00000000-0005-0000-0000-000098C50000}"/>
    <cellStyle name="Porcentual 2 3 3 2 3 3 2" xfId="49170" xr:uid="{00000000-0005-0000-0000-000099C50000}"/>
    <cellStyle name="Porcentual 2 3 3 2 3 4" xfId="31412" xr:uid="{00000000-0005-0000-0000-00009AC50000}"/>
    <cellStyle name="Porcentual 2 3 3 2 3 5" xfId="36979" xr:uid="{00000000-0005-0000-0000-00009BC50000}"/>
    <cellStyle name="Porcentual 2 3 3 2 3 6" xfId="44439" xr:uid="{00000000-0005-0000-0000-00009CC50000}"/>
    <cellStyle name="Porcentual 2 3 3 2 3 7" xfId="12432" xr:uid="{00000000-0005-0000-0000-00009DC50000}"/>
    <cellStyle name="Porcentual 2 3 3 2 4" xfId="6127" xr:uid="{00000000-0005-0000-0000-00009EC50000}"/>
    <cellStyle name="Porcentual 2 3 3 2 4 2" xfId="24311" xr:uid="{00000000-0005-0000-0000-00009FC50000}"/>
    <cellStyle name="Porcentual 2 3 3 2 4 3" xfId="51893" xr:uid="{00000000-0005-0000-0000-0000A0C50000}"/>
    <cellStyle name="Porcentual 2 3 3 2 4 4" xfId="13934" xr:uid="{00000000-0005-0000-0000-0000A1C50000}"/>
    <cellStyle name="Porcentual 2 3 3 2 5" xfId="15803" xr:uid="{00000000-0005-0000-0000-0000A2C50000}"/>
    <cellStyle name="Porcentual 2 3 3 2 5 2" xfId="25713" xr:uid="{00000000-0005-0000-0000-0000A3C50000}"/>
    <cellStyle name="Porcentual 2 3 3 2 5 3" xfId="47231" xr:uid="{00000000-0005-0000-0000-0000A4C50000}"/>
    <cellStyle name="Porcentual 2 3 3 2 6" xfId="19722" xr:uid="{00000000-0005-0000-0000-0000A5C50000}"/>
    <cellStyle name="Porcentual 2 3 3 2 7" xfId="29361" xr:uid="{00000000-0005-0000-0000-0000A6C50000}"/>
    <cellStyle name="Porcentual 2 3 3 2 8" xfId="34791" xr:uid="{00000000-0005-0000-0000-0000A7C50000}"/>
    <cellStyle name="Porcentual 2 3 3 2 9" xfId="42390" xr:uid="{00000000-0005-0000-0000-0000A8C50000}"/>
    <cellStyle name="Porcentual 2 3 3 3" xfId="1356" xr:uid="{00000000-0005-0000-0000-0000A9C50000}"/>
    <cellStyle name="Porcentual 2 3 3 3 2" xfId="3732" xr:uid="{00000000-0005-0000-0000-0000AAC50000}"/>
    <cellStyle name="Porcentual 2 3 3 3 2 2" xfId="8523" xr:uid="{00000000-0005-0000-0000-0000ABC50000}"/>
    <cellStyle name="Porcentual 2 3 3 3 2 2 2" xfId="27943" xr:uid="{00000000-0005-0000-0000-0000ACC50000}"/>
    <cellStyle name="Porcentual 2 3 3 3 2 2 3" xfId="54289" xr:uid="{00000000-0005-0000-0000-0000ADC50000}"/>
    <cellStyle name="Porcentual 2 3 3 3 2 2 4" xfId="18065" xr:uid="{00000000-0005-0000-0000-0000AEC50000}"/>
    <cellStyle name="Porcentual 2 3 3 3 2 3" xfId="22357" xr:uid="{00000000-0005-0000-0000-0000AFC50000}"/>
    <cellStyle name="Porcentual 2 3 3 3 2 3 2" xfId="49600" xr:uid="{00000000-0005-0000-0000-0000B0C50000}"/>
    <cellStyle name="Porcentual 2 3 3 3 2 4" xfId="31840" xr:uid="{00000000-0005-0000-0000-0000B1C50000}"/>
    <cellStyle name="Porcentual 2 3 3 3 2 5" xfId="37411" xr:uid="{00000000-0005-0000-0000-0000B2C50000}"/>
    <cellStyle name="Porcentual 2 3 3 3 2 6" xfId="44871" xr:uid="{00000000-0005-0000-0000-0000B3C50000}"/>
    <cellStyle name="Porcentual 2 3 3 3 2 7" xfId="14354" xr:uid="{00000000-0005-0000-0000-0000B4C50000}"/>
    <cellStyle name="Porcentual 2 3 3 3 3" xfId="6570" xr:uid="{00000000-0005-0000-0000-0000B5C50000}"/>
    <cellStyle name="Porcentual 2 3 3 3 3 2" xfId="26133" xr:uid="{00000000-0005-0000-0000-0000B6C50000}"/>
    <cellStyle name="Porcentual 2 3 3 3 3 3" xfId="52336" xr:uid="{00000000-0005-0000-0000-0000B7C50000}"/>
    <cellStyle name="Porcentual 2 3 3 3 3 4" xfId="16223" xr:uid="{00000000-0005-0000-0000-0000B8C50000}"/>
    <cellStyle name="Porcentual 2 3 3 3 4" xfId="20195" xr:uid="{00000000-0005-0000-0000-0000B9C50000}"/>
    <cellStyle name="Porcentual 2 3 3 3 4 2" xfId="47672" xr:uid="{00000000-0005-0000-0000-0000BAC50000}"/>
    <cellStyle name="Porcentual 2 3 3 3 5" xfId="29820" xr:uid="{00000000-0005-0000-0000-0000BBC50000}"/>
    <cellStyle name="Porcentual 2 3 3 3 6" xfId="35266" xr:uid="{00000000-0005-0000-0000-0000BCC50000}"/>
    <cellStyle name="Porcentual 2 3 3 3 7" xfId="42861" xr:uid="{00000000-0005-0000-0000-0000BDC50000}"/>
    <cellStyle name="Porcentual 2 3 3 3 8" xfId="12890" xr:uid="{00000000-0005-0000-0000-0000BEC50000}"/>
    <cellStyle name="Porcentual 2 3 3 4" xfId="2159" xr:uid="{00000000-0005-0000-0000-0000BFC50000}"/>
    <cellStyle name="Porcentual 2 3 3 4 2" xfId="4464" xr:uid="{00000000-0005-0000-0000-0000C0C50000}"/>
    <cellStyle name="Porcentual 2 3 3 4 2 2" xfId="9245" xr:uid="{00000000-0005-0000-0000-0000C1C50000}"/>
    <cellStyle name="Porcentual 2 3 3 4 2 2 2" xfId="28638" xr:uid="{00000000-0005-0000-0000-0000C2C50000}"/>
    <cellStyle name="Porcentual 2 3 3 4 2 2 3" xfId="55011" xr:uid="{00000000-0005-0000-0000-0000C3C50000}"/>
    <cellStyle name="Porcentual 2 3 3 4 2 2 4" xfId="18797" xr:uid="{00000000-0005-0000-0000-0000C4C50000}"/>
    <cellStyle name="Porcentual 2 3 3 4 2 3" xfId="23089" xr:uid="{00000000-0005-0000-0000-0000C5C50000}"/>
    <cellStyle name="Porcentual 2 3 3 4 2 3 2" xfId="50321" xr:uid="{00000000-0005-0000-0000-0000C6C50000}"/>
    <cellStyle name="Porcentual 2 3 3 4 2 4" xfId="32564" xr:uid="{00000000-0005-0000-0000-0000C7C50000}"/>
    <cellStyle name="Porcentual 2 3 3 4 2 5" xfId="38143" xr:uid="{00000000-0005-0000-0000-0000C8C50000}"/>
    <cellStyle name="Porcentual 2 3 3 4 2 6" xfId="45603" xr:uid="{00000000-0005-0000-0000-0000C9C50000}"/>
    <cellStyle name="Porcentual 2 3 3 4 2 7" xfId="15049" xr:uid="{00000000-0005-0000-0000-0000CAC50000}"/>
    <cellStyle name="Porcentual 2 3 3 4 3" xfId="7324" xr:uid="{00000000-0005-0000-0000-0000CBC50000}"/>
    <cellStyle name="Porcentual 2 3 3 4 3 2" xfId="26828" xr:uid="{00000000-0005-0000-0000-0000CCC50000}"/>
    <cellStyle name="Porcentual 2 3 3 4 3 3" xfId="53090" xr:uid="{00000000-0005-0000-0000-0000CDC50000}"/>
    <cellStyle name="Porcentual 2 3 3 4 3 4" xfId="16918" xr:uid="{00000000-0005-0000-0000-0000CEC50000}"/>
    <cellStyle name="Porcentual 2 3 3 4 4" xfId="20996" xr:uid="{00000000-0005-0000-0000-0000CFC50000}"/>
    <cellStyle name="Porcentual 2 3 3 4 4 2" xfId="48426" xr:uid="{00000000-0005-0000-0000-0000D0C50000}"/>
    <cellStyle name="Porcentual 2 3 3 4 5" xfId="30610" xr:uid="{00000000-0005-0000-0000-0000D1C50000}"/>
    <cellStyle name="Porcentual 2 3 3 4 6" xfId="36069" xr:uid="{00000000-0005-0000-0000-0000D2C50000}"/>
    <cellStyle name="Porcentual 2 3 3 4 7" xfId="43662" xr:uid="{00000000-0005-0000-0000-0000D3C50000}"/>
    <cellStyle name="Porcentual 2 3 3 4 8" xfId="12173" xr:uid="{00000000-0005-0000-0000-0000D4C50000}"/>
    <cellStyle name="Porcentual 2 3 3 5" xfId="3040" xr:uid="{00000000-0005-0000-0000-0000D5C50000}"/>
    <cellStyle name="Porcentual 2 3 3 5 2" xfId="7833" xr:uid="{00000000-0005-0000-0000-0000D6C50000}"/>
    <cellStyle name="Porcentual 2 3 3 5 2 2" xfId="27263" xr:uid="{00000000-0005-0000-0000-0000D7C50000}"/>
    <cellStyle name="Porcentual 2 3 3 5 2 3" xfId="53599" xr:uid="{00000000-0005-0000-0000-0000D8C50000}"/>
    <cellStyle name="Porcentual 2 3 3 5 2 4" xfId="17373" xr:uid="{00000000-0005-0000-0000-0000D9C50000}"/>
    <cellStyle name="Porcentual 2 3 3 5 3" xfId="21665" xr:uid="{00000000-0005-0000-0000-0000DAC50000}"/>
    <cellStyle name="Porcentual 2 3 3 5 3 2" xfId="48911" xr:uid="{00000000-0005-0000-0000-0000DBC50000}"/>
    <cellStyle name="Porcentual 2 3 3 5 4" xfId="31152" xr:uid="{00000000-0005-0000-0000-0000DCC50000}"/>
    <cellStyle name="Porcentual 2 3 3 5 5" xfId="36719" xr:uid="{00000000-0005-0000-0000-0000DDC50000}"/>
    <cellStyle name="Porcentual 2 3 3 5 6" xfId="44179" xr:uid="{00000000-0005-0000-0000-0000DEC50000}"/>
    <cellStyle name="Porcentual 2 3 3 5 7" xfId="13675" xr:uid="{00000000-0005-0000-0000-0000DFC50000}"/>
    <cellStyle name="Porcentual 2 3 3 6" xfId="4939" xr:uid="{00000000-0005-0000-0000-0000E0C50000}"/>
    <cellStyle name="Porcentual 2 3 3 6 2" xfId="9695" xr:uid="{00000000-0005-0000-0000-0000E1C50000}"/>
    <cellStyle name="Porcentual 2 3 3 6 2 2" xfId="55461" xr:uid="{00000000-0005-0000-0000-0000E2C50000}"/>
    <cellStyle name="Porcentual 2 3 3 6 2 3" xfId="25454" xr:uid="{00000000-0005-0000-0000-0000E3C50000}"/>
    <cellStyle name="Porcentual 2 3 3 6 3" xfId="33038" xr:uid="{00000000-0005-0000-0000-0000E4C50000}"/>
    <cellStyle name="Porcentual 2 3 3 6 3 2" xfId="50770" xr:uid="{00000000-0005-0000-0000-0000E5C50000}"/>
    <cellStyle name="Porcentual 2 3 3 6 4" xfId="38617" xr:uid="{00000000-0005-0000-0000-0000E6C50000}"/>
    <cellStyle name="Porcentual 2 3 3 6 5" xfId="46070" xr:uid="{00000000-0005-0000-0000-0000E7C50000}"/>
    <cellStyle name="Porcentual 2 3 3 6 6" xfId="15544" xr:uid="{00000000-0005-0000-0000-0000E8C50000}"/>
    <cellStyle name="Porcentual 2 3 3 7" xfId="5424" xr:uid="{00000000-0005-0000-0000-0000E9C50000}"/>
    <cellStyle name="Porcentual 2 3 3 7 2" xfId="10116" xr:uid="{00000000-0005-0000-0000-0000EAC50000}"/>
    <cellStyle name="Porcentual 2 3 3 7 2 2" xfId="55882" xr:uid="{00000000-0005-0000-0000-0000EBC50000}"/>
    <cellStyle name="Porcentual 2 3 3 7 2 3" xfId="33520" xr:uid="{00000000-0005-0000-0000-0000ECC50000}"/>
    <cellStyle name="Porcentual 2 3 3 7 3" xfId="39099" xr:uid="{00000000-0005-0000-0000-0000EDC50000}"/>
    <cellStyle name="Porcentual 2 3 3 7 3 2" xfId="51190" xr:uid="{00000000-0005-0000-0000-0000EEC50000}"/>
    <cellStyle name="Porcentual 2 3 3 7 4" xfId="46552" xr:uid="{00000000-0005-0000-0000-0000EFC50000}"/>
    <cellStyle name="Porcentual 2 3 3 7 5" xfId="19440" xr:uid="{00000000-0005-0000-0000-0000F0C50000}"/>
    <cellStyle name="Porcentual 2 3 3 8" xfId="5867" xr:uid="{00000000-0005-0000-0000-0000F1C50000}"/>
    <cellStyle name="Porcentual 2 3 3 8 2" xfId="51633" xr:uid="{00000000-0005-0000-0000-0000F2C50000}"/>
    <cellStyle name="Porcentual 2 3 3 8 3" xfId="29101" xr:uid="{00000000-0005-0000-0000-0000F3C50000}"/>
    <cellStyle name="Porcentual 2 3 3 9" xfId="10912" xr:uid="{00000000-0005-0000-0000-0000F4C50000}"/>
    <cellStyle name="Porcentual 2 3 3 9 2" xfId="46972" xr:uid="{00000000-0005-0000-0000-0000F5C50000}"/>
    <cellStyle name="Porcentual 2 3 3 9 3" xfId="34509" xr:uid="{00000000-0005-0000-0000-0000F6C50000}"/>
    <cellStyle name="Porcentual 2 3 4" xfId="954" xr:uid="{00000000-0005-0000-0000-0000F7C50000}"/>
    <cellStyle name="Porcentual 2 3 4 10" xfId="11811" xr:uid="{00000000-0005-0000-0000-0000F8C50000}"/>
    <cellStyle name="Porcentual 2 3 4 11" xfId="56739" xr:uid="{00000000-0005-0000-0000-0000F9C50000}"/>
    <cellStyle name="Porcentual 2 3 4 12" xfId="57194" xr:uid="{00000000-0005-0000-0000-0000FAC50000}"/>
    <cellStyle name="Porcentual 2 3 4 2" xfId="1691" xr:uid="{00000000-0005-0000-0000-0000FBC50000}"/>
    <cellStyle name="Porcentual 2 3 4 2 2" xfId="4064" xr:uid="{00000000-0005-0000-0000-0000FCC50000}"/>
    <cellStyle name="Porcentual 2 3 4 2 2 2" xfId="8855" xr:uid="{00000000-0005-0000-0000-0000FDC50000}"/>
    <cellStyle name="Porcentual 2 3 4 2 2 2 2" xfId="28274" xr:uid="{00000000-0005-0000-0000-0000FEC50000}"/>
    <cellStyle name="Porcentual 2 3 4 2 2 2 3" xfId="54621" xr:uid="{00000000-0005-0000-0000-0000FFC50000}"/>
    <cellStyle name="Porcentual 2 3 4 2 2 2 4" xfId="18397" xr:uid="{00000000-0005-0000-0000-000000C60000}"/>
    <cellStyle name="Porcentual 2 3 4 2 2 3" xfId="22689" xr:uid="{00000000-0005-0000-0000-000001C60000}"/>
    <cellStyle name="Porcentual 2 3 4 2 2 3 2" xfId="49932" xr:uid="{00000000-0005-0000-0000-000002C60000}"/>
    <cellStyle name="Porcentual 2 3 4 2 2 4" xfId="32172" xr:uid="{00000000-0005-0000-0000-000003C60000}"/>
    <cellStyle name="Porcentual 2 3 4 2 2 5" xfId="37743" xr:uid="{00000000-0005-0000-0000-000004C60000}"/>
    <cellStyle name="Porcentual 2 3 4 2 2 6" xfId="45203" xr:uid="{00000000-0005-0000-0000-000005C60000}"/>
    <cellStyle name="Porcentual 2 3 4 2 2 7" xfId="14685" xr:uid="{00000000-0005-0000-0000-000006C60000}"/>
    <cellStyle name="Porcentual 2 3 4 2 3" xfId="6904" xr:uid="{00000000-0005-0000-0000-000007C60000}"/>
    <cellStyle name="Porcentual 2 3 4 2 3 2" xfId="26464" xr:uid="{00000000-0005-0000-0000-000008C60000}"/>
    <cellStyle name="Porcentual 2 3 4 2 3 3" xfId="52670" xr:uid="{00000000-0005-0000-0000-000009C60000}"/>
    <cellStyle name="Porcentual 2 3 4 2 3 4" xfId="16554" xr:uid="{00000000-0005-0000-0000-00000AC60000}"/>
    <cellStyle name="Porcentual 2 3 4 2 4" xfId="20530" xr:uid="{00000000-0005-0000-0000-00000BC60000}"/>
    <cellStyle name="Porcentual 2 3 4 2 4 2" xfId="48006" xr:uid="{00000000-0005-0000-0000-00000CC60000}"/>
    <cellStyle name="Porcentual 2 3 4 2 5" xfId="30155" xr:uid="{00000000-0005-0000-0000-00000DC60000}"/>
    <cellStyle name="Porcentual 2 3 4 2 6" xfId="35601" xr:uid="{00000000-0005-0000-0000-00000EC60000}"/>
    <cellStyle name="Porcentual 2 3 4 2 7" xfId="43196" xr:uid="{00000000-0005-0000-0000-00000FC60000}"/>
    <cellStyle name="Porcentual 2 3 4 2 8" xfId="13224" xr:uid="{00000000-0005-0000-0000-000010C60000}"/>
    <cellStyle name="Porcentual 2 3 4 3" xfId="2231" xr:uid="{00000000-0005-0000-0000-000011C60000}"/>
    <cellStyle name="Porcentual 2 3 4 3 2" xfId="4536" xr:uid="{00000000-0005-0000-0000-000012C60000}"/>
    <cellStyle name="Porcentual 2 3 4 3 2 2" xfId="9317" xr:uid="{00000000-0005-0000-0000-000013C60000}"/>
    <cellStyle name="Porcentual 2 3 4 3 2 2 2" xfId="28710" xr:uid="{00000000-0005-0000-0000-000014C60000}"/>
    <cellStyle name="Porcentual 2 3 4 3 2 2 3" xfId="55083" xr:uid="{00000000-0005-0000-0000-000015C60000}"/>
    <cellStyle name="Porcentual 2 3 4 3 2 2 4" xfId="18869" xr:uid="{00000000-0005-0000-0000-000016C60000}"/>
    <cellStyle name="Porcentual 2 3 4 3 2 3" xfId="23161" xr:uid="{00000000-0005-0000-0000-000017C60000}"/>
    <cellStyle name="Porcentual 2 3 4 3 2 3 2" xfId="50393" xr:uid="{00000000-0005-0000-0000-000018C60000}"/>
    <cellStyle name="Porcentual 2 3 4 3 2 4" xfId="32636" xr:uid="{00000000-0005-0000-0000-000019C60000}"/>
    <cellStyle name="Porcentual 2 3 4 3 2 5" xfId="38215" xr:uid="{00000000-0005-0000-0000-00001AC60000}"/>
    <cellStyle name="Porcentual 2 3 4 3 2 6" xfId="45675" xr:uid="{00000000-0005-0000-0000-00001BC60000}"/>
    <cellStyle name="Porcentual 2 3 4 3 2 7" xfId="15121" xr:uid="{00000000-0005-0000-0000-00001CC60000}"/>
    <cellStyle name="Porcentual 2 3 4 3 3" xfId="7396" xr:uid="{00000000-0005-0000-0000-00001DC60000}"/>
    <cellStyle name="Porcentual 2 3 4 3 3 2" xfId="26900" xr:uid="{00000000-0005-0000-0000-00001EC60000}"/>
    <cellStyle name="Porcentual 2 3 4 3 3 3" xfId="53162" xr:uid="{00000000-0005-0000-0000-00001FC60000}"/>
    <cellStyle name="Porcentual 2 3 4 3 3 4" xfId="16990" xr:uid="{00000000-0005-0000-0000-000020C60000}"/>
    <cellStyle name="Porcentual 2 3 4 3 4" xfId="21068" xr:uid="{00000000-0005-0000-0000-000021C60000}"/>
    <cellStyle name="Porcentual 2 3 4 3 4 2" xfId="48498" xr:uid="{00000000-0005-0000-0000-000022C60000}"/>
    <cellStyle name="Porcentual 2 3 4 3 5" xfId="30682" xr:uid="{00000000-0005-0000-0000-000023C60000}"/>
    <cellStyle name="Porcentual 2 3 4 3 6" xfId="36141" xr:uid="{00000000-0005-0000-0000-000024C60000}"/>
    <cellStyle name="Porcentual 2 3 4 3 7" xfId="43734" xr:uid="{00000000-0005-0000-0000-000025C60000}"/>
    <cellStyle name="Porcentual 2 3 4 3 8" xfId="12504" xr:uid="{00000000-0005-0000-0000-000026C60000}"/>
    <cellStyle name="Porcentual 2 3 4 4" xfId="3372" xr:uid="{00000000-0005-0000-0000-000027C60000}"/>
    <cellStyle name="Porcentual 2 3 4 4 2" xfId="8164" xr:uid="{00000000-0005-0000-0000-000028C60000}"/>
    <cellStyle name="Porcentual 2 3 4 4 2 2" xfId="27594" xr:uid="{00000000-0005-0000-0000-000029C60000}"/>
    <cellStyle name="Porcentual 2 3 4 4 2 3" xfId="53930" xr:uid="{00000000-0005-0000-0000-00002AC60000}"/>
    <cellStyle name="Porcentual 2 3 4 4 2 4" xfId="17705" xr:uid="{00000000-0005-0000-0000-00002BC60000}"/>
    <cellStyle name="Porcentual 2 3 4 4 3" xfId="21997" xr:uid="{00000000-0005-0000-0000-00002CC60000}"/>
    <cellStyle name="Porcentual 2 3 4 4 3 2" xfId="49242" xr:uid="{00000000-0005-0000-0000-00002DC60000}"/>
    <cellStyle name="Porcentual 2 3 4 4 4" xfId="31484" xr:uid="{00000000-0005-0000-0000-00002EC60000}"/>
    <cellStyle name="Porcentual 2 3 4 4 5" xfId="37051" xr:uid="{00000000-0005-0000-0000-00002FC60000}"/>
    <cellStyle name="Porcentual 2 3 4 4 6" xfId="44511" xr:uid="{00000000-0005-0000-0000-000030C60000}"/>
    <cellStyle name="Porcentual 2 3 4 4 7" xfId="14006" xr:uid="{00000000-0005-0000-0000-000031C60000}"/>
    <cellStyle name="Porcentual 2 3 4 5" xfId="5011" xr:uid="{00000000-0005-0000-0000-000032C60000}"/>
    <cellStyle name="Porcentual 2 3 4 5 2" xfId="9767" xr:uid="{00000000-0005-0000-0000-000033C60000}"/>
    <cellStyle name="Porcentual 2 3 4 5 2 2" xfId="55533" xr:uid="{00000000-0005-0000-0000-000034C60000}"/>
    <cellStyle name="Porcentual 2 3 4 5 2 3" xfId="25785" xr:uid="{00000000-0005-0000-0000-000035C60000}"/>
    <cellStyle name="Porcentual 2 3 4 5 3" xfId="33110" xr:uid="{00000000-0005-0000-0000-000036C60000}"/>
    <cellStyle name="Porcentual 2 3 4 5 3 2" xfId="50842" xr:uid="{00000000-0005-0000-0000-000037C60000}"/>
    <cellStyle name="Porcentual 2 3 4 5 4" xfId="38689" xr:uid="{00000000-0005-0000-0000-000038C60000}"/>
    <cellStyle name="Porcentual 2 3 4 5 5" xfId="46142" xr:uid="{00000000-0005-0000-0000-000039C60000}"/>
    <cellStyle name="Porcentual 2 3 4 5 6" xfId="15875" xr:uid="{00000000-0005-0000-0000-00003AC60000}"/>
    <cellStyle name="Porcentual 2 3 4 6" xfId="5496" xr:uid="{00000000-0005-0000-0000-00003BC60000}"/>
    <cellStyle name="Porcentual 2 3 4 6 2" xfId="10188" xr:uid="{00000000-0005-0000-0000-00003CC60000}"/>
    <cellStyle name="Porcentual 2 3 4 6 2 2" xfId="55954" xr:uid="{00000000-0005-0000-0000-00003DC60000}"/>
    <cellStyle name="Porcentual 2 3 4 6 2 3" xfId="33592" xr:uid="{00000000-0005-0000-0000-00003EC60000}"/>
    <cellStyle name="Porcentual 2 3 4 6 3" xfId="39171" xr:uid="{00000000-0005-0000-0000-00003FC60000}"/>
    <cellStyle name="Porcentual 2 3 4 6 3 2" xfId="51262" xr:uid="{00000000-0005-0000-0000-000040C60000}"/>
    <cellStyle name="Porcentual 2 3 4 6 4" xfId="46624" xr:uid="{00000000-0005-0000-0000-000041C60000}"/>
    <cellStyle name="Porcentual 2 3 4 6 5" xfId="19799" xr:uid="{00000000-0005-0000-0000-000042C60000}"/>
    <cellStyle name="Porcentual 2 3 4 7" xfId="6199" xr:uid="{00000000-0005-0000-0000-000043C60000}"/>
    <cellStyle name="Porcentual 2 3 4 7 2" xfId="51965" xr:uid="{00000000-0005-0000-0000-000044C60000}"/>
    <cellStyle name="Porcentual 2 3 4 7 3" xfId="29433" xr:uid="{00000000-0005-0000-0000-000045C60000}"/>
    <cellStyle name="Porcentual 2 3 4 8" xfId="10984" xr:uid="{00000000-0005-0000-0000-000046C60000}"/>
    <cellStyle name="Porcentual 2 3 4 8 2" xfId="47303" xr:uid="{00000000-0005-0000-0000-000047C60000}"/>
    <cellStyle name="Porcentual 2 3 4 8 3" xfId="34868" xr:uid="{00000000-0005-0000-0000-000048C60000}"/>
    <cellStyle name="Porcentual 2 3 4 9" xfId="42467" xr:uid="{00000000-0005-0000-0000-000049C60000}"/>
    <cellStyle name="Porcentual 2 3 5" xfId="695" xr:uid="{00000000-0005-0000-0000-00004AC60000}"/>
    <cellStyle name="Porcentual 2 3 5 10" xfId="11552" xr:uid="{00000000-0005-0000-0000-00004BC60000}"/>
    <cellStyle name="Porcentual 2 3 5 2" xfId="1455" xr:uid="{00000000-0005-0000-0000-00004CC60000}"/>
    <cellStyle name="Porcentual 2 3 5 2 2" xfId="3831" xr:uid="{00000000-0005-0000-0000-00004DC60000}"/>
    <cellStyle name="Porcentual 2 3 5 2 2 2" xfId="8622" xr:uid="{00000000-0005-0000-0000-00004EC60000}"/>
    <cellStyle name="Porcentual 2 3 5 2 2 2 2" xfId="28042" xr:uid="{00000000-0005-0000-0000-00004FC60000}"/>
    <cellStyle name="Porcentual 2 3 5 2 2 2 3" xfId="54388" xr:uid="{00000000-0005-0000-0000-000050C60000}"/>
    <cellStyle name="Porcentual 2 3 5 2 2 2 4" xfId="18164" xr:uid="{00000000-0005-0000-0000-000051C60000}"/>
    <cellStyle name="Porcentual 2 3 5 2 2 3" xfId="22456" xr:uid="{00000000-0005-0000-0000-000052C60000}"/>
    <cellStyle name="Porcentual 2 3 5 2 2 3 2" xfId="49699" xr:uid="{00000000-0005-0000-0000-000053C60000}"/>
    <cellStyle name="Porcentual 2 3 5 2 2 4" xfId="31939" xr:uid="{00000000-0005-0000-0000-000054C60000}"/>
    <cellStyle name="Porcentual 2 3 5 2 2 5" xfId="37510" xr:uid="{00000000-0005-0000-0000-000055C60000}"/>
    <cellStyle name="Porcentual 2 3 5 2 2 6" xfId="44970" xr:uid="{00000000-0005-0000-0000-000056C60000}"/>
    <cellStyle name="Porcentual 2 3 5 2 2 7" xfId="14453" xr:uid="{00000000-0005-0000-0000-000057C60000}"/>
    <cellStyle name="Porcentual 2 3 5 2 3" xfId="6669" xr:uid="{00000000-0005-0000-0000-000058C60000}"/>
    <cellStyle name="Porcentual 2 3 5 2 3 2" xfId="26232" xr:uid="{00000000-0005-0000-0000-000059C60000}"/>
    <cellStyle name="Porcentual 2 3 5 2 3 3" xfId="52435" xr:uid="{00000000-0005-0000-0000-00005AC60000}"/>
    <cellStyle name="Porcentual 2 3 5 2 3 4" xfId="16322" xr:uid="{00000000-0005-0000-0000-00005BC60000}"/>
    <cellStyle name="Porcentual 2 3 5 2 4" xfId="20294" xr:uid="{00000000-0005-0000-0000-00005CC60000}"/>
    <cellStyle name="Porcentual 2 3 5 2 4 2" xfId="47771" xr:uid="{00000000-0005-0000-0000-00005DC60000}"/>
    <cellStyle name="Porcentual 2 3 5 2 5" xfId="29919" xr:uid="{00000000-0005-0000-0000-00005EC60000}"/>
    <cellStyle name="Porcentual 2 3 5 2 6" xfId="35365" xr:uid="{00000000-0005-0000-0000-00005FC60000}"/>
    <cellStyle name="Porcentual 2 3 5 2 7" xfId="42960" xr:uid="{00000000-0005-0000-0000-000060C60000}"/>
    <cellStyle name="Porcentual 2 3 5 2 8" xfId="12989" xr:uid="{00000000-0005-0000-0000-000061C60000}"/>
    <cellStyle name="Porcentual 2 3 5 3" xfId="3139" xr:uid="{00000000-0005-0000-0000-000062C60000}"/>
    <cellStyle name="Porcentual 2 3 5 3 2" xfId="7932" xr:uid="{00000000-0005-0000-0000-000063C60000}"/>
    <cellStyle name="Porcentual 2 3 5 3 2 2" xfId="27362" xr:uid="{00000000-0005-0000-0000-000064C60000}"/>
    <cellStyle name="Porcentual 2 3 5 3 2 3" xfId="53698" xr:uid="{00000000-0005-0000-0000-000065C60000}"/>
    <cellStyle name="Porcentual 2 3 5 3 2 4" xfId="17472" xr:uid="{00000000-0005-0000-0000-000066C60000}"/>
    <cellStyle name="Porcentual 2 3 5 3 3" xfId="21764" xr:uid="{00000000-0005-0000-0000-000067C60000}"/>
    <cellStyle name="Porcentual 2 3 5 3 3 2" xfId="49010" xr:uid="{00000000-0005-0000-0000-000068C60000}"/>
    <cellStyle name="Porcentual 2 3 5 3 4" xfId="31251" xr:uid="{00000000-0005-0000-0000-000069C60000}"/>
    <cellStyle name="Porcentual 2 3 5 3 5" xfId="36818" xr:uid="{00000000-0005-0000-0000-00006AC60000}"/>
    <cellStyle name="Porcentual 2 3 5 3 6" xfId="44278" xr:uid="{00000000-0005-0000-0000-00006BC60000}"/>
    <cellStyle name="Porcentual 2 3 5 3 7" xfId="12272" xr:uid="{00000000-0005-0000-0000-00006CC60000}"/>
    <cellStyle name="Porcentual 2 3 5 4" xfId="5966" xr:uid="{00000000-0005-0000-0000-00006DC60000}"/>
    <cellStyle name="Porcentual 2 3 5 4 2" xfId="19163" xr:uid="{00000000-0005-0000-0000-00006EC60000}"/>
    <cellStyle name="Porcentual 2 3 5 4 3" xfId="51732" xr:uid="{00000000-0005-0000-0000-00006FC60000}"/>
    <cellStyle name="Porcentual 2 3 5 4 4" xfId="13774" xr:uid="{00000000-0005-0000-0000-000070C60000}"/>
    <cellStyle name="Porcentual 2 3 5 5" xfId="15643" xr:uid="{00000000-0005-0000-0000-000071C60000}"/>
    <cellStyle name="Porcentual 2 3 5 5 2" xfId="25553" xr:uid="{00000000-0005-0000-0000-000072C60000}"/>
    <cellStyle name="Porcentual 2 3 5 5 3" xfId="47071" xr:uid="{00000000-0005-0000-0000-000073C60000}"/>
    <cellStyle name="Porcentual 2 3 5 6" xfId="19540" xr:uid="{00000000-0005-0000-0000-000074C60000}"/>
    <cellStyle name="Porcentual 2 3 5 7" xfId="29201" xr:uid="{00000000-0005-0000-0000-000075C60000}"/>
    <cellStyle name="Porcentual 2 3 5 8" xfId="34609" xr:uid="{00000000-0005-0000-0000-000076C60000}"/>
    <cellStyle name="Porcentual 2 3 5 9" xfId="42208" xr:uid="{00000000-0005-0000-0000-000077C60000}"/>
    <cellStyle name="Porcentual 2 3 6" xfId="1169" xr:uid="{00000000-0005-0000-0000-000078C60000}"/>
    <cellStyle name="Porcentual 2 3 6 2" xfId="3557" xr:uid="{00000000-0005-0000-0000-000079C60000}"/>
    <cellStyle name="Porcentual 2 3 6 2 2" xfId="8348" xr:uid="{00000000-0005-0000-0000-00007AC60000}"/>
    <cellStyle name="Porcentual 2 3 6 2 2 2" xfId="27771" xr:uid="{00000000-0005-0000-0000-00007BC60000}"/>
    <cellStyle name="Porcentual 2 3 6 2 2 3" xfId="54114" xr:uid="{00000000-0005-0000-0000-00007CC60000}"/>
    <cellStyle name="Porcentual 2 3 6 2 2 4" xfId="17890" xr:uid="{00000000-0005-0000-0000-00007DC60000}"/>
    <cellStyle name="Porcentual 2 3 6 2 3" xfId="22182" xr:uid="{00000000-0005-0000-0000-00007EC60000}"/>
    <cellStyle name="Porcentual 2 3 6 2 3 2" xfId="49425" xr:uid="{00000000-0005-0000-0000-00007FC60000}"/>
    <cellStyle name="Porcentual 2 3 6 2 4" xfId="31666" xr:uid="{00000000-0005-0000-0000-000080C60000}"/>
    <cellStyle name="Porcentual 2 3 6 2 5" xfId="37236" xr:uid="{00000000-0005-0000-0000-000081C60000}"/>
    <cellStyle name="Porcentual 2 3 6 2 6" xfId="44696" xr:uid="{00000000-0005-0000-0000-000082C60000}"/>
    <cellStyle name="Porcentual 2 3 6 2 7" xfId="12704" xr:uid="{00000000-0005-0000-0000-000083C60000}"/>
    <cellStyle name="Porcentual 2 3 6 3" xfId="6391" xr:uid="{00000000-0005-0000-0000-000084C60000}"/>
    <cellStyle name="Porcentual 2 3 6 3 2" xfId="25146" xr:uid="{00000000-0005-0000-0000-000085C60000}"/>
    <cellStyle name="Porcentual 2 3 6 3 3" xfId="52157" xr:uid="{00000000-0005-0000-0000-000086C60000}"/>
    <cellStyle name="Porcentual 2 3 6 3 4" xfId="14182" xr:uid="{00000000-0005-0000-0000-000087C60000}"/>
    <cellStyle name="Porcentual 2 3 6 4" xfId="16051" xr:uid="{00000000-0005-0000-0000-000088C60000}"/>
    <cellStyle name="Porcentual 2 3 6 4 2" xfId="25961" xr:uid="{00000000-0005-0000-0000-000089C60000}"/>
    <cellStyle name="Porcentual 2 3 6 4 3" xfId="47493" xr:uid="{00000000-0005-0000-0000-00008AC60000}"/>
    <cellStyle name="Porcentual 2 3 6 5" xfId="20008" xr:uid="{00000000-0005-0000-0000-00008BC60000}"/>
    <cellStyle name="Porcentual 2 3 6 6" xfId="29636" xr:uid="{00000000-0005-0000-0000-00008CC60000}"/>
    <cellStyle name="Porcentual 2 3 6 7" xfId="35079" xr:uid="{00000000-0005-0000-0000-00008DC60000}"/>
    <cellStyle name="Porcentual 2 3 6 8" xfId="42674" xr:uid="{00000000-0005-0000-0000-00008EC60000}"/>
    <cellStyle name="Porcentual 2 3 6 9" xfId="11269" xr:uid="{00000000-0005-0000-0000-00008FC60000}"/>
    <cellStyle name="Porcentual 2 3 7" xfId="1999" xr:uid="{00000000-0005-0000-0000-000090C60000}"/>
    <cellStyle name="Porcentual 2 3 7 2" xfId="4304" xr:uid="{00000000-0005-0000-0000-000091C60000}"/>
    <cellStyle name="Porcentual 2 3 7 2 2" xfId="9085" xr:uid="{00000000-0005-0000-0000-000092C60000}"/>
    <cellStyle name="Porcentual 2 3 7 2 2 2" xfId="28478" xr:uid="{00000000-0005-0000-0000-000093C60000}"/>
    <cellStyle name="Porcentual 2 3 7 2 2 3" xfId="54851" xr:uid="{00000000-0005-0000-0000-000094C60000}"/>
    <cellStyle name="Porcentual 2 3 7 2 2 4" xfId="18637" xr:uid="{00000000-0005-0000-0000-000095C60000}"/>
    <cellStyle name="Porcentual 2 3 7 2 3" xfId="22929" xr:uid="{00000000-0005-0000-0000-000096C60000}"/>
    <cellStyle name="Porcentual 2 3 7 2 3 2" xfId="50161" xr:uid="{00000000-0005-0000-0000-000097C60000}"/>
    <cellStyle name="Porcentual 2 3 7 2 4" xfId="32404" xr:uid="{00000000-0005-0000-0000-000098C60000}"/>
    <cellStyle name="Porcentual 2 3 7 2 5" xfId="37983" xr:uid="{00000000-0005-0000-0000-000099C60000}"/>
    <cellStyle name="Porcentual 2 3 7 2 6" xfId="45443" xr:uid="{00000000-0005-0000-0000-00009AC60000}"/>
    <cellStyle name="Porcentual 2 3 7 2 7" xfId="14889" xr:uid="{00000000-0005-0000-0000-00009BC60000}"/>
    <cellStyle name="Porcentual 2 3 7 3" xfId="7164" xr:uid="{00000000-0005-0000-0000-00009CC60000}"/>
    <cellStyle name="Porcentual 2 3 7 3 2" xfId="26668" xr:uid="{00000000-0005-0000-0000-00009DC60000}"/>
    <cellStyle name="Porcentual 2 3 7 3 3" xfId="52930" xr:uid="{00000000-0005-0000-0000-00009EC60000}"/>
    <cellStyle name="Porcentual 2 3 7 3 4" xfId="16758" xr:uid="{00000000-0005-0000-0000-00009FC60000}"/>
    <cellStyle name="Porcentual 2 3 7 4" xfId="20836" xr:uid="{00000000-0005-0000-0000-0000A0C60000}"/>
    <cellStyle name="Porcentual 2 3 7 4 2" xfId="48266" xr:uid="{00000000-0005-0000-0000-0000A1C60000}"/>
    <cellStyle name="Porcentual 2 3 7 5" xfId="30450" xr:uid="{00000000-0005-0000-0000-0000A2C60000}"/>
    <cellStyle name="Porcentual 2 3 7 6" xfId="35909" xr:uid="{00000000-0005-0000-0000-0000A3C60000}"/>
    <cellStyle name="Porcentual 2 3 7 7" xfId="43502" xr:uid="{00000000-0005-0000-0000-0000A4C60000}"/>
    <cellStyle name="Porcentual 2 3 7 8" xfId="12001" xr:uid="{00000000-0005-0000-0000-0000A5C60000}"/>
    <cellStyle name="Porcentual 2 3 8" xfId="2860" xr:uid="{00000000-0005-0000-0000-0000A6C60000}"/>
    <cellStyle name="Porcentual 2 3 8 2" xfId="7661" xr:uid="{00000000-0005-0000-0000-0000A7C60000}"/>
    <cellStyle name="Porcentual 2 3 8 2 2" xfId="27090" xr:uid="{00000000-0005-0000-0000-0000A8C60000}"/>
    <cellStyle name="Porcentual 2 3 8 2 3" xfId="53427" xr:uid="{00000000-0005-0000-0000-0000A9C60000}"/>
    <cellStyle name="Porcentual 2 3 8 2 4" xfId="17193" xr:uid="{00000000-0005-0000-0000-0000AAC60000}"/>
    <cellStyle name="Porcentual 2 3 8 3" xfId="21485" xr:uid="{00000000-0005-0000-0000-0000ABC60000}"/>
    <cellStyle name="Porcentual 2 3 8 3 2" xfId="48739" xr:uid="{00000000-0005-0000-0000-0000ACC60000}"/>
    <cellStyle name="Porcentual 2 3 8 4" xfId="30972" xr:uid="{00000000-0005-0000-0000-0000ADC60000}"/>
    <cellStyle name="Porcentual 2 3 8 5" xfId="36539" xr:uid="{00000000-0005-0000-0000-0000AEC60000}"/>
    <cellStyle name="Porcentual 2 3 8 6" xfId="43999" xr:uid="{00000000-0005-0000-0000-0000AFC60000}"/>
    <cellStyle name="Porcentual 2 3 8 7" xfId="13503" xr:uid="{00000000-0005-0000-0000-0000B0C60000}"/>
    <cellStyle name="Porcentual 2 3 9" xfId="4775" xr:uid="{00000000-0005-0000-0000-0000B1C60000}"/>
    <cellStyle name="Porcentual 2 3 9 2" xfId="9535" xr:uid="{00000000-0005-0000-0000-0000B2C60000}"/>
    <cellStyle name="Porcentual 2 3 9 2 2" xfId="55301" xr:uid="{00000000-0005-0000-0000-0000B3C60000}"/>
    <cellStyle name="Porcentual 2 3 9 2 3" xfId="25294" xr:uid="{00000000-0005-0000-0000-0000B4C60000}"/>
    <cellStyle name="Porcentual 2 3 9 3" xfId="32874" xr:uid="{00000000-0005-0000-0000-0000B5C60000}"/>
    <cellStyle name="Porcentual 2 3 9 3 2" xfId="50610" xr:uid="{00000000-0005-0000-0000-0000B6C60000}"/>
    <cellStyle name="Porcentual 2 3 9 4" xfId="38453" xr:uid="{00000000-0005-0000-0000-0000B7C60000}"/>
    <cellStyle name="Porcentual 2 3 9 5" xfId="45910" xr:uid="{00000000-0005-0000-0000-0000B8C60000}"/>
    <cellStyle name="Porcentual 2 3 9 6" xfId="15372" xr:uid="{00000000-0005-0000-0000-0000B9C60000}"/>
    <cellStyle name="Porcentual 2 4" xfId="500" xr:uid="{00000000-0005-0000-0000-0000BAC60000}"/>
    <cellStyle name="Porcentual 2 4 10" xfId="10824" xr:uid="{00000000-0005-0000-0000-0000BBC60000}"/>
    <cellStyle name="Porcentual 2 4 10 2" xfId="46884" xr:uid="{00000000-0005-0000-0000-0000BCC60000}"/>
    <cellStyle name="Porcentual 2 4 10 3" xfId="34416" xr:uid="{00000000-0005-0000-0000-0000BDC60000}"/>
    <cellStyle name="Porcentual 2 4 11" xfId="42016" xr:uid="{00000000-0005-0000-0000-0000BEC60000}"/>
    <cellStyle name="Porcentual 2 4 12" xfId="11360" xr:uid="{00000000-0005-0000-0000-0000BFC60000}"/>
    <cellStyle name="Porcentual 2 4 13" xfId="56579" xr:uid="{00000000-0005-0000-0000-0000C0C60000}"/>
    <cellStyle name="Porcentual 2 4 14" xfId="57034" xr:uid="{00000000-0005-0000-0000-0000C1C60000}"/>
    <cellStyle name="Porcentual 2 4 2" xfId="1037" xr:uid="{00000000-0005-0000-0000-0000C2C60000}"/>
    <cellStyle name="Porcentual 2 4 2 10" xfId="11894" xr:uid="{00000000-0005-0000-0000-0000C3C60000}"/>
    <cellStyle name="Porcentual 2 4 2 11" xfId="56822" xr:uid="{00000000-0005-0000-0000-0000C4C60000}"/>
    <cellStyle name="Porcentual 2 4 2 12" xfId="57277" xr:uid="{00000000-0005-0000-0000-0000C5C60000}"/>
    <cellStyle name="Porcentual 2 4 2 2" xfId="1774" xr:uid="{00000000-0005-0000-0000-0000C6C60000}"/>
    <cellStyle name="Porcentual 2 4 2 2 2" xfId="4147" xr:uid="{00000000-0005-0000-0000-0000C7C60000}"/>
    <cellStyle name="Porcentual 2 4 2 2 2 2" xfId="8938" xr:uid="{00000000-0005-0000-0000-0000C8C60000}"/>
    <cellStyle name="Porcentual 2 4 2 2 2 2 2" xfId="28357" xr:uid="{00000000-0005-0000-0000-0000C9C60000}"/>
    <cellStyle name="Porcentual 2 4 2 2 2 2 3" xfId="54704" xr:uid="{00000000-0005-0000-0000-0000CAC60000}"/>
    <cellStyle name="Porcentual 2 4 2 2 2 2 4" xfId="18480" xr:uid="{00000000-0005-0000-0000-0000CBC60000}"/>
    <cellStyle name="Porcentual 2 4 2 2 2 3" xfId="22772" xr:uid="{00000000-0005-0000-0000-0000CCC60000}"/>
    <cellStyle name="Porcentual 2 4 2 2 2 3 2" xfId="50015" xr:uid="{00000000-0005-0000-0000-0000CDC60000}"/>
    <cellStyle name="Porcentual 2 4 2 2 2 4" xfId="32255" xr:uid="{00000000-0005-0000-0000-0000CEC60000}"/>
    <cellStyle name="Porcentual 2 4 2 2 2 5" xfId="37826" xr:uid="{00000000-0005-0000-0000-0000CFC60000}"/>
    <cellStyle name="Porcentual 2 4 2 2 2 6" xfId="45286" xr:uid="{00000000-0005-0000-0000-0000D0C60000}"/>
    <cellStyle name="Porcentual 2 4 2 2 2 7" xfId="14768" xr:uid="{00000000-0005-0000-0000-0000D1C60000}"/>
    <cellStyle name="Porcentual 2 4 2 2 3" xfId="6987" xr:uid="{00000000-0005-0000-0000-0000D2C60000}"/>
    <cellStyle name="Porcentual 2 4 2 2 3 2" xfId="26547" xr:uid="{00000000-0005-0000-0000-0000D3C60000}"/>
    <cellStyle name="Porcentual 2 4 2 2 3 3" xfId="52753" xr:uid="{00000000-0005-0000-0000-0000D4C60000}"/>
    <cellStyle name="Porcentual 2 4 2 2 3 4" xfId="16637" xr:uid="{00000000-0005-0000-0000-0000D5C60000}"/>
    <cellStyle name="Porcentual 2 4 2 2 4" xfId="20613" xr:uid="{00000000-0005-0000-0000-0000D6C60000}"/>
    <cellStyle name="Porcentual 2 4 2 2 4 2" xfId="48089" xr:uid="{00000000-0005-0000-0000-0000D7C60000}"/>
    <cellStyle name="Porcentual 2 4 2 2 5" xfId="30238" xr:uid="{00000000-0005-0000-0000-0000D8C60000}"/>
    <cellStyle name="Porcentual 2 4 2 2 6" xfId="35684" xr:uid="{00000000-0005-0000-0000-0000D9C60000}"/>
    <cellStyle name="Porcentual 2 4 2 2 7" xfId="43279" xr:uid="{00000000-0005-0000-0000-0000DAC60000}"/>
    <cellStyle name="Porcentual 2 4 2 2 8" xfId="13307" xr:uid="{00000000-0005-0000-0000-0000DBC60000}"/>
    <cellStyle name="Porcentual 2 4 2 3" xfId="2314" xr:uid="{00000000-0005-0000-0000-0000DCC60000}"/>
    <cellStyle name="Porcentual 2 4 2 3 2" xfId="4619" xr:uid="{00000000-0005-0000-0000-0000DDC60000}"/>
    <cellStyle name="Porcentual 2 4 2 3 2 2" xfId="9400" xr:uid="{00000000-0005-0000-0000-0000DEC60000}"/>
    <cellStyle name="Porcentual 2 4 2 3 2 2 2" xfId="28793" xr:uid="{00000000-0005-0000-0000-0000DFC60000}"/>
    <cellStyle name="Porcentual 2 4 2 3 2 2 3" xfId="55166" xr:uid="{00000000-0005-0000-0000-0000E0C60000}"/>
    <cellStyle name="Porcentual 2 4 2 3 2 2 4" xfId="18952" xr:uid="{00000000-0005-0000-0000-0000E1C60000}"/>
    <cellStyle name="Porcentual 2 4 2 3 2 3" xfId="23244" xr:uid="{00000000-0005-0000-0000-0000E2C60000}"/>
    <cellStyle name="Porcentual 2 4 2 3 2 3 2" xfId="50476" xr:uid="{00000000-0005-0000-0000-0000E3C60000}"/>
    <cellStyle name="Porcentual 2 4 2 3 2 4" xfId="32719" xr:uid="{00000000-0005-0000-0000-0000E4C60000}"/>
    <cellStyle name="Porcentual 2 4 2 3 2 5" xfId="38298" xr:uid="{00000000-0005-0000-0000-0000E5C60000}"/>
    <cellStyle name="Porcentual 2 4 2 3 2 6" xfId="45758" xr:uid="{00000000-0005-0000-0000-0000E6C60000}"/>
    <cellStyle name="Porcentual 2 4 2 3 2 7" xfId="15204" xr:uid="{00000000-0005-0000-0000-0000E7C60000}"/>
    <cellStyle name="Porcentual 2 4 2 3 3" xfId="7479" xr:uid="{00000000-0005-0000-0000-0000E8C60000}"/>
    <cellStyle name="Porcentual 2 4 2 3 3 2" xfId="26983" xr:uid="{00000000-0005-0000-0000-0000E9C60000}"/>
    <cellStyle name="Porcentual 2 4 2 3 3 3" xfId="53245" xr:uid="{00000000-0005-0000-0000-0000EAC60000}"/>
    <cellStyle name="Porcentual 2 4 2 3 3 4" xfId="17073" xr:uid="{00000000-0005-0000-0000-0000EBC60000}"/>
    <cellStyle name="Porcentual 2 4 2 3 4" xfId="21151" xr:uid="{00000000-0005-0000-0000-0000ECC60000}"/>
    <cellStyle name="Porcentual 2 4 2 3 4 2" xfId="48581" xr:uid="{00000000-0005-0000-0000-0000EDC60000}"/>
    <cellStyle name="Porcentual 2 4 2 3 5" xfId="30765" xr:uid="{00000000-0005-0000-0000-0000EEC60000}"/>
    <cellStyle name="Porcentual 2 4 2 3 6" xfId="36224" xr:uid="{00000000-0005-0000-0000-0000EFC60000}"/>
    <cellStyle name="Porcentual 2 4 2 3 7" xfId="43817" xr:uid="{00000000-0005-0000-0000-0000F0C60000}"/>
    <cellStyle name="Porcentual 2 4 2 3 8" xfId="12587" xr:uid="{00000000-0005-0000-0000-0000F1C60000}"/>
    <cellStyle name="Porcentual 2 4 2 4" xfId="3455" xr:uid="{00000000-0005-0000-0000-0000F2C60000}"/>
    <cellStyle name="Porcentual 2 4 2 4 2" xfId="8247" xr:uid="{00000000-0005-0000-0000-0000F3C60000}"/>
    <cellStyle name="Porcentual 2 4 2 4 2 2" xfId="27677" xr:uid="{00000000-0005-0000-0000-0000F4C60000}"/>
    <cellStyle name="Porcentual 2 4 2 4 2 3" xfId="54013" xr:uid="{00000000-0005-0000-0000-0000F5C60000}"/>
    <cellStyle name="Porcentual 2 4 2 4 2 4" xfId="17788" xr:uid="{00000000-0005-0000-0000-0000F6C60000}"/>
    <cellStyle name="Porcentual 2 4 2 4 3" xfId="22080" xr:uid="{00000000-0005-0000-0000-0000F7C60000}"/>
    <cellStyle name="Porcentual 2 4 2 4 3 2" xfId="49325" xr:uid="{00000000-0005-0000-0000-0000F8C60000}"/>
    <cellStyle name="Porcentual 2 4 2 4 4" xfId="31567" xr:uid="{00000000-0005-0000-0000-0000F9C60000}"/>
    <cellStyle name="Porcentual 2 4 2 4 5" xfId="37134" xr:uid="{00000000-0005-0000-0000-0000FAC60000}"/>
    <cellStyle name="Porcentual 2 4 2 4 6" xfId="44594" xr:uid="{00000000-0005-0000-0000-0000FBC60000}"/>
    <cellStyle name="Porcentual 2 4 2 4 7" xfId="14089" xr:uid="{00000000-0005-0000-0000-0000FCC60000}"/>
    <cellStyle name="Porcentual 2 4 2 5" xfId="5094" xr:uid="{00000000-0005-0000-0000-0000FDC60000}"/>
    <cellStyle name="Porcentual 2 4 2 5 2" xfId="9850" xr:uid="{00000000-0005-0000-0000-0000FEC60000}"/>
    <cellStyle name="Porcentual 2 4 2 5 2 2" xfId="55616" xr:uid="{00000000-0005-0000-0000-0000FFC60000}"/>
    <cellStyle name="Porcentual 2 4 2 5 2 3" xfId="25868" xr:uid="{00000000-0005-0000-0000-000000C70000}"/>
    <cellStyle name="Porcentual 2 4 2 5 3" xfId="33193" xr:uid="{00000000-0005-0000-0000-000001C70000}"/>
    <cellStyle name="Porcentual 2 4 2 5 3 2" xfId="50925" xr:uid="{00000000-0005-0000-0000-000002C70000}"/>
    <cellStyle name="Porcentual 2 4 2 5 4" xfId="38772" xr:uid="{00000000-0005-0000-0000-000003C70000}"/>
    <cellStyle name="Porcentual 2 4 2 5 5" xfId="46225" xr:uid="{00000000-0005-0000-0000-000004C70000}"/>
    <cellStyle name="Porcentual 2 4 2 5 6" xfId="15958" xr:uid="{00000000-0005-0000-0000-000005C70000}"/>
    <cellStyle name="Porcentual 2 4 2 6" xfId="5579" xr:uid="{00000000-0005-0000-0000-000006C70000}"/>
    <cellStyle name="Porcentual 2 4 2 6 2" xfId="10271" xr:uid="{00000000-0005-0000-0000-000007C70000}"/>
    <cellStyle name="Porcentual 2 4 2 6 2 2" xfId="56037" xr:uid="{00000000-0005-0000-0000-000008C70000}"/>
    <cellStyle name="Porcentual 2 4 2 6 2 3" xfId="33675" xr:uid="{00000000-0005-0000-0000-000009C70000}"/>
    <cellStyle name="Porcentual 2 4 2 6 3" xfId="39254" xr:uid="{00000000-0005-0000-0000-00000AC70000}"/>
    <cellStyle name="Porcentual 2 4 2 6 3 2" xfId="51345" xr:uid="{00000000-0005-0000-0000-00000BC70000}"/>
    <cellStyle name="Porcentual 2 4 2 6 4" xfId="46707" xr:uid="{00000000-0005-0000-0000-00000CC70000}"/>
    <cellStyle name="Porcentual 2 4 2 6 5" xfId="19882" xr:uid="{00000000-0005-0000-0000-00000DC70000}"/>
    <cellStyle name="Porcentual 2 4 2 7" xfId="6282" xr:uid="{00000000-0005-0000-0000-00000EC70000}"/>
    <cellStyle name="Porcentual 2 4 2 7 2" xfId="52048" xr:uid="{00000000-0005-0000-0000-00000FC70000}"/>
    <cellStyle name="Porcentual 2 4 2 7 3" xfId="29516" xr:uid="{00000000-0005-0000-0000-000010C70000}"/>
    <cellStyle name="Porcentual 2 4 2 8" xfId="11067" xr:uid="{00000000-0005-0000-0000-000011C70000}"/>
    <cellStyle name="Porcentual 2 4 2 8 2" xfId="47386" xr:uid="{00000000-0005-0000-0000-000012C70000}"/>
    <cellStyle name="Porcentual 2 4 2 8 3" xfId="34951" xr:uid="{00000000-0005-0000-0000-000013C70000}"/>
    <cellStyle name="Porcentual 2 4 2 9" xfId="42550" xr:uid="{00000000-0005-0000-0000-000014C70000}"/>
    <cellStyle name="Porcentual 2 4 3" xfId="789" xr:uid="{00000000-0005-0000-0000-000015C70000}"/>
    <cellStyle name="Porcentual 2 4 3 10" xfId="11646" xr:uid="{00000000-0005-0000-0000-000016C70000}"/>
    <cellStyle name="Porcentual 2 4 3 2" xfId="1531" xr:uid="{00000000-0005-0000-0000-000017C70000}"/>
    <cellStyle name="Porcentual 2 4 3 2 2" xfId="3904" xr:uid="{00000000-0005-0000-0000-000018C70000}"/>
    <cellStyle name="Porcentual 2 4 3 2 2 2" xfId="8695" xr:uid="{00000000-0005-0000-0000-000019C70000}"/>
    <cellStyle name="Porcentual 2 4 3 2 2 2 2" xfId="28114" xr:uid="{00000000-0005-0000-0000-00001AC70000}"/>
    <cellStyle name="Porcentual 2 4 3 2 2 2 3" xfId="54461" xr:uid="{00000000-0005-0000-0000-00001BC70000}"/>
    <cellStyle name="Porcentual 2 4 3 2 2 2 4" xfId="18237" xr:uid="{00000000-0005-0000-0000-00001CC70000}"/>
    <cellStyle name="Porcentual 2 4 3 2 2 3" xfId="22529" xr:uid="{00000000-0005-0000-0000-00001DC70000}"/>
    <cellStyle name="Porcentual 2 4 3 2 2 3 2" xfId="49772" xr:uid="{00000000-0005-0000-0000-00001EC70000}"/>
    <cellStyle name="Porcentual 2 4 3 2 2 4" xfId="32012" xr:uid="{00000000-0005-0000-0000-00001FC70000}"/>
    <cellStyle name="Porcentual 2 4 3 2 2 5" xfId="37583" xr:uid="{00000000-0005-0000-0000-000020C70000}"/>
    <cellStyle name="Porcentual 2 4 3 2 2 6" xfId="45043" xr:uid="{00000000-0005-0000-0000-000021C70000}"/>
    <cellStyle name="Porcentual 2 4 3 2 2 7" xfId="14525" xr:uid="{00000000-0005-0000-0000-000022C70000}"/>
    <cellStyle name="Porcentual 2 4 3 2 3" xfId="6744" xr:uid="{00000000-0005-0000-0000-000023C70000}"/>
    <cellStyle name="Porcentual 2 4 3 2 3 2" xfId="26304" xr:uid="{00000000-0005-0000-0000-000024C70000}"/>
    <cellStyle name="Porcentual 2 4 3 2 3 3" xfId="52510" xr:uid="{00000000-0005-0000-0000-000025C70000}"/>
    <cellStyle name="Porcentual 2 4 3 2 3 4" xfId="16394" xr:uid="{00000000-0005-0000-0000-000026C70000}"/>
    <cellStyle name="Porcentual 2 4 3 2 4" xfId="20370" xr:uid="{00000000-0005-0000-0000-000027C70000}"/>
    <cellStyle name="Porcentual 2 4 3 2 4 2" xfId="47846" xr:uid="{00000000-0005-0000-0000-000028C70000}"/>
    <cellStyle name="Porcentual 2 4 3 2 5" xfId="29995" xr:uid="{00000000-0005-0000-0000-000029C70000}"/>
    <cellStyle name="Porcentual 2 4 3 2 6" xfId="35441" xr:uid="{00000000-0005-0000-0000-00002AC70000}"/>
    <cellStyle name="Porcentual 2 4 3 2 7" xfId="43036" xr:uid="{00000000-0005-0000-0000-00002BC70000}"/>
    <cellStyle name="Porcentual 2 4 3 2 8" xfId="13064" xr:uid="{00000000-0005-0000-0000-00002CC70000}"/>
    <cellStyle name="Porcentual 2 4 3 3" xfId="3212" xr:uid="{00000000-0005-0000-0000-00002DC70000}"/>
    <cellStyle name="Porcentual 2 4 3 3 2" xfId="8004" xr:uid="{00000000-0005-0000-0000-00002EC70000}"/>
    <cellStyle name="Porcentual 2 4 3 3 2 2" xfId="27434" xr:uid="{00000000-0005-0000-0000-00002FC70000}"/>
    <cellStyle name="Porcentual 2 4 3 3 2 3" xfId="53770" xr:uid="{00000000-0005-0000-0000-000030C70000}"/>
    <cellStyle name="Porcentual 2 4 3 3 2 4" xfId="17545" xr:uid="{00000000-0005-0000-0000-000031C70000}"/>
    <cellStyle name="Porcentual 2 4 3 3 3" xfId="21837" xr:uid="{00000000-0005-0000-0000-000032C70000}"/>
    <cellStyle name="Porcentual 2 4 3 3 3 2" xfId="49082" xr:uid="{00000000-0005-0000-0000-000033C70000}"/>
    <cellStyle name="Porcentual 2 4 3 3 4" xfId="31324" xr:uid="{00000000-0005-0000-0000-000034C70000}"/>
    <cellStyle name="Porcentual 2 4 3 3 5" xfId="36891" xr:uid="{00000000-0005-0000-0000-000035C70000}"/>
    <cellStyle name="Porcentual 2 4 3 3 6" xfId="44351" xr:uid="{00000000-0005-0000-0000-000036C70000}"/>
    <cellStyle name="Porcentual 2 4 3 3 7" xfId="12344" xr:uid="{00000000-0005-0000-0000-000037C70000}"/>
    <cellStyle name="Porcentual 2 4 3 4" xfId="6039" xr:uid="{00000000-0005-0000-0000-000038C70000}"/>
    <cellStyle name="Porcentual 2 4 3 4 2" xfId="23734" xr:uid="{00000000-0005-0000-0000-000039C70000}"/>
    <cellStyle name="Porcentual 2 4 3 4 3" xfId="51805" xr:uid="{00000000-0005-0000-0000-00003AC70000}"/>
    <cellStyle name="Porcentual 2 4 3 4 4" xfId="13846" xr:uid="{00000000-0005-0000-0000-00003BC70000}"/>
    <cellStyle name="Porcentual 2 4 3 5" xfId="15715" xr:uid="{00000000-0005-0000-0000-00003CC70000}"/>
    <cellStyle name="Porcentual 2 4 3 5 2" xfId="25625" xr:uid="{00000000-0005-0000-0000-00003DC70000}"/>
    <cellStyle name="Porcentual 2 4 3 5 3" xfId="47143" xr:uid="{00000000-0005-0000-0000-00003EC70000}"/>
    <cellStyle name="Porcentual 2 4 3 6" xfId="19634" xr:uid="{00000000-0005-0000-0000-00003FC70000}"/>
    <cellStyle name="Porcentual 2 4 3 7" xfId="29273" xr:uid="{00000000-0005-0000-0000-000040C70000}"/>
    <cellStyle name="Porcentual 2 4 3 8" xfId="34703" xr:uid="{00000000-0005-0000-0000-000041C70000}"/>
    <cellStyle name="Porcentual 2 4 3 9" xfId="42302" xr:uid="{00000000-0005-0000-0000-000042C70000}"/>
    <cellStyle name="Porcentual 2 4 4" xfId="1268" xr:uid="{00000000-0005-0000-0000-000043C70000}"/>
    <cellStyle name="Porcentual 2 4 4 2" xfId="3644" xr:uid="{00000000-0005-0000-0000-000044C70000}"/>
    <cellStyle name="Porcentual 2 4 4 2 2" xfId="8435" xr:uid="{00000000-0005-0000-0000-000045C70000}"/>
    <cellStyle name="Porcentual 2 4 4 2 2 2" xfId="27855" xr:uid="{00000000-0005-0000-0000-000046C70000}"/>
    <cellStyle name="Porcentual 2 4 4 2 2 3" xfId="54201" xr:uid="{00000000-0005-0000-0000-000047C70000}"/>
    <cellStyle name="Porcentual 2 4 4 2 2 4" xfId="17977" xr:uid="{00000000-0005-0000-0000-000048C70000}"/>
    <cellStyle name="Porcentual 2 4 4 2 3" xfId="22269" xr:uid="{00000000-0005-0000-0000-000049C70000}"/>
    <cellStyle name="Porcentual 2 4 4 2 3 2" xfId="49512" xr:uid="{00000000-0005-0000-0000-00004AC70000}"/>
    <cellStyle name="Porcentual 2 4 4 2 4" xfId="31752" xr:uid="{00000000-0005-0000-0000-00004BC70000}"/>
    <cellStyle name="Porcentual 2 4 4 2 5" xfId="37323" xr:uid="{00000000-0005-0000-0000-00004CC70000}"/>
    <cellStyle name="Porcentual 2 4 4 2 6" xfId="44783" xr:uid="{00000000-0005-0000-0000-00004DC70000}"/>
    <cellStyle name="Porcentual 2 4 4 2 7" xfId="14266" xr:uid="{00000000-0005-0000-0000-00004EC70000}"/>
    <cellStyle name="Porcentual 2 4 4 3" xfId="6482" xr:uid="{00000000-0005-0000-0000-00004FC70000}"/>
    <cellStyle name="Porcentual 2 4 4 3 2" xfId="26045" xr:uid="{00000000-0005-0000-0000-000050C70000}"/>
    <cellStyle name="Porcentual 2 4 4 3 3" xfId="52248" xr:uid="{00000000-0005-0000-0000-000051C70000}"/>
    <cellStyle name="Porcentual 2 4 4 3 4" xfId="16135" xr:uid="{00000000-0005-0000-0000-000052C70000}"/>
    <cellStyle name="Porcentual 2 4 4 4" xfId="20107" xr:uid="{00000000-0005-0000-0000-000053C70000}"/>
    <cellStyle name="Porcentual 2 4 4 4 2" xfId="47584" xr:uid="{00000000-0005-0000-0000-000054C70000}"/>
    <cellStyle name="Porcentual 2 4 4 5" xfId="29732" xr:uid="{00000000-0005-0000-0000-000055C70000}"/>
    <cellStyle name="Porcentual 2 4 4 6" xfId="35178" xr:uid="{00000000-0005-0000-0000-000056C70000}"/>
    <cellStyle name="Porcentual 2 4 4 7" xfId="42773" xr:uid="{00000000-0005-0000-0000-000057C70000}"/>
    <cellStyle name="Porcentual 2 4 4 8" xfId="12802" xr:uid="{00000000-0005-0000-0000-000058C70000}"/>
    <cellStyle name="Porcentual 2 4 5" xfId="2071" xr:uid="{00000000-0005-0000-0000-000059C70000}"/>
    <cellStyle name="Porcentual 2 4 5 2" xfId="4376" xr:uid="{00000000-0005-0000-0000-00005AC70000}"/>
    <cellStyle name="Porcentual 2 4 5 2 2" xfId="9157" xr:uid="{00000000-0005-0000-0000-00005BC70000}"/>
    <cellStyle name="Porcentual 2 4 5 2 2 2" xfId="28550" xr:uid="{00000000-0005-0000-0000-00005CC70000}"/>
    <cellStyle name="Porcentual 2 4 5 2 2 3" xfId="54923" xr:uid="{00000000-0005-0000-0000-00005DC70000}"/>
    <cellStyle name="Porcentual 2 4 5 2 2 4" xfId="18709" xr:uid="{00000000-0005-0000-0000-00005EC70000}"/>
    <cellStyle name="Porcentual 2 4 5 2 3" xfId="23001" xr:uid="{00000000-0005-0000-0000-00005FC70000}"/>
    <cellStyle name="Porcentual 2 4 5 2 3 2" xfId="50233" xr:uid="{00000000-0005-0000-0000-000060C70000}"/>
    <cellStyle name="Porcentual 2 4 5 2 4" xfId="32476" xr:uid="{00000000-0005-0000-0000-000061C70000}"/>
    <cellStyle name="Porcentual 2 4 5 2 5" xfId="38055" xr:uid="{00000000-0005-0000-0000-000062C70000}"/>
    <cellStyle name="Porcentual 2 4 5 2 6" xfId="45515" xr:uid="{00000000-0005-0000-0000-000063C70000}"/>
    <cellStyle name="Porcentual 2 4 5 2 7" xfId="14961" xr:uid="{00000000-0005-0000-0000-000064C70000}"/>
    <cellStyle name="Porcentual 2 4 5 3" xfId="7236" xr:uid="{00000000-0005-0000-0000-000065C70000}"/>
    <cellStyle name="Porcentual 2 4 5 3 2" xfId="26740" xr:uid="{00000000-0005-0000-0000-000066C70000}"/>
    <cellStyle name="Porcentual 2 4 5 3 3" xfId="53002" xr:uid="{00000000-0005-0000-0000-000067C70000}"/>
    <cellStyle name="Porcentual 2 4 5 3 4" xfId="16830" xr:uid="{00000000-0005-0000-0000-000068C70000}"/>
    <cellStyle name="Porcentual 2 4 5 4" xfId="20908" xr:uid="{00000000-0005-0000-0000-000069C70000}"/>
    <cellStyle name="Porcentual 2 4 5 4 2" xfId="48338" xr:uid="{00000000-0005-0000-0000-00006AC70000}"/>
    <cellStyle name="Porcentual 2 4 5 5" xfId="30522" xr:uid="{00000000-0005-0000-0000-00006BC70000}"/>
    <cellStyle name="Porcentual 2 4 5 6" xfId="35981" xr:uid="{00000000-0005-0000-0000-00006CC70000}"/>
    <cellStyle name="Porcentual 2 4 5 7" xfId="43574" xr:uid="{00000000-0005-0000-0000-00006DC70000}"/>
    <cellStyle name="Porcentual 2 4 5 8" xfId="12085" xr:uid="{00000000-0005-0000-0000-00006EC70000}"/>
    <cellStyle name="Porcentual 2 4 6" xfId="2952" xr:uid="{00000000-0005-0000-0000-00006FC70000}"/>
    <cellStyle name="Porcentual 2 4 6 2" xfId="7745" xr:uid="{00000000-0005-0000-0000-000070C70000}"/>
    <cellStyle name="Porcentual 2 4 6 2 2" xfId="27175" xr:uid="{00000000-0005-0000-0000-000071C70000}"/>
    <cellStyle name="Porcentual 2 4 6 2 3" xfId="53511" xr:uid="{00000000-0005-0000-0000-000072C70000}"/>
    <cellStyle name="Porcentual 2 4 6 2 4" xfId="17285" xr:uid="{00000000-0005-0000-0000-000073C70000}"/>
    <cellStyle name="Porcentual 2 4 6 3" xfId="21577" xr:uid="{00000000-0005-0000-0000-000074C70000}"/>
    <cellStyle name="Porcentual 2 4 6 3 2" xfId="48823" xr:uid="{00000000-0005-0000-0000-000075C70000}"/>
    <cellStyle name="Porcentual 2 4 6 4" xfId="31064" xr:uid="{00000000-0005-0000-0000-000076C70000}"/>
    <cellStyle name="Porcentual 2 4 6 5" xfId="36631" xr:uid="{00000000-0005-0000-0000-000077C70000}"/>
    <cellStyle name="Porcentual 2 4 6 6" xfId="44091" xr:uid="{00000000-0005-0000-0000-000078C70000}"/>
    <cellStyle name="Porcentual 2 4 6 7" xfId="13587" xr:uid="{00000000-0005-0000-0000-000079C70000}"/>
    <cellStyle name="Porcentual 2 4 7" xfId="4851" xr:uid="{00000000-0005-0000-0000-00007AC70000}"/>
    <cellStyle name="Porcentual 2 4 7 2" xfId="9607" xr:uid="{00000000-0005-0000-0000-00007BC70000}"/>
    <cellStyle name="Porcentual 2 4 7 2 2" xfId="55373" xr:uid="{00000000-0005-0000-0000-00007CC70000}"/>
    <cellStyle name="Porcentual 2 4 7 2 3" xfId="25366" xr:uid="{00000000-0005-0000-0000-00007DC70000}"/>
    <cellStyle name="Porcentual 2 4 7 3" xfId="32950" xr:uid="{00000000-0005-0000-0000-00007EC70000}"/>
    <cellStyle name="Porcentual 2 4 7 3 2" xfId="50682" xr:uid="{00000000-0005-0000-0000-00007FC70000}"/>
    <cellStyle name="Porcentual 2 4 7 4" xfId="38529" xr:uid="{00000000-0005-0000-0000-000080C70000}"/>
    <cellStyle name="Porcentual 2 4 7 5" xfId="45982" xr:uid="{00000000-0005-0000-0000-000081C70000}"/>
    <cellStyle name="Porcentual 2 4 7 6" xfId="15456" xr:uid="{00000000-0005-0000-0000-000082C70000}"/>
    <cellStyle name="Porcentual 2 4 8" xfId="5336" xr:uid="{00000000-0005-0000-0000-000083C70000}"/>
    <cellStyle name="Porcentual 2 4 8 2" xfId="10028" xr:uid="{00000000-0005-0000-0000-000084C70000}"/>
    <cellStyle name="Porcentual 2 4 8 2 2" xfId="55794" xr:uid="{00000000-0005-0000-0000-000085C70000}"/>
    <cellStyle name="Porcentual 2 4 8 2 3" xfId="33432" xr:uid="{00000000-0005-0000-0000-000086C70000}"/>
    <cellStyle name="Porcentual 2 4 8 3" xfId="39011" xr:uid="{00000000-0005-0000-0000-000087C70000}"/>
    <cellStyle name="Porcentual 2 4 8 3 2" xfId="51102" xr:uid="{00000000-0005-0000-0000-000088C70000}"/>
    <cellStyle name="Porcentual 2 4 8 4" xfId="46464" xr:uid="{00000000-0005-0000-0000-000089C70000}"/>
    <cellStyle name="Porcentual 2 4 8 5" xfId="19347" xr:uid="{00000000-0005-0000-0000-00008AC70000}"/>
    <cellStyle name="Porcentual 2 4 9" xfId="5779" xr:uid="{00000000-0005-0000-0000-00008BC70000}"/>
    <cellStyle name="Porcentual 2 4 9 2" xfId="51545" xr:uid="{00000000-0005-0000-0000-00008CC70000}"/>
    <cellStyle name="Porcentual 2 4 9 3" xfId="29013" xr:uid="{00000000-0005-0000-0000-00008DC70000}"/>
    <cellStyle name="Porcentual 2 5" xfId="577" xr:uid="{00000000-0005-0000-0000-00008EC70000}"/>
    <cellStyle name="Porcentual 2 5 10" xfId="42093" xr:uid="{00000000-0005-0000-0000-00008FC70000}"/>
    <cellStyle name="Porcentual 2 5 11" xfId="11437" xr:uid="{00000000-0005-0000-0000-000090C70000}"/>
    <cellStyle name="Porcentual 2 5 12" xfId="56651" xr:uid="{00000000-0005-0000-0000-000091C70000}"/>
    <cellStyle name="Porcentual 2 5 13" xfId="57106" xr:uid="{00000000-0005-0000-0000-000092C70000}"/>
    <cellStyle name="Porcentual 2 5 2" xfId="861" xr:uid="{00000000-0005-0000-0000-000093C70000}"/>
    <cellStyle name="Porcentual 2 5 2 10" xfId="11718" xr:uid="{00000000-0005-0000-0000-000094C70000}"/>
    <cellStyle name="Porcentual 2 5 2 2" xfId="1603" xr:uid="{00000000-0005-0000-0000-000095C70000}"/>
    <cellStyle name="Porcentual 2 5 2 2 2" xfId="3976" xr:uid="{00000000-0005-0000-0000-000096C70000}"/>
    <cellStyle name="Porcentual 2 5 2 2 2 2" xfId="8767" xr:uid="{00000000-0005-0000-0000-000097C70000}"/>
    <cellStyle name="Porcentual 2 5 2 2 2 2 2" xfId="28186" xr:uid="{00000000-0005-0000-0000-000098C70000}"/>
    <cellStyle name="Porcentual 2 5 2 2 2 2 3" xfId="54533" xr:uid="{00000000-0005-0000-0000-000099C70000}"/>
    <cellStyle name="Porcentual 2 5 2 2 2 2 4" xfId="18309" xr:uid="{00000000-0005-0000-0000-00009AC70000}"/>
    <cellStyle name="Porcentual 2 5 2 2 2 3" xfId="22601" xr:uid="{00000000-0005-0000-0000-00009BC70000}"/>
    <cellStyle name="Porcentual 2 5 2 2 2 3 2" xfId="49844" xr:uid="{00000000-0005-0000-0000-00009CC70000}"/>
    <cellStyle name="Porcentual 2 5 2 2 2 4" xfId="32084" xr:uid="{00000000-0005-0000-0000-00009DC70000}"/>
    <cellStyle name="Porcentual 2 5 2 2 2 5" xfId="37655" xr:uid="{00000000-0005-0000-0000-00009EC70000}"/>
    <cellStyle name="Porcentual 2 5 2 2 2 6" xfId="45115" xr:uid="{00000000-0005-0000-0000-00009FC70000}"/>
    <cellStyle name="Porcentual 2 5 2 2 2 7" xfId="14597" xr:uid="{00000000-0005-0000-0000-0000A0C70000}"/>
    <cellStyle name="Porcentual 2 5 2 2 3" xfId="6816" xr:uid="{00000000-0005-0000-0000-0000A1C70000}"/>
    <cellStyle name="Porcentual 2 5 2 2 3 2" xfId="26376" xr:uid="{00000000-0005-0000-0000-0000A2C70000}"/>
    <cellStyle name="Porcentual 2 5 2 2 3 3" xfId="52582" xr:uid="{00000000-0005-0000-0000-0000A3C70000}"/>
    <cellStyle name="Porcentual 2 5 2 2 3 4" xfId="16466" xr:uid="{00000000-0005-0000-0000-0000A4C70000}"/>
    <cellStyle name="Porcentual 2 5 2 2 4" xfId="20442" xr:uid="{00000000-0005-0000-0000-0000A5C70000}"/>
    <cellStyle name="Porcentual 2 5 2 2 4 2" xfId="47918" xr:uid="{00000000-0005-0000-0000-0000A6C70000}"/>
    <cellStyle name="Porcentual 2 5 2 2 5" xfId="30067" xr:uid="{00000000-0005-0000-0000-0000A7C70000}"/>
    <cellStyle name="Porcentual 2 5 2 2 6" xfId="35513" xr:uid="{00000000-0005-0000-0000-0000A8C70000}"/>
    <cellStyle name="Porcentual 2 5 2 2 7" xfId="43108" xr:uid="{00000000-0005-0000-0000-0000A9C70000}"/>
    <cellStyle name="Porcentual 2 5 2 2 8" xfId="13136" xr:uid="{00000000-0005-0000-0000-0000AAC70000}"/>
    <cellStyle name="Porcentual 2 5 2 3" xfId="3284" xr:uid="{00000000-0005-0000-0000-0000ABC70000}"/>
    <cellStyle name="Porcentual 2 5 2 3 2" xfId="8076" xr:uid="{00000000-0005-0000-0000-0000ACC70000}"/>
    <cellStyle name="Porcentual 2 5 2 3 2 2" xfId="27506" xr:uid="{00000000-0005-0000-0000-0000ADC70000}"/>
    <cellStyle name="Porcentual 2 5 2 3 2 3" xfId="53842" xr:uid="{00000000-0005-0000-0000-0000AEC70000}"/>
    <cellStyle name="Porcentual 2 5 2 3 2 4" xfId="17617" xr:uid="{00000000-0005-0000-0000-0000AFC70000}"/>
    <cellStyle name="Porcentual 2 5 2 3 3" xfId="21909" xr:uid="{00000000-0005-0000-0000-0000B0C70000}"/>
    <cellStyle name="Porcentual 2 5 2 3 3 2" xfId="49154" xr:uid="{00000000-0005-0000-0000-0000B1C70000}"/>
    <cellStyle name="Porcentual 2 5 2 3 4" xfId="31396" xr:uid="{00000000-0005-0000-0000-0000B2C70000}"/>
    <cellStyle name="Porcentual 2 5 2 3 5" xfId="36963" xr:uid="{00000000-0005-0000-0000-0000B3C70000}"/>
    <cellStyle name="Porcentual 2 5 2 3 6" xfId="44423" xr:uid="{00000000-0005-0000-0000-0000B4C70000}"/>
    <cellStyle name="Porcentual 2 5 2 3 7" xfId="12416" xr:uid="{00000000-0005-0000-0000-0000B5C70000}"/>
    <cellStyle name="Porcentual 2 5 2 4" xfId="6111" xr:uid="{00000000-0005-0000-0000-0000B6C70000}"/>
    <cellStyle name="Porcentual 2 5 2 4 2" xfId="24351" xr:uid="{00000000-0005-0000-0000-0000B7C70000}"/>
    <cellStyle name="Porcentual 2 5 2 4 3" xfId="51877" xr:uid="{00000000-0005-0000-0000-0000B8C70000}"/>
    <cellStyle name="Porcentual 2 5 2 4 4" xfId="13918" xr:uid="{00000000-0005-0000-0000-0000B9C70000}"/>
    <cellStyle name="Porcentual 2 5 2 5" xfId="15787" xr:uid="{00000000-0005-0000-0000-0000BAC70000}"/>
    <cellStyle name="Porcentual 2 5 2 5 2" xfId="25697" xr:uid="{00000000-0005-0000-0000-0000BBC70000}"/>
    <cellStyle name="Porcentual 2 5 2 5 3" xfId="47215" xr:uid="{00000000-0005-0000-0000-0000BCC70000}"/>
    <cellStyle name="Porcentual 2 5 2 6" xfId="19706" xr:uid="{00000000-0005-0000-0000-0000BDC70000}"/>
    <cellStyle name="Porcentual 2 5 2 7" xfId="29345" xr:uid="{00000000-0005-0000-0000-0000BEC70000}"/>
    <cellStyle name="Porcentual 2 5 2 8" xfId="34775" xr:uid="{00000000-0005-0000-0000-0000BFC70000}"/>
    <cellStyle name="Porcentual 2 5 2 9" xfId="42374" xr:uid="{00000000-0005-0000-0000-0000C0C70000}"/>
    <cellStyle name="Porcentual 2 5 3" xfId="1340" xr:uid="{00000000-0005-0000-0000-0000C1C70000}"/>
    <cellStyle name="Porcentual 2 5 3 2" xfId="3716" xr:uid="{00000000-0005-0000-0000-0000C2C70000}"/>
    <cellStyle name="Porcentual 2 5 3 2 2" xfId="8507" xr:uid="{00000000-0005-0000-0000-0000C3C70000}"/>
    <cellStyle name="Porcentual 2 5 3 2 2 2" xfId="27927" xr:uid="{00000000-0005-0000-0000-0000C4C70000}"/>
    <cellStyle name="Porcentual 2 5 3 2 2 3" xfId="54273" xr:uid="{00000000-0005-0000-0000-0000C5C70000}"/>
    <cellStyle name="Porcentual 2 5 3 2 2 4" xfId="18049" xr:uid="{00000000-0005-0000-0000-0000C6C70000}"/>
    <cellStyle name="Porcentual 2 5 3 2 3" xfId="22341" xr:uid="{00000000-0005-0000-0000-0000C7C70000}"/>
    <cellStyle name="Porcentual 2 5 3 2 3 2" xfId="49584" xr:uid="{00000000-0005-0000-0000-0000C8C70000}"/>
    <cellStyle name="Porcentual 2 5 3 2 4" xfId="31824" xr:uid="{00000000-0005-0000-0000-0000C9C70000}"/>
    <cellStyle name="Porcentual 2 5 3 2 5" xfId="37395" xr:uid="{00000000-0005-0000-0000-0000CAC70000}"/>
    <cellStyle name="Porcentual 2 5 3 2 6" xfId="44855" xr:uid="{00000000-0005-0000-0000-0000CBC70000}"/>
    <cellStyle name="Porcentual 2 5 3 2 7" xfId="14338" xr:uid="{00000000-0005-0000-0000-0000CCC70000}"/>
    <cellStyle name="Porcentual 2 5 3 3" xfId="6554" xr:uid="{00000000-0005-0000-0000-0000CDC70000}"/>
    <cellStyle name="Porcentual 2 5 3 3 2" xfId="26117" xr:uid="{00000000-0005-0000-0000-0000CEC70000}"/>
    <cellStyle name="Porcentual 2 5 3 3 3" xfId="52320" xr:uid="{00000000-0005-0000-0000-0000CFC70000}"/>
    <cellStyle name="Porcentual 2 5 3 3 4" xfId="16207" xr:uid="{00000000-0005-0000-0000-0000D0C70000}"/>
    <cellStyle name="Porcentual 2 5 3 4" xfId="20179" xr:uid="{00000000-0005-0000-0000-0000D1C70000}"/>
    <cellStyle name="Porcentual 2 5 3 4 2" xfId="47656" xr:uid="{00000000-0005-0000-0000-0000D2C70000}"/>
    <cellStyle name="Porcentual 2 5 3 5" xfId="29804" xr:uid="{00000000-0005-0000-0000-0000D3C70000}"/>
    <cellStyle name="Porcentual 2 5 3 6" xfId="35250" xr:uid="{00000000-0005-0000-0000-0000D4C70000}"/>
    <cellStyle name="Porcentual 2 5 3 7" xfId="42845" xr:uid="{00000000-0005-0000-0000-0000D5C70000}"/>
    <cellStyle name="Porcentual 2 5 3 8" xfId="12874" xr:uid="{00000000-0005-0000-0000-0000D6C70000}"/>
    <cellStyle name="Porcentual 2 5 4" xfId="2143" xr:uid="{00000000-0005-0000-0000-0000D7C70000}"/>
    <cellStyle name="Porcentual 2 5 4 2" xfId="4448" xr:uid="{00000000-0005-0000-0000-0000D8C70000}"/>
    <cellStyle name="Porcentual 2 5 4 2 2" xfId="9229" xr:uid="{00000000-0005-0000-0000-0000D9C70000}"/>
    <cellStyle name="Porcentual 2 5 4 2 2 2" xfId="28622" xr:uid="{00000000-0005-0000-0000-0000DAC70000}"/>
    <cellStyle name="Porcentual 2 5 4 2 2 3" xfId="54995" xr:uid="{00000000-0005-0000-0000-0000DBC70000}"/>
    <cellStyle name="Porcentual 2 5 4 2 2 4" xfId="18781" xr:uid="{00000000-0005-0000-0000-0000DCC70000}"/>
    <cellStyle name="Porcentual 2 5 4 2 3" xfId="23073" xr:uid="{00000000-0005-0000-0000-0000DDC70000}"/>
    <cellStyle name="Porcentual 2 5 4 2 3 2" xfId="50305" xr:uid="{00000000-0005-0000-0000-0000DEC70000}"/>
    <cellStyle name="Porcentual 2 5 4 2 4" xfId="32548" xr:uid="{00000000-0005-0000-0000-0000DFC70000}"/>
    <cellStyle name="Porcentual 2 5 4 2 5" xfId="38127" xr:uid="{00000000-0005-0000-0000-0000E0C70000}"/>
    <cellStyle name="Porcentual 2 5 4 2 6" xfId="45587" xr:uid="{00000000-0005-0000-0000-0000E1C70000}"/>
    <cellStyle name="Porcentual 2 5 4 2 7" xfId="15033" xr:uid="{00000000-0005-0000-0000-0000E2C70000}"/>
    <cellStyle name="Porcentual 2 5 4 3" xfId="7308" xr:uid="{00000000-0005-0000-0000-0000E3C70000}"/>
    <cellStyle name="Porcentual 2 5 4 3 2" xfId="26812" xr:uid="{00000000-0005-0000-0000-0000E4C70000}"/>
    <cellStyle name="Porcentual 2 5 4 3 3" xfId="53074" xr:uid="{00000000-0005-0000-0000-0000E5C70000}"/>
    <cellStyle name="Porcentual 2 5 4 3 4" xfId="16902" xr:uid="{00000000-0005-0000-0000-0000E6C70000}"/>
    <cellStyle name="Porcentual 2 5 4 4" xfId="20980" xr:uid="{00000000-0005-0000-0000-0000E7C70000}"/>
    <cellStyle name="Porcentual 2 5 4 4 2" xfId="48410" xr:uid="{00000000-0005-0000-0000-0000E8C70000}"/>
    <cellStyle name="Porcentual 2 5 4 5" xfId="30594" xr:uid="{00000000-0005-0000-0000-0000E9C70000}"/>
    <cellStyle name="Porcentual 2 5 4 6" xfId="36053" xr:uid="{00000000-0005-0000-0000-0000EAC70000}"/>
    <cellStyle name="Porcentual 2 5 4 7" xfId="43646" xr:uid="{00000000-0005-0000-0000-0000EBC70000}"/>
    <cellStyle name="Porcentual 2 5 4 8" xfId="12157" xr:uid="{00000000-0005-0000-0000-0000ECC70000}"/>
    <cellStyle name="Porcentual 2 5 5" xfId="3024" xr:uid="{00000000-0005-0000-0000-0000EDC70000}"/>
    <cellStyle name="Porcentual 2 5 5 2" xfId="7817" xr:uid="{00000000-0005-0000-0000-0000EEC70000}"/>
    <cellStyle name="Porcentual 2 5 5 2 2" xfId="27247" xr:uid="{00000000-0005-0000-0000-0000EFC70000}"/>
    <cellStyle name="Porcentual 2 5 5 2 3" xfId="53583" xr:uid="{00000000-0005-0000-0000-0000F0C70000}"/>
    <cellStyle name="Porcentual 2 5 5 2 4" xfId="17357" xr:uid="{00000000-0005-0000-0000-0000F1C70000}"/>
    <cellStyle name="Porcentual 2 5 5 3" xfId="21649" xr:uid="{00000000-0005-0000-0000-0000F2C70000}"/>
    <cellStyle name="Porcentual 2 5 5 3 2" xfId="48895" xr:uid="{00000000-0005-0000-0000-0000F3C70000}"/>
    <cellStyle name="Porcentual 2 5 5 4" xfId="31136" xr:uid="{00000000-0005-0000-0000-0000F4C70000}"/>
    <cellStyle name="Porcentual 2 5 5 5" xfId="36703" xr:uid="{00000000-0005-0000-0000-0000F5C70000}"/>
    <cellStyle name="Porcentual 2 5 5 6" xfId="44163" xr:uid="{00000000-0005-0000-0000-0000F6C70000}"/>
    <cellStyle name="Porcentual 2 5 5 7" xfId="13659" xr:uid="{00000000-0005-0000-0000-0000F7C70000}"/>
    <cellStyle name="Porcentual 2 5 6" xfId="4923" xr:uid="{00000000-0005-0000-0000-0000F8C70000}"/>
    <cellStyle name="Porcentual 2 5 6 2" xfId="9679" xr:uid="{00000000-0005-0000-0000-0000F9C70000}"/>
    <cellStyle name="Porcentual 2 5 6 2 2" xfId="55445" xr:uid="{00000000-0005-0000-0000-0000FAC70000}"/>
    <cellStyle name="Porcentual 2 5 6 2 3" xfId="25438" xr:uid="{00000000-0005-0000-0000-0000FBC70000}"/>
    <cellStyle name="Porcentual 2 5 6 3" xfId="33022" xr:uid="{00000000-0005-0000-0000-0000FCC70000}"/>
    <cellStyle name="Porcentual 2 5 6 3 2" xfId="50754" xr:uid="{00000000-0005-0000-0000-0000FDC70000}"/>
    <cellStyle name="Porcentual 2 5 6 4" xfId="38601" xr:uid="{00000000-0005-0000-0000-0000FEC70000}"/>
    <cellStyle name="Porcentual 2 5 6 5" xfId="46054" xr:uid="{00000000-0005-0000-0000-0000FFC70000}"/>
    <cellStyle name="Porcentual 2 5 6 6" xfId="15528" xr:uid="{00000000-0005-0000-0000-000000C80000}"/>
    <cellStyle name="Porcentual 2 5 7" xfId="5408" xr:uid="{00000000-0005-0000-0000-000001C80000}"/>
    <cellStyle name="Porcentual 2 5 7 2" xfId="10100" xr:uid="{00000000-0005-0000-0000-000002C80000}"/>
    <cellStyle name="Porcentual 2 5 7 2 2" xfId="55866" xr:uid="{00000000-0005-0000-0000-000003C80000}"/>
    <cellStyle name="Porcentual 2 5 7 2 3" xfId="33504" xr:uid="{00000000-0005-0000-0000-000004C80000}"/>
    <cellStyle name="Porcentual 2 5 7 3" xfId="39083" xr:uid="{00000000-0005-0000-0000-000005C80000}"/>
    <cellStyle name="Porcentual 2 5 7 3 2" xfId="51174" xr:uid="{00000000-0005-0000-0000-000006C80000}"/>
    <cellStyle name="Porcentual 2 5 7 4" xfId="46536" xr:uid="{00000000-0005-0000-0000-000007C80000}"/>
    <cellStyle name="Porcentual 2 5 7 5" xfId="19424" xr:uid="{00000000-0005-0000-0000-000008C80000}"/>
    <cellStyle name="Porcentual 2 5 8" xfId="5851" xr:uid="{00000000-0005-0000-0000-000009C80000}"/>
    <cellStyle name="Porcentual 2 5 8 2" xfId="51617" xr:uid="{00000000-0005-0000-0000-00000AC80000}"/>
    <cellStyle name="Porcentual 2 5 8 3" xfId="29085" xr:uid="{00000000-0005-0000-0000-00000BC80000}"/>
    <cellStyle name="Porcentual 2 5 9" xfId="10896" xr:uid="{00000000-0005-0000-0000-00000CC80000}"/>
    <cellStyle name="Porcentual 2 5 9 2" xfId="46956" xr:uid="{00000000-0005-0000-0000-00000DC80000}"/>
    <cellStyle name="Porcentual 2 5 9 3" xfId="34493" xr:uid="{00000000-0005-0000-0000-00000EC80000}"/>
    <cellStyle name="Porcentual 2 6" xfId="938" xr:uid="{00000000-0005-0000-0000-00000FC80000}"/>
    <cellStyle name="Porcentual 2 6 10" xfId="11795" xr:uid="{00000000-0005-0000-0000-000010C80000}"/>
    <cellStyle name="Porcentual 2 6 11" xfId="56723" xr:uid="{00000000-0005-0000-0000-000011C80000}"/>
    <cellStyle name="Porcentual 2 6 12" xfId="57178" xr:uid="{00000000-0005-0000-0000-000012C80000}"/>
    <cellStyle name="Porcentual 2 6 2" xfId="1675" xr:uid="{00000000-0005-0000-0000-000013C80000}"/>
    <cellStyle name="Porcentual 2 6 2 2" xfId="4048" xr:uid="{00000000-0005-0000-0000-000014C80000}"/>
    <cellStyle name="Porcentual 2 6 2 2 2" xfId="8839" xr:uid="{00000000-0005-0000-0000-000015C80000}"/>
    <cellStyle name="Porcentual 2 6 2 2 2 2" xfId="28258" xr:uid="{00000000-0005-0000-0000-000016C80000}"/>
    <cellStyle name="Porcentual 2 6 2 2 2 3" xfId="54605" xr:uid="{00000000-0005-0000-0000-000017C80000}"/>
    <cellStyle name="Porcentual 2 6 2 2 2 4" xfId="18381" xr:uid="{00000000-0005-0000-0000-000018C80000}"/>
    <cellStyle name="Porcentual 2 6 2 2 3" xfId="22673" xr:uid="{00000000-0005-0000-0000-000019C80000}"/>
    <cellStyle name="Porcentual 2 6 2 2 3 2" xfId="49916" xr:uid="{00000000-0005-0000-0000-00001AC80000}"/>
    <cellStyle name="Porcentual 2 6 2 2 4" xfId="32156" xr:uid="{00000000-0005-0000-0000-00001BC80000}"/>
    <cellStyle name="Porcentual 2 6 2 2 5" xfId="37727" xr:uid="{00000000-0005-0000-0000-00001CC80000}"/>
    <cellStyle name="Porcentual 2 6 2 2 6" xfId="45187" xr:uid="{00000000-0005-0000-0000-00001DC80000}"/>
    <cellStyle name="Porcentual 2 6 2 2 7" xfId="14669" xr:uid="{00000000-0005-0000-0000-00001EC80000}"/>
    <cellStyle name="Porcentual 2 6 2 3" xfId="6888" xr:uid="{00000000-0005-0000-0000-00001FC80000}"/>
    <cellStyle name="Porcentual 2 6 2 3 2" xfId="26448" xr:uid="{00000000-0005-0000-0000-000020C80000}"/>
    <cellStyle name="Porcentual 2 6 2 3 3" xfId="52654" xr:uid="{00000000-0005-0000-0000-000021C80000}"/>
    <cellStyle name="Porcentual 2 6 2 3 4" xfId="16538" xr:uid="{00000000-0005-0000-0000-000022C80000}"/>
    <cellStyle name="Porcentual 2 6 2 4" xfId="20514" xr:uid="{00000000-0005-0000-0000-000023C80000}"/>
    <cellStyle name="Porcentual 2 6 2 4 2" xfId="47990" xr:uid="{00000000-0005-0000-0000-000024C80000}"/>
    <cellStyle name="Porcentual 2 6 2 5" xfId="30139" xr:uid="{00000000-0005-0000-0000-000025C80000}"/>
    <cellStyle name="Porcentual 2 6 2 6" xfId="35585" xr:uid="{00000000-0005-0000-0000-000026C80000}"/>
    <cellStyle name="Porcentual 2 6 2 7" xfId="43180" xr:uid="{00000000-0005-0000-0000-000027C80000}"/>
    <cellStyle name="Porcentual 2 6 2 8" xfId="13208" xr:uid="{00000000-0005-0000-0000-000028C80000}"/>
    <cellStyle name="Porcentual 2 6 3" xfId="2215" xr:uid="{00000000-0005-0000-0000-000029C80000}"/>
    <cellStyle name="Porcentual 2 6 3 2" xfId="4520" xr:uid="{00000000-0005-0000-0000-00002AC80000}"/>
    <cellStyle name="Porcentual 2 6 3 2 2" xfId="9301" xr:uid="{00000000-0005-0000-0000-00002BC80000}"/>
    <cellStyle name="Porcentual 2 6 3 2 2 2" xfId="28694" xr:uid="{00000000-0005-0000-0000-00002CC80000}"/>
    <cellStyle name="Porcentual 2 6 3 2 2 3" xfId="55067" xr:uid="{00000000-0005-0000-0000-00002DC80000}"/>
    <cellStyle name="Porcentual 2 6 3 2 2 4" xfId="18853" xr:uid="{00000000-0005-0000-0000-00002EC80000}"/>
    <cellStyle name="Porcentual 2 6 3 2 3" xfId="23145" xr:uid="{00000000-0005-0000-0000-00002FC80000}"/>
    <cellStyle name="Porcentual 2 6 3 2 3 2" xfId="50377" xr:uid="{00000000-0005-0000-0000-000030C80000}"/>
    <cellStyle name="Porcentual 2 6 3 2 4" xfId="32620" xr:uid="{00000000-0005-0000-0000-000031C80000}"/>
    <cellStyle name="Porcentual 2 6 3 2 5" xfId="38199" xr:uid="{00000000-0005-0000-0000-000032C80000}"/>
    <cellStyle name="Porcentual 2 6 3 2 6" xfId="45659" xr:uid="{00000000-0005-0000-0000-000033C80000}"/>
    <cellStyle name="Porcentual 2 6 3 2 7" xfId="15105" xr:uid="{00000000-0005-0000-0000-000034C80000}"/>
    <cellStyle name="Porcentual 2 6 3 3" xfId="7380" xr:uid="{00000000-0005-0000-0000-000035C80000}"/>
    <cellStyle name="Porcentual 2 6 3 3 2" xfId="26884" xr:uid="{00000000-0005-0000-0000-000036C80000}"/>
    <cellStyle name="Porcentual 2 6 3 3 3" xfId="53146" xr:uid="{00000000-0005-0000-0000-000037C80000}"/>
    <cellStyle name="Porcentual 2 6 3 3 4" xfId="16974" xr:uid="{00000000-0005-0000-0000-000038C80000}"/>
    <cellStyle name="Porcentual 2 6 3 4" xfId="21052" xr:uid="{00000000-0005-0000-0000-000039C80000}"/>
    <cellStyle name="Porcentual 2 6 3 4 2" xfId="48482" xr:uid="{00000000-0005-0000-0000-00003AC80000}"/>
    <cellStyle name="Porcentual 2 6 3 5" xfId="30666" xr:uid="{00000000-0005-0000-0000-00003BC80000}"/>
    <cellStyle name="Porcentual 2 6 3 6" xfId="36125" xr:uid="{00000000-0005-0000-0000-00003CC80000}"/>
    <cellStyle name="Porcentual 2 6 3 7" xfId="43718" xr:uid="{00000000-0005-0000-0000-00003DC80000}"/>
    <cellStyle name="Porcentual 2 6 3 8" xfId="12488" xr:uid="{00000000-0005-0000-0000-00003EC80000}"/>
    <cellStyle name="Porcentual 2 6 4" xfId="3356" xr:uid="{00000000-0005-0000-0000-00003FC80000}"/>
    <cellStyle name="Porcentual 2 6 4 2" xfId="8148" xr:uid="{00000000-0005-0000-0000-000040C80000}"/>
    <cellStyle name="Porcentual 2 6 4 2 2" xfId="27578" xr:uid="{00000000-0005-0000-0000-000041C80000}"/>
    <cellStyle name="Porcentual 2 6 4 2 3" xfId="53914" xr:uid="{00000000-0005-0000-0000-000042C80000}"/>
    <cellStyle name="Porcentual 2 6 4 2 4" xfId="17689" xr:uid="{00000000-0005-0000-0000-000043C80000}"/>
    <cellStyle name="Porcentual 2 6 4 3" xfId="21981" xr:uid="{00000000-0005-0000-0000-000044C80000}"/>
    <cellStyle name="Porcentual 2 6 4 3 2" xfId="49226" xr:uid="{00000000-0005-0000-0000-000045C80000}"/>
    <cellStyle name="Porcentual 2 6 4 4" xfId="31468" xr:uid="{00000000-0005-0000-0000-000046C80000}"/>
    <cellStyle name="Porcentual 2 6 4 5" xfId="37035" xr:uid="{00000000-0005-0000-0000-000047C80000}"/>
    <cellStyle name="Porcentual 2 6 4 6" xfId="44495" xr:uid="{00000000-0005-0000-0000-000048C80000}"/>
    <cellStyle name="Porcentual 2 6 4 7" xfId="13990" xr:uid="{00000000-0005-0000-0000-000049C80000}"/>
    <cellStyle name="Porcentual 2 6 5" xfId="4995" xr:uid="{00000000-0005-0000-0000-00004AC80000}"/>
    <cellStyle name="Porcentual 2 6 5 2" xfId="9751" xr:uid="{00000000-0005-0000-0000-00004BC80000}"/>
    <cellStyle name="Porcentual 2 6 5 2 2" xfId="55517" xr:uid="{00000000-0005-0000-0000-00004CC80000}"/>
    <cellStyle name="Porcentual 2 6 5 2 3" xfId="25769" xr:uid="{00000000-0005-0000-0000-00004DC80000}"/>
    <cellStyle name="Porcentual 2 6 5 3" xfId="33094" xr:uid="{00000000-0005-0000-0000-00004EC80000}"/>
    <cellStyle name="Porcentual 2 6 5 3 2" xfId="50826" xr:uid="{00000000-0005-0000-0000-00004FC80000}"/>
    <cellStyle name="Porcentual 2 6 5 4" xfId="38673" xr:uid="{00000000-0005-0000-0000-000050C80000}"/>
    <cellStyle name="Porcentual 2 6 5 5" xfId="46126" xr:uid="{00000000-0005-0000-0000-000051C80000}"/>
    <cellStyle name="Porcentual 2 6 5 6" xfId="15859" xr:uid="{00000000-0005-0000-0000-000052C80000}"/>
    <cellStyle name="Porcentual 2 6 6" xfId="5480" xr:uid="{00000000-0005-0000-0000-000053C80000}"/>
    <cellStyle name="Porcentual 2 6 6 2" xfId="10172" xr:uid="{00000000-0005-0000-0000-000054C80000}"/>
    <cellStyle name="Porcentual 2 6 6 2 2" xfId="55938" xr:uid="{00000000-0005-0000-0000-000055C80000}"/>
    <cellStyle name="Porcentual 2 6 6 2 3" xfId="33576" xr:uid="{00000000-0005-0000-0000-000056C80000}"/>
    <cellStyle name="Porcentual 2 6 6 3" xfId="39155" xr:uid="{00000000-0005-0000-0000-000057C80000}"/>
    <cellStyle name="Porcentual 2 6 6 3 2" xfId="51246" xr:uid="{00000000-0005-0000-0000-000058C80000}"/>
    <cellStyle name="Porcentual 2 6 6 4" xfId="46608" xr:uid="{00000000-0005-0000-0000-000059C80000}"/>
    <cellStyle name="Porcentual 2 6 6 5" xfId="19783" xr:uid="{00000000-0005-0000-0000-00005AC80000}"/>
    <cellStyle name="Porcentual 2 6 7" xfId="6183" xr:uid="{00000000-0005-0000-0000-00005BC80000}"/>
    <cellStyle name="Porcentual 2 6 7 2" xfId="51949" xr:uid="{00000000-0005-0000-0000-00005CC80000}"/>
    <cellStyle name="Porcentual 2 6 7 3" xfId="29417" xr:uid="{00000000-0005-0000-0000-00005DC80000}"/>
    <cellStyle name="Porcentual 2 6 8" xfId="10968" xr:uid="{00000000-0005-0000-0000-00005EC80000}"/>
    <cellStyle name="Porcentual 2 6 8 2" xfId="47287" xr:uid="{00000000-0005-0000-0000-00005FC80000}"/>
    <cellStyle name="Porcentual 2 6 8 3" xfId="34852" xr:uid="{00000000-0005-0000-0000-000060C80000}"/>
    <cellStyle name="Porcentual 2 6 9" xfId="42451" xr:uid="{00000000-0005-0000-0000-000061C80000}"/>
    <cellStyle name="Porcentual 2 7" xfId="679" xr:uid="{00000000-0005-0000-0000-000062C80000}"/>
    <cellStyle name="Porcentual 2 7 10" xfId="11536" xr:uid="{00000000-0005-0000-0000-000063C80000}"/>
    <cellStyle name="Porcentual 2 7 2" xfId="1439" xr:uid="{00000000-0005-0000-0000-000064C80000}"/>
    <cellStyle name="Porcentual 2 7 2 2" xfId="3815" xr:uid="{00000000-0005-0000-0000-000065C80000}"/>
    <cellStyle name="Porcentual 2 7 2 2 2" xfId="8606" xr:uid="{00000000-0005-0000-0000-000066C80000}"/>
    <cellStyle name="Porcentual 2 7 2 2 2 2" xfId="28026" xr:uid="{00000000-0005-0000-0000-000067C80000}"/>
    <cellStyle name="Porcentual 2 7 2 2 2 3" xfId="54372" xr:uid="{00000000-0005-0000-0000-000068C80000}"/>
    <cellStyle name="Porcentual 2 7 2 2 2 4" xfId="18148" xr:uid="{00000000-0005-0000-0000-000069C80000}"/>
    <cellStyle name="Porcentual 2 7 2 2 3" xfId="22440" xr:uid="{00000000-0005-0000-0000-00006AC80000}"/>
    <cellStyle name="Porcentual 2 7 2 2 3 2" xfId="49683" xr:uid="{00000000-0005-0000-0000-00006BC80000}"/>
    <cellStyle name="Porcentual 2 7 2 2 4" xfId="31923" xr:uid="{00000000-0005-0000-0000-00006CC80000}"/>
    <cellStyle name="Porcentual 2 7 2 2 5" xfId="37494" xr:uid="{00000000-0005-0000-0000-00006DC80000}"/>
    <cellStyle name="Porcentual 2 7 2 2 6" xfId="44954" xr:uid="{00000000-0005-0000-0000-00006EC80000}"/>
    <cellStyle name="Porcentual 2 7 2 2 7" xfId="14437" xr:uid="{00000000-0005-0000-0000-00006FC80000}"/>
    <cellStyle name="Porcentual 2 7 2 3" xfId="6653" xr:uid="{00000000-0005-0000-0000-000070C80000}"/>
    <cellStyle name="Porcentual 2 7 2 3 2" xfId="26216" xr:uid="{00000000-0005-0000-0000-000071C80000}"/>
    <cellStyle name="Porcentual 2 7 2 3 3" xfId="52419" xr:uid="{00000000-0005-0000-0000-000072C80000}"/>
    <cellStyle name="Porcentual 2 7 2 3 4" xfId="16306" xr:uid="{00000000-0005-0000-0000-000073C80000}"/>
    <cellStyle name="Porcentual 2 7 2 4" xfId="20278" xr:uid="{00000000-0005-0000-0000-000074C80000}"/>
    <cellStyle name="Porcentual 2 7 2 4 2" xfId="47755" xr:uid="{00000000-0005-0000-0000-000075C80000}"/>
    <cellStyle name="Porcentual 2 7 2 5" xfId="29903" xr:uid="{00000000-0005-0000-0000-000076C80000}"/>
    <cellStyle name="Porcentual 2 7 2 6" xfId="35349" xr:uid="{00000000-0005-0000-0000-000077C80000}"/>
    <cellStyle name="Porcentual 2 7 2 7" xfId="42944" xr:uid="{00000000-0005-0000-0000-000078C80000}"/>
    <cellStyle name="Porcentual 2 7 2 8" xfId="12973" xr:uid="{00000000-0005-0000-0000-000079C80000}"/>
    <cellStyle name="Porcentual 2 7 3" xfId="3123" xr:uid="{00000000-0005-0000-0000-00007AC80000}"/>
    <cellStyle name="Porcentual 2 7 3 2" xfId="7916" xr:uid="{00000000-0005-0000-0000-00007BC80000}"/>
    <cellStyle name="Porcentual 2 7 3 2 2" xfId="27346" xr:uid="{00000000-0005-0000-0000-00007CC80000}"/>
    <cellStyle name="Porcentual 2 7 3 2 3" xfId="53682" xr:uid="{00000000-0005-0000-0000-00007DC80000}"/>
    <cellStyle name="Porcentual 2 7 3 2 4" xfId="17456" xr:uid="{00000000-0005-0000-0000-00007EC80000}"/>
    <cellStyle name="Porcentual 2 7 3 3" xfId="21748" xr:uid="{00000000-0005-0000-0000-00007FC80000}"/>
    <cellStyle name="Porcentual 2 7 3 3 2" xfId="48994" xr:uid="{00000000-0005-0000-0000-000080C80000}"/>
    <cellStyle name="Porcentual 2 7 3 4" xfId="31235" xr:uid="{00000000-0005-0000-0000-000081C80000}"/>
    <cellStyle name="Porcentual 2 7 3 5" xfId="36802" xr:uid="{00000000-0005-0000-0000-000082C80000}"/>
    <cellStyle name="Porcentual 2 7 3 6" xfId="44262" xr:uid="{00000000-0005-0000-0000-000083C80000}"/>
    <cellStyle name="Porcentual 2 7 3 7" xfId="12256" xr:uid="{00000000-0005-0000-0000-000084C80000}"/>
    <cellStyle name="Porcentual 2 7 4" xfId="5950" xr:uid="{00000000-0005-0000-0000-000085C80000}"/>
    <cellStyle name="Porcentual 2 7 4 2" xfId="25222" xr:uid="{00000000-0005-0000-0000-000086C80000}"/>
    <cellStyle name="Porcentual 2 7 4 3" xfId="51716" xr:uid="{00000000-0005-0000-0000-000087C80000}"/>
    <cellStyle name="Porcentual 2 7 4 4" xfId="13758" xr:uid="{00000000-0005-0000-0000-000088C80000}"/>
    <cellStyle name="Porcentual 2 7 5" xfId="15627" xr:uid="{00000000-0005-0000-0000-000089C80000}"/>
    <cellStyle name="Porcentual 2 7 5 2" xfId="25537" xr:uid="{00000000-0005-0000-0000-00008AC80000}"/>
    <cellStyle name="Porcentual 2 7 5 3" xfId="47055" xr:uid="{00000000-0005-0000-0000-00008BC80000}"/>
    <cellStyle name="Porcentual 2 7 6" xfId="19524" xr:uid="{00000000-0005-0000-0000-00008CC80000}"/>
    <cellStyle name="Porcentual 2 7 7" xfId="29185" xr:uid="{00000000-0005-0000-0000-00008DC80000}"/>
    <cellStyle name="Porcentual 2 7 8" xfId="34593" xr:uid="{00000000-0005-0000-0000-00008EC80000}"/>
    <cellStyle name="Porcentual 2 7 9" xfId="42192" xr:uid="{00000000-0005-0000-0000-00008FC80000}"/>
    <cellStyle name="Porcentual 2 8" xfId="1142" xr:uid="{00000000-0005-0000-0000-000090C80000}"/>
    <cellStyle name="Porcentual 2 8 2" xfId="3538" xr:uid="{00000000-0005-0000-0000-000091C80000}"/>
    <cellStyle name="Porcentual 2 8 2 2" xfId="8330" xr:uid="{00000000-0005-0000-0000-000092C80000}"/>
    <cellStyle name="Porcentual 2 8 2 2 2" xfId="27754" xr:uid="{00000000-0005-0000-0000-000093C80000}"/>
    <cellStyle name="Porcentual 2 8 2 2 3" xfId="54096" xr:uid="{00000000-0005-0000-0000-000094C80000}"/>
    <cellStyle name="Porcentual 2 8 2 2 4" xfId="17871" xr:uid="{00000000-0005-0000-0000-000095C80000}"/>
    <cellStyle name="Porcentual 2 8 2 3" xfId="22163" xr:uid="{00000000-0005-0000-0000-000096C80000}"/>
    <cellStyle name="Porcentual 2 8 2 3 2" xfId="49407" xr:uid="{00000000-0005-0000-0000-000097C80000}"/>
    <cellStyle name="Porcentual 2 8 2 4" xfId="31647" xr:uid="{00000000-0005-0000-0000-000098C80000}"/>
    <cellStyle name="Porcentual 2 8 2 5" xfId="37217" xr:uid="{00000000-0005-0000-0000-000099C80000}"/>
    <cellStyle name="Porcentual 2 8 2 6" xfId="44677" xr:uid="{00000000-0005-0000-0000-00009AC80000}"/>
    <cellStyle name="Porcentual 2 8 2 7" xfId="12680" xr:uid="{00000000-0005-0000-0000-00009BC80000}"/>
    <cellStyle name="Porcentual 2 8 3" xfId="6369" xr:uid="{00000000-0005-0000-0000-00009CC80000}"/>
    <cellStyle name="Porcentual 2 8 3 2" xfId="19054" xr:uid="{00000000-0005-0000-0000-00009DC80000}"/>
    <cellStyle name="Porcentual 2 8 3 3" xfId="52135" xr:uid="{00000000-0005-0000-0000-00009EC80000}"/>
    <cellStyle name="Porcentual 2 8 3 4" xfId="14166" xr:uid="{00000000-0005-0000-0000-00009FC80000}"/>
    <cellStyle name="Porcentual 2 8 4" xfId="16035" xr:uid="{00000000-0005-0000-0000-0000A0C80000}"/>
    <cellStyle name="Porcentual 2 8 4 2" xfId="25945" xr:uid="{00000000-0005-0000-0000-0000A1C80000}"/>
    <cellStyle name="Porcentual 2 8 4 3" xfId="47472" xr:uid="{00000000-0005-0000-0000-0000A2C80000}"/>
    <cellStyle name="Porcentual 2 8 5" xfId="19981" xr:uid="{00000000-0005-0000-0000-0000A3C80000}"/>
    <cellStyle name="Porcentual 2 8 6" xfId="29609" xr:uid="{00000000-0005-0000-0000-0000A4C80000}"/>
    <cellStyle name="Porcentual 2 8 7" xfId="35052" xr:uid="{00000000-0005-0000-0000-0000A5C80000}"/>
    <cellStyle name="Porcentual 2 8 8" xfId="42647" xr:uid="{00000000-0005-0000-0000-0000A6C80000}"/>
    <cellStyle name="Porcentual 2 8 9" xfId="11247" xr:uid="{00000000-0005-0000-0000-0000A7C80000}"/>
    <cellStyle name="Porcentual 2 9" xfId="1983" xr:uid="{00000000-0005-0000-0000-0000A8C80000}"/>
    <cellStyle name="Porcentual 2 9 2" xfId="4288" xr:uid="{00000000-0005-0000-0000-0000A9C80000}"/>
    <cellStyle name="Porcentual 2 9 2 2" xfId="9069" xr:uid="{00000000-0005-0000-0000-0000AAC80000}"/>
    <cellStyle name="Porcentual 2 9 2 2 2" xfId="28462" xr:uid="{00000000-0005-0000-0000-0000ABC80000}"/>
    <cellStyle name="Porcentual 2 9 2 2 3" xfId="54835" xr:uid="{00000000-0005-0000-0000-0000ACC80000}"/>
    <cellStyle name="Porcentual 2 9 2 2 4" xfId="18621" xr:uid="{00000000-0005-0000-0000-0000ADC80000}"/>
    <cellStyle name="Porcentual 2 9 2 3" xfId="22913" xr:uid="{00000000-0005-0000-0000-0000AEC80000}"/>
    <cellStyle name="Porcentual 2 9 2 3 2" xfId="50145" xr:uid="{00000000-0005-0000-0000-0000AFC80000}"/>
    <cellStyle name="Porcentual 2 9 2 4" xfId="32388" xr:uid="{00000000-0005-0000-0000-0000B0C80000}"/>
    <cellStyle name="Porcentual 2 9 2 5" xfId="37967" xr:uid="{00000000-0005-0000-0000-0000B1C80000}"/>
    <cellStyle name="Porcentual 2 9 2 6" xfId="45427" xr:uid="{00000000-0005-0000-0000-0000B2C80000}"/>
    <cellStyle name="Porcentual 2 9 2 7" xfId="14873" xr:uid="{00000000-0005-0000-0000-0000B3C80000}"/>
    <cellStyle name="Porcentual 2 9 3" xfId="7148" xr:uid="{00000000-0005-0000-0000-0000B4C80000}"/>
    <cellStyle name="Porcentual 2 9 3 2" xfId="26652" xr:uid="{00000000-0005-0000-0000-0000B5C80000}"/>
    <cellStyle name="Porcentual 2 9 3 3" xfId="52914" xr:uid="{00000000-0005-0000-0000-0000B6C80000}"/>
    <cellStyle name="Porcentual 2 9 3 4" xfId="16742" xr:uid="{00000000-0005-0000-0000-0000B7C80000}"/>
    <cellStyle name="Porcentual 2 9 4" xfId="20820" xr:uid="{00000000-0005-0000-0000-0000B8C80000}"/>
    <cellStyle name="Porcentual 2 9 4 2" xfId="48250" xr:uid="{00000000-0005-0000-0000-0000B9C80000}"/>
    <cellStyle name="Porcentual 2 9 5" xfId="30434" xr:uid="{00000000-0005-0000-0000-0000BAC80000}"/>
    <cellStyle name="Porcentual 2 9 6" xfId="35893" xr:uid="{00000000-0005-0000-0000-0000BBC80000}"/>
    <cellStyle name="Porcentual 2 9 7" xfId="43486" xr:uid="{00000000-0005-0000-0000-0000BCC80000}"/>
    <cellStyle name="Porcentual 2 9 8" xfId="11985" xr:uid="{00000000-0005-0000-0000-0000BDC80000}"/>
    <cellStyle name="Prozent 2" xfId="78" xr:uid="{00000000-0005-0000-0000-0000BEC80000}"/>
    <cellStyle name="Prozent 2 10" xfId="4753" xr:uid="{00000000-0005-0000-0000-0000BFC80000}"/>
    <cellStyle name="Prozent 2 10 2" xfId="9515" xr:uid="{00000000-0005-0000-0000-0000C0C80000}"/>
    <cellStyle name="Prozent 2 10 2 2" xfId="55281" xr:uid="{00000000-0005-0000-0000-0000C1C80000}"/>
    <cellStyle name="Prozent 2 10 2 3" xfId="25274" xr:uid="{00000000-0005-0000-0000-0000C2C80000}"/>
    <cellStyle name="Prozent 2 10 3" xfId="32852" xr:uid="{00000000-0005-0000-0000-0000C3C80000}"/>
    <cellStyle name="Prozent 2 10 3 2" xfId="50590" xr:uid="{00000000-0005-0000-0000-0000C4C80000}"/>
    <cellStyle name="Prozent 2 10 4" xfId="38431" xr:uid="{00000000-0005-0000-0000-0000C5C80000}"/>
    <cellStyle name="Prozent 2 10 5" xfId="45890" xr:uid="{00000000-0005-0000-0000-0000C6C80000}"/>
    <cellStyle name="Prozent 2 10 6" xfId="15352" xr:uid="{00000000-0005-0000-0000-0000C7C80000}"/>
    <cellStyle name="Prozent 2 11" xfId="5244" xr:uid="{00000000-0005-0000-0000-0000C8C80000}"/>
    <cellStyle name="Prozent 2 11 2" xfId="9936" xr:uid="{00000000-0005-0000-0000-0000C9C80000}"/>
    <cellStyle name="Prozent 2 11 2 2" xfId="55702" xr:uid="{00000000-0005-0000-0000-0000CAC80000}"/>
    <cellStyle name="Prozent 2 11 2 3" xfId="33340" xr:uid="{00000000-0005-0000-0000-0000CBC80000}"/>
    <cellStyle name="Prozent 2 11 3" xfId="38919" xr:uid="{00000000-0005-0000-0000-0000CCC80000}"/>
    <cellStyle name="Prozent 2 11 3 2" xfId="51010" xr:uid="{00000000-0005-0000-0000-0000CDC80000}"/>
    <cellStyle name="Prozent 2 11 4" xfId="46372" xr:uid="{00000000-0005-0000-0000-0000CEC80000}"/>
    <cellStyle name="Prozent 2 11 5" xfId="19102" xr:uid="{00000000-0005-0000-0000-0000CFC80000}"/>
    <cellStyle name="Prozent 2 12" xfId="5657" xr:uid="{00000000-0005-0000-0000-0000D0C80000}"/>
    <cellStyle name="Prozent 2 12 2" xfId="51423" xr:uid="{00000000-0005-0000-0000-0000D1C80000}"/>
    <cellStyle name="Prozent 2 12 3" xfId="28891" xr:uid="{00000000-0005-0000-0000-0000D2C80000}"/>
    <cellStyle name="Prozent 2 13" xfId="10732" xr:uid="{00000000-0005-0000-0000-0000D3C80000}"/>
    <cellStyle name="Prozent 2 13 2" xfId="46780" xr:uid="{00000000-0005-0000-0000-0000D4C80000}"/>
    <cellStyle name="Prozent 2 13 3" xfId="34168" xr:uid="{00000000-0005-0000-0000-0000D5C80000}"/>
    <cellStyle name="Prozent 2 14" xfId="41890" xr:uid="{00000000-0005-0000-0000-0000D6C80000}"/>
    <cellStyle name="Prozent 2 15" xfId="11146" xr:uid="{00000000-0005-0000-0000-0000D7C80000}"/>
    <cellStyle name="Prozent 2 16" xfId="56487" xr:uid="{00000000-0005-0000-0000-0000D8C80000}"/>
    <cellStyle name="Prozent 2 17" xfId="56942" xr:uid="{00000000-0005-0000-0000-0000D9C80000}"/>
    <cellStyle name="Prozent 2 2" xfId="450" xr:uid="{00000000-0005-0000-0000-0000DAC80000}"/>
    <cellStyle name="Prozent 2 2 10" xfId="5298" xr:uid="{00000000-0005-0000-0000-0000DBC80000}"/>
    <cellStyle name="Prozent 2 2 10 2" xfId="9990" xr:uid="{00000000-0005-0000-0000-0000DCC80000}"/>
    <cellStyle name="Prozent 2 2 10 2 2" xfId="55756" xr:uid="{00000000-0005-0000-0000-0000DDC80000}"/>
    <cellStyle name="Prozent 2 2 10 2 3" xfId="33394" xr:uid="{00000000-0005-0000-0000-0000DEC80000}"/>
    <cellStyle name="Prozent 2 2 10 3" xfId="38973" xr:uid="{00000000-0005-0000-0000-0000DFC80000}"/>
    <cellStyle name="Prozent 2 2 10 3 2" xfId="51064" xr:uid="{00000000-0005-0000-0000-0000E0C80000}"/>
    <cellStyle name="Prozent 2 2 10 4" xfId="46426" xr:uid="{00000000-0005-0000-0000-0000E1C80000}"/>
    <cellStyle name="Prozent 2 2 10 5" xfId="19280" xr:uid="{00000000-0005-0000-0000-0000E2C80000}"/>
    <cellStyle name="Prozent 2 2 11" xfId="5729" xr:uid="{00000000-0005-0000-0000-0000E3C80000}"/>
    <cellStyle name="Prozent 2 2 11 2" xfId="51495" xr:uid="{00000000-0005-0000-0000-0000E4C80000}"/>
    <cellStyle name="Prozent 2 2 11 3" xfId="28962" xr:uid="{00000000-0005-0000-0000-0000E5C80000}"/>
    <cellStyle name="Prozent 2 2 12" xfId="10786" xr:uid="{00000000-0005-0000-0000-0000E6C80000}"/>
    <cellStyle name="Prozent 2 2 12 2" xfId="46834" xr:uid="{00000000-0005-0000-0000-0000E7C80000}"/>
    <cellStyle name="Prozent 2 2 12 3" xfId="34346" xr:uid="{00000000-0005-0000-0000-0000E8C80000}"/>
    <cellStyle name="Prozent 2 2 13" xfId="41963" xr:uid="{00000000-0005-0000-0000-0000E9C80000}"/>
    <cellStyle name="Prozent 2 2 14" xfId="11200" xr:uid="{00000000-0005-0000-0000-0000EAC80000}"/>
    <cellStyle name="Prozent 2 2 15" xfId="56541" xr:uid="{00000000-0005-0000-0000-0000EBC80000}"/>
    <cellStyle name="Prozent 2 2 16" xfId="56996" xr:uid="{00000000-0005-0000-0000-0000ECC80000}"/>
    <cellStyle name="Prozent 2 2 2" xfId="550" xr:uid="{00000000-0005-0000-0000-0000EDC80000}"/>
    <cellStyle name="Prozent 2 2 2 10" xfId="10874" xr:uid="{00000000-0005-0000-0000-0000EEC80000}"/>
    <cellStyle name="Prozent 2 2 2 10 2" xfId="46934" xr:uid="{00000000-0005-0000-0000-0000EFC80000}"/>
    <cellStyle name="Prozent 2 2 2 10 3" xfId="34466" xr:uid="{00000000-0005-0000-0000-0000F0C80000}"/>
    <cellStyle name="Prozent 2 2 2 11" xfId="42066" xr:uid="{00000000-0005-0000-0000-0000F1C80000}"/>
    <cellStyle name="Prozent 2 2 2 12" xfId="11410" xr:uid="{00000000-0005-0000-0000-0000F2C80000}"/>
    <cellStyle name="Prozent 2 2 2 13" xfId="56629" xr:uid="{00000000-0005-0000-0000-0000F3C80000}"/>
    <cellStyle name="Prozent 2 2 2 14" xfId="57084" xr:uid="{00000000-0005-0000-0000-0000F4C80000}"/>
    <cellStyle name="Prozent 2 2 2 2" xfId="1087" xr:uid="{00000000-0005-0000-0000-0000F5C80000}"/>
    <cellStyle name="Prozent 2 2 2 2 10" xfId="11944" xr:uid="{00000000-0005-0000-0000-0000F6C80000}"/>
    <cellStyle name="Prozent 2 2 2 2 11" xfId="56872" xr:uid="{00000000-0005-0000-0000-0000F7C80000}"/>
    <cellStyle name="Prozent 2 2 2 2 12" xfId="57327" xr:uid="{00000000-0005-0000-0000-0000F8C80000}"/>
    <cellStyle name="Prozent 2 2 2 2 2" xfId="1824" xr:uid="{00000000-0005-0000-0000-0000F9C80000}"/>
    <cellStyle name="Prozent 2 2 2 2 2 2" xfId="4197" xr:uid="{00000000-0005-0000-0000-0000FAC80000}"/>
    <cellStyle name="Prozent 2 2 2 2 2 2 2" xfId="8988" xr:uid="{00000000-0005-0000-0000-0000FBC80000}"/>
    <cellStyle name="Prozent 2 2 2 2 2 2 2 2" xfId="28407" xr:uid="{00000000-0005-0000-0000-0000FCC80000}"/>
    <cellStyle name="Prozent 2 2 2 2 2 2 2 3" xfId="54754" xr:uid="{00000000-0005-0000-0000-0000FDC80000}"/>
    <cellStyle name="Prozent 2 2 2 2 2 2 2 4" xfId="18530" xr:uid="{00000000-0005-0000-0000-0000FEC80000}"/>
    <cellStyle name="Prozent 2 2 2 2 2 2 3" xfId="22822" xr:uid="{00000000-0005-0000-0000-0000FFC80000}"/>
    <cellStyle name="Prozent 2 2 2 2 2 2 3 2" xfId="50065" xr:uid="{00000000-0005-0000-0000-000000C90000}"/>
    <cellStyle name="Prozent 2 2 2 2 2 2 4" xfId="32305" xr:uid="{00000000-0005-0000-0000-000001C90000}"/>
    <cellStyle name="Prozent 2 2 2 2 2 2 5" xfId="37876" xr:uid="{00000000-0005-0000-0000-000002C90000}"/>
    <cellStyle name="Prozent 2 2 2 2 2 2 6" xfId="45336" xr:uid="{00000000-0005-0000-0000-000003C90000}"/>
    <cellStyle name="Prozent 2 2 2 2 2 2 7" xfId="14818" xr:uid="{00000000-0005-0000-0000-000004C90000}"/>
    <cellStyle name="Prozent 2 2 2 2 2 3" xfId="7037" xr:uid="{00000000-0005-0000-0000-000005C90000}"/>
    <cellStyle name="Prozent 2 2 2 2 2 3 2" xfId="26597" xr:uid="{00000000-0005-0000-0000-000006C90000}"/>
    <cellStyle name="Prozent 2 2 2 2 2 3 3" xfId="52803" xr:uid="{00000000-0005-0000-0000-000007C90000}"/>
    <cellStyle name="Prozent 2 2 2 2 2 3 4" xfId="16687" xr:uid="{00000000-0005-0000-0000-000008C90000}"/>
    <cellStyle name="Prozent 2 2 2 2 2 4" xfId="20663" xr:uid="{00000000-0005-0000-0000-000009C90000}"/>
    <cellStyle name="Prozent 2 2 2 2 2 4 2" xfId="48139" xr:uid="{00000000-0005-0000-0000-00000AC90000}"/>
    <cellStyle name="Prozent 2 2 2 2 2 5" xfId="30288" xr:uid="{00000000-0005-0000-0000-00000BC90000}"/>
    <cellStyle name="Prozent 2 2 2 2 2 6" xfId="35734" xr:uid="{00000000-0005-0000-0000-00000CC90000}"/>
    <cellStyle name="Prozent 2 2 2 2 2 7" xfId="43329" xr:uid="{00000000-0005-0000-0000-00000DC90000}"/>
    <cellStyle name="Prozent 2 2 2 2 2 8" xfId="13357" xr:uid="{00000000-0005-0000-0000-00000EC90000}"/>
    <cellStyle name="Prozent 2 2 2 2 3" xfId="2364" xr:uid="{00000000-0005-0000-0000-00000FC90000}"/>
    <cellStyle name="Prozent 2 2 2 2 3 2" xfId="4669" xr:uid="{00000000-0005-0000-0000-000010C90000}"/>
    <cellStyle name="Prozent 2 2 2 2 3 2 2" xfId="9450" xr:uid="{00000000-0005-0000-0000-000011C90000}"/>
    <cellStyle name="Prozent 2 2 2 2 3 2 2 2" xfId="28843" xr:uid="{00000000-0005-0000-0000-000012C90000}"/>
    <cellStyle name="Prozent 2 2 2 2 3 2 2 3" xfId="55216" xr:uid="{00000000-0005-0000-0000-000013C90000}"/>
    <cellStyle name="Prozent 2 2 2 2 3 2 2 4" xfId="19002" xr:uid="{00000000-0005-0000-0000-000014C90000}"/>
    <cellStyle name="Prozent 2 2 2 2 3 2 3" xfId="23294" xr:uid="{00000000-0005-0000-0000-000015C90000}"/>
    <cellStyle name="Prozent 2 2 2 2 3 2 3 2" xfId="50526" xr:uid="{00000000-0005-0000-0000-000016C90000}"/>
    <cellStyle name="Prozent 2 2 2 2 3 2 4" xfId="32769" xr:uid="{00000000-0005-0000-0000-000017C90000}"/>
    <cellStyle name="Prozent 2 2 2 2 3 2 5" xfId="38348" xr:uid="{00000000-0005-0000-0000-000018C90000}"/>
    <cellStyle name="Prozent 2 2 2 2 3 2 6" xfId="45808" xr:uid="{00000000-0005-0000-0000-000019C90000}"/>
    <cellStyle name="Prozent 2 2 2 2 3 2 7" xfId="15254" xr:uid="{00000000-0005-0000-0000-00001AC90000}"/>
    <cellStyle name="Prozent 2 2 2 2 3 3" xfId="7529" xr:uid="{00000000-0005-0000-0000-00001BC90000}"/>
    <cellStyle name="Prozent 2 2 2 2 3 3 2" xfId="27033" xr:uid="{00000000-0005-0000-0000-00001CC90000}"/>
    <cellStyle name="Prozent 2 2 2 2 3 3 3" xfId="53295" xr:uid="{00000000-0005-0000-0000-00001DC90000}"/>
    <cellStyle name="Prozent 2 2 2 2 3 3 4" xfId="17123" xr:uid="{00000000-0005-0000-0000-00001EC90000}"/>
    <cellStyle name="Prozent 2 2 2 2 3 4" xfId="21201" xr:uid="{00000000-0005-0000-0000-00001FC90000}"/>
    <cellStyle name="Prozent 2 2 2 2 3 4 2" xfId="48631" xr:uid="{00000000-0005-0000-0000-000020C90000}"/>
    <cellStyle name="Prozent 2 2 2 2 3 5" xfId="30815" xr:uid="{00000000-0005-0000-0000-000021C90000}"/>
    <cellStyle name="Prozent 2 2 2 2 3 6" xfId="36274" xr:uid="{00000000-0005-0000-0000-000022C90000}"/>
    <cellStyle name="Prozent 2 2 2 2 3 7" xfId="43867" xr:uid="{00000000-0005-0000-0000-000023C90000}"/>
    <cellStyle name="Prozent 2 2 2 2 3 8" xfId="12637" xr:uid="{00000000-0005-0000-0000-000024C90000}"/>
    <cellStyle name="Prozent 2 2 2 2 4" xfId="3505" xr:uid="{00000000-0005-0000-0000-000025C90000}"/>
    <cellStyle name="Prozent 2 2 2 2 4 2" xfId="8297" xr:uid="{00000000-0005-0000-0000-000026C90000}"/>
    <cellStyle name="Prozent 2 2 2 2 4 2 2" xfId="27727" xr:uid="{00000000-0005-0000-0000-000027C90000}"/>
    <cellStyle name="Prozent 2 2 2 2 4 2 3" xfId="54063" xr:uid="{00000000-0005-0000-0000-000028C90000}"/>
    <cellStyle name="Prozent 2 2 2 2 4 2 4" xfId="17838" xr:uid="{00000000-0005-0000-0000-000029C90000}"/>
    <cellStyle name="Prozent 2 2 2 2 4 3" xfId="22130" xr:uid="{00000000-0005-0000-0000-00002AC90000}"/>
    <cellStyle name="Prozent 2 2 2 2 4 3 2" xfId="49375" xr:uid="{00000000-0005-0000-0000-00002BC90000}"/>
    <cellStyle name="Prozent 2 2 2 2 4 4" xfId="31617" xr:uid="{00000000-0005-0000-0000-00002CC90000}"/>
    <cellStyle name="Prozent 2 2 2 2 4 5" xfId="37184" xr:uid="{00000000-0005-0000-0000-00002DC90000}"/>
    <cellStyle name="Prozent 2 2 2 2 4 6" xfId="44644" xr:uid="{00000000-0005-0000-0000-00002EC90000}"/>
    <cellStyle name="Prozent 2 2 2 2 4 7" xfId="14139" xr:uid="{00000000-0005-0000-0000-00002FC90000}"/>
    <cellStyle name="Prozent 2 2 2 2 5" xfId="5144" xr:uid="{00000000-0005-0000-0000-000030C90000}"/>
    <cellStyle name="Prozent 2 2 2 2 5 2" xfId="9900" xr:uid="{00000000-0005-0000-0000-000031C90000}"/>
    <cellStyle name="Prozent 2 2 2 2 5 2 2" xfId="55666" xr:uid="{00000000-0005-0000-0000-000032C90000}"/>
    <cellStyle name="Prozent 2 2 2 2 5 2 3" xfId="25918" xr:uid="{00000000-0005-0000-0000-000033C90000}"/>
    <cellStyle name="Prozent 2 2 2 2 5 3" xfId="33243" xr:uid="{00000000-0005-0000-0000-000034C90000}"/>
    <cellStyle name="Prozent 2 2 2 2 5 3 2" xfId="50975" xr:uid="{00000000-0005-0000-0000-000035C90000}"/>
    <cellStyle name="Prozent 2 2 2 2 5 4" xfId="38822" xr:uid="{00000000-0005-0000-0000-000036C90000}"/>
    <cellStyle name="Prozent 2 2 2 2 5 5" xfId="46275" xr:uid="{00000000-0005-0000-0000-000037C90000}"/>
    <cellStyle name="Prozent 2 2 2 2 5 6" xfId="16008" xr:uid="{00000000-0005-0000-0000-000038C90000}"/>
    <cellStyle name="Prozent 2 2 2 2 6" xfId="5629" xr:uid="{00000000-0005-0000-0000-000039C90000}"/>
    <cellStyle name="Prozent 2 2 2 2 6 2" xfId="10321" xr:uid="{00000000-0005-0000-0000-00003AC90000}"/>
    <cellStyle name="Prozent 2 2 2 2 6 2 2" xfId="56087" xr:uid="{00000000-0005-0000-0000-00003BC90000}"/>
    <cellStyle name="Prozent 2 2 2 2 6 2 3" xfId="33725" xr:uid="{00000000-0005-0000-0000-00003CC90000}"/>
    <cellStyle name="Prozent 2 2 2 2 6 3" xfId="39304" xr:uid="{00000000-0005-0000-0000-00003DC90000}"/>
    <cellStyle name="Prozent 2 2 2 2 6 3 2" xfId="51395" xr:uid="{00000000-0005-0000-0000-00003EC90000}"/>
    <cellStyle name="Prozent 2 2 2 2 6 4" xfId="46757" xr:uid="{00000000-0005-0000-0000-00003FC90000}"/>
    <cellStyle name="Prozent 2 2 2 2 6 5" xfId="19932" xr:uid="{00000000-0005-0000-0000-000040C90000}"/>
    <cellStyle name="Prozent 2 2 2 2 7" xfId="6332" xr:uid="{00000000-0005-0000-0000-000041C90000}"/>
    <cellStyle name="Prozent 2 2 2 2 7 2" xfId="52098" xr:uid="{00000000-0005-0000-0000-000042C90000}"/>
    <cellStyle name="Prozent 2 2 2 2 7 3" xfId="29566" xr:uid="{00000000-0005-0000-0000-000043C90000}"/>
    <cellStyle name="Prozent 2 2 2 2 8" xfId="11117" xr:uid="{00000000-0005-0000-0000-000044C90000}"/>
    <cellStyle name="Prozent 2 2 2 2 8 2" xfId="47436" xr:uid="{00000000-0005-0000-0000-000045C90000}"/>
    <cellStyle name="Prozent 2 2 2 2 8 3" xfId="35001" xr:uid="{00000000-0005-0000-0000-000046C90000}"/>
    <cellStyle name="Prozent 2 2 2 2 9" xfId="42600" xr:uid="{00000000-0005-0000-0000-000047C90000}"/>
    <cellStyle name="Prozent 2 2 2 3" xfId="839" xr:uid="{00000000-0005-0000-0000-000048C90000}"/>
    <cellStyle name="Prozent 2 2 2 3 10" xfId="11696" xr:uid="{00000000-0005-0000-0000-000049C90000}"/>
    <cellStyle name="Prozent 2 2 2 3 2" xfId="1581" xr:uid="{00000000-0005-0000-0000-00004AC90000}"/>
    <cellStyle name="Prozent 2 2 2 3 2 2" xfId="3954" xr:uid="{00000000-0005-0000-0000-00004BC90000}"/>
    <cellStyle name="Prozent 2 2 2 3 2 2 2" xfId="8745" xr:uid="{00000000-0005-0000-0000-00004CC90000}"/>
    <cellStyle name="Prozent 2 2 2 3 2 2 2 2" xfId="28164" xr:uid="{00000000-0005-0000-0000-00004DC90000}"/>
    <cellStyle name="Prozent 2 2 2 3 2 2 2 3" xfId="54511" xr:uid="{00000000-0005-0000-0000-00004EC90000}"/>
    <cellStyle name="Prozent 2 2 2 3 2 2 2 4" xfId="18287" xr:uid="{00000000-0005-0000-0000-00004FC90000}"/>
    <cellStyle name="Prozent 2 2 2 3 2 2 3" xfId="22579" xr:uid="{00000000-0005-0000-0000-000050C90000}"/>
    <cellStyle name="Prozent 2 2 2 3 2 2 3 2" xfId="49822" xr:uid="{00000000-0005-0000-0000-000051C90000}"/>
    <cellStyle name="Prozent 2 2 2 3 2 2 4" xfId="32062" xr:uid="{00000000-0005-0000-0000-000052C90000}"/>
    <cellStyle name="Prozent 2 2 2 3 2 2 5" xfId="37633" xr:uid="{00000000-0005-0000-0000-000053C90000}"/>
    <cellStyle name="Prozent 2 2 2 3 2 2 6" xfId="45093" xr:uid="{00000000-0005-0000-0000-000054C90000}"/>
    <cellStyle name="Prozent 2 2 2 3 2 2 7" xfId="14575" xr:uid="{00000000-0005-0000-0000-000055C90000}"/>
    <cellStyle name="Prozent 2 2 2 3 2 3" xfId="6794" xr:uid="{00000000-0005-0000-0000-000056C90000}"/>
    <cellStyle name="Prozent 2 2 2 3 2 3 2" xfId="26354" xr:uid="{00000000-0005-0000-0000-000057C90000}"/>
    <cellStyle name="Prozent 2 2 2 3 2 3 3" xfId="52560" xr:uid="{00000000-0005-0000-0000-000058C90000}"/>
    <cellStyle name="Prozent 2 2 2 3 2 3 4" xfId="16444" xr:uid="{00000000-0005-0000-0000-000059C90000}"/>
    <cellStyle name="Prozent 2 2 2 3 2 4" xfId="20420" xr:uid="{00000000-0005-0000-0000-00005AC90000}"/>
    <cellStyle name="Prozent 2 2 2 3 2 4 2" xfId="47896" xr:uid="{00000000-0005-0000-0000-00005BC90000}"/>
    <cellStyle name="Prozent 2 2 2 3 2 5" xfId="30045" xr:uid="{00000000-0005-0000-0000-00005CC90000}"/>
    <cellStyle name="Prozent 2 2 2 3 2 6" xfId="35491" xr:uid="{00000000-0005-0000-0000-00005DC90000}"/>
    <cellStyle name="Prozent 2 2 2 3 2 7" xfId="43086" xr:uid="{00000000-0005-0000-0000-00005EC90000}"/>
    <cellStyle name="Prozent 2 2 2 3 2 8" xfId="13114" xr:uid="{00000000-0005-0000-0000-00005FC90000}"/>
    <cellStyle name="Prozent 2 2 2 3 3" xfId="3262" xr:uid="{00000000-0005-0000-0000-000060C90000}"/>
    <cellStyle name="Prozent 2 2 2 3 3 2" xfId="8054" xr:uid="{00000000-0005-0000-0000-000061C90000}"/>
    <cellStyle name="Prozent 2 2 2 3 3 2 2" xfId="27484" xr:uid="{00000000-0005-0000-0000-000062C90000}"/>
    <cellStyle name="Prozent 2 2 2 3 3 2 3" xfId="53820" xr:uid="{00000000-0005-0000-0000-000063C90000}"/>
    <cellStyle name="Prozent 2 2 2 3 3 2 4" xfId="17595" xr:uid="{00000000-0005-0000-0000-000064C90000}"/>
    <cellStyle name="Prozent 2 2 2 3 3 3" xfId="21887" xr:uid="{00000000-0005-0000-0000-000065C90000}"/>
    <cellStyle name="Prozent 2 2 2 3 3 3 2" xfId="49132" xr:uid="{00000000-0005-0000-0000-000066C90000}"/>
    <cellStyle name="Prozent 2 2 2 3 3 4" xfId="31374" xr:uid="{00000000-0005-0000-0000-000067C90000}"/>
    <cellStyle name="Prozent 2 2 2 3 3 5" xfId="36941" xr:uid="{00000000-0005-0000-0000-000068C90000}"/>
    <cellStyle name="Prozent 2 2 2 3 3 6" xfId="44401" xr:uid="{00000000-0005-0000-0000-000069C90000}"/>
    <cellStyle name="Prozent 2 2 2 3 3 7" xfId="12394" xr:uid="{00000000-0005-0000-0000-00006AC90000}"/>
    <cellStyle name="Prozent 2 2 2 3 4" xfId="6089" xr:uid="{00000000-0005-0000-0000-00006BC90000}"/>
    <cellStyle name="Prozent 2 2 2 3 4 2" xfId="25034" xr:uid="{00000000-0005-0000-0000-00006CC90000}"/>
    <cellStyle name="Prozent 2 2 2 3 4 3" xfId="51855" xr:uid="{00000000-0005-0000-0000-00006DC90000}"/>
    <cellStyle name="Prozent 2 2 2 3 4 4" xfId="13896" xr:uid="{00000000-0005-0000-0000-00006EC90000}"/>
    <cellStyle name="Prozent 2 2 2 3 5" xfId="15765" xr:uid="{00000000-0005-0000-0000-00006FC90000}"/>
    <cellStyle name="Prozent 2 2 2 3 5 2" xfId="25675" xr:uid="{00000000-0005-0000-0000-000070C90000}"/>
    <cellStyle name="Prozent 2 2 2 3 5 3" xfId="47193" xr:uid="{00000000-0005-0000-0000-000071C90000}"/>
    <cellStyle name="Prozent 2 2 2 3 6" xfId="19684" xr:uid="{00000000-0005-0000-0000-000072C90000}"/>
    <cellStyle name="Prozent 2 2 2 3 7" xfId="29323" xr:uid="{00000000-0005-0000-0000-000073C90000}"/>
    <cellStyle name="Prozent 2 2 2 3 8" xfId="34753" xr:uid="{00000000-0005-0000-0000-000074C90000}"/>
    <cellStyle name="Prozent 2 2 2 3 9" xfId="42352" xr:uid="{00000000-0005-0000-0000-000075C90000}"/>
    <cellStyle name="Prozent 2 2 2 4" xfId="1318" xr:uid="{00000000-0005-0000-0000-000076C90000}"/>
    <cellStyle name="Prozent 2 2 2 4 2" xfId="3694" xr:uid="{00000000-0005-0000-0000-000077C90000}"/>
    <cellStyle name="Prozent 2 2 2 4 2 2" xfId="8485" xr:uid="{00000000-0005-0000-0000-000078C90000}"/>
    <cellStyle name="Prozent 2 2 2 4 2 2 2" xfId="27905" xr:uid="{00000000-0005-0000-0000-000079C90000}"/>
    <cellStyle name="Prozent 2 2 2 4 2 2 3" xfId="54251" xr:uid="{00000000-0005-0000-0000-00007AC90000}"/>
    <cellStyle name="Prozent 2 2 2 4 2 2 4" xfId="18027" xr:uid="{00000000-0005-0000-0000-00007BC90000}"/>
    <cellStyle name="Prozent 2 2 2 4 2 3" xfId="22319" xr:uid="{00000000-0005-0000-0000-00007CC90000}"/>
    <cellStyle name="Prozent 2 2 2 4 2 3 2" xfId="49562" xr:uid="{00000000-0005-0000-0000-00007DC90000}"/>
    <cellStyle name="Prozent 2 2 2 4 2 4" xfId="31802" xr:uid="{00000000-0005-0000-0000-00007EC90000}"/>
    <cellStyle name="Prozent 2 2 2 4 2 5" xfId="37373" xr:uid="{00000000-0005-0000-0000-00007FC90000}"/>
    <cellStyle name="Prozent 2 2 2 4 2 6" xfId="44833" xr:uid="{00000000-0005-0000-0000-000080C90000}"/>
    <cellStyle name="Prozent 2 2 2 4 2 7" xfId="14316" xr:uid="{00000000-0005-0000-0000-000081C90000}"/>
    <cellStyle name="Prozent 2 2 2 4 3" xfId="6532" xr:uid="{00000000-0005-0000-0000-000082C90000}"/>
    <cellStyle name="Prozent 2 2 2 4 3 2" xfId="26095" xr:uid="{00000000-0005-0000-0000-000083C90000}"/>
    <cellStyle name="Prozent 2 2 2 4 3 3" xfId="52298" xr:uid="{00000000-0005-0000-0000-000084C90000}"/>
    <cellStyle name="Prozent 2 2 2 4 3 4" xfId="16185" xr:uid="{00000000-0005-0000-0000-000085C90000}"/>
    <cellStyle name="Prozent 2 2 2 4 4" xfId="20157" xr:uid="{00000000-0005-0000-0000-000086C90000}"/>
    <cellStyle name="Prozent 2 2 2 4 4 2" xfId="47634" xr:uid="{00000000-0005-0000-0000-000087C90000}"/>
    <cellStyle name="Prozent 2 2 2 4 5" xfId="29782" xr:uid="{00000000-0005-0000-0000-000088C90000}"/>
    <cellStyle name="Prozent 2 2 2 4 6" xfId="35228" xr:uid="{00000000-0005-0000-0000-000089C90000}"/>
    <cellStyle name="Prozent 2 2 2 4 7" xfId="42823" xr:uid="{00000000-0005-0000-0000-00008AC90000}"/>
    <cellStyle name="Prozent 2 2 2 4 8" xfId="12852" xr:uid="{00000000-0005-0000-0000-00008BC90000}"/>
    <cellStyle name="Prozent 2 2 2 5" xfId="2121" xr:uid="{00000000-0005-0000-0000-00008CC90000}"/>
    <cellStyle name="Prozent 2 2 2 5 2" xfId="4426" xr:uid="{00000000-0005-0000-0000-00008DC90000}"/>
    <cellStyle name="Prozent 2 2 2 5 2 2" xfId="9207" xr:uid="{00000000-0005-0000-0000-00008EC90000}"/>
    <cellStyle name="Prozent 2 2 2 5 2 2 2" xfId="28600" xr:uid="{00000000-0005-0000-0000-00008FC90000}"/>
    <cellStyle name="Prozent 2 2 2 5 2 2 3" xfId="54973" xr:uid="{00000000-0005-0000-0000-000090C90000}"/>
    <cellStyle name="Prozent 2 2 2 5 2 2 4" xfId="18759" xr:uid="{00000000-0005-0000-0000-000091C90000}"/>
    <cellStyle name="Prozent 2 2 2 5 2 3" xfId="23051" xr:uid="{00000000-0005-0000-0000-000092C90000}"/>
    <cellStyle name="Prozent 2 2 2 5 2 3 2" xfId="50283" xr:uid="{00000000-0005-0000-0000-000093C90000}"/>
    <cellStyle name="Prozent 2 2 2 5 2 4" xfId="32526" xr:uid="{00000000-0005-0000-0000-000094C90000}"/>
    <cellStyle name="Prozent 2 2 2 5 2 5" xfId="38105" xr:uid="{00000000-0005-0000-0000-000095C90000}"/>
    <cellStyle name="Prozent 2 2 2 5 2 6" xfId="45565" xr:uid="{00000000-0005-0000-0000-000096C90000}"/>
    <cellStyle name="Prozent 2 2 2 5 2 7" xfId="15011" xr:uid="{00000000-0005-0000-0000-000097C90000}"/>
    <cellStyle name="Prozent 2 2 2 5 3" xfId="7286" xr:uid="{00000000-0005-0000-0000-000098C90000}"/>
    <cellStyle name="Prozent 2 2 2 5 3 2" xfId="26790" xr:uid="{00000000-0005-0000-0000-000099C90000}"/>
    <cellStyle name="Prozent 2 2 2 5 3 3" xfId="53052" xr:uid="{00000000-0005-0000-0000-00009AC90000}"/>
    <cellStyle name="Prozent 2 2 2 5 3 4" xfId="16880" xr:uid="{00000000-0005-0000-0000-00009BC90000}"/>
    <cellStyle name="Prozent 2 2 2 5 4" xfId="20958" xr:uid="{00000000-0005-0000-0000-00009CC90000}"/>
    <cellStyle name="Prozent 2 2 2 5 4 2" xfId="48388" xr:uid="{00000000-0005-0000-0000-00009DC90000}"/>
    <cellStyle name="Prozent 2 2 2 5 5" xfId="30572" xr:uid="{00000000-0005-0000-0000-00009EC90000}"/>
    <cellStyle name="Prozent 2 2 2 5 6" xfId="36031" xr:uid="{00000000-0005-0000-0000-00009FC90000}"/>
    <cellStyle name="Prozent 2 2 2 5 7" xfId="43624" xr:uid="{00000000-0005-0000-0000-0000A0C90000}"/>
    <cellStyle name="Prozent 2 2 2 5 8" xfId="12135" xr:uid="{00000000-0005-0000-0000-0000A1C90000}"/>
    <cellStyle name="Prozent 2 2 2 6" xfId="3002" xr:uid="{00000000-0005-0000-0000-0000A2C90000}"/>
    <cellStyle name="Prozent 2 2 2 6 2" xfId="7795" xr:uid="{00000000-0005-0000-0000-0000A3C90000}"/>
    <cellStyle name="Prozent 2 2 2 6 2 2" xfId="27225" xr:uid="{00000000-0005-0000-0000-0000A4C90000}"/>
    <cellStyle name="Prozent 2 2 2 6 2 3" xfId="53561" xr:uid="{00000000-0005-0000-0000-0000A5C90000}"/>
    <cellStyle name="Prozent 2 2 2 6 2 4" xfId="17335" xr:uid="{00000000-0005-0000-0000-0000A6C90000}"/>
    <cellStyle name="Prozent 2 2 2 6 3" xfId="21627" xr:uid="{00000000-0005-0000-0000-0000A7C90000}"/>
    <cellStyle name="Prozent 2 2 2 6 3 2" xfId="48873" xr:uid="{00000000-0005-0000-0000-0000A8C90000}"/>
    <cellStyle name="Prozent 2 2 2 6 4" xfId="31114" xr:uid="{00000000-0005-0000-0000-0000A9C90000}"/>
    <cellStyle name="Prozent 2 2 2 6 5" xfId="36681" xr:uid="{00000000-0005-0000-0000-0000AAC90000}"/>
    <cellStyle name="Prozent 2 2 2 6 6" xfId="44141" xr:uid="{00000000-0005-0000-0000-0000ABC90000}"/>
    <cellStyle name="Prozent 2 2 2 6 7" xfId="13637" xr:uid="{00000000-0005-0000-0000-0000ACC90000}"/>
    <cellStyle name="Prozent 2 2 2 7" xfId="4901" xr:uid="{00000000-0005-0000-0000-0000ADC90000}"/>
    <cellStyle name="Prozent 2 2 2 7 2" xfId="9657" xr:uid="{00000000-0005-0000-0000-0000AEC90000}"/>
    <cellStyle name="Prozent 2 2 2 7 2 2" xfId="55423" xr:uid="{00000000-0005-0000-0000-0000AFC90000}"/>
    <cellStyle name="Prozent 2 2 2 7 2 3" xfId="25416" xr:uid="{00000000-0005-0000-0000-0000B0C90000}"/>
    <cellStyle name="Prozent 2 2 2 7 3" xfId="33000" xr:uid="{00000000-0005-0000-0000-0000B1C90000}"/>
    <cellStyle name="Prozent 2 2 2 7 3 2" xfId="50732" xr:uid="{00000000-0005-0000-0000-0000B2C90000}"/>
    <cellStyle name="Prozent 2 2 2 7 4" xfId="38579" xr:uid="{00000000-0005-0000-0000-0000B3C90000}"/>
    <cellStyle name="Prozent 2 2 2 7 5" xfId="46032" xr:uid="{00000000-0005-0000-0000-0000B4C90000}"/>
    <cellStyle name="Prozent 2 2 2 7 6" xfId="15506" xr:uid="{00000000-0005-0000-0000-0000B5C90000}"/>
    <cellStyle name="Prozent 2 2 2 8" xfId="5386" xr:uid="{00000000-0005-0000-0000-0000B6C90000}"/>
    <cellStyle name="Prozent 2 2 2 8 2" xfId="10078" xr:uid="{00000000-0005-0000-0000-0000B7C90000}"/>
    <cellStyle name="Prozent 2 2 2 8 2 2" xfId="55844" xr:uid="{00000000-0005-0000-0000-0000B8C90000}"/>
    <cellStyle name="Prozent 2 2 2 8 2 3" xfId="33482" xr:uid="{00000000-0005-0000-0000-0000B9C90000}"/>
    <cellStyle name="Prozent 2 2 2 8 3" xfId="39061" xr:uid="{00000000-0005-0000-0000-0000BAC90000}"/>
    <cellStyle name="Prozent 2 2 2 8 3 2" xfId="51152" xr:uid="{00000000-0005-0000-0000-0000BBC90000}"/>
    <cellStyle name="Prozent 2 2 2 8 4" xfId="46514" xr:uid="{00000000-0005-0000-0000-0000BCC90000}"/>
    <cellStyle name="Prozent 2 2 2 8 5" xfId="19397" xr:uid="{00000000-0005-0000-0000-0000BDC90000}"/>
    <cellStyle name="Prozent 2 2 2 9" xfId="5829" xr:uid="{00000000-0005-0000-0000-0000BEC90000}"/>
    <cellStyle name="Prozent 2 2 2 9 2" xfId="51595" xr:uid="{00000000-0005-0000-0000-0000BFC90000}"/>
    <cellStyle name="Prozent 2 2 2 9 3" xfId="29063" xr:uid="{00000000-0005-0000-0000-0000C0C90000}"/>
    <cellStyle name="Prozent 2 2 3" xfId="627" xr:uid="{00000000-0005-0000-0000-0000C1C90000}"/>
    <cellStyle name="Prozent 2 2 3 10" xfId="42143" xr:uid="{00000000-0005-0000-0000-0000C2C90000}"/>
    <cellStyle name="Prozent 2 2 3 11" xfId="11487" xr:uid="{00000000-0005-0000-0000-0000C3C90000}"/>
    <cellStyle name="Prozent 2 2 3 12" xfId="56701" xr:uid="{00000000-0005-0000-0000-0000C4C90000}"/>
    <cellStyle name="Prozent 2 2 3 13" xfId="57156" xr:uid="{00000000-0005-0000-0000-0000C5C90000}"/>
    <cellStyle name="Prozent 2 2 3 2" xfId="911" xr:uid="{00000000-0005-0000-0000-0000C6C90000}"/>
    <cellStyle name="Prozent 2 2 3 2 10" xfId="11768" xr:uid="{00000000-0005-0000-0000-0000C7C90000}"/>
    <cellStyle name="Prozent 2 2 3 2 2" xfId="1653" xr:uid="{00000000-0005-0000-0000-0000C8C90000}"/>
    <cellStyle name="Prozent 2 2 3 2 2 2" xfId="4026" xr:uid="{00000000-0005-0000-0000-0000C9C90000}"/>
    <cellStyle name="Prozent 2 2 3 2 2 2 2" xfId="8817" xr:uid="{00000000-0005-0000-0000-0000CAC90000}"/>
    <cellStyle name="Prozent 2 2 3 2 2 2 2 2" xfId="28236" xr:uid="{00000000-0005-0000-0000-0000CBC90000}"/>
    <cellStyle name="Prozent 2 2 3 2 2 2 2 3" xfId="54583" xr:uid="{00000000-0005-0000-0000-0000CCC90000}"/>
    <cellStyle name="Prozent 2 2 3 2 2 2 2 4" xfId="18359" xr:uid="{00000000-0005-0000-0000-0000CDC90000}"/>
    <cellStyle name="Prozent 2 2 3 2 2 2 3" xfId="22651" xr:uid="{00000000-0005-0000-0000-0000CEC90000}"/>
    <cellStyle name="Prozent 2 2 3 2 2 2 3 2" xfId="49894" xr:uid="{00000000-0005-0000-0000-0000CFC90000}"/>
    <cellStyle name="Prozent 2 2 3 2 2 2 4" xfId="32134" xr:uid="{00000000-0005-0000-0000-0000D0C90000}"/>
    <cellStyle name="Prozent 2 2 3 2 2 2 5" xfId="37705" xr:uid="{00000000-0005-0000-0000-0000D1C90000}"/>
    <cellStyle name="Prozent 2 2 3 2 2 2 6" xfId="45165" xr:uid="{00000000-0005-0000-0000-0000D2C90000}"/>
    <cellStyle name="Prozent 2 2 3 2 2 2 7" xfId="14647" xr:uid="{00000000-0005-0000-0000-0000D3C90000}"/>
    <cellStyle name="Prozent 2 2 3 2 2 3" xfId="6866" xr:uid="{00000000-0005-0000-0000-0000D4C90000}"/>
    <cellStyle name="Prozent 2 2 3 2 2 3 2" xfId="26426" xr:uid="{00000000-0005-0000-0000-0000D5C90000}"/>
    <cellStyle name="Prozent 2 2 3 2 2 3 3" xfId="52632" xr:uid="{00000000-0005-0000-0000-0000D6C90000}"/>
    <cellStyle name="Prozent 2 2 3 2 2 3 4" xfId="16516" xr:uid="{00000000-0005-0000-0000-0000D7C90000}"/>
    <cellStyle name="Prozent 2 2 3 2 2 4" xfId="20492" xr:uid="{00000000-0005-0000-0000-0000D8C90000}"/>
    <cellStyle name="Prozent 2 2 3 2 2 4 2" xfId="47968" xr:uid="{00000000-0005-0000-0000-0000D9C90000}"/>
    <cellStyle name="Prozent 2 2 3 2 2 5" xfId="30117" xr:uid="{00000000-0005-0000-0000-0000DAC90000}"/>
    <cellStyle name="Prozent 2 2 3 2 2 6" xfId="35563" xr:uid="{00000000-0005-0000-0000-0000DBC90000}"/>
    <cellStyle name="Prozent 2 2 3 2 2 7" xfId="43158" xr:uid="{00000000-0005-0000-0000-0000DCC90000}"/>
    <cellStyle name="Prozent 2 2 3 2 2 8" xfId="13186" xr:uid="{00000000-0005-0000-0000-0000DDC90000}"/>
    <cellStyle name="Prozent 2 2 3 2 3" xfId="3334" xr:uid="{00000000-0005-0000-0000-0000DEC90000}"/>
    <cellStyle name="Prozent 2 2 3 2 3 2" xfId="8126" xr:uid="{00000000-0005-0000-0000-0000DFC90000}"/>
    <cellStyle name="Prozent 2 2 3 2 3 2 2" xfId="27556" xr:uid="{00000000-0005-0000-0000-0000E0C90000}"/>
    <cellStyle name="Prozent 2 2 3 2 3 2 3" xfId="53892" xr:uid="{00000000-0005-0000-0000-0000E1C90000}"/>
    <cellStyle name="Prozent 2 2 3 2 3 2 4" xfId="17667" xr:uid="{00000000-0005-0000-0000-0000E2C90000}"/>
    <cellStyle name="Prozent 2 2 3 2 3 3" xfId="21959" xr:uid="{00000000-0005-0000-0000-0000E3C90000}"/>
    <cellStyle name="Prozent 2 2 3 2 3 3 2" xfId="49204" xr:uid="{00000000-0005-0000-0000-0000E4C90000}"/>
    <cellStyle name="Prozent 2 2 3 2 3 4" xfId="31446" xr:uid="{00000000-0005-0000-0000-0000E5C90000}"/>
    <cellStyle name="Prozent 2 2 3 2 3 5" xfId="37013" xr:uid="{00000000-0005-0000-0000-0000E6C90000}"/>
    <cellStyle name="Prozent 2 2 3 2 3 6" xfId="44473" xr:uid="{00000000-0005-0000-0000-0000E7C90000}"/>
    <cellStyle name="Prozent 2 2 3 2 3 7" xfId="12466" xr:uid="{00000000-0005-0000-0000-0000E8C90000}"/>
    <cellStyle name="Prozent 2 2 3 2 4" xfId="6161" xr:uid="{00000000-0005-0000-0000-0000E9C90000}"/>
    <cellStyle name="Prozent 2 2 3 2 4 2" xfId="24641" xr:uid="{00000000-0005-0000-0000-0000EAC90000}"/>
    <cellStyle name="Prozent 2 2 3 2 4 3" xfId="51927" xr:uid="{00000000-0005-0000-0000-0000EBC90000}"/>
    <cellStyle name="Prozent 2 2 3 2 4 4" xfId="13968" xr:uid="{00000000-0005-0000-0000-0000ECC90000}"/>
    <cellStyle name="Prozent 2 2 3 2 5" xfId="15837" xr:uid="{00000000-0005-0000-0000-0000EDC90000}"/>
    <cellStyle name="Prozent 2 2 3 2 5 2" xfId="25747" xr:uid="{00000000-0005-0000-0000-0000EEC90000}"/>
    <cellStyle name="Prozent 2 2 3 2 5 3" xfId="47265" xr:uid="{00000000-0005-0000-0000-0000EFC90000}"/>
    <cellStyle name="Prozent 2 2 3 2 6" xfId="19756" xr:uid="{00000000-0005-0000-0000-0000F0C90000}"/>
    <cellStyle name="Prozent 2 2 3 2 7" xfId="29395" xr:uid="{00000000-0005-0000-0000-0000F1C90000}"/>
    <cellStyle name="Prozent 2 2 3 2 8" xfId="34825" xr:uid="{00000000-0005-0000-0000-0000F2C90000}"/>
    <cellStyle name="Prozent 2 2 3 2 9" xfId="42424" xr:uid="{00000000-0005-0000-0000-0000F3C90000}"/>
    <cellStyle name="Prozent 2 2 3 3" xfId="1390" xr:uid="{00000000-0005-0000-0000-0000F4C90000}"/>
    <cellStyle name="Prozent 2 2 3 3 2" xfId="3766" xr:uid="{00000000-0005-0000-0000-0000F5C90000}"/>
    <cellStyle name="Prozent 2 2 3 3 2 2" xfId="8557" xr:uid="{00000000-0005-0000-0000-0000F6C90000}"/>
    <cellStyle name="Prozent 2 2 3 3 2 2 2" xfId="27977" xr:uid="{00000000-0005-0000-0000-0000F7C90000}"/>
    <cellStyle name="Prozent 2 2 3 3 2 2 3" xfId="54323" xr:uid="{00000000-0005-0000-0000-0000F8C90000}"/>
    <cellStyle name="Prozent 2 2 3 3 2 2 4" xfId="18099" xr:uid="{00000000-0005-0000-0000-0000F9C90000}"/>
    <cellStyle name="Prozent 2 2 3 3 2 3" xfId="22391" xr:uid="{00000000-0005-0000-0000-0000FAC90000}"/>
    <cellStyle name="Prozent 2 2 3 3 2 3 2" xfId="49634" xr:uid="{00000000-0005-0000-0000-0000FBC90000}"/>
    <cellStyle name="Prozent 2 2 3 3 2 4" xfId="31874" xr:uid="{00000000-0005-0000-0000-0000FCC90000}"/>
    <cellStyle name="Prozent 2 2 3 3 2 5" xfId="37445" xr:uid="{00000000-0005-0000-0000-0000FDC90000}"/>
    <cellStyle name="Prozent 2 2 3 3 2 6" xfId="44905" xr:uid="{00000000-0005-0000-0000-0000FEC90000}"/>
    <cellStyle name="Prozent 2 2 3 3 2 7" xfId="14388" xr:uid="{00000000-0005-0000-0000-0000FFC90000}"/>
    <cellStyle name="Prozent 2 2 3 3 3" xfId="6604" xr:uid="{00000000-0005-0000-0000-000000CA0000}"/>
    <cellStyle name="Prozent 2 2 3 3 3 2" xfId="26167" xr:uid="{00000000-0005-0000-0000-000001CA0000}"/>
    <cellStyle name="Prozent 2 2 3 3 3 3" xfId="52370" xr:uid="{00000000-0005-0000-0000-000002CA0000}"/>
    <cellStyle name="Prozent 2 2 3 3 3 4" xfId="16257" xr:uid="{00000000-0005-0000-0000-000003CA0000}"/>
    <cellStyle name="Prozent 2 2 3 3 4" xfId="20229" xr:uid="{00000000-0005-0000-0000-000004CA0000}"/>
    <cellStyle name="Prozent 2 2 3 3 4 2" xfId="47706" xr:uid="{00000000-0005-0000-0000-000005CA0000}"/>
    <cellStyle name="Prozent 2 2 3 3 5" xfId="29854" xr:uid="{00000000-0005-0000-0000-000006CA0000}"/>
    <cellStyle name="Prozent 2 2 3 3 6" xfId="35300" xr:uid="{00000000-0005-0000-0000-000007CA0000}"/>
    <cellStyle name="Prozent 2 2 3 3 7" xfId="42895" xr:uid="{00000000-0005-0000-0000-000008CA0000}"/>
    <cellStyle name="Prozent 2 2 3 3 8" xfId="12924" xr:uid="{00000000-0005-0000-0000-000009CA0000}"/>
    <cellStyle name="Prozent 2 2 3 4" xfId="2193" xr:uid="{00000000-0005-0000-0000-00000ACA0000}"/>
    <cellStyle name="Prozent 2 2 3 4 2" xfId="4498" xr:uid="{00000000-0005-0000-0000-00000BCA0000}"/>
    <cellStyle name="Prozent 2 2 3 4 2 2" xfId="9279" xr:uid="{00000000-0005-0000-0000-00000CCA0000}"/>
    <cellStyle name="Prozent 2 2 3 4 2 2 2" xfId="28672" xr:uid="{00000000-0005-0000-0000-00000DCA0000}"/>
    <cellStyle name="Prozent 2 2 3 4 2 2 3" xfId="55045" xr:uid="{00000000-0005-0000-0000-00000ECA0000}"/>
    <cellStyle name="Prozent 2 2 3 4 2 2 4" xfId="18831" xr:uid="{00000000-0005-0000-0000-00000FCA0000}"/>
    <cellStyle name="Prozent 2 2 3 4 2 3" xfId="23123" xr:uid="{00000000-0005-0000-0000-000010CA0000}"/>
    <cellStyle name="Prozent 2 2 3 4 2 3 2" xfId="50355" xr:uid="{00000000-0005-0000-0000-000011CA0000}"/>
    <cellStyle name="Prozent 2 2 3 4 2 4" xfId="32598" xr:uid="{00000000-0005-0000-0000-000012CA0000}"/>
    <cellStyle name="Prozent 2 2 3 4 2 5" xfId="38177" xr:uid="{00000000-0005-0000-0000-000013CA0000}"/>
    <cellStyle name="Prozent 2 2 3 4 2 6" xfId="45637" xr:uid="{00000000-0005-0000-0000-000014CA0000}"/>
    <cellStyle name="Prozent 2 2 3 4 2 7" xfId="15083" xr:uid="{00000000-0005-0000-0000-000015CA0000}"/>
    <cellStyle name="Prozent 2 2 3 4 3" xfId="7358" xr:uid="{00000000-0005-0000-0000-000016CA0000}"/>
    <cellStyle name="Prozent 2 2 3 4 3 2" xfId="26862" xr:uid="{00000000-0005-0000-0000-000017CA0000}"/>
    <cellStyle name="Prozent 2 2 3 4 3 3" xfId="53124" xr:uid="{00000000-0005-0000-0000-000018CA0000}"/>
    <cellStyle name="Prozent 2 2 3 4 3 4" xfId="16952" xr:uid="{00000000-0005-0000-0000-000019CA0000}"/>
    <cellStyle name="Prozent 2 2 3 4 4" xfId="21030" xr:uid="{00000000-0005-0000-0000-00001ACA0000}"/>
    <cellStyle name="Prozent 2 2 3 4 4 2" xfId="48460" xr:uid="{00000000-0005-0000-0000-00001BCA0000}"/>
    <cellStyle name="Prozent 2 2 3 4 5" xfId="30644" xr:uid="{00000000-0005-0000-0000-00001CCA0000}"/>
    <cellStyle name="Prozent 2 2 3 4 6" xfId="36103" xr:uid="{00000000-0005-0000-0000-00001DCA0000}"/>
    <cellStyle name="Prozent 2 2 3 4 7" xfId="43696" xr:uid="{00000000-0005-0000-0000-00001ECA0000}"/>
    <cellStyle name="Prozent 2 2 3 4 8" xfId="12207" xr:uid="{00000000-0005-0000-0000-00001FCA0000}"/>
    <cellStyle name="Prozent 2 2 3 5" xfId="3074" xr:uid="{00000000-0005-0000-0000-000020CA0000}"/>
    <cellStyle name="Prozent 2 2 3 5 2" xfId="7867" xr:uid="{00000000-0005-0000-0000-000021CA0000}"/>
    <cellStyle name="Prozent 2 2 3 5 2 2" xfId="27297" xr:uid="{00000000-0005-0000-0000-000022CA0000}"/>
    <cellStyle name="Prozent 2 2 3 5 2 3" xfId="53633" xr:uid="{00000000-0005-0000-0000-000023CA0000}"/>
    <cellStyle name="Prozent 2 2 3 5 2 4" xfId="17407" xr:uid="{00000000-0005-0000-0000-000024CA0000}"/>
    <cellStyle name="Prozent 2 2 3 5 3" xfId="21699" xr:uid="{00000000-0005-0000-0000-000025CA0000}"/>
    <cellStyle name="Prozent 2 2 3 5 3 2" xfId="48945" xr:uid="{00000000-0005-0000-0000-000026CA0000}"/>
    <cellStyle name="Prozent 2 2 3 5 4" xfId="31186" xr:uid="{00000000-0005-0000-0000-000027CA0000}"/>
    <cellStyle name="Prozent 2 2 3 5 5" xfId="36753" xr:uid="{00000000-0005-0000-0000-000028CA0000}"/>
    <cellStyle name="Prozent 2 2 3 5 6" xfId="44213" xr:uid="{00000000-0005-0000-0000-000029CA0000}"/>
    <cellStyle name="Prozent 2 2 3 5 7" xfId="13709" xr:uid="{00000000-0005-0000-0000-00002ACA0000}"/>
    <cellStyle name="Prozent 2 2 3 6" xfId="4973" xr:uid="{00000000-0005-0000-0000-00002BCA0000}"/>
    <cellStyle name="Prozent 2 2 3 6 2" xfId="9729" xr:uid="{00000000-0005-0000-0000-00002CCA0000}"/>
    <cellStyle name="Prozent 2 2 3 6 2 2" xfId="55495" xr:uid="{00000000-0005-0000-0000-00002DCA0000}"/>
    <cellStyle name="Prozent 2 2 3 6 2 3" xfId="25488" xr:uid="{00000000-0005-0000-0000-00002ECA0000}"/>
    <cellStyle name="Prozent 2 2 3 6 3" xfId="33072" xr:uid="{00000000-0005-0000-0000-00002FCA0000}"/>
    <cellStyle name="Prozent 2 2 3 6 3 2" xfId="50804" xr:uid="{00000000-0005-0000-0000-000030CA0000}"/>
    <cellStyle name="Prozent 2 2 3 6 4" xfId="38651" xr:uid="{00000000-0005-0000-0000-000031CA0000}"/>
    <cellStyle name="Prozent 2 2 3 6 5" xfId="46104" xr:uid="{00000000-0005-0000-0000-000032CA0000}"/>
    <cellStyle name="Prozent 2 2 3 6 6" xfId="15578" xr:uid="{00000000-0005-0000-0000-000033CA0000}"/>
    <cellStyle name="Prozent 2 2 3 7" xfId="5458" xr:uid="{00000000-0005-0000-0000-000034CA0000}"/>
    <cellStyle name="Prozent 2 2 3 7 2" xfId="10150" xr:uid="{00000000-0005-0000-0000-000035CA0000}"/>
    <cellStyle name="Prozent 2 2 3 7 2 2" xfId="55916" xr:uid="{00000000-0005-0000-0000-000036CA0000}"/>
    <cellStyle name="Prozent 2 2 3 7 2 3" xfId="33554" xr:uid="{00000000-0005-0000-0000-000037CA0000}"/>
    <cellStyle name="Prozent 2 2 3 7 3" xfId="39133" xr:uid="{00000000-0005-0000-0000-000038CA0000}"/>
    <cellStyle name="Prozent 2 2 3 7 3 2" xfId="51224" xr:uid="{00000000-0005-0000-0000-000039CA0000}"/>
    <cellStyle name="Prozent 2 2 3 7 4" xfId="46586" xr:uid="{00000000-0005-0000-0000-00003ACA0000}"/>
    <cellStyle name="Prozent 2 2 3 7 5" xfId="19474" xr:uid="{00000000-0005-0000-0000-00003BCA0000}"/>
    <cellStyle name="Prozent 2 2 3 8" xfId="5901" xr:uid="{00000000-0005-0000-0000-00003CCA0000}"/>
    <cellStyle name="Prozent 2 2 3 8 2" xfId="51667" xr:uid="{00000000-0005-0000-0000-00003DCA0000}"/>
    <cellStyle name="Prozent 2 2 3 8 3" xfId="29135" xr:uid="{00000000-0005-0000-0000-00003ECA0000}"/>
    <cellStyle name="Prozent 2 2 3 9" xfId="10946" xr:uid="{00000000-0005-0000-0000-00003FCA0000}"/>
    <cellStyle name="Prozent 2 2 3 9 2" xfId="47006" xr:uid="{00000000-0005-0000-0000-000040CA0000}"/>
    <cellStyle name="Prozent 2 2 3 9 3" xfId="34543" xr:uid="{00000000-0005-0000-0000-000041CA0000}"/>
    <cellStyle name="Prozent 2 2 4" xfId="988" xr:uid="{00000000-0005-0000-0000-000042CA0000}"/>
    <cellStyle name="Prozent 2 2 4 10" xfId="11845" xr:uid="{00000000-0005-0000-0000-000043CA0000}"/>
    <cellStyle name="Prozent 2 2 4 11" xfId="56773" xr:uid="{00000000-0005-0000-0000-000044CA0000}"/>
    <cellStyle name="Prozent 2 2 4 12" xfId="57228" xr:uid="{00000000-0005-0000-0000-000045CA0000}"/>
    <cellStyle name="Prozent 2 2 4 2" xfId="1725" xr:uid="{00000000-0005-0000-0000-000046CA0000}"/>
    <cellStyle name="Prozent 2 2 4 2 2" xfId="4098" xr:uid="{00000000-0005-0000-0000-000047CA0000}"/>
    <cellStyle name="Prozent 2 2 4 2 2 2" xfId="8889" xr:uid="{00000000-0005-0000-0000-000048CA0000}"/>
    <cellStyle name="Prozent 2 2 4 2 2 2 2" xfId="28308" xr:uid="{00000000-0005-0000-0000-000049CA0000}"/>
    <cellStyle name="Prozent 2 2 4 2 2 2 3" xfId="54655" xr:uid="{00000000-0005-0000-0000-00004ACA0000}"/>
    <cellStyle name="Prozent 2 2 4 2 2 2 4" xfId="18431" xr:uid="{00000000-0005-0000-0000-00004BCA0000}"/>
    <cellStyle name="Prozent 2 2 4 2 2 3" xfId="22723" xr:uid="{00000000-0005-0000-0000-00004CCA0000}"/>
    <cellStyle name="Prozent 2 2 4 2 2 3 2" xfId="49966" xr:uid="{00000000-0005-0000-0000-00004DCA0000}"/>
    <cellStyle name="Prozent 2 2 4 2 2 4" xfId="32206" xr:uid="{00000000-0005-0000-0000-00004ECA0000}"/>
    <cellStyle name="Prozent 2 2 4 2 2 5" xfId="37777" xr:uid="{00000000-0005-0000-0000-00004FCA0000}"/>
    <cellStyle name="Prozent 2 2 4 2 2 6" xfId="45237" xr:uid="{00000000-0005-0000-0000-000050CA0000}"/>
    <cellStyle name="Prozent 2 2 4 2 2 7" xfId="14719" xr:uid="{00000000-0005-0000-0000-000051CA0000}"/>
    <cellStyle name="Prozent 2 2 4 2 3" xfId="6938" xr:uid="{00000000-0005-0000-0000-000052CA0000}"/>
    <cellStyle name="Prozent 2 2 4 2 3 2" xfId="26498" xr:uid="{00000000-0005-0000-0000-000053CA0000}"/>
    <cellStyle name="Prozent 2 2 4 2 3 3" xfId="52704" xr:uid="{00000000-0005-0000-0000-000054CA0000}"/>
    <cellStyle name="Prozent 2 2 4 2 3 4" xfId="16588" xr:uid="{00000000-0005-0000-0000-000055CA0000}"/>
    <cellStyle name="Prozent 2 2 4 2 4" xfId="20564" xr:uid="{00000000-0005-0000-0000-000056CA0000}"/>
    <cellStyle name="Prozent 2 2 4 2 4 2" xfId="48040" xr:uid="{00000000-0005-0000-0000-000057CA0000}"/>
    <cellStyle name="Prozent 2 2 4 2 5" xfId="30189" xr:uid="{00000000-0005-0000-0000-000058CA0000}"/>
    <cellStyle name="Prozent 2 2 4 2 6" xfId="35635" xr:uid="{00000000-0005-0000-0000-000059CA0000}"/>
    <cellStyle name="Prozent 2 2 4 2 7" xfId="43230" xr:uid="{00000000-0005-0000-0000-00005ACA0000}"/>
    <cellStyle name="Prozent 2 2 4 2 8" xfId="13258" xr:uid="{00000000-0005-0000-0000-00005BCA0000}"/>
    <cellStyle name="Prozent 2 2 4 3" xfId="2265" xr:uid="{00000000-0005-0000-0000-00005CCA0000}"/>
    <cellStyle name="Prozent 2 2 4 3 2" xfId="4570" xr:uid="{00000000-0005-0000-0000-00005DCA0000}"/>
    <cellStyle name="Prozent 2 2 4 3 2 2" xfId="9351" xr:uid="{00000000-0005-0000-0000-00005ECA0000}"/>
    <cellStyle name="Prozent 2 2 4 3 2 2 2" xfId="28744" xr:uid="{00000000-0005-0000-0000-00005FCA0000}"/>
    <cellStyle name="Prozent 2 2 4 3 2 2 3" xfId="55117" xr:uid="{00000000-0005-0000-0000-000060CA0000}"/>
    <cellStyle name="Prozent 2 2 4 3 2 2 4" xfId="18903" xr:uid="{00000000-0005-0000-0000-000061CA0000}"/>
    <cellStyle name="Prozent 2 2 4 3 2 3" xfId="23195" xr:uid="{00000000-0005-0000-0000-000062CA0000}"/>
    <cellStyle name="Prozent 2 2 4 3 2 3 2" xfId="50427" xr:uid="{00000000-0005-0000-0000-000063CA0000}"/>
    <cellStyle name="Prozent 2 2 4 3 2 4" xfId="32670" xr:uid="{00000000-0005-0000-0000-000064CA0000}"/>
    <cellStyle name="Prozent 2 2 4 3 2 5" xfId="38249" xr:uid="{00000000-0005-0000-0000-000065CA0000}"/>
    <cellStyle name="Prozent 2 2 4 3 2 6" xfId="45709" xr:uid="{00000000-0005-0000-0000-000066CA0000}"/>
    <cellStyle name="Prozent 2 2 4 3 2 7" xfId="15155" xr:uid="{00000000-0005-0000-0000-000067CA0000}"/>
    <cellStyle name="Prozent 2 2 4 3 3" xfId="7430" xr:uid="{00000000-0005-0000-0000-000068CA0000}"/>
    <cellStyle name="Prozent 2 2 4 3 3 2" xfId="26934" xr:uid="{00000000-0005-0000-0000-000069CA0000}"/>
    <cellStyle name="Prozent 2 2 4 3 3 3" xfId="53196" xr:uid="{00000000-0005-0000-0000-00006ACA0000}"/>
    <cellStyle name="Prozent 2 2 4 3 3 4" xfId="17024" xr:uid="{00000000-0005-0000-0000-00006BCA0000}"/>
    <cellStyle name="Prozent 2 2 4 3 4" xfId="21102" xr:uid="{00000000-0005-0000-0000-00006CCA0000}"/>
    <cellStyle name="Prozent 2 2 4 3 4 2" xfId="48532" xr:uid="{00000000-0005-0000-0000-00006DCA0000}"/>
    <cellStyle name="Prozent 2 2 4 3 5" xfId="30716" xr:uid="{00000000-0005-0000-0000-00006ECA0000}"/>
    <cellStyle name="Prozent 2 2 4 3 6" xfId="36175" xr:uid="{00000000-0005-0000-0000-00006FCA0000}"/>
    <cellStyle name="Prozent 2 2 4 3 7" xfId="43768" xr:uid="{00000000-0005-0000-0000-000070CA0000}"/>
    <cellStyle name="Prozent 2 2 4 3 8" xfId="12538" xr:uid="{00000000-0005-0000-0000-000071CA0000}"/>
    <cellStyle name="Prozent 2 2 4 4" xfId="3406" xr:uid="{00000000-0005-0000-0000-000072CA0000}"/>
    <cellStyle name="Prozent 2 2 4 4 2" xfId="8198" xr:uid="{00000000-0005-0000-0000-000073CA0000}"/>
    <cellStyle name="Prozent 2 2 4 4 2 2" xfId="27628" xr:uid="{00000000-0005-0000-0000-000074CA0000}"/>
    <cellStyle name="Prozent 2 2 4 4 2 3" xfId="53964" xr:uid="{00000000-0005-0000-0000-000075CA0000}"/>
    <cellStyle name="Prozent 2 2 4 4 2 4" xfId="17739" xr:uid="{00000000-0005-0000-0000-000076CA0000}"/>
    <cellStyle name="Prozent 2 2 4 4 3" xfId="22031" xr:uid="{00000000-0005-0000-0000-000077CA0000}"/>
    <cellStyle name="Prozent 2 2 4 4 3 2" xfId="49276" xr:uid="{00000000-0005-0000-0000-000078CA0000}"/>
    <cellStyle name="Prozent 2 2 4 4 4" xfId="31518" xr:uid="{00000000-0005-0000-0000-000079CA0000}"/>
    <cellStyle name="Prozent 2 2 4 4 5" xfId="37085" xr:uid="{00000000-0005-0000-0000-00007ACA0000}"/>
    <cellStyle name="Prozent 2 2 4 4 6" xfId="44545" xr:uid="{00000000-0005-0000-0000-00007BCA0000}"/>
    <cellStyle name="Prozent 2 2 4 4 7" xfId="14040" xr:uid="{00000000-0005-0000-0000-00007CCA0000}"/>
    <cellStyle name="Prozent 2 2 4 5" xfId="5045" xr:uid="{00000000-0005-0000-0000-00007DCA0000}"/>
    <cellStyle name="Prozent 2 2 4 5 2" xfId="9801" xr:uid="{00000000-0005-0000-0000-00007ECA0000}"/>
    <cellStyle name="Prozent 2 2 4 5 2 2" xfId="55567" xr:uid="{00000000-0005-0000-0000-00007FCA0000}"/>
    <cellStyle name="Prozent 2 2 4 5 2 3" xfId="25819" xr:uid="{00000000-0005-0000-0000-000080CA0000}"/>
    <cellStyle name="Prozent 2 2 4 5 3" xfId="33144" xr:uid="{00000000-0005-0000-0000-000081CA0000}"/>
    <cellStyle name="Prozent 2 2 4 5 3 2" xfId="50876" xr:uid="{00000000-0005-0000-0000-000082CA0000}"/>
    <cellStyle name="Prozent 2 2 4 5 4" xfId="38723" xr:uid="{00000000-0005-0000-0000-000083CA0000}"/>
    <cellStyle name="Prozent 2 2 4 5 5" xfId="46176" xr:uid="{00000000-0005-0000-0000-000084CA0000}"/>
    <cellStyle name="Prozent 2 2 4 5 6" xfId="15909" xr:uid="{00000000-0005-0000-0000-000085CA0000}"/>
    <cellStyle name="Prozent 2 2 4 6" xfId="5530" xr:uid="{00000000-0005-0000-0000-000086CA0000}"/>
    <cellStyle name="Prozent 2 2 4 6 2" xfId="10222" xr:uid="{00000000-0005-0000-0000-000087CA0000}"/>
    <cellStyle name="Prozent 2 2 4 6 2 2" xfId="55988" xr:uid="{00000000-0005-0000-0000-000088CA0000}"/>
    <cellStyle name="Prozent 2 2 4 6 2 3" xfId="33626" xr:uid="{00000000-0005-0000-0000-000089CA0000}"/>
    <cellStyle name="Prozent 2 2 4 6 3" xfId="39205" xr:uid="{00000000-0005-0000-0000-00008ACA0000}"/>
    <cellStyle name="Prozent 2 2 4 6 3 2" xfId="51296" xr:uid="{00000000-0005-0000-0000-00008BCA0000}"/>
    <cellStyle name="Prozent 2 2 4 6 4" xfId="46658" xr:uid="{00000000-0005-0000-0000-00008CCA0000}"/>
    <cellStyle name="Prozent 2 2 4 6 5" xfId="19833" xr:uid="{00000000-0005-0000-0000-00008DCA0000}"/>
    <cellStyle name="Prozent 2 2 4 7" xfId="6233" xr:uid="{00000000-0005-0000-0000-00008ECA0000}"/>
    <cellStyle name="Prozent 2 2 4 7 2" xfId="51999" xr:uid="{00000000-0005-0000-0000-00008FCA0000}"/>
    <cellStyle name="Prozent 2 2 4 7 3" xfId="29467" xr:uid="{00000000-0005-0000-0000-000090CA0000}"/>
    <cellStyle name="Prozent 2 2 4 8" xfId="11018" xr:uid="{00000000-0005-0000-0000-000091CA0000}"/>
    <cellStyle name="Prozent 2 2 4 8 2" xfId="47337" xr:uid="{00000000-0005-0000-0000-000092CA0000}"/>
    <cellStyle name="Prozent 2 2 4 8 3" xfId="34902" xr:uid="{00000000-0005-0000-0000-000093CA0000}"/>
    <cellStyle name="Prozent 2 2 4 9" xfId="42501" xr:uid="{00000000-0005-0000-0000-000094CA0000}"/>
    <cellStyle name="Prozent 2 2 5" xfId="729" xr:uid="{00000000-0005-0000-0000-000095CA0000}"/>
    <cellStyle name="Prozent 2 2 5 10" xfId="11586" xr:uid="{00000000-0005-0000-0000-000096CA0000}"/>
    <cellStyle name="Prozent 2 2 5 2" xfId="1489" xr:uid="{00000000-0005-0000-0000-000097CA0000}"/>
    <cellStyle name="Prozent 2 2 5 2 2" xfId="3865" xr:uid="{00000000-0005-0000-0000-000098CA0000}"/>
    <cellStyle name="Prozent 2 2 5 2 2 2" xfId="8656" xr:uid="{00000000-0005-0000-0000-000099CA0000}"/>
    <cellStyle name="Prozent 2 2 5 2 2 2 2" xfId="28076" xr:uid="{00000000-0005-0000-0000-00009ACA0000}"/>
    <cellStyle name="Prozent 2 2 5 2 2 2 3" xfId="54422" xr:uid="{00000000-0005-0000-0000-00009BCA0000}"/>
    <cellStyle name="Prozent 2 2 5 2 2 2 4" xfId="18198" xr:uid="{00000000-0005-0000-0000-00009CCA0000}"/>
    <cellStyle name="Prozent 2 2 5 2 2 3" xfId="22490" xr:uid="{00000000-0005-0000-0000-00009DCA0000}"/>
    <cellStyle name="Prozent 2 2 5 2 2 3 2" xfId="49733" xr:uid="{00000000-0005-0000-0000-00009ECA0000}"/>
    <cellStyle name="Prozent 2 2 5 2 2 4" xfId="31973" xr:uid="{00000000-0005-0000-0000-00009FCA0000}"/>
    <cellStyle name="Prozent 2 2 5 2 2 5" xfId="37544" xr:uid="{00000000-0005-0000-0000-0000A0CA0000}"/>
    <cellStyle name="Prozent 2 2 5 2 2 6" xfId="45004" xr:uid="{00000000-0005-0000-0000-0000A1CA0000}"/>
    <cellStyle name="Prozent 2 2 5 2 2 7" xfId="14487" xr:uid="{00000000-0005-0000-0000-0000A2CA0000}"/>
    <cellStyle name="Prozent 2 2 5 2 3" xfId="6703" xr:uid="{00000000-0005-0000-0000-0000A3CA0000}"/>
    <cellStyle name="Prozent 2 2 5 2 3 2" xfId="26266" xr:uid="{00000000-0005-0000-0000-0000A4CA0000}"/>
    <cellStyle name="Prozent 2 2 5 2 3 3" xfId="52469" xr:uid="{00000000-0005-0000-0000-0000A5CA0000}"/>
    <cellStyle name="Prozent 2 2 5 2 3 4" xfId="16356" xr:uid="{00000000-0005-0000-0000-0000A6CA0000}"/>
    <cellStyle name="Prozent 2 2 5 2 4" xfId="20328" xr:uid="{00000000-0005-0000-0000-0000A7CA0000}"/>
    <cellStyle name="Prozent 2 2 5 2 4 2" xfId="47805" xr:uid="{00000000-0005-0000-0000-0000A8CA0000}"/>
    <cellStyle name="Prozent 2 2 5 2 5" xfId="29953" xr:uid="{00000000-0005-0000-0000-0000A9CA0000}"/>
    <cellStyle name="Prozent 2 2 5 2 6" xfId="35399" xr:uid="{00000000-0005-0000-0000-0000AACA0000}"/>
    <cellStyle name="Prozent 2 2 5 2 7" xfId="42994" xr:uid="{00000000-0005-0000-0000-0000ABCA0000}"/>
    <cellStyle name="Prozent 2 2 5 2 8" xfId="13023" xr:uid="{00000000-0005-0000-0000-0000ACCA0000}"/>
    <cellStyle name="Prozent 2 2 5 3" xfId="3173" xr:uid="{00000000-0005-0000-0000-0000ADCA0000}"/>
    <cellStyle name="Prozent 2 2 5 3 2" xfId="7966" xr:uid="{00000000-0005-0000-0000-0000AECA0000}"/>
    <cellStyle name="Prozent 2 2 5 3 2 2" xfId="27396" xr:uid="{00000000-0005-0000-0000-0000AFCA0000}"/>
    <cellStyle name="Prozent 2 2 5 3 2 3" xfId="53732" xr:uid="{00000000-0005-0000-0000-0000B0CA0000}"/>
    <cellStyle name="Prozent 2 2 5 3 2 4" xfId="17506" xr:uid="{00000000-0005-0000-0000-0000B1CA0000}"/>
    <cellStyle name="Prozent 2 2 5 3 3" xfId="21798" xr:uid="{00000000-0005-0000-0000-0000B2CA0000}"/>
    <cellStyle name="Prozent 2 2 5 3 3 2" xfId="49044" xr:uid="{00000000-0005-0000-0000-0000B3CA0000}"/>
    <cellStyle name="Prozent 2 2 5 3 4" xfId="31285" xr:uid="{00000000-0005-0000-0000-0000B4CA0000}"/>
    <cellStyle name="Prozent 2 2 5 3 5" xfId="36852" xr:uid="{00000000-0005-0000-0000-0000B5CA0000}"/>
    <cellStyle name="Prozent 2 2 5 3 6" xfId="44312" xr:uid="{00000000-0005-0000-0000-0000B6CA0000}"/>
    <cellStyle name="Prozent 2 2 5 3 7" xfId="12306" xr:uid="{00000000-0005-0000-0000-0000B7CA0000}"/>
    <cellStyle name="Prozent 2 2 5 4" xfId="6000" xr:uid="{00000000-0005-0000-0000-0000B8CA0000}"/>
    <cellStyle name="Prozent 2 2 5 4 2" xfId="23364" xr:uid="{00000000-0005-0000-0000-0000B9CA0000}"/>
    <cellStyle name="Prozent 2 2 5 4 3" xfId="51766" xr:uid="{00000000-0005-0000-0000-0000BACA0000}"/>
    <cellStyle name="Prozent 2 2 5 4 4" xfId="13808" xr:uid="{00000000-0005-0000-0000-0000BBCA0000}"/>
    <cellStyle name="Prozent 2 2 5 5" xfId="15677" xr:uid="{00000000-0005-0000-0000-0000BCCA0000}"/>
    <cellStyle name="Prozent 2 2 5 5 2" xfId="25587" xr:uid="{00000000-0005-0000-0000-0000BDCA0000}"/>
    <cellStyle name="Prozent 2 2 5 5 3" xfId="47105" xr:uid="{00000000-0005-0000-0000-0000BECA0000}"/>
    <cellStyle name="Prozent 2 2 5 6" xfId="19574" xr:uid="{00000000-0005-0000-0000-0000BFCA0000}"/>
    <cellStyle name="Prozent 2 2 5 7" xfId="29235" xr:uid="{00000000-0005-0000-0000-0000C0CA0000}"/>
    <cellStyle name="Prozent 2 2 5 8" xfId="34643" xr:uid="{00000000-0005-0000-0000-0000C1CA0000}"/>
    <cellStyle name="Prozent 2 2 5 9" xfId="42242" xr:uid="{00000000-0005-0000-0000-0000C2CA0000}"/>
    <cellStyle name="Prozent 2 2 6" xfId="1212" xr:uid="{00000000-0005-0000-0000-0000C3CA0000}"/>
    <cellStyle name="Prozent 2 2 6 2" xfId="3592" xr:uid="{00000000-0005-0000-0000-0000C4CA0000}"/>
    <cellStyle name="Prozent 2 2 6 2 2" xfId="8383" xr:uid="{00000000-0005-0000-0000-0000C5CA0000}"/>
    <cellStyle name="Prozent 2 2 6 2 2 2" xfId="27805" xr:uid="{00000000-0005-0000-0000-0000C6CA0000}"/>
    <cellStyle name="Prozent 2 2 6 2 2 3" xfId="54149" xr:uid="{00000000-0005-0000-0000-0000C7CA0000}"/>
    <cellStyle name="Prozent 2 2 6 2 2 4" xfId="17925" xr:uid="{00000000-0005-0000-0000-0000C8CA0000}"/>
    <cellStyle name="Prozent 2 2 6 2 3" xfId="22217" xr:uid="{00000000-0005-0000-0000-0000C9CA0000}"/>
    <cellStyle name="Prozent 2 2 6 2 3 2" xfId="49460" xr:uid="{00000000-0005-0000-0000-0000CACA0000}"/>
    <cellStyle name="Prozent 2 2 6 2 4" xfId="31701" xr:uid="{00000000-0005-0000-0000-0000CBCA0000}"/>
    <cellStyle name="Prozent 2 2 6 2 5" xfId="37271" xr:uid="{00000000-0005-0000-0000-0000CCCA0000}"/>
    <cellStyle name="Prozent 2 2 6 2 6" xfId="44731" xr:uid="{00000000-0005-0000-0000-0000CDCA0000}"/>
    <cellStyle name="Prozent 2 2 6 2 7" xfId="12746" xr:uid="{00000000-0005-0000-0000-0000CECA0000}"/>
    <cellStyle name="Prozent 2 2 6 3" xfId="6428" xr:uid="{00000000-0005-0000-0000-0000CFCA0000}"/>
    <cellStyle name="Prozent 2 2 6 3 2" xfId="25137" xr:uid="{00000000-0005-0000-0000-0000D0CA0000}"/>
    <cellStyle name="Prozent 2 2 6 3 3" xfId="52194" xr:uid="{00000000-0005-0000-0000-0000D1CA0000}"/>
    <cellStyle name="Prozent 2 2 6 3 4" xfId="14216" xr:uid="{00000000-0005-0000-0000-0000D2CA0000}"/>
    <cellStyle name="Prozent 2 2 6 4" xfId="16085" xr:uid="{00000000-0005-0000-0000-0000D3CA0000}"/>
    <cellStyle name="Prozent 2 2 6 4 2" xfId="25995" xr:uid="{00000000-0005-0000-0000-0000D4CA0000}"/>
    <cellStyle name="Prozent 2 2 6 4 3" xfId="47530" xr:uid="{00000000-0005-0000-0000-0000D5CA0000}"/>
    <cellStyle name="Prozent 2 2 6 5" xfId="20051" xr:uid="{00000000-0005-0000-0000-0000D6CA0000}"/>
    <cellStyle name="Prozent 2 2 6 6" xfId="29678" xr:uid="{00000000-0005-0000-0000-0000D7CA0000}"/>
    <cellStyle name="Prozent 2 2 6 7" xfId="35122" xr:uid="{00000000-0005-0000-0000-0000D8CA0000}"/>
    <cellStyle name="Prozent 2 2 6 8" xfId="42717" xr:uid="{00000000-0005-0000-0000-0000D9CA0000}"/>
    <cellStyle name="Prozent 2 2 6 9" xfId="11307" xr:uid="{00000000-0005-0000-0000-0000DACA0000}"/>
    <cellStyle name="Prozent 2 2 7" xfId="2033" xr:uid="{00000000-0005-0000-0000-0000DBCA0000}"/>
    <cellStyle name="Prozent 2 2 7 2" xfId="4338" xr:uid="{00000000-0005-0000-0000-0000DCCA0000}"/>
    <cellStyle name="Prozent 2 2 7 2 2" xfId="9119" xr:uid="{00000000-0005-0000-0000-0000DDCA0000}"/>
    <cellStyle name="Prozent 2 2 7 2 2 2" xfId="28512" xr:uid="{00000000-0005-0000-0000-0000DECA0000}"/>
    <cellStyle name="Prozent 2 2 7 2 2 3" xfId="54885" xr:uid="{00000000-0005-0000-0000-0000DFCA0000}"/>
    <cellStyle name="Prozent 2 2 7 2 2 4" xfId="18671" xr:uid="{00000000-0005-0000-0000-0000E0CA0000}"/>
    <cellStyle name="Prozent 2 2 7 2 3" xfId="22963" xr:uid="{00000000-0005-0000-0000-0000E1CA0000}"/>
    <cellStyle name="Prozent 2 2 7 2 3 2" xfId="50195" xr:uid="{00000000-0005-0000-0000-0000E2CA0000}"/>
    <cellStyle name="Prozent 2 2 7 2 4" xfId="32438" xr:uid="{00000000-0005-0000-0000-0000E3CA0000}"/>
    <cellStyle name="Prozent 2 2 7 2 5" xfId="38017" xr:uid="{00000000-0005-0000-0000-0000E4CA0000}"/>
    <cellStyle name="Prozent 2 2 7 2 6" xfId="45477" xr:uid="{00000000-0005-0000-0000-0000E5CA0000}"/>
    <cellStyle name="Prozent 2 2 7 2 7" xfId="14923" xr:uid="{00000000-0005-0000-0000-0000E6CA0000}"/>
    <cellStyle name="Prozent 2 2 7 3" xfId="7198" xr:uid="{00000000-0005-0000-0000-0000E7CA0000}"/>
    <cellStyle name="Prozent 2 2 7 3 2" xfId="26702" xr:uid="{00000000-0005-0000-0000-0000E8CA0000}"/>
    <cellStyle name="Prozent 2 2 7 3 3" xfId="52964" xr:uid="{00000000-0005-0000-0000-0000E9CA0000}"/>
    <cellStyle name="Prozent 2 2 7 3 4" xfId="16792" xr:uid="{00000000-0005-0000-0000-0000EACA0000}"/>
    <cellStyle name="Prozent 2 2 7 4" xfId="20870" xr:uid="{00000000-0005-0000-0000-0000EBCA0000}"/>
    <cellStyle name="Prozent 2 2 7 4 2" xfId="48300" xr:uid="{00000000-0005-0000-0000-0000ECCA0000}"/>
    <cellStyle name="Prozent 2 2 7 5" xfId="30484" xr:uid="{00000000-0005-0000-0000-0000EDCA0000}"/>
    <cellStyle name="Prozent 2 2 7 6" xfId="35943" xr:uid="{00000000-0005-0000-0000-0000EECA0000}"/>
    <cellStyle name="Prozent 2 2 7 7" xfId="43536" xr:uid="{00000000-0005-0000-0000-0000EFCA0000}"/>
    <cellStyle name="Prozent 2 2 7 8" xfId="12035" xr:uid="{00000000-0005-0000-0000-0000F0CA0000}"/>
    <cellStyle name="Prozent 2 2 8" xfId="2901" xr:uid="{00000000-0005-0000-0000-0000F1CA0000}"/>
    <cellStyle name="Prozent 2 2 8 2" xfId="7695" xr:uid="{00000000-0005-0000-0000-0000F2CA0000}"/>
    <cellStyle name="Prozent 2 2 8 2 2" xfId="27125" xr:uid="{00000000-0005-0000-0000-0000F3CA0000}"/>
    <cellStyle name="Prozent 2 2 8 2 3" xfId="53461" xr:uid="{00000000-0005-0000-0000-0000F4CA0000}"/>
    <cellStyle name="Prozent 2 2 8 2 4" xfId="17234" xr:uid="{00000000-0005-0000-0000-0000F5CA0000}"/>
    <cellStyle name="Prozent 2 2 8 3" xfId="21526" xr:uid="{00000000-0005-0000-0000-0000F6CA0000}"/>
    <cellStyle name="Prozent 2 2 8 3 2" xfId="48773" xr:uid="{00000000-0005-0000-0000-0000F7CA0000}"/>
    <cellStyle name="Prozent 2 2 8 4" xfId="31013" xr:uid="{00000000-0005-0000-0000-0000F8CA0000}"/>
    <cellStyle name="Prozent 2 2 8 5" xfId="36580" xr:uid="{00000000-0005-0000-0000-0000F9CA0000}"/>
    <cellStyle name="Prozent 2 2 8 6" xfId="44040" xr:uid="{00000000-0005-0000-0000-0000FACA0000}"/>
    <cellStyle name="Prozent 2 2 8 7" xfId="13537" xr:uid="{00000000-0005-0000-0000-0000FBCA0000}"/>
    <cellStyle name="Prozent 2 2 9" xfId="4810" xr:uid="{00000000-0005-0000-0000-0000FCCA0000}"/>
    <cellStyle name="Prozent 2 2 9 2" xfId="9569" xr:uid="{00000000-0005-0000-0000-0000FDCA0000}"/>
    <cellStyle name="Prozent 2 2 9 2 2" xfId="55335" xr:uid="{00000000-0005-0000-0000-0000FECA0000}"/>
    <cellStyle name="Prozent 2 2 9 2 3" xfId="25328" xr:uid="{00000000-0005-0000-0000-0000FFCA0000}"/>
    <cellStyle name="Prozent 2 2 9 3" xfId="32909" xr:uid="{00000000-0005-0000-0000-000000CB0000}"/>
    <cellStyle name="Prozent 2 2 9 3 2" xfId="50644" xr:uid="{00000000-0005-0000-0000-000001CB0000}"/>
    <cellStyle name="Prozent 2 2 9 4" xfId="38488" xr:uid="{00000000-0005-0000-0000-000002CB0000}"/>
    <cellStyle name="Prozent 2 2 9 5" xfId="45944" xr:uid="{00000000-0005-0000-0000-000003CB0000}"/>
    <cellStyle name="Prozent 2 2 9 6" xfId="15406" xr:uid="{00000000-0005-0000-0000-000004CB0000}"/>
    <cellStyle name="Prozent 2 3" xfId="496" xr:uid="{00000000-0005-0000-0000-000005CB0000}"/>
    <cellStyle name="Prozent 2 3 10" xfId="10820" xr:uid="{00000000-0005-0000-0000-000006CB0000}"/>
    <cellStyle name="Prozent 2 3 10 2" xfId="46880" xr:uid="{00000000-0005-0000-0000-000007CB0000}"/>
    <cellStyle name="Prozent 2 3 10 3" xfId="34412" xr:uid="{00000000-0005-0000-0000-000008CB0000}"/>
    <cellStyle name="Prozent 2 3 11" xfId="42012" xr:uid="{00000000-0005-0000-0000-000009CB0000}"/>
    <cellStyle name="Prozent 2 3 12" xfId="11356" xr:uid="{00000000-0005-0000-0000-00000ACB0000}"/>
    <cellStyle name="Prozent 2 3 13" xfId="56575" xr:uid="{00000000-0005-0000-0000-00000BCB0000}"/>
    <cellStyle name="Prozent 2 3 14" xfId="57030" xr:uid="{00000000-0005-0000-0000-00000CCB0000}"/>
    <cellStyle name="Prozent 2 3 2" xfId="1033" xr:uid="{00000000-0005-0000-0000-00000DCB0000}"/>
    <cellStyle name="Prozent 2 3 2 10" xfId="11890" xr:uid="{00000000-0005-0000-0000-00000ECB0000}"/>
    <cellStyle name="Prozent 2 3 2 11" xfId="56818" xr:uid="{00000000-0005-0000-0000-00000FCB0000}"/>
    <cellStyle name="Prozent 2 3 2 12" xfId="57273" xr:uid="{00000000-0005-0000-0000-000010CB0000}"/>
    <cellStyle name="Prozent 2 3 2 2" xfId="1770" xr:uid="{00000000-0005-0000-0000-000011CB0000}"/>
    <cellStyle name="Prozent 2 3 2 2 2" xfId="4143" xr:uid="{00000000-0005-0000-0000-000012CB0000}"/>
    <cellStyle name="Prozent 2 3 2 2 2 2" xfId="8934" xr:uid="{00000000-0005-0000-0000-000013CB0000}"/>
    <cellStyle name="Prozent 2 3 2 2 2 2 2" xfId="28353" xr:uid="{00000000-0005-0000-0000-000014CB0000}"/>
    <cellStyle name="Prozent 2 3 2 2 2 2 3" xfId="54700" xr:uid="{00000000-0005-0000-0000-000015CB0000}"/>
    <cellStyle name="Prozent 2 3 2 2 2 2 4" xfId="18476" xr:uid="{00000000-0005-0000-0000-000016CB0000}"/>
    <cellStyle name="Prozent 2 3 2 2 2 3" xfId="22768" xr:uid="{00000000-0005-0000-0000-000017CB0000}"/>
    <cellStyle name="Prozent 2 3 2 2 2 3 2" xfId="50011" xr:uid="{00000000-0005-0000-0000-000018CB0000}"/>
    <cellStyle name="Prozent 2 3 2 2 2 4" xfId="32251" xr:uid="{00000000-0005-0000-0000-000019CB0000}"/>
    <cellStyle name="Prozent 2 3 2 2 2 5" xfId="37822" xr:uid="{00000000-0005-0000-0000-00001ACB0000}"/>
    <cellStyle name="Prozent 2 3 2 2 2 6" xfId="45282" xr:uid="{00000000-0005-0000-0000-00001BCB0000}"/>
    <cellStyle name="Prozent 2 3 2 2 2 7" xfId="14764" xr:uid="{00000000-0005-0000-0000-00001CCB0000}"/>
    <cellStyle name="Prozent 2 3 2 2 3" xfId="6983" xr:uid="{00000000-0005-0000-0000-00001DCB0000}"/>
    <cellStyle name="Prozent 2 3 2 2 3 2" xfId="26543" xr:uid="{00000000-0005-0000-0000-00001ECB0000}"/>
    <cellStyle name="Prozent 2 3 2 2 3 3" xfId="52749" xr:uid="{00000000-0005-0000-0000-00001FCB0000}"/>
    <cellStyle name="Prozent 2 3 2 2 3 4" xfId="16633" xr:uid="{00000000-0005-0000-0000-000020CB0000}"/>
    <cellStyle name="Prozent 2 3 2 2 4" xfId="20609" xr:uid="{00000000-0005-0000-0000-000021CB0000}"/>
    <cellStyle name="Prozent 2 3 2 2 4 2" xfId="48085" xr:uid="{00000000-0005-0000-0000-000022CB0000}"/>
    <cellStyle name="Prozent 2 3 2 2 5" xfId="30234" xr:uid="{00000000-0005-0000-0000-000023CB0000}"/>
    <cellStyle name="Prozent 2 3 2 2 6" xfId="35680" xr:uid="{00000000-0005-0000-0000-000024CB0000}"/>
    <cellStyle name="Prozent 2 3 2 2 7" xfId="43275" xr:uid="{00000000-0005-0000-0000-000025CB0000}"/>
    <cellStyle name="Prozent 2 3 2 2 8" xfId="13303" xr:uid="{00000000-0005-0000-0000-000026CB0000}"/>
    <cellStyle name="Prozent 2 3 2 3" xfId="2310" xr:uid="{00000000-0005-0000-0000-000027CB0000}"/>
    <cellStyle name="Prozent 2 3 2 3 2" xfId="4615" xr:uid="{00000000-0005-0000-0000-000028CB0000}"/>
    <cellStyle name="Prozent 2 3 2 3 2 2" xfId="9396" xr:uid="{00000000-0005-0000-0000-000029CB0000}"/>
    <cellStyle name="Prozent 2 3 2 3 2 2 2" xfId="28789" xr:uid="{00000000-0005-0000-0000-00002ACB0000}"/>
    <cellStyle name="Prozent 2 3 2 3 2 2 3" xfId="55162" xr:uid="{00000000-0005-0000-0000-00002BCB0000}"/>
    <cellStyle name="Prozent 2 3 2 3 2 2 4" xfId="18948" xr:uid="{00000000-0005-0000-0000-00002CCB0000}"/>
    <cellStyle name="Prozent 2 3 2 3 2 3" xfId="23240" xr:uid="{00000000-0005-0000-0000-00002DCB0000}"/>
    <cellStyle name="Prozent 2 3 2 3 2 3 2" xfId="50472" xr:uid="{00000000-0005-0000-0000-00002ECB0000}"/>
    <cellStyle name="Prozent 2 3 2 3 2 4" xfId="32715" xr:uid="{00000000-0005-0000-0000-00002FCB0000}"/>
    <cellStyle name="Prozent 2 3 2 3 2 5" xfId="38294" xr:uid="{00000000-0005-0000-0000-000030CB0000}"/>
    <cellStyle name="Prozent 2 3 2 3 2 6" xfId="45754" xr:uid="{00000000-0005-0000-0000-000031CB0000}"/>
    <cellStyle name="Prozent 2 3 2 3 2 7" xfId="15200" xr:uid="{00000000-0005-0000-0000-000032CB0000}"/>
    <cellStyle name="Prozent 2 3 2 3 3" xfId="7475" xr:uid="{00000000-0005-0000-0000-000033CB0000}"/>
    <cellStyle name="Prozent 2 3 2 3 3 2" xfId="26979" xr:uid="{00000000-0005-0000-0000-000034CB0000}"/>
    <cellStyle name="Prozent 2 3 2 3 3 3" xfId="53241" xr:uid="{00000000-0005-0000-0000-000035CB0000}"/>
    <cellStyle name="Prozent 2 3 2 3 3 4" xfId="17069" xr:uid="{00000000-0005-0000-0000-000036CB0000}"/>
    <cellStyle name="Prozent 2 3 2 3 4" xfId="21147" xr:uid="{00000000-0005-0000-0000-000037CB0000}"/>
    <cellStyle name="Prozent 2 3 2 3 4 2" xfId="48577" xr:uid="{00000000-0005-0000-0000-000038CB0000}"/>
    <cellStyle name="Prozent 2 3 2 3 5" xfId="30761" xr:uid="{00000000-0005-0000-0000-000039CB0000}"/>
    <cellStyle name="Prozent 2 3 2 3 6" xfId="36220" xr:uid="{00000000-0005-0000-0000-00003ACB0000}"/>
    <cellStyle name="Prozent 2 3 2 3 7" xfId="43813" xr:uid="{00000000-0005-0000-0000-00003BCB0000}"/>
    <cellStyle name="Prozent 2 3 2 3 8" xfId="12583" xr:uid="{00000000-0005-0000-0000-00003CCB0000}"/>
    <cellStyle name="Prozent 2 3 2 4" xfId="3451" xr:uid="{00000000-0005-0000-0000-00003DCB0000}"/>
    <cellStyle name="Prozent 2 3 2 4 2" xfId="8243" xr:uid="{00000000-0005-0000-0000-00003ECB0000}"/>
    <cellStyle name="Prozent 2 3 2 4 2 2" xfId="27673" xr:uid="{00000000-0005-0000-0000-00003FCB0000}"/>
    <cellStyle name="Prozent 2 3 2 4 2 3" xfId="54009" xr:uid="{00000000-0005-0000-0000-000040CB0000}"/>
    <cellStyle name="Prozent 2 3 2 4 2 4" xfId="17784" xr:uid="{00000000-0005-0000-0000-000041CB0000}"/>
    <cellStyle name="Prozent 2 3 2 4 3" xfId="22076" xr:uid="{00000000-0005-0000-0000-000042CB0000}"/>
    <cellStyle name="Prozent 2 3 2 4 3 2" xfId="49321" xr:uid="{00000000-0005-0000-0000-000043CB0000}"/>
    <cellStyle name="Prozent 2 3 2 4 4" xfId="31563" xr:uid="{00000000-0005-0000-0000-000044CB0000}"/>
    <cellStyle name="Prozent 2 3 2 4 5" xfId="37130" xr:uid="{00000000-0005-0000-0000-000045CB0000}"/>
    <cellStyle name="Prozent 2 3 2 4 6" xfId="44590" xr:uid="{00000000-0005-0000-0000-000046CB0000}"/>
    <cellStyle name="Prozent 2 3 2 4 7" xfId="14085" xr:uid="{00000000-0005-0000-0000-000047CB0000}"/>
    <cellStyle name="Prozent 2 3 2 5" xfId="5090" xr:uid="{00000000-0005-0000-0000-000048CB0000}"/>
    <cellStyle name="Prozent 2 3 2 5 2" xfId="9846" xr:uid="{00000000-0005-0000-0000-000049CB0000}"/>
    <cellStyle name="Prozent 2 3 2 5 2 2" xfId="55612" xr:uid="{00000000-0005-0000-0000-00004ACB0000}"/>
    <cellStyle name="Prozent 2 3 2 5 2 3" xfId="25864" xr:uid="{00000000-0005-0000-0000-00004BCB0000}"/>
    <cellStyle name="Prozent 2 3 2 5 3" xfId="33189" xr:uid="{00000000-0005-0000-0000-00004CCB0000}"/>
    <cellStyle name="Prozent 2 3 2 5 3 2" xfId="50921" xr:uid="{00000000-0005-0000-0000-00004DCB0000}"/>
    <cellStyle name="Prozent 2 3 2 5 4" xfId="38768" xr:uid="{00000000-0005-0000-0000-00004ECB0000}"/>
    <cellStyle name="Prozent 2 3 2 5 5" xfId="46221" xr:uid="{00000000-0005-0000-0000-00004FCB0000}"/>
    <cellStyle name="Prozent 2 3 2 5 6" xfId="15954" xr:uid="{00000000-0005-0000-0000-000050CB0000}"/>
    <cellStyle name="Prozent 2 3 2 6" xfId="5575" xr:uid="{00000000-0005-0000-0000-000051CB0000}"/>
    <cellStyle name="Prozent 2 3 2 6 2" xfId="10267" xr:uid="{00000000-0005-0000-0000-000052CB0000}"/>
    <cellStyle name="Prozent 2 3 2 6 2 2" xfId="56033" xr:uid="{00000000-0005-0000-0000-000053CB0000}"/>
    <cellStyle name="Prozent 2 3 2 6 2 3" xfId="33671" xr:uid="{00000000-0005-0000-0000-000054CB0000}"/>
    <cellStyle name="Prozent 2 3 2 6 3" xfId="39250" xr:uid="{00000000-0005-0000-0000-000055CB0000}"/>
    <cellStyle name="Prozent 2 3 2 6 3 2" xfId="51341" xr:uid="{00000000-0005-0000-0000-000056CB0000}"/>
    <cellStyle name="Prozent 2 3 2 6 4" xfId="46703" xr:uid="{00000000-0005-0000-0000-000057CB0000}"/>
    <cellStyle name="Prozent 2 3 2 6 5" xfId="19878" xr:uid="{00000000-0005-0000-0000-000058CB0000}"/>
    <cellStyle name="Prozent 2 3 2 7" xfId="6278" xr:uid="{00000000-0005-0000-0000-000059CB0000}"/>
    <cellStyle name="Prozent 2 3 2 7 2" xfId="52044" xr:uid="{00000000-0005-0000-0000-00005ACB0000}"/>
    <cellStyle name="Prozent 2 3 2 7 3" xfId="29512" xr:uid="{00000000-0005-0000-0000-00005BCB0000}"/>
    <cellStyle name="Prozent 2 3 2 8" xfId="11063" xr:uid="{00000000-0005-0000-0000-00005CCB0000}"/>
    <cellStyle name="Prozent 2 3 2 8 2" xfId="47382" xr:uid="{00000000-0005-0000-0000-00005DCB0000}"/>
    <cellStyle name="Prozent 2 3 2 8 3" xfId="34947" xr:uid="{00000000-0005-0000-0000-00005ECB0000}"/>
    <cellStyle name="Prozent 2 3 2 9" xfId="42546" xr:uid="{00000000-0005-0000-0000-00005FCB0000}"/>
    <cellStyle name="Prozent 2 3 3" xfId="785" xr:uid="{00000000-0005-0000-0000-000060CB0000}"/>
    <cellStyle name="Prozent 2 3 3 10" xfId="11642" xr:uid="{00000000-0005-0000-0000-000061CB0000}"/>
    <cellStyle name="Prozent 2 3 3 2" xfId="1527" xr:uid="{00000000-0005-0000-0000-000062CB0000}"/>
    <cellStyle name="Prozent 2 3 3 2 2" xfId="3900" xr:uid="{00000000-0005-0000-0000-000063CB0000}"/>
    <cellStyle name="Prozent 2 3 3 2 2 2" xfId="8691" xr:uid="{00000000-0005-0000-0000-000064CB0000}"/>
    <cellStyle name="Prozent 2 3 3 2 2 2 2" xfId="28110" xr:uid="{00000000-0005-0000-0000-000065CB0000}"/>
    <cellStyle name="Prozent 2 3 3 2 2 2 3" xfId="54457" xr:uid="{00000000-0005-0000-0000-000066CB0000}"/>
    <cellStyle name="Prozent 2 3 3 2 2 2 4" xfId="18233" xr:uid="{00000000-0005-0000-0000-000067CB0000}"/>
    <cellStyle name="Prozent 2 3 3 2 2 3" xfId="22525" xr:uid="{00000000-0005-0000-0000-000068CB0000}"/>
    <cellStyle name="Prozent 2 3 3 2 2 3 2" xfId="49768" xr:uid="{00000000-0005-0000-0000-000069CB0000}"/>
    <cellStyle name="Prozent 2 3 3 2 2 4" xfId="32008" xr:uid="{00000000-0005-0000-0000-00006ACB0000}"/>
    <cellStyle name="Prozent 2 3 3 2 2 5" xfId="37579" xr:uid="{00000000-0005-0000-0000-00006BCB0000}"/>
    <cellStyle name="Prozent 2 3 3 2 2 6" xfId="45039" xr:uid="{00000000-0005-0000-0000-00006CCB0000}"/>
    <cellStyle name="Prozent 2 3 3 2 2 7" xfId="14521" xr:uid="{00000000-0005-0000-0000-00006DCB0000}"/>
    <cellStyle name="Prozent 2 3 3 2 3" xfId="6740" xr:uid="{00000000-0005-0000-0000-00006ECB0000}"/>
    <cellStyle name="Prozent 2 3 3 2 3 2" xfId="26300" xr:uid="{00000000-0005-0000-0000-00006FCB0000}"/>
    <cellStyle name="Prozent 2 3 3 2 3 3" xfId="52506" xr:uid="{00000000-0005-0000-0000-000070CB0000}"/>
    <cellStyle name="Prozent 2 3 3 2 3 4" xfId="16390" xr:uid="{00000000-0005-0000-0000-000071CB0000}"/>
    <cellStyle name="Prozent 2 3 3 2 4" xfId="20366" xr:uid="{00000000-0005-0000-0000-000072CB0000}"/>
    <cellStyle name="Prozent 2 3 3 2 4 2" xfId="47842" xr:uid="{00000000-0005-0000-0000-000073CB0000}"/>
    <cellStyle name="Prozent 2 3 3 2 5" xfId="29991" xr:uid="{00000000-0005-0000-0000-000074CB0000}"/>
    <cellStyle name="Prozent 2 3 3 2 6" xfId="35437" xr:uid="{00000000-0005-0000-0000-000075CB0000}"/>
    <cellStyle name="Prozent 2 3 3 2 7" xfId="43032" xr:uid="{00000000-0005-0000-0000-000076CB0000}"/>
    <cellStyle name="Prozent 2 3 3 2 8" xfId="13060" xr:uid="{00000000-0005-0000-0000-000077CB0000}"/>
    <cellStyle name="Prozent 2 3 3 3" xfId="3208" xr:uid="{00000000-0005-0000-0000-000078CB0000}"/>
    <cellStyle name="Prozent 2 3 3 3 2" xfId="8000" xr:uid="{00000000-0005-0000-0000-000079CB0000}"/>
    <cellStyle name="Prozent 2 3 3 3 2 2" xfId="27430" xr:uid="{00000000-0005-0000-0000-00007ACB0000}"/>
    <cellStyle name="Prozent 2 3 3 3 2 3" xfId="53766" xr:uid="{00000000-0005-0000-0000-00007BCB0000}"/>
    <cellStyle name="Prozent 2 3 3 3 2 4" xfId="17541" xr:uid="{00000000-0005-0000-0000-00007CCB0000}"/>
    <cellStyle name="Prozent 2 3 3 3 3" xfId="21833" xr:uid="{00000000-0005-0000-0000-00007DCB0000}"/>
    <cellStyle name="Prozent 2 3 3 3 3 2" xfId="49078" xr:uid="{00000000-0005-0000-0000-00007ECB0000}"/>
    <cellStyle name="Prozent 2 3 3 3 4" xfId="31320" xr:uid="{00000000-0005-0000-0000-00007FCB0000}"/>
    <cellStyle name="Prozent 2 3 3 3 5" xfId="36887" xr:uid="{00000000-0005-0000-0000-000080CB0000}"/>
    <cellStyle name="Prozent 2 3 3 3 6" xfId="44347" xr:uid="{00000000-0005-0000-0000-000081CB0000}"/>
    <cellStyle name="Prozent 2 3 3 3 7" xfId="12340" xr:uid="{00000000-0005-0000-0000-000082CB0000}"/>
    <cellStyle name="Prozent 2 3 3 4" xfId="6035" xr:uid="{00000000-0005-0000-0000-000083CB0000}"/>
    <cellStyle name="Prozent 2 3 3 4 2" xfId="24521" xr:uid="{00000000-0005-0000-0000-000084CB0000}"/>
    <cellStyle name="Prozent 2 3 3 4 3" xfId="51801" xr:uid="{00000000-0005-0000-0000-000085CB0000}"/>
    <cellStyle name="Prozent 2 3 3 4 4" xfId="13842" xr:uid="{00000000-0005-0000-0000-000086CB0000}"/>
    <cellStyle name="Prozent 2 3 3 5" xfId="15711" xr:uid="{00000000-0005-0000-0000-000087CB0000}"/>
    <cellStyle name="Prozent 2 3 3 5 2" xfId="25621" xr:uid="{00000000-0005-0000-0000-000088CB0000}"/>
    <cellStyle name="Prozent 2 3 3 5 3" xfId="47139" xr:uid="{00000000-0005-0000-0000-000089CB0000}"/>
    <cellStyle name="Prozent 2 3 3 6" xfId="19630" xr:uid="{00000000-0005-0000-0000-00008ACB0000}"/>
    <cellStyle name="Prozent 2 3 3 7" xfId="29269" xr:uid="{00000000-0005-0000-0000-00008BCB0000}"/>
    <cellStyle name="Prozent 2 3 3 8" xfId="34699" xr:uid="{00000000-0005-0000-0000-00008CCB0000}"/>
    <cellStyle name="Prozent 2 3 3 9" xfId="42298" xr:uid="{00000000-0005-0000-0000-00008DCB0000}"/>
    <cellStyle name="Prozent 2 3 4" xfId="1264" xr:uid="{00000000-0005-0000-0000-00008ECB0000}"/>
    <cellStyle name="Prozent 2 3 4 2" xfId="3640" xr:uid="{00000000-0005-0000-0000-00008FCB0000}"/>
    <cellStyle name="Prozent 2 3 4 2 2" xfId="8431" xr:uid="{00000000-0005-0000-0000-000090CB0000}"/>
    <cellStyle name="Prozent 2 3 4 2 2 2" xfId="27851" xr:uid="{00000000-0005-0000-0000-000091CB0000}"/>
    <cellStyle name="Prozent 2 3 4 2 2 3" xfId="54197" xr:uid="{00000000-0005-0000-0000-000092CB0000}"/>
    <cellStyle name="Prozent 2 3 4 2 2 4" xfId="17973" xr:uid="{00000000-0005-0000-0000-000093CB0000}"/>
    <cellStyle name="Prozent 2 3 4 2 3" xfId="22265" xr:uid="{00000000-0005-0000-0000-000094CB0000}"/>
    <cellStyle name="Prozent 2 3 4 2 3 2" xfId="49508" xr:uid="{00000000-0005-0000-0000-000095CB0000}"/>
    <cellStyle name="Prozent 2 3 4 2 4" xfId="31748" xr:uid="{00000000-0005-0000-0000-000096CB0000}"/>
    <cellStyle name="Prozent 2 3 4 2 5" xfId="37319" xr:uid="{00000000-0005-0000-0000-000097CB0000}"/>
    <cellStyle name="Prozent 2 3 4 2 6" xfId="44779" xr:uid="{00000000-0005-0000-0000-000098CB0000}"/>
    <cellStyle name="Prozent 2 3 4 2 7" xfId="14262" xr:uid="{00000000-0005-0000-0000-000099CB0000}"/>
    <cellStyle name="Prozent 2 3 4 3" xfId="6478" xr:uid="{00000000-0005-0000-0000-00009ACB0000}"/>
    <cellStyle name="Prozent 2 3 4 3 2" xfId="26041" xr:uid="{00000000-0005-0000-0000-00009BCB0000}"/>
    <cellStyle name="Prozent 2 3 4 3 3" xfId="52244" xr:uid="{00000000-0005-0000-0000-00009CCB0000}"/>
    <cellStyle name="Prozent 2 3 4 3 4" xfId="16131" xr:uid="{00000000-0005-0000-0000-00009DCB0000}"/>
    <cellStyle name="Prozent 2 3 4 4" xfId="20103" xr:uid="{00000000-0005-0000-0000-00009ECB0000}"/>
    <cellStyle name="Prozent 2 3 4 4 2" xfId="47580" xr:uid="{00000000-0005-0000-0000-00009FCB0000}"/>
    <cellStyle name="Prozent 2 3 4 5" xfId="29728" xr:uid="{00000000-0005-0000-0000-0000A0CB0000}"/>
    <cellStyle name="Prozent 2 3 4 6" xfId="35174" xr:uid="{00000000-0005-0000-0000-0000A1CB0000}"/>
    <cellStyle name="Prozent 2 3 4 7" xfId="42769" xr:uid="{00000000-0005-0000-0000-0000A2CB0000}"/>
    <cellStyle name="Prozent 2 3 4 8" xfId="12798" xr:uid="{00000000-0005-0000-0000-0000A3CB0000}"/>
    <cellStyle name="Prozent 2 3 5" xfId="2067" xr:uid="{00000000-0005-0000-0000-0000A4CB0000}"/>
    <cellStyle name="Prozent 2 3 5 2" xfId="4372" xr:uid="{00000000-0005-0000-0000-0000A5CB0000}"/>
    <cellStyle name="Prozent 2 3 5 2 2" xfId="9153" xr:uid="{00000000-0005-0000-0000-0000A6CB0000}"/>
    <cellStyle name="Prozent 2 3 5 2 2 2" xfId="28546" xr:uid="{00000000-0005-0000-0000-0000A7CB0000}"/>
    <cellStyle name="Prozent 2 3 5 2 2 3" xfId="54919" xr:uid="{00000000-0005-0000-0000-0000A8CB0000}"/>
    <cellStyle name="Prozent 2 3 5 2 2 4" xfId="18705" xr:uid="{00000000-0005-0000-0000-0000A9CB0000}"/>
    <cellStyle name="Prozent 2 3 5 2 3" xfId="22997" xr:uid="{00000000-0005-0000-0000-0000AACB0000}"/>
    <cellStyle name="Prozent 2 3 5 2 3 2" xfId="50229" xr:uid="{00000000-0005-0000-0000-0000ABCB0000}"/>
    <cellStyle name="Prozent 2 3 5 2 4" xfId="32472" xr:uid="{00000000-0005-0000-0000-0000ACCB0000}"/>
    <cellStyle name="Prozent 2 3 5 2 5" xfId="38051" xr:uid="{00000000-0005-0000-0000-0000ADCB0000}"/>
    <cellStyle name="Prozent 2 3 5 2 6" xfId="45511" xr:uid="{00000000-0005-0000-0000-0000AECB0000}"/>
    <cellStyle name="Prozent 2 3 5 2 7" xfId="14957" xr:uid="{00000000-0005-0000-0000-0000AFCB0000}"/>
    <cellStyle name="Prozent 2 3 5 3" xfId="7232" xr:uid="{00000000-0005-0000-0000-0000B0CB0000}"/>
    <cellStyle name="Prozent 2 3 5 3 2" xfId="26736" xr:uid="{00000000-0005-0000-0000-0000B1CB0000}"/>
    <cellStyle name="Prozent 2 3 5 3 3" xfId="52998" xr:uid="{00000000-0005-0000-0000-0000B2CB0000}"/>
    <cellStyle name="Prozent 2 3 5 3 4" xfId="16826" xr:uid="{00000000-0005-0000-0000-0000B3CB0000}"/>
    <cellStyle name="Prozent 2 3 5 4" xfId="20904" xr:uid="{00000000-0005-0000-0000-0000B4CB0000}"/>
    <cellStyle name="Prozent 2 3 5 4 2" xfId="48334" xr:uid="{00000000-0005-0000-0000-0000B5CB0000}"/>
    <cellStyle name="Prozent 2 3 5 5" xfId="30518" xr:uid="{00000000-0005-0000-0000-0000B6CB0000}"/>
    <cellStyle name="Prozent 2 3 5 6" xfId="35977" xr:uid="{00000000-0005-0000-0000-0000B7CB0000}"/>
    <cellStyle name="Prozent 2 3 5 7" xfId="43570" xr:uid="{00000000-0005-0000-0000-0000B8CB0000}"/>
    <cellStyle name="Prozent 2 3 5 8" xfId="12081" xr:uid="{00000000-0005-0000-0000-0000B9CB0000}"/>
    <cellStyle name="Prozent 2 3 6" xfId="2948" xr:uid="{00000000-0005-0000-0000-0000BACB0000}"/>
    <cellStyle name="Prozent 2 3 6 2" xfId="7741" xr:uid="{00000000-0005-0000-0000-0000BBCB0000}"/>
    <cellStyle name="Prozent 2 3 6 2 2" xfId="27171" xr:uid="{00000000-0005-0000-0000-0000BCCB0000}"/>
    <cellStyle name="Prozent 2 3 6 2 3" xfId="53507" xr:uid="{00000000-0005-0000-0000-0000BDCB0000}"/>
    <cellStyle name="Prozent 2 3 6 2 4" xfId="17281" xr:uid="{00000000-0005-0000-0000-0000BECB0000}"/>
    <cellStyle name="Prozent 2 3 6 3" xfId="21573" xr:uid="{00000000-0005-0000-0000-0000BFCB0000}"/>
    <cellStyle name="Prozent 2 3 6 3 2" xfId="48819" xr:uid="{00000000-0005-0000-0000-0000C0CB0000}"/>
    <cellStyle name="Prozent 2 3 6 4" xfId="31060" xr:uid="{00000000-0005-0000-0000-0000C1CB0000}"/>
    <cellStyle name="Prozent 2 3 6 5" xfId="36627" xr:uid="{00000000-0005-0000-0000-0000C2CB0000}"/>
    <cellStyle name="Prozent 2 3 6 6" xfId="44087" xr:uid="{00000000-0005-0000-0000-0000C3CB0000}"/>
    <cellStyle name="Prozent 2 3 6 7" xfId="13583" xr:uid="{00000000-0005-0000-0000-0000C4CB0000}"/>
    <cellStyle name="Prozent 2 3 7" xfId="4847" xr:uid="{00000000-0005-0000-0000-0000C5CB0000}"/>
    <cellStyle name="Prozent 2 3 7 2" xfId="9603" xr:uid="{00000000-0005-0000-0000-0000C6CB0000}"/>
    <cellStyle name="Prozent 2 3 7 2 2" xfId="55369" xr:uid="{00000000-0005-0000-0000-0000C7CB0000}"/>
    <cellStyle name="Prozent 2 3 7 2 3" xfId="25362" xr:uid="{00000000-0005-0000-0000-0000C8CB0000}"/>
    <cellStyle name="Prozent 2 3 7 3" xfId="32946" xr:uid="{00000000-0005-0000-0000-0000C9CB0000}"/>
    <cellStyle name="Prozent 2 3 7 3 2" xfId="50678" xr:uid="{00000000-0005-0000-0000-0000CACB0000}"/>
    <cellStyle name="Prozent 2 3 7 4" xfId="38525" xr:uid="{00000000-0005-0000-0000-0000CBCB0000}"/>
    <cellStyle name="Prozent 2 3 7 5" xfId="45978" xr:uid="{00000000-0005-0000-0000-0000CCCB0000}"/>
    <cellStyle name="Prozent 2 3 7 6" xfId="15452" xr:uid="{00000000-0005-0000-0000-0000CDCB0000}"/>
    <cellStyle name="Prozent 2 3 8" xfId="5332" xr:uid="{00000000-0005-0000-0000-0000CECB0000}"/>
    <cellStyle name="Prozent 2 3 8 2" xfId="10024" xr:uid="{00000000-0005-0000-0000-0000CFCB0000}"/>
    <cellStyle name="Prozent 2 3 8 2 2" xfId="55790" xr:uid="{00000000-0005-0000-0000-0000D0CB0000}"/>
    <cellStyle name="Prozent 2 3 8 2 3" xfId="33428" xr:uid="{00000000-0005-0000-0000-0000D1CB0000}"/>
    <cellStyle name="Prozent 2 3 8 3" xfId="39007" xr:uid="{00000000-0005-0000-0000-0000D2CB0000}"/>
    <cellStyle name="Prozent 2 3 8 3 2" xfId="51098" xr:uid="{00000000-0005-0000-0000-0000D3CB0000}"/>
    <cellStyle name="Prozent 2 3 8 4" xfId="46460" xr:uid="{00000000-0005-0000-0000-0000D4CB0000}"/>
    <cellStyle name="Prozent 2 3 8 5" xfId="19343" xr:uid="{00000000-0005-0000-0000-0000D5CB0000}"/>
    <cellStyle name="Prozent 2 3 9" xfId="5775" xr:uid="{00000000-0005-0000-0000-0000D6CB0000}"/>
    <cellStyle name="Prozent 2 3 9 2" xfId="51541" xr:uid="{00000000-0005-0000-0000-0000D7CB0000}"/>
    <cellStyle name="Prozent 2 3 9 3" xfId="29009" xr:uid="{00000000-0005-0000-0000-0000D8CB0000}"/>
    <cellStyle name="Prozent 2 4" xfId="573" xr:uid="{00000000-0005-0000-0000-0000D9CB0000}"/>
    <cellStyle name="Prozent 2 4 10" xfId="42089" xr:uid="{00000000-0005-0000-0000-0000DACB0000}"/>
    <cellStyle name="Prozent 2 4 11" xfId="11433" xr:uid="{00000000-0005-0000-0000-0000DBCB0000}"/>
    <cellStyle name="Prozent 2 4 12" xfId="56647" xr:uid="{00000000-0005-0000-0000-0000DCCB0000}"/>
    <cellStyle name="Prozent 2 4 13" xfId="57102" xr:uid="{00000000-0005-0000-0000-0000DDCB0000}"/>
    <cellStyle name="Prozent 2 4 2" xfId="857" xr:uid="{00000000-0005-0000-0000-0000DECB0000}"/>
    <cellStyle name="Prozent 2 4 2 10" xfId="11714" xr:uid="{00000000-0005-0000-0000-0000DFCB0000}"/>
    <cellStyle name="Prozent 2 4 2 2" xfId="1599" xr:uid="{00000000-0005-0000-0000-0000E0CB0000}"/>
    <cellStyle name="Prozent 2 4 2 2 2" xfId="3972" xr:uid="{00000000-0005-0000-0000-0000E1CB0000}"/>
    <cellStyle name="Prozent 2 4 2 2 2 2" xfId="8763" xr:uid="{00000000-0005-0000-0000-0000E2CB0000}"/>
    <cellStyle name="Prozent 2 4 2 2 2 2 2" xfId="28182" xr:uid="{00000000-0005-0000-0000-0000E3CB0000}"/>
    <cellStyle name="Prozent 2 4 2 2 2 2 3" xfId="54529" xr:uid="{00000000-0005-0000-0000-0000E4CB0000}"/>
    <cellStyle name="Prozent 2 4 2 2 2 2 4" xfId="18305" xr:uid="{00000000-0005-0000-0000-0000E5CB0000}"/>
    <cellStyle name="Prozent 2 4 2 2 2 3" xfId="22597" xr:uid="{00000000-0005-0000-0000-0000E6CB0000}"/>
    <cellStyle name="Prozent 2 4 2 2 2 3 2" xfId="49840" xr:uid="{00000000-0005-0000-0000-0000E7CB0000}"/>
    <cellStyle name="Prozent 2 4 2 2 2 4" xfId="32080" xr:uid="{00000000-0005-0000-0000-0000E8CB0000}"/>
    <cellStyle name="Prozent 2 4 2 2 2 5" xfId="37651" xr:uid="{00000000-0005-0000-0000-0000E9CB0000}"/>
    <cellStyle name="Prozent 2 4 2 2 2 6" xfId="45111" xr:uid="{00000000-0005-0000-0000-0000EACB0000}"/>
    <cellStyle name="Prozent 2 4 2 2 2 7" xfId="14593" xr:uid="{00000000-0005-0000-0000-0000EBCB0000}"/>
    <cellStyle name="Prozent 2 4 2 2 3" xfId="6812" xr:uid="{00000000-0005-0000-0000-0000ECCB0000}"/>
    <cellStyle name="Prozent 2 4 2 2 3 2" xfId="26372" xr:uid="{00000000-0005-0000-0000-0000EDCB0000}"/>
    <cellStyle name="Prozent 2 4 2 2 3 3" xfId="52578" xr:uid="{00000000-0005-0000-0000-0000EECB0000}"/>
    <cellStyle name="Prozent 2 4 2 2 3 4" xfId="16462" xr:uid="{00000000-0005-0000-0000-0000EFCB0000}"/>
    <cellStyle name="Prozent 2 4 2 2 4" xfId="20438" xr:uid="{00000000-0005-0000-0000-0000F0CB0000}"/>
    <cellStyle name="Prozent 2 4 2 2 4 2" xfId="47914" xr:uid="{00000000-0005-0000-0000-0000F1CB0000}"/>
    <cellStyle name="Prozent 2 4 2 2 5" xfId="30063" xr:uid="{00000000-0005-0000-0000-0000F2CB0000}"/>
    <cellStyle name="Prozent 2 4 2 2 6" xfId="35509" xr:uid="{00000000-0005-0000-0000-0000F3CB0000}"/>
    <cellStyle name="Prozent 2 4 2 2 7" xfId="43104" xr:uid="{00000000-0005-0000-0000-0000F4CB0000}"/>
    <cellStyle name="Prozent 2 4 2 2 8" xfId="13132" xr:uid="{00000000-0005-0000-0000-0000F5CB0000}"/>
    <cellStyle name="Prozent 2 4 2 3" xfId="3280" xr:uid="{00000000-0005-0000-0000-0000F6CB0000}"/>
    <cellStyle name="Prozent 2 4 2 3 2" xfId="8072" xr:uid="{00000000-0005-0000-0000-0000F7CB0000}"/>
    <cellStyle name="Prozent 2 4 2 3 2 2" xfId="27502" xr:uid="{00000000-0005-0000-0000-0000F8CB0000}"/>
    <cellStyle name="Prozent 2 4 2 3 2 3" xfId="53838" xr:uid="{00000000-0005-0000-0000-0000F9CB0000}"/>
    <cellStyle name="Prozent 2 4 2 3 2 4" xfId="17613" xr:uid="{00000000-0005-0000-0000-0000FACB0000}"/>
    <cellStyle name="Prozent 2 4 2 3 3" xfId="21905" xr:uid="{00000000-0005-0000-0000-0000FBCB0000}"/>
    <cellStyle name="Prozent 2 4 2 3 3 2" xfId="49150" xr:uid="{00000000-0005-0000-0000-0000FCCB0000}"/>
    <cellStyle name="Prozent 2 4 2 3 4" xfId="31392" xr:uid="{00000000-0005-0000-0000-0000FDCB0000}"/>
    <cellStyle name="Prozent 2 4 2 3 5" xfId="36959" xr:uid="{00000000-0005-0000-0000-0000FECB0000}"/>
    <cellStyle name="Prozent 2 4 2 3 6" xfId="44419" xr:uid="{00000000-0005-0000-0000-0000FFCB0000}"/>
    <cellStyle name="Prozent 2 4 2 3 7" xfId="12412" xr:uid="{00000000-0005-0000-0000-000000CC0000}"/>
    <cellStyle name="Prozent 2 4 2 4" xfId="6107" xr:uid="{00000000-0005-0000-0000-000001CC0000}"/>
    <cellStyle name="Prozent 2 4 2 4 2" xfId="25158" xr:uid="{00000000-0005-0000-0000-000002CC0000}"/>
    <cellStyle name="Prozent 2 4 2 4 3" xfId="51873" xr:uid="{00000000-0005-0000-0000-000003CC0000}"/>
    <cellStyle name="Prozent 2 4 2 4 4" xfId="13914" xr:uid="{00000000-0005-0000-0000-000004CC0000}"/>
    <cellStyle name="Prozent 2 4 2 5" xfId="15783" xr:uid="{00000000-0005-0000-0000-000005CC0000}"/>
    <cellStyle name="Prozent 2 4 2 5 2" xfId="25693" xr:uid="{00000000-0005-0000-0000-000006CC0000}"/>
    <cellStyle name="Prozent 2 4 2 5 3" xfId="47211" xr:uid="{00000000-0005-0000-0000-000007CC0000}"/>
    <cellStyle name="Prozent 2 4 2 6" xfId="19702" xr:uid="{00000000-0005-0000-0000-000008CC0000}"/>
    <cellStyle name="Prozent 2 4 2 7" xfId="29341" xr:uid="{00000000-0005-0000-0000-000009CC0000}"/>
    <cellStyle name="Prozent 2 4 2 8" xfId="34771" xr:uid="{00000000-0005-0000-0000-00000ACC0000}"/>
    <cellStyle name="Prozent 2 4 2 9" xfId="42370" xr:uid="{00000000-0005-0000-0000-00000BCC0000}"/>
    <cellStyle name="Prozent 2 4 3" xfId="1336" xr:uid="{00000000-0005-0000-0000-00000CCC0000}"/>
    <cellStyle name="Prozent 2 4 3 2" xfId="3712" xr:uid="{00000000-0005-0000-0000-00000DCC0000}"/>
    <cellStyle name="Prozent 2 4 3 2 2" xfId="8503" xr:uid="{00000000-0005-0000-0000-00000ECC0000}"/>
    <cellStyle name="Prozent 2 4 3 2 2 2" xfId="27923" xr:uid="{00000000-0005-0000-0000-00000FCC0000}"/>
    <cellStyle name="Prozent 2 4 3 2 2 3" xfId="54269" xr:uid="{00000000-0005-0000-0000-000010CC0000}"/>
    <cellStyle name="Prozent 2 4 3 2 2 4" xfId="18045" xr:uid="{00000000-0005-0000-0000-000011CC0000}"/>
    <cellStyle name="Prozent 2 4 3 2 3" xfId="22337" xr:uid="{00000000-0005-0000-0000-000012CC0000}"/>
    <cellStyle name="Prozent 2 4 3 2 3 2" xfId="49580" xr:uid="{00000000-0005-0000-0000-000013CC0000}"/>
    <cellStyle name="Prozent 2 4 3 2 4" xfId="31820" xr:uid="{00000000-0005-0000-0000-000014CC0000}"/>
    <cellStyle name="Prozent 2 4 3 2 5" xfId="37391" xr:uid="{00000000-0005-0000-0000-000015CC0000}"/>
    <cellStyle name="Prozent 2 4 3 2 6" xfId="44851" xr:uid="{00000000-0005-0000-0000-000016CC0000}"/>
    <cellStyle name="Prozent 2 4 3 2 7" xfId="14334" xr:uid="{00000000-0005-0000-0000-000017CC0000}"/>
    <cellStyle name="Prozent 2 4 3 3" xfId="6550" xr:uid="{00000000-0005-0000-0000-000018CC0000}"/>
    <cellStyle name="Prozent 2 4 3 3 2" xfId="26113" xr:uid="{00000000-0005-0000-0000-000019CC0000}"/>
    <cellStyle name="Prozent 2 4 3 3 3" xfId="52316" xr:uid="{00000000-0005-0000-0000-00001ACC0000}"/>
    <cellStyle name="Prozent 2 4 3 3 4" xfId="16203" xr:uid="{00000000-0005-0000-0000-00001BCC0000}"/>
    <cellStyle name="Prozent 2 4 3 4" xfId="20175" xr:uid="{00000000-0005-0000-0000-00001CCC0000}"/>
    <cellStyle name="Prozent 2 4 3 4 2" xfId="47652" xr:uid="{00000000-0005-0000-0000-00001DCC0000}"/>
    <cellStyle name="Prozent 2 4 3 5" xfId="29800" xr:uid="{00000000-0005-0000-0000-00001ECC0000}"/>
    <cellStyle name="Prozent 2 4 3 6" xfId="35246" xr:uid="{00000000-0005-0000-0000-00001FCC0000}"/>
    <cellStyle name="Prozent 2 4 3 7" xfId="42841" xr:uid="{00000000-0005-0000-0000-000020CC0000}"/>
    <cellStyle name="Prozent 2 4 3 8" xfId="12870" xr:uid="{00000000-0005-0000-0000-000021CC0000}"/>
    <cellStyle name="Prozent 2 4 4" xfId="2139" xr:uid="{00000000-0005-0000-0000-000022CC0000}"/>
    <cellStyle name="Prozent 2 4 4 2" xfId="4444" xr:uid="{00000000-0005-0000-0000-000023CC0000}"/>
    <cellStyle name="Prozent 2 4 4 2 2" xfId="9225" xr:uid="{00000000-0005-0000-0000-000024CC0000}"/>
    <cellStyle name="Prozent 2 4 4 2 2 2" xfId="28618" xr:uid="{00000000-0005-0000-0000-000025CC0000}"/>
    <cellStyle name="Prozent 2 4 4 2 2 3" xfId="54991" xr:uid="{00000000-0005-0000-0000-000026CC0000}"/>
    <cellStyle name="Prozent 2 4 4 2 2 4" xfId="18777" xr:uid="{00000000-0005-0000-0000-000027CC0000}"/>
    <cellStyle name="Prozent 2 4 4 2 3" xfId="23069" xr:uid="{00000000-0005-0000-0000-000028CC0000}"/>
    <cellStyle name="Prozent 2 4 4 2 3 2" xfId="50301" xr:uid="{00000000-0005-0000-0000-000029CC0000}"/>
    <cellStyle name="Prozent 2 4 4 2 4" xfId="32544" xr:uid="{00000000-0005-0000-0000-00002ACC0000}"/>
    <cellStyle name="Prozent 2 4 4 2 5" xfId="38123" xr:uid="{00000000-0005-0000-0000-00002BCC0000}"/>
    <cellStyle name="Prozent 2 4 4 2 6" xfId="45583" xr:uid="{00000000-0005-0000-0000-00002CCC0000}"/>
    <cellStyle name="Prozent 2 4 4 2 7" xfId="15029" xr:uid="{00000000-0005-0000-0000-00002DCC0000}"/>
    <cellStyle name="Prozent 2 4 4 3" xfId="7304" xr:uid="{00000000-0005-0000-0000-00002ECC0000}"/>
    <cellStyle name="Prozent 2 4 4 3 2" xfId="26808" xr:uid="{00000000-0005-0000-0000-00002FCC0000}"/>
    <cellStyle name="Prozent 2 4 4 3 3" xfId="53070" xr:uid="{00000000-0005-0000-0000-000030CC0000}"/>
    <cellStyle name="Prozent 2 4 4 3 4" xfId="16898" xr:uid="{00000000-0005-0000-0000-000031CC0000}"/>
    <cellStyle name="Prozent 2 4 4 4" xfId="20976" xr:uid="{00000000-0005-0000-0000-000032CC0000}"/>
    <cellStyle name="Prozent 2 4 4 4 2" xfId="48406" xr:uid="{00000000-0005-0000-0000-000033CC0000}"/>
    <cellStyle name="Prozent 2 4 4 5" xfId="30590" xr:uid="{00000000-0005-0000-0000-000034CC0000}"/>
    <cellStyle name="Prozent 2 4 4 6" xfId="36049" xr:uid="{00000000-0005-0000-0000-000035CC0000}"/>
    <cellStyle name="Prozent 2 4 4 7" xfId="43642" xr:uid="{00000000-0005-0000-0000-000036CC0000}"/>
    <cellStyle name="Prozent 2 4 4 8" xfId="12153" xr:uid="{00000000-0005-0000-0000-000037CC0000}"/>
    <cellStyle name="Prozent 2 4 5" xfId="3020" xr:uid="{00000000-0005-0000-0000-000038CC0000}"/>
    <cellStyle name="Prozent 2 4 5 2" xfId="7813" xr:uid="{00000000-0005-0000-0000-000039CC0000}"/>
    <cellStyle name="Prozent 2 4 5 2 2" xfId="27243" xr:uid="{00000000-0005-0000-0000-00003ACC0000}"/>
    <cellStyle name="Prozent 2 4 5 2 3" xfId="53579" xr:uid="{00000000-0005-0000-0000-00003BCC0000}"/>
    <cellStyle name="Prozent 2 4 5 2 4" xfId="17353" xr:uid="{00000000-0005-0000-0000-00003CCC0000}"/>
    <cellStyle name="Prozent 2 4 5 3" xfId="21645" xr:uid="{00000000-0005-0000-0000-00003DCC0000}"/>
    <cellStyle name="Prozent 2 4 5 3 2" xfId="48891" xr:uid="{00000000-0005-0000-0000-00003ECC0000}"/>
    <cellStyle name="Prozent 2 4 5 4" xfId="31132" xr:uid="{00000000-0005-0000-0000-00003FCC0000}"/>
    <cellStyle name="Prozent 2 4 5 5" xfId="36699" xr:uid="{00000000-0005-0000-0000-000040CC0000}"/>
    <cellStyle name="Prozent 2 4 5 6" xfId="44159" xr:uid="{00000000-0005-0000-0000-000041CC0000}"/>
    <cellStyle name="Prozent 2 4 5 7" xfId="13655" xr:uid="{00000000-0005-0000-0000-000042CC0000}"/>
    <cellStyle name="Prozent 2 4 6" xfId="4919" xr:uid="{00000000-0005-0000-0000-000043CC0000}"/>
    <cellStyle name="Prozent 2 4 6 2" xfId="9675" xr:uid="{00000000-0005-0000-0000-000044CC0000}"/>
    <cellStyle name="Prozent 2 4 6 2 2" xfId="55441" xr:uid="{00000000-0005-0000-0000-000045CC0000}"/>
    <cellStyle name="Prozent 2 4 6 2 3" xfId="25434" xr:uid="{00000000-0005-0000-0000-000046CC0000}"/>
    <cellStyle name="Prozent 2 4 6 3" xfId="33018" xr:uid="{00000000-0005-0000-0000-000047CC0000}"/>
    <cellStyle name="Prozent 2 4 6 3 2" xfId="50750" xr:uid="{00000000-0005-0000-0000-000048CC0000}"/>
    <cellStyle name="Prozent 2 4 6 4" xfId="38597" xr:uid="{00000000-0005-0000-0000-000049CC0000}"/>
    <cellStyle name="Prozent 2 4 6 5" xfId="46050" xr:uid="{00000000-0005-0000-0000-00004ACC0000}"/>
    <cellStyle name="Prozent 2 4 6 6" xfId="15524" xr:uid="{00000000-0005-0000-0000-00004BCC0000}"/>
    <cellStyle name="Prozent 2 4 7" xfId="5404" xr:uid="{00000000-0005-0000-0000-00004CCC0000}"/>
    <cellStyle name="Prozent 2 4 7 2" xfId="10096" xr:uid="{00000000-0005-0000-0000-00004DCC0000}"/>
    <cellStyle name="Prozent 2 4 7 2 2" xfId="55862" xr:uid="{00000000-0005-0000-0000-00004ECC0000}"/>
    <cellStyle name="Prozent 2 4 7 2 3" xfId="33500" xr:uid="{00000000-0005-0000-0000-00004FCC0000}"/>
    <cellStyle name="Prozent 2 4 7 3" xfId="39079" xr:uid="{00000000-0005-0000-0000-000050CC0000}"/>
    <cellStyle name="Prozent 2 4 7 3 2" xfId="51170" xr:uid="{00000000-0005-0000-0000-000051CC0000}"/>
    <cellStyle name="Prozent 2 4 7 4" xfId="46532" xr:uid="{00000000-0005-0000-0000-000052CC0000}"/>
    <cellStyle name="Prozent 2 4 7 5" xfId="19420" xr:uid="{00000000-0005-0000-0000-000053CC0000}"/>
    <cellStyle name="Prozent 2 4 8" xfId="5847" xr:uid="{00000000-0005-0000-0000-000054CC0000}"/>
    <cellStyle name="Prozent 2 4 8 2" xfId="51613" xr:uid="{00000000-0005-0000-0000-000055CC0000}"/>
    <cellStyle name="Prozent 2 4 8 3" xfId="29081" xr:uid="{00000000-0005-0000-0000-000056CC0000}"/>
    <cellStyle name="Prozent 2 4 9" xfId="10892" xr:uid="{00000000-0005-0000-0000-000057CC0000}"/>
    <cellStyle name="Prozent 2 4 9 2" xfId="46952" xr:uid="{00000000-0005-0000-0000-000058CC0000}"/>
    <cellStyle name="Prozent 2 4 9 3" xfId="34489" xr:uid="{00000000-0005-0000-0000-000059CC0000}"/>
    <cellStyle name="Prozent 2 5" xfId="934" xr:uid="{00000000-0005-0000-0000-00005ACC0000}"/>
    <cellStyle name="Prozent 2 5 10" xfId="11791" xr:uid="{00000000-0005-0000-0000-00005BCC0000}"/>
    <cellStyle name="Prozent 2 5 11" xfId="56719" xr:uid="{00000000-0005-0000-0000-00005CCC0000}"/>
    <cellStyle name="Prozent 2 5 12" xfId="57174" xr:uid="{00000000-0005-0000-0000-00005DCC0000}"/>
    <cellStyle name="Prozent 2 5 2" xfId="1671" xr:uid="{00000000-0005-0000-0000-00005ECC0000}"/>
    <cellStyle name="Prozent 2 5 2 2" xfId="4044" xr:uid="{00000000-0005-0000-0000-00005FCC0000}"/>
    <cellStyle name="Prozent 2 5 2 2 2" xfId="8835" xr:uid="{00000000-0005-0000-0000-000060CC0000}"/>
    <cellStyle name="Prozent 2 5 2 2 2 2" xfId="28254" xr:uid="{00000000-0005-0000-0000-000061CC0000}"/>
    <cellStyle name="Prozent 2 5 2 2 2 3" xfId="54601" xr:uid="{00000000-0005-0000-0000-000062CC0000}"/>
    <cellStyle name="Prozent 2 5 2 2 2 4" xfId="18377" xr:uid="{00000000-0005-0000-0000-000063CC0000}"/>
    <cellStyle name="Prozent 2 5 2 2 3" xfId="22669" xr:uid="{00000000-0005-0000-0000-000064CC0000}"/>
    <cellStyle name="Prozent 2 5 2 2 3 2" xfId="49912" xr:uid="{00000000-0005-0000-0000-000065CC0000}"/>
    <cellStyle name="Prozent 2 5 2 2 4" xfId="32152" xr:uid="{00000000-0005-0000-0000-000066CC0000}"/>
    <cellStyle name="Prozent 2 5 2 2 5" xfId="37723" xr:uid="{00000000-0005-0000-0000-000067CC0000}"/>
    <cellStyle name="Prozent 2 5 2 2 6" xfId="45183" xr:uid="{00000000-0005-0000-0000-000068CC0000}"/>
    <cellStyle name="Prozent 2 5 2 2 7" xfId="14665" xr:uid="{00000000-0005-0000-0000-000069CC0000}"/>
    <cellStyle name="Prozent 2 5 2 3" xfId="6884" xr:uid="{00000000-0005-0000-0000-00006ACC0000}"/>
    <cellStyle name="Prozent 2 5 2 3 2" xfId="26444" xr:uid="{00000000-0005-0000-0000-00006BCC0000}"/>
    <cellStyle name="Prozent 2 5 2 3 3" xfId="52650" xr:uid="{00000000-0005-0000-0000-00006CCC0000}"/>
    <cellStyle name="Prozent 2 5 2 3 4" xfId="16534" xr:uid="{00000000-0005-0000-0000-00006DCC0000}"/>
    <cellStyle name="Prozent 2 5 2 4" xfId="20510" xr:uid="{00000000-0005-0000-0000-00006ECC0000}"/>
    <cellStyle name="Prozent 2 5 2 4 2" xfId="47986" xr:uid="{00000000-0005-0000-0000-00006FCC0000}"/>
    <cellStyle name="Prozent 2 5 2 5" xfId="30135" xr:uid="{00000000-0005-0000-0000-000070CC0000}"/>
    <cellStyle name="Prozent 2 5 2 6" xfId="35581" xr:uid="{00000000-0005-0000-0000-000071CC0000}"/>
    <cellStyle name="Prozent 2 5 2 7" xfId="43176" xr:uid="{00000000-0005-0000-0000-000072CC0000}"/>
    <cellStyle name="Prozent 2 5 2 8" xfId="13204" xr:uid="{00000000-0005-0000-0000-000073CC0000}"/>
    <cellStyle name="Prozent 2 5 3" xfId="2211" xr:uid="{00000000-0005-0000-0000-000074CC0000}"/>
    <cellStyle name="Prozent 2 5 3 2" xfId="4516" xr:uid="{00000000-0005-0000-0000-000075CC0000}"/>
    <cellStyle name="Prozent 2 5 3 2 2" xfId="9297" xr:uid="{00000000-0005-0000-0000-000076CC0000}"/>
    <cellStyle name="Prozent 2 5 3 2 2 2" xfId="28690" xr:uid="{00000000-0005-0000-0000-000077CC0000}"/>
    <cellStyle name="Prozent 2 5 3 2 2 3" xfId="55063" xr:uid="{00000000-0005-0000-0000-000078CC0000}"/>
    <cellStyle name="Prozent 2 5 3 2 2 4" xfId="18849" xr:uid="{00000000-0005-0000-0000-000079CC0000}"/>
    <cellStyle name="Prozent 2 5 3 2 3" xfId="23141" xr:uid="{00000000-0005-0000-0000-00007ACC0000}"/>
    <cellStyle name="Prozent 2 5 3 2 3 2" xfId="50373" xr:uid="{00000000-0005-0000-0000-00007BCC0000}"/>
    <cellStyle name="Prozent 2 5 3 2 4" xfId="32616" xr:uid="{00000000-0005-0000-0000-00007CCC0000}"/>
    <cellStyle name="Prozent 2 5 3 2 5" xfId="38195" xr:uid="{00000000-0005-0000-0000-00007DCC0000}"/>
    <cellStyle name="Prozent 2 5 3 2 6" xfId="45655" xr:uid="{00000000-0005-0000-0000-00007ECC0000}"/>
    <cellStyle name="Prozent 2 5 3 2 7" xfId="15101" xr:uid="{00000000-0005-0000-0000-00007FCC0000}"/>
    <cellStyle name="Prozent 2 5 3 3" xfId="7376" xr:uid="{00000000-0005-0000-0000-000080CC0000}"/>
    <cellStyle name="Prozent 2 5 3 3 2" xfId="26880" xr:uid="{00000000-0005-0000-0000-000081CC0000}"/>
    <cellStyle name="Prozent 2 5 3 3 3" xfId="53142" xr:uid="{00000000-0005-0000-0000-000082CC0000}"/>
    <cellStyle name="Prozent 2 5 3 3 4" xfId="16970" xr:uid="{00000000-0005-0000-0000-000083CC0000}"/>
    <cellStyle name="Prozent 2 5 3 4" xfId="21048" xr:uid="{00000000-0005-0000-0000-000084CC0000}"/>
    <cellStyle name="Prozent 2 5 3 4 2" xfId="48478" xr:uid="{00000000-0005-0000-0000-000085CC0000}"/>
    <cellStyle name="Prozent 2 5 3 5" xfId="30662" xr:uid="{00000000-0005-0000-0000-000086CC0000}"/>
    <cellStyle name="Prozent 2 5 3 6" xfId="36121" xr:uid="{00000000-0005-0000-0000-000087CC0000}"/>
    <cellStyle name="Prozent 2 5 3 7" xfId="43714" xr:uid="{00000000-0005-0000-0000-000088CC0000}"/>
    <cellStyle name="Prozent 2 5 3 8" xfId="12484" xr:uid="{00000000-0005-0000-0000-000089CC0000}"/>
    <cellStyle name="Prozent 2 5 4" xfId="3352" xr:uid="{00000000-0005-0000-0000-00008ACC0000}"/>
    <cellStyle name="Prozent 2 5 4 2" xfId="8144" xr:uid="{00000000-0005-0000-0000-00008BCC0000}"/>
    <cellStyle name="Prozent 2 5 4 2 2" xfId="27574" xr:uid="{00000000-0005-0000-0000-00008CCC0000}"/>
    <cellStyle name="Prozent 2 5 4 2 3" xfId="53910" xr:uid="{00000000-0005-0000-0000-00008DCC0000}"/>
    <cellStyle name="Prozent 2 5 4 2 4" xfId="17685" xr:uid="{00000000-0005-0000-0000-00008ECC0000}"/>
    <cellStyle name="Prozent 2 5 4 3" xfId="21977" xr:uid="{00000000-0005-0000-0000-00008FCC0000}"/>
    <cellStyle name="Prozent 2 5 4 3 2" xfId="49222" xr:uid="{00000000-0005-0000-0000-000090CC0000}"/>
    <cellStyle name="Prozent 2 5 4 4" xfId="31464" xr:uid="{00000000-0005-0000-0000-000091CC0000}"/>
    <cellStyle name="Prozent 2 5 4 5" xfId="37031" xr:uid="{00000000-0005-0000-0000-000092CC0000}"/>
    <cellStyle name="Prozent 2 5 4 6" xfId="44491" xr:uid="{00000000-0005-0000-0000-000093CC0000}"/>
    <cellStyle name="Prozent 2 5 4 7" xfId="13986" xr:uid="{00000000-0005-0000-0000-000094CC0000}"/>
    <cellStyle name="Prozent 2 5 5" xfId="4991" xr:uid="{00000000-0005-0000-0000-000095CC0000}"/>
    <cellStyle name="Prozent 2 5 5 2" xfId="9747" xr:uid="{00000000-0005-0000-0000-000096CC0000}"/>
    <cellStyle name="Prozent 2 5 5 2 2" xfId="55513" xr:uid="{00000000-0005-0000-0000-000097CC0000}"/>
    <cellStyle name="Prozent 2 5 5 2 3" xfId="25765" xr:uid="{00000000-0005-0000-0000-000098CC0000}"/>
    <cellStyle name="Prozent 2 5 5 3" xfId="33090" xr:uid="{00000000-0005-0000-0000-000099CC0000}"/>
    <cellStyle name="Prozent 2 5 5 3 2" xfId="50822" xr:uid="{00000000-0005-0000-0000-00009ACC0000}"/>
    <cellStyle name="Prozent 2 5 5 4" xfId="38669" xr:uid="{00000000-0005-0000-0000-00009BCC0000}"/>
    <cellStyle name="Prozent 2 5 5 5" xfId="46122" xr:uid="{00000000-0005-0000-0000-00009CCC0000}"/>
    <cellStyle name="Prozent 2 5 5 6" xfId="15855" xr:uid="{00000000-0005-0000-0000-00009DCC0000}"/>
    <cellStyle name="Prozent 2 5 6" xfId="5476" xr:uid="{00000000-0005-0000-0000-00009ECC0000}"/>
    <cellStyle name="Prozent 2 5 6 2" xfId="10168" xr:uid="{00000000-0005-0000-0000-00009FCC0000}"/>
    <cellStyle name="Prozent 2 5 6 2 2" xfId="55934" xr:uid="{00000000-0005-0000-0000-0000A0CC0000}"/>
    <cellStyle name="Prozent 2 5 6 2 3" xfId="33572" xr:uid="{00000000-0005-0000-0000-0000A1CC0000}"/>
    <cellStyle name="Prozent 2 5 6 3" xfId="39151" xr:uid="{00000000-0005-0000-0000-0000A2CC0000}"/>
    <cellStyle name="Prozent 2 5 6 3 2" xfId="51242" xr:uid="{00000000-0005-0000-0000-0000A3CC0000}"/>
    <cellStyle name="Prozent 2 5 6 4" xfId="46604" xr:uid="{00000000-0005-0000-0000-0000A4CC0000}"/>
    <cellStyle name="Prozent 2 5 6 5" xfId="19779" xr:uid="{00000000-0005-0000-0000-0000A5CC0000}"/>
    <cellStyle name="Prozent 2 5 7" xfId="6179" xr:uid="{00000000-0005-0000-0000-0000A6CC0000}"/>
    <cellStyle name="Prozent 2 5 7 2" xfId="51945" xr:uid="{00000000-0005-0000-0000-0000A7CC0000}"/>
    <cellStyle name="Prozent 2 5 7 3" xfId="29413" xr:uid="{00000000-0005-0000-0000-0000A8CC0000}"/>
    <cellStyle name="Prozent 2 5 8" xfId="10964" xr:uid="{00000000-0005-0000-0000-0000A9CC0000}"/>
    <cellStyle name="Prozent 2 5 8 2" xfId="47283" xr:uid="{00000000-0005-0000-0000-0000AACC0000}"/>
    <cellStyle name="Prozent 2 5 8 3" xfId="34848" xr:uid="{00000000-0005-0000-0000-0000ABCC0000}"/>
    <cellStyle name="Prozent 2 5 9" xfId="42447" xr:uid="{00000000-0005-0000-0000-0000ACCC0000}"/>
    <cellStyle name="Prozent 2 6" xfId="675" xr:uid="{00000000-0005-0000-0000-0000ADCC0000}"/>
    <cellStyle name="Prozent 2 6 10" xfId="11532" xr:uid="{00000000-0005-0000-0000-0000AECC0000}"/>
    <cellStyle name="Prozent 2 6 2" xfId="1435" xr:uid="{00000000-0005-0000-0000-0000AFCC0000}"/>
    <cellStyle name="Prozent 2 6 2 2" xfId="3811" xr:uid="{00000000-0005-0000-0000-0000B0CC0000}"/>
    <cellStyle name="Prozent 2 6 2 2 2" xfId="8602" xr:uid="{00000000-0005-0000-0000-0000B1CC0000}"/>
    <cellStyle name="Prozent 2 6 2 2 2 2" xfId="28022" xr:uid="{00000000-0005-0000-0000-0000B2CC0000}"/>
    <cellStyle name="Prozent 2 6 2 2 2 3" xfId="54368" xr:uid="{00000000-0005-0000-0000-0000B3CC0000}"/>
    <cellStyle name="Prozent 2 6 2 2 2 4" xfId="18144" xr:uid="{00000000-0005-0000-0000-0000B4CC0000}"/>
    <cellStyle name="Prozent 2 6 2 2 3" xfId="22436" xr:uid="{00000000-0005-0000-0000-0000B5CC0000}"/>
    <cellStyle name="Prozent 2 6 2 2 3 2" xfId="49679" xr:uid="{00000000-0005-0000-0000-0000B6CC0000}"/>
    <cellStyle name="Prozent 2 6 2 2 4" xfId="31919" xr:uid="{00000000-0005-0000-0000-0000B7CC0000}"/>
    <cellStyle name="Prozent 2 6 2 2 5" xfId="37490" xr:uid="{00000000-0005-0000-0000-0000B8CC0000}"/>
    <cellStyle name="Prozent 2 6 2 2 6" xfId="44950" xr:uid="{00000000-0005-0000-0000-0000B9CC0000}"/>
    <cellStyle name="Prozent 2 6 2 2 7" xfId="14433" xr:uid="{00000000-0005-0000-0000-0000BACC0000}"/>
    <cellStyle name="Prozent 2 6 2 3" xfId="6649" xr:uid="{00000000-0005-0000-0000-0000BBCC0000}"/>
    <cellStyle name="Prozent 2 6 2 3 2" xfId="26212" xr:uid="{00000000-0005-0000-0000-0000BCCC0000}"/>
    <cellStyle name="Prozent 2 6 2 3 3" xfId="52415" xr:uid="{00000000-0005-0000-0000-0000BDCC0000}"/>
    <cellStyle name="Prozent 2 6 2 3 4" xfId="16302" xr:uid="{00000000-0005-0000-0000-0000BECC0000}"/>
    <cellStyle name="Prozent 2 6 2 4" xfId="20274" xr:uid="{00000000-0005-0000-0000-0000BFCC0000}"/>
    <cellStyle name="Prozent 2 6 2 4 2" xfId="47751" xr:uid="{00000000-0005-0000-0000-0000C0CC0000}"/>
    <cellStyle name="Prozent 2 6 2 5" xfId="29899" xr:uid="{00000000-0005-0000-0000-0000C1CC0000}"/>
    <cellStyle name="Prozent 2 6 2 6" xfId="35345" xr:uid="{00000000-0005-0000-0000-0000C2CC0000}"/>
    <cellStyle name="Prozent 2 6 2 7" xfId="42940" xr:uid="{00000000-0005-0000-0000-0000C3CC0000}"/>
    <cellStyle name="Prozent 2 6 2 8" xfId="12969" xr:uid="{00000000-0005-0000-0000-0000C4CC0000}"/>
    <cellStyle name="Prozent 2 6 3" xfId="3119" xr:uid="{00000000-0005-0000-0000-0000C5CC0000}"/>
    <cellStyle name="Prozent 2 6 3 2" xfId="7912" xr:uid="{00000000-0005-0000-0000-0000C6CC0000}"/>
    <cellStyle name="Prozent 2 6 3 2 2" xfId="27342" xr:uid="{00000000-0005-0000-0000-0000C7CC0000}"/>
    <cellStyle name="Prozent 2 6 3 2 3" xfId="53678" xr:uid="{00000000-0005-0000-0000-0000C8CC0000}"/>
    <cellStyle name="Prozent 2 6 3 2 4" xfId="17452" xr:uid="{00000000-0005-0000-0000-0000C9CC0000}"/>
    <cellStyle name="Prozent 2 6 3 3" xfId="21744" xr:uid="{00000000-0005-0000-0000-0000CACC0000}"/>
    <cellStyle name="Prozent 2 6 3 3 2" xfId="48990" xr:uid="{00000000-0005-0000-0000-0000CBCC0000}"/>
    <cellStyle name="Prozent 2 6 3 4" xfId="31231" xr:uid="{00000000-0005-0000-0000-0000CCCC0000}"/>
    <cellStyle name="Prozent 2 6 3 5" xfId="36798" xr:uid="{00000000-0005-0000-0000-0000CDCC0000}"/>
    <cellStyle name="Prozent 2 6 3 6" xfId="44258" xr:uid="{00000000-0005-0000-0000-0000CECC0000}"/>
    <cellStyle name="Prozent 2 6 3 7" xfId="12252" xr:uid="{00000000-0005-0000-0000-0000CFCC0000}"/>
    <cellStyle name="Prozent 2 6 4" xfId="5946" xr:uid="{00000000-0005-0000-0000-0000D0CC0000}"/>
    <cellStyle name="Prozent 2 6 4 2" xfId="24858" xr:uid="{00000000-0005-0000-0000-0000D1CC0000}"/>
    <cellStyle name="Prozent 2 6 4 3" xfId="51712" xr:uid="{00000000-0005-0000-0000-0000D2CC0000}"/>
    <cellStyle name="Prozent 2 6 4 4" xfId="13754" xr:uid="{00000000-0005-0000-0000-0000D3CC0000}"/>
    <cellStyle name="Prozent 2 6 5" xfId="15623" xr:uid="{00000000-0005-0000-0000-0000D4CC0000}"/>
    <cellStyle name="Prozent 2 6 5 2" xfId="25533" xr:uid="{00000000-0005-0000-0000-0000D5CC0000}"/>
    <cellStyle name="Prozent 2 6 5 3" xfId="47051" xr:uid="{00000000-0005-0000-0000-0000D6CC0000}"/>
    <cellStyle name="Prozent 2 6 6" xfId="19520" xr:uid="{00000000-0005-0000-0000-0000D7CC0000}"/>
    <cellStyle name="Prozent 2 6 7" xfId="29181" xr:uid="{00000000-0005-0000-0000-0000D8CC0000}"/>
    <cellStyle name="Prozent 2 6 8" xfId="34589" xr:uid="{00000000-0005-0000-0000-0000D9CC0000}"/>
    <cellStyle name="Prozent 2 6 9" xfId="42188" xr:uid="{00000000-0005-0000-0000-0000DACC0000}"/>
    <cellStyle name="Prozent 2 7" xfId="1130" xr:uid="{00000000-0005-0000-0000-0000DBCC0000}"/>
    <cellStyle name="Prozent 2 7 2" xfId="3533" xr:uid="{00000000-0005-0000-0000-0000DCCC0000}"/>
    <cellStyle name="Prozent 2 7 2 2" xfId="8325" xr:uid="{00000000-0005-0000-0000-0000DDCC0000}"/>
    <cellStyle name="Prozent 2 7 2 2 2" xfId="27750" xr:uid="{00000000-0005-0000-0000-0000DECC0000}"/>
    <cellStyle name="Prozent 2 7 2 2 3" xfId="54091" xr:uid="{00000000-0005-0000-0000-0000DFCC0000}"/>
    <cellStyle name="Prozent 2 7 2 2 4" xfId="17866" xr:uid="{00000000-0005-0000-0000-0000E0CC0000}"/>
    <cellStyle name="Prozent 2 7 2 3" xfId="22158" xr:uid="{00000000-0005-0000-0000-0000E1CC0000}"/>
    <cellStyle name="Prozent 2 7 2 3 2" xfId="49402" xr:uid="{00000000-0005-0000-0000-0000E2CC0000}"/>
    <cellStyle name="Prozent 2 7 2 4" xfId="31643" xr:uid="{00000000-0005-0000-0000-0000E3CC0000}"/>
    <cellStyle name="Prozent 2 7 2 5" xfId="37212" xr:uid="{00000000-0005-0000-0000-0000E4CC0000}"/>
    <cellStyle name="Prozent 2 7 2 6" xfId="44672" xr:uid="{00000000-0005-0000-0000-0000E5CC0000}"/>
    <cellStyle name="Prozent 2 7 2 7" xfId="12670" xr:uid="{00000000-0005-0000-0000-0000E6CC0000}"/>
    <cellStyle name="Prozent 2 7 3" xfId="6361" xr:uid="{00000000-0005-0000-0000-0000E7CC0000}"/>
    <cellStyle name="Prozent 2 7 3 2" xfId="24396" xr:uid="{00000000-0005-0000-0000-0000E8CC0000}"/>
    <cellStyle name="Prozent 2 7 3 3" xfId="52127" xr:uid="{00000000-0005-0000-0000-0000E9CC0000}"/>
    <cellStyle name="Prozent 2 7 3 4" xfId="14162" xr:uid="{00000000-0005-0000-0000-0000EACC0000}"/>
    <cellStyle name="Prozent 2 7 4" xfId="16031" xr:uid="{00000000-0005-0000-0000-0000EBCC0000}"/>
    <cellStyle name="Prozent 2 7 4 2" xfId="25941" xr:uid="{00000000-0005-0000-0000-0000ECCC0000}"/>
    <cellStyle name="Prozent 2 7 4 3" xfId="47465" xr:uid="{00000000-0005-0000-0000-0000EDCC0000}"/>
    <cellStyle name="Prozent 2 7 5" xfId="19969" xr:uid="{00000000-0005-0000-0000-0000EECC0000}"/>
    <cellStyle name="Prozent 2 7 6" xfId="29598" xr:uid="{00000000-0005-0000-0000-0000EFCC0000}"/>
    <cellStyle name="Prozent 2 7 7" xfId="35040" xr:uid="{00000000-0005-0000-0000-0000F0CC0000}"/>
    <cellStyle name="Prozent 2 7 8" xfId="42635" xr:uid="{00000000-0005-0000-0000-0000F1CC0000}"/>
    <cellStyle name="Prozent 2 7 9" xfId="11234" xr:uid="{00000000-0005-0000-0000-0000F2CC0000}"/>
    <cellStyle name="Prozent 2 8" xfId="1978" xr:uid="{00000000-0005-0000-0000-0000F3CC0000}"/>
    <cellStyle name="Prozent 2 8 2" xfId="4284" xr:uid="{00000000-0005-0000-0000-0000F4CC0000}"/>
    <cellStyle name="Prozent 2 8 2 2" xfId="9065" xr:uid="{00000000-0005-0000-0000-0000F5CC0000}"/>
    <cellStyle name="Prozent 2 8 2 2 2" xfId="28458" xr:uid="{00000000-0005-0000-0000-0000F6CC0000}"/>
    <cellStyle name="Prozent 2 8 2 2 3" xfId="54831" xr:uid="{00000000-0005-0000-0000-0000F7CC0000}"/>
    <cellStyle name="Prozent 2 8 2 2 4" xfId="18617" xr:uid="{00000000-0005-0000-0000-0000F8CC0000}"/>
    <cellStyle name="Prozent 2 8 2 3" xfId="22909" xr:uid="{00000000-0005-0000-0000-0000F9CC0000}"/>
    <cellStyle name="Prozent 2 8 2 3 2" xfId="50141" xr:uid="{00000000-0005-0000-0000-0000FACC0000}"/>
    <cellStyle name="Prozent 2 8 2 4" xfId="32384" xr:uid="{00000000-0005-0000-0000-0000FBCC0000}"/>
    <cellStyle name="Prozent 2 8 2 5" xfId="37963" xr:uid="{00000000-0005-0000-0000-0000FCCC0000}"/>
    <cellStyle name="Prozent 2 8 2 6" xfId="45423" xr:uid="{00000000-0005-0000-0000-0000FDCC0000}"/>
    <cellStyle name="Prozent 2 8 2 7" xfId="14869" xr:uid="{00000000-0005-0000-0000-0000FECC0000}"/>
    <cellStyle name="Prozent 2 8 3" xfId="7144" xr:uid="{00000000-0005-0000-0000-0000FFCC0000}"/>
    <cellStyle name="Prozent 2 8 3 2" xfId="26648" xr:uid="{00000000-0005-0000-0000-000000CD0000}"/>
    <cellStyle name="Prozent 2 8 3 3" xfId="52910" xr:uid="{00000000-0005-0000-0000-000001CD0000}"/>
    <cellStyle name="Prozent 2 8 3 4" xfId="16738" xr:uid="{00000000-0005-0000-0000-000002CD0000}"/>
    <cellStyle name="Prozent 2 8 4" xfId="20816" xr:uid="{00000000-0005-0000-0000-000003CD0000}"/>
    <cellStyle name="Prozent 2 8 4 2" xfId="48246" xr:uid="{00000000-0005-0000-0000-000004CD0000}"/>
    <cellStyle name="Prozent 2 8 5" xfId="30430" xr:uid="{00000000-0005-0000-0000-000005CD0000}"/>
    <cellStyle name="Prozent 2 8 6" xfId="35888" xr:uid="{00000000-0005-0000-0000-000006CD0000}"/>
    <cellStyle name="Prozent 2 8 7" xfId="43482" xr:uid="{00000000-0005-0000-0000-000007CD0000}"/>
    <cellStyle name="Prozent 2 8 8" xfId="11981" xr:uid="{00000000-0005-0000-0000-000008CD0000}"/>
    <cellStyle name="Prozent 2 9" xfId="2829" xr:uid="{00000000-0005-0000-0000-000009CD0000}"/>
    <cellStyle name="Prozent 2 9 2" xfId="7641" xr:uid="{00000000-0005-0000-0000-00000ACD0000}"/>
    <cellStyle name="Prozent 2 9 2 2" xfId="27070" xr:uid="{00000000-0005-0000-0000-00000BCD0000}"/>
    <cellStyle name="Prozent 2 9 2 3" xfId="53407" xr:uid="{00000000-0005-0000-0000-00000CCD0000}"/>
    <cellStyle name="Prozent 2 9 2 4" xfId="17162" xr:uid="{00000000-0005-0000-0000-00000DCD0000}"/>
    <cellStyle name="Prozent 2 9 3" xfId="21454" xr:uid="{00000000-0005-0000-0000-00000ECD0000}"/>
    <cellStyle name="Prozent 2 9 3 2" xfId="48719" xr:uid="{00000000-0005-0000-0000-00000FCD0000}"/>
    <cellStyle name="Prozent 2 9 4" xfId="30941" xr:uid="{00000000-0005-0000-0000-000010CD0000}"/>
    <cellStyle name="Prozent 2 9 5" xfId="36508" xr:uid="{00000000-0005-0000-0000-000011CD0000}"/>
    <cellStyle name="Prozent 2 9 6" xfId="43968" xr:uid="{00000000-0005-0000-0000-000012CD0000}"/>
    <cellStyle name="Prozent 2 9 7" xfId="13483" xr:uid="{00000000-0005-0000-0000-000013CD0000}"/>
    <cellStyle name="Prozent 3" xfId="659" xr:uid="{00000000-0005-0000-0000-000014CD0000}"/>
    <cellStyle name="Prozent 3 2" xfId="1092" xr:uid="{00000000-0005-0000-0000-000015CD0000}"/>
    <cellStyle name="Prozent 3 2 10" xfId="11949" xr:uid="{00000000-0005-0000-0000-000016CD0000}"/>
    <cellStyle name="Prozent 3 2 11" xfId="56877" xr:uid="{00000000-0005-0000-0000-000017CD0000}"/>
    <cellStyle name="Prozent 3 2 12" xfId="57332" xr:uid="{00000000-0005-0000-0000-000018CD0000}"/>
    <cellStyle name="Prozent 3 2 2" xfId="1829" xr:uid="{00000000-0005-0000-0000-000019CD0000}"/>
    <cellStyle name="Prozent 3 2 2 2" xfId="4202" xr:uid="{00000000-0005-0000-0000-00001ACD0000}"/>
    <cellStyle name="Prozent 3 2 2 2 2" xfId="8993" xr:uid="{00000000-0005-0000-0000-00001BCD0000}"/>
    <cellStyle name="Prozent 3 2 2 2 2 2" xfId="28412" xr:uid="{00000000-0005-0000-0000-00001CCD0000}"/>
    <cellStyle name="Prozent 3 2 2 2 2 3" xfId="54759" xr:uid="{00000000-0005-0000-0000-00001DCD0000}"/>
    <cellStyle name="Prozent 3 2 2 2 2 4" xfId="18535" xr:uid="{00000000-0005-0000-0000-00001ECD0000}"/>
    <cellStyle name="Prozent 3 2 2 2 3" xfId="22827" xr:uid="{00000000-0005-0000-0000-00001FCD0000}"/>
    <cellStyle name="Prozent 3 2 2 2 3 2" xfId="50070" xr:uid="{00000000-0005-0000-0000-000020CD0000}"/>
    <cellStyle name="Prozent 3 2 2 2 4" xfId="32310" xr:uid="{00000000-0005-0000-0000-000021CD0000}"/>
    <cellStyle name="Prozent 3 2 2 2 5" xfId="37881" xr:uid="{00000000-0005-0000-0000-000022CD0000}"/>
    <cellStyle name="Prozent 3 2 2 2 6" xfId="45341" xr:uid="{00000000-0005-0000-0000-000023CD0000}"/>
    <cellStyle name="Prozent 3 2 2 2 7" xfId="14823" xr:uid="{00000000-0005-0000-0000-000024CD0000}"/>
    <cellStyle name="Prozent 3 2 2 3" xfId="7042" xr:uid="{00000000-0005-0000-0000-000025CD0000}"/>
    <cellStyle name="Prozent 3 2 2 3 2" xfId="26602" xr:uid="{00000000-0005-0000-0000-000026CD0000}"/>
    <cellStyle name="Prozent 3 2 2 3 3" xfId="52808" xr:uid="{00000000-0005-0000-0000-000027CD0000}"/>
    <cellStyle name="Prozent 3 2 2 3 4" xfId="16692" xr:uid="{00000000-0005-0000-0000-000028CD0000}"/>
    <cellStyle name="Prozent 3 2 2 4" xfId="20668" xr:uid="{00000000-0005-0000-0000-000029CD0000}"/>
    <cellStyle name="Prozent 3 2 2 4 2" xfId="48144" xr:uid="{00000000-0005-0000-0000-00002ACD0000}"/>
    <cellStyle name="Prozent 3 2 2 5" xfId="30293" xr:uid="{00000000-0005-0000-0000-00002BCD0000}"/>
    <cellStyle name="Prozent 3 2 2 6" xfId="35739" xr:uid="{00000000-0005-0000-0000-00002CCD0000}"/>
    <cellStyle name="Prozent 3 2 2 7" xfId="43334" xr:uid="{00000000-0005-0000-0000-00002DCD0000}"/>
    <cellStyle name="Prozent 3 2 2 8" xfId="13362" xr:uid="{00000000-0005-0000-0000-00002ECD0000}"/>
    <cellStyle name="Prozent 3 2 3" xfId="2369" xr:uid="{00000000-0005-0000-0000-00002FCD0000}"/>
    <cellStyle name="Prozent 3 2 3 2" xfId="4674" xr:uid="{00000000-0005-0000-0000-000030CD0000}"/>
    <cellStyle name="Prozent 3 2 3 2 2" xfId="9455" xr:uid="{00000000-0005-0000-0000-000031CD0000}"/>
    <cellStyle name="Prozent 3 2 3 2 2 2" xfId="28848" xr:uid="{00000000-0005-0000-0000-000032CD0000}"/>
    <cellStyle name="Prozent 3 2 3 2 2 3" xfId="55221" xr:uid="{00000000-0005-0000-0000-000033CD0000}"/>
    <cellStyle name="Prozent 3 2 3 2 2 4" xfId="19007" xr:uid="{00000000-0005-0000-0000-000034CD0000}"/>
    <cellStyle name="Prozent 3 2 3 2 3" xfId="23299" xr:uid="{00000000-0005-0000-0000-000035CD0000}"/>
    <cellStyle name="Prozent 3 2 3 2 3 2" xfId="50531" xr:uid="{00000000-0005-0000-0000-000036CD0000}"/>
    <cellStyle name="Prozent 3 2 3 2 4" xfId="32774" xr:uid="{00000000-0005-0000-0000-000037CD0000}"/>
    <cellStyle name="Prozent 3 2 3 2 5" xfId="38353" xr:uid="{00000000-0005-0000-0000-000038CD0000}"/>
    <cellStyle name="Prozent 3 2 3 2 6" xfId="45813" xr:uid="{00000000-0005-0000-0000-000039CD0000}"/>
    <cellStyle name="Prozent 3 2 3 2 7" xfId="15259" xr:uid="{00000000-0005-0000-0000-00003ACD0000}"/>
    <cellStyle name="Prozent 3 2 3 3" xfId="7534" xr:uid="{00000000-0005-0000-0000-00003BCD0000}"/>
    <cellStyle name="Prozent 3 2 3 3 2" xfId="27038" xr:uid="{00000000-0005-0000-0000-00003CCD0000}"/>
    <cellStyle name="Prozent 3 2 3 3 3" xfId="53300" xr:uid="{00000000-0005-0000-0000-00003DCD0000}"/>
    <cellStyle name="Prozent 3 2 3 3 4" xfId="17128" xr:uid="{00000000-0005-0000-0000-00003ECD0000}"/>
    <cellStyle name="Prozent 3 2 3 4" xfId="21206" xr:uid="{00000000-0005-0000-0000-00003FCD0000}"/>
    <cellStyle name="Prozent 3 2 3 4 2" xfId="48636" xr:uid="{00000000-0005-0000-0000-000040CD0000}"/>
    <cellStyle name="Prozent 3 2 3 5" xfId="30820" xr:uid="{00000000-0005-0000-0000-000041CD0000}"/>
    <cellStyle name="Prozent 3 2 3 6" xfId="36279" xr:uid="{00000000-0005-0000-0000-000042CD0000}"/>
    <cellStyle name="Prozent 3 2 3 7" xfId="43872" xr:uid="{00000000-0005-0000-0000-000043CD0000}"/>
    <cellStyle name="Prozent 3 2 3 8" xfId="12642" xr:uid="{00000000-0005-0000-0000-000044CD0000}"/>
    <cellStyle name="Prozent 3 2 4" xfId="3510" xr:uid="{00000000-0005-0000-0000-000045CD0000}"/>
    <cellStyle name="Prozent 3 2 4 2" xfId="8302" xr:uid="{00000000-0005-0000-0000-000046CD0000}"/>
    <cellStyle name="Prozent 3 2 4 2 2" xfId="27732" xr:uid="{00000000-0005-0000-0000-000047CD0000}"/>
    <cellStyle name="Prozent 3 2 4 2 3" xfId="54068" xr:uid="{00000000-0005-0000-0000-000048CD0000}"/>
    <cellStyle name="Prozent 3 2 4 2 4" xfId="17843" xr:uid="{00000000-0005-0000-0000-000049CD0000}"/>
    <cellStyle name="Prozent 3 2 4 3" xfId="22135" xr:uid="{00000000-0005-0000-0000-00004ACD0000}"/>
    <cellStyle name="Prozent 3 2 4 3 2" xfId="49380" xr:uid="{00000000-0005-0000-0000-00004BCD0000}"/>
    <cellStyle name="Prozent 3 2 4 4" xfId="31622" xr:uid="{00000000-0005-0000-0000-00004CCD0000}"/>
    <cellStyle name="Prozent 3 2 4 5" xfId="37189" xr:uid="{00000000-0005-0000-0000-00004DCD0000}"/>
    <cellStyle name="Prozent 3 2 4 6" xfId="44649" xr:uid="{00000000-0005-0000-0000-00004ECD0000}"/>
    <cellStyle name="Prozent 3 2 4 7" xfId="14144" xr:uid="{00000000-0005-0000-0000-00004FCD0000}"/>
    <cellStyle name="Prozent 3 2 5" xfId="5149" xr:uid="{00000000-0005-0000-0000-000050CD0000}"/>
    <cellStyle name="Prozent 3 2 5 2" xfId="9905" xr:uid="{00000000-0005-0000-0000-000051CD0000}"/>
    <cellStyle name="Prozent 3 2 5 2 2" xfId="55671" xr:uid="{00000000-0005-0000-0000-000052CD0000}"/>
    <cellStyle name="Prozent 3 2 5 2 3" xfId="25923" xr:uid="{00000000-0005-0000-0000-000053CD0000}"/>
    <cellStyle name="Prozent 3 2 5 3" xfId="33248" xr:uid="{00000000-0005-0000-0000-000054CD0000}"/>
    <cellStyle name="Prozent 3 2 5 3 2" xfId="50980" xr:uid="{00000000-0005-0000-0000-000055CD0000}"/>
    <cellStyle name="Prozent 3 2 5 4" xfId="38827" xr:uid="{00000000-0005-0000-0000-000056CD0000}"/>
    <cellStyle name="Prozent 3 2 5 5" xfId="46280" xr:uid="{00000000-0005-0000-0000-000057CD0000}"/>
    <cellStyle name="Prozent 3 2 5 6" xfId="16013" xr:uid="{00000000-0005-0000-0000-000058CD0000}"/>
    <cellStyle name="Prozent 3 2 6" xfId="5634" xr:uid="{00000000-0005-0000-0000-000059CD0000}"/>
    <cellStyle name="Prozent 3 2 6 2" xfId="10326" xr:uid="{00000000-0005-0000-0000-00005ACD0000}"/>
    <cellStyle name="Prozent 3 2 6 2 2" xfId="56092" xr:uid="{00000000-0005-0000-0000-00005BCD0000}"/>
    <cellStyle name="Prozent 3 2 6 2 3" xfId="33730" xr:uid="{00000000-0005-0000-0000-00005CCD0000}"/>
    <cellStyle name="Prozent 3 2 6 3" xfId="39309" xr:uid="{00000000-0005-0000-0000-00005DCD0000}"/>
    <cellStyle name="Prozent 3 2 6 3 2" xfId="51400" xr:uid="{00000000-0005-0000-0000-00005ECD0000}"/>
    <cellStyle name="Prozent 3 2 6 4" xfId="46762" xr:uid="{00000000-0005-0000-0000-00005FCD0000}"/>
    <cellStyle name="Prozent 3 2 6 5" xfId="19937" xr:uid="{00000000-0005-0000-0000-000060CD0000}"/>
    <cellStyle name="Prozent 3 2 7" xfId="6337" xr:uid="{00000000-0005-0000-0000-000061CD0000}"/>
    <cellStyle name="Prozent 3 2 7 2" xfId="52103" xr:uid="{00000000-0005-0000-0000-000062CD0000}"/>
    <cellStyle name="Prozent 3 2 7 3" xfId="29571" xr:uid="{00000000-0005-0000-0000-000063CD0000}"/>
    <cellStyle name="Prozent 3 2 8" xfId="11122" xr:uid="{00000000-0005-0000-0000-000064CD0000}"/>
    <cellStyle name="Prozent 3 2 8 2" xfId="47441" xr:uid="{00000000-0005-0000-0000-000065CD0000}"/>
    <cellStyle name="Prozent 3 2 8 3" xfId="35006" xr:uid="{00000000-0005-0000-0000-000066CD0000}"/>
    <cellStyle name="Prozent 3 2 9" xfId="42605" xr:uid="{00000000-0005-0000-0000-000067CD0000}"/>
    <cellStyle name="Prozent 3 3" xfId="2633" xr:uid="{00000000-0005-0000-0000-000068CD0000}"/>
    <cellStyle name="Prozent 3 4" xfId="2422" xr:uid="{00000000-0005-0000-0000-000069CD0000}"/>
    <cellStyle name="RevList" xfId="62" xr:uid="{00000000-0005-0000-0000-00006ACD0000}"/>
    <cellStyle name="RevList 2" xfId="2634" xr:uid="{00000000-0005-0000-0000-00006BCD0000}"/>
    <cellStyle name="RevList 3" xfId="2423" xr:uid="{00000000-0005-0000-0000-00006CCD0000}"/>
    <cellStyle name="Saída" xfId="63" xr:uid="{00000000-0005-0000-0000-00006DCD0000}"/>
    <cellStyle name="Saída 2" xfId="176" xr:uid="{00000000-0005-0000-0000-00006ECD0000}"/>
    <cellStyle name="Saída 2 10" xfId="24957" xr:uid="{00000000-0005-0000-0000-00006FCD0000}"/>
    <cellStyle name="Saída 2 11" xfId="24711" xr:uid="{00000000-0005-0000-0000-000070CD0000}"/>
    <cellStyle name="Saída 2 12" xfId="24611" xr:uid="{00000000-0005-0000-0000-000071CD0000}"/>
    <cellStyle name="Saída 2 13" xfId="30844" xr:uid="{00000000-0005-0000-0000-000072CD0000}"/>
    <cellStyle name="Saída 2 14" xfId="34211" xr:uid="{00000000-0005-0000-0000-000073CD0000}"/>
    <cellStyle name="Saída 2 15" xfId="41148" xr:uid="{00000000-0005-0000-0000-000074CD0000}"/>
    <cellStyle name="Saída 2 16" xfId="41461" xr:uid="{00000000-0005-0000-0000-000075CD0000}"/>
    <cellStyle name="Saída 2 17" xfId="41315" xr:uid="{00000000-0005-0000-0000-000076CD0000}"/>
    <cellStyle name="Saída 2 18" xfId="40497" xr:uid="{00000000-0005-0000-0000-000077CD0000}"/>
    <cellStyle name="Saída 2 19" xfId="40980" xr:uid="{00000000-0005-0000-0000-000078CD0000}"/>
    <cellStyle name="Saída 2 2" xfId="747" xr:uid="{00000000-0005-0000-0000-000079CD0000}"/>
    <cellStyle name="Saída 2 2 10" xfId="23759" xr:uid="{00000000-0005-0000-0000-00007ACD0000}"/>
    <cellStyle name="Saída 2 2 11" xfId="24816" xr:uid="{00000000-0005-0000-0000-00007BCD0000}"/>
    <cellStyle name="Saída 2 2 12" xfId="30889" xr:uid="{00000000-0005-0000-0000-00007CCD0000}"/>
    <cellStyle name="Saída 2 2 13" xfId="34661" xr:uid="{00000000-0005-0000-0000-00007DCD0000}"/>
    <cellStyle name="Saída 2 2 14" xfId="39946" xr:uid="{00000000-0005-0000-0000-00007ECD0000}"/>
    <cellStyle name="Saída 2 2 15" xfId="34321" xr:uid="{00000000-0005-0000-0000-00007FCD0000}"/>
    <cellStyle name="Saída 2 2 16" xfId="34234" xr:uid="{00000000-0005-0000-0000-000080CD0000}"/>
    <cellStyle name="Saída 2 2 17" xfId="39444" xr:uid="{00000000-0005-0000-0000-000081CD0000}"/>
    <cellStyle name="Saída 2 2 18" xfId="40657" xr:uid="{00000000-0005-0000-0000-000082CD0000}"/>
    <cellStyle name="Saída 2 2 19" xfId="40704" xr:uid="{00000000-0005-0000-0000-000083CD0000}"/>
    <cellStyle name="Saída 2 2 2" xfId="1869" xr:uid="{00000000-0005-0000-0000-000084CD0000}"/>
    <cellStyle name="Saída 2 2 2 10" xfId="30328" xr:uid="{00000000-0005-0000-0000-000085CD0000}"/>
    <cellStyle name="Saída 2 2 2 11" xfId="33824" xr:uid="{00000000-0005-0000-0000-000086CD0000}"/>
    <cellStyle name="Saída 2 2 2 12" xfId="35779" xr:uid="{00000000-0005-0000-0000-000087CD0000}"/>
    <cellStyle name="Saída 2 2 2 13" xfId="39812" xr:uid="{00000000-0005-0000-0000-000088CD0000}"/>
    <cellStyle name="Saída 2 2 2 14" xfId="40420" xr:uid="{00000000-0005-0000-0000-000089CD0000}"/>
    <cellStyle name="Saída 2 2 2 15" xfId="41439" xr:uid="{00000000-0005-0000-0000-00008ACD0000}"/>
    <cellStyle name="Saída 2 2 2 16" xfId="39367" xr:uid="{00000000-0005-0000-0000-00008BCD0000}"/>
    <cellStyle name="Saída 2 2 2 17" xfId="40976" xr:uid="{00000000-0005-0000-0000-00008CCD0000}"/>
    <cellStyle name="Saída 2 2 2 18" xfId="39667" xr:uid="{00000000-0005-0000-0000-00008DCD0000}"/>
    <cellStyle name="Saída 2 2 2 19" xfId="41697" xr:uid="{00000000-0005-0000-0000-00008ECD0000}"/>
    <cellStyle name="Saída 2 2 2 2" xfId="2782" xr:uid="{00000000-0005-0000-0000-00008FCD0000}"/>
    <cellStyle name="Saída 2 2 2 2 10" xfId="33944" xr:uid="{00000000-0005-0000-0000-000090CD0000}"/>
    <cellStyle name="Saída 2 2 2 2 11" xfId="36465" xr:uid="{00000000-0005-0000-0000-000091CD0000}"/>
    <cellStyle name="Saída 2 2 2 2 12" xfId="40246" xr:uid="{00000000-0005-0000-0000-000092CD0000}"/>
    <cellStyle name="Saída 2 2 2 2 13" xfId="40961" xr:uid="{00000000-0005-0000-0000-000093CD0000}"/>
    <cellStyle name="Saída 2 2 2 2 14" xfId="40752" xr:uid="{00000000-0005-0000-0000-000094CD0000}"/>
    <cellStyle name="Saída 2 2 2 2 15" xfId="41432" xr:uid="{00000000-0005-0000-0000-000095CD0000}"/>
    <cellStyle name="Saída 2 2 2 2 16" xfId="41729" xr:uid="{00000000-0005-0000-0000-000096CD0000}"/>
    <cellStyle name="Saída 2 2 2 2 17" xfId="34218" xr:uid="{00000000-0005-0000-0000-000097CD0000}"/>
    <cellStyle name="Saída 2 2 2 2 18" xfId="41424" xr:uid="{00000000-0005-0000-0000-000098CD0000}"/>
    <cellStyle name="Saída 2 2 2 2 19" xfId="43929" xr:uid="{00000000-0005-0000-0000-000099CD0000}"/>
    <cellStyle name="Saída 2 2 2 2 2" xfId="7605" xr:uid="{00000000-0005-0000-0000-00009ACD0000}"/>
    <cellStyle name="Saída 2 2 2 2 2 2" xfId="53371" xr:uid="{00000000-0005-0000-0000-00009BCD0000}"/>
    <cellStyle name="Saída 2 2 2 2 2 3" xfId="21409" xr:uid="{00000000-0005-0000-0000-00009CCD0000}"/>
    <cellStyle name="Saída 2 2 2 2 20" xfId="15316" xr:uid="{00000000-0005-0000-0000-00009DCD0000}"/>
    <cellStyle name="Saída 2 2 2 2 3" xfId="10536" xr:uid="{00000000-0005-0000-0000-00009ECD0000}"/>
    <cellStyle name="Saída 2 2 2 2 3 2" xfId="56301" xr:uid="{00000000-0005-0000-0000-00009FCD0000}"/>
    <cellStyle name="Saída 2 2 2 2 3 3" xfId="24747" xr:uid="{00000000-0005-0000-0000-0000A0CD0000}"/>
    <cellStyle name="Saída 2 2 2 2 4" xfId="23588" xr:uid="{00000000-0005-0000-0000-0000A1CD0000}"/>
    <cellStyle name="Saída 2 2 2 2 4 2" xfId="48683" xr:uid="{00000000-0005-0000-0000-0000A2CD0000}"/>
    <cellStyle name="Saída 2 2 2 2 5" xfId="23878" xr:uid="{00000000-0005-0000-0000-0000A3CD0000}"/>
    <cellStyle name="Saída 2 2 2 2 6" xfId="23810" xr:uid="{00000000-0005-0000-0000-0000A4CD0000}"/>
    <cellStyle name="Saída 2 2 2 2 7" xfId="23447" xr:uid="{00000000-0005-0000-0000-0000A5CD0000}"/>
    <cellStyle name="Saída 2 2 2 2 8" xfId="25157" xr:uid="{00000000-0005-0000-0000-0000A6CD0000}"/>
    <cellStyle name="Saída 2 2 2 2 9" xfId="30901" xr:uid="{00000000-0005-0000-0000-0000A7CD0000}"/>
    <cellStyle name="Saída 2 2 2 20" xfId="43374" xr:uid="{00000000-0005-0000-0000-0000A8CD0000}"/>
    <cellStyle name="Saída 2 2 2 21" xfId="13397" xr:uid="{00000000-0005-0000-0000-0000A9CD0000}"/>
    <cellStyle name="Saída 2 2 2 3" xfId="5206" xr:uid="{00000000-0005-0000-0000-0000AACD0000}"/>
    <cellStyle name="Saída 2 2 2 3 10" xfId="40581" xr:uid="{00000000-0005-0000-0000-0000ABCD0000}"/>
    <cellStyle name="Saída 2 2 2 3 11" xfId="39879" xr:uid="{00000000-0005-0000-0000-0000ACCD0000}"/>
    <cellStyle name="Saída 2 2 2 3 12" xfId="46337" xr:uid="{00000000-0005-0000-0000-0000ADCD0000}"/>
    <cellStyle name="Saída 2 2 2 3 13" xfId="20708" xr:uid="{00000000-0005-0000-0000-0000AECD0000}"/>
    <cellStyle name="Saída 2 2 2 3 2" xfId="10695" xr:uid="{00000000-0005-0000-0000-0000AFCD0000}"/>
    <cellStyle name="Saída 2 2 2 3 2 2" xfId="56460" xr:uid="{00000000-0005-0000-0000-0000B0CD0000}"/>
    <cellStyle name="Saída 2 2 2 3 2 3" xfId="33305" xr:uid="{00000000-0005-0000-0000-0000B1CD0000}"/>
    <cellStyle name="Saída 2 2 2 3 3" xfId="34103" xr:uid="{00000000-0005-0000-0000-0000B2CD0000}"/>
    <cellStyle name="Saída 2 2 2 3 4" xfId="38884" xr:uid="{00000000-0005-0000-0000-0000B3CD0000}"/>
    <cellStyle name="Saída 2 2 2 3 5" xfId="41237" xr:uid="{00000000-0005-0000-0000-0000B4CD0000}"/>
    <cellStyle name="Saída 2 2 2 3 6" xfId="34248" xr:uid="{00000000-0005-0000-0000-0000B5CD0000}"/>
    <cellStyle name="Saída 2 2 2 3 7" xfId="40025" xr:uid="{00000000-0005-0000-0000-0000B6CD0000}"/>
    <cellStyle name="Saída 2 2 2 3 8" xfId="34171" xr:uid="{00000000-0005-0000-0000-0000B7CD0000}"/>
    <cellStyle name="Saída 2 2 2 3 9" xfId="41778" xr:uid="{00000000-0005-0000-0000-0000B8CD0000}"/>
    <cellStyle name="Saída 2 2 2 4" xfId="10416" xr:uid="{00000000-0005-0000-0000-0000B9CD0000}"/>
    <cellStyle name="Saída 2 2 2 4 2" xfId="56181" xr:uid="{00000000-0005-0000-0000-0000BACD0000}"/>
    <cellStyle name="Saída 2 2 2 4 3" xfId="24104" xr:uid="{00000000-0005-0000-0000-0000BBCD0000}"/>
    <cellStyle name="Saída 2 2 2 5" xfId="23629" xr:uid="{00000000-0005-0000-0000-0000BCCD0000}"/>
    <cellStyle name="Saída 2 2 2 6" xfId="19219" xr:uid="{00000000-0005-0000-0000-0000BDCD0000}"/>
    <cellStyle name="Saída 2 2 2 7" xfId="24528" xr:uid="{00000000-0005-0000-0000-0000BECD0000}"/>
    <cellStyle name="Saída 2 2 2 8" xfId="24932" xr:uid="{00000000-0005-0000-0000-0000BFCD0000}"/>
    <cellStyle name="Saída 2 2 2 9" xfId="23983" xr:uid="{00000000-0005-0000-0000-0000C0CD0000}"/>
    <cellStyle name="Saída 2 2 20" xfId="42260" xr:uid="{00000000-0005-0000-0000-0000C1CD0000}"/>
    <cellStyle name="Saída 2 2 21" xfId="11604" xr:uid="{00000000-0005-0000-0000-0000C2CD0000}"/>
    <cellStyle name="Saída 2 2 3" xfId="1872" xr:uid="{00000000-0005-0000-0000-0000C3CD0000}"/>
    <cellStyle name="Saída 2 2 3 10" xfId="30331" xr:uid="{00000000-0005-0000-0000-0000C4CD0000}"/>
    <cellStyle name="Saída 2 2 3 11" xfId="33827" xr:uid="{00000000-0005-0000-0000-0000C5CD0000}"/>
    <cellStyle name="Saída 2 2 3 12" xfId="35782" xr:uid="{00000000-0005-0000-0000-0000C6CD0000}"/>
    <cellStyle name="Saída 2 2 3 13" xfId="39815" xr:uid="{00000000-0005-0000-0000-0000C7CD0000}"/>
    <cellStyle name="Saída 2 2 3 14" xfId="39349" xr:uid="{00000000-0005-0000-0000-0000C8CD0000}"/>
    <cellStyle name="Saída 2 2 3 15" xfId="40110" xr:uid="{00000000-0005-0000-0000-0000C9CD0000}"/>
    <cellStyle name="Saída 2 2 3 16" xfId="40415" xr:uid="{00000000-0005-0000-0000-0000CACD0000}"/>
    <cellStyle name="Saída 2 2 3 17" xfId="34247" xr:uid="{00000000-0005-0000-0000-0000CBCD0000}"/>
    <cellStyle name="Saída 2 2 3 18" xfId="40353" xr:uid="{00000000-0005-0000-0000-0000CCCD0000}"/>
    <cellStyle name="Saída 2 2 3 19" xfId="40965" xr:uid="{00000000-0005-0000-0000-0000CDCD0000}"/>
    <cellStyle name="Saída 2 2 3 2" xfId="2571" xr:uid="{00000000-0005-0000-0000-0000CECD0000}"/>
    <cellStyle name="Saída 2 2 3 2 10" xfId="33913" xr:uid="{00000000-0005-0000-0000-0000CFCD0000}"/>
    <cellStyle name="Saída 2 2 3 2 11" xfId="36361" xr:uid="{00000000-0005-0000-0000-0000D0CD0000}"/>
    <cellStyle name="Saída 2 2 3 2 12" xfId="40142" xr:uid="{00000000-0005-0000-0000-0000D1CD0000}"/>
    <cellStyle name="Saída 2 2 3 2 13" xfId="40494" xr:uid="{00000000-0005-0000-0000-0000D2CD0000}"/>
    <cellStyle name="Saída 2 2 3 2 14" xfId="36436" xr:uid="{00000000-0005-0000-0000-0000D3CD0000}"/>
    <cellStyle name="Saída 2 2 3 2 15" xfId="40328" xr:uid="{00000000-0005-0000-0000-0000D4CD0000}"/>
    <cellStyle name="Saída 2 2 3 2 16" xfId="41577" xr:uid="{00000000-0005-0000-0000-0000D5CD0000}"/>
    <cellStyle name="Saída 2 2 3 2 17" xfId="34281" xr:uid="{00000000-0005-0000-0000-0000D6CD0000}"/>
    <cellStyle name="Saída 2 2 3 2 18" xfId="41288" xr:uid="{00000000-0005-0000-0000-0000D7CD0000}"/>
    <cellStyle name="Saída 2 2 3 2 19" xfId="43897" xr:uid="{00000000-0005-0000-0000-0000D8CD0000}"/>
    <cellStyle name="Saída 2 2 3 2 2" xfId="7566" xr:uid="{00000000-0005-0000-0000-0000D9CD0000}"/>
    <cellStyle name="Saída 2 2 3 2 2 2" xfId="53332" xr:uid="{00000000-0005-0000-0000-0000DACD0000}"/>
    <cellStyle name="Saída 2 2 3 2 2 3" xfId="21308" xr:uid="{00000000-0005-0000-0000-0000DBCD0000}"/>
    <cellStyle name="Saída 2 2 3 2 20" xfId="15284" xr:uid="{00000000-0005-0000-0000-0000DCCD0000}"/>
    <cellStyle name="Saída 2 2 3 2 3" xfId="10505" xr:uid="{00000000-0005-0000-0000-0000DDCD0000}"/>
    <cellStyle name="Saída 2 2 3 2 3 2" xfId="56270" xr:uid="{00000000-0005-0000-0000-0000DECD0000}"/>
    <cellStyle name="Saída 2 2 3 2 3 3" xfId="23867" xr:uid="{00000000-0005-0000-0000-0000DFCD0000}"/>
    <cellStyle name="Saída 2 2 3 2 4" xfId="23956" xr:uid="{00000000-0005-0000-0000-0000E0CD0000}"/>
    <cellStyle name="Saída 2 2 3 2 4 2" xfId="48656" xr:uid="{00000000-0005-0000-0000-0000E1CD0000}"/>
    <cellStyle name="Saída 2 2 3 2 5" xfId="21325" xr:uid="{00000000-0005-0000-0000-0000E2CD0000}"/>
    <cellStyle name="Saída 2 2 3 2 6" xfId="24622" xr:uid="{00000000-0005-0000-0000-0000E3CD0000}"/>
    <cellStyle name="Saída 2 2 3 2 7" xfId="24234" xr:uid="{00000000-0005-0000-0000-0000E4CD0000}"/>
    <cellStyle name="Saída 2 2 3 2 8" xfId="25213" xr:uid="{00000000-0005-0000-0000-0000E5CD0000}"/>
    <cellStyle name="Saída 2 2 3 2 9" xfId="30858" xr:uid="{00000000-0005-0000-0000-0000E6CD0000}"/>
    <cellStyle name="Saída 2 2 3 20" xfId="43377" xr:uid="{00000000-0005-0000-0000-0000E7CD0000}"/>
    <cellStyle name="Saída 2 2 3 21" xfId="13400" xr:uid="{00000000-0005-0000-0000-0000E8CD0000}"/>
    <cellStyle name="Saída 2 2 3 3" xfId="5174" xr:uid="{00000000-0005-0000-0000-0000E9CD0000}"/>
    <cellStyle name="Saída 2 2 3 3 10" xfId="39578" xr:uid="{00000000-0005-0000-0000-0000EACD0000}"/>
    <cellStyle name="Saída 2 2 3 3 11" xfId="39342" xr:uid="{00000000-0005-0000-0000-0000EBCD0000}"/>
    <cellStyle name="Saída 2 2 3 3 12" xfId="46305" xr:uid="{00000000-0005-0000-0000-0000ECCD0000}"/>
    <cellStyle name="Saída 2 2 3 3 13" xfId="20711" xr:uid="{00000000-0005-0000-0000-0000EDCD0000}"/>
    <cellStyle name="Saída 2 2 3 3 2" xfId="10664" xr:uid="{00000000-0005-0000-0000-0000EECD0000}"/>
    <cellStyle name="Saída 2 2 3 3 2 2" xfId="56429" xr:uid="{00000000-0005-0000-0000-0000EFCD0000}"/>
    <cellStyle name="Saída 2 2 3 3 2 3" xfId="33273" xr:uid="{00000000-0005-0000-0000-0000F0CD0000}"/>
    <cellStyle name="Saída 2 2 3 3 3" xfId="34072" xr:uid="{00000000-0005-0000-0000-0000F1CD0000}"/>
    <cellStyle name="Saída 2 2 3 3 4" xfId="38852" xr:uid="{00000000-0005-0000-0000-0000F2CD0000}"/>
    <cellStyle name="Saída 2 2 3 3 5" xfId="41205" xr:uid="{00000000-0005-0000-0000-0000F3CD0000}"/>
    <cellStyle name="Saída 2 2 3 3 6" xfId="40113" xr:uid="{00000000-0005-0000-0000-0000F4CD0000}"/>
    <cellStyle name="Saída 2 2 3 3 7" xfId="34301" xr:uid="{00000000-0005-0000-0000-0000F5CD0000}"/>
    <cellStyle name="Saída 2 2 3 3 8" xfId="39632" xr:uid="{00000000-0005-0000-0000-0000F6CD0000}"/>
    <cellStyle name="Saída 2 2 3 3 9" xfId="41055" xr:uid="{00000000-0005-0000-0000-0000F7CD0000}"/>
    <cellStyle name="Saída 2 2 3 4" xfId="10419" xr:uid="{00000000-0005-0000-0000-0000F8CD0000}"/>
    <cellStyle name="Saída 2 2 3 4 2" xfId="56184" xr:uid="{00000000-0005-0000-0000-0000F9CD0000}"/>
    <cellStyle name="Saída 2 2 3 4 3" xfId="21331" xr:uid="{00000000-0005-0000-0000-0000FACD0000}"/>
    <cellStyle name="Saída 2 2 3 5" xfId="23592" xr:uid="{00000000-0005-0000-0000-0000FBCD0000}"/>
    <cellStyle name="Saída 2 2 3 6" xfId="24951" xr:uid="{00000000-0005-0000-0000-0000FCCD0000}"/>
    <cellStyle name="Saída 2 2 3 7" xfId="24695" xr:uid="{00000000-0005-0000-0000-0000FDCD0000}"/>
    <cellStyle name="Saída 2 2 3 8" xfId="24802" xr:uid="{00000000-0005-0000-0000-0000FECD0000}"/>
    <cellStyle name="Saída 2 2 3 9" xfId="23643" xr:uid="{00000000-0005-0000-0000-0000FFCD0000}"/>
    <cellStyle name="Saída 2 2 4" xfId="1891" xr:uid="{00000000-0005-0000-0000-000000CE0000}"/>
    <cellStyle name="Saída 2 2 4 10" xfId="33846" xr:uid="{00000000-0005-0000-0000-000001CE0000}"/>
    <cellStyle name="Saída 2 2 4 11" xfId="35801" xr:uid="{00000000-0005-0000-0000-000002CE0000}"/>
    <cellStyle name="Saída 2 2 4 12" xfId="39834" xr:uid="{00000000-0005-0000-0000-000003CE0000}"/>
    <cellStyle name="Saída 2 2 4 13" xfId="36321" xr:uid="{00000000-0005-0000-0000-000004CE0000}"/>
    <cellStyle name="Saída 2 2 4 14" xfId="40189" xr:uid="{00000000-0005-0000-0000-000005CE0000}"/>
    <cellStyle name="Saída 2 2 4 15" xfId="40469" xr:uid="{00000000-0005-0000-0000-000006CE0000}"/>
    <cellStyle name="Saída 2 2 4 16" xfId="41160" xr:uid="{00000000-0005-0000-0000-000007CE0000}"/>
    <cellStyle name="Saída 2 2 4 17" xfId="36395" xr:uid="{00000000-0005-0000-0000-000008CE0000}"/>
    <cellStyle name="Saída 2 2 4 18" xfId="39635" xr:uid="{00000000-0005-0000-0000-000009CE0000}"/>
    <cellStyle name="Saída 2 2 4 19" xfId="43396" xr:uid="{00000000-0005-0000-0000-00000ACE0000}"/>
    <cellStyle name="Saída 2 2 4 2" xfId="7072" xr:uid="{00000000-0005-0000-0000-00000BCE0000}"/>
    <cellStyle name="Saída 2 2 4 2 2" xfId="52838" xr:uid="{00000000-0005-0000-0000-00000CCE0000}"/>
    <cellStyle name="Saída 2 2 4 2 3" xfId="20730" xr:uid="{00000000-0005-0000-0000-00000DCE0000}"/>
    <cellStyle name="Saída 2 2 4 20" xfId="13417" xr:uid="{00000000-0005-0000-0000-00000ECE0000}"/>
    <cellStyle name="Saída 2 2 4 3" xfId="10438" xr:uid="{00000000-0005-0000-0000-00000FCE0000}"/>
    <cellStyle name="Saída 2 2 4 3 2" xfId="56203" xr:uid="{00000000-0005-0000-0000-000010CE0000}"/>
    <cellStyle name="Saída 2 2 4 3 3" xfId="21365" xr:uid="{00000000-0005-0000-0000-000011CE0000}"/>
    <cellStyle name="Saída 2 2 4 4" xfId="23671" xr:uid="{00000000-0005-0000-0000-000012CE0000}"/>
    <cellStyle name="Saída 2 2 4 4 2" xfId="48174" xr:uid="{00000000-0005-0000-0000-000013CE0000}"/>
    <cellStyle name="Saída 2 2 4 5" xfId="24417" xr:uid="{00000000-0005-0000-0000-000014CE0000}"/>
    <cellStyle name="Saída 2 2 4 6" xfId="21357" xr:uid="{00000000-0005-0000-0000-000015CE0000}"/>
    <cellStyle name="Saída 2 2 4 7" xfId="24059" xr:uid="{00000000-0005-0000-0000-000016CE0000}"/>
    <cellStyle name="Saída 2 2 4 8" xfId="19128" xr:uid="{00000000-0005-0000-0000-000017CE0000}"/>
    <cellStyle name="Saída 2 2 4 9" xfId="30349" xr:uid="{00000000-0005-0000-0000-000018CE0000}"/>
    <cellStyle name="Saída 2 2 5" xfId="2840" xr:uid="{00000000-0005-0000-0000-000019CE0000}"/>
    <cellStyle name="Saída 2 2 5 10" xfId="36519" xr:uid="{00000000-0005-0000-0000-00001ACE0000}"/>
    <cellStyle name="Saída 2 2 5 11" xfId="40274" xr:uid="{00000000-0005-0000-0000-00001BCE0000}"/>
    <cellStyle name="Saída 2 2 5 12" xfId="39403" xr:uid="{00000000-0005-0000-0000-00001CCE0000}"/>
    <cellStyle name="Saída 2 2 5 13" xfId="41096" xr:uid="{00000000-0005-0000-0000-00001DCE0000}"/>
    <cellStyle name="Saída 2 2 5 14" xfId="40476" xr:uid="{00000000-0005-0000-0000-00001ECE0000}"/>
    <cellStyle name="Saída 2 2 5 15" xfId="41655" xr:uid="{00000000-0005-0000-0000-00001FCE0000}"/>
    <cellStyle name="Saída 2 2 5 16" xfId="34177" xr:uid="{00000000-0005-0000-0000-000020CE0000}"/>
    <cellStyle name="Saída 2 2 5 17" xfId="41291" xr:uid="{00000000-0005-0000-0000-000021CE0000}"/>
    <cellStyle name="Saída 2 2 5 18" xfId="43979" xr:uid="{00000000-0005-0000-0000-000022CE0000}"/>
    <cellStyle name="Saída 2 2 5 19" xfId="17173" xr:uid="{00000000-0005-0000-0000-000023CE0000}"/>
    <cellStyle name="Saída 2 2 5 2" xfId="10550" xr:uid="{00000000-0005-0000-0000-000024CE0000}"/>
    <cellStyle name="Saída 2 2 5 2 2" xfId="56315" xr:uid="{00000000-0005-0000-0000-000025CE0000}"/>
    <cellStyle name="Saída 2 2 5 2 3" xfId="21465" xr:uid="{00000000-0005-0000-0000-000026CE0000}"/>
    <cellStyle name="Saída 2 2 5 3" xfId="21369" xr:uid="{00000000-0005-0000-0000-000027CE0000}"/>
    <cellStyle name="Saída 2 2 5 4" xfId="24934" xr:uid="{00000000-0005-0000-0000-000028CE0000}"/>
    <cellStyle name="Saída 2 2 5 5" xfId="23715" xr:uid="{00000000-0005-0000-0000-000029CE0000}"/>
    <cellStyle name="Saída 2 2 5 6" xfId="19240" xr:uid="{00000000-0005-0000-0000-00002ACE0000}"/>
    <cellStyle name="Saída 2 2 5 7" xfId="24273" xr:uid="{00000000-0005-0000-0000-00002BCE0000}"/>
    <cellStyle name="Saída 2 2 5 8" xfId="30952" xr:uid="{00000000-0005-0000-0000-00002CCE0000}"/>
    <cellStyle name="Saída 2 2 5 9" xfId="33958" xr:uid="{00000000-0005-0000-0000-00002DCE0000}"/>
    <cellStyle name="Saída 2 2 6" xfId="7575" xr:uid="{00000000-0005-0000-0000-00002ECE0000}"/>
    <cellStyle name="Saída 2 2 6 2" xfId="53341" xr:uid="{00000000-0005-0000-0000-00002FCE0000}"/>
    <cellStyle name="Saída 2 2 6 3" xfId="19592" xr:uid="{00000000-0005-0000-0000-000030CE0000}"/>
    <cellStyle name="Saída 2 2 7" xfId="24310" xr:uid="{00000000-0005-0000-0000-000031CE0000}"/>
    <cellStyle name="Saída 2 2 8" xfId="24707" xr:uid="{00000000-0005-0000-0000-000032CE0000}"/>
    <cellStyle name="Saída 2 2 9" xfId="19109" xr:uid="{00000000-0005-0000-0000-000033CE0000}"/>
    <cellStyle name="Saída 2 20" xfId="41874" xr:uid="{00000000-0005-0000-0000-000034CE0000}"/>
    <cellStyle name="Saída 2 21" xfId="41910" xr:uid="{00000000-0005-0000-0000-000035CE0000}"/>
    <cellStyle name="Saída 2 3" xfId="1921" xr:uid="{00000000-0005-0000-0000-000036CE0000}"/>
    <cellStyle name="Saída 2 3 10" xfId="30375" xr:uid="{00000000-0005-0000-0000-000037CE0000}"/>
    <cellStyle name="Saída 2 3 11" xfId="33876" xr:uid="{00000000-0005-0000-0000-000038CE0000}"/>
    <cellStyle name="Saída 2 3 12" xfId="35831" xr:uid="{00000000-0005-0000-0000-000039CE0000}"/>
    <cellStyle name="Saída 2 3 13" xfId="39864" xr:uid="{00000000-0005-0000-0000-00003ACE0000}"/>
    <cellStyle name="Saída 2 3 14" xfId="39666" xr:uid="{00000000-0005-0000-0000-00003BCE0000}"/>
    <cellStyle name="Saída 2 3 15" xfId="40974" xr:uid="{00000000-0005-0000-0000-00003CCE0000}"/>
    <cellStyle name="Saída 2 3 16" xfId="41405" xr:uid="{00000000-0005-0000-0000-00003DCE0000}"/>
    <cellStyle name="Saída 2 3 17" xfId="34376" xr:uid="{00000000-0005-0000-0000-00003ECE0000}"/>
    <cellStyle name="Saída 2 3 18" xfId="34127" xr:uid="{00000000-0005-0000-0000-00003FCE0000}"/>
    <cellStyle name="Saída 2 3 19" xfId="41605" xr:uid="{00000000-0005-0000-0000-000040CE0000}"/>
    <cellStyle name="Saída 2 3 2" xfId="2714" xr:uid="{00000000-0005-0000-0000-000041CE0000}"/>
    <cellStyle name="Saída 2 3 2 10" xfId="33931" xr:uid="{00000000-0005-0000-0000-000042CE0000}"/>
    <cellStyle name="Saída 2 3 2 11" xfId="36428" xr:uid="{00000000-0005-0000-0000-000043CE0000}"/>
    <cellStyle name="Saída 2 3 2 12" xfId="40216" xr:uid="{00000000-0005-0000-0000-000044CE0000}"/>
    <cellStyle name="Saída 2 3 2 13" xfId="41266" xr:uid="{00000000-0005-0000-0000-000045CE0000}"/>
    <cellStyle name="Saída 2 3 2 14" xfId="39731" xr:uid="{00000000-0005-0000-0000-000046CE0000}"/>
    <cellStyle name="Saída 2 3 2 15" xfId="39355" xr:uid="{00000000-0005-0000-0000-000047CE0000}"/>
    <cellStyle name="Saída 2 3 2 16" xfId="36457" xr:uid="{00000000-0005-0000-0000-000048CE0000}"/>
    <cellStyle name="Saída 2 3 2 17" xfId="41723" xr:uid="{00000000-0005-0000-0000-000049CE0000}"/>
    <cellStyle name="Saída 2 3 2 18" xfId="40699" xr:uid="{00000000-0005-0000-0000-00004ACE0000}"/>
    <cellStyle name="Saída 2 3 2 19" xfId="43916" xr:uid="{00000000-0005-0000-0000-00004BCE0000}"/>
    <cellStyle name="Saída 2 3 2 2" xfId="7588" xr:uid="{00000000-0005-0000-0000-00004CCE0000}"/>
    <cellStyle name="Saída 2 3 2 2 2" xfId="53354" xr:uid="{00000000-0005-0000-0000-00004DCE0000}"/>
    <cellStyle name="Saída 2 3 2 2 3" xfId="21372" xr:uid="{00000000-0005-0000-0000-00004ECE0000}"/>
    <cellStyle name="Saída 2 3 2 20" xfId="15303" xr:uid="{00000000-0005-0000-0000-00004FCE0000}"/>
    <cellStyle name="Saída 2 3 2 3" xfId="10523" xr:uid="{00000000-0005-0000-0000-000050CE0000}"/>
    <cellStyle name="Saída 2 3 2 3 2" xfId="56288" xr:uid="{00000000-0005-0000-0000-000051CE0000}"/>
    <cellStyle name="Saída 2 3 2 3 3" xfId="19229" xr:uid="{00000000-0005-0000-0000-000052CE0000}"/>
    <cellStyle name="Saída 2 3 2 4" xfId="23853" xr:uid="{00000000-0005-0000-0000-000053CE0000}"/>
    <cellStyle name="Saída 2 3 2 4 2" xfId="48670" xr:uid="{00000000-0005-0000-0000-000054CE0000}"/>
    <cellStyle name="Saída 2 3 2 5" xfId="21267" xr:uid="{00000000-0005-0000-0000-000055CE0000}"/>
    <cellStyle name="Saída 2 3 2 6" xfId="23448" xr:uid="{00000000-0005-0000-0000-000056CE0000}"/>
    <cellStyle name="Saída 2 3 2 7" xfId="25020" xr:uid="{00000000-0005-0000-0000-000057CE0000}"/>
    <cellStyle name="Saída 2 3 2 8" xfId="23458" xr:uid="{00000000-0005-0000-0000-000058CE0000}"/>
    <cellStyle name="Saída 2 3 2 9" xfId="30884" xr:uid="{00000000-0005-0000-0000-000059CE0000}"/>
    <cellStyle name="Saída 2 3 20" xfId="43426" xr:uid="{00000000-0005-0000-0000-00005ACE0000}"/>
    <cellStyle name="Saída 2 3 21" xfId="11254" xr:uid="{00000000-0005-0000-0000-00005BCE0000}"/>
    <cellStyle name="Saída 2 3 3" xfId="5193" xr:uid="{00000000-0005-0000-0000-00005CCE0000}"/>
    <cellStyle name="Saída 2 3 3 10" xfId="41546" xr:uid="{00000000-0005-0000-0000-00005DCE0000}"/>
    <cellStyle name="Saída 2 3 3 11" xfId="41569" xr:uid="{00000000-0005-0000-0000-00005ECE0000}"/>
    <cellStyle name="Saída 2 3 3 12" xfId="46324" xr:uid="{00000000-0005-0000-0000-00005FCE0000}"/>
    <cellStyle name="Saída 2 3 3 13" xfId="20760" xr:uid="{00000000-0005-0000-0000-000060CE0000}"/>
    <cellStyle name="Saída 2 3 3 2" xfId="10682" xr:uid="{00000000-0005-0000-0000-000061CE0000}"/>
    <cellStyle name="Saída 2 3 3 2 2" xfId="56447" xr:uid="{00000000-0005-0000-0000-000062CE0000}"/>
    <cellStyle name="Saída 2 3 3 2 3" xfId="33292" xr:uid="{00000000-0005-0000-0000-000063CE0000}"/>
    <cellStyle name="Saída 2 3 3 3" xfId="34090" xr:uid="{00000000-0005-0000-0000-000064CE0000}"/>
    <cellStyle name="Saída 2 3 3 4" xfId="38871" xr:uid="{00000000-0005-0000-0000-000065CE0000}"/>
    <cellStyle name="Saída 2 3 3 5" xfId="41224" xr:uid="{00000000-0005-0000-0000-000066CE0000}"/>
    <cellStyle name="Saída 2 3 3 6" xfId="34250" xr:uid="{00000000-0005-0000-0000-000067CE0000}"/>
    <cellStyle name="Saída 2 3 3 7" xfId="41530" xr:uid="{00000000-0005-0000-0000-000068CE0000}"/>
    <cellStyle name="Saída 2 3 3 8" xfId="41493" xr:uid="{00000000-0005-0000-0000-000069CE0000}"/>
    <cellStyle name="Saída 2 3 3 9" xfId="41468" xr:uid="{00000000-0005-0000-0000-00006ACE0000}"/>
    <cellStyle name="Saída 2 3 4" xfId="10468" xr:uid="{00000000-0005-0000-0000-00006BCE0000}"/>
    <cellStyle name="Saída 2 3 4 2" xfId="56233" xr:uid="{00000000-0005-0000-0000-00006CCE0000}"/>
    <cellStyle name="Saída 2 3 4 3" xfId="24477" xr:uid="{00000000-0005-0000-0000-00006DCE0000}"/>
    <cellStyle name="Saída 2 3 5" xfId="24219" xr:uid="{00000000-0005-0000-0000-00006ECE0000}"/>
    <cellStyle name="Saída 2 3 6" xfId="24126" xr:uid="{00000000-0005-0000-0000-00006FCE0000}"/>
    <cellStyle name="Saída 2 3 7" xfId="23441" xr:uid="{00000000-0005-0000-0000-000070CE0000}"/>
    <cellStyle name="Saída 2 3 8" xfId="23478" xr:uid="{00000000-0005-0000-0000-000071CE0000}"/>
    <cellStyle name="Saída 2 3 9" xfId="25194" xr:uid="{00000000-0005-0000-0000-000072CE0000}"/>
    <cellStyle name="Saída 2 4" xfId="1842" xr:uid="{00000000-0005-0000-0000-000073CE0000}"/>
    <cellStyle name="Saída 2 4 10" xfId="30304" xr:uid="{00000000-0005-0000-0000-000074CE0000}"/>
    <cellStyle name="Saída 2 4 11" xfId="33797" xr:uid="{00000000-0005-0000-0000-000075CE0000}"/>
    <cellStyle name="Saída 2 4 12" xfId="35752" xr:uid="{00000000-0005-0000-0000-000076CE0000}"/>
    <cellStyle name="Saída 2 4 13" xfId="39785" xr:uid="{00000000-0005-0000-0000-000077CE0000}"/>
    <cellStyle name="Saída 2 4 14" xfId="41356" xr:uid="{00000000-0005-0000-0000-000078CE0000}"/>
    <cellStyle name="Saída 2 4 15" xfId="41563" xr:uid="{00000000-0005-0000-0000-000079CE0000}"/>
    <cellStyle name="Saída 2 4 16" xfId="39961" xr:uid="{00000000-0005-0000-0000-00007ACE0000}"/>
    <cellStyle name="Saída 2 4 17" xfId="36347" xr:uid="{00000000-0005-0000-0000-00007BCE0000}"/>
    <cellStyle name="Saída 2 4 18" xfId="34339" xr:uid="{00000000-0005-0000-0000-00007CCE0000}"/>
    <cellStyle name="Saída 2 4 19" xfId="41847" xr:uid="{00000000-0005-0000-0000-00007DCE0000}"/>
    <cellStyle name="Saída 2 4 2" xfId="2503" xr:uid="{00000000-0005-0000-0000-00007ECE0000}"/>
    <cellStyle name="Saída 2 4 2 10" xfId="33900" xr:uid="{00000000-0005-0000-0000-00007FCE0000}"/>
    <cellStyle name="Saída 2 4 2 11" xfId="36332" xr:uid="{00000000-0005-0000-0000-000080CE0000}"/>
    <cellStyle name="Saída 2 4 2 12" xfId="40106" xr:uid="{00000000-0005-0000-0000-000081CE0000}"/>
    <cellStyle name="Saída 2 4 2 13" xfId="34359" xr:uid="{00000000-0005-0000-0000-000082CE0000}"/>
    <cellStyle name="Saída 2 4 2 14" xfId="40899" xr:uid="{00000000-0005-0000-0000-000083CE0000}"/>
    <cellStyle name="Saída 2 4 2 15" xfId="40530" xr:uid="{00000000-0005-0000-0000-000084CE0000}"/>
    <cellStyle name="Saída 2 4 2 16" xfId="40633" xr:uid="{00000000-0005-0000-0000-000085CE0000}"/>
    <cellStyle name="Saída 2 4 2 17" xfId="41809" xr:uid="{00000000-0005-0000-0000-000086CE0000}"/>
    <cellStyle name="Saída 2 4 2 18" xfId="40330" xr:uid="{00000000-0005-0000-0000-000087CE0000}"/>
    <cellStyle name="Saída 2 4 2 19" xfId="43884" xr:uid="{00000000-0005-0000-0000-000088CE0000}"/>
    <cellStyle name="Saída 2 4 2 2" xfId="7549" xr:uid="{00000000-0005-0000-0000-000089CE0000}"/>
    <cellStyle name="Saída 2 4 2 2 2" xfId="53315" xr:uid="{00000000-0005-0000-0000-00008ACE0000}"/>
    <cellStyle name="Saída 2 4 2 2 3" xfId="21276" xr:uid="{00000000-0005-0000-0000-00008BCE0000}"/>
    <cellStyle name="Saída 2 4 2 20" xfId="15271" xr:uid="{00000000-0005-0000-0000-00008CCE0000}"/>
    <cellStyle name="Saída 2 4 2 3" xfId="10492" xr:uid="{00000000-0005-0000-0000-00008DCE0000}"/>
    <cellStyle name="Saída 2 4 2 3 2" xfId="56257" xr:uid="{00000000-0005-0000-0000-00008ECE0000}"/>
    <cellStyle name="Saída 2 4 2 3 3" xfId="23854" xr:uid="{00000000-0005-0000-0000-00008FCE0000}"/>
    <cellStyle name="Saída 2 4 2 4" xfId="23785" xr:uid="{00000000-0005-0000-0000-000090CE0000}"/>
    <cellStyle name="Saída 2 4 2 4 2" xfId="48643" xr:uid="{00000000-0005-0000-0000-000091CE0000}"/>
    <cellStyle name="Saída 2 4 2 5" xfId="24483" xr:uid="{00000000-0005-0000-0000-000092CE0000}"/>
    <cellStyle name="Saída 2 4 2 6" xfId="24363" xr:uid="{00000000-0005-0000-0000-000093CE0000}"/>
    <cellStyle name="Saída 2 4 2 7" xfId="23528" xr:uid="{00000000-0005-0000-0000-000094CE0000}"/>
    <cellStyle name="Saída 2 4 2 8" xfId="19274" xr:uid="{00000000-0005-0000-0000-000095CE0000}"/>
    <cellStyle name="Saída 2 4 2 9" xfId="30840" xr:uid="{00000000-0005-0000-0000-000096CE0000}"/>
    <cellStyle name="Saída 2 4 20" xfId="43347" xr:uid="{00000000-0005-0000-0000-000097CE0000}"/>
    <cellStyle name="Saída 2 4 21" xfId="13372" xr:uid="{00000000-0005-0000-0000-000098CE0000}"/>
    <cellStyle name="Saída 2 4 3" xfId="5161" xr:uid="{00000000-0005-0000-0000-000099CE0000}"/>
    <cellStyle name="Saída 2 4 3 10" xfId="41653" xr:uid="{00000000-0005-0000-0000-00009ACE0000}"/>
    <cellStyle name="Saída 2 4 3 11" xfId="36331" xr:uid="{00000000-0005-0000-0000-00009BCE0000}"/>
    <cellStyle name="Saída 2 4 3 12" xfId="46292" xr:uid="{00000000-0005-0000-0000-00009CCE0000}"/>
    <cellStyle name="Saída 2 4 3 13" xfId="20681" xr:uid="{00000000-0005-0000-0000-00009DCE0000}"/>
    <cellStyle name="Saída 2 4 3 2" xfId="10651" xr:uid="{00000000-0005-0000-0000-00009ECE0000}"/>
    <cellStyle name="Saída 2 4 3 2 2" xfId="56416" xr:uid="{00000000-0005-0000-0000-00009FCE0000}"/>
    <cellStyle name="Saída 2 4 3 2 3" xfId="33260" xr:uid="{00000000-0005-0000-0000-0000A0CE0000}"/>
    <cellStyle name="Saída 2 4 3 3" xfId="34059" xr:uid="{00000000-0005-0000-0000-0000A1CE0000}"/>
    <cellStyle name="Saída 2 4 3 4" xfId="38839" xr:uid="{00000000-0005-0000-0000-0000A2CE0000}"/>
    <cellStyle name="Saída 2 4 3 5" xfId="41192" xr:uid="{00000000-0005-0000-0000-0000A3CE0000}"/>
    <cellStyle name="Saída 2 4 3 6" xfId="34354" xr:uid="{00000000-0005-0000-0000-0000A4CE0000}"/>
    <cellStyle name="Saída 2 4 3 7" xfId="39493" xr:uid="{00000000-0005-0000-0000-0000A5CE0000}"/>
    <cellStyle name="Saída 2 4 3 8" xfId="40794" xr:uid="{00000000-0005-0000-0000-0000A6CE0000}"/>
    <cellStyle name="Saída 2 4 3 9" xfId="40968" xr:uid="{00000000-0005-0000-0000-0000A7CE0000}"/>
    <cellStyle name="Saída 2 4 4" xfId="10389" xr:uid="{00000000-0005-0000-0000-0000A8CE0000}"/>
    <cellStyle name="Saída 2 4 4 2" xfId="56154" xr:uid="{00000000-0005-0000-0000-0000A9CE0000}"/>
    <cellStyle name="Saída 2 4 4 3" xfId="19077" xr:uid="{00000000-0005-0000-0000-0000AACE0000}"/>
    <cellStyle name="Saída 2 4 5" xfId="24605" xr:uid="{00000000-0005-0000-0000-0000ABCE0000}"/>
    <cellStyle name="Saída 2 4 6" xfId="24771" xr:uid="{00000000-0005-0000-0000-0000ACCE0000}"/>
    <cellStyle name="Saída 2 4 7" xfId="24401" xr:uid="{00000000-0005-0000-0000-0000ADCE0000}"/>
    <cellStyle name="Saída 2 4 8" xfId="24075" xr:uid="{00000000-0005-0000-0000-0000AECE0000}"/>
    <cellStyle name="Saída 2 4 9" xfId="24660" xr:uid="{00000000-0005-0000-0000-0000AFCE0000}"/>
    <cellStyle name="Saída 2 5" xfId="1896" xr:uid="{00000000-0005-0000-0000-0000B0CE0000}"/>
    <cellStyle name="Saída 2 5 10" xfId="33851" xr:uid="{00000000-0005-0000-0000-0000B1CE0000}"/>
    <cellStyle name="Saída 2 5 11" xfId="35806" xr:uid="{00000000-0005-0000-0000-0000B2CE0000}"/>
    <cellStyle name="Saída 2 5 12" xfId="39839" xr:uid="{00000000-0005-0000-0000-0000B3CE0000}"/>
    <cellStyle name="Saída 2 5 13" xfId="39991" xr:uid="{00000000-0005-0000-0000-0000B4CE0000}"/>
    <cellStyle name="Saída 2 5 14" xfId="36422" xr:uid="{00000000-0005-0000-0000-0000B5CE0000}"/>
    <cellStyle name="Saída 2 5 15" xfId="40279" xr:uid="{00000000-0005-0000-0000-0000B6CE0000}"/>
    <cellStyle name="Saída 2 5 16" xfId="41163" xr:uid="{00000000-0005-0000-0000-0000B7CE0000}"/>
    <cellStyle name="Saída 2 5 17" xfId="40681" xr:uid="{00000000-0005-0000-0000-0000B8CE0000}"/>
    <cellStyle name="Saída 2 5 18" xfId="41771" xr:uid="{00000000-0005-0000-0000-0000B9CE0000}"/>
    <cellStyle name="Saída 2 5 19" xfId="43401" xr:uid="{00000000-0005-0000-0000-0000BACE0000}"/>
    <cellStyle name="Saída 2 5 2" xfId="7074" xr:uid="{00000000-0005-0000-0000-0000BBCE0000}"/>
    <cellStyle name="Saída 2 5 2 2" xfId="52840" xr:uid="{00000000-0005-0000-0000-0000BCCE0000}"/>
    <cellStyle name="Saída 2 5 2 3" xfId="20735" xr:uid="{00000000-0005-0000-0000-0000BDCE0000}"/>
    <cellStyle name="Saída 2 5 20" xfId="13422" xr:uid="{00000000-0005-0000-0000-0000BECE0000}"/>
    <cellStyle name="Saída 2 5 3" xfId="10443" xr:uid="{00000000-0005-0000-0000-0000BFCE0000}"/>
    <cellStyle name="Saída 2 5 3 2" xfId="56208" xr:uid="{00000000-0005-0000-0000-0000C0CE0000}"/>
    <cellStyle name="Saída 2 5 3 3" xfId="19134" xr:uid="{00000000-0005-0000-0000-0000C1CE0000}"/>
    <cellStyle name="Saída 2 5 4" xfId="23995" xr:uid="{00000000-0005-0000-0000-0000C2CE0000}"/>
    <cellStyle name="Saída 2 5 4 2" xfId="48176" xr:uid="{00000000-0005-0000-0000-0000C3CE0000}"/>
    <cellStyle name="Saída 2 5 5" xfId="24818" xr:uid="{00000000-0005-0000-0000-0000C4CE0000}"/>
    <cellStyle name="Saída 2 5 6" xfId="19052" xr:uid="{00000000-0005-0000-0000-0000C5CE0000}"/>
    <cellStyle name="Saída 2 5 7" xfId="25047" xr:uid="{00000000-0005-0000-0000-0000C6CE0000}"/>
    <cellStyle name="Saída 2 5 8" xfId="19146" xr:uid="{00000000-0005-0000-0000-0000C7CE0000}"/>
    <cellStyle name="Saída 2 5 9" xfId="30354" xr:uid="{00000000-0005-0000-0000-0000C8CE0000}"/>
    <cellStyle name="Saída 2 6" xfId="4213" xr:uid="{00000000-0005-0000-0000-0000C9CE0000}"/>
    <cellStyle name="Saída 2 6 10" xfId="37892" xr:uid="{00000000-0005-0000-0000-0000CACE0000}"/>
    <cellStyle name="Saída 2 6 11" xfId="40817" xr:uid="{00000000-0005-0000-0000-0000CBCE0000}"/>
    <cellStyle name="Saída 2 6 12" xfId="41250" xr:uid="{00000000-0005-0000-0000-0000CCCE0000}"/>
    <cellStyle name="Saída 2 6 13" xfId="40861" xr:uid="{00000000-0005-0000-0000-0000CDCE0000}"/>
    <cellStyle name="Saída 2 6 14" xfId="41252" xr:uid="{00000000-0005-0000-0000-0000CECE0000}"/>
    <cellStyle name="Saída 2 6 15" xfId="41588" xr:uid="{00000000-0005-0000-0000-0000CFCE0000}"/>
    <cellStyle name="Saída 2 6 16" xfId="40898" xr:uid="{00000000-0005-0000-0000-0000D0CE0000}"/>
    <cellStyle name="Saída 2 6 17" xfId="41390" xr:uid="{00000000-0005-0000-0000-0000D1CE0000}"/>
    <cellStyle name="Saída 2 6 18" xfId="45352" xr:uid="{00000000-0005-0000-0000-0000D2CE0000}"/>
    <cellStyle name="Saída 2 6 19" xfId="18546" xr:uid="{00000000-0005-0000-0000-0000D3CE0000}"/>
    <cellStyle name="Saída 2 6 2" xfId="10587" xr:uid="{00000000-0005-0000-0000-0000D4CE0000}"/>
    <cellStyle name="Saída 2 6 2 2" xfId="56352" xr:uid="{00000000-0005-0000-0000-0000D5CE0000}"/>
    <cellStyle name="Saída 2 6 2 3" xfId="22838" xr:uid="{00000000-0005-0000-0000-0000D6CE0000}"/>
    <cellStyle name="Saída 2 6 3" xfId="24217" xr:uid="{00000000-0005-0000-0000-0000D7CE0000}"/>
    <cellStyle name="Saída 2 6 4" xfId="23669" xr:uid="{00000000-0005-0000-0000-0000D8CE0000}"/>
    <cellStyle name="Saída 2 6 5" xfId="25087" xr:uid="{00000000-0005-0000-0000-0000D9CE0000}"/>
    <cellStyle name="Saída 2 6 6" xfId="19242" xr:uid="{00000000-0005-0000-0000-0000DACE0000}"/>
    <cellStyle name="Saída 2 6 7" xfId="24925" xr:uid="{00000000-0005-0000-0000-0000DBCE0000}"/>
    <cellStyle name="Saída 2 6 8" xfId="32318" xr:uid="{00000000-0005-0000-0000-0000DCCE0000}"/>
    <cellStyle name="Saída 2 6 9" xfId="33995" xr:uid="{00000000-0005-0000-0000-0000DDCE0000}"/>
    <cellStyle name="Saída 2 7" xfId="9000" xr:uid="{00000000-0005-0000-0000-0000DECE0000}"/>
    <cellStyle name="Saída 2 7 2" xfId="54766" xr:uid="{00000000-0005-0000-0000-0000DFCE0000}"/>
    <cellStyle name="Saída 2 7 3" xfId="19150" xr:uid="{00000000-0005-0000-0000-0000E0CE0000}"/>
    <cellStyle name="Saída 2 8" xfId="23859" xr:uid="{00000000-0005-0000-0000-0000E1CE0000}"/>
    <cellStyle name="Saída 2 9" xfId="24469" xr:uid="{00000000-0005-0000-0000-0000E2CE0000}"/>
    <cellStyle name="Saída 3" xfId="459" xr:uid="{00000000-0005-0000-0000-0000E3CE0000}"/>
    <cellStyle name="Saída 3 10" xfId="24806" xr:uid="{00000000-0005-0000-0000-0000E4CE0000}"/>
    <cellStyle name="Saída 3 11" xfId="23700" xr:uid="{00000000-0005-0000-0000-0000E5CE0000}"/>
    <cellStyle name="Saída 3 12" xfId="24236" xr:uid="{00000000-0005-0000-0000-0000E6CE0000}"/>
    <cellStyle name="Saída 3 13" xfId="28957" xr:uid="{00000000-0005-0000-0000-0000E7CE0000}"/>
    <cellStyle name="Saída 3 14" xfId="34351" xr:uid="{00000000-0005-0000-0000-0000E8CE0000}"/>
    <cellStyle name="Saída 3 15" xfId="39590" xr:uid="{00000000-0005-0000-0000-0000E9CE0000}"/>
    <cellStyle name="Saída 3 16" xfId="39746" xr:uid="{00000000-0005-0000-0000-0000EACE0000}"/>
    <cellStyle name="Saída 3 17" xfId="40125" xr:uid="{00000000-0005-0000-0000-0000EBCE0000}"/>
    <cellStyle name="Saída 3 18" xfId="36304" xr:uid="{00000000-0005-0000-0000-0000ECCE0000}"/>
    <cellStyle name="Saída 3 19" xfId="41840" xr:uid="{00000000-0005-0000-0000-0000EDCE0000}"/>
    <cellStyle name="Saída 3 2" xfId="754" xr:uid="{00000000-0005-0000-0000-0000EECE0000}"/>
    <cellStyle name="Saída 3 2 10" xfId="23787" xr:uid="{00000000-0005-0000-0000-0000EFCE0000}"/>
    <cellStyle name="Saída 3 2 11" xfId="25253" xr:uid="{00000000-0005-0000-0000-0000F0CE0000}"/>
    <cellStyle name="Saída 3 2 12" xfId="28894" xr:uid="{00000000-0005-0000-0000-0000F1CE0000}"/>
    <cellStyle name="Saída 3 2 13" xfId="34668" xr:uid="{00000000-0005-0000-0000-0000F2CE0000}"/>
    <cellStyle name="Saída 3 2 14" xfId="41410" xr:uid="{00000000-0005-0000-0000-0000F3CE0000}"/>
    <cellStyle name="Saída 3 2 15" xfId="40362" xr:uid="{00000000-0005-0000-0000-0000F4CE0000}"/>
    <cellStyle name="Saída 3 2 16" xfId="36380" xr:uid="{00000000-0005-0000-0000-0000F5CE0000}"/>
    <cellStyle name="Saída 3 2 17" xfId="39974" xr:uid="{00000000-0005-0000-0000-0000F6CE0000}"/>
    <cellStyle name="Saída 3 2 18" xfId="39680" xr:uid="{00000000-0005-0000-0000-0000F7CE0000}"/>
    <cellStyle name="Saída 3 2 19" xfId="41754" xr:uid="{00000000-0005-0000-0000-0000F8CE0000}"/>
    <cellStyle name="Saída 3 2 2" xfId="1838" xr:uid="{00000000-0005-0000-0000-0000F9CE0000}"/>
    <cellStyle name="Saída 3 2 2 10" xfId="30300" xr:uid="{00000000-0005-0000-0000-0000FACE0000}"/>
    <cellStyle name="Saída 3 2 2 11" xfId="33793" xr:uid="{00000000-0005-0000-0000-0000FBCE0000}"/>
    <cellStyle name="Saída 3 2 2 12" xfId="35748" xr:uid="{00000000-0005-0000-0000-0000FCCE0000}"/>
    <cellStyle name="Saída 3 2 2 13" xfId="39781" xr:uid="{00000000-0005-0000-0000-0000FDCE0000}"/>
    <cellStyle name="Saída 3 2 2 14" xfId="40386" xr:uid="{00000000-0005-0000-0000-0000FECE0000}"/>
    <cellStyle name="Saída 3 2 2 15" xfId="36382" xr:uid="{00000000-0005-0000-0000-0000FFCE0000}"/>
    <cellStyle name="Saída 3 2 2 16" xfId="41422" xr:uid="{00000000-0005-0000-0000-000000CF0000}"/>
    <cellStyle name="Saída 3 2 2 17" xfId="41035" xr:uid="{00000000-0005-0000-0000-000001CF0000}"/>
    <cellStyle name="Saída 3 2 2 18" xfId="41609" xr:uid="{00000000-0005-0000-0000-000002CF0000}"/>
    <cellStyle name="Saída 3 2 2 19" xfId="39551" xr:uid="{00000000-0005-0000-0000-000003CF0000}"/>
    <cellStyle name="Saída 3 2 2 2" xfId="2787" xr:uid="{00000000-0005-0000-0000-000004CF0000}"/>
    <cellStyle name="Saída 3 2 2 2 10" xfId="33949" xr:uid="{00000000-0005-0000-0000-000005CF0000}"/>
    <cellStyle name="Saída 3 2 2 2 11" xfId="36470" xr:uid="{00000000-0005-0000-0000-000006CF0000}"/>
    <cellStyle name="Saída 3 2 2 2 12" xfId="40251" xr:uid="{00000000-0005-0000-0000-000007CF0000}"/>
    <cellStyle name="Saída 3 2 2 2 13" xfId="41337" xr:uid="{00000000-0005-0000-0000-000008CF0000}"/>
    <cellStyle name="Saída 3 2 2 2 14" xfId="40007" xr:uid="{00000000-0005-0000-0000-000009CF0000}"/>
    <cellStyle name="Saída 3 2 2 2 15" xfId="39654" xr:uid="{00000000-0005-0000-0000-00000ACF0000}"/>
    <cellStyle name="Saída 3 2 2 2 16" xfId="40336" xr:uid="{00000000-0005-0000-0000-00000BCF0000}"/>
    <cellStyle name="Saída 3 2 2 2 17" xfId="41679" xr:uid="{00000000-0005-0000-0000-00000CCF0000}"/>
    <cellStyle name="Saída 3 2 2 2 18" xfId="41451" xr:uid="{00000000-0005-0000-0000-00000DCF0000}"/>
    <cellStyle name="Saída 3 2 2 2 19" xfId="43934" xr:uid="{00000000-0005-0000-0000-00000ECF0000}"/>
    <cellStyle name="Saída 3 2 2 2 2" xfId="7610" xr:uid="{00000000-0005-0000-0000-00000FCF0000}"/>
    <cellStyle name="Saída 3 2 2 2 2 2" xfId="53376" xr:uid="{00000000-0005-0000-0000-000010CF0000}"/>
    <cellStyle name="Saída 3 2 2 2 2 3" xfId="21414" xr:uid="{00000000-0005-0000-0000-000011CF0000}"/>
    <cellStyle name="Saída 3 2 2 2 20" xfId="15321" xr:uid="{00000000-0005-0000-0000-000012CF0000}"/>
    <cellStyle name="Saída 3 2 2 2 3" xfId="10541" xr:uid="{00000000-0005-0000-0000-000013CF0000}"/>
    <cellStyle name="Saída 3 2 2 2 3 2" xfId="56306" xr:uid="{00000000-0005-0000-0000-000014CF0000}"/>
    <cellStyle name="Saída 3 2 2 2 3 3" xfId="24559" xr:uid="{00000000-0005-0000-0000-000015CF0000}"/>
    <cellStyle name="Saída 3 2 2 2 4" xfId="24839" xr:uid="{00000000-0005-0000-0000-000016CF0000}"/>
    <cellStyle name="Saída 3 2 2 2 4 2" xfId="48688" xr:uid="{00000000-0005-0000-0000-000017CF0000}"/>
    <cellStyle name="Saída 3 2 2 2 5" xfId="24265" xr:uid="{00000000-0005-0000-0000-000018CF0000}"/>
    <cellStyle name="Saída 3 2 2 2 6" xfId="24519" xr:uid="{00000000-0005-0000-0000-000019CF0000}"/>
    <cellStyle name="Saída 3 2 2 2 7" xfId="25061" xr:uid="{00000000-0005-0000-0000-00001ACF0000}"/>
    <cellStyle name="Saída 3 2 2 2 8" xfId="24479" xr:uid="{00000000-0005-0000-0000-00001BCF0000}"/>
    <cellStyle name="Saída 3 2 2 2 9" xfId="30906" xr:uid="{00000000-0005-0000-0000-00001CCF0000}"/>
    <cellStyle name="Saída 3 2 2 20" xfId="43343" xr:uid="{00000000-0005-0000-0000-00001DCF0000}"/>
    <cellStyle name="Saída 3 2 2 21" xfId="13368" xr:uid="{00000000-0005-0000-0000-00001ECF0000}"/>
    <cellStyle name="Saída 3 2 2 3" xfId="5211" xr:uid="{00000000-0005-0000-0000-00001FCF0000}"/>
    <cellStyle name="Saída 3 2 2 3 10" xfId="41126" xr:uid="{00000000-0005-0000-0000-000020CF0000}"/>
    <cellStyle name="Saída 3 2 2 3 11" xfId="40474" xr:uid="{00000000-0005-0000-0000-000021CF0000}"/>
    <cellStyle name="Saída 3 2 2 3 12" xfId="46342" xr:uid="{00000000-0005-0000-0000-000022CF0000}"/>
    <cellStyle name="Saída 3 2 2 3 13" xfId="20677" xr:uid="{00000000-0005-0000-0000-000023CF0000}"/>
    <cellStyle name="Saída 3 2 2 3 2" xfId="10700" xr:uid="{00000000-0005-0000-0000-000024CF0000}"/>
    <cellStyle name="Saída 3 2 2 3 2 2" xfId="56465" xr:uid="{00000000-0005-0000-0000-000025CF0000}"/>
    <cellStyle name="Saída 3 2 2 3 2 3" xfId="33310" xr:uid="{00000000-0005-0000-0000-000026CF0000}"/>
    <cellStyle name="Saída 3 2 2 3 3" xfId="34108" xr:uid="{00000000-0005-0000-0000-000027CF0000}"/>
    <cellStyle name="Saída 3 2 2 3 4" xfId="38889" xr:uid="{00000000-0005-0000-0000-000028CF0000}"/>
    <cellStyle name="Saída 3 2 2 3 5" xfId="41242" xr:uid="{00000000-0005-0000-0000-000029CF0000}"/>
    <cellStyle name="Saída 3 2 2 3 6" xfId="34356" xr:uid="{00000000-0005-0000-0000-00002ACF0000}"/>
    <cellStyle name="Saída 3 2 2 3 7" xfId="41532" xr:uid="{00000000-0005-0000-0000-00002BCF0000}"/>
    <cellStyle name="Saída 3 2 2 3 8" xfId="40257" xr:uid="{00000000-0005-0000-0000-00002CCF0000}"/>
    <cellStyle name="Saída 3 2 2 3 9" xfId="41783" xr:uid="{00000000-0005-0000-0000-00002DCF0000}"/>
    <cellStyle name="Saída 3 2 2 4" xfId="10385" xr:uid="{00000000-0005-0000-0000-00002ECF0000}"/>
    <cellStyle name="Saída 3 2 2 4 2" xfId="56150" xr:uid="{00000000-0005-0000-0000-00002FCF0000}"/>
    <cellStyle name="Saída 3 2 2 4 3" xfId="23990" xr:uid="{00000000-0005-0000-0000-000030CF0000}"/>
    <cellStyle name="Saída 3 2 2 5" xfId="24226" xr:uid="{00000000-0005-0000-0000-000031CF0000}"/>
    <cellStyle name="Saída 3 2 2 6" xfId="19059" xr:uid="{00000000-0005-0000-0000-000032CF0000}"/>
    <cellStyle name="Saída 3 2 2 7" xfId="24362" xr:uid="{00000000-0005-0000-0000-000033CF0000}"/>
    <cellStyle name="Saída 3 2 2 8" xfId="23664" xr:uid="{00000000-0005-0000-0000-000034CF0000}"/>
    <cellStyle name="Saída 3 2 2 9" xfId="23882" xr:uid="{00000000-0005-0000-0000-000035CF0000}"/>
    <cellStyle name="Saída 3 2 20" xfId="42267" xr:uid="{00000000-0005-0000-0000-000036CF0000}"/>
    <cellStyle name="Saída 3 2 21" xfId="11611" xr:uid="{00000000-0005-0000-0000-000037CF0000}"/>
    <cellStyle name="Saída 3 2 3" xfId="1859" xr:uid="{00000000-0005-0000-0000-000038CF0000}"/>
    <cellStyle name="Saída 3 2 3 10" xfId="30319" xr:uid="{00000000-0005-0000-0000-000039CF0000}"/>
    <cellStyle name="Saída 3 2 3 11" xfId="33814" xr:uid="{00000000-0005-0000-0000-00003ACF0000}"/>
    <cellStyle name="Saída 3 2 3 12" xfId="35769" xr:uid="{00000000-0005-0000-0000-00003BCF0000}"/>
    <cellStyle name="Saída 3 2 3 13" xfId="39802" xr:uid="{00000000-0005-0000-0000-00003CCF0000}"/>
    <cellStyle name="Saída 3 2 3 14" xfId="39690" xr:uid="{00000000-0005-0000-0000-00003DCF0000}"/>
    <cellStyle name="Saída 3 2 3 15" xfId="41537" xr:uid="{00000000-0005-0000-0000-00003ECF0000}"/>
    <cellStyle name="Saída 3 2 3 16" xfId="39979" xr:uid="{00000000-0005-0000-0000-00003FCF0000}"/>
    <cellStyle name="Saída 3 2 3 17" xfId="39924" xr:uid="{00000000-0005-0000-0000-000040CF0000}"/>
    <cellStyle name="Saída 3 2 3 18" xfId="40287" xr:uid="{00000000-0005-0000-0000-000041CF0000}"/>
    <cellStyle name="Saída 3 2 3 19" xfId="41829" xr:uid="{00000000-0005-0000-0000-000042CF0000}"/>
    <cellStyle name="Saída 3 2 3 2" xfId="2576" xr:uid="{00000000-0005-0000-0000-000043CF0000}"/>
    <cellStyle name="Saída 3 2 3 2 10" xfId="33918" xr:uid="{00000000-0005-0000-0000-000044CF0000}"/>
    <cellStyle name="Saída 3 2 3 2 11" xfId="36366" xr:uid="{00000000-0005-0000-0000-000045CF0000}"/>
    <cellStyle name="Saída 3 2 3 2 12" xfId="40147" xr:uid="{00000000-0005-0000-0000-000046CF0000}"/>
    <cellStyle name="Saída 3 2 3 2 13" xfId="39431" xr:uid="{00000000-0005-0000-0000-000047CF0000}"/>
    <cellStyle name="Saída 3 2 3 2 14" xfId="40464" xr:uid="{00000000-0005-0000-0000-000048CF0000}"/>
    <cellStyle name="Saída 3 2 3 2 15" xfId="39361" xr:uid="{00000000-0005-0000-0000-000049CF0000}"/>
    <cellStyle name="Saída 3 2 3 2 16" xfId="39944" xr:uid="{00000000-0005-0000-0000-00004ACF0000}"/>
    <cellStyle name="Saída 3 2 3 2 17" xfId="40676" xr:uid="{00000000-0005-0000-0000-00004BCF0000}"/>
    <cellStyle name="Saída 3 2 3 2 18" xfId="41158" xr:uid="{00000000-0005-0000-0000-00004CCF0000}"/>
    <cellStyle name="Saída 3 2 3 2 19" xfId="43902" xr:uid="{00000000-0005-0000-0000-00004DCF0000}"/>
    <cellStyle name="Saída 3 2 3 2 2" xfId="7571" xr:uid="{00000000-0005-0000-0000-00004ECF0000}"/>
    <cellStyle name="Saída 3 2 3 2 2 2" xfId="53337" xr:uid="{00000000-0005-0000-0000-00004FCF0000}"/>
    <cellStyle name="Saída 3 2 3 2 2 3" xfId="21313" xr:uid="{00000000-0005-0000-0000-000050CF0000}"/>
    <cellStyle name="Saída 3 2 3 2 20" xfId="15289" xr:uid="{00000000-0005-0000-0000-000051CF0000}"/>
    <cellStyle name="Saída 3 2 3 2 3" xfId="10510" xr:uid="{00000000-0005-0000-0000-000052CF0000}"/>
    <cellStyle name="Saída 3 2 3 2 3 2" xfId="56275" xr:uid="{00000000-0005-0000-0000-000053CF0000}"/>
    <cellStyle name="Saída 3 2 3 2 3 3" xfId="23655" xr:uid="{00000000-0005-0000-0000-000054CF0000}"/>
    <cellStyle name="Saída 3 2 3 2 4" xfId="24859" xr:uid="{00000000-0005-0000-0000-000055CF0000}"/>
    <cellStyle name="Saída 3 2 3 2 4 2" xfId="48661" xr:uid="{00000000-0005-0000-0000-000056CF0000}"/>
    <cellStyle name="Saída 3 2 3 2 5" xfId="24409" xr:uid="{00000000-0005-0000-0000-000057CF0000}"/>
    <cellStyle name="Saída 3 2 3 2 6" xfId="19118" xr:uid="{00000000-0005-0000-0000-000058CF0000}"/>
    <cellStyle name="Saída 3 2 3 2 7" xfId="24958" xr:uid="{00000000-0005-0000-0000-000059CF0000}"/>
    <cellStyle name="Saída 3 2 3 2 8" xfId="25160" xr:uid="{00000000-0005-0000-0000-00005ACF0000}"/>
    <cellStyle name="Saída 3 2 3 2 9" xfId="30863" xr:uid="{00000000-0005-0000-0000-00005BCF0000}"/>
    <cellStyle name="Saída 3 2 3 20" xfId="43364" xr:uid="{00000000-0005-0000-0000-00005CCF0000}"/>
    <cellStyle name="Saída 3 2 3 21" xfId="13389" xr:uid="{00000000-0005-0000-0000-00005DCF0000}"/>
    <cellStyle name="Saída 3 2 3 3" xfId="5179" xr:uid="{00000000-0005-0000-0000-00005ECF0000}"/>
    <cellStyle name="Saída 3 2 3 3 10" xfId="40313" xr:uid="{00000000-0005-0000-0000-00005FCF0000}"/>
    <cellStyle name="Saída 3 2 3 3 11" xfId="41835" xr:uid="{00000000-0005-0000-0000-000060CF0000}"/>
    <cellStyle name="Saída 3 2 3 3 12" xfId="46310" xr:uid="{00000000-0005-0000-0000-000061CF0000}"/>
    <cellStyle name="Saída 3 2 3 3 13" xfId="20698" xr:uid="{00000000-0005-0000-0000-000062CF0000}"/>
    <cellStyle name="Saída 3 2 3 3 2" xfId="10669" xr:uid="{00000000-0005-0000-0000-000063CF0000}"/>
    <cellStyle name="Saída 3 2 3 3 2 2" xfId="56434" xr:uid="{00000000-0005-0000-0000-000064CF0000}"/>
    <cellStyle name="Saída 3 2 3 3 2 3" xfId="33278" xr:uid="{00000000-0005-0000-0000-000065CF0000}"/>
    <cellStyle name="Saída 3 2 3 3 3" xfId="34077" xr:uid="{00000000-0005-0000-0000-000066CF0000}"/>
    <cellStyle name="Saída 3 2 3 3 4" xfId="38857" xr:uid="{00000000-0005-0000-0000-000067CF0000}"/>
    <cellStyle name="Saída 3 2 3 3 5" xfId="41210" xr:uid="{00000000-0005-0000-0000-000068CF0000}"/>
    <cellStyle name="Saída 3 2 3 3 6" xfId="36398" xr:uid="{00000000-0005-0000-0000-000069CF0000}"/>
    <cellStyle name="Saída 3 2 3 3 7" xfId="40700" xr:uid="{00000000-0005-0000-0000-00006ACF0000}"/>
    <cellStyle name="Saída 3 2 3 3 8" xfId="41591" xr:uid="{00000000-0005-0000-0000-00006BCF0000}"/>
    <cellStyle name="Saída 3 2 3 3 9" xfId="39671" xr:uid="{00000000-0005-0000-0000-00006CCF0000}"/>
    <cellStyle name="Saída 3 2 3 4" xfId="10406" xr:uid="{00000000-0005-0000-0000-00006DCF0000}"/>
    <cellStyle name="Saída 3 2 3 4 2" xfId="56171" xr:uid="{00000000-0005-0000-0000-00006ECF0000}"/>
    <cellStyle name="Saída 3 2 3 4 3" xfId="23987" xr:uid="{00000000-0005-0000-0000-00006FCF0000}"/>
    <cellStyle name="Saída 3 2 3 5" xfId="23388" xr:uid="{00000000-0005-0000-0000-000070CF0000}"/>
    <cellStyle name="Saída 3 2 3 6" xfId="21284" xr:uid="{00000000-0005-0000-0000-000071CF0000}"/>
    <cellStyle name="Saída 3 2 3 7" xfId="24644" xr:uid="{00000000-0005-0000-0000-000072CF0000}"/>
    <cellStyle name="Saída 3 2 3 8" xfId="24046" xr:uid="{00000000-0005-0000-0000-000073CF0000}"/>
    <cellStyle name="Saída 3 2 3 9" xfId="24084" xr:uid="{00000000-0005-0000-0000-000074CF0000}"/>
    <cellStyle name="Saída 3 2 4" xfId="1915" xr:uid="{00000000-0005-0000-0000-000075CF0000}"/>
    <cellStyle name="Saída 3 2 4 10" xfId="33870" xr:uid="{00000000-0005-0000-0000-000076CF0000}"/>
    <cellStyle name="Saída 3 2 4 11" xfId="35825" xr:uid="{00000000-0005-0000-0000-000077CF0000}"/>
    <cellStyle name="Saída 3 2 4 12" xfId="39858" xr:uid="{00000000-0005-0000-0000-000078CF0000}"/>
    <cellStyle name="Saída 3 2 4 13" xfId="40905" xr:uid="{00000000-0005-0000-0000-000079CF0000}"/>
    <cellStyle name="Saída 3 2 4 14" xfId="41138" xr:uid="{00000000-0005-0000-0000-00007ACF0000}"/>
    <cellStyle name="Saída 3 2 4 15" xfId="40655" xr:uid="{00000000-0005-0000-0000-00007BCF0000}"/>
    <cellStyle name="Saída 3 2 4 16" xfId="41707" xr:uid="{00000000-0005-0000-0000-00007CCF0000}"/>
    <cellStyle name="Saída 3 2 4 17" xfId="41327" xr:uid="{00000000-0005-0000-0000-00007DCF0000}"/>
    <cellStyle name="Saída 3 2 4 18" xfId="41860" xr:uid="{00000000-0005-0000-0000-00007ECF0000}"/>
    <cellStyle name="Saída 3 2 4 19" xfId="43420" xr:uid="{00000000-0005-0000-0000-00007FCF0000}"/>
    <cellStyle name="Saída 3 2 4 2" xfId="7089" xr:uid="{00000000-0005-0000-0000-000080CF0000}"/>
    <cellStyle name="Saída 3 2 4 2 2" xfId="52855" xr:uid="{00000000-0005-0000-0000-000081CF0000}"/>
    <cellStyle name="Saída 3 2 4 2 3" xfId="20754" xr:uid="{00000000-0005-0000-0000-000082CF0000}"/>
    <cellStyle name="Saída 3 2 4 20" xfId="13437" xr:uid="{00000000-0005-0000-0000-000083CF0000}"/>
    <cellStyle name="Saída 3 2 4 3" xfId="10462" xr:uid="{00000000-0005-0000-0000-000084CF0000}"/>
    <cellStyle name="Saída 3 2 4 3 2" xfId="56227" xr:uid="{00000000-0005-0000-0000-000085CF0000}"/>
    <cellStyle name="Saída 3 2 4 3 3" xfId="24612" xr:uid="{00000000-0005-0000-0000-000086CF0000}"/>
    <cellStyle name="Saída 3 2 4 4" xfId="24331" xr:uid="{00000000-0005-0000-0000-000087CF0000}"/>
    <cellStyle name="Saída 3 2 4 4 2" xfId="48191" xr:uid="{00000000-0005-0000-0000-000088CF0000}"/>
    <cellStyle name="Saída 3 2 4 5" xfId="24592" xr:uid="{00000000-0005-0000-0000-000089CF0000}"/>
    <cellStyle name="Saída 3 2 4 6" xfId="24724" xr:uid="{00000000-0005-0000-0000-00008ACF0000}"/>
    <cellStyle name="Saída 3 2 4 7" xfId="21222" xr:uid="{00000000-0005-0000-0000-00008BCF0000}"/>
    <cellStyle name="Saída 3 2 4 8" xfId="25125" xr:uid="{00000000-0005-0000-0000-00008CCF0000}"/>
    <cellStyle name="Saída 3 2 4 9" xfId="30371" xr:uid="{00000000-0005-0000-0000-00008DCF0000}"/>
    <cellStyle name="Saída 3 2 5" xfId="2875" xr:uid="{00000000-0005-0000-0000-00008ECF0000}"/>
    <cellStyle name="Saída 3 2 5 10" xfId="36554" xr:uid="{00000000-0005-0000-0000-00008FCF0000}"/>
    <cellStyle name="Saída 3 2 5 11" xfId="40290" xr:uid="{00000000-0005-0000-0000-000090CF0000}"/>
    <cellStyle name="Saída 3 2 5 12" xfId="40302" xr:uid="{00000000-0005-0000-0000-000091CF0000}"/>
    <cellStyle name="Saída 3 2 5 13" xfId="40430" xr:uid="{00000000-0005-0000-0000-000092CF0000}"/>
    <cellStyle name="Saída 3 2 5 14" xfId="41567" xr:uid="{00000000-0005-0000-0000-000093CF0000}"/>
    <cellStyle name="Saída 3 2 5 15" xfId="41745" xr:uid="{00000000-0005-0000-0000-000094CF0000}"/>
    <cellStyle name="Saída 3 2 5 16" xfId="41636" xr:uid="{00000000-0005-0000-0000-000095CF0000}"/>
    <cellStyle name="Saída 3 2 5 17" xfId="41090" xr:uid="{00000000-0005-0000-0000-000096CF0000}"/>
    <cellStyle name="Saída 3 2 5 18" xfId="44014" xr:uid="{00000000-0005-0000-0000-000097CF0000}"/>
    <cellStyle name="Saída 3 2 5 19" xfId="17208" xr:uid="{00000000-0005-0000-0000-000098CF0000}"/>
    <cellStyle name="Saída 3 2 5 2" xfId="10557" xr:uid="{00000000-0005-0000-0000-000099CF0000}"/>
    <cellStyle name="Saída 3 2 5 2 2" xfId="56322" xr:uid="{00000000-0005-0000-0000-00009ACF0000}"/>
    <cellStyle name="Saída 3 2 5 2 3" xfId="21500" xr:uid="{00000000-0005-0000-0000-00009BCF0000}"/>
    <cellStyle name="Saída 3 2 5 3" xfId="24403" xr:uid="{00000000-0005-0000-0000-00009CCF0000}"/>
    <cellStyle name="Saída 3 2 5 4" xfId="23993" xr:uid="{00000000-0005-0000-0000-00009DCF0000}"/>
    <cellStyle name="Saída 3 2 5 5" xfId="23402" xr:uid="{00000000-0005-0000-0000-00009ECF0000}"/>
    <cellStyle name="Saída 3 2 5 6" xfId="24206" xr:uid="{00000000-0005-0000-0000-00009FCF0000}"/>
    <cellStyle name="Saída 3 2 5 7" xfId="19070" xr:uid="{00000000-0005-0000-0000-0000A0CF0000}"/>
    <cellStyle name="Saída 3 2 5 8" xfId="30987" xr:uid="{00000000-0005-0000-0000-0000A1CF0000}"/>
    <cellStyle name="Saída 3 2 5 9" xfId="33965" xr:uid="{00000000-0005-0000-0000-0000A2CF0000}"/>
    <cellStyle name="Saída 3 2 6" xfId="7574" xr:uid="{00000000-0005-0000-0000-0000A3CF0000}"/>
    <cellStyle name="Saída 3 2 6 2" xfId="53340" xr:uid="{00000000-0005-0000-0000-0000A4CF0000}"/>
    <cellStyle name="Saída 3 2 6 3" xfId="19599" xr:uid="{00000000-0005-0000-0000-0000A5CF0000}"/>
    <cellStyle name="Saída 3 2 7" xfId="24667" xr:uid="{00000000-0005-0000-0000-0000A6CF0000}"/>
    <cellStyle name="Saída 3 2 8" xfId="23449" xr:uid="{00000000-0005-0000-0000-0000A7CF0000}"/>
    <cellStyle name="Saída 3 2 9" xfId="24533" xr:uid="{00000000-0005-0000-0000-0000A8CF0000}"/>
    <cellStyle name="Saída 3 20" xfId="39571" xr:uid="{00000000-0005-0000-0000-0000A9CF0000}"/>
    <cellStyle name="Saída 3 21" xfId="41967" xr:uid="{00000000-0005-0000-0000-0000AACF0000}"/>
    <cellStyle name="Saída 3 3" xfId="1146" xr:uid="{00000000-0005-0000-0000-0000ABCF0000}"/>
    <cellStyle name="Saída 3 3 10" xfId="29613" xr:uid="{00000000-0005-0000-0000-0000ACCF0000}"/>
    <cellStyle name="Saída 3 3 11" xfId="33760" xr:uid="{00000000-0005-0000-0000-0000ADCF0000}"/>
    <cellStyle name="Saída 3 3 12" xfId="35056" xr:uid="{00000000-0005-0000-0000-0000AECF0000}"/>
    <cellStyle name="Saída 3 3 13" xfId="39510" xr:uid="{00000000-0005-0000-0000-0000AFCF0000}"/>
    <cellStyle name="Saída 3 3 14" xfId="36438" xr:uid="{00000000-0005-0000-0000-0000B0CF0000}"/>
    <cellStyle name="Saída 3 3 15" xfId="39713" xr:uid="{00000000-0005-0000-0000-0000B1CF0000}"/>
    <cellStyle name="Saída 3 3 16" xfId="40868" xr:uid="{00000000-0005-0000-0000-0000B2CF0000}"/>
    <cellStyle name="Saída 3 3 17" xfId="40786" xr:uid="{00000000-0005-0000-0000-0000B3CF0000}"/>
    <cellStyle name="Saída 3 3 18" xfId="40799" xr:uid="{00000000-0005-0000-0000-0000B4CF0000}"/>
    <cellStyle name="Saída 3 3 19" xfId="41048" xr:uid="{00000000-0005-0000-0000-0000B5CF0000}"/>
    <cellStyle name="Saída 3 3 2" xfId="2773" xr:uid="{00000000-0005-0000-0000-0000B6CF0000}"/>
    <cellStyle name="Saída 3 3 2 10" xfId="33936" xr:uid="{00000000-0005-0000-0000-0000B7CF0000}"/>
    <cellStyle name="Saída 3 3 2 11" xfId="36456" xr:uid="{00000000-0005-0000-0000-0000B8CF0000}"/>
    <cellStyle name="Saída 3 3 2 12" xfId="40237" xr:uid="{00000000-0005-0000-0000-0000B9CF0000}"/>
    <cellStyle name="Saída 3 3 2 13" xfId="40568" xr:uid="{00000000-0005-0000-0000-0000BACF0000}"/>
    <cellStyle name="Saída 3 3 2 14" xfId="41277" xr:uid="{00000000-0005-0000-0000-0000BBCF0000}"/>
    <cellStyle name="Saída 3 3 2 15" xfId="34136" xr:uid="{00000000-0005-0000-0000-0000BCCF0000}"/>
    <cellStyle name="Saída 3 3 2 16" xfId="41474" xr:uid="{00000000-0005-0000-0000-0000BDCF0000}"/>
    <cellStyle name="Saída 3 3 2 17" xfId="40441" xr:uid="{00000000-0005-0000-0000-0000BECF0000}"/>
    <cellStyle name="Saída 3 3 2 18" xfId="40041" xr:uid="{00000000-0005-0000-0000-0000BFCF0000}"/>
    <cellStyle name="Saída 3 3 2 19" xfId="43921" xr:uid="{00000000-0005-0000-0000-0000C0CF0000}"/>
    <cellStyle name="Saída 3 3 2 2" xfId="7597" xr:uid="{00000000-0005-0000-0000-0000C1CF0000}"/>
    <cellStyle name="Saída 3 3 2 2 2" xfId="53363" xr:uid="{00000000-0005-0000-0000-0000C2CF0000}"/>
    <cellStyle name="Saída 3 3 2 2 3" xfId="21400" xr:uid="{00000000-0005-0000-0000-0000C3CF0000}"/>
    <cellStyle name="Saída 3 3 2 20" xfId="15308" xr:uid="{00000000-0005-0000-0000-0000C4CF0000}"/>
    <cellStyle name="Saída 3 3 2 3" xfId="10528" xr:uid="{00000000-0005-0000-0000-0000C5CF0000}"/>
    <cellStyle name="Saída 3 3 2 3 2" xfId="56293" xr:uid="{00000000-0005-0000-0000-0000C6CF0000}"/>
    <cellStyle name="Saída 3 3 2 3 3" xfId="23910" xr:uid="{00000000-0005-0000-0000-0000C7CF0000}"/>
    <cellStyle name="Saída 3 3 2 4" xfId="23844" xr:uid="{00000000-0005-0000-0000-0000C8CF0000}"/>
    <cellStyle name="Saída 3 3 2 4 2" xfId="48675" xr:uid="{00000000-0005-0000-0000-0000C9CF0000}"/>
    <cellStyle name="Saída 3 3 2 5" xfId="24166" xr:uid="{00000000-0005-0000-0000-0000CACF0000}"/>
    <cellStyle name="Saída 3 3 2 6" xfId="19151" xr:uid="{00000000-0005-0000-0000-0000CBCF0000}"/>
    <cellStyle name="Saída 3 3 2 7" xfId="24652" xr:uid="{00000000-0005-0000-0000-0000CCCF0000}"/>
    <cellStyle name="Saída 3 3 2 8" xfId="23570" xr:uid="{00000000-0005-0000-0000-0000CDCF0000}"/>
    <cellStyle name="Saída 3 3 2 9" xfId="30893" xr:uid="{00000000-0005-0000-0000-0000CECF0000}"/>
    <cellStyle name="Saída 3 3 20" xfId="42651" xr:uid="{00000000-0005-0000-0000-0000CFCF0000}"/>
    <cellStyle name="Saída 3 3 21" xfId="11311" xr:uid="{00000000-0005-0000-0000-0000D0CF0000}"/>
    <cellStyle name="Saída 3 3 3" xfId="5198" xr:uid="{00000000-0005-0000-0000-0000D1CF0000}"/>
    <cellStyle name="Saída 3 3 3 10" xfId="40377" xr:uid="{00000000-0005-0000-0000-0000D2CF0000}"/>
    <cellStyle name="Saída 3 3 3 11" xfId="40565" xr:uid="{00000000-0005-0000-0000-0000D3CF0000}"/>
    <cellStyle name="Saída 3 3 3 12" xfId="46329" xr:uid="{00000000-0005-0000-0000-0000D4CF0000}"/>
    <cellStyle name="Saída 3 3 3 13" xfId="19985" xr:uid="{00000000-0005-0000-0000-0000D5CF0000}"/>
    <cellStyle name="Saída 3 3 3 2" xfId="10687" xr:uid="{00000000-0005-0000-0000-0000D6CF0000}"/>
    <cellStyle name="Saída 3 3 3 2 2" xfId="56452" xr:uid="{00000000-0005-0000-0000-0000D7CF0000}"/>
    <cellStyle name="Saída 3 3 3 2 3" xfId="33297" xr:uid="{00000000-0005-0000-0000-0000D8CF0000}"/>
    <cellStyle name="Saída 3 3 3 3" xfId="34095" xr:uid="{00000000-0005-0000-0000-0000D9CF0000}"/>
    <cellStyle name="Saída 3 3 3 4" xfId="38876" xr:uid="{00000000-0005-0000-0000-0000DACF0000}"/>
    <cellStyle name="Saída 3 3 3 5" xfId="41229" xr:uid="{00000000-0005-0000-0000-0000DBCF0000}"/>
    <cellStyle name="Saída 3 3 3 6" xfId="40075" xr:uid="{00000000-0005-0000-0000-0000DCCF0000}"/>
    <cellStyle name="Saída 3 3 3 7" xfId="41341" xr:uid="{00000000-0005-0000-0000-0000DDCF0000}"/>
    <cellStyle name="Saída 3 3 3 8" xfId="41394" xr:uid="{00000000-0005-0000-0000-0000DECF0000}"/>
    <cellStyle name="Saída 3 3 3 9" xfId="40994" xr:uid="{00000000-0005-0000-0000-0000DFCF0000}"/>
    <cellStyle name="Saída 3 3 4" xfId="10352" xr:uid="{00000000-0005-0000-0000-0000E0CF0000}"/>
    <cellStyle name="Saída 3 3 4 2" xfId="56117" xr:uid="{00000000-0005-0000-0000-0000E1CF0000}"/>
    <cellStyle name="Saída 3 3 4 3" xfId="21382" xr:uid="{00000000-0005-0000-0000-0000E2CF0000}"/>
    <cellStyle name="Saída 3 3 5" xfId="24662" xr:uid="{00000000-0005-0000-0000-0000E3CF0000}"/>
    <cellStyle name="Saída 3 3 6" xfId="24282" xr:uid="{00000000-0005-0000-0000-0000E4CF0000}"/>
    <cellStyle name="Saída 3 3 7" xfId="24849" xr:uid="{00000000-0005-0000-0000-0000E5CF0000}"/>
    <cellStyle name="Saída 3 3 8" xfId="24714" xr:uid="{00000000-0005-0000-0000-0000E6CF0000}"/>
    <cellStyle name="Saída 3 3 9" xfId="24136" xr:uid="{00000000-0005-0000-0000-0000E7CF0000}"/>
    <cellStyle name="Saída 3 4" xfId="1848" xr:uid="{00000000-0005-0000-0000-0000E8CF0000}"/>
    <cellStyle name="Saída 3 4 10" xfId="30309" xr:uid="{00000000-0005-0000-0000-0000E9CF0000}"/>
    <cellStyle name="Saída 3 4 11" xfId="33803" xr:uid="{00000000-0005-0000-0000-0000EACF0000}"/>
    <cellStyle name="Saída 3 4 12" xfId="35758" xr:uid="{00000000-0005-0000-0000-0000EBCF0000}"/>
    <cellStyle name="Saída 3 4 13" xfId="39791" xr:uid="{00000000-0005-0000-0000-0000ECCF0000}"/>
    <cellStyle name="Saída 3 4 14" xfId="39711" xr:uid="{00000000-0005-0000-0000-0000EDCF0000}"/>
    <cellStyle name="Saída 3 4 15" xfId="36434" xr:uid="{00000000-0005-0000-0000-0000EECF0000}"/>
    <cellStyle name="Saída 3 4 16" xfId="40730" xr:uid="{00000000-0005-0000-0000-0000EFCF0000}"/>
    <cellStyle name="Saída 3 4 17" xfId="36312" xr:uid="{00000000-0005-0000-0000-0000F0CF0000}"/>
    <cellStyle name="Saída 3 4 18" xfId="39652" xr:uid="{00000000-0005-0000-0000-0000F1CF0000}"/>
    <cellStyle name="Saída 3 4 19" xfId="40308" xr:uid="{00000000-0005-0000-0000-0000F2CF0000}"/>
    <cellStyle name="Saída 3 4 2" xfId="2562" xr:uid="{00000000-0005-0000-0000-0000F3CF0000}"/>
    <cellStyle name="Saída 3 4 2 10" xfId="33905" xr:uid="{00000000-0005-0000-0000-0000F4CF0000}"/>
    <cellStyle name="Saída 3 4 2 11" xfId="36353" xr:uid="{00000000-0005-0000-0000-0000F5CF0000}"/>
    <cellStyle name="Saída 3 4 2 12" xfId="40134" xr:uid="{00000000-0005-0000-0000-0000F6CF0000}"/>
    <cellStyle name="Saída 3 4 2 13" xfId="39911" xr:uid="{00000000-0005-0000-0000-0000F7CF0000}"/>
    <cellStyle name="Saída 3 4 2 14" xfId="40498" xr:uid="{00000000-0005-0000-0000-0000F8CF0000}"/>
    <cellStyle name="Saída 3 4 2 15" xfId="39917" xr:uid="{00000000-0005-0000-0000-0000F9CF0000}"/>
    <cellStyle name="Saída 3 4 2 16" xfId="40207" xr:uid="{00000000-0005-0000-0000-0000FACF0000}"/>
    <cellStyle name="Saída 3 4 2 17" xfId="40580" xr:uid="{00000000-0005-0000-0000-0000FBCF0000}"/>
    <cellStyle name="Saída 3 4 2 18" xfId="41789" xr:uid="{00000000-0005-0000-0000-0000FCCF0000}"/>
    <cellStyle name="Saída 3 4 2 19" xfId="43889" xr:uid="{00000000-0005-0000-0000-0000FDCF0000}"/>
    <cellStyle name="Saída 3 4 2 2" xfId="7558" xr:uid="{00000000-0005-0000-0000-0000FECF0000}"/>
    <cellStyle name="Saída 3 4 2 2 2" xfId="53324" xr:uid="{00000000-0005-0000-0000-0000FFCF0000}"/>
    <cellStyle name="Saída 3 4 2 2 3" xfId="21299" xr:uid="{00000000-0005-0000-0000-000000D00000}"/>
    <cellStyle name="Saída 3 4 2 20" xfId="15276" xr:uid="{00000000-0005-0000-0000-000001D00000}"/>
    <cellStyle name="Saída 3 4 2 3" xfId="10497" xr:uid="{00000000-0005-0000-0000-000002D00000}"/>
    <cellStyle name="Saída 3 4 2 3 2" xfId="56262" xr:uid="{00000000-0005-0000-0000-000003D00000}"/>
    <cellStyle name="Saída 3 4 2 3 3" xfId="24471" xr:uid="{00000000-0005-0000-0000-000004D00000}"/>
    <cellStyle name="Saída 3 4 2 4" xfId="21292" xr:uid="{00000000-0005-0000-0000-000005D00000}"/>
    <cellStyle name="Saída 3 4 2 4 2" xfId="48648" xr:uid="{00000000-0005-0000-0000-000006D00000}"/>
    <cellStyle name="Saída 3 4 2 5" xfId="23656" xr:uid="{00000000-0005-0000-0000-000007D00000}"/>
    <cellStyle name="Saída 3 4 2 6" xfId="24044" xr:uid="{00000000-0005-0000-0000-000008D00000}"/>
    <cellStyle name="Saída 3 4 2 7" xfId="24986" xr:uid="{00000000-0005-0000-0000-000009D00000}"/>
    <cellStyle name="Saída 3 4 2 8" xfId="24460" xr:uid="{00000000-0005-0000-0000-00000AD00000}"/>
    <cellStyle name="Saída 3 4 2 9" xfId="30850" xr:uid="{00000000-0005-0000-0000-00000BD00000}"/>
    <cellStyle name="Saída 3 4 20" xfId="43353" xr:uid="{00000000-0005-0000-0000-00000CD00000}"/>
    <cellStyle name="Saída 3 4 21" xfId="13378" xr:uid="{00000000-0005-0000-0000-00000DD00000}"/>
    <cellStyle name="Saída 3 4 3" xfId="5166" xr:uid="{00000000-0005-0000-0000-00000ED00000}"/>
    <cellStyle name="Saída 3 4 3 10" xfId="39595" xr:uid="{00000000-0005-0000-0000-00000FD00000}"/>
    <cellStyle name="Saída 3 4 3 11" xfId="41798" xr:uid="{00000000-0005-0000-0000-000010D00000}"/>
    <cellStyle name="Saída 3 4 3 12" xfId="46297" xr:uid="{00000000-0005-0000-0000-000011D00000}"/>
    <cellStyle name="Saída 3 4 3 13" xfId="20687" xr:uid="{00000000-0005-0000-0000-000012D00000}"/>
    <cellStyle name="Saída 3 4 3 2" xfId="10656" xr:uid="{00000000-0005-0000-0000-000013D00000}"/>
    <cellStyle name="Saída 3 4 3 2 2" xfId="56421" xr:uid="{00000000-0005-0000-0000-000014D00000}"/>
    <cellStyle name="Saída 3 4 3 2 3" xfId="33265" xr:uid="{00000000-0005-0000-0000-000015D00000}"/>
    <cellStyle name="Saída 3 4 3 3" xfId="34064" xr:uid="{00000000-0005-0000-0000-000016D00000}"/>
    <cellStyle name="Saída 3 4 3 4" xfId="38844" xr:uid="{00000000-0005-0000-0000-000017D00000}"/>
    <cellStyle name="Saída 3 4 3 5" xfId="41197" xr:uid="{00000000-0005-0000-0000-000018D00000}"/>
    <cellStyle name="Saída 3 4 3 6" xfId="40230" xr:uid="{00000000-0005-0000-0000-000019D00000}"/>
    <cellStyle name="Saída 3 4 3 7" xfId="41345" xr:uid="{00000000-0005-0000-0000-00001AD00000}"/>
    <cellStyle name="Saída 3 4 3 8" xfId="39406" xr:uid="{00000000-0005-0000-0000-00001BD00000}"/>
    <cellStyle name="Saída 3 4 3 9" xfId="41499" xr:uid="{00000000-0005-0000-0000-00001CD00000}"/>
    <cellStyle name="Saída 3 4 4" xfId="10395" xr:uid="{00000000-0005-0000-0000-00001DD00000}"/>
    <cellStyle name="Saída 3 4 4 2" xfId="56160" xr:uid="{00000000-0005-0000-0000-00001ED00000}"/>
    <cellStyle name="Saída 3 4 4 3" xfId="24107" xr:uid="{00000000-0005-0000-0000-00001FD00000}"/>
    <cellStyle name="Saída 3 4 5" xfId="24843" xr:uid="{00000000-0005-0000-0000-000020D00000}"/>
    <cellStyle name="Saída 3 4 6" xfId="23812" xr:uid="{00000000-0005-0000-0000-000021D00000}"/>
    <cellStyle name="Saída 3 4 7" xfId="23544" xr:uid="{00000000-0005-0000-0000-000022D00000}"/>
    <cellStyle name="Saída 3 4 8" xfId="23681" xr:uid="{00000000-0005-0000-0000-000023D00000}"/>
    <cellStyle name="Saída 3 4 9" xfId="24573" xr:uid="{00000000-0005-0000-0000-000024D00000}"/>
    <cellStyle name="Saída 3 5" xfId="1152" xr:uid="{00000000-0005-0000-0000-000025D00000}"/>
    <cellStyle name="Saída 3 5 10" xfId="33764" xr:uid="{00000000-0005-0000-0000-000026D00000}"/>
    <cellStyle name="Saída 3 5 11" xfId="35062" xr:uid="{00000000-0005-0000-0000-000027D00000}"/>
    <cellStyle name="Saída 3 5 12" xfId="39514" xr:uid="{00000000-0005-0000-0000-000028D00000}"/>
    <cellStyle name="Saída 3 5 13" xfId="39905" xr:uid="{00000000-0005-0000-0000-000029D00000}"/>
    <cellStyle name="Saída 3 5 14" xfId="39963" xr:uid="{00000000-0005-0000-0000-00002AD00000}"/>
    <cellStyle name="Saída 3 5 15" xfId="39471" xr:uid="{00000000-0005-0000-0000-00002BD00000}"/>
    <cellStyle name="Saída 3 5 16" xfId="41159" xr:uid="{00000000-0005-0000-0000-00002CD00000}"/>
    <cellStyle name="Saída 3 5 17" xfId="39950" xr:uid="{00000000-0005-0000-0000-00002DD00000}"/>
    <cellStyle name="Saída 3 5 18" xfId="39971" xr:uid="{00000000-0005-0000-0000-00002ED00000}"/>
    <cellStyle name="Saída 3 5 19" xfId="42657" xr:uid="{00000000-0005-0000-0000-00002FD00000}"/>
    <cellStyle name="Saída 3 5 2" xfId="6375" xr:uid="{00000000-0005-0000-0000-000030D00000}"/>
    <cellStyle name="Saída 3 5 2 2" xfId="52141" xr:uid="{00000000-0005-0000-0000-000031D00000}"/>
    <cellStyle name="Saída 3 5 2 3" xfId="19991" xr:uid="{00000000-0005-0000-0000-000032D00000}"/>
    <cellStyle name="Saída 3 5 20" xfId="12687" xr:uid="{00000000-0005-0000-0000-000033D00000}"/>
    <cellStyle name="Saída 3 5 3" xfId="10356" xr:uid="{00000000-0005-0000-0000-000034D00000}"/>
    <cellStyle name="Saída 3 5 3 2" xfId="56121" xr:uid="{00000000-0005-0000-0000-000035D00000}"/>
    <cellStyle name="Saída 3 5 3 3" xfId="23834" xr:uid="{00000000-0005-0000-0000-000036D00000}"/>
    <cellStyle name="Saída 3 5 4" xfId="23889" xr:uid="{00000000-0005-0000-0000-000037D00000}"/>
    <cellStyle name="Saída 3 5 4 2" xfId="47477" xr:uid="{00000000-0005-0000-0000-000038D00000}"/>
    <cellStyle name="Saída 3 5 5" xfId="24617" xr:uid="{00000000-0005-0000-0000-000039D00000}"/>
    <cellStyle name="Saída 3 5 6" xfId="25041" xr:uid="{00000000-0005-0000-0000-00003AD00000}"/>
    <cellStyle name="Saída 3 5 7" xfId="23767" xr:uid="{00000000-0005-0000-0000-00003BD00000}"/>
    <cellStyle name="Saída 3 5 8" xfId="25055" xr:uid="{00000000-0005-0000-0000-00003CD00000}"/>
    <cellStyle name="Saída 3 5 9" xfId="29619" xr:uid="{00000000-0005-0000-0000-00003DD00000}"/>
    <cellStyle name="Saída 3 6" xfId="4687" xr:uid="{00000000-0005-0000-0000-00003ED00000}"/>
    <cellStyle name="Saída 3 6 10" xfId="38366" xr:uid="{00000000-0005-0000-0000-00003FD00000}"/>
    <cellStyle name="Saída 3 6 11" xfId="41020" xr:uid="{00000000-0005-0000-0000-000040D00000}"/>
    <cellStyle name="Saída 3 6 12" xfId="40299" xr:uid="{00000000-0005-0000-0000-000041D00000}"/>
    <cellStyle name="Saída 3 6 13" xfId="39665" xr:uid="{00000000-0005-0000-0000-000042D00000}"/>
    <cellStyle name="Saída 3 6 14" xfId="41301" xr:uid="{00000000-0005-0000-0000-000043D00000}"/>
    <cellStyle name="Saída 3 6 15" xfId="41744" xr:uid="{00000000-0005-0000-0000-000044D00000}"/>
    <cellStyle name="Saída 3 6 16" xfId="40750" xr:uid="{00000000-0005-0000-0000-000045D00000}"/>
    <cellStyle name="Saída 3 6 17" xfId="40910" xr:uid="{00000000-0005-0000-0000-000046D00000}"/>
    <cellStyle name="Saída 3 6 18" xfId="45826" xr:uid="{00000000-0005-0000-0000-000047D00000}"/>
    <cellStyle name="Saída 3 6 19" xfId="19020" xr:uid="{00000000-0005-0000-0000-000048D00000}"/>
    <cellStyle name="Saída 3 6 2" xfId="10626" xr:uid="{00000000-0005-0000-0000-000049D00000}"/>
    <cellStyle name="Saída 3 6 2 2" xfId="56391" xr:uid="{00000000-0005-0000-0000-00004AD00000}"/>
    <cellStyle name="Saída 3 6 2 3" xfId="23312" xr:uid="{00000000-0005-0000-0000-00004BD00000}"/>
    <cellStyle name="Saída 3 6 3" xfId="21235" xr:uid="{00000000-0005-0000-0000-00004CD00000}"/>
    <cellStyle name="Saída 3 6 4" xfId="19273" xr:uid="{00000000-0005-0000-0000-00004DD00000}"/>
    <cellStyle name="Saída 3 6 5" xfId="25108" xr:uid="{00000000-0005-0000-0000-00004ED00000}"/>
    <cellStyle name="Saída 3 6 6" xfId="25175" xr:uid="{00000000-0005-0000-0000-00004FD00000}"/>
    <cellStyle name="Saída 3 6 7" xfId="28863" xr:uid="{00000000-0005-0000-0000-000050D00000}"/>
    <cellStyle name="Saída 3 6 8" xfId="32787" xr:uid="{00000000-0005-0000-0000-000051D00000}"/>
    <cellStyle name="Saída 3 6 9" xfId="34034" xr:uid="{00000000-0005-0000-0000-000052D00000}"/>
    <cellStyle name="Saída 3 7" xfId="9907" xr:uid="{00000000-0005-0000-0000-000053D00000}"/>
    <cellStyle name="Saída 3 7 2" xfId="55673" xr:uid="{00000000-0005-0000-0000-000054D00000}"/>
    <cellStyle name="Saída 3 7 3" xfId="19287" xr:uid="{00000000-0005-0000-0000-000055D00000}"/>
    <cellStyle name="Saída 3 8" xfId="24347" xr:uid="{00000000-0005-0000-0000-000056D00000}"/>
    <cellStyle name="Saída 3 9" xfId="24255" xr:uid="{00000000-0005-0000-0000-000057D00000}"/>
    <cellStyle name="Saída 4" xfId="129" xr:uid="{00000000-0005-0000-0000-000058D00000}"/>
    <cellStyle name="Saída 4 10" xfId="24455" xr:uid="{00000000-0005-0000-0000-000059D00000}"/>
    <cellStyle name="Saída 4 11" xfId="21340" xr:uid="{00000000-0005-0000-0000-00005AD00000}"/>
    <cellStyle name="Saída 4 12" xfId="23524" xr:uid="{00000000-0005-0000-0000-00005BD00000}"/>
    <cellStyle name="Saída 4 13" xfId="30908" xr:uid="{00000000-0005-0000-0000-00005CD00000}"/>
    <cellStyle name="Saída 4 14" xfId="34193" xr:uid="{00000000-0005-0000-0000-00005DD00000}"/>
    <cellStyle name="Saída 4 15" xfId="41212" xr:uid="{00000000-0005-0000-0000-00005ED00000}"/>
    <cellStyle name="Saída 4 16" xfId="39314" xr:uid="{00000000-0005-0000-0000-00005FD00000}"/>
    <cellStyle name="Saída 4 17" xfId="41648" xr:uid="{00000000-0005-0000-0000-000060D00000}"/>
    <cellStyle name="Saída 4 18" xfId="41041" xr:uid="{00000000-0005-0000-0000-000061D00000}"/>
    <cellStyle name="Saída 4 19" xfId="41575" xr:uid="{00000000-0005-0000-0000-000062D00000}"/>
    <cellStyle name="Saída 4 2" xfId="743" xr:uid="{00000000-0005-0000-0000-000063D00000}"/>
    <cellStyle name="Saída 4 2 10" xfId="24967" xr:uid="{00000000-0005-0000-0000-000064D00000}"/>
    <cellStyle name="Saída 4 2 11" xfId="25257" xr:uid="{00000000-0005-0000-0000-000065D00000}"/>
    <cellStyle name="Saída 4 2 12" xfId="30830" xr:uid="{00000000-0005-0000-0000-000066D00000}"/>
    <cellStyle name="Saída 4 2 13" xfId="34657" xr:uid="{00000000-0005-0000-0000-000067D00000}"/>
    <cellStyle name="Saída 4 2 14" xfId="41308" xr:uid="{00000000-0005-0000-0000-000068D00000}"/>
    <cellStyle name="Saída 4 2 15" xfId="41555" xr:uid="{00000000-0005-0000-0000-000069D00000}"/>
    <cellStyle name="Saída 4 2 16" xfId="34303" xr:uid="{00000000-0005-0000-0000-00006AD00000}"/>
    <cellStyle name="Saída 4 2 17" xfId="39369" xr:uid="{00000000-0005-0000-0000-00006BD00000}"/>
    <cellStyle name="Saída 4 2 18" xfId="41310" xr:uid="{00000000-0005-0000-0000-00006CD00000}"/>
    <cellStyle name="Saída 4 2 19" xfId="41334" xr:uid="{00000000-0005-0000-0000-00006DD00000}"/>
    <cellStyle name="Saída 4 2 2" xfId="1877" xr:uid="{00000000-0005-0000-0000-00006ED00000}"/>
    <cellStyle name="Saída 4 2 2 10" xfId="30336" xr:uid="{00000000-0005-0000-0000-00006FD00000}"/>
    <cellStyle name="Saída 4 2 2 11" xfId="33832" xr:uid="{00000000-0005-0000-0000-000070D00000}"/>
    <cellStyle name="Saída 4 2 2 12" xfId="35787" xr:uid="{00000000-0005-0000-0000-000071D00000}"/>
    <cellStyle name="Saída 4 2 2 13" xfId="39820" xr:uid="{00000000-0005-0000-0000-000072D00000}"/>
    <cellStyle name="Saída 4 2 2 14" xfId="40023" xr:uid="{00000000-0005-0000-0000-000073D00000}"/>
    <cellStyle name="Saída 4 2 2 15" xfId="39426" xr:uid="{00000000-0005-0000-0000-000074D00000}"/>
    <cellStyle name="Saída 4 2 2 16" xfId="40338" xr:uid="{00000000-0005-0000-0000-000075D00000}"/>
    <cellStyle name="Saída 4 2 2 17" xfId="39770" xr:uid="{00000000-0005-0000-0000-000076D00000}"/>
    <cellStyle name="Saída 4 2 2 18" xfId="39758" xr:uid="{00000000-0005-0000-0000-000077D00000}"/>
    <cellStyle name="Saída 4 2 2 19" xfId="40770" xr:uid="{00000000-0005-0000-0000-000078D00000}"/>
    <cellStyle name="Saída 4 2 2 2" xfId="2779" xr:uid="{00000000-0005-0000-0000-000079D00000}"/>
    <cellStyle name="Saída 4 2 2 2 10" xfId="33941" xr:uid="{00000000-0005-0000-0000-00007AD00000}"/>
    <cellStyle name="Saída 4 2 2 2 11" xfId="36462" xr:uid="{00000000-0005-0000-0000-00007BD00000}"/>
    <cellStyle name="Saída 4 2 2 2 12" xfId="40243" xr:uid="{00000000-0005-0000-0000-00007CD00000}"/>
    <cellStyle name="Saída 4 2 2 2 13" xfId="41367" xr:uid="{00000000-0005-0000-0000-00007DD00000}"/>
    <cellStyle name="Saída 4 2 2 2 14" xfId="41365" xr:uid="{00000000-0005-0000-0000-00007ED00000}"/>
    <cellStyle name="Saída 4 2 2 2 15" xfId="40620" xr:uid="{00000000-0005-0000-0000-00007FD00000}"/>
    <cellStyle name="Saída 4 2 2 2 16" xfId="39997" xr:uid="{00000000-0005-0000-0000-000080D00000}"/>
    <cellStyle name="Saída 4 2 2 2 17" xfId="41763" xr:uid="{00000000-0005-0000-0000-000081D00000}"/>
    <cellStyle name="Saída 4 2 2 2 18" xfId="41849" xr:uid="{00000000-0005-0000-0000-000082D00000}"/>
    <cellStyle name="Saída 4 2 2 2 19" xfId="43926" xr:uid="{00000000-0005-0000-0000-000083D00000}"/>
    <cellStyle name="Saída 4 2 2 2 2" xfId="7602" xr:uid="{00000000-0005-0000-0000-000084D00000}"/>
    <cellStyle name="Saída 4 2 2 2 2 2" xfId="53368" xr:uid="{00000000-0005-0000-0000-000085D00000}"/>
    <cellStyle name="Saída 4 2 2 2 2 3" xfId="21406" xr:uid="{00000000-0005-0000-0000-000086D00000}"/>
    <cellStyle name="Saída 4 2 2 2 20" xfId="15313" xr:uid="{00000000-0005-0000-0000-000087D00000}"/>
    <cellStyle name="Saída 4 2 2 2 3" xfId="10533" xr:uid="{00000000-0005-0000-0000-000088D00000}"/>
    <cellStyle name="Saída 4 2 2 2 3 2" xfId="56298" xr:uid="{00000000-0005-0000-0000-000089D00000}"/>
    <cellStyle name="Saída 4 2 2 2 3 3" xfId="23416" xr:uid="{00000000-0005-0000-0000-00008AD00000}"/>
    <cellStyle name="Saída 4 2 2 2 4" xfId="24324" xr:uid="{00000000-0005-0000-0000-00008BD00000}"/>
    <cellStyle name="Saída 4 2 2 2 4 2" xfId="48680" xr:uid="{00000000-0005-0000-0000-00008CD00000}"/>
    <cellStyle name="Saída 4 2 2 2 5" xfId="23835" xr:uid="{00000000-0005-0000-0000-00008DD00000}"/>
    <cellStyle name="Saída 4 2 2 2 6" xfId="25052" xr:uid="{00000000-0005-0000-0000-00008ED00000}"/>
    <cellStyle name="Saída 4 2 2 2 7" xfId="25115" xr:uid="{00000000-0005-0000-0000-00008FD00000}"/>
    <cellStyle name="Saída 4 2 2 2 8" xfId="25234" xr:uid="{00000000-0005-0000-0000-000090D00000}"/>
    <cellStyle name="Saída 4 2 2 2 9" xfId="30898" xr:uid="{00000000-0005-0000-0000-000091D00000}"/>
    <cellStyle name="Saída 4 2 2 20" xfId="43382" xr:uid="{00000000-0005-0000-0000-000092D00000}"/>
    <cellStyle name="Saída 4 2 2 21" xfId="13405" xr:uid="{00000000-0005-0000-0000-000093D00000}"/>
    <cellStyle name="Saída 4 2 2 3" xfId="5203" xr:uid="{00000000-0005-0000-0000-000094D00000}"/>
    <cellStyle name="Saída 4 2 2 3 10" xfId="41521" xr:uid="{00000000-0005-0000-0000-000095D00000}"/>
    <cellStyle name="Saída 4 2 2 3 11" xfId="41768" xr:uid="{00000000-0005-0000-0000-000096D00000}"/>
    <cellStyle name="Saída 4 2 2 3 12" xfId="46334" xr:uid="{00000000-0005-0000-0000-000097D00000}"/>
    <cellStyle name="Saída 4 2 2 3 13" xfId="20716" xr:uid="{00000000-0005-0000-0000-000098D00000}"/>
    <cellStyle name="Saída 4 2 2 3 2" xfId="10692" xr:uid="{00000000-0005-0000-0000-000099D00000}"/>
    <cellStyle name="Saída 4 2 2 3 2 2" xfId="56457" xr:uid="{00000000-0005-0000-0000-00009AD00000}"/>
    <cellStyle name="Saída 4 2 2 3 2 3" xfId="33302" xr:uid="{00000000-0005-0000-0000-00009BD00000}"/>
    <cellStyle name="Saída 4 2 2 3 3" xfId="34100" xr:uid="{00000000-0005-0000-0000-00009CD00000}"/>
    <cellStyle name="Saída 4 2 2 3 4" xfId="38881" xr:uid="{00000000-0005-0000-0000-00009DD00000}"/>
    <cellStyle name="Saída 4 2 2 3 5" xfId="41234" xr:uid="{00000000-0005-0000-0000-00009ED00000}"/>
    <cellStyle name="Saída 4 2 2 3 6" xfId="36440" xr:uid="{00000000-0005-0000-0000-00009FD00000}"/>
    <cellStyle name="Saída 4 2 2 3 7" xfId="40867" xr:uid="{00000000-0005-0000-0000-0000A0D00000}"/>
    <cellStyle name="Saída 4 2 2 3 8" xfId="41122" xr:uid="{00000000-0005-0000-0000-0000A1D00000}"/>
    <cellStyle name="Saída 4 2 2 3 9" xfId="41581" xr:uid="{00000000-0005-0000-0000-0000A2D00000}"/>
    <cellStyle name="Saída 4 2 2 4" xfId="10424" xr:uid="{00000000-0005-0000-0000-0000A3D00000}"/>
    <cellStyle name="Saída 4 2 2 4 2" xfId="56189" xr:uid="{00000000-0005-0000-0000-0000A4D00000}"/>
    <cellStyle name="Saída 4 2 2 4 3" xfId="19066" xr:uid="{00000000-0005-0000-0000-0000A5D00000}"/>
    <cellStyle name="Saída 4 2 2 5" xfId="21279" xr:uid="{00000000-0005-0000-0000-0000A6D00000}"/>
    <cellStyle name="Saída 4 2 2 6" xfId="24902" xr:uid="{00000000-0005-0000-0000-0000A7D00000}"/>
    <cellStyle name="Saída 4 2 2 7" xfId="24034" xr:uid="{00000000-0005-0000-0000-0000A8D00000}"/>
    <cellStyle name="Saída 4 2 2 8" xfId="24578" xr:uid="{00000000-0005-0000-0000-0000A9D00000}"/>
    <cellStyle name="Saída 4 2 2 9" xfId="24862" xr:uid="{00000000-0005-0000-0000-0000AAD00000}"/>
    <cellStyle name="Saída 4 2 20" xfId="42256" xr:uid="{00000000-0005-0000-0000-0000ABD00000}"/>
    <cellStyle name="Saída 4 2 21" xfId="11600" xr:uid="{00000000-0005-0000-0000-0000ACD00000}"/>
    <cellStyle name="Saída 4 2 3" xfId="1864" xr:uid="{00000000-0005-0000-0000-0000ADD00000}"/>
    <cellStyle name="Saída 4 2 3 10" xfId="30323" xr:uid="{00000000-0005-0000-0000-0000AED00000}"/>
    <cellStyle name="Saída 4 2 3 11" xfId="33819" xr:uid="{00000000-0005-0000-0000-0000AFD00000}"/>
    <cellStyle name="Saída 4 2 3 12" xfId="35774" xr:uid="{00000000-0005-0000-0000-0000B0D00000}"/>
    <cellStyle name="Saída 4 2 3 13" xfId="39807" xr:uid="{00000000-0005-0000-0000-0000B1D00000}"/>
    <cellStyle name="Saída 4 2 3 14" xfId="40326" xr:uid="{00000000-0005-0000-0000-0000B2D00000}"/>
    <cellStyle name="Saída 4 2 3 15" xfId="36437" xr:uid="{00000000-0005-0000-0000-0000B3D00000}"/>
    <cellStyle name="Saída 4 2 3 16" xfId="40490" xr:uid="{00000000-0005-0000-0000-0000B4D00000}"/>
    <cellStyle name="Saída 4 2 3 17" xfId="39452" xr:uid="{00000000-0005-0000-0000-0000B5D00000}"/>
    <cellStyle name="Saída 4 2 3 18" xfId="39527" xr:uid="{00000000-0005-0000-0000-0000B6D00000}"/>
    <cellStyle name="Saída 4 2 3 19" xfId="36374" xr:uid="{00000000-0005-0000-0000-0000B7D00000}"/>
    <cellStyle name="Saída 4 2 3 2" xfId="2568" xr:uid="{00000000-0005-0000-0000-0000B8D00000}"/>
    <cellStyle name="Saída 4 2 3 2 10" xfId="33910" xr:uid="{00000000-0005-0000-0000-0000B9D00000}"/>
    <cellStyle name="Saída 4 2 3 2 11" xfId="36358" xr:uid="{00000000-0005-0000-0000-0000BAD00000}"/>
    <cellStyle name="Saída 4 2 3 2 12" xfId="40139" xr:uid="{00000000-0005-0000-0000-0000BBD00000}"/>
    <cellStyle name="Saída 4 2 3 2 13" xfId="39313" xr:uid="{00000000-0005-0000-0000-0000BCD00000}"/>
    <cellStyle name="Saída 4 2 3 2 14" xfId="41428" xr:uid="{00000000-0005-0000-0000-0000BDD00000}"/>
    <cellStyle name="Saída 4 2 3 2 15" xfId="41054" xr:uid="{00000000-0005-0000-0000-0000BED00000}"/>
    <cellStyle name="Saída 4 2 3 2 16" xfId="41119" xr:uid="{00000000-0005-0000-0000-0000BFD00000}"/>
    <cellStyle name="Saída 4 2 3 2 17" xfId="41326" xr:uid="{00000000-0005-0000-0000-0000C0D00000}"/>
    <cellStyle name="Saída 4 2 3 2 18" xfId="41646" xr:uid="{00000000-0005-0000-0000-0000C1D00000}"/>
    <cellStyle name="Saída 4 2 3 2 19" xfId="43894" xr:uid="{00000000-0005-0000-0000-0000C2D00000}"/>
    <cellStyle name="Saída 4 2 3 2 2" xfId="7563" xr:uid="{00000000-0005-0000-0000-0000C3D00000}"/>
    <cellStyle name="Saída 4 2 3 2 2 2" xfId="53329" xr:uid="{00000000-0005-0000-0000-0000C4D00000}"/>
    <cellStyle name="Saída 4 2 3 2 2 3" xfId="21305" xr:uid="{00000000-0005-0000-0000-0000C5D00000}"/>
    <cellStyle name="Saída 4 2 3 2 20" xfId="15281" xr:uid="{00000000-0005-0000-0000-0000C6D00000}"/>
    <cellStyle name="Saída 4 2 3 2 3" xfId="10502" xr:uid="{00000000-0005-0000-0000-0000C7D00000}"/>
    <cellStyle name="Saída 4 2 3 2 3 2" xfId="56267" xr:uid="{00000000-0005-0000-0000-0000C8D00000}"/>
    <cellStyle name="Saída 4 2 3 2 3 3" xfId="21250" xr:uid="{00000000-0005-0000-0000-0000C9D00000}"/>
    <cellStyle name="Saída 4 2 3 2 4" xfId="24794" xr:uid="{00000000-0005-0000-0000-0000CAD00000}"/>
    <cellStyle name="Saída 4 2 3 2 4 2" xfId="48653" xr:uid="{00000000-0005-0000-0000-0000CBD00000}"/>
    <cellStyle name="Saída 4 2 3 2 5" xfId="23506" xr:uid="{00000000-0005-0000-0000-0000CCD00000}"/>
    <cellStyle name="Saída 4 2 3 2 6" xfId="24443" xr:uid="{00000000-0005-0000-0000-0000CDD00000}"/>
    <cellStyle name="Saída 4 2 3 2 7" xfId="24683" xr:uid="{00000000-0005-0000-0000-0000CED00000}"/>
    <cellStyle name="Saída 4 2 3 2 8" xfId="24915" xr:uid="{00000000-0005-0000-0000-0000CFD00000}"/>
    <cellStyle name="Saída 4 2 3 2 9" xfId="30855" xr:uid="{00000000-0005-0000-0000-0000D0D00000}"/>
    <cellStyle name="Saída 4 2 3 20" xfId="43369" xr:uid="{00000000-0005-0000-0000-0000D1D00000}"/>
    <cellStyle name="Saída 4 2 3 21" xfId="13392" xr:uid="{00000000-0005-0000-0000-0000D2D00000}"/>
    <cellStyle name="Saída 4 2 3 3" xfId="5171" xr:uid="{00000000-0005-0000-0000-0000D3D00000}"/>
    <cellStyle name="Saída 4 2 3 3 10" xfId="41076" xr:uid="{00000000-0005-0000-0000-0000D4D00000}"/>
    <cellStyle name="Saída 4 2 3 3 11" xfId="40281" xr:uid="{00000000-0005-0000-0000-0000D5D00000}"/>
    <cellStyle name="Saída 4 2 3 3 12" xfId="46302" xr:uid="{00000000-0005-0000-0000-0000D6D00000}"/>
    <cellStyle name="Saída 4 2 3 3 13" xfId="20703" xr:uid="{00000000-0005-0000-0000-0000D7D00000}"/>
    <cellStyle name="Saída 4 2 3 3 2" xfId="10661" xr:uid="{00000000-0005-0000-0000-0000D8D00000}"/>
    <cellStyle name="Saída 4 2 3 3 2 2" xfId="56426" xr:uid="{00000000-0005-0000-0000-0000D9D00000}"/>
    <cellStyle name="Saída 4 2 3 3 2 3" xfId="33270" xr:uid="{00000000-0005-0000-0000-0000DAD00000}"/>
    <cellStyle name="Saída 4 2 3 3 3" xfId="34069" xr:uid="{00000000-0005-0000-0000-0000DBD00000}"/>
    <cellStyle name="Saída 4 2 3 3 4" xfId="38849" xr:uid="{00000000-0005-0000-0000-0000DCD00000}"/>
    <cellStyle name="Saída 4 2 3 3 5" xfId="41202" xr:uid="{00000000-0005-0000-0000-0000DDD00000}"/>
    <cellStyle name="Saída 4 2 3 3 6" xfId="40205" xr:uid="{00000000-0005-0000-0000-0000DED00000}"/>
    <cellStyle name="Saída 4 2 3 3 7" xfId="39360" xr:uid="{00000000-0005-0000-0000-0000DFD00000}"/>
    <cellStyle name="Saída 4 2 3 3 8" xfId="40322" xr:uid="{00000000-0005-0000-0000-0000E0D00000}"/>
    <cellStyle name="Saída 4 2 3 3 9" xfId="41251" xr:uid="{00000000-0005-0000-0000-0000E1D00000}"/>
    <cellStyle name="Saída 4 2 3 4" xfId="10411" xr:uid="{00000000-0005-0000-0000-0000E2D00000}"/>
    <cellStyle name="Saída 4 2 3 4 2" xfId="56176" xr:uid="{00000000-0005-0000-0000-0000E3D00000}"/>
    <cellStyle name="Saída 4 2 3 4 3" xfId="21375" xr:uid="{00000000-0005-0000-0000-0000E4D00000}"/>
    <cellStyle name="Saída 4 2 3 5" xfId="23467" xr:uid="{00000000-0005-0000-0000-0000E5D00000}"/>
    <cellStyle name="Saída 4 2 3 6" xfId="23805" xr:uid="{00000000-0005-0000-0000-0000E6D00000}"/>
    <cellStyle name="Saída 4 2 3 7" xfId="23849" xr:uid="{00000000-0005-0000-0000-0000E7D00000}"/>
    <cellStyle name="Saída 4 2 3 8" xfId="23836" xr:uid="{00000000-0005-0000-0000-0000E8D00000}"/>
    <cellStyle name="Saída 4 2 3 9" xfId="24692" xr:uid="{00000000-0005-0000-0000-0000E9D00000}"/>
    <cellStyle name="Saída 4 2 4" xfId="1858" xr:uid="{00000000-0005-0000-0000-0000EAD00000}"/>
    <cellStyle name="Saída 4 2 4 10" xfId="33813" xr:uid="{00000000-0005-0000-0000-0000EBD00000}"/>
    <cellStyle name="Saída 4 2 4 11" xfId="35768" xr:uid="{00000000-0005-0000-0000-0000ECD00000}"/>
    <cellStyle name="Saída 4 2 4 12" xfId="39801" xr:uid="{00000000-0005-0000-0000-0000EDD00000}"/>
    <cellStyle name="Saída 4 2 4 13" xfId="40728" xr:uid="{00000000-0005-0000-0000-0000EED00000}"/>
    <cellStyle name="Saída 4 2 4 14" xfId="41070" xr:uid="{00000000-0005-0000-0000-0000EFD00000}"/>
    <cellStyle name="Saída 4 2 4 15" xfId="39385" xr:uid="{00000000-0005-0000-0000-0000F0D00000}"/>
    <cellStyle name="Saída 4 2 4 16" xfId="40900" xr:uid="{00000000-0005-0000-0000-0000F1D00000}"/>
    <cellStyle name="Saída 4 2 4 17" xfId="41477" xr:uid="{00000000-0005-0000-0000-0000F2D00000}"/>
    <cellStyle name="Saída 4 2 4 18" xfId="41598" xr:uid="{00000000-0005-0000-0000-0000F3D00000}"/>
    <cellStyle name="Saída 4 2 4 19" xfId="43363" xr:uid="{00000000-0005-0000-0000-0000F4D00000}"/>
    <cellStyle name="Saída 4 2 4 2" xfId="7056" xr:uid="{00000000-0005-0000-0000-0000F5D00000}"/>
    <cellStyle name="Saída 4 2 4 2 2" xfId="52822" xr:uid="{00000000-0005-0000-0000-0000F6D00000}"/>
    <cellStyle name="Saída 4 2 4 2 3" xfId="20697" xr:uid="{00000000-0005-0000-0000-0000F7D00000}"/>
    <cellStyle name="Saída 4 2 4 20" xfId="13388" xr:uid="{00000000-0005-0000-0000-0000F8D00000}"/>
    <cellStyle name="Saída 4 2 4 3" xfId="10405" xr:uid="{00000000-0005-0000-0000-0000F9D00000}"/>
    <cellStyle name="Saída 4 2 4 3 2" xfId="56170" xr:uid="{00000000-0005-0000-0000-0000FAD00000}"/>
    <cellStyle name="Saída 4 2 4 3 3" xfId="19093" xr:uid="{00000000-0005-0000-0000-0000FBD00000}"/>
    <cellStyle name="Saída 4 2 4 4" xfId="24674" xr:uid="{00000000-0005-0000-0000-0000FCD00000}"/>
    <cellStyle name="Saída 4 2 4 4 2" xfId="48158" xr:uid="{00000000-0005-0000-0000-0000FDD00000}"/>
    <cellStyle name="Saída 4 2 4 5" xfId="21360" xr:uid="{00000000-0005-0000-0000-0000FED00000}"/>
    <cellStyle name="Saída 4 2 4 6" xfId="23723" xr:uid="{00000000-0005-0000-0000-0000FFD00000}"/>
    <cellStyle name="Saída 4 2 4 7" xfId="24317" xr:uid="{00000000-0005-0000-0000-000000D10000}"/>
    <cellStyle name="Saída 4 2 4 8" xfId="23668" xr:uid="{00000000-0005-0000-0000-000001D10000}"/>
    <cellStyle name="Saída 4 2 4 9" xfId="30318" xr:uid="{00000000-0005-0000-0000-000002D10000}"/>
    <cellStyle name="Saída 4 2 5" xfId="2844" xr:uid="{00000000-0005-0000-0000-000003D10000}"/>
    <cellStyle name="Saída 4 2 5 10" xfId="36523" xr:uid="{00000000-0005-0000-0000-000004D10000}"/>
    <cellStyle name="Saída 4 2 5 11" xfId="40278" xr:uid="{00000000-0005-0000-0000-000005D10000}"/>
    <cellStyle name="Saída 4 2 5 12" xfId="40914" xr:uid="{00000000-0005-0000-0000-000006D10000}"/>
    <cellStyle name="Saída 4 2 5 13" xfId="41512" xr:uid="{00000000-0005-0000-0000-000007D10000}"/>
    <cellStyle name="Saída 4 2 5 14" xfId="41397" xr:uid="{00000000-0005-0000-0000-000008D10000}"/>
    <cellStyle name="Saída 4 2 5 15" xfId="39627" xr:uid="{00000000-0005-0000-0000-000009D10000}"/>
    <cellStyle name="Saída 4 2 5 16" xfId="34360" xr:uid="{00000000-0005-0000-0000-00000AD10000}"/>
    <cellStyle name="Saída 4 2 5 17" xfId="40918" xr:uid="{00000000-0005-0000-0000-00000BD10000}"/>
    <cellStyle name="Saída 4 2 5 18" xfId="43983" xr:uid="{00000000-0005-0000-0000-00000CD10000}"/>
    <cellStyle name="Saída 4 2 5 19" xfId="17177" xr:uid="{00000000-0005-0000-0000-00000DD10000}"/>
    <cellStyle name="Saída 4 2 5 2" xfId="10554" xr:uid="{00000000-0005-0000-0000-00000ED10000}"/>
    <cellStyle name="Saída 4 2 5 2 2" xfId="56319" xr:uid="{00000000-0005-0000-0000-00000FD10000}"/>
    <cellStyle name="Saída 4 2 5 2 3" xfId="21469" xr:uid="{00000000-0005-0000-0000-000010D10000}"/>
    <cellStyle name="Saída 4 2 5 3" xfId="24429" xr:uid="{00000000-0005-0000-0000-000011D10000}"/>
    <cellStyle name="Saída 4 2 5 4" xfId="24360" xr:uid="{00000000-0005-0000-0000-000012D10000}"/>
    <cellStyle name="Saída 4 2 5 5" xfId="24826" xr:uid="{00000000-0005-0000-0000-000013D10000}"/>
    <cellStyle name="Saída 4 2 5 6" xfId="24713" xr:uid="{00000000-0005-0000-0000-000014D10000}"/>
    <cellStyle name="Saída 4 2 5 7" xfId="24796" xr:uid="{00000000-0005-0000-0000-000015D10000}"/>
    <cellStyle name="Saída 4 2 5 8" xfId="30956" xr:uid="{00000000-0005-0000-0000-000016D10000}"/>
    <cellStyle name="Saída 4 2 5 9" xfId="33962" xr:uid="{00000000-0005-0000-0000-000017D10000}"/>
    <cellStyle name="Saída 4 2 6" xfId="5664" xr:uid="{00000000-0005-0000-0000-000018D10000}"/>
    <cellStyle name="Saída 4 2 6 2" xfId="51430" xr:uid="{00000000-0005-0000-0000-000019D10000}"/>
    <cellStyle name="Saída 4 2 6 3" xfId="19588" xr:uid="{00000000-0005-0000-0000-00001AD10000}"/>
    <cellStyle name="Saída 4 2 7" xfId="24748" xr:uid="{00000000-0005-0000-0000-00001BD10000}"/>
    <cellStyle name="Saída 4 2 8" xfId="24414" xr:uid="{00000000-0005-0000-0000-00001CD10000}"/>
    <cellStyle name="Saída 4 2 9" xfId="24860" xr:uid="{00000000-0005-0000-0000-00001DD10000}"/>
    <cellStyle name="Saída 4 20" xfId="41794" xr:uid="{00000000-0005-0000-0000-00001ED10000}"/>
    <cellStyle name="Saída 4 21" xfId="41904" xr:uid="{00000000-0005-0000-0000-00001FD10000}"/>
    <cellStyle name="Saída 4 3" xfId="1860" xr:uid="{00000000-0005-0000-0000-000020D10000}"/>
    <cellStyle name="Saída 4 3 10" xfId="30320" xr:uid="{00000000-0005-0000-0000-000021D10000}"/>
    <cellStyle name="Saída 4 3 11" xfId="33815" xr:uid="{00000000-0005-0000-0000-000022D10000}"/>
    <cellStyle name="Saída 4 3 12" xfId="35770" xr:uid="{00000000-0005-0000-0000-000023D10000}"/>
    <cellStyle name="Saída 4 3 13" xfId="39803" xr:uid="{00000000-0005-0000-0000-000024D10000}"/>
    <cellStyle name="Saída 4 3 14" xfId="39380" xr:uid="{00000000-0005-0000-0000-000025D10000}"/>
    <cellStyle name="Saída 4 3 15" xfId="40605" xr:uid="{00000000-0005-0000-0000-000026D10000}"/>
    <cellStyle name="Saída 4 3 16" xfId="39358" xr:uid="{00000000-0005-0000-0000-000027D10000}"/>
    <cellStyle name="Saída 4 3 17" xfId="40445" xr:uid="{00000000-0005-0000-0000-000028D10000}"/>
    <cellStyle name="Saída 4 3 18" xfId="40452" xr:uid="{00000000-0005-0000-0000-000029D10000}"/>
    <cellStyle name="Saída 4 3 19" xfId="41067" xr:uid="{00000000-0005-0000-0000-00002AD10000}"/>
    <cellStyle name="Saída 4 3 2" xfId="2675" xr:uid="{00000000-0005-0000-0000-00002BD10000}"/>
    <cellStyle name="Saída 4 3 2 10" xfId="33928" xr:uid="{00000000-0005-0000-0000-00002CD10000}"/>
    <cellStyle name="Saída 4 3 2 11" xfId="36413" xr:uid="{00000000-0005-0000-0000-00002DD10000}"/>
    <cellStyle name="Saída 4 3 2 12" xfId="40199" xr:uid="{00000000-0005-0000-0000-00002ED10000}"/>
    <cellStyle name="Saída 4 3 2 13" xfId="41141" xr:uid="{00000000-0005-0000-0000-00002FD10000}"/>
    <cellStyle name="Saída 4 3 2 14" xfId="40013" xr:uid="{00000000-0005-0000-0000-000030D10000}"/>
    <cellStyle name="Saída 4 3 2 15" xfId="41040" xr:uid="{00000000-0005-0000-0000-000031D10000}"/>
    <cellStyle name="Saída 4 3 2 16" xfId="39577" xr:uid="{00000000-0005-0000-0000-000032D10000}"/>
    <cellStyle name="Saída 4 3 2 17" xfId="40688" xr:uid="{00000000-0005-0000-0000-000033D10000}"/>
    <cellStyle name="Saída 4 3 2 18" xfId="39714" xr:uid="{00000000-0005-0000-0000-000034D10000}"/>
    <cellStyle name="Saída 4 3 2 19" xfId="43913" xr:uid="{00000000-0005-0000-0000-000035D10000}"/>
    <cellStyle name="Saída 4 3 2 2" xfId="7583" xr:uid="{00000000-0005-0000-0000-000036D10000}"/>
    <cellStyle name="Saída 4 3 2 2 2" xfId="53349" xr:uid="{00000000-0005-0000-0000-000037D10000}"/>
    <cellStyle name="Saída 4 3 2 2 3" xfId="21354" xr:uid="{00000000-0005-0000-0000-000038D10000}"/>
    <cellStyle name="Saída 4 3 2 20" xfId="15300" xr:uid="{00000000-0005-0000-0000-000039D10000}"/>
    <cellStyle name="Saída 4 3 2 3" xfId="10520" xr:uid="{00000000-0005-0000-0000-00003AD10000}"/>
    <cellStyle name="Saída 4 3 2 3 2" xfId="56285" xr:uid="{00000000-0005-0000-0000-00003BD10000}"/>
    <cellStyle name="Saída 4 3 2 3 3" xfId="23523" xr:uid="{00000000-0005-0000-0000-00003CD10000}"/>
    <cellStyle name="Saída 4 3 2 4" xfId="24677" xr:uid="{00000000-0005-0000-0000-00003DD10000}"/>
    <cellStyle name="Saída 4 3 2 4 2" xfId="48667" xr:uid="{00000000-0005-0000-0000-00003ED10000}"/>
    <cellStyle name="Saída 4 3 2 5" xfId="19208" xr:uid="{00000000-0005-0000-0000-00003FD10000}"/>
    <cellStyle name="Saída 4 3 2 6" xfId="24131" xr:uid="{00000000-0005-0000-0000-000040D10000}"/>
    <cellStyle name="Saída 4 3 2 7" xfId="21393" xr:uid="{00000000-0005-0000-0000-000041D10000}"/>
    <cellStyle name="Saída 4 3 2 8" xfId="25048" xr:uid="{00000000-0005-0000-0000-000042D10000}"/>
    <cellStyle name="Saída 4 3 2 9" xfId="30879" xr:uid="{00000000-0005-0000-0000-000043D10000}"/>
    <cellStyle name="Saída 4 3 20" xfId="43365" xr:uid="{00000000-0005-0000-0000-000044D10000}"/>
    <cellStyle name="Saída 4 3 21" xfId="11248" xr:uid="{00000000-0005-0000-0000-000045D10000}"/>
    <cellStyle name="Saída 4 3 3" xfId="5190" xr:uid="{00000000-0005-0000-0000-000046D10000}"/>
    <cellStyle name="Saída 4 3 3 10" xfId="34289" xr:uid="{00000000-0005-0000-0000-000047D10000}"/>
    <cellStyle name="Saída 4 3 3 11" xfId="34133" xr:uid="{00000000-0005-0000-0000-000048D10000}"/>
    <cellStyle name="Saída 4 3 3 12" xfId="46321" xr:uid="{00000000-0005-0000-0000-000049D10000}"/>
    <cellStyle name="Saída 4 3 3 13" xfId="20699" xr:uid="{00000000-0005-0000-0000-00004AD10000}"/>
    <cellStyle name="Saída 4 3 3 2" xfId="10679" xr:uid="{00000000-0005-0000-0000-00004BD10000}"/>
    <cellStyle name="Saída 4 3 3 2 2" xfId="56444" xr:uid="{00000000-0005-0000-0000-00004CD10000}"/>
    <cellStyle name="Saída 4 3 3 2 3" xfId="33289" xr:uid="{00000000-0005-0000-0000-00004DD10000}"/>
    <cellStyle name="Saída 4 3 3 3" xfId="34087" xr:uid="{00000000-0005-0000-0000-00004ED10000}"/>
    <cellStyle name="Saída 4 3 3 4" xfId="38868" xr:uid="{00000000-0005-0000-0000-00004FD10000}"/>
    <cellStyle name="Saída 4 3 3 5" xfId="41221" xr:uid="{00000000-0005-0000-0000-000050D10000}"/>
    <cellStyle name="Saída 4 3 3 6" xfId="40183" xr:uid="{00000000-0005-0000-0000-000051D10000}"/>
    <cellStyle name="Saída 4 3 3 7" xfId="39718" xr:uid="{00000000-0005-0000-0000-000052D10000}"/>
    <cellStyle name="Saída 4 3 3 8" xfId="36475" xr:uid="{00000000-0005-0000-0000-000053D10000}"/>
    <cellStyle name="Saída 4 3 3 9" xfId="40087" xr:uid="{00000000-0005-0000-0000-000054D10000}"/>
    <cellStyle name="Saída 4 3 4" xfId="10407" xr:uid="{00000000-0005-0000-0000-000055D10000}"/>
    <cellStyle name="Saída 4 3 4 2" xfId="56172" xr:uid="{00000000-0005-0000-0000-000056D10000}"/>
    <cellStyle name="Saída 4 3 4 3" xfId="24067" xr:uid="{00000000-0005-0000-0000-000057D10000}"/>
    <cellStyle name="Saída 4 3 5" xfId="23363" xr:uid="{00000000-0005-0000-0000-000058D10000}"/>
    <cellStyle name="Saída 4 3 6" xfId="24431" xr:uid="{00000000-0005-0000-0000-000059D10000}"/>
    <cellStyle name="Saída 4 3 7" xfId="24599" xr:uid="{00000000-0005-0000-0000-00005AD10000}"/>
    <cellStyle name="Saída 4 3 8" xfId="24139" xr:uid="{00000000-0005-0000-0000-00005BD10000}"/>
    <cellStyle name="Saída 4 3 9" xfId="24426" xr:uid="{00000000-0005-0000-0000-00005CD10000}"/>
    <cellStyle name="Saída 4 4" xfId="1193" xr:uid="{00000000-0005-0000-0000-00005DD10000}"/>
    <cellStyle name="Saída 4 4 10" xfId="29659" xr:uid="{00000000-0005-0000-0000-00005ED10000}"/>
    <cellStyle name="Saída 4 4 11" xfId="33773" xr:uid="{00000000-0005-0000-0000-00005FD10000}"/>
    <cellStyle name="Saída 4 4 12" xfId="35103" xr:uid="{00000000-0005-0000-0000-000060D10000}"/>
    <cellStyle name="Saída 4 4 13" xfId="39534" xr:uid="{00000000-0005-0000-0000-000061D10000}"/>
    <cellStyle name="Saída 4 4 14" xfId="40992" xr:uid="{00000000-0005-0000-0000-000062D10000}"/>
    <cellStyle name="Saída 4 4 15" xfId="40004" xr:uid="{00000000-0005-0000-0000-000063D10000}"/>
    <cellStyle name="Saída 4 4 16" xfId="39615" xr:uid="{00000000-0005-0000-0000-000064D10000}"/>
    <cellStyle name="Saída 4 4 17" xfId="40352" xr:uid="{00000000-0005-0000-0000-000065D10000}"/>
    <cellStyle name="Saída 4 4 18" xfId="36327" xr:uid="{00000000-0005-0000-0000-000066D10000}"/>
    <cellStyle name="Saída 4 4 19" xfId="41706" xr:uid="{00000000-0005-0000-0000-000067D10000}"/>
    <cellStyle name="Saída 4 4 2" xfId="2464" xr:uid="{00000000-0005-0000-0000-000068D10000}"/>
    <cellStyle name="Saída 4 4 2 10" xfId="33897" xr:uid="{00000000-0005-0000-0000-000069D10000}"/>
    <cellStyle name="Saída 4 4 2 11" xfId="36318" xr:uid="{00000000-0005-0000-0000-00006AD10000}"/>
    <cellStyle name="Saída 4 4 2 12" xfId="40089" xr:uid="{00000000-0005-0000-0000-00006BD10000}"/>
    <cellStyle name="Saída 4 4 2 13" xfId="40158" xr:uid="{00000000-0005-0000-0000-00006CD10000}"/>
    <cellStyle name="Saída 4 4 2 14" xfId="39390" xr:uid="{00000000-0005-0000-0000-00006DD10000}"/>
    <cellStyle name="Saída 4 4 2 15" xfId="36473" xr:uid="{00000000-0005-0000-0000-00006ED10000}"/>
    <cellStyle name="Saída 4 4 2 16" xfId="34111" xr:uid="{00000000-0005-0000-0000-00006FD10000}"/>
    <cellStyle name="Saída 4 4 2 17" xfId="39691" xr:uid="{00000000-0005-0000-0000-000070D10000}"/>
    <cellStyle name="Saída 4 4 2 18" xfId="41747" xr:uid="{00000000-0005-0000-0000-000071D10000}"/>
    <cellStyle name="Saída 4 4 2 19" xfId="43881" xr:uid="{00000000-0005-0000-0000-000072D10000}"/>
    <cellStyle name="Saída 4 4 2 2" xfId="7543" xr:uid="{00000000-0005-0000-0000-000073D10000}"/>
    <cellStyle name="Saída 4 4 2 2 2" xfId="53309" xr:uid="{00000000-0005-0000-0000-000074D10000}"/>
    <cellStyle name="Saída 4 4 2 2 3" xfId="21256" xr:uid="{00000000-0005-0000-0000-000075D10000}"/>
    <cellStyle name="Saída 4 4 2 20" xfId="15268" xr:uid="{00000000-0005-0000-0000-000076D10000}"/>
    <cellStyle name="Saída 4 4 2 3" xfId="10489" xr:uid="{00000000-0005-0000-0000-000077D10000}"/>
    <cellStyle name="Saída 4 4 2 3 2" xfId="56254" xr:uid="{00000000-0005-0000-0000-000078D10000}"/>
    <cellStyle name="Saída 4 4 2 3 3" xfId="24252" xr:uid="{00000000-0005-0000-0000-000079D10000}"/>
    <cellStyle name="Saída 4 4 2 4" xfId="24635" xr:uid="{00000000-0005-0000-0000-00007AD10000}"/>
    <cellStyle name="Saída 4 4 2 4 2" xfId="48640" xr:uid="{00000000-0005-0000-0000-00007BD10000}"/>
    <cellStyle name="Saída 4 4 2 5" xfId="23540" xr:uid="{00000000-0005-0000-0000-00007CD10000}"/>
    <cellStyle name="Saída 4 4 2 6" xfId="25080" xr:uid="{00000000-0005-0000-0000-00007DD10000}"/>
    <cellStyle name="Saída 4 4 2 7" xfId="19188" xr:uid="{00000000-0005-0000-0000-00007ED10000}"/>
    <cellStyle name="Saída 4 4 2 8" xfId="24940" xr:uid="{00000000-0005-0000-0000-00007FD10000}"/>
    <cellStyle name="Saída 4 4 2 9" xfId="30835" xr:uid="{00000000-0005-0000-0000-000080D10000}"/>
    <cellStyle name="Saída 4 4 20" xfId="42698" xr:uid="{00000000-0005-0000-0000-000081D10000}"/>
    <cellStyle name="Saída 4 4 21" xfId="12728" xr:uid="{00000000-0005-0000-0000-000082D10000}"/>
    <cellStyle name="Saída 4 4 3" xfId="5158" xr:uid="{00000000-0005-0000-0000-000083D10000}"/>
    <cellStyle name="Saída 4 4 3 10" xfId="40915" xr:uid="{00000000-0005-0000-0000-000084D10000}"/>
    <cellStyle name="Saída 4 4 3 11" xfId="40286" xr:uid="{00000000-0005-0000-0000-000085D10000}"/>
    <cellStyle name="Saída 4 4 3 12" xfId="46289" xr:uid="{00000000-0005-0000-0000-000086D10000}"/>
    <cellStyle name="Saída 4 4 3 13" xfId="20032" xr:uid="{00000000-0005-0000-0000-000087D10000}"/>
    <cellStyle name="Saída 4 4 3 2" xfId="10648" xr:uid="{00000000-0005-0000-0000-000088D10000}"/>
    <cellStyle name="Saída 4 4 3 2 2" xfId="56413" xr:uid="{00000000-0005-0000-0000-000089D10000}"/>
    <cellStyle name="Saída 4 4 3 2 3" xfId="33257" xr:uid="{00000000-0005-0000-0000-00008AD10000}"/>
    <cellStyle name="Saída 4 4 3 3" xfId="34056" xr:uid="{00000000-0005-0000-0000-00008BD10000}"/>
    <cellStyle name="Saída 4 4 3 4" xfId="38836" xr:uid="{00000000-0005-0000-0000-00008CD10000}"/>
    <cellStyle name="Saída 4 4 3 5" xfId="41189" xr:uid="{00000000-0005-0000-0000-00008DD10000}"/>
    <cellStyle name="Saída 4 4 3 6" xfId="34212" xr:uid="{00000000-0005-0000-0000-00008ED10000}"/>
    <cellStyle name="Saída 4 4 3 7" xfId="40401" xr:uid="{00000000-0005-0000-0000-00008FD10000}"/>
    <cellStyle name="Saída 4 4 3 8" xfId="40157" xr:uid="{00000000-0005-0000-0000-000090D10000}"/>
    <cellStyle name="Saída 4 4 3 9" xfId="39983" xr:uid="{00000000-0005-0000-0000-000091D10000}"/>
    <cellStyle name="Saída 4 4 4" xfId="10365" xr:uid="{00000000-0005-0000-0000-000092D10000}"/>
    <cellStyle name="Saída 4 4 4 2" xfId="56130" xr:uid="{00000000-0005-0000-0000-000093D10000}"/>
    <cellStyle name="Saída 4 4 4 3" xfId="23457" xr:uid="{00000000-0005-0000-0000-000094D10000}"/>
    <cellStyle name="Saída 4 4 5" xfId="24739" xr:uid="{00000000-0005-0000-0000-000095D10000}"/>
    <cellStyle name="Saída 4 4 6" xfId="23940" xr:uid="{00000000-0005-0000-0000-000096D10000}"/>
    <cellStyle name="Saída 4 4 7" xfId="23532" xr:uid="{00000000-0005-0000-0000-000097D10000}"/>
    <cellStyle name="Saída 4 4 8" xfId="24008" xr:uid="{00000000-0005-0000-0000-000098D10000}"/>
    <cellStyle name="Saída 4 4 9" xfId="23786" xr:uid="{00000000-0005-0000-0000-000099D10000}"/>
    <cellStyle name="Saída 4 5" xfId="1887" xr:uid="{00000000-0005-0000-0000-00009AD10000}"/>
    <cellStyle name="Saída 4 5 10" xfId="33842" xr:uid="{00000000-0005-0000-0000-00009BD10000}"/>
    <cellStyle name="Saída 4 5 11" xfId="35797" xr:uid="{00000000-0005-0000-0000-00009CD10000}"/>
    <cellStyle name="Saída 4 5 12" xfId="39830" xr:uid="{00000000-0005-0000-0000-00009DD10000}"/>
    <cellStyle name="Saída 4 5 13" xfId="39528" xr:uid="{00000000-0005-0000-0000-00009ED10000}"/>
    <cellStyle name="Saída 4 5 14" xfId="39937" xr:uid="{00000000-0005-0000-0000-00009FD10000}"/>
    <cellStyle name="Saída 4 5 15" xfId="40715" xr:uid="{00000000-0005-0000-0000-0000A0D10000}"/>
    <cellStyle name="Saída 4 5 16" xfId="39348" xr:uid="{00000000-0005-0000-0000-0000A1D10000}"/>
    <cellStyle name="Saída 4 5 17" xfId="39995" xr:uid="{00000000-0005-0000-0000-0000A2D10000}"/>
    <cellStyle name="Saída 4 5 18" xfId="39438" xr:uid="{00000000-0005-0000-0000-0000A3D10000}"/>
    <cellStyle name="Saída 4 5 19" xfId="43392" xr:uid="{00000000-0005-0000-0000-0000A4D10000}"/>
    <cellStyle name="Saída 4 5 2" xfId="7071" xr:uid="{00000000-0005-0000-0000-0000A5D10000}"/>
    <cellStyle name="Saída 4 5 2 2" xfId="52837" xr:uid="{00000000-0005-0000-0000-0000A6D10000}"/>
    <cellStyle name="Saída 4 5 2 3" xfId="20726" xr:uid="{00000000-0005-0000-0000-0000A7D10000}"/>
    <cellStyle name="Saída 4 5 20" xfId="13413" xr:uid="{00000000-0005-0000-0000-0000A8D10000}"/>
    <cellStyle name="Saída 4 5 3" xfId="10434" xr:uid="{00000000-0005-0000-0000-0000A9D10000}"/>
    <cellStyle name="Saída 4 5 3 2" xfId="56199" xr:uid="{00000000-0005-0000-0000-0000AAD10000}"/>
    <cellStyle name="Saída 4 5 3 3" xfId="21368" xr:uid="{00000000-0005-0000-0000-0000ABD10000}"/>
    <cellStyle name="Saída 4 5 4" xfId="24052" xr:uid="{00000000-0005-0000-0000-0000ACD10000}"/>
    <cellStyle name="Saída 4 5 4 2" xfId="48173" xr:uid="{00000000-0005-0000-0000-0000ADD10000}"/>
    <cellStyle name="Saída 4 5 5" xfId="21259" xr:uid="{00000000-0005-0000-0000-0000AED10000}"/>
    <cellStyle name="Saída 4 5 6" xfId="24931" xr:uid="{00000000-0005-0000-0000-0000AFD10000}"/>
    <cellStyle name="Saída 4 5 7" xfId="24762" xr:uid="{00000000-0005-0000-0000-0000B0D10000}"/>
    <cellStyle name="Saída 4 5 8" xfId="24193" xr:uid="{00000000-0005-0000-0000-0000B1D10000}"/>
    <cellStyle name="Saída 4 5 9" xfId="30345" xr:uid="{00000000-0005-0000-0000-0000B2D10000}"/>
    <cellStyle name="Saída 4 6" xfId="4678" xr:uid="{00000000-0005-0000-0000-0000B3D10000}"/>
    <cellStyle name="Saída 4 6 10" xfId="38357" xr:uid="{00000000-0005-0000-0000-0000B4D10000}"/>
    <cellStyle name="Saída 4 6 11" xfId="41011" xr:uid="{00000000-0005-0000-0000-0000B5D10000}"/>
    <cellStyle name="Saída 4 6 12" xfId="40502" xr:uid="{00000000-0005-0000-0000-0000B6D10000}"/>
    <cellStyle name="Saída 4 6 13" xfId="40582" xr:uid="{00000000-0005-0000-0000-0000B7D10000}"/>
    <cellStyle name="Saída 4 6 14" xfId="41151" xr:uid="{00000000-0005-0000-0000-0000B8D10000}"/>
    <cellStyle name="Saída 4 6 15" xfId="40984" xr:uid="{00000000-0005-0000-0000-0000B9D10000}"/>
    <cellStyle name="Saída 4 6 16" xfId="40008" xr:uid="{00000000-0005-0000-0000-0000BAD10000}"/>
    <cellStyle name="Saída 4 6 17" xfId="39932" xr:uid="{00000000-0005-0000-0000-0000BBD10000}"/>
    <cellStyle name="Saída 4 6 18" xfId="45817" xr:uid="{00000000-0005-0000-0000-0000BCD10000}"/>
    <cellStyle name="Saída 4 6 19" xfId="19011" xr:uid="{00000000-0005-0000-0000-0000BDD10000}"/>
    <cellStyle name="Saída 4 6 2" xfId="10618" xr:uid="{00000000-0005-0000-0000-0000BED10000}"/>
    <cellStyle name="Saída 4 6 2 2" xfId="56383" xr:uid="{00000000-0005-0000-0000-0000BFD10000}"/>
    <cellStyle name="Saída 4 6 2 3" xfId="23303" xr:uid="{00000000-0005-0000-0000-0000C0D10000}"/>
    <cellStyle name="Saída 4 6 3" xfId="24088" xr:uid="{00000000-0005-0000-0000-0000C1D10000}"/>
    <cellStyle name="Saída 4 6 4" xfId="24322" xr:uid="{00000000-0005-0000-0000-0000C2D10000}"/>
    <cellStyle name="Saída 4 6 5" xfId="25099" xr:uid="{00000000-0005-0000-0000-0000C3D10000}"/>
    <cellStyle name="Saída 4 6 6" xfId="25167" xr:uid="{00000000-0005-0000-0000-0000C4D10000}"/>
    <cellStyle name="Saída 4 6 7" xfId="28855" xr:uid="{00000000-0005-0000-0000-0000C5D10000}"/>
    <cellStyle name="Saída 4 6 8" xfId="32778" xr:uid="{00000000-0005-0000-0000-0000C6D10000}"/>
    <cellStyle name="Saída 4 6 9" xfId="34026" xr:uid="{00000000-0005-0000-0000-0000C7D10000}"/>
    <cellStyle name="Saída 4 7" xfId="7578" xr:uid="{00000000-0005-0000-0000-0000C8D10000}"/>
    <cellStyle name="Saída 4 7 2" xfId="53344" xr:uid="{00000000-0005-0000-0000-0000C9D10000}"/>
    <cellStyle name="Saída 4 7 3" xfId="19126" xr:uid="{00000000-0005-0000-0000-0000CAD10000}"/>
    <cellStyle name="Saída 4 8" xfId="24025" xr:uid="{00000000-0005-0000-0000-0000CBD10000}"/>
    <cellStyle name="Saída 4 9" xfId="24251" xr:uid="{00000000-0005-0000-0000-0000CCD10000}"/>
    <cellStyle name="Saída 5" xfId="2635" xr:uid="{00000000-0005-0000-0000-0000CDD10000}"/>
    <cellStyle name="Saída 5 10" xfId="33923" xr:uid="{00000000-0005-0000-0000-0000CED10000}"/>
    <cellStyle name="Saída 5 11" xfId="36393" xr:uid="{00000000-0005-0000-0000-0000CFD10000}"/>
    <cellStyle name="Saída 5 12" xfId="40171" xr:uid="{00000000-0005-0000-0000-0000D0D10000}"/>
    <cellStyle name="Saída 5 13" xfId="39955" xr:uid="{00000000-0005-0000-0000-0000D1D10000}"/>
    <cellStyle name="Saída 5 14" xfId="40022" xr:uid="{00000000-0005-0000-0000-0000D2D10000}"/>
    <cellStyle name="Saída 5 15" xfId="40256" xr:uid="{00000000-0005-0000-0000-0000D3D10000}"/>
    <cellStyle name="Saída 5 16" xfId="34261" xr:uid="{00000000-0005-0000-0000-0000D4D10000}"/>
    <cellStyle name="Saída 5 17" xfId="39651" xr:uid="{00000000-0005-0000-0000-0000D5D10000}"/>
    <cellStyle name="Saída 5 18" xfId="41839" xr:uid="{00000000-0005-0000-0000-0000D6D10000}"/>
    <cellStyle name="Saída 5 19" xfId="43908" xr:uid="{00000000-0005-0000-0000-0000D7D10000}"/>
    <cellStyle name="Saída 5 2" xfId="5185" xr:uid="{00000000-0005-0000-0000-0000D8D10000}"/>
    <cellStyle name="Saída 5 2 10" xfId="40194" xr:uid="{00000000-0005-0000-0000-0000D9D10000}"/>
    <cellStyle name="Saída 5 2 11" xfId="34278" xr:uid="{00000000-0005-0000-0000-0000DAD10000}"/>
    <cellStyle name="Saída 5 2 12" xfId="46316" xr:uid="{00000000-0005-0000-0000-0000DBD10000}"/>
    <cellStyle name="Saída 5 2 13" xfId="21334" xr:uid="{00000000-0005-0000-0000-0000DCD10000}"/>
    <cellStyle name="Saída 5 2 2" xfId="10674" xr:uid="{00000000-0005-0000-0000-0000DDD10000}"/>
    <cellStyle name="Saída 5 2 2 2" xfId="56439" xr:uid="{00000000-0005-0000-0000-0000DED10000}"/>
    <cellStyle name="Saída 5 2 2 3" xfId="33284" xr:uid="{00000000-0005-0000-0000-0000DFD10000}"/>
    <cellStyle name="Saída 5 2 3" xfId="34082" xr:uid="{00000000-0005-0000-0000-0000E0D10000}"/>
    <cellStyle name="Saída 5 2 4" xfId="38863" xr:uid="{00000000-0005-0000-0000-0000E1D10000}"/>
    <cellStyle name="Saída 5 2 5" xfId="41216" xr:uid="{00000000-0005-0000-0000-0000E2D10000}"/>
    <cellStyle name="Saída 5 2 6" xfId="40095" xr:uid="{00000000-0005-0000-0000-0000E3D10000}"/>
    <cellStyle name="Saída 5 2 7" xfId="40264" xr:uid="{00000000-0005-0000-0000-0000E4D10000}"/>
    <cellStyle name="Saída 5 2 8" xfId="40695" xr:uid="{00000000-0005-0000-0000-0000E5D10000}"/>
    <cellStyle name="Saída 5 2 9" xfId="41558" xr:uid="{00000000-0005-0000-0000-0000E6D10000}"/>
    <cellStyle name="Saída 5 20" xfId="15295" xr:uid="{00000000-0005-0000-0000-0000E7D10000}"/>
    <cellStyle name="Saída 5 3" xfId="10515" xr:uid="{00000000-0005-0000-0000-0000E8D10000}"/>
    <cellStyle name="Saída 5 3 2" xfId="56280" xr:uid="{00000000-0005-0000-0000-0000E9D10000}"/>
    <cellStyle name="Saída 5 3 3" xfId="24505" xr:uid="{00000000-0005-0000-0000-0000EAD10000}"/>
    <cellStyle name="Saída 5 4" xfId="24682" xr:uid="{00000000-0005-0000-0000-0000EBD10000}"/>
    <cellStyle name="Saída 5 5" xfId="24165" xr:uid="{00000000-0005-0000-0000-0000ECD10000}"/>
    <cellStyle name="Saída 5 6" xfId="24846" xr:uid="{00000000-0005-0000-0000-0000EDD10000}"/>
    <cellStyle name="Saída 5 7" xfId="24425" xr:uid="{00000000-0005-0000-0000-0000EED10000}"/>
    <cellStyle name="Saída 5 8" xfId="24450" xr:uid="{00000000-0005-0000-0000-0000EFD10000}"/>
    <cellStyle name="Saída 5 9" xfId="30870" xr:uid="{00000000-0005-0000-0000-0000F0D10000}"/>
    <cellStyle name="Saída 6" xfId="2424" xr:uid="{00000000-0005-0000-0000-0000F1D10000}"/>
    <cellStyle name="Saída 6 10" xfId="33892" xr:uid="{00000000-0005-0000-0000-0000F2D10000}"/>
    <cellStyle name="Saída 6 11" xfId="36300" xr:uid="{00000000-0005-0000-0000-0000F3D10000}"/>
    <cellStyle name="Saída 6 12" xfId="40065" xr:uid="{00000000-0005-0000-0000-0000F4D10000}"/>
    <cellStyle name="Saída 6 13" xfId="39419" xr:uid="{00000000-0005-0000-0000-0000F5D10000}"/>
    <cellStyle name="Saída 6 14" xfId="39901" xr:uid="{00000000-0005-0000-0000-0000F6D10000}"/>
    <cellStyle name="Saída 6 15" xfId="40309" xr:uid="{00000000-0005-0000-0000-0000F7D10000}"/>
    <cellStyle name="Saída 6 16" xfId="41164" xr:uid="{00000000-0005-0000-0000-0000F8D10000}"/>
    <cellStyle name="Saída 6 17" xfId="39754" xr:uid="{00000000-0005-0000-0000-0000F9D10000}"/>
    <cellStyle name="Saída 6 18" xfId="40323" xr:uid="{00000000-0005-0000-0000-0000FAD10000}"/>
    <cellStyle name="Saída 6 19" xfId="43876" xr:uid="{00000000-0005-0000-0000-0000FBD10000}"/>
    <cellStyle name="Saída 6 2" xfId="5153" xr:uid="{00000000-0005-0000-0000-0000FCD10000}"/>
    <cellStyle name="Saída 6 2 10" xfId="41619" xr:uid="{00000000-0005-0000-0000-0000FDD10000}"/>
    <cellStyle name="Saída 6 2 11" xfId="34146" xr:uid="{00000000-0005-0000-0000-0000FED10000}"/>
    <cellStyle name="Saída 6 2 12" xfId="46284" xr:uid="{00000000-0005-0000-0000-0000FFD10000}"/>
    <cellStyle name="Saída 6 2 13" xfId="21236" xr:uid="{00000000-0005-0000-0000-000000D20000}"/>
    <cellStyle name="Saída 6 2 2" xfId="10643" xr:uid="{00000000-0005-0000-0000-000001D20000}"/>
    <cellStyle name="Saída 6 2 2 2" xfId="56408" xr:uid="{00000000-0005-0000-0000-000002D20000}"/>
    <cellStyle name="Saída 6 2 2 3" xfId="33252" xr:uid="{00000000-0005-0000-0000-000003D20000}"/>
    <cellStyle name="Saída 6 2 3" xfId="34051" xr:uid="{00000000-0005-0000-0000-000004D20000}"/>
    <cellStyle name="Saída 6 2 4" xfId="38831" xr:uid="{00000000-0005-0000-0000-000005D20000}"/>
    <cellStyle name="Saída 6 2 5" xfId="41184" xr:uid="{00000000-0005-0000-0000-000006D20000}"/>
    <cellStyle name="Saída 6 2 6" xfId="40081" xr:uid="{00000000-0005-0000-0000-000007D20000}"/>
    <cellStyle name="Saída 6 2 7" xfId="41416" xr:uid="{00000000-0005-0000-0000-000008D20000}"/>
    <cellStyle name="Saída 6 2 8" xfId="34336" xr:uid="{00000000-0005-0000-0000-000009D20000}"/>
    <cellStyle name="Saída 6 2 9" xfId="40473" xr:uid="{00000000-0005-0000-0000-00000AD20000}"/>
    <cellStyle name="Saída 6 20" xfId="15263" xr:uid="{00000000-0005-0000-0000-00000BD20000}"/>
    <cellStyle name="Saída 6 3" xfId="10484" xr:uid="{00000000-0005-0000-0000-00000CD20000}"/>
    <cellStyle name="Saída 6 3 2" xfId="56249" xr:uid="{00000000-0005-0000-0000-00000DD20000}"/>
    <cellStyle name="Saída 6 3 3" xfId="21282" xr:uid="{00000000-0005-0000-0000-00000ED20000}"/>
    <cellStyle name="Saída 6 4" xfId="23634" xr:uid="{00000000-0005-0000-0000-00000FD20000}"/>
    <cellStyle name="Saída 6 5" xfId="21300" xr:uid="{00000000-0005-0000-0000-000010D20000}"/>
    <cellStyle name="Saída 6 6" xfId="24701" xr:uid="{00000000-0005-0000-0000-000011D20000}"/>
    <cellStyle name="Saída 6 7" xfId="23942" xr:uid="{00000000-0005-0000-0000-000012D20000}"/>
    <cellStyle name="Saída 6 8" xfId="23730" xr:uid="{00000000-0005-0000-0000-000013D20000}"/>
    <cellStyle name="Saída 6 9" xfId="30825" xr:uid="{00000000-0005-0000-0000-000014D20000}"/>
    <cellStyle name="Saída_Bham" xfId="392" xr:uid="{00000000-0005-0000-0000-000015D20000}"/>
    <cellStyle name="Salida" xfId="261" xr:uid="{00000000-0005-0000-0000-000016D20000}"/>
    <cellStyle name="SAPBEXaggData" xfId="557" xr:uid="{00000000-0005-0000-0000-000017D20000}"/>
    <cellStyle name="SAPBEXaggData 10" xfId="23842" xr:uid="{00000000-0005-0000-0000-000018D20000}"/>
    <cellStyle name="SAPBEXaggData 11" xfId="28937" xr:uid="{00000000-0005-0000-0000-000019D20000}"/>
    <cellStyle name="SAPBEXaggData 12" xfId="34473" xr:uid="{00000000-0005-0000-0000-00001AD20000}"/>
    <cellStyle name="SAPBEXaggData 13" xfId="36282" xr:uid="{00000000-0005-0000-0000-00001BD20000}"/>
    <cellStyle name="SAPBEXaggData 14" xfId="41357" xr:uid="{00000000-0005-0000-0000-00001CD20000}"/>
    <cellStyle name="SAPBEXaggData 15" xfId="39440" xr:uid="{00000000-0005-0000-0000-00001DD20000}"/>
    <cellStyle name="SAPBEXaggData 16" xfId="40539" xr:uid="{00000000-0005-0000-0000-00001ED20000}"/>
    <cellStyle name="SAPBEXaggData 17" xfId="41418" xr:uid="{00000000-0005-0000-0000-00001FD20000}"/>
    <cellStyle name="SAPBEXaggData 18" xfId="41351" xr:uid="{00000000-0005-0000-0000-000020D20000}"/>
    <cellStyle name="SAPBEXaggData 19" xfId="39694" xr:uid="{00000000-0005-0000-0000-000021D20000}"/>
    <cellStyle name="SAPBEXaggData 2" xfId="918" xr:uid="{00000000-0005-0000-0000-000022D20000}"/>
    <cellStyle name="SAPBEXaggData 2 10" xfId="33736" xr:uid="{00000000-0005-0000-0000-000023D20000}"/>
    <cellStyle name="SAPBEXaggData 2 11" xfId="34832" xr:uid="{00000000-0005-0000-0000-000024D20000}"/>
    <cellStyle name="SAPBEXaggData 2 12" xfId="39399" xr:uid="{00000000-0005-0000-0000-000025D20000}"/>
    <cellStyle name="SAPBEXaggData 2 13" xfId="41412" xr:uid="{00000000-0005-0000-0000-000026D20000}"/>
    <cellStyle name="SAPBEXaggData 2 14" xfId="39907" xr:uid="{00000000-0005-0000-0000-000027D20000}"/>
    <cellStyle name="SAPBEXaggData 2 15" xfId="40337" xr:uid="{00000000-0005-0000-0000-000028D20000}"/>
    <cellStyle name="SAPBEXaggData 2 16" xfId="40259" xr:uid="{00000000-0005-0000-0000-000029D20000}"/>
    <cellStyle name="SAPBEXaggData 2 17" xfId="40956" xr:uid="{00000000-0005-0000-0000-00002AD20000}"/>
    <cellStyle name="SAPBEXaggData 2 18" xfId="41872" xr:uid="{00000000-0005-0000-0000-00002BD20000}"/>
    <cellStyle name="SAPBEXaggData 2 19" xfId="42431" xr:uid="{00000000-0005-0000-0000-00002CD20000}"/>
    <cellStyle name="SAPBEXaggData 2 2" xfId="1890" xr:uid="{00000000-0005-0000-0000-00002DD20000}"/>
    <cellStyle name="SAPBEXaggData 2 2 10" xfId="33845" xr:uid="{00000000-0005-0000-0000-00002ED20000}"/>
    <cellStyle name="SAPBEXaggData 2 2 11" xfId="35800" xr:uid="{00000000-0005-0000-0000-00002FD20000}"/>
    <cellStyle name="SAPBEXaggData 2 2 12" xfId="39833" xr:uid="{00000000-0005-0000-0000-000030D20000}"/>
    <cellStyle name="SAPBEXaggData 2 2 13" xfId="39633" xr:uid="{00000000-0005-0000-0000-000031D20000}"/>
    <cellStyle name="SAPBEXaggData 2 2 14" xfId="40925" xr:uid="{00000000-0005-0000-0000-000032D20000}"/>
    <cellStyle name="SAPBEXaggData 2 2 15" xfId="41083" xr:uid="{00000000-0005-0000-0000-000033D20000}"/>
    <cellStyle name="SAPBEXaggData 2 2 16" xfId="39353" xr:uid="{00000000-0005-0000-0000-000034D20000}"/>
    <cellStyle name="SAPBEXaggData 2 2 17" xfId="39582" xr:uid="{00000000-0005-0000-0000-000035D20000}"/>
    <cellStyle name="SAPBEXaggData 2 2 18" xfId="40484" xr:uid="{00000000-0005-0000-0000-000036D20000}"/>
    <cellStyle name="SAPBEXaggData 2 2 19" xfId="43395" xr:uid="{00000000-0005-0000-0000-000037D20000}"/>
    <cellStyle name="SAPBEXaggData 2 2 2" xfId="4224" xr:uid="{00000000-0005-0000-0000-000038D20000}"/>
    <cellStyle name="SAPBEXaggData 2 2 2 10" xfId="37903" xr:uid="{00000000-0005-0000-0000-000039D20000}"/>
    <cellStyle name="SAPBEXaggData 2 2 2 11" xfId="40828" xr:uid="{00000000-0005-0000-0000-00003AD20000}"/>
    <cellStyle name="SAPBEXaggData 2 2 2 12" xfId="34176" xr:uid="{00000000-0005-0000-0000-00003BD20000}"/>
    <cellStyle name="SAPBEXaggData 2 2 2 13" xfId="36297" xr:uid="{00000000-0005-0000-0000-00003CD20000}"/>
    <cellStyle name="SAPBEXaggData 2 2 2 14" xfId="41673" xr:uid="{00000000-0005-0000-0000-00003DD20000}"/>
    <cellStyle name="SAPBEXaggData 2 2 2 15" xfId="36302" xr:uid="{00000000-0005-0000-0000-00003ED20000}"/>
    <cellStyle name="SAPBEXaggData 2 2 2 16" xfId="34219" xr:uid="{00000000-0005-0000-0000-00003FD20000}"/>
    <cellStyle name="SAPBEXaggData 2 2 2 17" xfId="40893" xr:uid="{00000000-0005-0000-0000-000040D20000}"/>
    <cellStyle name="SAPBEXaggData 2 2 2 18" xfId="45363" xr:uid="{00000000-0005-0000-0000-000041D20000}"/>
    <cellStyle name="SAPBEXaggData 2 2 2 19" xfId="18557" xr:uid="{00000000-0005-0000-0000-000042D20000}"/>
    <cellStyle name="SAPBEXaggData 2 2 2 2" xfId="10598" xr:uid="{00000000-0005-0000-0000-000043D20000}"/>
    <cellStyle name="SAPBEXaggData 2 2 2 2 2" xfId="56363" xr:uid="{00000000-0005-0000-0000-000044D20000}"/>
    <cellStyle name="SAPBEXaggData 2 2 2 2 3" xfId="22849" xr:uid="{00000000-0005-0000-0000-000045D20000}"/>
    <cellStyle name="SAPBEXaggData 2 2 2 3" xfId="24725" xr:uid="{00000000-0005-0000-0000-000046D20000}"/>
    <cellStyle name="SAPBEXaggData 2 2 2 4" xfId="19221" xr:uid="{00000000-0005-0000-0000-000047D20000}"/>
    <cellStyle name="SAPBEXaggData 2 2 2 5" xfId="23520" xr:uid="{00000000-0005-0000-0000-000048D20000}"/>
    <cellStyle name="SAPBEXaggData 2 2 2 6" xfId="24272" xr:uid="{00000000-0005-0000-0000-000049D20000}"/>
    <cellStyle name="SAPBEXaggData 2 2 2 7" xfId="19045" xr:uid="{00000000-0005-0000-0000-00004AD20000}"/>
    <cellStyle name="SAPBEXaggData 2 2 2 8" xfId="32328" xr:uid="{00000000-0005-0000-0000-00004BD20000}"/>
    <cellStyle name="SAPBEXaggData 2 2 2 9" xfId="34006" xr:uid="{00000000-0005-0000-0000-00004CD20000}"/>
    <cellStyle name="SAPBEXaggData 2 2 20" xfId="13416" xr:uid="{00000000-0005-0000-0000-00004DD20000}"/>
    <cellStyle name="SAPBEXaggData 2 2 3" xfId="10437" xr:uid="{00000000-0005-0000-0000-00004ED20000}"/>
    <cellStyle name="SAPBEXaggData 2 2 3 2" xfId="56202" xr:uid="{00000000-0005-0000-0000-00004FD20000}"/>
    <cellStyle name="SAPBEXaggData 2 2 3 3" xfId="20729" xr:uid="{00000000-0005-0000-0000-000050D20000}"/>
    <cellStyle name="SAPBEXaggData 2 2 4" xfId="21274" xr:uid="{00000000-0005-0000-0000-000051D20000}"/>
    <cellStyle name="SAPBEXaggData 2 2 5" xfId="23543" xr:uid="{00000000-0005-0000-0000-000052D20000}"/>
    <cellStyle name="SAPBEXaggData 2 2 6" xfId="24579" xr:uid="{00000000-0005-0000-0000-000053D20000}"/>
    <cellStyle name="SAPBEXaggData 2 2 7" xfId="24387" xr:uid="{00000000-0005-0000-0000-000054D20000}"/>
    <cellStyle name="SAPBEXaggData 2 2 8" xfId="23566" xr:uid="{00000000-0005-0000-0000-000055D20000}"/>
    <cellStyle name="SAPBEXaggData 2 2 9" xfId="30348" xr:uid="{00000000-0005-0000-0000-000056D20000}"/>
    <cellStyle name="SAPBEXaggData 2 20" xfId="11775" xr:uid="{00000000-0005-0000-0000-000057D20000}"/>
    <cellStyle name="SAPBEXaggData 2 3" xfId="1929" xr:uid="{00000000-0005-0000-0000-000058D20000}"/>
    <cellStyle name="SAPBEXaggData 2 3 10" xfId="35839" xr:uid="{00000000-0005-0000-0000-000059D20000}"/>
    <cellStyle name="SAPBEXaggData 2 3 11" xfId="39872" xr:uid="{00000000-0005-0000-0000-00005AD20000}"/>
    <cellStyle name="SAPBEXaggData 2 3 12" xfId="39760" xr:uid="{00000000-0005-0000-0000-00005BD20000}"/>
    <cellStyle name="SAPBEXaggData 2 3 13" xfId="40723" xr:uid="{00000000-0005-0000-0000-00005CD20000}"/>
    <cellStyle name="SAPBEXaggData 2 3 14" xfId="41585" xr:uid="{00000000-0005-0000-0000-00005DD20000}"/>
    <cellStyle name="SAPBEXaggData 2 3 15" xfId="34134" xr:uid="{00000000-0005-0000-0000-00005ED20000}"/>
    <cellStyle name="SAPBEXaggData 2 3 16" xfId="40772" xr:uid="{00000000-0005-0000-0000-00005FD20000}"/>
    <cellStyle name="SAPBEXaggData 2 3 17" xfId="41722" xr:uid="{00000000-0005-0000-0000-000060D20000}"/>
    <cellStyle name="SAPBEXaggData 2 3 18" xfId="43434" xr:uid="{00000000-0005-0000-0000-000061D20000}"/>
    <cellStyle name="SAPBEXaggData 2 3 19" xfId="13449" xr:uid="{00000000-0005-0000-0000-000062D20000}"/>
    <cellStyle name="SAPBEXaggData 2 3 2" xfId="10476" xr:uid="{00000000-0005-0000-0000-000063D20000}"/>
    <cellStyle name="SAPBEXaggData 2 3 2 2" xfId="56241" xr:uid="{00000000-0005-0000-0000-000064D20000}"/>
    <cellStyle name="SAPBEXaggData 2 3 2 3" xfId="20768" xr:uid="{00000000-0005-0000-0000-000065D20000}"/>
    <cellStyle name="SAPBEXaggData 2 3 3" xfId="24733" xr:uid="{00000000-0005-0000-0000-000066D20000}"/>
    <cellStyle name="SAPBEXaggData 2 3 4" xfId="23593" xr:uid="{00000000-0005-0000-0000-000067D20000}"/>
    <cellStyle name="SAPBEXaggData 2 3 5" xfId="24516" xr:uid="{00000000-0005-0000-0000-000068D20000}"/>
    <cellStyle name="SAPBEXaggData 2 3 6" xfId="24366" xr:uid="{00000000-0005-0000-0000-000069D20000}"/>
    <cellStyle name="SAPBEXaggData 2 3 7" xfId="24978" xr:uid="{00000000-0005-0000-0000-00006AD20000}"/>
    <cellStyle name="SAPBEXaggData 2 3 8" xfId="30382" xr:uid="{00000000-0005-0000-0000-00006BD20000}"/>
    <cellStyle name="SAPBEXaggData 2 3 9" xfId="33884" xr:uid="{00000000-0005-0000-0000-00006CD20000}"/>
    <cellStyle name="SAPBEXaggData 2 4" xfId="7539" xr:uid="{00000000-0005-0000-0000-00006DD20000}"/>
    <cellStyle name="SAPBEXaggData 2 4 2" xfId="53305" xr:uid="{00000000-0005-0000-0000-00006ED20000}"/>
    <cellStyle name="SAPBEXaggData 2 4 3" xfId="19763" xr:uid="{00000000-0005-0000-0000-00006FD20000}"/>
    <cellStyle name="SAPBEXaggData 2 5" xfId="24669" xr:uid="{00000000-0005-0000-0000-000070D20000}"/>
    <cellStyle name="SAPBEXaggData 2 6" xfId="24511" xr:uid="{00000000-0005-0000-0000-000071D20000}"/>
    <cellStyle name="SAPBEXaggData 2 7" xfId="24399" xr:uid="{00000000-0005-0000-0000-000072D20000}"/>
    <cellStyle name="SAPBEXaggData 2 8" xfId="24132" xr:uid="{00000000-0005-0000-0000-000073D20000}"/>
    <cellStyle name="SAPBEXaggData 2 9" xfId="25010" xr:uid="{00000000-0005-0000-0000-000074D20000}"/>
    <cellStyle name="SAPBEXaggData 20" xfId="42073" xr:uid="{00000000-0005-0000-0000-000075D20000}"/>
    <cellStyle name="SAPBEXaggData 21" xfId="11417" xr:uid="{00000000-0005-0000-0000-000076D20000}"/>
    <cellStyle name="SAPBEXaggData 3" xfId="1884" xr:uid="{00000000-0005-0000-0000-000077D20000}"/>
    <cellStyle name="SAPBEXaggData 3 10" xfId="33839" xr:uid="{00000000-0005-0000-0000-000078D20000}"/>
    <cellStyle name="SAPBEXaggData 3 11" xfId="35794" xr:uid="{00000000-0005-0000-0000-000079D20000}"/>
    <cellStyle name="SAPBEXaggData 3 12" xfId="39827" xr:uid="{00000000-0005-0000-0000-00007AD20000}"/>
    <cellStyle name="SAPBEXaggData 3 13" xfId="40876" xr:uid="{00000000-0005-0000-0000-00007BD20000}"/>
    <cellStyle name="SAPBEXaggData 3 14" xfId="41574" xr:uid="{00000000-0005-0000-0000-00007CD20000}"/>
    <cellStyle name="SAPBEXaggData 3 15" xfId="40907" xr:uid="{00000000-0005-0000-0000-00007DD20000}"/>
    <cellStyle name="SAPBEXaggData 3 16" xfId="39347" xr:uid="{00000000-0005-0000-0000-00007ED20000}"/>
    <cellStyle name="SAPBEXaggData 3 17" xfId="41650" xr:uid="{00000000-0005-0000-0000-00007FD20000}"/>
    <cellStyle name="SAPBEXaggData 3 18" xfId="41854" xr:uid="{00000000-0005-0000-0000-000080D20000}"/>
    <cellStyle name="SAPBEXaggData 3 19" xfId="43389" xr:uid="{00000000-0005-0000-0000-000081D20000}"/>
    <cellStyle name="SAPBEXaggData 3 2" xfId="4221" xr:uid="{00000000-0005-0000-0000-000082D20000}"/>
    <cellStyle name="SAPBEXaggData 3 2 10" xfId="37900" xr:uid="{00000000-0005-0000-0000-000083D20000}"/>
    <cellStyle name="SAPBEXaggData 3 2 11" xfId="40825" xr:uid="{00000000-0005-0000-0000-000084D20000}"/>
    <cellStyle name="SAPBEXaggData 3 2 12" xfId="40374" xr:uid="{00000000-0005-0000-0000-000085D20000}"/>
    <cellStyle name="SAPBEXaggData 3 2 13" xfId="40162" xr:uid="{00000000-0005-0000-0000-000086D20000}"/>
    <cellStyle name="SAPBEXaggData 3 2 14" xfId="41533" xr:uid="{00000000-0005-0000-0000-000087D20000}"/>
    <cellStyle name="SAPBEXaggData 3 2 15" xfId="35885" xr:uid="{00000000-0005-0000-0000-000088D20000}"/>
    <cellStyle name="SAPBEXaggData 3 2 16" xfId="39688" xr:uid="{00000000-0005-0000-0000-000089D20000}"/>
    <cellStyle name="SAPBEXaggData 3 2 17" xfId="41799" xr:uid="{00000000-0005-0000-0000-00008AD20000}"/>
    <cellStyle name="SAPBEXaggData 3 2 18" xfId="45360" xr:uid="{00000000-0005-0000-0000-00008BD20000}"/>
    <cellStyle name="SAPBEXaggData 3 2 19" xfId="18554" xr:uid="{00000000-0005-0000-0000-00008CD20000}"/>
    <cellStyle name="SAPBEXaggData 3 2 2" xfId="10595" xr:uid="{00000000-0005-0000-0000-00008DD20000}"/>
    <cellStyle name="SAPBEXaggData 3 2 2 2" xfId="56360" xr:uid="{00000000-0005-0000-0000-00008ED20000}"/>
    <cellStyle name="SAPBEXaggData 3 2 2 3" xfId="22846" xr:uid="{00000000-0005-0000-0000-00008FD20000}"/>
    <cellStyle name="SAPBEXaggData 3 2 3" xfId="23396" xr:uid="{00000000-0005-0000-0000-000090D20000}"/>
    <cellStyle name="SAPBEXaggData 3 2 4" xfId="24481" xr:uid="{00000000-0005-0000-0000-000091D20000}"/>
    <cellStyle name="SAPBEXaggData 3 2 5" xfId="24964" xr:uid="{00000000-0005-0000-0000-000092D20000}"/>
    <cellStyle name="SAPBEXaggData 3 2 6" xfId="23429" xr:uid="{00000000-0005-0000-0000-000093D20000}"/>
    <cellStyle name="SAPBEXaggData 3 2 7" xfId="25201" xr:uid="{00000000-0005-0000-0000-000094D20000}"/>
    <cellStyle name="SAPBEXaggData 3 2 8" xfId="32325" xr:uid="{00000000-0005-0000-0000-000095D20000}"/>
    <cellStyle name="SAPBEXaggData 3 2 9" xfId="34003" xr:uid="{00000000-0005-0000-0000-000096D20000}"/>
    <cellStyle name="SAPBEXaggData 3 20" xfId="13410" xr:uid="{00000000-0005-0000-0000-000097D20000}"/>
    <cellStyle name="SAPBEXaggData 3 3" xfId="10431" xr:uid="{00000000-0005-0000-0000-000098D20000}"/>
    <cellStyle name="SAPBEXaggData 3 3 2" xfId="56196" xr:uid="{00000000-0005-0000-0000-000099D20000}"/>
    <cellStyle name="SAPBEXaggData 3 3 3" xfId="20723" xr:uid="{00000000-0005-0000-0000-00009AD20000}"/>
    <cellStyle name="SAPBEXaggData 3 4" xfId="19141" xr:uid="{00000000-0005-0000-0000-00009BD20000}"/>
    <cellStyle name="SAPBEXaggData 3 5" xfId="24484" xr:uid="{00000000-0005-0000-0000-00009CD20000}"/>
    <cellStyle name="SAPBEXaggData 3 6" xfId="24522" xr:uid="{00000000-0005-0000-0000-00009DD20000}"/>
    <cellStyle name="SAPBEXaggData 3 7" xfId="24330" xr:uid="{00000000-0005-0000-0000-00009ED20000}"/>
    <cellStyle name="SAPBEXaggData 3 8" xfId="24575" xr:uid="{00000000-0005-0000-0000-00009FD20000}"/>
    <cellStyle name="SAPBEXaggData 3 9" xfId="30342" xr:uid="{00000000-0005-0000-0000-0000A0D20000}"/>
    <cellStyle name="SAPBEXaggData 4" xfId="1847" xr:uid="{00000000-0005-0000-0000-0000A1D20000}"/>
    <cellStyle name="SAPBEXaggData 4 10" xfId="35757" xr:uid="{00000000-0005-0000-0000-0000A2D20000}"/>
    <cellStyle name="SAPBEXaggData 4 11" xfId="39790" xr:uid="{00000000-0005-0000-0000-0000A3D20000}"/>
    <cellStyle name="SAPBEXaggData 4 12" xfId="40757" xr:uid="{00000000-0005-0000-0000-0000A4D20000}"/>
    <cellStyle name="SAPBEXaggData 4 13" xfId="41147" xr:uid="{00000000-0005-0000-0000-0000A5D20000}"/>
    <cellStyle name="SAPBEXaggData 4 14" xfId="40607" xr:uid="{00000000-0005-0000-0000-0000A6D20000}"/>
    <cellStyle name="SAPBEXaggData 4 15" xfId="39675" xr:uid="{00000000-0005-0000-0000-0000A7D20000}"/>
    <cellStyle name="SAPBEXaggData 4 16" xfId="39930" xr:uid="{00000000-0005-0000-0000-0000A8D20000}"/>
    <cellStyle name="SAPBEXaggData 4 17" xfId="41473" xr:uid="{00000000-0005-0000-0000-0000A9D20000}"/>
    <cellStyle name="SAPBEXaggData 4 18" xfId="43352" xr:uid="{00000000-0005-0000-0000-0000AAD20000}"/>
    <cellStyle name="SAPBEXaggData 4 19" xfId="13377" xr:uid="{00000000-0005-0000-0000-0000ABD20000}"/>
    <cellStyle name="SAPBEXaggData 4 2" xfId="10394" xr:uid="{00000000-0005-0000-0000-0000ACD20000}"/>
    <cellStyle name="SAPBEXaggData 4 2 2" xfId="56159" xr:uid="{00000000-0005-0000-0000-0000ADD20000}"/>
    <cellStyle name="SAPBEXaggData 4 2 3" xfId="20686" xr:uid="{00000000-0005-0000-0000-0000AED20000}"/>
    <cellStyle name="SAPBEXaggData 4 3" xfId="24020" xr:uid="{00000000-0005-0000-0000-0000AFD20000}"/>
    <cellStyle name="SAPBEXaggData 4 4" xfId="24517" xr:uid="{00000000-0005-0000-0000-0000B0D20000}"/>
    <cellStyle name="SAPBEXaggData 4 5" xfId="25026" xr:uid="{00000000-0005-0000-0000-0000B1D20000}"/>
    <cellStyle name="SAPBEXaggData 4 6" xfId="24218" xr:uid="{00000000-0005-0000-0000-0000B2D20000}"/>
    <cellStyle name="SAPBEXaggData 4 7" xfId="23678" xr:uid="{00000000-0005-0000-0000-0000B3D20000}"/>
    <cellStyle name="SAPBEXaggData 4 8" xfId="30308" xr:uid="{00000000-0005-0000-0000-0000B4D20000}"/>
    <cellStyle name="SAPBEXaggData 4 9" xfId="33802" xr:uid="{00000000-0005-0000-0000-0000B5D20000}"/>
    <cellStyle name="SAPBEXaggData 5" xfId="7577" xr:uid="{00000000-0005-0000-0000-0000B6D20000}"/>
    <cellStyle name="SAPBEXaggData 5 2" xfId="53343" xr:uid="{00000000-0005-0000-0000-0000B7D20000}"/>
    <cellStyle name="SAPBEXaggData 5 3" xfId="19404" xr:uid="{00000000-0005-0000-0000-0000B8D20000}"/>
    <cellStyle name="SAPBEXaggData 6" xfId="24542" xr:uid="{00000000-0005-0000-0000-0000B9D20000}"/>
    <cellStyle name="SAPBEXaggData 7" xfId="23394" xr:uid="{00000000-0005-0000-0000-0000BAD20000}"/>
    <cellStyle name="SAPBEXaggData 8" xfId="23857" xr:uid="{00000000-0005-0000-0000-0000BBD20000}"/>
    <cellStyle name="SAPBEXaggData 9" xfId="23771" xr:uid="{00000000-0005-0000-0000-0000BCD20000}"/>
    <cellStyle name="SAPBEXaggDataEmph" xfId="57420" xr:uid="{00000000-0005-0000-0000-0000BDD20000}"/>
    <cellStyle name="SAPBEXaggItem" xfId="556" xr:uid="{00000000-0005-0000-0000-0000BED20000}"/>
    <cellStyle name="SAPBEXaggItem 10" xfId="23539" xr:uid="{00000000-0005-0000-0000-0000BFD20000}"/>
    <cellStyle name="SAPBEXaggItem 11" xfId="28904" xr:uid="{00000000-0005-0000-0000-0000C0D20000}"/>
    <cellStyle name="SAPBEXaggItem 12" xfId="34472" xr:uid="{00000000-0005-0000-0000-0000C1D20000}"/>
    <cellStyle name="SAPBEXaggItem 13" xfId="34112" xr:uid="{00000000-0005-0000-0000-0000C2D20000}"/>
    <cellStyle name="SAPBEXaggItem 14" xfId="34232" xr:uid="{00000000-0005-0000-0000-0000C3D20000}"/>
    <cellStyle name="SAPBEXaggItem 15" xfId="41674" xr:uid="{00000000-0005-0000-0000-0000C4D20000}"/>
    <cellStyle name="SAPBEXaggItem 16" xfId="39759" xr:uid="{00000000-0005-0000-0000-0000C5D20000}"/>
    <cellStyle name="SAPBEXaggItem 17" xfId="41066" xr:uid="{00000000-0005-0000-0000-0000C6D20000}"/>
    <cellStyle name="SAPBEXaggItem 18" xfId="41769" xr:uid="{00000000-0005-0000-0000-0000C7D20000}"/>
    <cellStyle name="SAPBEXaggItem 19" xfId="41287" xr:uid="{00000000-0005-0000-0000-0000C8D20000}"/>
    <cellStyle name="SAPBEXaggItem 2" xfId="917" xr:uid="{00000000-0005-0000-0000-0000C9D20000}"/>
    <cellStyle name="SAPBEXaggItem 2 10" xfId="33735" xr:uid="{00000000-0005-0000-0000-0000CAD20000}"/>
    <cellStyle name="SAPBEXaggItem 2 11" xfId="34831" xr:uid="{00000000-0005-0000-0000-0000CBD20000}"/>
    <cellStyle name="SAPBEXaggItem 2 12" xfId="39398" xr:uid="{00000000-0005-0000-0000-0000CCD20000}"/>
    <cellStyle name="SAPBEXaggItem 2 13" xfId="39366" xr:uid="{00000000-0005-0000-0000-0000CDD20000}"/>
    <cellStyle name="SAPBEXaggItem 2 14" xfId="41600" xr:uid="{00000000-0005-0000-0000-0000CED20000}"/>
    <cellStyle name="SAPBEXaggItem 2 15" xfId="39730" xr:uid="{00000000-0005-0000-0000-0000CFD20000}"/>
    <cellStyle name="SAPBEXaggItem 2 16" xfId="40883" xr:uid="{00000000-0005-0000-0000-0000D0D20000}"/>
    <cellStyle name="SAPBEXaggItem 2 17" xfId="41678" xr:uid="{00000000-0005-0000-0000-0000D1D20000}"/>
    <cellStyle name="SAPBEXaggItem 2 18" xfId="41502" xr:uid="{00000000-0005-0000-0000-0000D2D20000}"/>
    <cellStyle name="SAPBEXaggItem 2 19" xfId="42430" xr:uid="{00000000-0005-0000-0000-0000D3D20000}"/>
    <cellStyle name="SAPBEXaggItem 2 2" xfId="1893" xr:uid="{00000000-0005-0000-0000-0000D4D20000}"/>
    <cellStyle name="SAPBEXaggItem 2 2 10" xfId="33848" xr:uid="{00000000-0005-0000-0000-0000D5D20000}"/>
    <cellStyle name="SAPBEXaggItem 2 2 11" xfId="35803" xr:uid="{00000000-0005-0000-0000-0000D6D20000}"/>
    <cellStyle name="SAPBEXaggItem 2 2 12" xfId="39836" xr:uid="{00000000-0005-0000-0000-0000D7D20000}"/>
    <cellStyle name="SAPBEXaggItem 2 2 13" xfId="41136" xr:uid="{00000000-0005-0000-0000-0000D8D20000}"/>
    <cellStyle name="SAPBEXaggItem 2 2 14" xfId="40853" xr:uid="{00000000-0005-0000-0000-0000D9D20000}"/>
    <cellStyle name="SAPBEXaggItem 2 2 15" xfId="39384" xr:uid="{00000000-0005-0000-0000-0000DAD20000}"/>
    <cellStyle name="SAPBEXaggItem 2 2 16" xfId="40603" xr:uid="{00000000-0005-0000-0000-0000DBD20000}"/>
    <cellStyle name="SAPBEXaggItem 2 2 17" xfId="41701" xr:uid="{00000000-0005-0000-0000-0000DCD20000}"/>
    <cellStyle name="SAPBEXaggItem 2 2 18" xfId="39748" xr:uid="{00000000-0005-0000-0000-0000DDD20000}"/>
    <cellStyle name="SAPBEXaggItem 2 2 19" xfId="43398" xr:uid="{00000000-0005-0000-0000-0000DED20000}"/>
    <cellStyle name="SAPBEXaggItem 2 2 2" xfId="4225" xr:uid="{00000000-0005-0000-0000-0000DFD20000}"/>
    <cellStyle name="SAPBEXaggItem 2 2 2 10" xfId="37904" xr:uid="{00000000-0005-0000-0000-0000E0D20000}"/>
    <cellStyle name="SAPBEXaggItem 2 2 2 11" xfId="40829" xr:uid="{00000000-0005-0000-0000-0000E1D20000}"/>
    <cellStyle name="SAPBEXaggItem 2 2 2 12" xfId="41343" xr:uid="{00000000-0005-0000-0000-0000E2D20000}"/>
    <cellStyle name="SAPBEXaggItem 2 2 2 13" xfId="41371" xr:uid="{00000000-0005-0000-0000-0000E3D20000}"/>
    <cellStyle name="SAPBEXaggItem 2 2 2 14" xfId="40406" xr:uid="{00000000-0005-0000-0000-0000E4D20000}"/>
    <cellStyle name="SAPBEXaggItem 2 2 2 15" xfId="40555" xr:uid="{00000000-0005-0000-0000-0000E5D20000}"/>
    <cellStyle name="SAPBEXaggItem 2 2 2 16" xfId="40885" xr:uid="{00000000-0005-0000-0000-0000E6D20000}"/>
    <cellStyle name="SAPBEXaggItem 2 2 2 17" xfId="41846" xr:uid="{00000000-0005-0000-0000-0000E7D20000}"/>
    <cellStyle name="SAPBEXaggItem 2 2 2 18" xfId="45364" xr:uid="{00000000-0005-0000-0000-0000E8D20000}"/>
    <cellStyle name="SAPBEXaggItem 2 2 2 19" xfId="18558" xr:uid="{00000000-0005-0000-0000-0000E9D20000}"/>
    <cellStyle name="SAPBEXaggItem 2 2 2 2" xfId="10599" xr:uid="{00000000-0005-0000-0000-0000EAD20000}"/>
    <cellStyle name="SAPBEXaggItem 2 2 2 2 2" xfId="56364" xr:uid="{00000000-0005-0000-0000-0000EBD20000}"/>
    <cellStyle name="SAPBEXaggItem 2 2 2 2 3" xfId="22850" xr:uid="{00000000-0005-0000-0000-0000ECD20000}"/>
    <cellStyle name="SAPBEXaggItem 2 2 2 3" xfId="23863" xr:uid="{00000000-0005-0000-0000-0000EDD20000}"/>
    <cellStyle name="SAPBEXaggItem 2 2 2 4" xfId="24492" xr:uid="{00000000-0005-0000-0000-0000EED20000}"/>
    <cellStyle name="SAPBEXaggItem 2 2 2 5" xfId="23603" xr:uid="{00000000-0005-0000-0000-0000EFD20000}"/>
    <cellStyle name="SAPBEXaggItem 2 2 2 6" xfId="25013" xr:uid="{00000000-0005-0000-0000-0000F0D20000}"/>
    <cellStyle name="SAPBEXaggItem 2 2 2 7" xfId="24797" xr:uid="{00000000-0005-0000-0000-0000F1D20000}"/>
    <cellStyle name="SAPBEXaggItem 2 2 2 8" xfId="32329" xr:uid="{00000000-0005-0000-0000-0000F2D20000}"/>
    <cellStyle name="SAPBEXaggItem 2 2 2 9" xfId="34007" xr:uid="{00000000-0005-0000-0000-0000F3D20000}"/>
    <cellStyle name="SAPBEXaggItem 2 2 20" xfId="13419" xr:uid="{00000000-0005-0000-0000-0000F4D20000}"/>
    <cellStyle name="SAPBEXaggItem 2 2 3" xfId="10440" xr:uid="{00000000-0005-0000-0000-0000F5D20000}"/>
    <cellStyle name="SAPBEXaggItem 2 2 3 2" xfId="56205" xr:uid="{00000000-0005-0000-0000-0000F6D20000}"/>
    <cellStyle name="SAPBEXaggItem 2 2 3 3" xfId="20732" xr:uid="{00000000-0005-0000-0000-0000F7D20000}"/>
    <cellStyle name="SAPBEXaggItem 2 2 4" xfId="21328" xr:uid="{00000000-0005-0000-0000-0000F8D20000}"/>
    <cellStyle name="SAPBEXaggItem 2 2 5" xfId="23703" xr:uid="{00000000-0005-0000-0000-0000F9D20000}"/>
    <cellStyle name="SAPBEXaggItem 2 2 6" xfId="23628" xr:uid="{00000000-0005-0000-0000-0000FAD20000}"/>
    <cellStyle name="SAPBEXaggItem 2 2 7" xfId="23612" xr:uid="{00000000-0005-0000-0000-0000FBD20000}"/>
    <cellStyle name="SAPBEXaggItem 2 2 8" xfId="24869" xr:uid="{00000000-0005-0000-0000-0000FCD20000}"/>
    <cellStyle name="SAPBEXaggItem 2 2 9" xfId="30351" xr:uid="{00000000-0005-0000-0000-0000FDD20000}"/>
    <cellStyle name="SAPBEXaggItem 2 20" xfId="11774" xr:uid="{00000000-0005-0000-0000-0000FED20000}"/>
    <cellStyle name="SAPBEXaggItem 2 3" xfId="1849" xr:uid="{00000000-0005-0000-0000-0000FFD20000}"/>
    <cellStyle name="SAPBEXaggItem 2 3 10" xfId="35759" xr:uid="{00000000-0005-0000-0000-000000D30000}"/>
    <cellStyle name="SAPBEXaggItem 2 3 11" xfId="39792" xr:uid="{00000000-0005-0000-0000-000001D30000}"/>
    <cellStyle name="SAPBEXaggItem 2 3 12" xfId="39413" xr:uid="{00000000-0005-0000-0000-000002D30000}"/>
    <cellStyle name="SAPBEXaggItem 2 3 13" xfId="40453" xr:uid="{00000000-0005-0000-0000-000003D30000}"/>
    <cellStyle name="SAPBEXaggItem 2 3 14" xfId="39382" xr:uid="{00000000-0005-0000-0000-000004D30000}"/>
    <cellStyle name="SAPBEXaggItem 2 3 15" xfId="40408" xr:uid="{00000000-0005-0000-0000-000005D30000}"/>
    <cellStyle name="SAPBEXaggItem 2 3 16" xfId="34213" xr:uid="{00000000-0005-0000-0000-000006D30000}"/>
    <cellStyle name="SAPBEXaggItem 2 3 17" xfId="41623" xr:uid="{00000000-0005-0000-0000-000007D30000}"/>
    <cellStyle name="SAPBEXaggItem 2 3 18" xfId="43354" xr:uid="{00000000-0005-0000-0000-000008D30000}"/>
    <cellStyle name="SAPBEXaggItem 2 3 19" xfId="13379" xr:uid="{00000000-0005-0000-0000-000009D30000}"/>
    <cellStyle name="SAPBEXaggItem 2 3 2" xfId="10396" xr:uid="{00000000-0005-0000-0000-00000AD30000}"/>
    <cellStyle name="SAPBEXaggItem 2 3 2 2" xfId="56161" xr:uid="{00000000-0005-0000-0000-00000BD30000}"/>
    <cellStyle name="SAPBEXaggItem 2 3 2 3" xfId="20688" xr:uid="{00000000-0005-0000-0000-00000CD30000}"/>
    <cellStyle name="SAPBEXaggItem 2 3 3" xfId="19067" xr:uid="{00000000-0005-0000-0000-00000DD30000}"/>
    <cellStyle name="SAPBEXaggItem 2 3 4" xfId="24116" xr:uid="{00000000-0005-0000-0000-00000ED30000}"/>
    <cellStyle name="SAPBEXaggItem 2 3 5" xfId="21324" xr:uid="{00000000-0005-0000-0000-00000FD30000}"/>
    <cellStyle name="SAPBEXaggItem 2 3 6" xfId="24277" xr:uid="{00000000-0005-0000-0000-000010D30000}"/>
    <cellStyle name="SAPBEXaggItem 2 3 7" xfId="24994" xr:uid="{00000000-0005-0000-0000-000011D30000}"/>
    <cellStyle name="SAPBEXaggItem 2 3 8" xfId="30310" xr:uid="{00000000-0005-0000-0000-000012D30000}"/>
    <cellStyle name="SAPBEXaggItem 2 3 9" xfId="33804" xr:uid="{00000000-0005-0000-0000-000013D30000}"/>
    <cellStyle name="SAPBEXaggItem 2 4" xfId="5667" xr:uid="{00000000-0005-0000-0000-000014D30000}"/>
    <cellStyle name="SAPBEXaggItem 2 4 2" xfId="51433" xr:uid="{00000000-0005-0000-0000-000015D30000}"/>
    <cellStyle name="SAPBEXaggItem 2 4 3" xfId="19762" xr:uid="{00000000-0005-0000-0000-000016D30000}"/>
    <cellStyle name="SAPBEXaggItem 2 5" xfId="23976" xr:uid="{00000000-0005-0000-0000-000017D30000}"/>
    <cellStyle name="SAPBEXaggItem 2 6" xfId="23934" xr:uid="{00000000-0005-0000-0000-000018D30000}"/>
    <cellStyle name="SAPBEXaggItem 2 7" xfId="24260" xr:uid="{00000000-0005-0000-0000-000019D30000}"/>
    <cellStyle name="SAPBEXaggItem 2 8" xfId="24148" xr:uid="{00000000-0005-0000-0000-00001AD30000}"/>
    <cellStyle name="SAPBEXaggItem 2 9" xfId="23800" xr:uid="{00000000-0005-0000-0000-00001BD30000}"/>
    <cellStyle name="SAPBEXaggItem 20" xfId="42072" xr:uid="{00000000-0005-0000-0000-00001CD30000}"/>
    <cellStyle name="SAPBEXaggItem 21" xfId="11416" xr:uid="{00000000-0005-0000-0000-00001DD30000}"/>
    <cellStyle name="SAPBEXaggItem 3" xfId="1901" xr:uid="{00000000-0005-0000-0000-00001ED30000}"/>
    <cellStyle name="SAPBEXaggItem 3 10" xfId="33856" xr:uid="{00000000-0005-0000-0000-00001FD30000}"/>
    <cellStyle name="SAPBEXaggItem 3 11" xfId="35811" xr:uid="{00000000-0005-0000-0000-000020D30000}"/>
    <cellStyle name="SAPBEXaggItem 3 12" xfId="39844" xr:uid="{00000000-0005-0000-0000-000021D30000}"/>
    <cellStyle name="SAPBEXaggItem 3 13" xfId="41107" xr:uid="{00000000-0005-0000-0000-000022D30000}"/>
    <cellStyle name="SAPBEXaggItem 3 14" xfId="41053" xr:uid="{00000000-0005-0000-0000-000023D30000}"/>
    <cellStyle name="SAPBEXaggItem 3 15" xfId="40795" xr:uid="{00000000-0005-0000-0000-000024D30000}"/>
    <cellStyle name="SAPBEXaggItem 3 16" xfId="41401" xr:uid="{00000000-0005-0000-0000-000025D30000}"/>
    <cellStyle name="SAPBEXaggItem 3 17" xfId="39552" xr:uid="{00000000-0005-0000-0000-000026D30000}"/>
    <cellStyle name="SAPBEXaggItem 3 18" xfId="39980" xr:uid="{00000000-0005-0000-0000-000027D30000}"/>
    <cellStyle name="SAPBEXaggItem 3 19" xfId="43406" xr:uid="{00000000-0005-0000-0000-000028D30000}"/>
    <cellStyle name="SAPBEXaggItem 3 2" xfId="4230" xr:uid="{00000000-0005-0000-0000-000029D30000}"/>
    <cellStyle name="SAPBEXaggItem 3 2 10" xfId="37909" xr:uid="{00000000-0005-0000-0000-00002AD30000}"/>
    <cellStyle name="SAPBEXaggItem 3 2 11" xfId="40834" xr:uid="{00000000-0005-0000-0000-00002BD30000}"/>
    <cellStyle name="SAPBEXaggItem 3 2 12" xfId="40743" xr:uid="{00000000-0005-0000-0000-00002CD30000}"/>
    <cellStyle name="SAPBEXaggItem 3 2 13" xfId="39561" xr:uid="{00000000-0005-0000-0000-00002DD30000}"/>
    <cellStyle name="SAPBEXaggItem 3 2 14" xfId="40107" xr:uid="{00000000-0005-0000-0000-00002ED30000}"/>
    <cellStyle name="SAPBEXaggItem 3 2 15" xfId="41478" xr:uid="{00000000-0005-0000-0000-00002FD30000}"/>
    <cellStyle name="SAPBEXaggItem 3 2 16" xfId="41624" xr:uid="{00000000-0005-0000-0000-000030D30000}"/>
    <cellStyle name="SAPBEXaggItem 3 2 17" xfId="41670" xr:uid="{00000000-0005-0000-0000-000031D30000}"/>
    <cellStyle name="SAPBEXaggItem 3 2 18" xfId="45369" xr:uid="{00000000-0005-0000-0000-000032D30000}"/>
    <cellStyle name="SAPBEXaggItem 3 2 19" xfId="18563" xr:uid="{00000000-0005-0000-0000-000033D30000}"/>
    <cellStyle name="SAPBEXaggItem 3 2 2" xfId="10604" xr:uid="{00000000-0005-0000-0000-000034D30000}"/>
    <cellStyle name="SAPBEXaggItem 3 2 2 2" xfId="56369" xr:uid="{00000000-0005-0000-0000-000035D30000}"/>
    <cellStyle name="SAPBEXaggItem 3 2 2 3" xfId="22855" xr:uid="{00000000-0005-0000-0000-000036D30000}"/>
    <cellStyle name="SAPBEXaggItem 3 2 3" xfId="23649" xr:uid="{00000000-0005-0000-0000-000037D30000}"/>
    <cellStyle name="SAPBEXaggItem 3 2 4" xfId="19224" xr:uid="{00000000-0005-0000-0000-000038D30000}"/>
    <cellStyle name="SAPBEXaggItem 3 2 5" xfId="24249" xr:uid="{00000000-0005-0000-0000-000039D30000}"/>
    <cellStyle name="SAPBEXaggItem 3 2 6" xfId="23672" xr:uid="{00000000-0005-0000-0000-00003AD30000}"/>
    <cellStyle name="SAPBEXaggItem 3 2 7" xfId="23410" xr:uid="{00000000-0005-0000-0000-00003BD30000}"/>
    <cellStyle name="SAPBEXaggItem 3 2 8" xfId="32334" xr:uid="{00000000-0005-0000-0000-00003CD30000}"/>
    <cellStyle name="SAPBEXaggItem 3 2 9" xfId="34012" xr:uid="{00000000-0005-0000-0000-00003DD30000}"/>
    <cellStyle name="SAPBEXaggItem 3 20" xfId="13425" xr:uid="{00000000-0005-0000-0000-00003ED30000}"/>
    <cellStyle name="SAPBEXaggItem 3 3" xfId="10448" xr:uid="{00000000-0005-0000-0000-00003FD30000}"/>
    <cellStyle name="SAPBEXaggItem 3 3 2" xfId="56213" xr:uid="{00000000-0005-0000-0000-000040D30000}"/>
    <cellStyle name="SAPBEXaggItem 3 3 3" xfId="20740" xr:uid="{00000000-0005-0000-0000-000041D30000}"/>
    <cellStyle name="SAPBEXaggItem 3 4" xfId="19048" xr:uid="{00000000-0005-0000-0000-000042D30000}"/>
    <cellStyle name="SAPBEXaggItem 3 5" xfId="23654" xr:uid="{00000000-0005-0000-0000-000043D30000}"/>
    <cellStyle name="SAPBEXaggItem 3 6" xfId="23421" xr:uid="{00000000-0005-0000-0000-000044D30000}"/>
    <cellStyle name="SAPBEXaggItem 3 7" xfId="19275" xr:uid="{00000000-0005-0000-0000-000045D30000}"/>
    <cellStyle name="SAPBEXaggItem 3 8" xfId="24181" xr:uid="{00000000-0005-0000-0000-000046D30000}"/>
    <cellStyle name="SAPBEXaggItem 3 9" xfId="30359" xr:uid="{00000000-0005-0000-0000-000047D30000}"/>
    <cellStyle name="SAPBEXaggItem 4" xfId="1866" xr:uid="{00000000-0005-0000-0000-000048D30000}"/>
    <cellStyle name="SAPBEXaggItem 4 10" xfId="35776" xr:uid="{00000000-0005-0000-0000-000049D30000}"/>
    <cellStyle name="SAPBEXaggItem 4 11" xfId="39809" xr:uid="{00000000-0005-0000-0000-00004AD30000}"/>
    <cellStyle name="SAPBEXaggItem 4 12" xfId="39933" xr:uid="{00000000-0005-0000-0000-00004BD30000}"/>
    <cellStyle name="SAPBEXaggItem 4 13" xfId="41268" xr:uid="{00000000-0005-0000-0000-00004CD30000}"/>
    <cellStyle name="SAPBEXaggItem 4 14" xfId="39664" xr:uid="{00000000-0005-0000-0000-00004DD30000}"/>
    <cellStyle name="SAPBEXaggItem 4 15" xfId="34114" xr:uid="{00000000-0005-0000-0000-00004ED30000}"/>
    <cellStyle name="SAPBEXaggItem 4 16" xfId="36472" xr:uid="{00000000-0005-0000-0000-00004FD30000}"/>
    <cellStyle name="SAPBEXaggItem 4 17" xfId="34214" xr:uid="{00000000-0005-0000-0000-000050D30000}"/>
    <cellStyle name="SAPBEXaggItem 4 18" xfId="43371" xr:uid="{00000000-0005-0000-0000-000051D30000}"/>
    <cellStyle name="SAPBEXaggItem 4 19" xfId="13394" xr:uid="{00000000-0005-0000-0000-000052D30000}"/>
    <cellStyle name="SAPBEXaggItem 4 2" xfId="10413" xr:uid="{00000000-0005-0000-0000-000053D30000}"/>
    <cellStyle name="SAPBEXaggItem 4 2 2" xfId="56178" xr:uid="{00000000-0005-0000-0000-000054D30000}"/>
    <cellStyle name="SAPBEXaggItem 4 2 3" xfId="20705" xr:uid="{00000000-0005-0000-0000-000055D30000}"/>
    <cellStyle name="SAPBEXaggItem 4 3" xfId="23986" xr:uid="{00000000-0005-0000-0000-000056D30000}"/>
    <cellStyle name="SAPBEXaggItem 4 4" xfId="23873" xr:uid="{00000000-0005-0000-0000-000057D30000}"/>
    <cellStyle name="SAPBEXaggItem 4 5" xfId="25070" xr:uid="{00000000-0005-0000-0000-000058D30000}"/>
    <cellStyle name="SAPBEXaggItem 4 6" xfId="24785" xr:uid="{00000000-0005-0000-0000-000059D30000}"/>
    <cellStyle name="SAPBEXaggItem 4 7" xfId="24689" xr:uid="{00000000-0005-0000-0000-00005AD30000}"/>
    <cellStyle name="SAPBEXaggItem 4 8" xfId="30325" xr:uid="{00000000-0005-0000-0000-00005BD30000}"/>
    <cellStyle name="SAPBEXaggItem 4 9" xfId="33821" xr:uid="{00000000-0005-0000-0000-00005CD30000}"/>
    <cellStyle name="SAPBEXaggItem 5" xfId="7538" xr:uid="{00000000-0005-0000-0000-00005DD30000}"/>
    <cellStyle name="SAPBEXaggItem 5 2" xfId="53304" xr:uid="{00000000-0005-0000-0000-00005ED30000}"/>
    <cellStyle name="SAPBEXaggItem 5 3" xfId="19403" xr:uid="{00000000-0005-0000-0000-00005FD30000}"/>
    <cellStyle name="SAPBEXaggItem 6" xfId="24290" xr:uid="{00000000-0005-0000-0000-000060D30000}"/>
    <cellStyle name="SAPBEXaggItem 7" xfId="24323" xr:uid="{00000000-0005-0000-0000-000061D30000}"/>
    <cellStyle name="SAPBEXaggItem 8" xfId="24984" xr:uid="{00000000-0005-0000-0000-000062D30000}"/>
    <cellStyle name="SAPBEXaggItem 9" xfId="24095" xr:uid="{00000000-0005-0000-0000-000063D30000}"/>
    <cellStyle name="SAPBEXaggItemX" xfId="57421" xr:uid="{00000000-0005-0000-0000-000064D30000}"/>
    <cellStyle name="SAPBEXchaText" xfId="553" xr:uid="{00000000-0005-0000-0000-000065D30000}"/>
    <cellStyle name="SAPBEXchaText 10" xfId="24962" xr:uid="{00000000-0005-0000-0000-000066D30000}"/>
    <cellStyle name="SAPBEXchaText 11" xfId="28907" xr:uid="{00000000-0005-0000-0000-000067D30000}"/>
    <cellStyle name="SAPBEXchaText 12" xfId="34469" xr:uid="{00000000-0005-0000-0000-000068D30000}"/>
    <cellStyle name="SAPBEXchaText 13" xfId="34113" xr:uid="{00000000-0005-0000-0000-000069D30000}"/>
    <cellStyle name="SAPBEXchaText 14" xfId="40388" xr:uid="{00000000-0005-0000-0000-00006AD30000}"/>
    <cellStyle name="SAPBEXchaText 15" xfId="34181" xr:uid="{00000000-0005-0000-0000-00006BD30000}"/>
    <cellStyle name="SAPBEXchaText 16" xfId="41278" xr:uid="{00000000-0005-0000-0000-00006CD30000}"/>
    <cellStyle name="SAPBEXchaText 17" xfId="41827" xr:uid="{00000000-0005-0000-0000-00006DD30000}"/>
    <cellStyle name="SAPBEXchaText 18" xfId="41728" xr:uid="{00000000-0005-0000-0000-00006ED30000}"/>
    <cellStyle name="SAPBEXchaText 19" xfId="41867" xr:uid="{00000000-0005-0000-0000-00006FD30000}"/>
    <cellStyle name="SAPBEXchaText 2" xfId="914" xr:uid="{00000000-0005-0000-0000-000070D30000}"/>
    <cellStyle name="SAPBEXchaText 2 10" xfId="33732" xr:uid="{00000000-0005-0000-0000-000071D30000}"/>
    <cellStyle name="SAPBEXchaText 2 11" xfId="34828" xr:uid="{00000000-0005-0000-0000-000072D30000}"/>
    <cellStyle name="SAPBEXchaText 2 12" xfId="39395" xr:uid="{00000000-0005-0000-0000-000073D30000}"/>
    <cellStyle name="SAPBEXchaText 2 13" xfId="40435" xr:uid="{00000000-0005-0000-0000-000074D30000}"/>
    <cellStyle name="SAPBEXchaText 2 14" xfId="40575" xr:uid="{00000000-0005-0000-0000-000075D30000}"/>
    <cellStyle name="SAPBEXchaText 2 15" xfId="41409" xr:uid="{00000000-0005-0000-0000-000076D30000}"/>
    <cellStyle name="SAPBEXchaText 2 16" xfId="41320" xr:uid="{00000000-0005-0000-0000-000077D30000}"/>
    <cellStyle name="SAPBEXchaText 2 17" xfId="40434" xr:uid="{00000000-0005-0000-0000-000078D30000}"/>
    <cellStyle name="SAPBEXchaText 2 18" xfId="41796" xr:uid="{00000000-0005-0000-0000-000079D30000}"/>
    <cellStyle name="SAPBEXchaText 2 19" xfId="42427" xr:uid="{00000000-0005-0000-0000-00007AD30000}"/>
    <cellStyle name="SAPBEXchaText 2 2" xfId="1855" xr:uid="{00000000-0005-0000-0000-00007BD30000}"/>
    <cellStyle name="SAPBEXchaText 2 2 10" xfId="33810" xr:uid="{00000000-0005-0000-0000-00007CD30000}"/>
    <cellStyle name="SAPBEXchaText 2 2 11" xfId="35765" xr:uid="{00000000-0005-0000-0000-00007DD30000}"/>
    <cellStyle name="SAPBEXchaText 2 2 12" xfId="39798" xr:uid="{00000000-0005-0000-0000-00007ED30000}"/>
    <cellStyle name="SAPBEXchaText 2 2 13" xfId="40628" xr:uid="{00000000-0005-0000-0000-00007FD30000}"/>
    <cellStyle name="SAPBEXchaText 2 2 14" xfId="40108" xr:uid="{00000000-0005-0000-0000-000080D30000}"/>
    <cellStyle name="SAPBEXchaText 2 2 15" xfId="40787" xr:uid="{00000000-0005-0000-0000-000081D30000}"/>
    <cellStyle name="SAPBEXchaText 2 2 16" xfId="36418" xr:uid="{00000000-0005-0000-0000-000082D30000}"/>
    <cellStyle name="SAPBEXchaText 2 2 17" xfId="36420" xr:uid="{00000000-0005-0000-0000-000083D30000}"/>
    <cellStyle name="SAPBEXchaText 2 2 18" xfId="41785" xr:uid="{00000000-0005-0000-0000-000084D30000}"/>
    <cellStyle name="SAPBEXchaText 2 2 19" xfId="43360" xr:uid="{00000000-0005-0000-0000-000085D30000}"/>
    <cellStyle name="SAPBEXchaText 2 2 2" xfId="4211" xr:uid="{00000000-0005-0000-0000-000086D30000}"/>
    <cellStyle name="SAPBEXchaText 2 2 2 10" xfId="37890" xr:uid="{00000000-0005-0000-0000-000087D30000}"/>
    <cellStyle name="SAPBEXchaText 2 2 2 11" xfId="40815" xr:uid="{00000000-0005-0000-0000-000088D30000}"/>
    <cellStyle name="SAPBEXchaText 2 2 2 12" xfId="41265" xr:uid="{00000000-0005-0000-0000-000089D30000}"/>
    <cellStyle name="SAPBEXchaText 2 2 2 13" xfId="41032" xr:uid="{00000000-0005-0000-0000-00008AD30000}"/>
    <cellStyle name="SAPBEXchaText 2 2 2 14" xfId="39565" xr:uid="{00000000-0005-0000-0000-00008BD30000}"/>
    <cellStyle name="SAPBEXchaText 2 2 2 15" xfId="39710" xr:uid="{00000000-0005-0000-0000-00008CD30000}"/>
    <cellStyle name="SAPBEXchaText 2 2 2 16" xfId="39887" xr:uid="{00000000-0005-0000-0000-00008DD30000}"/>
    <cellStyle name="SAPBEXchaText 2 2 2 17" xfId="40644" xr:uid="{00000000-0005-0000-0000-00008ED30000}"/>
    <cellStyle name="SAPBEXchaText 2 2 2 18" xfId="45350" xr:uid="{00000000-0005-0000-0000-00008FD30000}"/>
    <cellStyle name="SAPBEXchaText 2 2 2 19" xfId="18544" xr:uid="{00000000-0005-0000-0000-000090D30000}"/>
    <cellStyle name="SAPBEXchaText 2 2 2 2" xfId="10585" xr:uid="{00000000-0005-0000-0000-000091D30000}"/>
    <cellStyle name="SAPBEXchaText 2 2 2 2 2" xfId="56350" xr:uid="{00000000-0005-0000-0000-000092D30000}"/>
    <cellStyle name="SAPBEXchaText 2 2 2 2 3" xfId="22836" xr:uid="{00000000-0005-0000-0000-000093D30000}"/>
    <cellStyle name="SAPBEXchaText 2 2 2 3" xfId="23718" xr:uid="{00000000-0005-0000-0000-000094D30000}"/>
    <cellStyle name="SAPBEXchaText 2 2 2 4" xfId="23999" xr:uid="{00000000-0005-0000-0000-000095D30000}"/>
    <cellStyle name="SAPBEXchaText 2 2 2 5" xfId="19247" xr:uid="{00000000-0005-0000-0000-000096D30000}"/>
    <cellStyle name="SAPBEXchaText 2 2 2 6" xfId="25001" xr:uid="{00000000-0005-0000-0000-000097D30000}"/>
    <cellStyle name="SAPBEXchaText 2 2 2 7" xfId="21337" xr:uid="{00000000-0005-0000-0000-000098D30000}"/>
    <cellStyle name="SAPBEXchaText 2 2 2 8" xfId="32316" xr:uid="{00000000-0005-0000-0000-000099D30000}"/>
    <cellStyle name="SAPBEXchaText 2 2 2 9" xfId="33993" xr:uid="{00000000-0005-0000-0000-00009AD30000}"/>
    <cellStyle name="SAPBEXchaText 2 2 20" xfId="13385" xr:uid="{00000000-0005-0000-0000-00009BD30000}"/>
    <cellStyle name="SAPBEXchaText 2 2 3" xfId="10402" xr:uid="{00000000-0005-0000-0000-00009CD30000}"/>
    <cellStyle name="SAPBEXchaText 2 2 3 2" xfId="56167" xr:uid="{00000000-0005-0000-0000-00009DD30000}"/>
    <cellStyle name="SAPBEXchaText 2 2 3 3" xfId="20694" xr:uid="{00000000-0005-0000-0000-00009ED30000}"/>
    <cellStyle name="SAPBEXchaText 2 2 4" xfId="24106" xr:uid="{00000000-0005-0000-0000-00009FD30000}"/>
    <cellStyle name="SAPBEXchaText 2 2 5" xfId="24824" xr:uid="{00000000-0005-0000-0000-0000A0D30000}"/>
    <cellStyle name="SAPBEXchaText 2 2 6" xfId="24623" xr:uid="{00000000-0005-0000-0000-0000A1D30000}"/>
    <cellStyle name="SAPBEXchaText 2 2 7" xfId="24731" xr:uid="{00000000-0005-0000-0000-0000A2D30000}"/>
    <cellStyle name="SAPBEXchaText 2 2 8" xfId="25155" xr:uid="{00000000-0005-0000-0000-0000A3D30000}"/>
    <cellStyle name="SAPBEXchaText 2 2 9" xfId="30315" xr:uid="{00000000-0005-0000-0000-0000A4D30000}"/>
    <cellStyle name="SAPBEXchaText 2 20" xfId="11771" xr:uid="{00000000-0005-0000-0000-0000A5D30000}"/>
    <cellStyle name="SAPBEXchaText 2 3" xfId="1889" xr:uid="{00000000-0005-0000-0000-0000A6D30000}"/>
    <cellStyle name="SAPBEXchaText 2 3 10" xfId="35799" xr:uid="{00000000-0005-0000-0000-0000A7D30000}"/>
    <cellStyle name="SAPBEXchaText 2 3 11" xfId="39832" xr:uid="{00000000-0005-0000-0000-0000A8D30000}"/>
    <cellStyle name="SAPBEXchaText 2 3 12" xfId="40672" xr:uid="{00000000-0005-0000-0000-0000A9D30000}"/>
    <cellStyle name="SAPBEXchaText 2 3 13" xfId="40789" xr:uid="{00000000-0005-0000-0000-0000AAD30000}"/>
    <cellStyle name="SAPBEXchaText 2 3 14" xfId="36293" xr:uid="{00000000-0005-0000-0000-0000ABD30000}"/>
    <cellStyle name="SAPBEXchaText 2 3 15" xfId="41691" xr:uid="{00000000-0005-0000-0000-0000ACD30000}"/>
    <cellStyle name="SAPBEXchaText 2 3 16" xfId="41446" xr:uid="{00000000-0005-0000-0000-0000ADD30000}"/>
    <cellStyle name="SAPBEXchaText 2 3 17" xfId="41828" xr:uid="{00000000-0005-0000-0000-0000AED30000}"/>
    <cellStyle name="SAPBEXchaText 2 3 18" xfId="43394" xr:uid="{00000000-0005-0000-0000-0000AFD30000}"/>
    <cellStyle name="SAPBEXchaText 2 3 19" xfId="13415" xr:uid="{00000000-0005-0000-0000-0000B0D30000}"/>
    <cellStyle name="SAPBEXchaText 2 3 2" xfId="10436" xr:uid="{00000000-0005-0000-0000-0000B1D30000}"/>
    <cellStyle name="SAPBEXchaText 2 3 2 2" xfId="56201" xr:uid="{00000000-0005-0000-0000-0000B2D30000}"/>
    <cellStyle name="SAPBEXchaText 2 3 2 3" xfId="20728" xr:uid="{00000000-0005-0000-0000-0000B3D30000}"/>
    <cellStyle name="SAPBEXchaText 2 3 3" xfId="21388" xr:uid="{00000000-0005-0000-0000-0000B4D30000}"/>
    <cellStyle name="SAPBEXchaText 2 3 4" xfId="19214" xr:uid="{00000000-0005-0000-0000-0000B5D30000}"/>
    <cellStyle name="SAPBEXchaText 2 3 5" xfId="24074" xr:uid="{00000000-0005-0000-0000-0000B6D30000}"/>
    <cellStyle name="SAPBEXchaText 2 3 6" xfId="19222" xr:uid="{00000000-0005-0000-0000-0000B7D30000}"/>
    <cellStyle name="SAPBEXchaText 2 3 7" xfId="24503" xr:uid="{00000000-0005-0000-0000-0000B8D30000}"/>
    <cellStyle name="SAPBEXchaText 2 3 8" xfId="30347" xr:uid="{00000000-0005-0000-0000-0000B9D30000}"/>
    <cellStyle name="SAPBEXchaText 2 3 9" xfId="33844" xr:uid="{00000000-0005-0000-0000-0000BAD30000}"/>
    <cellStyle name="SAPBEXchaText 2 4" xfId="5660" xr:uid="{00000000-0005-0000-0000-0000BBD30000}"/>
    <cellStyle name="SAPBEXchaText 2 4 2" xfId="51426" xr:uid="{00000000-0005-0000-0000-0000BCD30000}"/>
    <cellStyle name="SAPBEXchaText 2 4 3" xfId="19759" xr:uid="{00000000-0005-0000-0000-0000BDD30000}"/>
    <cellStyle name="SAPBEXchaText 2 5" xfId="23395" xr:uid="{00000000-0005-0000-0000-0000BED30000}"/>
    <cellStyle name="SAPBEXchaText 2 6" xfId="21283" xr:uid="{00000000-0005-0000-0000-0000BFD30000}"/>
    <cellStyle name="SAPBEXchaText 2 7" xfId="23401" xr:uid="{00000000-0005-0000-0000-0000C0D30000}"/>
    <cellStyle name="SAPBEXchaText 2 8" xfId="24904" xr:uid="{00000000-0005-0000-0000-0000C1D30000}"/>
    <cellStyle name="SAPBEXchaText 2 9" xfId="25214" xr:uid="{00000000-0005-0000-0000-0000C2D30000}"/>
    <cellStyle name="SAPBEXchaText 20" xfId="42069" xr:uid="{00000000-0005-0000-0000-0000C3D30000}"/>
    <cellStyle name="SAPBEXchaText 21" xfId="11413" xr:uid="{00000000-0005-0000-0000-0000C4D30000}"/>
    <cellStyle name="SAPBEXchaText 3" xfId="1885" xr:uid="{00000000-0005-0000-0000-0000C5D30000}"/>
    <cellStyle name="SAPBEXchaText 3 10" xfId="33840" xr:uid="{00000000-0005-0000-0000-0000C6D30000}"/>
    <cellStyle name="SAPBEXchaText 3 11" xfId="35795" xr:uid="{00000000-0005-0000-0000-0000C7D30000}"/>
    <cellStyle name="SAPBEXchaText 3 12" xfId="39828" xr:uid="{00000000-0005-0000-0000-0000C8D30000}"/>
    <cellStyle name="SAPBEXchaText 3 13" xfId="39904" xr:uid="{00000000-0005-0000-0000-0000C9D30000}"/>
    <cellStyle name="SAPBEXchaText 3 14" xfId="40412" xr:uid="{00000000-0005-0000-0000-0000CAD30000}"/>
    <cellStyle name="SAPBEXchaText 3 15" xfId="41561" xr:uid="{00000000-0005-0000-0000-0000CBD30000}"/>
    <cellStyle name="SAPBEXchaText 3 16" xfId="40092" xr:uid="{00000000-0005-0000-0000-0000CCD30000}"/>
    <cellStyle name="SAPBEXchaText 3 17" xfId="40808" xr:uid="{00000000-0005-0000-0000-0000CDD30000}"/>
    <cellStyle name="SAPBEXchaText 3 18" xfId="41270" xr:uid="{00000000-0005-0000-0000-0000CED30000}"/>
    <cellStyle name="SAPBEXchaText 3 19" xfId="43390" xr:uid="{00000000-0005-0000-0000-0000CFD30000}"/>
    <cellStyle name="SAPBEXchaText 3 2" xfId="4222" xr:uid="{00000000-0005-0000-0000-0000D0D30000}"/>
    <cellStyle name="SAPBEXchaText 3 2 10" xfId="37901" xr:uid="{00000000-0005-0000-0000-0000D1D30000}"/>
    <cellStyle name="SAPBEXchaText 3 2 11" xfId="40826" xr:uid="{00000000-0005-0000-0000-0000D2D30000}"/>
    <cellStyle name="SAPBEXchaText 3 2 12" xfId="40656" xr:uid="{00000000-0005-0000-0000-0000D3D30000}"/>
    <cellStyle name="SAPBEXchaText 3 2 13" xfId="39884" xr:uid="{00000000-0005-0000-0000-0000D4D30000}"/>
    <cellStyle name="SAPBEXchaText 3 2 14" xfId="41542" xr:uid="{00000000-0005-0000-0000-0000D5D30000}"/>
    <cellStyle name="SAPBEXchaText 3 2 15" xfId="39563" xr:uid="{00000000-0005-0000-0000-0000D6D30000}"/>
    <cellStyle name="SAPBEXchaText 3 2 16" xfId="41128" xr:uid="{00000000-0005-0000-0000-0000D7D30000}"/>
    <cellStyle name="SAPBEXchaText 3 2 17" xfId="41711" xr:uid="{00000000-0005-0000-0000-0000D8D30000}"/>
    <cellStyle name="SAPBEXchaText 3 2 18" xfId="45361" xr:uid="{00000000-0005-0000-0000-0000D9D30000}"/>
    <cellStyle name="SAPBEXchaText 3 2 19" xfId="18555" xr:uid="{00000000-0005-0000-0000-0000DAD30000}"/>
    <cellStyle name="SAPBEXchaText 3 2 2" xfId="10596" xr:uid="{00000000-0005-0000-0000-0000DBD30000}"/>
    <cellStyle name="SAPBEXchaText 3 2 2 2" xfId="56361" xr:uid="{00000000-0005-0000-0000-0000DCD30000}"/>
    <cellStyle name="SAPBEXchaText 3 2 2 3" xfId="22847" xr:uid="{00000000-0005-0000-0000-0000DDD30000}"/>
    <cellStyle name="SAPBEXchaText 3 2 3" xfId="19042" xr:uid="{00000000-0005-0000-0000-0000DED30000}"/>
    <cellStyle name="SAPBEXchaText 3 2 4" xfId="24389" xr:uid="{00000000-0005-0000-0000-0000DFD30000}"/>
    <cellStyle name="SAPBEXchaText 3 2 5" xfId="23573" xr:uid="{00000000-0005-0000-0000-0000E0D30000}"/>
    <cellStyle name="SAPBEXchaText 3 2 6" xfId="19049" xr:uid="{00000000-0005-0000-0000-0000E1D30000}"/>
    <cellStyle name="SAPBEXchaText 3 2 7" xfId="23709" xr:uid="{00000000-0005-0000-0000-0000E2D30000}"/>
    <cellStyle name="SAPBEXchaText 3 2 8" xfId="32326" xr:uid="{00000000-0005-0000-0000-0000E3D30000}"/>
    <cellStyle name="SAPBEXchaText 3 2 9" xfId="34004" xr:uid="{00000000-0005-0000-0000-0000E4D30000}"/>
    <cellStyle name="SAPBEXchaText 3 20" xfId="13411" xr:uid="{00000000-0005-0000-0000-0000E5D30000}"/>
    <cellStyle name="SAPBEXchaText 3 3" xfId="10432" xr:uid="{00000000-0005-0000-0000-0000E6D30000}"/>
    <cellStyle name="SAPBEXchaText 3 3 2" xfId="56197" xr:uid="{00000000-0005-0000-0000-0000E7D30000}"/>
    <cellStyle name="SAPBEXchaText 3 3 3" xfId="20724" xr:uid="{00000000-0005-0000-0000-0000E8D30000}"/>
    <cellStyle name="SAPBEXchaText 3 4" xfId="19051" xr:uid="{00000000-0005-0000-0000-0000E9D30000}"/>
    <cellStyle name="SAPBEXchaText 3 5" xfId="24072" xr:uid="{00000000-0005-0000-0000-0000EAD30000}"/>
    <cellStyle name="SAPBEXchaText 3 6" xfId="23920" xr:uid="{00000000-0005-0000-0000-0000EBD30000}"/>
    <cellStyle name="SAPBEXchaText 3 7" xfId="24561" xr:uid="{00000000-0005-0000-0000-0000ECD30000}"/>
    <cellStyle name="SAPBEXchaText 3 8" xfId="24668" xr:uid="{00000000-0005-0000-0000-0000EDD30000}"/>
    <cellStyle name="SAPBEXchaText 3 9" xfId="30343" xr:uid="{00000000-0005-0000-0000-0000EED30000}"/>
    <cellStyle name="SAPBEXchaText 4" xfId="1151" xr:uid="{00000000-0005-0000-0000-0000EFD30000}"/>
    <cellStyle name="SAPBEXchaText 4 10" xfId="35061" xr:uid="{00000000-0005-0000-0000-0000F0D30000}"/>
    <cellStyle name="SAPBEXchaText 4 11" xfId="39513" xr:uid="{00000000-0005-0000-0000-0000F1D30000}"/>
    <cellStyle name="SAPBEXchaText 4 12" xfId="40877" xr:uid="{00000000-0005-0000-0000-0000F2D30000}"/>
    <cellStyle name="SAPBEXchaText 4 13" xfId="41513" xr:uid="{00000000-0005-0000-0000-0000F3D30000}"/>
    <cellStyle name="SAPBEXchaText 4 14" xfId="40595" xr:uid="{00000000-0005-0000-0000-0000F4D30000}"/>
    <cellStyle name="SAPBEXchaText 4 15" xfId="41758" xr:uid="{00000000-0005-0000-0000-0000F5D30000}"/>
    <cellStyle name="SAPBEXchaText 4 16" xfId="39506" xr:uid="{00000000-0005-0000-0000-0000F6D30000}"/>
    <cellStyle name="SAPBEXchaText 4 17" xfId="41524" xr:uid="{00000000-0005-0000-0000-0000F7D30000}"/>
    <cellStyle name="SAPBEXchaText 4 18" xfId="42656" xr:uid="{00000000-0005-0000-0000-0000F8D30000}"/>
    <cellStyle name="SAPBEXchaText 4 19" xfId="12686" xr:uid="{00000000-0005-0000-0000-0000F9D30000}"/>
    <cellStyle name="SAPBEXchaText 4 2" xfId="10355" xr:uid="{00000000-0005-0000-0000-0000FAD30000}"/>
    <cellStyle name="SAPBEXchaText 4 2 2" xfId="56120" xr:uid="{00000000-0005-0000-0000-0000FBD30000}"/>
    <cellStyle name="SAPBEXchaText 4 2 3" xfId="19990" xr:uid="{00000000-0005-0000-0000-0000FCD30000}"/>
    <cellStyle name="SAPBEXchaText 4 3" xfId="23481" xr:uid="{00000000-0005-0000-0000-0000FDD30000}"/>
    <cellStyle name="SAPBEXchaText 4 4" xfId="23492" xr:uid="{00000000-0005-0000-0000-0000FED30000}"/>
    <cellStyle name="SAPBEXchaText 4 5" xfId="24376" xr:uid="{00000000-0005-0000-0000-0000FFD30000}"/>
    <cellStyle name="SAPBEXchaText 4 6" xfId="23823" xr:uid="{00000000-0005-0000-0000-000000D40000}"/>
    <cellStyle name="SAPBEXchaText 4 7" xfId="23554" xr:uid="{00000000-0005-0000-0000-000001D40000}"/>
    <cellStyle name="SAPBEXchaText 4 8" xfId="29618" xr:uid="{00000000-0005-0000-0000-000002D40000}"/>
    <cellStyle name="SAPBEXchaText 4 9" xfId="33763" xr:uid="{00000000-0005-0000-0000-000003D40000}"/>
    <cellStyle name="SAPBEXchaText 5" xfId="5702" xr:uid="{00000000-0005-0000-0000-000004D40000}"/>
    <cellStyle name="SAPBEXchaText 5 2" xfId="51468" xr:uid="{00000000-0005-0000-0000-000005D40000}"/>
    <cellStyle name="SAPBEXchaText 5 3" xfId="19400" xr:uid="{00000000-0005-0000-0000-000006D40000}"/>
    <cellStyle name="SAPBEXchaText 6" xfId="23871" xr:uid="{00000000-0005-0000-0000-000007D40000}"/>
    <cellStyle name="SAPBEXchaText 7" xfId="24549" xr:uid="{00000000-0005-0000-0000-000008D40000}"/>
    <cellStyle name="SAPBEXchaText 8" xfId="23641" xr:uid="{00000000-0005-0000-0000-000009D40000}"/>
    <cellStyle name="SAPBEXchaText 9" xfId="21275" xr:uid="{00000000-0005-0000-0000-00000AD40000}"/>
    <cellStyle name="SAPBEXexcBad7" xfId="57422" xr:uid="{00000000-0005-0000-0000-00000BD40000}"/>
    <cellStyle name="SAPBEXexcBad7 2" xfId="57463" xr:uid="{00000000-0005-0000-0000-00000CD40000}"/>
    <cellStyle name="SAPBEXexcBad8" xfId="57423" xr:uid="{00000000-0005-0000-0000-00000DD40000}"/>
    <cellStyle name="SAPBEXexcBad8 2" xfId="57464" xr:uid="{00000000-0005-0000-0000-00000ED40000}"/>
    <cellStyle name="SAPBEXexcBad9" xfId="57424" xr:uid="{00000000-0005-0000-0000-00000FD40000}"/>
    <cellStyle name="SAPBEXexcBad9 2" xfId="57465" xr:uid="{00000000-0005-0000-0000-000010D40000}"/>
    <cellStyle name="SAPBEXexcCritical4" xfId="57425" xr:uid="{00000000-0005-0000-0000-000011D40000}"/>
    <cellStyle name="SAPBEXexcCritical4 2" xfId="57466" xr:uid="{00000000-0005-0000-0000-000012D40000}"/>
    <cellStyle name="SAPBEXexcCritical5" xfId="57426" xr:uid="{00000000-0005-0000-0000-000013D40000}"/>
    <cellStyle name="SAPBEXexcCritical5 2" xfId="57467" xr:uid="{00000000-0005-0000-0000-000014D40000}"/>
    <cellStyle name="SAPBEXexcCritical6" xfId="57427" xr:uid="{00000000-0005-0000-0000-000015D40000}"/>
    <cellStyle name="SAPBEXexcCritical6 2" xfId="57468" xr:uid="{00000000-0005-0000-0000-000016D40000}"/>
    <cellStyle name="SAPBEXexcGood1" xfId="57428" xr:uid="{00000000-0005-0000-0000-000017D40000}"/>
    <cellStyle name="SAPBEXexcGood1 2" xfId="57469" xr:uid="{00000000-0005-0000-0000-000018D40000}"/>
    <cellStyle name="SAPBEXexcGood2" xfId="57429" xr:uid="{00000000-0005-0000-0000-000019D40000}"/>
    <cellStyle name="SAPBEXexcGood2 2" xfId="57470" xr:uid="{00000000-0005-0000-0000-00001AD40000}"/>
    <cellStyle name="SAPBEXexcGood3" xfId="57430" xr:uid="{00000000-0005-0000-0000-00001BD40000}"/>
    <cellStyle name="SAPBEXexcGood3 2" xfId="57471" xr:uid="{00000000-0005-0000-0000-00001CD40000}"/>
    <cellStyle name="SAPBEXfilterDrill" xfId="57431" xr:uid="{00000000-0005-0000-0000-00001DD40000}"/>
    <cellStyle name="SAPBEXfilterDrill 2" xfId="57472" xr:uid="{00000000-0005-0000-0000-00001ED40000}"/>
    <cellStyle name="SAPBEXfilterItem" xfId="57432" xr:uid="{00000000-0005-0000-0000-00001FD40000}"/>
    <cellStyle name="SAPBEXfilterText" xfId="57433" xr:uid="{00000000-0005-0000-0000-000020D40000}"/>
    <cellStyle name="SAPBEXformats" xfId="57434" xr:uid="{00000000-0005-0000-0000-000021D40000}"/>
    <cellStyle name="SAPBEXformats 2" xfId="57473" xr:uid="{00000000-0005-0000-0000-000022D40000}"/>
    <cellStyle name="SAPBEXheaderItem" xfId="57435" xr:uid="{00000000-0005-0000-0000-000023D40000}"/>
    <cellStyle name="SAPBEXheaderItem 2" xfId="57474" xr:uid="{00000000-0005-0000-0000-000024D40000}"/>
    <cellStyle name="SAPBEXheaderText" xfId="57436" xr:uid="{00000000-0005-0000-0000-000025D40000}"/>
    <cellStyle name="SAPBEXheaderText 2" xfId="57475" xr:uid="{00000000-0005-0000-0000-000026D40000}"/>
    <cellStyle name="SAPBEXHLevel0" xfId="57437" xr:uid="{00000000-0005-0000-0000-000027D40000}"/>
    <cellStyle name="SAPBEXHLevel0 2" xfId="57476" xr:uid="{00000000-0005-0000-0000-000028D40000}"/>
    <cellStyle name="SAPBEXHLevel0X" xfId="57438" xr:uid="{00000000-0005-0000-0000-000029D40000}"/>
    <cellStyle name="SAPBEXHLevel0X 2" xfId="57477" xr:uid="{00000000-0005-0000-0000-00002AD40000}"/>
    <cellStyle name="SAPBEXHLevel1" xfId="57439" xr:uid="{00000000-0005-0000-0000-00002BD40000}"/>
    <cellStyle name="SAPBEXHLevel1 2" xfId="57478" xr:uid="{00000000-0005-0000-0000-00002CD40000}"/>
    <cellStyle name="SAPBEXHLevel1X" xfId="57440" xr:uid="{00000000-0005-0000-0000-00002DD40000}"/>
    <cellStyle name="SAPBEXHLevel1X 2" xfId="57479" xr:uid="{00000000-0005-0000-0000-00002ED40000}"/>
    <cellStyle name="SAPBEXHLevel2" xfId="57441" xr:uid="{00000000-0005-0000-0000-00002FD40000}"/>
    <cellStyle name="SAPBEXHLevel2 2" xfId="57480" xr:uid="{00000000-0005-0000-0000-000030D40000}"/>
    <cellStyle name="SAPBEXHLevel2X" xfId="57442" xr:uid="{00000000-0005-0000-0000-000031D40000}"/>
    <cellStyle name="SAPBEXHLevel2X 2" xfId="57481" xr:uid="{00000000-0005-0000-0000-000032D40000}"/>
    <cellStyle name="SAPBEXHLevel3" xfId="57443" xr:uid="{00000000-0005-0000-0000-000033D40000}"/>
    <cellStyle name="SAPBEXHLevel3 2" xfId="57482" xr:uid="{00000000-0005-0000-0000-000034D40000}"/>
    <cellStyle name="SAPBEXHLevel3X" xfId="57444" xr:uid="{00000000-0005-0000-0000-000035D40000}"/>
    <cellStyle name="SAPBEXHLevel3X 2" xfId="57483" xr:uid="{00000000-0005-0000-0000-000036D40000}"/>
    <cellStyle name="SAPBEXinputData" xfId="57445" xr:uid="{00000000-0005-0000-0000-000037D40000}"/>
    <cellStyle name="SAPBEXinputData 2" xfId="57484" xr:uid="{00000000-0005-0000-0000-000038D40000}"/>
    <cellStyle name="SAPBEXItemHeader" xfId="57446" xr:uid="{00000000-0005-0000-0000-000039D40000}"/>
    <cellStyle name="SAPBEXresData" xfId="57447" xr:uid="{00000000-0005-0000-0000-00003AD40000}"/>
    <cellStyle name="SAPBEXresDataEmph" xfId="57448" xr:uid="{00000000-0005-0000-0000-00003BD40000}"/>
    <cellStyle name="SAPBEXresItem" xfId="57449" xr:uid="{00000000-0005-0000-0000-00003CD40000}"/>
    <cellStyle name="SAPBEXresItemX" xfId="57450" xr:uid="{00000000-0005-0000-0000-00003DD40000}"/>
    <cellStyle name="SAPBEXstdData" xfId="555" xr:uid="{00000000-0005-0000-0000-00003ED40000}"/>
    <cellStyle name="SAPBEXstdData 10" xfId="24991" xr:uid="{00000000-0005-0000-0000-00003FD40000}"/>
    <cellStyle name="SAPBEXstdData 11" xfId="28905" xr:uid="{00000000-0005-0000-0000-000040D40000}"/>
    <cellStyle name="SAPBEXstdData 12" xfId="34471" xr:uid="{00000000-0005-0000-0000-000041D40000}"/>
    <cellStyle name="SAPBEXstdData 13" xfId="36372" xr:uid="{00000000-0005-0000-0000-000042D40000}"/>
    <cellStyle name="SAPBEXstdData 14" xfId="39628" xr:uid="{00000000-0005-0000-0000-000043D40000}"/>
    <cellStyle name="SAPBEXstdData 15" xfId="40682" xr:uid="{00000000-0005-0000-0000-000044D40000}"/>
    <cellStyle name="SAPBEXstdData 16" xfId="34307" xr:uid="{00000000-0005-0000-0000-000045D40000}"/>
    <cellStyle name="SAPBEXstdData 17" xfId="41676" xr:uid="{00000000-0005-0000-0000-000046D40000}"/>
    <cellStyle name="SAPBEXstdData 18" xfId="36292" xr:uid="{00000000-0005-0000-0000-000047D40000}"/>
    <cellStyle name="SAPBEXstdData 19" xfId="39567" xr:uid="{00000000-0005-0000-0000-000048D40000}"/>
    <cellStyle name="SAPBEXstdData 2" xfId="916" xr:uid="{00000000-0005-0000-0000-000049D40000}"/>
    <cellStyle name="SAPBEXstdData 2 10" xfId="33734" xr:uid="{00000000-0005-0000-0000-00004AD40000}"/>
    <cellStyle name="SAPBEXstdData 2 11" xfId="34830" xr:uid="{00000000-0005-0000-0000-00004BD40000}"/>
    <cellStyle name="SAPBEXstdData 2 12" xfId="39397" xr:uid="{00000000-0005-0000-0000-00004CD40000}"/>
    <cellStyle name="SAPBEXstdData 2 13" xfId="39677" xr:uid="{00000000-0005-0000-0000-00004DD40000}"/>
    <cellStyle name="SAPBEXstdData 2 14" xfId="39766" xr:uid="{00000000-0005-0000-0000-00004ED40000}"/>
    <cellStyle name="SAPBEXstdData 2 15" xfId="41029" xr:uid="{00000000-0005-0000-0000-00004FD40000}"/>
    <cellStyle name="SAPBEXstdData 2 16" xfId="41814" xr:uid="{00000000-0005-0000-0000-000050D40000}"/>
    <cellStyle name="SAPBEXstdData 2 17" xfId="41740" xr:uid="{00000000-0005-0000-0000-000051D40000}"/>
    <cellStyle name="SAPBEXstdData 2 18" xfId="40687" xr:uid="{00000000-0005-0000-0000-000052D40000}"/>
    <cellStyle name="SAPBEXstdData 2 19" xfId="42429" xr:uid="{00000000-0005-0000-0000-000053D40000}"/>
    <cellStyle name="SAPBEXstdData 2 2" xfId="1844" xr:uid="{00000000-0005-0000-0000-000054D40000}"/>
    <cellStyle name="SAPBEXstdData 2 2 10" xfId="33799" xr:uid="{00000000-0005-0000-0000-000055D40000}"/>
    <cellStyle name="SAPBEXstdData 2 2 11" xfId="35754" xr:uid="{00000000-0005-0000-0000-000056D40000}"/>
    <cellStyle name="SAPBEXstdData 2 2 12" xfId="39787" xr:uid="{00000000-0005-0000-0000-000057D40000}"/>
    <cellStyle name="SAPBEXstdData 2 2 13" xfId="40482" xr:uid="{00000000-0005-0000-0000-000058D40000}"/>
    <cellStyle name="SAPBEXstdData 2 2 14" xfId="39472" xr:uid="{00000000-0005-0000-0000-000059D40000}"/>
    <cellStyle name="SAPBEXstdData 2 2 15" xfId="40981" xr:uid="{00000000-0005-0000-0000-00005AD40000}"/>
    <cellStyle name="SAPBEXstdData 2 2 16" xfId="36280" xr:uid="{00000000-0005-0000-0000-00005BD40000}"/>
    <cellStyle name="SAPBEXstdData 2 2 17" xfId="41068" xr:uid="{00000000-0005-0000-0000-00005CD40000}"/>
    <cellStyle name="SAPBEXstdData 2 2 18" xfId="41662" xr:uid="{00000000-0005-0000-0000-00005DD40000}"/>
    <cellStyle name="SAPBEXstdData 2 2 19" xfId="43349" xr:uid="{00000000-0005-0000-0000-00005ED40000}"/>
    <cellStyle name="SAPBEXstdData 2 2 2" xfId="4209" xr:uid="{00000000-0005-0000-0000-00005FD40000}"/>
    <cellStyle name="SAPBEXstdData 2 2 2 10" xfId="37888" xr:uid="{00000000-0005-0000-0000-000060D40000}"/>
    <cellStyle name="SAPBEXstdData 2 2 2 11" xfId="40813" xr:uid="{00000000-0005-0000-0000-000061D40000}"/>
    <cellStyle name="SAPBEXstdData 2 2 2 12" xfId="39464" xr:uid="{00000000-0005-0000-0000-000062D40000}"/>
    <cellStyle name="SAPBEXstdData 2 2 2 13" xfId="41267" xr:uid="{00000000-0005-0000-0000-000063D40000}"/>
    <cellStyle name="SAPBEXstdData 2 2 2 14" xfId="40944" xr:uid="{00000000-0005-0000-0000-000064D40000}"/>
    <cellStyle name="SAPBEXstdData 2 2 2 15" xfId="41568" xr:uid="{00000000-0005-0000-0000-000065D40000}"/>
    <cellStyle name="SAPBEXstdData 2 2 2 16" xfId="39408" xr:uid="{00000000-0005-0000-0000-000066D40000}"/>
    <cellStyle name="SAPBEXstdData 2 2 2 17" xfId="41127" xr:uid="{00000000-0005-0000-0000-000067D40000}"/>
    <cellStyle name="SAPBEXstdData 2 2 2 18" xfId="45348" xr:uid="{00000000-0005-0000-0000-000068D40000}"/>
    <cellStyle name="SAPBEXstdData 2 2 2 19" xfId="18542" xr:uid="{00000000-0005-0000-0000-000069D40000}"/>
    <cellStyle name="SAPBEXstdData 2 2 2 2" xfId="10583" xr:uid="{00000000-0005-0000-0000-00006AD40000}"/>
    <cellStyle name="SAPBEXstdData 2 2 2 2 2" xfId="56348" xr:uid="{00000000-0005-0000-0000-00006BD40000}"/>
    <cellStyle name="SAPBEXstdData 2 2 2 2 3" xfId="22834" xr:uid="{00000000-0005-0000-0000-00006CD40000}"/>
    <cellStyle name="SAPBEXstdData 2 2 2 3" xfId="23915" xr:uid="{00000000-0005-0000-0000-00006DD40000}"/>
    <cellStyle name="SAPBEXstdData 2 2 2 4" xfId="24744" xr:uid="{00000000-0005-0000-0000-00006ED40000}"/>
    <cellStyle name="SAPBEXstdData 2 2 2 5" xfId="23914" xr:uid="{00000000-0005-0000-0000-00006FD40000}"/>
    <cellStyle name="SAPBEXstdData 2 2 2 6" xfId="24168" xr:uid="{00000000-0005-0000-0000-000070D40000}"/>
    <cellStyle name="SAPBEXstdData 2 2 2 7" xfId="24874" xr:uid="{00000000-0005-0000-0000-000071D40000}"/>
    <cellStyle name="SAPBEXstdData 2 2 2 8" xfId="32315" xr:uid="{00000000-0005-0000-0000-000072D40000}"/>
    <cellStyle name="SAPBEXstdData 2 2 2 9" xfId="33991" xr:uid="{00000000-0005-0000-0000-000073D40000}"/>
    <cellStyle name="SAPBEXstdData 2 2 20" xfId="13374" xr:uid="{00000000-0005-0000-0000-000074D40000}"/>
    <cellStyle name="SAPBEXstdData 2 2 3" xfId="10391" xr:uid="{00000000-0005-0000-0000-000075D40000}"/>
    <cellStyle name="SAPBEXstdData 2 2 3 2" xfId="56156" xr:uid="{00000000-0005-0000-0000-000076D40000}"/>
    <cellStyle name="SAPBEXstdData 2 2 3 3" xfId="20683" xr:uid="{00000000-0005-0000-0000-000077D40000}"/>
    <cellStyle name="SAPBEXstdData 2 2 4" xfId="19269" xr:uid="{00000000-0005-0000-0000-000078D40000}"/>
    <cellStyle name="SAPBEXstdData 2 2 5" xfId="24263" xr:uid="{00000000-0005-0000-0000-000079D40000}"/>
    <cellStyle name="SAPBEXstdData 2 2 6" xfId="23488" xr:uid="{00000000-0005-0000-0000-00007AD40000}"/>
    <cellStyle name="SAPBEXstdData 2 2 7" xfId="23604" xr:uid="{00000000-0005-0000-0000-00007BD40000}"/>
    <cellStyle name="SAPBEXstdData 2 2 8" xfId="24560" xr:uid="{00000000-0005-0000-0000-00007CD40000}"/>
    <cellStyle name="SAPBEXstdData 2 2 9" xfId="30306" xr:uid="{00000000-0005-0000-0000-00007DD40000}"/>
    <cellStyle name="SAPBEXstdData 2 20" xfId="11773" xr:uid="{00000000-0005-0000-0000-00007ED40000}"/>
    <cellStyle name="SAPBEXstdData 2 3" xfId="1840" xr:uid="{00000000-0005-0000-0000-00007FD40000}"/>
    <cellStyle name="SAPBEXstdData 2 3 10" xfId="35750" xr:uid="{00000000-0005-0000-0000-000080D40000}"/>
    <cellStyle name="SAPBEXstdData 2 3 11" xfId="39783" xr:uid="{00000000-0005-0000-0000-000081D40000}"/>
    <cellStyle name="SAPBEXstdData 2 3 12" xfId="39626" xr:uid="{00000000-0005-0000-0000-000082D40000}"/>
    <cellStyle name="SAPBEXstdData 2 3 13" xfId="41340" xr:uid="{00000000-0005-0000-0000-000083D40000}"/>
    <cellStyle name="SAPBEXstdData 2 3 14" xfId="41063" xr:uid="{00000000-0005-0000-0000-000084D40000}"/>
    <cellStyle name="SAPBEXstdData 2 3 15" xfId="41663" xr:uid="{00000000-0005-0000-0000-000085D40000}"/>
    <cellStyle name="SAPBEXstdData 2 3 16" xfId="39753" xr:uid="{00000000-0005-0000-0000-000086D40000}"/>
    <cellStyle name="SAPBEXstdData 2 3 17" xfId="40860" xr:uid="{00000000-0005-0000-0000-000087D40000}"/>
    <cellStyle name="SAPBEXstdData 2 3 18" xfId="43345" xr:uid="{00000000-0005-0000-0000-000088D40000}"/>
    <cellStyle name="SAPBEXstdData 2 3 19" xfId="13370" xr:uid="{00000000-0005-0000-0000-000089D40000}"/>
    <cellStyle name="SAPBEXstdData 2 3 2" xfId="10387" xr:uid="{00000000-0005-0000-0000-00008AD40000}"/>
    <cellStyle name="SAPBEXstdData 2 3 2 2" xfId="56152" xr:uid="{00000000-0005-0000-0000-00008BD40000}"/>
    <cellStyle name="SAPBEXstdData 2 3 2 3" xfId="20679" xr:uid="{00000000-0005-0000-0000-00008CD40000}"/>
    <cellStyle name="SAPBEXstdData 2 3 3" xfId="24021" xr:uid="{00000000-0005-0000-0000-00008DD40000}"/>
    <cellStyle name="SAPBEXstdData 2 3 4" xfId="24296" xr:uid="{00000000-0005-0000-0000-00008ED40000}"/>
    <cellStyle name="SAPBEXstdData 2 3 5" xfId="21293" xr:uid="{00000000-0005-0000-0000-00008FD40000}"/>
    <cellStyle name="SAPBEXstdData 2 3 6" xfId="23683" xr:uid="{00000000-0005-0000-0000-000090D40000}"/>
    <cellStyle name="SAPBEXstdData 2 3 7" xfId="21321" xr:uid="{00000000-0005-0000-0000-000091D40000}"/>
    <cellStyle name="SAPBEXstdData 2 3 8" xfId="30302" xr:uid="{00000000-0005-0000-0000-000092D40000}"/>
    <cellStyle name="SAPBEXstdData 2 3 9" xfId="33795" xr:uid="{00000000-0005-0000-0000-000093D40000}"/>
    <cellStyle name="SAPBEXstdData 2 4" xfId="7591" xr:uid="{00000000-0005-0000-0000-000094D40000}"/>
    <cellStyle name="SAPBEXstdData 2 4 2" xfId="53357" xr:uid="{00000000-0005-0000-0000-000095D40000}"/>
    <cellStyle name="SAPBEXstdData 2 4 3" xfId="19761" xr:uid="{00000000-0005-0000-0000-000096D40000}"/>
    <cellStyle name="SAPBEXstdData 2 5" xfId="24837" xr:uid="{00000000-0005-0000-0000-000097D40000}"/>
    <cellStyle name="SAPBEXstdData 2 6" xfId="24433" xr:uid="{00000000-0005-0000-0000-000098D40000}"/>
    <cellStyle name="SAPBEXstdData 2 7" xfId="24845" xr:uid="{00000000-0005-0000-0000-000099D40000}"/>
    <cellStyle name="SAPBEXstdData 2 8" xfId="23472" xr:uid="{00000000-0005-0000-0000-00009AD40000}"/>
    <cellStyle name="SAPBEXstdData 2 9" xfId="25128" xr:uid="{00000000-0005-0000-0000-00009BD40000}"/>
    <cellStyle name="SAPBEXstdData 20" xfId="42071" xr:uid="{00000000-0005-0000-0000-00009CD40000}"/>
    <cellStyle name="SAPBEXstdData 21" xfId="11415" xr:uid="{00000000-0005-0000-0000-00009DD40000}"/>
    <cellStyle name="SAPBEXstdData 3" xfId="1106" xr:uid="{00000000-0005-0000-0000-00009ED40000}"/>
    <cellStyle name="SAPBEXstdData 3 10" xfId="33740" xr:uid="{00000000-0005-0000-0000-00009FD40000}"/>
    <cellStyle name="SAPBEXstdData 3 11" xfId="35016" xr:uid="{00000000-0005-0000-0000-0000A0D40000}"/>
    <cellStyle name="SAPBEXstdData 3 12" xfId="39477" xr:uid="{00000000-0005-0000-0000-0000A1D40000}"/>
    <cellStyle name="SAPBEXstdData 3 13" xfId="40765" xr:uid="{00000000-0005-0000-0000-0000A2D40000}"/>
    <cellStyle name="SAPBEXstdData 3 14" xfId="40047" xr:uid="{00000000-0005-0000-0000-0000A3D40000}"/>
    <cellStyle name="SAPBEXstdData 3 15" xfId="39572" xr:uid="{00000000-0005-0000-0000-0000A4D40000}"/>
    <cellStyle name="SAPBEXstdData 3 16" xfId="40659" xr:uid="{00000000-0005-0000-0000-0000A5D40000}"/>
    <cellStyle name="SAPBEXstdData 3 17" xfId="41786" xr:uid="{00000000-0005-0000-0000-0000A6D40000}"/>
    <cellStyle name="SAPBEXstdData 3 18" xfId="36427" xr:uid="{00000000-0005-0000-0000-0000A7D40000}"/>
    <cellStyle name="SAPBEXstdData 3 19" xfId="42611" xr:uid="{00000000-0005-0000-0000-0000A8D40000}"/>
    <cellStyle name="SAPBEXstdData 3 2" xfId="3515" xr:uid="{00000000-0005-0000-0000-0000A9D40000}"/>
    <cellStyle name="SAPBEXstdData 3 2 10" xfId="37194" xr:uid="{00000000-0005-0000-0000-0000AAD40000}"/>
    <cellStyle name="SAPBEXstdData 3 2 11" xfId="40534" xr:uid="{00000000-0005-0000-0000-0000ABD40000}"/>
    <cellStyle name="SAPBEXstdData 3 2 12" xfId="41087" xr:uid="{00000000-0005-0000-0000-0000ACD40000}"/>
    <cellStyle name="SAPBEXstdData 3 2 13" xfId="41503" xr:uid="{00000000-0005-0000-0000-0000ADD40000}"/>
    <cellStyle name="SAPBEXstdData 3 2 14" xfId="39771" xr:uid="{00000000-0005-0000-0000-0000AED40000}"/>
    <cellStyle name="SAPBEXstdData 3 2 15" xfId="40458" xr:uid="{00000000-0005-0000-0000-0000AFD40000}"/>
    <cellStyle name="SAPBEXstdData 3 2 16" xfId="39912" xr:uid="{00000000-0005-0000-0000-0000B0D40000}"/>
    <cellStyle name="SAPBEXstdData 3 2 17" xfId="41822" xr:uid="{00000000-0005-0000-0000-0000B1D40000}"/>
    <cellStyle name="SAPBEXstdData 3 2 18" xfId="44654" xr:uid="{00000000-0005-0000-0000-0000B2D40000}"/>
    <cellStyle name="SAPBEXstdData 3 2 19" xfId="17848" xr:uid="{00000000-0005-0000-0000-0000B3D40000}"/>
    <cellStyle name="SAPBEXstdData 3 2 2" xfId="10568" xr:uid="{00000000-0005-0000-0000-0000B4D40000}"/>
    <cellStyle name="SAPBEXstdData 3 2 2 2" xfId="56333" xr:uid="{00000000-0005-0000-0000-0000B5D40000}"/>
    <cellStyle name="SAPBEXstdData 3 2 2 3" xfId="22140" xr:uid="{00000000-0005-0000-0000-0000B6D40000}"/>
    <cellStyle name="SAPBEXstdData 3 2 3" xfId="23841" xr:uid="{00000000-0005-0000-0000-0000B7D40000}"/>
    <cellStyle name="SAPBEXstdData 3 2 4" xfId="23698" xr:uid="{00000000-0005-0000-0000-0000B8D40000}"/>
    <cellStyle name="SAPBEXstdData 3 2 5" xfId="21241" xr:uid="{00000000-0005-0000-0000-0000B9D40000}"/>
    <cellStyle name="SAPBEXstdData 3 2 6" xfId="24342" xr:uid="{00000000-0005-0000-0000-0000BAD40000}"/>
    <cellStyle name="SAPBEXstdData 3 2 7" xfId="23535" xr:uid="{00000000-0005-0000-0000-0000BBD40000}"/>
    <cellStyle name="SAPBEXstdData 3 2 8" xfId="31625" xr:uid="{00000000-0005-0000-0000-0000BCD40000}"/>
    <cellStyle name="SAPBEXstdData 3 2 9" xfId="33976" xr:uid="{00000000-0005-0000-0000-0000BDD40000}"/>
    <cellStyle name="SAPBEXstdData 3 20" xfId="12647" xr:uid="{00000000-0005-0000-0000-0000BED40000}"/>
    <cellStyle name="SAPBEXstdData 3 3" xfId="10332" xr:uid="{00000000-0005-0000-0000-0000BFD40000}"/>
    <cellStyle name="SAPBEXstdData 3 3 2" xfId="56097" xr:uid="{00000000-0005-0000-0000-0000C0D40000}"/>
    <cellStyle name="SAPBEXstdData 3 3 3" xfId="19945" xr:uid="{00000000-0005-0000-0000-0000C1D40000}"/>
    <cellStyle name="SAPBEXstdData 3 4" xfId="24270" xr:uid="{00000000-0005-0000-0000-0000C2D40000}"/>
    <cellStyle name="SAPBEXstdData 3 5" xfId="23626" xr:uid="{00000000-0005-0000-0000-0000C3D40000}"/>
    <cellStyle name="SAPBEXstdData 3 6" xfId="24326" xr:uid="{00000000-0005-0000-0000-0000C4D40000}"/>
    <cellStyle name="SAPBEXstdData 3 7" xfId="21349" xr:uid="{00000000-0005-0000-0000-0000C5D40000}"/>
    <cellStyle name="SAPBEXstdData 3 8" xfId="23933" xr:uid="{00000000-0005-0000-0000-0000C6D40000}"/>
    <cellStyle name="SAPBEXstdData 3 9" xfId="29574" xr:uid="{00000000-0005-0000-0000-0000C7D40000}"/>
    <cellStyle name="SAPBEXstdData 4" xfId="1933" xr:uid="{00000000-0005-0000-0000-0000C8D40000}"/>
    <cellStyle name="SAPBEXstdData 4 10" xfId="35843" xr:uid="{00000000-0005-0000-0000-0000C9D40000}"/>
    <cellStyle name="SAPBEXstdData 4 11" xfId="39876" xr:uid="{00000000-0005-0000-0000-0000CAD40000}"/>
    <cellStyle name="SAPBEXstdData 4 12" xfId="34132" xr:uid="{00000000-0005-0000-0000-0000CBD40000}"/>
    <cellStyle name="SAPBEXstdData 4 13" xfId="40155" xr:uid="{00000000-0005-0000-0000-0000CCD40000}"/>
    <cellStyle name="SAPBEXstdData 4 14" xfId="34206" xr:uid="{00000000-0005-0000-0000-0000CDD40000}"/>
    <cellStyle name="SAPBEXstdData 4 15" xfId="41407" xr:uid="{00000000-0005-0000-0000-0000CED40000}"/>
    <cellStyle name="SAPBEXstdData 4 16" xfId="40935" xr:uid="{00000000-0005-0000-0000-0000CFD40000}"/>
    <cellStyle name="SAPBEXstdData 4 17" xfId="41830" xr:uid="{00000000-0005-0000-0000-0000D0D40000}"/>
    <cellStyle name="SAPBEXstdData 4 18" xfId="43438" xr:uid="{00000000-0005-0000-0000-0000D1D40000}"/>
    <cellStyle name="SAPBEXstdData 4 19" xfId="13453" xr:uid="{00000000-0005-0000-0000-0000D2D40000}"/>
    <cellStyle name="SAPBEXstdData 4 2" xfId="10480" xr:uid="{00000000-0005-0000-0000-0000D3D40000}"/>
    <cellStyle name="SAPBEXstdData 4 2 2" xfId="56245" xr:uid="{00000000-0005-0000-0000-0000D4D40000}"/>
    <cellStyle name="SAPBEXstdData 4 2 3" xfId="20772" xr:uid="{00000000-0005-0000-0000-0000D5D40000}"/>
    <cellStyle name="SAPBEXstdData 4 3" xfId="24295" xr:uid="{00000000-0005-0000-0000-0000D6D40000}"/>
    <cellStyle name="SAPBEXstdData 4 4" xfId="24666" xr:uid="{00000000-0005-0000-0000-0000D7D40000}"/>
    <cellStyle name="SAPBEXstdData 4 5" xfId="24882" xr:uid="{00000000-0005-0000-0000-0000D8D40000}"/>
    <cellStyle name="SAPBEXstdData 4 6" xfId="24102" xr:uid="{00000000-0005-0000-0000-0000D9D40000}"/>
    <cellStyle name="SAPBEXstdData 4 7" xfId="23796" xr:uid="{00000000-0005-0000-0000-0000DAD40000}"/>
    <cellStyle name="SAPBEXstdData 4 8" xfId="30386" xr:uid="{00000000-0005-0000-0000-0000DBD40000}"/>
    <cellStyle name="SAPBEXstdData 4 9" xfId="33888" xr:uid="{00000000-0005-0000-0000-0000DCD40000}"/>
    <cellStyle name="SAPBEXstdData 5" xfId="5651" xr:uid="{00000000-0005-0000-0000-0000DDD40000}"/>
    <cellStyle name="SAPBEXstdData 5 2" xfId="51417" xr:uid="{00000000-0005-0000-0000-0000DED40000}"/>
    <cellStyle name="SAPBEXstdData 5 3" xfId="19402" xr:uid="{00000000-0005-0000-0000-0000DFD40000}"/>
    <cellStyle name="SAPBEXstdData 6" xfId="23550" xr:uid="{00000000-0005-0000-0000-0000E0D40000}"/>
    <cellStyle name="SAPBEXstdData 7" xfId="24325" xr:uid="{00000000-0005-0000-0000-0000E1D40000}"/>
    <cellStyle name="SAPBEXstdData 8" xfId="24321" xr:uid="{00000000-0005-0000-0000-0000E2D40000}"/>
    <cellStyle name="SAPBEXstdData 9" xfId="24512" xr:uid="{00000000-0005-0000-0000-0000E3D40000}"/>
    <cellStyle name="SAPBEXstdDataEmph" xfId="57451" xr:uid="{00000000-0005-0000-0000-0000E4D40000}"/>
    <cellStyle name="SAPBEXstdItem" xfId="554" xr:uid="{00000000-0005-0000-0000-0000E5D40000}"/>
    <cellStyle name="SAPBEXstdItem 10" xfId="23446" xr:uid="{00000000-0005-0000-0000-0000E6D40000}"/>
    <cellStyle name="SAPBEXstdItem 11" xfId="28906" xr:uid="{00000000-0005-0000-0000-0000E7D40000}"/>
    <cellStyle name="SAPBEXstdItem 12" xfId="34470" xr:uid="{00000000-0005-0000-0000-0000E8D40000}"/>
    <cellStyle name="SAPBEXstdItem 13" xfId="36283" xr:uid="{00000000-0005-0000-0000-0000E9D40000}"/>
    <cellStyle name="SAPBEXstdItem 14" xfId="40668" xr:uid="{00000000-0005-0000-0000-0000EAD40000}"/>
    <cellStyle name="SAPBEXstdItem 15" xfId="41102" xr:uid="{00000000-0005-0000-0000-0000EBD40000}"/>
    <cellStyle name="SAPBEXstdItem 16" xfId="40947" xr:uid="{00000000-0005-0000-0000-0000ECD40000}"/>
    <cellStyle name="SAPBEXstdItem 17" xfId="39774" xr:uid="{00000000-0005-0000-0000-0000EDD40000}"/>
    <cellStyle name="SAPBEXstdItem 18" xfId="41465" xr:uid="{00000000-0005-0000-0000-0000EED40000}"/>
    <cellStyle name="SAPBEXstdItem 19" xfId="41865" xr:uid="{00000000-0005-0000-0000-0000EFD40000}"/>
    <cellStyle name="SAPBEXstdItem 2" xfId="915" xr:uid="{00000000-0005-0000-0000-0000F0D40000}"/>
    <cellStyle name="SAPBEXstdItem 2 10" xfId="33733" xr:uid="{00000000-0005-0000-0000-0000F1D40000}"/>
    <cellStyle name="SAPBEXstdItem 2 11" xfId="34829" xr:uid="{00000000-0005-0000-0000-0000F2D40000}"/>
    <cellStyle name="SAPBEXstdItem 2 12" xfId="39396" xr:uid="{00000000-0005-0000-0000-0000F3D40000}"/>
    <cellStyle name="SAPBEXstdItem 2 13" xfId="40713" xr:uid="{00000000-0005-0000-0000-0000F4D40000}"/>
    <cellStyle name="SAPBEXstdItem 2 14" xfId="41137" xr:uid="{00000000-0005-0000-0000-0000F5D40000}"/>
    <cellStyle name="SAPBEXstdItem 2 15" xfId="36314" xr:uid="{00000000-0005-0000-0000-0000F6D40000}"/>
    <cellStyle name="SAPBEXstdItem 2 16" xfId="39663" xr:uid="{00000000-0005-0000-0000-0000F7D40000}"/>
    <cellStyle name="SAPBEXstdItem 2 17" xfId="36328" xr:uid="{00000000-0005-0000-0000-0000F8D40000}"/>
    <cellStyle name="SAPBEXstdItem 2 18" xfId="40634" xr:uid="{00000000-0005-0000-0000-0000F9D40000}"/>
    <cellStyle name="SAPBEXstdItem 2 19" xfId="42428" xr:uid="{00000000-0005-0000-0000-0000FAD40000}"/>
    <cellStyle name="SAPBEXstdItem 2 2" xfId="1907" xr:uid="{00000000-0005-0000-0000-0000FBD40000}"/>
    <cellStyle name="SAPBEXstdItem 2 2 10" xfId="33862" xr:uid="{00000000-0005-0000-0000-0000FCD40000}"/>
    <cellStyle name="SAPBEXstdItem 2 2 11" xfId="35817" xr:uid="{00000000-0005-0000-0000-0000FDD40000}"/>
    <cellStyle name="SAPBEXstdItem 2 2 12" xfId="39850" xr:uid="{00000000-0005-0000-0000-0000FED40000}"/>
    <cellStyle name="SAPBEXstdItem 2 2 13" xfId="40451" xr:uid="{00000000-0005-0000-0000-0000FFD40000}"/>
    <cellStyle name="SAPBEXstdItem 2 2 14" xfId="40858" xr:uid="{00000000-0005-0000-0000-000000D50000}"/>
    <cellStyle name="SAPBEXstdItem 2 2 15" xfId="41052" xr:uid="{00000000-0005-0000-0000-000001D50000}"/>
    <cellStyle name="SAPBEXstdItem 2 2 16" xfId="41443" xr:uid="{00000000-0005-0000-0000-000002D50000}"/>
    <cellStyle name="SAPBEXstdItem 2 2 17" xfId="40642" xr:uid="{00000000-0005-0000-0000-000003D50000}"/>
    <cellStyle name="SAPBEXstdItem 2 2 18" xfId="40217" xr:uid="{00000000-0005-0000-0000-000004D50000}"/>
    <cellStyle name="SAPBEXstdItem 2 2 19" xfId="43412" xr:uid="{00000000-0005-0000-0000-000005D50000}"/>
    <cellStyle name="SAPBEXstdItem 2 2 2" xfId="4232" xr:uid="{00000000-0005-0000-0000-000006D50000}"/>
    <cellStyle name="SAPBEXstdItem 2 2 2 10" xfId="37911" xr:uid="{00000000-0005-0000-0000-000007D50000}"/>
    <cellStyle name="SAPBEXstdItem 2 2 2 11" xfId="40836" xr:uid="{00000000-0005-0000-0000-000008D50000}"/>
    <cellStyle name="SAPBEXstdItem 2 2 2 12" xfId="39402" xr:uid="{00000000-0005-0000-0000-000009D50000}"/>
    <cellStyle name="SAPBEXstdItem 2 2 2 13" xfId="39742" xr:uid="{00000000-0005-0000-0000-00000AD50000}"/>
    <cellStyle name="SAPBEXstdItem 2 2 2 14" xfId="41576" xr:uid="{00000000-0005-0000-0000-00000BD50000}"/>
    <cellStyle name="SAPBEXstdItem 2 2 2 15" xfId="40749" xr:uid="{00000000-0005-0000-0000-00000CD50000}"/>
    <cellStyle name="SAPBEXstdItem 2 2 2 16" xfId="41774" xr:uid="{00000000-0005-0000-0000-00000DD50000}"/>
    <cellStyle name="SAPBEXstdItem 2 2 2 17" xfId="41531" xr:uid="{00000000-0005-0000-0000-00000ED50000}"/>
    <cellStyle name="SAPBEXstdItem 2 2 2 18" xfId="45371" xr:uid="{00000000-0005-0000-0000-00000FD50000}"/>
    <cellStyle name="SAPBEXstdItem 2 2 2 19" xfId="18565" xr:uid="{00000000-0005-0000-0000-000010D50000}"/>
    <cellStyle name="SAPBEXstdItem 2 2 2 2" xfId="10606" xr:uid="{00000000-0005-0000-0000-000011D50000}"/>
    <cellStyle name="SAPBEXstdItem 2 2 2 2 2" xfId="56371" xr:uid="{00000000-0005-0000-0000-000012D50000}"/>
    <cellStyle name="SAPBEXstdItem 2 2 2 2 3" xfId="22857" xr:uid="{00000000-0005-0000-0000-000013D50000}"/>
    <cellStyle name="SAPBEXstdItem 2 2 2 3" xfId="24383" xr:uid="{00000000-0005-0000-0000-000014D50000}"/>
    <cellStyle name="SAPBEXstdItem 2 2 2 4" xfId="24468" xr:uid="{00000000-0005-0000-0000-000015D50000}"/>
    <cellStyle name="SAPBEXstdItem 2 2 2 5" xfId="23804" xr:uid="{00000000-0005-0000-0000-000016D50000}"/>
    <cellStyle name="SAPBEXstdItem 2 2 2 6" xfId="23527" xr:uid="{00000000-0005-0000-0000-000017D50000}"/>
    <cellStyle name="SAPBEXstdItem 2 2 2 7" xfId="25258" xr:uid="{00000000-0005-0000-0000-000018D50000}"/>
    <cellStyle name="SAPBEXstdItem 2 2 2 8" xfId="32336" xr:uid="{00000000-0005-0000-0000-000019D50000}"/>
    <cellStyle name="SAPBEXstdItem 2 2 2 9" xfId="34014" xr:uid="{00000000-0005-0000-0000-00001AD50000}"/>
    <cellStyle name="SAPBEXstdItem 2 2 20" xfId="13430" xr:uid="{00000000-0005-0000-0000-00001BD50000}"/>
    <cellStyle name="SAPBEXstdItem 2 2 3" xfId="10454" xr:uid="{00000000-0005-0000-0000-00001CD50000}"/>
    <cellStyle name="SAPBEXstdItem 2 2 3 2" xfId="56219" xr:uid="{00000000-0005-0000-0000-00001DD50000}"/>
    <cellStyle name="SAPBEXstdItem 2 2 3 3" xfId="20746" xr:uid="{00000000-0005-0000-0000-00001ED50000}"/>
    <cellStyle name="SAPBEXstdItem 2 2 4" xfId="23509" xr:uid="{00000000-0005-0000-0000-00001FD50000}"/>
    <cellStyle name="SAPBEXstdItem 2 2 5" xfId="24161" xr:uid="{00000000-0005-0000-0000-000020D50000}"/>
    <cellStyle name="SAPBEXstdItem 2 2 6" xfId="25073" xr:uid="{00000000-0005-0000-0000-000021D50000}"/>
    <cellStyle name="SAPBEXstdItem 2 2 7" xfId="23761" xr:uid="{00000000-0005-0000-0000-000022D50000}"/>
    <cellStyle name="SAPBEXstdItem 2 2 8" xfId="23954" xr:uid="{00000000-0005-0000-0000-000023D50000}"/>
    <cellStyle name="SAPBEXstdItem 2 2 9" xfId="30365" xr:uid="{00000000-0005-0000-0000-000024D50000}"/>
    <cellStyle name="SAPBEXstdItem 2 20" xfId="11772" xr:uid="{00000000-0005-0000-0000-000025D50000}"/>
    <cellStyle name="SAPBEXstdItem 2 3" xfId="1926" xr:uid="{00000000-0005-0000-0000-000026D50000}"/>
    <cellStyle name="SAPBEXstdItem 2 3 10" xfId="35836" xr:uid="{00000000-0005-0000-0000-000027D50000}"/>
    <cellStyle name="SAPBEXstdItem 2 3 11" xfId="39869" xr:uid="{00000000-0005-0000-0000-000028D50000}"/>
    <cellStyle name="SAPBEXstdItem 2 3 12" xfId="40991" xr:uid="{00000000-0005-0000-0000-000029D50000}"/>
    <cellStyle name="SAPBEXstdItem 2 3 13" xfId="39344" xr:uid="{00000000-0005-0000-0000-00002AD50000}"/>
    <cellStyle name="SAPBEXstdItem 2 3 14" xfId="36442" xr:uid="{00000000-0005-0000-0000-00002BD50000}"/>
    <cellStyle name="SAPBEXstdItem 2 3 15" xfId="40382" xr:uid="{00000000-0005-0000-0000-00002CD50000}"/>
    <cellStyle name="SAPBEXstdItem 2 3 16" xfId="40160" xr:uid="{00000000-0005-0000-0000-00002DD50000}"/>
    <cellStyle name="SAPBEXstdItem 2 3 17" xfId="40119" xr:uid="{00000000-0005-0000-0000-00002ED50000}"/>
    <cellStyle name="SAPBEXstdItem 2 3 18" xfId="43431" xr:uid="{00000000-0005-0000-0000-00002FD50000}"/>
    <cellStyle name="SAPBEXstdItem 2 3 19" xfId="13446" xr:uid="{00000000-0005-0000-0000-000030D50000}"/>
    <cellStyle name="SAPBEXstdItem 2 3 2" xfId="10473" xr:uid="{00000000-0005-0000-0000-000031D50000}"/>
    <cellStyle name="SAPBEXstdItem 2 3 2 2" xfId="56238" xr:uid="{00000000-0005-0000-0000-000032D50000}"/>
    <cellStyle name="SAPBEXstdItem 2 3 2 3" xfId="20765" xr:uid="{00000000-0005-0000-0000-000033D50000}"/>
    <cellStyle name="SAPBEXstdItem 2 3 3" xfId="23404" xr:uid="{00000000-0005-0000-0000-000034D50000}"/>
    <cellStyle name="SAPBEXstdItem 2 3 4" xfId="24475" xr:uid="{00000000-0005-0000-0000-000035D50000}"/>
    <cellStyle name="SAPBEXstdItem 2 3 5" xfId="25044" xr:uid="{00000000-0005-0000-0000-000036D50000}"/>
    <cellStyle name="SAPBEXstdItem 2 3 6" xfId="19187" xr:uid="{00000000-0005-0000-0000-000037D50000}"/>
    <cellStyle name="SAPBEXstdItem 2 3 7" xfId="24092" xr:uid="{00000000-0005-0000-0000-000038D50000}"/>
    <cellStyle name="SAPBEXstdItem 2 3 8" xfId="30379" xr:uid="{00000000-0005-0000-0000-000039D50000}"/>
    <cellStyle name="SAPBEXstdItem 2 3 9" xfId="33881" xr:uid="{00000000-0005-0000-0000-00003AD50000}"/>
    <cellStyle name="SAPBEXstdItem 2 4" xfId="7552" xr:uid="{00000000-0005-0000-0000-00003BD50000}"/>
    <cellStyle name="SAPBEXstdItem 2 4 2" xfId="53318" xr:uid="{00000000-0005-0000-0000-00003CD50000}"/>
    <cellStyle name="SAPBEXstdItem 2 4 3" xfId="19760" xr:uid="{00000000-0005-0000-0000-00003DD50000}"/>
    <cellStyle name="SAPBEXstdItem 2 5" xfId="24406" xr:uid="{00000000-0005-0000-0000-00003ED50000}"/>
    <cellStyle name="SAPBEXstdItem 2 6" xfId="24271" xr:uid="{00000000-0005-0000-0000-00003FD50000}"/>
    <cellStyle name="SAPBEXstdItem 2 7" xfId="24078" xr:uid="{00000000-0005-0000-0000-000040D50000}"/>
    <cellStyle name="SAPBEXstdItem 2 8" xfId="24050" xr:uid="{00000000-0005-0000-0000-000041D50000}"/>
    <cellStyle name="SAPBEXstdItem 2 9" xfId="25139" xr:uid="{00000000-0005-0000-0000-000042D50000}"/>
    <cellStyle name="SAPBEXstdItem 20" xfId="42070" xr:uid="{00000000-0005-0000-0000-000043D50000}"/>
    <cellStyle name="SAPBEXstdItem 21" xfId="11414" xr:uid="{00000000-0005-0000-0000-000044D50000}"/>
    <cellStyle name="SAPBEXstdItem 3" xfId="1898" xr:uid="{00000000-0005-0000-0000-000045D50000}"/>
    <cellStyle name="SAPBEXstdItem 3 10" xfId="33853" xr:uid="{00000000-0005-0000-0000-000046D50000}"/>
    <cellStyle name="SAPBEXstdItem 3 11" xfId="35808" xr:uid="{00000000-0005-0000-0000-000047D50000}"/>
    <cellStyle name="SAPBEXstdItem 3 12" xfId="39841" xr:uid="{00000000-0005-0000-0000-000048D50000}"/>
    <cellStyle name="SAPBEXstdItem 3 13" xfId="39716" xr:uid="{00000000-0005-0000-0000-000049D50000}"/>
    <cellStyle name="SAPBEXstdItem 3 14" xfId="34227" xr:uid="{00000000-0005-0000-0000-00004AD50000}"/>
    <cellStyle name="SAPBEXstdItem 3 15" xfId="41686" xr:uid="{00000000-0005-0000-0000-00004BD50000}"/>
    <cellStyle name="SAPBEXstdItem 3 16" xfId="40191" xr:uid="{00000000-0005-0000-0000-00004CD50000}"/>
    <cellStyle name="SAPBEXstdItem 3 17" xfId="41430" xr:uid="{00000000-0005-0000-0000-00004DD50000}"/>
    <cellStyle name="SAPBEXstdItem 3 18" xfId="36368" xr:uid="{00000000-0005-0000-0000-00004ED50000}"/>
    <cellStyle name="SAPBEXstdItem 3 19" xfId="43403" xr:uid="{00000000-0005-0000-0000-00004FD50000}"/>
    <cellStyle name="SAPBEXstdItem 3 2" xfId="4227" xr:uid="{00000000-0005-0000-0000-000050D50000}"/>
    <cellStyle name="SAPBEXstdItem 3 2 10" xfId="37906" xr:uid="{00000000-0005-0000-0000-000051D50000}"/>
    <cellStyle name="SAPBEXstdItem 3 2 11" xfId="40831" xr:uid="{00000000-0005-0000-0000-000052D50000}"/>
    <cellStyle name="SAPBEXstdItem 3 2 12" xfId="40470" xr:uid="{00000000-0005-0000-0000-000053D50000}"/>
    <cellStyle name="SAPBEXstdItem 3 2 13" xfId="36371" xr:uid="{00000000-0005-0000-0000-000054D50000}"/>
    <cellStyle name="SAPBEXstdItem 3 2 14" xfId="40422" xr:uid="{00000000-0005-0000-0000-000055D50000}"/>
    <cellStyle name="SAPBEXstdItem 3 2 15" xfId="40726" xr:uid="{00000000-0005-0000-0000-000056D50000}"/>
    <cellStyle name="SAPBEXstdItem 3 2 16" xfId="39695" xr:uid="{00000000-0005-0000-0000-000057D50000}"/>
    <cellStyle name="SAPBEXstdItem 3 2 17" xfId="40462" xr:uid="{00000000-0005-0000-0000-000058D50000}"/>
    <cellStyle name="SAPBEXstdItem 3 2 18" xfId="45366" xr:uid="{00000000-0005-0000-0000-000059D50000}"/>
    <cellStyle name="SAPBEXstdItem 3 2 19" xfId="18560" xr:uid="{00000000-0005-0000-0000-00005AD50000}"/>
    <cellStyle name="SAPBEXstdItem 3 2 2" xfId="10601" xr:uid="{00000000-0005-0000-0000-00005BD50000}"/>
    <cellStyle name="SAPBEXstdItem 3 2 2 2" xfId="56366" xr:uid="{00000000-0005-0000-0000-00005CD50000}"/>
    <cellStyle name="SAPBEXstdItem 3 2 2 3" xfId="22852" xr:uid="{00000000-0005-0000-0000-00005DD50000}"/>
    <cellStyle name="SAPBEXstdItem 3 2 3" xfId="23542" xr:uid="{00000000-0005-0000-0000-00005ED50000}"/>
    <cellStyle name="SAPBEXstdItem 3 2 4" xfId="24453" xr:uid="{00000000-0005-0000-0000-00005FD50000}"/>
    <cellStyle name="SAPBEXstdItem 3 2 5" xfId="23442" xr:uid="{00000000-0005-0000-0000-000060D50000}"/>
    <cellStyle name="SAPBEXstdItem 3 2 6" xfId="19053" xr:uid="{00000000-0005-0000-0000-000061D50000}"/>
    <cellStyle name="SAPBEXstdItem 3 2 7" xfId="25004" xr:uid="{00000000-0005-0000-0000-000062D50000}"/>
    <cellStyle name="SAPBEXstdItem 3 2 8" xfId="32331" xr:uid="{00000000-0005-0000-0000-000063D50000}"/>
    <cellStyle name="SAPBEXstdItem 3 2 9" xfId="34009" xr:uid="{00000000-0005-0000-0000-000064D50000}"/>
    <cellStyle name="SAPBEXstdItem 3 20" xfId="13423" xr:uid="{00000000-0005-0000-0000-000065D50000}"/>
    <cellStyle name="SAPBEXstdItem 3 3" xfId="10445" xr:uid="{00000000-0005-0000-0000-000066D50000}"/>
    <cellStyle name="SAPBEXstdItem 3 3 2" xfId="56210" xr:uid="{00000000-0005-0000-0000-000067D50000}"/>
    <cellStyle name="SAPBEXstdItem 3 3 3" xfId="20737" xr:uid="{00000000-0005-0000-0000-000068D50000}"/>
    <cellStyle name="SAPBEXstdItem 3 4" xfId="21364" xr:uid="{00000000-0005-0000-0000-000069D50000}"/>
    <cellStyle name="SAPBEXstdItem 3 5" xfId="23476" xr:uid="{00000000-0005-0000-0000-00006AD50000}"/>
    <cellStyle name="SAPBEXstdItem 3 6" xfId="25009" xr:uid="{00000000-0005-0000-0000-00006BD50000}"/>
    <cellStyle name="SAPBEXstdItem 3 7" xfId="24058" xr:uid="{00000000-0005-0000-0000-00006CD50000}"/>
    <cellStyle name="SAPBEXstdItem 3 8" xfId="19244" xr:uid="{00000000-0005-0000-0000-00006DD50000}"/>
    <cellStyle name="SAPBEXstdItem 3 9" xfId="30356" xr:uid="{00000000-0005-0000-0000-00006ED50000}"/>
    <cellStyle name="SAPBEXstdItem 4" xfId="1143" xr:uid="{00000000-0005-0000-0000-00006FD50000}"/>
    <cellStyle name="SAPBEXstdItem 4 10" xfId="35053" xr:uid="{00000000-0005-0000-0000-000070D50000}"/>
    <cellStyle name="SAPBEXstdItem 4 11" xfId="39507" xr:uid="{00000000-0005-0000-0000-000071D50000}"/>
    <cellStyle name="SAPBEXstdItem 4 12" xfId="40132" xr:uid="{00000000-0005-0000-0000-000072D50000}"/>
    <cellStyle name="SAPBEXstdItem 4 13" xfId="39669" xr:uid="{00000000-0005-0000-0000-000073D50000}"/>
    <cellStyle name="SAPBEXstdItem 4 14" xfId="41470" xr:uid="{00000000-0005-0000-0000-000074D50000}"/>
    <cellStyle name="SAPBEXstdItem 4 15" xfId="40524" xr:uid="{00000000-0005-0000-0000-000075D50000}"/>
    <cellStyle name="SAPBEXstdItem 4 16" xfId="40670" xr:uid="{00000000-0005-0000-0000-000076D50000}"/>
    <cellStyle name="SAPBEXstdItem 4 17" xfId="41640" xr:uid="{00000000-0005-0000-0000-000077D50000}"/>
    <cellStyle name="SAPBEXstdItem 4 18" xfId="42648" xr:uid="{00000000-0005-0000-0000-000078D50000}"/>
    <cellStyle name="SAPBEXstdItem 4 19" xfId="12681" xr:uid="{00000000-0005-0000-0000-000079D50000}"/>
    <cellStyle name="SAPBEXstdItem 4 2" xfId="10349" xr:uid="{00000000-0005-0000-0000-00007AD50000}"/>
    <cellStyle name="SAPBEXstdItem 4 2 2" xfId="56114" xr:uid="{00000000-0005-0000-0000-00007BD50000}"/>
    <cellStyle name="SAPBEXstdItem 4 2 3" xfId="19982" xr:uid="{00000000-0005-0000-0000-00007CD50000}"/>
    <cellStyle name="SAPBEXstdItem 4 3" xfId="24048" xr:uid="{00000000-0005-0000-0000-00007DD50000}"/>
    <cellStyle name="SAPBEXstdItem 4 4" xfId="24457" xr:uid="{00000000-0005-0000-0000-00007ED50000}"/>
    <cellStyle name="SAPBEXstdItem 4 5" xfId="24980" xr:uid="{00000000-0005-0000-0000-00007FD50000}"/>
    <cellStyle name="SAPBEXstdItem 4 6" xfId="23774" xr:uid="{00000000-0005-0000-0000-000080D50000}"/>
    <cellStyle name="SAPBEXstdItem 4 7" xfId="24841" xr:uid="{00000000-0005-0000-0000-000081D50000}"/>
    <cellStyle name="SAPBEXstdItem 4 8" xfId="29610" xr:uid="{00000000-0005-0000-0000-000082D50000}"/>
    <cellStyle name="SAPBEXstdItem 4 9" xfId="33757" xr:uid="{00000000-0005-0000-0000-000083D50000}"/>
    <cellStyle name="SAPBEXstdItem 5" xfId="5724" xr:uid="{00000000-0005-0000-0000-000084D50000}"/>
    <cellStyle name="SAPBEXstdItem 5 2" xfId="51490" xr:uid="{00000000-0005-0000-0000-000085D50000}"/>
    <cellStyle name="SAPBEXstdItem 5 3" xfId="19401" xr:uid="{00000000-0005-0000-0000-000086D50000}"/>
    <cellStyle name="SAPBEXstdItem 6" xfId="24448" xr:uid="{00000000-0005-0000-0000-000087D50000}"/>
    <cellStyle name="SAPBEXstdItem 7" xfId="23645" xr:uid="{00000000-0005-0000-0000-000088D50000}"/>
    <cellStyle name="SAPBEXstdItem 8" xfId="23500" xr:uid="{00000000-0005-0000-0000-000089D50000}"/>
    <cellStyle name="SAPBEXstdItem 9" xfId="23754" xr:uid="{00000000-0005-0000-0000-00008AD50000}"/>
    <cellStyle name="SAPBEXstdItemX" xfId="57452" xr:uid="{00000000-0005-0000-0000-00008BD50000}"/>
    <cellStyle name="SAPBEXtitle" xfId="57453" xr:uid="{00000000-0005-0000-0000-00008CD50000}"/>
    <cellStyle name="SAPBEXunassignedItem" xfId="57454" xr:uid="{00000000-0005-0000-0000-00008DD50000}"/>
    <cellStyle name="SAPBEXunassignedItem 2" xfId="57485" xr:uid="{00000000-0005-0000-0000-00008ED50000}"/>
    <cellStyle name="SAPBEXundefined" xfId="57455" xr:uid="{00000000-0005-0000-0000-00008FD50000}"/>
    <cellStyle name="Schlecht 2" xfId="210" xr:uid="{00000000-0005-0000-0000-000090D50000}"/>
    <cellStyle name="Schlecht 2 2" xfId="57404" xr:uid="{00000000-0005-0000-0000-000091D50000}"/>
    <cellStyle name="Schlecht 3" xfId="57341" xr:uid="{00000000-0005-0000-0000-000092D50000}"/>
    <cellStyle name="Sheet Title" xfId="57456" xr:uid="{00000000-0005-0000-0000-000093D50000}"/>
    <cellStyle name="Standard 10" xfId="1934" xr:uid="{00000000-0005-0000-0000-000094D50000}"/>
    <cellStyle name="Standard 10 2" xfId="4241" xr:uid="{00000000-0005-0000-0000-000095D50000}"/>
    <cellStyle name="Standard 10 2 2" xfId="9022" xr:uid="{00000000-0005-0000-0000-000096D50000}"/>
    <cellStyle name="Standard 10 2 2 2" xfId="28416" xr:uid="{00000000-0005-0000-0000-000097D50000}"/>
    <cellStyle name="Standard 10 2 2 3" xfId="54788" xr:uid="{00000000-0005-0000-0000-000098D50000}"/>
    <cellStyle name="Standard 10 2 2 4" xfId="18574" xr:uid="{00000000-0005-0000-0000-000099D50000}"/>
    <cellStyle name="Standard 10 2 3" xfId="22866" xr:uid="{00000000-0005-0000-0000-00009AD50000}"/>
    <cellStyle name="Standard 10 2 3 2" xfId="50098" xr:uid="{00000000-0005-0000-0000-00009BD50000}"/>
    <cellStyle name="Standard 10 2 4" xfId="32341" xr:uid="{00000000-0005-0000-0000-00009CD50000}"/>
    <cellStyle name="Standard 10 2 5" xfId="37920" xr:uid="{00000000-0005-0000-0000-00009DD50000}"/>
    <cellStyle name="Standard 10 2 6" xfId="45380" xr:uid="{00000000-0005-0000-0000-00009ED50000}"/>
    <cellStyle name="Standard 10 2 7" xfId="13454" xr:uid="{00000000-0005-0000-0000-00009FD50000}"/>
    <cellStyle name="Standard 10 3" xfId="7101" xr:uid="{00000000-0005-0000-0000-0000A0D50000}"/>
    <cellStyle name="Standard 10 3 2" xfId="24440" xr:uid="{00000000-0005-0000-0000-0000A1D50000}"/>
    <cellStyle name="Standard 10 3 3" xfId="52867" xr:uid="{00000000-0005-0000-0000-0000A2D50000}"/>
    <cellStyle name="Standard 10 3 4" xfId="14826" xr:uid="{00000000-0005-0000-0000-0000A3D50000}"/>
    <cellStyle name="Standard 10 4" xfId="16695" xr:uid="{00000000-0005-0000-0000-0000A4D50000}"/>
    <cellStyle name="Standard 10 4 2" xfId="26605" xr:uid="{00000000-0005-0000-0000-0000A5D50000}"/>
    <cellStyle name="Standard 10 4 3" xfId="48203" xr:uid="{00000000-0005-0000-0000-0000A6D50000}"/>
    <cellStyle name="Standard 10 5" xfId="20773" xr:uid="{00000000-0005-0000-0000-0000A7D50000}"/>
    <cellStyle name="Standard 10 6" xfId="30387" xr:uid="{00000000-0005-0000-0000-0000A8D50000}"/>
    <cellStyle name="Standard 10 7" xfId="35844" xr:uid="{00000000-0005-0000-0000-0000A9D50000}"/>
    <cellStyle name="Standard 10 8" xfId="43439" xr:uid="{00000000-0005-0000-0000-0000AAD50000}"/>
    <cellStyle name="Standard 10 9" xfId="11952" xr:uid="{00000000-0005-0000-0000-0000ABD50000}"/>
    <cellStyle name="Standard 11" xfId="1948" xr:uid="{00000000-0005-0000-0000-0000ACD50000}"/>
    <cellStyle name="Standard 11 2" xfId="4255" xr:uid="{00000000-0005-0000-0000-0000ADD50000}"/>
    <cellStyle name="Standard 11 2 2" xfId="9036" xr:uid="{00000000-0005-0000-0000-0000AED50000}"/>
    <cellStyle name="Standard 11 2 2 2" xfId="54802" xr:uid="{00000000-0005-0000-0000-0000AFD50000}"/>
    <cellStyle name="Standard 11 2 2 3" xfId="22880" xr:uid="{00000000-0005-0000-0000-0000B0D50000}"/>
    <cellStyle name="Standard 11 2 3" xfId="32355" xr:uid="{00000000-0005-0000-0000-0000B1D50000}"/>
    <cellStyle name="Standard 11 2 3 2" xfId="50112" xr:uid="{00000000-0005-0000-0000-0000B2D50000}"/>
    <cellStyle name="Standard 11 2 4" xfId="37934" xr:uid="{00000000-0005-0000-0000-0000B3D50000}"/>
    <cellStyle name="Standard 11 2 5" xfId="45394" xr:uid="{00000000-0005-0000-0000-0000B4D50000}"/>
    <cellStyle name="Standard 11 2 6" xfId="18588" xr:uid="{00000000-0005-0000-0000-0000B5D50000}"/>
    <cellStyle name="Standard 11 3" xfId="7115" xr:uid="{00000000-0005-0000-0000-0000B6D50000}"/>
    <cellStyle name="Standard 11 3 2" xfId="26619" xr:uid="{00000000-0005-0000-0000-0000B7D50000}"/>
    <cellStyle name="Standard 11 3 3" xfId="52881" xr:uid="{00000000-0005-0000-0000-0000B8D50000}"/>
    <cellStyle name="Standard 11 3 4" xfId="16709" xr:uid="{00000000-0005-0000-0000-0000B9D50000}"/>
    <cellStyle name="Standard 11 4" xfId="20787" xr:uid="{00000000-0005-0000-0000-0000BAD50000}"/>
    <cellStyle name="Standard 11 4 2" xfId="48217" xr:uid="{00000000-0005-0000-0000-0000BBD50000}"/>
    <cellStyle name="Standard 11 5" xfId="30401" xr:uid="{00000000-0005-0000-0000-0000BCD50000}"/>
    <cellStyle name="Standard 11 6" xfId="35858" xr:uid="{00000000-0005-0000-0000-0000BDD50000}"/>
    <cellStyle name="Standard 11 7" xfId="43453" xr:uid="{00000000-0005-0000-0000-0000BED50000}"/>
    <cellStyle name="Standard 11 8" xfId="14840" xr:uid="{00000000-0005-0000-0000-0000BFD50000}"/>
    <cellStyle name="Standard 12" xfId="2797" xr:uid="{00000000-0005-0000-0000-0000C0D50000}"/>
    <cellStyle name="Standard 12 2" xfId="4694" xr:uid="{00000000-0005-0000-0000-0000C1D50000}"/>
    <cellStyle name="Standard 12 2 2" xfId="9458" xr:uid="{00000000-0005-0000-0000-0000C2D50000}"/>
    <cellStyle name="Standard 12 2 2 2" xfId="55224" xr:uid="{00000000-0005-0000-0000-0000C3D50000}"/>
    <cellStyle name="Standard 12 2 2 3" xfId="23319" xr:uid="{00000000-0005-0000-0000-0000C4D50000}"/>
    <cellStyle name="Standard 12 2 3" xfId="32794" xr:uid="{00000000-0005-0000-0000-0000C5D50000}"/>
    <cellStyle name="Standard 12 2 3 2" xfId="50533" xr:uid="{00000000-0005-0000-0000-0000C6D50000}"/>
    <cellStyle name="Standard 12 2 4" xfId="38373" xr:uid="{00000000-0005-0000-0000-0000C7D50000}"/>
    <cellStyle name="Standard 12 2 5" xfId="45833" xr:uid="{00000000-0005-0000-0000-0000C8D50000}"/>
    <cellStyle name="Standard 12 2 6" xfId="19027" xr:uid="{00000000-0005-0000-0000-0000C9D50000}"/>
    <cellStyle name="Standard 12 3" xfId="7612" xr:uid="{00000000-0005-0000-0000-0000CAD50000}"/>
    <cellStyle name="Standard 12 3 2" xfId="27040" xr:uid="{00000000-0005-0000-0000-0000CBD50000}"/>
    <cellStyle name="Standard 12 3 3" xfId="53378" xr:uid="{00000000-0005-0000-0000-0000CCD50000}"/>
    <cellStyle name="Standard 12 3 4" xfId="17130" xr:uid="{00000000-0005-0000-0000-0000CDD50000}"/>
    <cellStyle name="Standard 12 4" xfId="21422" xr:uid="{00000000-0005-0000-0000-0000CED50000}"/>
    <cellStyle name="Standard 12 4 2" xfId="48690" xr:uid="{00000000-0005-0000-0000-0000CFD50000}"/>
    <cellStyle name="Standard 12 5" xfId="30909" xr:uid="{00000000-0005-0000-0000-0000D0D50000}"/>
    <cellStyle name="Standard 12 6" xfId="36476" xr:uid="{00000000-0005-0000-0000-0000D1D50000}"/>
    <cellStyle name="Standard 12 7" xfId="43936" xr:uid="{00000000-0005-0000-0000-0000D2D50000}"/>
    <cellStyle name="Standard 12 8" xfId="15323" xr:uid="{00000000-0005-0000-0000-0000D3D50000}"/>
    <cellStyle name="Standard 13" xfId="4708" xr:uid="{00000000-0005-0000-0000-0000D4D50000}"/>
    <cellStyle name="Standard 13 2" xfId="9472" xr:uid="{00000000-0005-0000-0000-0000D5D50000}"/>
    <cellStyle name="Standard 13 2 2" xfId="55238" xr:uid="{00000000-0005-0000-0000-0000D6D50000}"/>
    <cellStyle name="Standard 13 2 3" xfId="32808" xr:uid="{00000000-0005-0000-0000-0000D7D50000}"/>
    <cellStyle name="Standard 13 3" xfId="38387" xr:uid="{00000000-0005-0000-0000-0000D8D50000}"/>
    <cellStyle name="Standard 13 3 2" xfId="50547" xr:uid="{00000000-0005-0000-0000-0000D9D50000}"/>
    <cellStyle name="Standard 13 4" xfId="45847" xr:uid="{00000000-0005-0000-0000-0000DAD50000}"/>
    <cellStyle name="Standard 13 5" xfId="23333" xr:uid="{00000000-0005-0000-0000-0000DBD50000}"/>
    <cellStyle name="Standard 14" xfId="4722" xr:uid="{00000000-0005-0000-0000-0000DCD50000}"/>
    <cellStyle name="Standard 14 2" xfId="9486" xr:uid="{00000000-0005-0000-0000-0000DDD50000}"/>
    <cellStyle name="Standard 14 2 2" xfId="55252" xr:uid="{00000000-0005-0000-0000-0000DED50000}"/>
    <cellStyle name="Standard 14 2 3" xfId="32822" xr:uid="{00000000-0005-0000-0000-0000DFD50000}"/>
    <cellStyle name="Standard 14 3" xfId="38401" xr:uid="{00000000-0005-0000-0000-0000E0D50000}"/>
    <cellStyle name="Standard 14 3 2" xfId="50561" xr:uid="{00000000-0005-0000-0000-0000E1D50000}"/>
    <cellStyle name="Standard 14 4" xfId="45861" xr:uid="{00000000-0005-0000-0000-0000E2D50000}"/>
    <cellStyle name="Standard 14 5" xfId="28870" xr:uid="{00000000-0005-0000-0000-0000E3D50000}"/>
    <cellStyle name="Standard 15" xfId="5216" xr:uid="{00000000-0005-0000-0000-0000E4D50000}"/>
    <cellStyle name="Standard 15 2" xfId="9908" xr:uid="{00000000-0005-0000-0000-0000E5D50000}"/>
    <cellStyle name="Standard 15 2 2" xfId="55674" xr:uid="{00000000-0005-0000-0000-0000E6D50000}"/>
    <cellStyle name="Standard 15 2 3" xfId="38891" xr:uid="{00000000-0005-0000-0000-0000E7D50000}"/>
    <cellStyle name="Standard 15 3" xfId="50982" xr:uid="{00000000-0005-0000-0000-0000E8D50000}"/>
    <cellStyle name="Standard 15 4" xfId="46344" xr:uid="{00000000-0005-0000-0000-0000E9D50000}"/>
    <cellStyle name="Standard 15 5" xfId="33312" xr:uid="{00000000-0005-0000-0000-0000EAD50000}"/>
    <cellStyle name="Standard 16" xfId="10702" xr:uid="{00000000-0005-0000-0000-0000EBD50000}"/>
    <cellStyle name="Standard 16 2" xfId="56467" xr:uid="{00000000-0005-0000-0000-0000ECD50000}"/>
    <cellStyle name="Standard 16 3" xfId="56886" xr:uid="{00000000-0005-0000-0000-0000EDD50000}"/>
    <cellStyle name="Standard 16 4" xfId="57334" xr:uid="{00000000-0005-0000-0000-0000EED50000}"/>
    <cellStyle name="Standard 17" xfId="10703" xr:uid="{00000000-0005-0000-0000-0000EFD50000}"/>
    <cellStyle name="Standard 18" xfId="56468" xr:uid="{00000000-0005-0000-0000-0000F0D50000}"/>
    <cellStyle name="Standard 19" xfId="56469" xr:uid="{00000000-0005-0000-0000-0000F1D50000}"/>
    <cellStyle name="Standard 2" xfId="75" xr:uid="{00000000-0005-0000-0000-0000F2D50000}"/>
    <cellStyle name="Standard 2 2" xfId="1098" xr:uid="{00000000-0005-0000-0000-0000F3D50000}"/>
    <cellStyle name="Standard 2 2 2" xfId="1102" xr:uid="{00000000-0005-0000-0000-0000F4D50000}"/>
    <cellStyle name="Standard 2 2 2 2" xfId="56885" xr:uid="{00000000-0005-0000-0000-0000F5D50000}"/>
    <cellStyle name="Standard 2 2 2 3" xfId="56883" xr:uid="{00000000-0005-0000-0000-0000F6D50000}"/>
    <cellStyle name="Standard 2 2 3" xfId="5215" xr:uid="{00000000-0005-0000-0000-0000F7D50000}"/>
    <cellStyle name="Standard 2 2 4" xfId="5635" xr:uid="{00000000-0005-0000-0000-0000F8D50000}"/>
    <cellStyle name="Standard 2 2 4 2" xfId="10327" xr:uid="{00000000-0005-0000-0000-0000F9D50000}"/>
    <cellStyle name="Standard 2 2 4 3" xfId="51401" xr:uid="{00000000-0005-0000-0000-0000FAD50000}"/>
    <cellStyle name="Standard 2 2 4 4" xfId="46763" xr:uid="{00000000-0005-0000-0000-0000FBD50000}"/>
    <cellStyle name="Standard 2 3" xfId="1097" xr:uid="{00000000-0005-0000-0000-0000FCD50000}"/>
    <cellStyle name="Standard 2 3 2" xfId="1975" xr:uid="{00000000-0005-0000-0000-0000FDD50000}"/>
    <cellStyle name="Standard 2 4" xfId="57379" xr:uid="{00000000-0005-0000-0000-0000FED50000}"/>
    <cellStyle name="Standard 20" xfId="56470" xr:uid="{00000000-0005-0000-0000-0000FFD50000}"/>
    <cellStyle name="Standard 21" xfId="56902" xr:uid="{00000000-0005-0000-0000-000000D60000}"/>
    <cellStyle name="Standard 22" xfId="57376" xr:uid="{00000000-0005-0000-0000-000001D60000}"/>
    <cellStyle name="Standard 23" xfId="57378" xr:uid="{00000000-0005-0000-0000-000002D60000}"/>
    <cellStyle name="Standard 3" xfId="76" xr:uid="{00000000-0005-0000-0000-000003D60000}"/>
    <cellStyle name="Standard 3 10" xfId="4751" xr:uid="{00000000-0005-0000-0000-000004D60000}"/>
    <cellStyle name="Standard 3 10 2" xfId="9513" xr:uid="{00000000-0005-0000-0000-000005D60000}"/>
    <cellStyle name="Standard 3 10 2 2" xfId="55279" xr:uid="{00000000-0005-0000-0000-000006D60000}"/>
    <cellStyle name="Standard 3 10 2 3" xfId="25272" xr:uid="{00000000-0005-0000-0000-000007D60000}"/>
    <cellStyle name="Standard 3 10 3" xfId="32850" xr:uid="{00000000-0005-0000-0000-000008D60000}"/>
    <cellStyle name="Standard 3 10 3 2" xfId="50588" xr:uid="{00000000-0005-0000-0000-000009D60000}"/>
    <cellStyle name="Standard 3 10 4" xfId="38429" xr:uid="{00000000-0005-0000-0000-00000AD60000}"/>
    <cellStyle name="Standard 3 10 5" xfId="45888" xr:uid="{00000000-0005-0000-0000-00000BD60000}"/>
    <cellStyle name="Standard 3 10 6" xfId="15350" xr:uid="{00000000-0005-0000-0000-00000CD60000}"/>
    <cellStyle name="Standard 3 11" xfId="5242" xr:uid="{00000000-0005-0000-0000-00000DD60000}"/>
    <cellStyle name="Standard 3 11 2" xfId="9934" xr:uid="{00000000-0005-0000-0000-00000ED60000}"/>
    <cellStyle name="Standard 3 11 2 2" xfId="55700" xr:uid="{00000000-0005-0000-0000-00000FD60000}"/>
    <cellStyle name="Standard 3 11 2 3" xfId="33338" xr:uid="{00000000-0005-0000-0000-000010D60000}"/>
    <cellStyle name="Standard 3 11 3" xfId="38917" xr:uid="{00000000-0005-0000-0000-000011D60000}"/>
    <cellStyle name="Standard 3 11 3 2" xfId="51008" xr:uid="{00000000-0005-0000-0000-000012D60000}"/>
    <cellStyle name="Standard 3 11 4" xfId="46370" xr:uid="{00000000-0005-0000-0000-000013D60000}"/>
    <cellStyle name="Standard 3 11 5" xfId="19100" xr:uid="{00000000-0005-0000-0000-000014D60000}"/>
    <cellStyle name="Standard 3 12" xfId="5655" xr:uid="{00000000-0005-0000-0000-000015D60000}"/>
    <cellStyle name="Standard 3 12 2" xfId="51421" xr:uid="{00000000-0005-0000-0000-000016D60000}"/>
    <cellStyle name="Standard 3 12 3" xfId="28889" xr:uid="{00000000-0005-0000-0000-000017D60000}"/>
    <cellStyle name="Standard 3 13" xfId="10730" xr:uid="{00000000-0005-0000-0000-000018D60000}"/>
    <cellStyle name="Standard 3 13 2" xfId="46778" xr:uid="{00000000-0005-0000-0000-000019D60000}"/>
    <cellStyle name="Standard 3 13 3" xfId="34166" xr:uid="{00000000-0005-0000-0000-00001AD60000}"/>
    <cellStyle name="Standard 3 14" xfId="41888" xr:uid="{00000000-0005-0000-0000-00001BD60000}"/>
    <cellStyle name="Standard 3 15" xfId="11144" xr:uid="{00000000-0005-0000-0000-00001CD60000}"/>
    <cellStyle name="Standard 3 16" xfId="56485" xr:uid="{00000000-0005-0000-0000-00001DD60000}"/>
    <cellStyle name="Standard 3 17" xfId="56940" xr:uid="{00000000-0005-0000-0000-00001ED60000}"/>
    <cellStyle name="Standard 3 18" xfId="57460" xr:uid="{00000000-0005-0000-0000-00001FD60000}"/>
    <cellStyle name="Standard 3 2" xfId="448" xr:uid="{00000000-0005-0000-0000-000020D60000}"/>
    <cellStyle name="Standard 3 2 10" xfId="5296" xr:uid="{00000000-0005-0000-0000-000021D60000}"/>
    <cellStyle name="Standard 3 2 10 2" xfId="9988" xr:uid="{00000000-0005-0000-0000-000022D60000}"/>
    <cellStyle name="Standard 3 2 10 2 2" xfId="55754" xr:uid="{00000000-0005-0000-0000-000023D60000}"/>
    <cellStyle name="Standard 3 2 10 2 3" xfId="33392" xr:uid="{00000000-0005-0000-0000-000024D60000}"/>
    <cellStyle name="Standard 3 2 10 3" xfId="38971" xr:uid="{00000000-0005-0000-0000-000025D60000}"/>
    <cellStyle name="Standard 3 2 10 3 2" xfId="51062" xr:uid="{00000000-0005-0000-0000-000026D60000}"/>
    <cellStyle name="Standard 3 2 10 4" xfId="46424" xr:uid="{00000000-0005-0000-0000-000027D60000}"/>
    <cellStyle name="Standard 3 2 10 5" xfId="19278" xr:uid="{00000000-0005-0000-0000-000028D60000}"/>
    <cellStyle name="Standard 3 2 11" xfId="5727" xr:uid="{00000000-0005-0000-0000-000029D60000}"/>
    <cellStyle name="Standard 3 2 11 2" xfId="51493" xr:uid="{00000000-0005-0000-0000-00002AD60000}"/>
    <cellStyle name="Standard 3 2 11 3" xfId="28960" xr:uid="{00000000-0005-0000-0000-00002BD60000}"/>
    <cellStyle name="Standard 3 2 12" xfId="10784" xr:uid="{00000000-0005-0000-0000-00002CD60000}"/>
    <cellStyle name="Standard 3 2 12 2" xfId="46832" xr:uid="{00000000-0005-0000-0000-00002DD60000}"/>
    <cellStyle name="Standard 3 2 12 3" xfId="34344" xr:uid="{00000000-0005-0000-0000-00002ED60000}"/>
    <cellStyle name="Standard 3 2 13" xfId="41961" xr:uid="{00000000-0005-0000-0000-00002FD60000}"/>
    <cellStyle name="Standard 3 2 14" xfId="11198" xr:uid="{00000000-0005-0000-0000-000030D60000}"/>
    <cellStyle name="Standard 3 2 15" xfId="56539" xr:uid="{00000000-0005-0000-0000-000031D60000}"/>
    <cellStyle name="Standard 3 2 16" xfId="56994" xr:uid="{00000000-0005-0000-0000-000032D60000}"/>
    <cellStyle name="Standard 3 2 2" xfId="548" xr:uid="{00000000-0005-0000-0000-000033D60000}"/>
    <cellStyle name="Standard 3 2 2 10" xfId="10872" xr:uid="{00000000-0005-0000-0000-000034D60000}"/>
    <cellStyle name="Standard 3 2 2 10 2" xfId="46932" xr:uid="{00000000-0005-0000-0000-000035D60000}"/>
    <cellStyle name="Standard 3 2 2 10 3" xfId="34464" xr:uid="{00000000-0005-0000-0000-000036D60000}"/>
    <cellStyle name="Standard 3 2 2 11" xfId="42064" xr:uid="{00000000-0005-0000-0000-000037D60000}"/>
    <cellStyle name="Standard 3 2 2 12" xfId="11408" xr:uid="{00000000-0005-0000-0000-000038D60000}"/>
    <cellStyle name="Standard 3 2 2 13" xfId="56627" xr:uid="{00000000-0005-0000-0000-000039D60000}"/>
    <cellStyle name="Standard 3 2 2 14" xfId="57082" xr:uid="{00000000-0005-0000-0000-00003AD60000}"/>
    <cellStyle name="Standard 3 2 2 2" xfId="1085" xr:uid="{00000000-0005-0000-0000-00003BD60000}"/>
    <cellStyle name="Standard 3 2 2 2 10" xfId="11942" xr:uid="{00000000-0005-0000-0000-00003CD60000}"/>
    <cellStyle name="Standard 3 2 2 2 11" xfId="56870" xr:uid="{00000000-0005-0000-0000-00003DD60000}"/>
    <cellStyle name="Standard 3 2 2 2 12" xfId="57325" xr:uid="{00000000-0005-0000-0000-00003ED60000}"/>
    <cellStyle name="Standard 3 2 2 2 2" xfId="1822" xr:uid="{00000000-0005-0000-0000-00003FD60000}"/>
    <cellStyle name="Standard 3 2 2 2 2 2" xfId="4195" xr:uid="{00000000-0005-0000-0000-000040D60000}"/>
    <cellStyle name="Standard 3 2 2 2 2 2 2" xfId="8986" xr:uid="{00000000-0005-0000-0000-000041D60000}"/>
    <cellStyle name="Standard 3 2 2 2 2 2 2 2" xfId="28405" xr:uid="{00000000-0005-0000-0000-000042D60000}"/>
    <cellStyle name="Standard 3 2 2 2 2 2 2 3" xfId="54752" xr:uid="{00000000-0005-0000-0000-000043D60000}"/>
    <cellStyle name="Standard 3 2 2 2 2 2 2 4" xfId="18528" xr:uid="{00000000-0005-0000-0000-000044D60000}"/>
    <cellStyle name="Standard 3 2 2 2 2 2 3" xfId="22820" xr:uid="{00000000-0005-0000-0000-000045D60000}"/>
    <cellStyle name="Standard 3 2 2 2 2 2 3 2" xfId="50063" xr:uid="{00000000-0005-0000-0000-000046D60000}"/>
    <cellStyle name="Standard 3 2 2 2 2 2 4" xfId="32303" xr:uid="{00000000-0005-0000-0000-000047D60000}"/>
    <cellStyle name="Standard 3 2 2 2 2 2 5" xfId="37874" xr:uid="{00000000-0005-0000-0000-000048D60000}"/>
    <cellStyle name="Standard 3 2 2 2 2 2 6" xfId="45334" xr:uid="{00000000-0005-0000-0000-000049D60000}"/>
    <cellStyle name="Standard 3 2 2 2 2 2 7" xfId="14816" xr:uid="{00000000-0005-0000-0000-00004AD60000}"/>
    <cellStyle name="Standard 3 2 2 2 2 3" xfId="7035" xr:uid="{00000000-0005-0000-0000-00004BD60000}"/>
    <cellStyle name="Standard 3 2 2 2 2 3 2" xfId="26595" xr:uid="{00000000-0005-0000-0000-00004CD60000}"/>
    <cellStyle name="Standard 3 2 2 2 2 3 3" xfId="52801" xr:uid="{00000000-0005-0000-0000-00004DD60000}"/>
    <cellStyle name="Standard 3 2 2 2 2 3 4" xfId="16685" xr:uid="{00000000-0005-0000-0000-00004ED60000}"/>
    <cellStyle name="Standard 3 2 2 2 2 4" xfId="20661" xr:uid="{00000000-0005-0000-0000-00004FD60000}"/>
    <cellStyle name="Standard 3 2 2 2 2 4 2" xfId="48137" xr:uid="{00000000-0005-0000-0000-000050D60000}"/>
    <cellStyle name="Standard 3 2 2 2 2 5" xfId="30286" xr:uid="{00000000-0005-0000-0000-000051D60000}"/>
    <cellStyle name="Standard 3 2 2 2 2 6" xfId="35732" xr:uid="{00000000-0005-0000-0000-000052D60000}"/>
    <cellStyle name="Standard 3 2 2 2 2 7" xfId="43327" xr:uid="{00000000-0005-0000-0000-000053D60000}"/>
    <cellStyle name="Standard 3 2 2 2 2 8" xfId="13355" xr:uid="{00000000-0005-0000-0000-000054D60000}"/>
    <cellStyle name="Standard 3 2 2 2 3" xfId="2362" xr:uid="{00000000-0005-0000-0000-000055D60000}"/>
    <cellStyle name="Standard 3 2 2 2 3 2" xfId="4667" xr:uid="{00000000-0005-0000-0000-000056D60000}"/>
    <cellStyle name="Standard 3 2 2 2 3 2 2" xfId="9448" xr:uid="{00000000-0005-0000-0000-000057D60000}"/>
    <cellStyle name="Standard 3 2 2 2 3 2 2 2" xfId="28841" xr:uid="{00000000-0005-0000-0000-000058D60000}"/>
    <cellStyle name="Standard 3 2 2 2 3 2 2 3" xfId="55214" xr:uid="{00000000-0005-0000-0000-000059D60000}"/>
    <cellStyle name="Standard 3 2 2 2 3 2 2 4" xfId="19000" xr:uid="{00000000-0005-0000-0000-00005AD60000}"/>
    <cellStyle name="Standard 3 2 2 2 3 2 3" xfId="23292" xr:uid="{00000000-0005-0000-0000-00005BD60000}"/>
    <cellStyle name="Standard 3 2 2 2 3 2 3 2" xfId="50524" xr:uid="{00000000-0005-0000-0000-00005CD60000}"/>
    <cellStyle name="Standard 3 2 2 2 3 2 4" xfId="32767" xr:uid="{00000000-0005-0000-0000-00005DD60000}"/>
    <cellStyle name="Standard 3 2 2 2 3 2 5" xfId="38346" xr:uid="{00000000-0005-0000-0000-00005ED60000}"/>
    <cellStyle name="Standard 3 2 2 2 3 2 6" xfId="45806" xr:uid="{00000000-0005-0000-0000-00005FD60000}"/>
    <cellStyle name="Standard 3 2 2 2 3 2 7" xfId="15252" xr:uid="{00000000-0005-0000-0000-000060D60000}"/>
    <cellStyle name="Standard 3 2 2 2 3 3" xfId="7527" xr:uid="{00000000-0005-0000-0000-000061D60000}"/>
    <cellStyle name="Standard 3 2 2 2 3 3 2" xfId="27031" xr:uid="{00000000-0005-0000-0000-000062D60000}"/>
    <cellStyle name="Standard 3 2 2 2 3 3 3" xfId="53293" xr:uid="{00000000-0005-0000-0000-000063D60000}"/>
    <cellStyle name="Standard 3 2 2 2 3 3 4" xfId="17121" xr:uid="{00000000-0005-0000-0000-000064D60000}"/>
    <cellStyle name="Standard 3 2 2 2 3 4" xfId="21199" xr:uid="{00000000-0005-0000-0000-000065D60000}"/>
    <cellStyle name="Standard 3 2 2 2 3 4 2" xfId="48629" xr:uid="{00000000-0005-0000-0000-000066D60000}"/>
    <cellStyle name="Standard 3 2 2 2 3 5" xfId="30813" xr:uid="{00000000-0005-0000-0000-000067D60000}"/>
    <cellStyle name="Standard 3 2 2 2 3 6" xfId="36272" xr:uid="{00000000-0005-0000-0000-000068D60000}"/>
    <cellStyle name="Standard 3 2 2 2 3 7" xfId="43865" xr:uid="{00000000-0005-0000-0000-000069D60000}"/>
    <cellStyle name="Standard 3 2 2 2 3 8" xfId="12635" xr:uid="{00000000-0005-0000-0000-00006AD60000}"/>
    <cellStyle name="Standard 3 2 2 2 4" xfId="3503" xr:uid="{00000000-0005-0000-0000-00006BD60000}"/>
    <cellStyle name="Standard 3 2 2 2 4 2" xfId="8295" xr:uid="{00000000-0005-0000-0000-00006CD60000}"/>
    <cellStyle name="Standard 3 2 2 2 4 2 2" xfId="27725" xr:uid="{00000000-0005-0000-0000-00006DD60000}"/>
    <cellStyle name="Standard 3 2 2 2 4 2 3" xfId="54061" xr:uid="{00000000-0005-0000-0000-00006ED60000}"/>
    <cellStyle name="Standard 3 2 2 2 4 2 4" xfId="17836" xr:uid="{00000000-0005-0000-0000-00006FD60000}"/>
    <cellStyle name="Standard 3 2 2 2 4 3" xfId="22128" xr:uid="{00000000-0005-0000-0000-000070D60000}"/>
    <cellStyle name="Standard 3 2 2 2 4 3 2" xfId="49373" xr:uid="{00000000-0005-0000-0000-000071D60000}"/>
    <cellStyle name="Standard 3 2 2 2 4 4" xfId="31615" xr:uid="{00000000-0005-0000-0000-000072D60000}"/>
    <cellStyle name="Standard 3 2 2 2 4 5" xfId="37182" xr:uid="{00000000-0005-0000-0000-000073D60000}"/>
    <cellStyle name="Standard 3 2 2 2 4 6" xfId="44642" xr:uid="{00000000-0005-0000-0000-000074D60000}"/>
    <cellStyle name="Standard 3 2 2 2 4 7" xfId="14137" xr:uid="{00000000-0005-0000-0000-000075D60000}"/>
    <cellStyle name="Standard 3 2 2 2 5" xfId="5142" xr:uid="{00000000-0005-0000-0000-000076D60000}"/>
    <cellStyle name="Standard 3 2 2 2 5 2" xfId="9898" xr:uid="{00000000-0005-0000-0000-000077D60000}"/>
    <cellStyle name="Standard 3 2 2 2 5 2 2" xfId="55664" xr:uid="{00000000-0005-0000-0000-000078D60000}"/>
    <cellStyle name="Standard 3 2 2 2 5 2 3" xfId="25916" xr:uid="{00000000-0005-0000-0000-000079D60000}"/>
    <cellStyle name="Standard 3 2 2 2 5 3" xfId="33241" xr:uid="{00000000-0005-0000-0000-00007AD60000}"/>
    <cellStyle name="Standard 3 2 2 2 5 3 2" xfId="50973" xr:uid="{00000000-0005-0000-0000-00007BD60000}"/>
    <cellStyle name="Standard 3 2 2 2 5 4" xfId="38820" xr:uid="{00000000-0005-0000-0000-00007CD60000}"/>
    <cellStyle name="Standard 3 2 2 2 5 5" xfId="46273" xr:uid="{00000000-0005-0000-0000-00007DD60000}"/>
    <cellStyle name="Standard 3 2 2 2 5 6" xfId="16006" xr:uid="{00000000-0005-0000-0000-00007ED60000}"/>
    <cellStyle name="Standard 3 2 2 2 6" xfId="5627" xr:uid="{00000000-0005-0000-0000-00007FD60000}"/>
    <cellStyle name="Standard 3 2 2 2 6 2" xfId="10319" xr:uid="{00000000-0005-0000-0000-000080D60000}"/>
    <cellStyle name="Standard 3 2 2 2 6 2 2" xfId="56085" xr:uid="{00000000-0005-0000-0000-000081D60000}"/>
    <cellStyle name="Standard 3 2 2 2 6 2 3" xfId="33723" xr:uid="{00000000-0005-0000-0000-000082D60000}"/>
    <cellStyle name="Standard 3 2 2 2 6 3" xfId="39302" xr:uid="{00000000-0005-0000-0000-000083D60000}"/>
    <cellStyle name="Standard 3 2 2 2 6 3 2" xfId="51393" xr:uid="{00000000-0005-0000-0000-000084D60000}"/>
    <cellStyle name="Standard 3 2 2 2 6 4" xfId="46755" xr:uid="{00000000-0005-0000-0000-000085D60000}"/>
    <cellStyle name="Standard 3 2 2 2 6 5" xfId="19930" xr:uid="{00000000-0005-0000-0000-000086D60000}"/>
    <cellStyle name="Standard 3 2 2 2 7" xfId="6330" xr:uid="{00000000-0005-0000-0000-000087D60000}"/>
    <cellStyle name="Standard 3 2 2 2 7 2" xfId="52096" xr:uid="{00000000-0005-0000-0000-000088D60000}"/>
    <cellStyle name="Standard 3 2 2 2 7 3" xfId="29564" xr:uid="{00000000-0005-0000-0000-000089D60000}"/>
    <cellStyle name="Standard 3 2 2 2 8" xfId="11115" xr:uid="{00000000-0005-0000-0000-00008AD60000}"/>
    <cellStyle name="Standard 3 2 2 2 8 2" xfId="47434" xr:uid="{00000000-0005-0000-0000-00008BD60000}"/>
    <cellStyle name="Standard 3 2 2 2 8 3" xfId="34999" xr:uid="{00000000-0005-0000-0000-00008CD60000}"/>
    <cellStyle name="Standard 3 2 2 2 9" xfId="42598" xr:uid="{00000000-0005-0000-0000-00008DD60000}"/>
    <cellStyle name="Standard 3 2 2 3" xfId="837" xr:uid="{00000000-0005-0000-0000-00008ED60000}"/>
    <cellStyle name="Standard 3 2 2 3 10" xfId="11694" xr:uid="{00000000-0005-0000-0000-00008FD60000}"/>
    <cellStyle name="Standard 3 2 2 3 2" xfId="1579" xr:uid="{00000000-0005-0000-0000-000090D60000}"/>
    <cellStyle name="Standard 3 2 2 3 2 2" xfId="3952" xr:uid="{00000000-0005-0000-0000-000091D60000}"/>
    <cellStyle name="Standard 3 2 2 3 2 2 2" xfId="8743" xr:uid="{00000000-0005-0000-0000-000092D60000}"/>
    <cellStyle name="Standard 3 2 2 3 2 2 2 2" xfId="28162" xr:uid="{00000000-0005-0000-0000-000093D60000}"/>
    <cellStyle name="Standard 3 2 2 3 2 2 2 3" xfId="54509" xr:uid="{00000000-0005-0000-0000-000094D60000}"/>
    <cellStyle name="Standard 3 2 2 3 2 2 2 4" xfId="18285" xr:uid="{00000000-0005-0000-0000-000095D60000}"/>
    <cellStyle name="Standard 3 2 2 3 2 2 3" xfId="22577" xr:uid="{00000000-0005-0000-0000-000096D60000}"/>
    <cellStyle name="Standard 3 2 2 3 2 2 3 2" xfId="49820" xr:uid="{00000000-0005-0000-0000-000097D60000}"/>
    <cellStyle name="Standard 3 2 2 3 2 2 4" xfId="32060" xr:uid="{00000000-0005-0000-0000-000098D60000}"/>
    <cellStyle name="Standard 3 2 2 3 2 2 5" xfId="37631" xr:uid="{00000000-0005-0000-0000-000099D60000}"/>
    <cellStyle name="Standard 3 2 2 3 2 2 6" xfId="45091" xr:uid="{00000000-0005-0000-0000-00009AD60000}"/>
    <cellStyle name="Standard 3 2 2 3 2 2 7" xfId="14573" xr:uid="{00000000-0005-0000-0000-00009BD60000}"/>
    <cellStyle name="Standard 3 2 2 3 2 3" xfId="6792" xr:uid="{00000000-0005-0000-0000-00009CD60000}"/>
    <cellStyle name="Standard 3 2 2 3 2 3 2" xfId="26352" xr:uid="{00000000-0005-0000-0000-00009DD60000}"/>
    <cellStyle name="Standard 3 2 2 3 2 3 3" xfId="52558" xr:uid="{00000000-0005-0000-0000-00009ED60000}"/>
    <cellStyle name="Standard 3 2 2 3 2 3 4" xfId="16442" xr:uid="{00000000-0005-0000-0000-00009FD60000}"/>
    <cellStyle name="Standard 3 2 2 3 2 4" xfId="20418" xr:uid="{00000000-0005-0000-0000-0000A0D60000}"/>
    <cellStyle name="Standard 3 2 2 3 2 4 2" xfId="47894" xr:uid="{00000000-0005-0000-0000-0000A1D60000}"/>
    <cellStyle name="Standard 3 2 2 3 2 5" xfId="30043" xr:uid="{00000000-0005-0000-0000-0000A2D60000}"/>
    <cellStyle name="Standard 3 2 2 3 2 6" xfId="35489" xr:uid="{00000000-0005-0000-0000-0000A3D60000}"/>
    <cellStyle name="Standard 3 2 2 3 2 7" xfId="43084" xr:uid="{00000000-0005-0000-0000-0000A4D60000}"/>
    <cellStyle name="Standard 3 2 2 3 2 8" xfId="13112" xr:uid="{00000000-0005-0000-0000-0000A5D60000}"/>
    <cellStyle name="Standard 3 2 2 3 3" xfId="3260" xr:uid="{00000000-0005-0000-0000-0000A6D60000}"/>
    <cellStyle name="Standard 3 2 2 3 3 2" xfId="8052" xr:uid="{00000000-0005-0000-0000-0000A7D60000}"/>
    <cellStyle name="Standard 3 2 2 3 3 2 2" xfId="27482" xr:uid="{00000000-0005-0000-0000-0000A8D60000}"/>
    <cellStyle name="Standard 3 2 2 3 3 2 3" xfId="53818" xr:uid="{00000000-0005-0000-0000-0000A9D60000}"/>
    <cellStyle name="Standard 3 2 2 3 3 2 4" xfId="17593" xr:uid="{00000000-0005-0000-0000-0000AAD60000}"/>
    <cellStyle name="Standard 3 2 2 3 3 3" xfId="21885" xr:uid="{00000000-0005-0000-0000-0000ABD60000}"/>
    <cellStyle name="Standard 3 2 2 3 3 3 2" xfId="49130" xr:uid="{00000000-0005-0000-0000-0000ACD60000}"/>
    <cellStyle name="Standard 3 2 2 3 3 4" xfId="31372" xr:uid="{00000000-0005-0000-0000-0000ADD60000}"/>
    <cellStyle name="Standard 3 2 2 3 3 5" xfId="36939" xr:uid="{00000000-0005-0000-0000-0000AED60000}"/>
    <cellStyle name="Standard 3 2 2 3 3 6" xfId="44399" xr:uid="{00000000-0005-0000-0000-0000AFD60000}"/>
    <cellStyle name="Standard 3 2 2 3 3 7" xfId="12392" xr:uid="{00000000-0005-0000-0000-0000B0D60000}"/>
    <cellStyle name="Standard 3 2 2 3 4" xfId="6087" xr:uid="{00000000-0005-0000-0000-0000B1D60000}"/>
    <cellStyle name="Standard 3 2 2 3 4 2" xfId="24941" xr:uid="{00000000-0005-0000-0000-0000B2D60000}"/>
    <cellStyle name="Standard 3 2 2 3 4 3" xfId="51853" xr:uid="{00000000-0005-0000-0000-0000B3D60000}"/>
    <cellStyle name="Standard 3 2 2 3 4 4" xfId="13894" xr:uid="{00000000-0005-0000-0000-0000B4D60000}"/>
    <cellStyle name="Standard 3 2 2 3 5" xfId="15763" xr:uid="{00000000-0005-0000-0000-0000B5D60000}"/>
    <cellStyle name="Standard 3 2 2 3 5 2" xfId="25673" xr:uid="{00000000-0005-0000-0000-0000B6D60000}"/>
    <cellStyle name="Standard 3 2 2 3 5 3" xfId="47191" xr:uid="{00000000-0005-0000-0000-0000B7D60000}"/>
    <cellStyle name="Standard 3 2 2 3 6" xfId="19682" xr:uid="{00000000-0005-0000-0000-0000B8D60000}"/>
    <cellStyle name="Standard 3 2 2 3 7" xfId="29321" xr:uid="{00000000-0005-0000-0000-0000B9D60000}"/>
    <cellStyle name="Standard 3 2 2 3 8" xfId="34751" xr:uid="{00000000-0005-0000-0000-0000BAD60000}"/>
    <cellStyle name="Standard 3 2 2 3 9" xfId="42350" xr:uid="{00000000-0005-0000-0000-0000BBD60000}"/>
    <cellStyle name="Standard 3 2 2 4" xfId="1316" xr:uid="{00000000-0005-0000-0000-0000BCD60000}"/>
    <cellStyle name="Standard 3 2 2 4 2" xfId="3692" xr:uid="{00000000-0005-0000-0000-0000BDD60000}"/>
    <cellStyle name="Standard 3 2 2 4 2 2" xfId="8483" xr:uid="{00000000-0005-0000-0000-0000BED60000}"/>
    <cellStyle name="Standard 3 2 2 4 2 2 2" xfId="27903" xr:uid="{00000000-0005-0000-0000-0000BFD60000}"/>
    <cellStyle name="Standard 3 2 2 4 2 2 3" xfId="54249" xr:uid="{00000000-0005-0000-0000-0000C0D60000}"/>
    <cellStyle name="Standard 3 2 2 4 2 2 4" xfId="18025" xr:uid="{00000000-0005-0000-0000-0000C1D60000}"/>
    <cellStyle name="Standard 3 2 2 4 2 3" xfId="22317" xr:uid="{00000000-0005-0000-0000-0000C2D60000}"/>
    <cellStyle name="Standard 3 2 2 4 2 3 2" xfId="49560" xr:uid="{00000000-0005-0000-0000-0000C3D60000}"/>
    <cellStyle name="Standard 3 2 2 4 2 4" xfId="31800" xr:uid="{00000000-0005-0000-0000-0000C4D60000}"/>
    <cellStyle name="Standard 3 2 2 4 2 5" xfId="37371" xr:uid="{00000000-0005-0000-0000-0000C5D60000}"/>
    <cellStyle name="Standard 3 2 2 4 2 6" xfId="44831" xr:uid="{00000000-0005-0000-0000-0000C6D60000}"/>
    <cellStyle name="Standard 3 2 2 4 2 7" xfId="14314" xr:uid="{00000000-0005-0000-0000-0000C7D60000}"/>
    <cellStyle name="Standard 3 2 2 4 3" xfId="6530" xr:uid="{00000000-0005-0000-0000-0000C8D60000}"/>
    <cellStyle name="Standard 3 2 2 4 3 2" xfId="26093" xr:uid="{00000000-0005-0000-0000-0000C9D60000}"/>
    <cellStyle name="Standard 3 2 2 4 3 3" xfId="52296" xr:uid="{00000000-0005-0000-0000-0000CAD60000}"/>
    <cellStyle name="Standard 3 2 2 4 3 4" xfId="16183" xr:uid="{00000000-0005-0000-0000-0000CBD60000}"/>
    <cellStyle name="Standard 3 2 2 4 4" xfId="20155" xr:uid="{00000000-0005-0000-0000-0000CCD60000}"/>
    <cellStyle name="Standard 3 2 2 4 4 2" xfId="47632" xr:uid="{00000000-0005-0000-0000-0000CDD60000}"/>
    <cellStyle name="Standard 3 2 2 4 5" xfId="29780" xr:uid="{00000000-0005-0000-0000-0000CED60000}"/>
    <cellStyle name="Standard 3 2 2 4 6" xfId="35226" xr:uid="{00000000-0005-0000-0000-0000CFD60000}"/>
    <cellStyle name="Standard 3 2 2 4 7" xfId="42821" xr:uid="{00000000-0005-0000-0000-0000D0D60000}"/>
    <cellStyle name="Standard 3 2 2 4 8" xfId="12850" xr:uid="{00000000-0005-0000-0000-0000D1D60000}"/>
    <cellStyle name="Standard 3 2 2 5" xfId="2119" xr:uid="{00000000-0005-0000-0000-0000D2D60000}"/>
    <cellStyle name="Standard 3 2 2 5 2" xfId="4424" xr:uid="{00000000-0005-0000-0000-0000D3D60000}"/>
    <cellStyle name="Standard 3 2 2 5 2 2" xfId="9205" xr:uid="{00000000-0005-0000-0000-0000D4D60000}"/>
    <cellStyle name="Standard 3 2 2 5 2 2 2" xfId="28598" xr:uid="{00000000-0005-0000-0000-0000D5D60000}"/>
    <cellStyle name="Standard 3 2 2 5 2 2 3" xfId="54971" xr:uid="{00000000-0005-0000-0000-0000D6D60000}"/>
    <cellStyle name="Standard 3 2 2 5 2 2 4" xfId="18757" xr:uid="{00000000-0005-0000-0000-0000D7D60000}"/>
    <cellStyle name="Standard 3 2 2 5 2 3" xfId="23049" xr:uid="{00000000-0005-0000-0000-0000D8D60000}"/>
    <cellStyle name="Standard 3 2 2 5 2 3 2" xfId="50281" xr:uid="{00000000-0005-0000-0000-0000D9D60000}"/>
    <cellStyle name="Standard 3 2 2 5 2 4" xfId="32524" xr:uid="{00000000-0005-0000-0000-0000DAD60000}"/>
    <cellStyle name="Standard 3 2 2 5 2 5" xfId="38103" xr:uid="{00000000-0005-0000-0000-0000DBD60000}"/>
    <cellStyle name="Standard 3 2 2 5 2 6" xfId="45563" xr:uid="{00000000-0005-0000-0000-0000DCD60000}"/>
    <cellStyle name="Standard 3 2 2 5 2 7" xfId="15009" xr:uid="{00000000-0005-0000-0000-0000DDD60000}"/>
    <cellStyle name="Standard 3 2 2 5 3" xfId="7284" xr:uid="{00000000-0005-0000-0000-0000DED60000}"/>
    <cellStyle name="Standard 3 2 2 5 3 2" xfId="26788" xr:uid="{00000000-0005-0000-0000-0000DFD60000}"/>
    <cellStyle name="Standard 3 2 2 5 3 3" xfId="53050" xr:uid="{00000000-0005-0000-0000-0000E0D60000}"/>
    <cellStyle name="Standard 3 2 2 5 3 4" xfId="16878" xr:uid="{00000000-0005-0000-0000-0000E1D60000}"/>
    <cellStyle name="Standard 3 2 2 5 4" xfId="20956" xr:uid="{00000000-0005-0000-0000-0000E2D60000}"/>
    <cellStyle name="Standard 3 2 2 5 4 2" xfId="48386" xr:uid="{00000000-0005-0000-0000-0000E3D60000}"/>
    <cellStyle name="Standard 3 2 2 5 5" xfId="30570" xr:uid="{00000000-0005-0000-0000-0000E4D60000}"/>
    <cellStyle name="Standard 3 2 2 5 6" xfId="36029" xr:uid="{00000000-0005-0000-0000-0000E5D60000}"/>
    <cellStyle name="Standard 3 2 2 5 7" xfId="43622" xr:uid="{00000000-0005-0000-0000-0000E6D60000}"/>
    <cellStyle name="Standard 3 2 2 5 8" xfId="12133" xr:uid="{00000000-0005-0000-0000-0000E7D60000}"/>
    <cellStyle name="Standard 3 2 2 6" xfId="3000" xr:uid="{00000000-0005-0000-0000-0000E8D60000}"/>
    <cellStyle name="Standard 3 2 2 6 2" xfId="7793" xr:uid="{00000000-0005-0000-0000-0000E9D60000}"/>
    <cellStyle name="Standard 3 2 2 6 2 2" xfId="27223" xr:uid="{00000000-0005-0000-0000-0000EAD60000}"/>
    <cellStyle name="Standard 3 2 2 6 2 3" xfId="53559" xr:uid="{00000000-0005-0000-0000-0000EBD60000}"/>
    <cellStyle name="Standard 3 2 2 6 2 4" xfId="17333" xr:uid="{00000000-0005-0000-0000-0000ECD60000}"/>
    <cellStyle name="Standard 3 2 2 6 3" xfId="21625" xr:uid="{00000000-0005-0000-0000-0000EDD60000}"/>
    <cellStyle name="Standard 3 2 2 6 3 2" xfId="48871" xr:uid="{00000000-0005-0000-0000-0000EED60000}"/>
    <cellStyle name="Standard 3 2 2 6 4" xfId="31112" xr:uid="{00000000-0005-0000-0000-0000EFD60000}"/>
    <cellStyle name="Standard 3 2 2 6 5" xfId="36679" xr:uid="{00000000-0005-0000-0000-0000F0D60000}"/>
    <cellStyle name="Standard 3 2 2 6 6" xfId="44139" xr:uid="{00000000-0005-0000-0000-0000F1D60000}"/>
    <cellStyle name="Standard 3 2 2 6 7" xfId="13635" xr:uid="{00000000-0005-0000-0000-0000F2D60000}"/>
    <cellStyle name="Standard 3 2 2 7" xfId="4899" xr:uid="{00000000-0005-0000-0000-0000F3D60000}"/>
    <cellStyle name="Standard 3 2 2 7 2" xfId="9655" xr:uid="{00000000-0005-0000-0000-0000F4D60000}"/>
    <cellStyle name="Standard 3 2 2 7 2 2" xfId="55421" xr:uid="{00000000-0005-0000-0000-0000F5D60000}"/>
    <cellStyle name="Standard 3 2 2 7 2 3" xfId="25414" xr:uid="{00000000-0005-0000-0000-0000F6D60000}"/>
    <cellStyle name="Standard 3 2 2 7 3" xfId="32998" xr:uid="{00000000-0005-0000-0000-0000F7D60000}"/>
    <cellStyle name="Standard 3 2 2 7 3 2" xfId="50730" xr:uid="{00000000-0005-0000-0000-0000F8D60000}"/>
    <cellStyle name="Standard 3 2 2 7 4" xfId="38577" xr:uid="{00000000-0005-0000-0000-0000F9D60000}"/>
    <cellStyle name="Standard 3 2 2 7 5" xfId="46030" xr:uid="{00000000-0005-0000-0000-0000FAD60000}"/>
    <cellStyle name="Standard 3 2 2 7 6" xfId="15504" xr:uid="{00000000-0005-0000-0000-0000FBD60000}"/>
    <cellStyle name="Standard 3 2 2 8" xfId="5384" xr:uid="{00000000-0005-0000-0000-0000FCD60000}"/>
    <cellStyle name="Standard 3 2 2 8 2" xfId="10076" xr:uid="{00000000-0005-0000-0000-0000FDD60000}"/>
    <cellStyle name="Standard 3 2 2 8 2 2" xfId="55842" xr:uid="{00000000-0005-0000-0000-0000FED60000}"/>
    <cellStyle name="Standard 3 2 2 8 2 3" xfId="33480" xr:uid="{00000000-0005-0000-0000-0000FFD60000}"/>
    <cellStyle name="Standard 3 2 2 8 3" xfId="39059" xr:uid="{00000000-0005-0000-0000-000000D70000}"/>
    <cellStyle name="Standard 3 2 2 8 3 2" xfId="51150" xr:uid="{00000000-0005-0000-0000-000001D70000}"/>
    <cellStyle name="Standard 3 2 2 8 4" xfId="46512" xr:uid="{00000000-0005-0000-0000-000002D70000}"/>
    <cellStyle name="Standard 3 2 2 8 5" xfId="19395" xr:uid="{00000000-0005-0000-0000-000003D70000}"/>
    <cellStyle name="Standard 3 2 2 9" xfId="5827" xr:uid="{00000000-0005-0000-0000-000004D70000}"/>
    <cellStyle name="Standard 3 2 2 9 2" xfId="51593" xr:uid="{00000000-0005-0000-0000-000005D70000}"/>
    <cellStyle name="Standard 3 2 2 9 3" xfId="29061" xr:uid="{00000000-0005-0000-0000-000006D70000}"/>
    <cellStyle name="Standard 3 2 3" xfId="625" xr:uid="{00000000-0005-0000-0000-000007D70000}"/>
    <cellStyle name="Standard 3 2 3 10" xfId="42141" xr:uid="{00000000-0005-0000-0000-000008D70000}"/>
    <cellStyle name="Standard 3 2 3 11" xfId="11485" xr:uid="{00000000-0005-0000-0000-000009D70000}"/>
    <cellStyle name="Standard 3 2 3 12" xfId="56699" xr:uid="{00000000-0005-0000-0000-00000AD70000}"/>
    <cellStyle name="Standard 3 2 3 13" xfId="57154" xr:uid="{00000000-0005-0000-0000-00000BD70000}"/>
    <cellStyle name="Standard 3 2 3 2" xfId="909" xr:uid="{00000000-0005-0000-0000-00000CD70000}"/>
    <cellStyle name="Standard 3 2 3 2 10" xfId="11766" xr:uid="{00000000-0005-0000-0000-00000DD70000}"/>
    <cellStyle name="Standard 3 2 3 2 2" xfId="1651" xr:uid="{00000000-0005-0000-0000-00000ED70000}"/>
    <cellStyle name="Standard 3 2 3 2 2 2" xfId="4024" xr:uid="{00000000-0005-0000-0000-00000FD70000}"/>
    <cellStyle name="Standard 3 2 3 2 2 2 2" xfId="8815" xr:uid="{00000000-0005-0000-0000-000010D70000}"/>
    <cellStyle name="Standard 3 2 3 2 2 2 2 2" xfId="28234" xr:uid="{00000000-0005-0000-0000-000011D70000}"/>
    <cellStyle name="Standard 3 2 3 2 2 2 2 3" xfId="54581" xr:uid="{00000000-0005-0000-0000-000012D70000}"/>
    <cellStyle name="Standard 3 2 3 2 2 2 2 4" xfId="18357" xr:uid="{00000000-0005-0000-0000-000013D70000}"/>
    <cellStyle name="Standard 3 2 3 2 2 2 3" xfId="22649" xr:uid="{00000000-0005-0000-0000-000014D70000}"/>
    <cellStyle name="Standard 3 2 3 2 2 2 3 2" xfId="49892" xr:uid="{00000000-0005-0000-0000-000015D70000}"/>
    <cellStyle name="Standard 3 2 3 2 2 2 4" xfId="32132" xr:uid="{00000000-0005-0000-0000-000016D70000}"/>
    <cellStyle name="Standard 3 2 3 2 2 2 5" xfId="37703" xr:uid="{00000000-0005-0000-0000-000017D70000}"/>
    <cellStyle name="Standard 3 2 3 2 2 2 6" xfId="45163" xr:uid="{00000000-0005-0000-0000-000018D70000}"/>
    <cellStyle name="Standard 3 2 3 2 2 2 7" xfId="14645" xr:uid="{00000000-0005-0000-0000-000019D70000}"/>
    <cellStyle name="Standard 3 2 3 2 2 3" xfId="6864" xr:uid="{00000000-0005-0000-0000-00001AD70000}"/>
    <cellStyle name="Standard 3 2 3 2 2 3 2" xfId="26424" xr:uid="{00000000-0005-0000-0000-00001BD70000}"/>
    <cellStyle name="Standard 3 2 3 2 2 3 3" xfId="52630" xr:uid="{00000000-0005-0000-0000-00001CD70000}"/>
    <cellStyle name="Standard 3 2 3 2 2 3 4" xfId="16514" xr:uid="{00000000-0005-0000-0000-00001DD70000}"/>
    <cellStyle name="Standard 3 2 3 2 2 4" xfId="20490" xr:uid="{00000000-0005-0000-0000-00001ED70000}"/>
    <cellStyle name="Standard 3 2 3 2 2 4 2" xfId="47966" xr:uid="{00000000-0005-0000-0000-00001FD70000}"/>
    <cellStyle name="Standard 3 2 3 2 2 5" xfId="30115" xr:uid="{00000000-0005-0000-0000-000020D70000}"/>
    <cellStyle name="Standard 3 2 3 2 2 6" xfId="35561" xr:uid="{00000000-0005-0000-0000-000021D70000}"/>
    <cellStyle name="Standard 3 2 3 2 2 7" xfId="43156" xr:uid="{00000000-0005-0000-0000-000022D70000}"/>
    <cellStyle name="Standard 3 2 3 2 2 8" xfId="13184" xr:uid="{00000000-0005-0000-0000-000023D70000}"/>
    <cellStyle name="Standard 3 2 3 2 3" xfId="3332" xr:uid="{00000000-0005-0000-0000-000024D70000}"/>
    <cellStyle name="Standard 3 2 3 2 3 2" xfId="8124" xr:uid="{00000000-0005-0000-0000-000025D70000}"/>
    <cellStyle name="Standard 3 2 3 2 3 2 2" xfId="27554" xr:uid="{00000000-0005-0000-0000-000026D70000}"/>
    <cellStyle name="Standard 3 2 3 2 3 2 3" xfId="53890" xr:uid="{00000000-0005-0000-0000-000027D70000}"/>
    <cellStyle name="Standard 3 2 3 2 3 2 4" xfId="17665" xr:uid="{00000000-0005-0000-0000-000028D70000}"/>
    <cellStyle name="Standard 3 2 3 2 3 3" xfId="21957" xr:uid="{00000000-0005-0000-0000-000029D70000}"/>
    <cellStyle name="Standard 3 2 3 2 3 3 2" xfId="49202" xr:uid="{00000000-0005-0000-0000-00002AD70000}"/>
    <cellStyle name="Standard 3 2 3 2 3 4" xfId="31444" xr:uid="{00000000-0005-0000-0000-00002BD70000}"/>
    <cellStyle name="Standard 3 2 3 2 3 5" xfId="37011" xr:uid="{00000000-0005-0000-0000-00002CD70000}"/>
    <cellStyle name="Standard 3 2 3 2 3 6" xfId="44471" xr:uid="{00000000-0005-0000-0000-00002DD70000}"/>
    <cellStyle name="Standard 3 2 3 2 3 7" xfId="12464" xr:uid="{00000000-0005-0000-0000-00002ED70000}"/>
    <cellStyle name="Standard 3 2 3 2 4" xfId="6159" xr:uid="{00000000-0005-0000-0000-00002FD70000}"/>
    <cellStyle name="Standard 3 2 3 2 4 2" xfId="25204" xr:uid="{00000000-0005-0000-0000-000030D70000}"/>
    <cellStyle name="Standard 3 2 3 2 4 3" xfId="51925" xr:uid="{00000000-0005-0000-0000-000031D70000}"/>
    <cellStyle name="Standard 3 2 3 2 4 4" xfId="13966" xr:uid="{00000000-0005-0000-0000-000032D70000}"/>
    <cellStyle name="Standard 3 2 3 2 5" xfId="15835" xr:uid="{00000000-0005-0000-0000-000033D70000}"/>
    <cellStyle name="Standard 3 2 3 2 5 2" xfId="25745" xr:uid="{00000000-0005-0000-0000-000034D70000}"/>
    <cellStyle name="Standard 3 2 3 2 5 3" xfId="47263" xr:uid="{00000000-0005-0000-0000-000035D70000}"/>
    <cellStyle name="Standard 3 2 3 2 6" xfId="19754" xr:uid="{00000000-0005-0000-0000-000036D70000}"/>
    <cellStyle name="Standard 3 2 3 2 7" xfId="29393" xr:uid="{00000000-0005-0000-0000-000037D70000}"/>
    <cellStyle name="Standard 3 2 3 2 8" xfId="34823" xr:uid="{00000000-0005-0000-0000-000038D70000}"/>
    <cellStyle name="Standard 3 2 3 2 9" xfId="42422" xr:uid="{00000000-0005-0000-0000-000039D70000}"/>
    <cellStyle name="Standard 3 2 3 3" xfId="1388" xr:uid="{00000000-0005-0000-0000-00003AD70000}"/>
    <cellStyle name="Standard 3 2 3 3 2" xfId="3764" xr:uid="{00000000-0005-0000-0000-00003BD70000}"/>
    <cellStyle name="Standard 3 2 3 3 2 2" xfId="8555" xr:uid="{00000000-0005-0000-0000-00003CD70000}"/>
    <cellStyle name="Standard 3 2 3 3 2 2 2" xfId="27975" xr:uid="{00000000-0005-0000-0000-00003DD70000}"/>
    <cellStyle name="Standard 3 2 3 3 2 2 3" xfId="54321" xr:uid="{00000000-0005-0000-0000-00003ED70000}"/>
    <cellStyle name="Standard 3 2 3 3 2 2 4" xfId="18097" xr:uid="{00000000-0005-0000-0000-00003FD70000}"/>
    <cellStyle name="Standard 3 2 3 3 2 3" xfId="22389" xr:uid="{00000000-0005-0000-0000-000040D70000}"/>
    <cellStyle name="Standard 3 2 3 3 2 3 2" xfId="49632" xr:uid="{00000000-0005-0000-0000-000041D70000}"/>
    <cellStyle name="Standard 3 2 3 3 2 4" xfId="31872" xr:uid="{00000000-0005-0000-0000-000042D70000}"/>
    <cellStyle name="Standard 3 2 3 3 2 5" xfId="37443" xr:uid="{00000000-0005-0000-0000-000043D70000}"/>
    <cellStyle name="Standard 3 2 3 3 2 6" xfId="44903" xr:uid="{00000000-0005-0000-0000-000044D70000}"/>
    <cellStyle name="Standard 3 2 3 3 2 7" xfId="14386" xr:uid="{00000000-0005-0000-0000-000045D70000}"/>
    <cellStyle name="Standard 3 2 3 3 3" xfId="6602" xr:uid="{00000000-0005-0000-0000-000046D70000}"/>
    <cellStyle name="Standard 3 2 3 3 3 2" xfId="26165" xr:uid="{00000000-0005-0000-0000-000047D70000}"/>
    <cellStyle name="Standard 3 2 3 3 3 3" xfId="52368" xr:uid="{00000000-0005-0000-0000-000048D70000}"/>
    <cellStyle name="Standard 3 2 3 3 3 4" xfId="16255" xr:uid="{00000000-0005-0000-0000-000049D70000}"/>
    <cellStyle name="Standard 3 2 3 3 4" xfId="20227" xr:uid="{00000000-0005-0000-0000-00004AD70000}"/>
    <cellStyle name="Standard 3 2 3 3 4 2" xfId="47704" xr:uid="{00000000-0005-0000-0000-00004BD70000}"/>
    <cellStyle name="Standard 3 2 3 3 5" xfId="29852" xr:uid="{00000000-0005-0000-0000-00004CD70000}"/>
    <cellStyle name="Standard 3 2 3 3 6" xfId="35298" xr:uid="{00000000-0005-0000-0000-00004DD70000}"/>
    <cellStyle name="Standard 3 2 3 3 7" xfId="42893" xr:uid="{00000000-0005-0000-0000-00004ED70000}"/>
    <cellStyle name="Standard 3 2 3 3 8" xfId="12922" xr:uid="{00000000-0005-0000-0000-00004FD70000}"/>
    <cellStyle name="Standard 3 2 3 4" xfId="2191" xr:uid="{00000000-0005-0000-0000-000050D70000}"/>
    <cellStyle name="Standard 3 2 3 4 2" xfId="4496" xr:uid="{00000000-0005-0000-0000-000051D70000}"/>
    <cellStyle name="Standard 3 2 3 4 2 2" xfId="9277" xr:uid="{00000000-0005-0000-0000-000052D70000}"/>
    <cellStyle name="Standard 3 2 3 4 2 2 2" xfId="28670" xr:uid="{00000000-0005-0000-0000-000053D70000}"/>
    <cellStyle name="Standard 3 2 3 4 2 2 3" xfId="55043" xr:uid="{00000000-0005-0000-0000-000054D70000}"/>
    <cellStyle name="Standard 3 2 3 4 2 2 4" xfId="18829" xr:uid="{00000000-0005-0000-0000-000055D70000}"/>
    <cellStyle name="Standard 3 2 3 4 2 3" xfId="23121" xr:uid="{00000000-0005-0000-0000-000056D70000}"/>
    <cellStyle name="Standard 3 2 3 4 2 3 2" xfId="50353" xr:uid="{00000000-0005-0000-0000-000057D70000}"/>
    <cellStyle name="Standard 3 2 3 4 2 4" xfId="32596" xr:uid="{00000000-0005-0000-0000-000058D70000}"/>
    <cellStyle name="Standard 3 2 3 4 2 5" xfId="38175" xr:uid="{00000000-0005-0000-0000-000059D70000}"/>
    <cellStyle name="Standard 3 2 3 4 2 6" xfId="45635" xr:uid="{00000000-0005-0000-0000-00005AD70000}"/>
    <cellStyle name="Standard 3 2 3 4 2 7" xfId="15081" xr:uid="{00000000-0005-0000-0000-00005BD70000}"/>
    <cellStyle name="Standard 3 2 3 4 3" xfId="7356" xr:uid="{00000000-0005-0000-0000-00005CD70000}"/>
    <cellStyle name="Standard 3 2 3 4 3 2" xfId="26860" xr:uid="{00000000-0005-0000-0000-00005DD70000}"/>
    <cellStyle name="Standard 3 2 3 4 3 3" xfId="53122" xr:uid="{00000000-0005-0000-0000-00005ED70000}"/>
    <cellStyle name="Standard 3 2 3 4 3 4" xfId="16950" xr:uid="{00000000-0005-0000-0000-00005FD70000}"/>
    <cellStyle name="Standard 3 2 3 4 4" xfId="21028" xr:uid="{00000000-0005-0000-0000-000060D70000}"/>
    <cellStyle name="Standard 3 2 3 4 4 2" xfId="48458" xr:uid="{00000000-0005-0000-0000-000061D70000}"/>
    <cellStyle name="Standard 3 2 3 4 5" xfId="30642" xr:uid="{00000000-0005-0000-0000-000062D70000}"/>
    <cellStyle name="Standard 3 2 3 4 6" xfId="36101" xr:uid="{00000000-0005-0000-0000-000063D70000}"/>
    <cellStyle name="Standard 3 2 3 4 7" xfId="43694" xr:uid="{00000000-0005-0000-0000-000064D70000}"/>
    <cellStyle name="Standard 3 2 3 4 8" xfId="12205" xr:uid="{00000000-0005-0000-0000-000065D70000}"/>
    <cellStyle name="Standard 3 2 3 5" xfId="3072" xr:uid="{00000000-0005-0000-0000-000066D70000}"/>
    <cellStyle name="Standard 3 2 3 5 2" xfId="7865" xr:uid="{00000000-0005-0000-0000-000067D70000}"/>
    <cellStyle name="Standard 3 2 3 5 2 2" xfId="27295" xr:uid="{00000000-0005-0000-0000-000068D70000}"/>
    <cellStyle name="Standard 3 2 3 5 2 3" xfId="53631" xr:uid="{00000000-0005-0000-0000-000069D70000}"/>
    <cellStyle name="Standard 3 2 3 5 2 4" xfId="17405" xr:uid="{00000000-0005-0000-0000-00006AD70000}"/>
    <cellStyle name="Standard 3 2 3 5 3" xfId="21697" xr:uid="{00000000-0005-0000-0000-00006BD70000}"/>
    <cellStyle name="Standard 3 2 3 5 3 2" xfId="48943" xr:uid="{00000000-0005-0000-0000-00006CD70000}"/>
    <cellStyle name="Standard 3 2 3 5 4" xfId="31184" xr:uid="{00000000-0005-0000-0000-00006DD70000}"/>
    <cellStyle name="Standard 3 2 3 5 5" xfId="36751" xr:uid="{00000000-0005-0000-0000-00006ED70000}"/>
    <cellStyle name="Standard 3 2 3 5 6" xfId="44211" xr:uid="{00000000-0005-0000-0000-00006FD70000}"/>
    <cellStyle name="Standard 3 2 3 5 7" xfId="13707" xr:uid="{00000000-0005-0000-0000-000070D70000}"/>
    <cellStyle name="Standard 3 2 3 6" xfId="4971" xr:uid="{00000000-0005-0000-0000-000071D70000}"/>
    <cellStyle name="Standard 3 2 3 6 2" xfId="9727" xr:uid="{00000000-0005-0000-0000-000072D70000}"/>
    <cellStyle name="Standard 3 2 3 6 2 2" xfId="55493" xr:uid="{00000000-0005-0000-0000-000073D70000}"/>
    <cellStyle name="Standard 3 2 3 6 2 3" xfId="25486" xr:uid="{00000000-0005-0000-0000-000074D70000}"/>
    <cellStyle name="Standard 3 2 3 6 3" xfId="33070" xr:uid="{00000000-0005-0000-0000-000075D70000}"/>
    <cellStyle name="Standard 3 2 3 6 3 2" xfId="50802" xr:uid="{00000000-0005-0000-0000-000076D70000}"/>
    <cellStyle name="Standard 3 2 3 6 4" xfId="38649" xr:uid="{00000000-0005-0000-0000-000077D70000}"/>
    <cellStyle name="Standard 3 2 3 6 5" xfId="46102" xr:uid="{00000000-0005-0000-0000-000078D70000}"/>
    <cellStyle name="Standard 3 2 3 6 6" xfId="15576" xr:uid="{00000000-0005-0000-0000-000079D70000}"/>
    <cellStyle name="Standard 3 2 3 7" xfId="5456" xr:uid="{00000000-0005-0000-0000-00007AD70000}"/>
    <cellStyle name="Standard 3 2 3 7 2" xfId="10148" xr:uid="{00000000-0005-0000-0000-00007BD70000}"/>
    <cellStyle name="Standard 3 2 3 7 2 2" xfId="55914" xr:uid="{00000000-0005-0000-0000-00007CD70000}"/>
    <cellStyle name="Standard 3 2 3 7 2 3" xfId="33552" xr:uid="{00000000-0005-0000-0000-00007DD70000}"/>
    <cellStyle name="Standard 3 2 3 7 3" xfId="39131" xr:uid="{00000000-0005-0000-0000-00007ED70000}"/>
    <cellStyle name="Standard 3 2 3 7 3 2" xfId="51222" xr:uid="{00000000-0005-0000-0000-00007FD70000}"/>
    <cellStyle name="Standard 3 2 3 7 4" xfId="46584" xr:uid="{00000000-0005-0000-0000-000080D70000}"/>
    <cellStyle name="Standard 3 2 3 7 5" xfId="19472" xr:uid="{00000000-0005-0000-0000-000081D70000}"/>
    <cellStyle name="Standard 3 2 3 8" xfId="5899" xr:uid="{00000000-0005-0000-0000-000082D70000}"/>
    <cellStyle name="Standard 3 2 3 8 2" xfId="51665" xr:uid="{00000000-0005-0000-0000-000083D70000}"/>
    <cellStyle name="Standard 3 2 3 8 3" xfId="29133" xr:uid="{00000000-0005-0000-0000-000084D70000}"/>
    <cellStyle name="Standard 3 2 3 9" xfId="10944" xr:uid="{00000000-0005-0000-0000-000085D70000}"/>
    <cellStyle name="Standard 3 2 3 9 2" xfId="47004" xr:uid="{00000000-0005-0000-0000-000086D70000}"/>
    <cellStyle name="Standard 3 2 3 9 3" xfId="34541" xr:uid="{00000000-0005-0000-0000-000087D70000}"/>
    <cellStyle name="Standard 3 2 4" xfId="986" xr:uid="{00000000-0005-0000-0000-000088D70000}"/>
    <cellStyle name="Standard 3 2 4 10" xfId="11843" xr:uid="{00000000-0005-0000-0000-000089D70000}"/>
    <cellStyle name="Standard 3 2 4 11" xfId="56771" xr:uid="{00000000-0005-0000-0000-00008AD70000}"/>
    <cellStyle name="Standard 3 2 4 12" xfId="57226" xr:uid="{00000000-0005-0000-0000-00008BD70000}"/>
    <cellStyle name="Standard 3 2 4 2" xfId="1723" xr:uid="{00000000-0005-0000-0000-00008CD70000}"/>
    <cellStyle name="Standard 3 2 4 2 2" xfId="4096" xr:uid="{00000000-0005-0000-0000-00008DD70000}"/>
    <cellStyle name="Standard 3 2 4 2 2 2" xfId="8887" xr:uid="{00000000-0005-0000-0000-00008ED70000}"/>
    <cellStyle name="Standard 3 2 4 2 2 2 2" xfId="28306" xr:uid="{00000000-0005-0000-0000-00008FD70000}"/>
    <cellStyle name="Standard 3 2 4 2 2 2 3" xfId="54653" xr:uid="{00000000-0005-0000-0000-000090D70000}"/>
    <cellStyle name="Standard 3 2 4 2 2 2 4" xfId="18429" xr:uid="{00000000-0005-0000-0000-000091D70000}"/>
    <cellStyle name="Standard 3 2 4 2 2 3" xfId="22721" xr:uid="{00000000-0005-0000-0000-000092D70000}"/>
    <cellStyle name="Standard 3 2 4 2 2 3 2" xfId="49964" xr:uid="{00000000-0005-0000-0000-000093D70000}"/>
    <cellStyle name="Standard 3 2 4 2 2 4" xfId="32204" xr:uid="{00000000-0005-0000-0000-000094D70000}"/>
    <cellStyle name="Standard 3 2 4 2 2 5" xfId="37775" xr:uid="{00000000-0005-0000-0000-000095D70000}"/>
    <cellStyle name="Standard 3 2 4 2 2 6" xfId="45235" xr:uid="{00000000-0005-0000-0000-000096D70000}"/>
    <cellStyle name="Standard 3 2 4 2 2 7" xfId="14717" xr:uid="{00000000-0005-0000-0000-000097D70000}"/>
    <cellStyle name="Standard 3 2 4 2 3" xfId="6936" xr:uid="{00000000-0005-0000-0000-000098D70000}"/>
    <cellStyle name="Standard 3 2 4 2 3 2" xfId="26496" xr:uid="{00000000-0005-0000-0000-000099D70000}"/>
    <cellStyle name="Standard 3 2 4 2 3 3" xfId="52702" xr:uid="{00000000-0005-0000-0000-00009AD70000}"/>
    <cellStyle name="Standard 3 2 4 2 3 4" xfId="16586" xr:uid="{00000000-0005-0000-0000-00009BD70000}"/>
    <cellStyle name="Standard 3 2 4 2 4" xfId="20562" xr:uid="{00000000-0005-0000-0000-00009CD70000}"/>
    <cellStyle name="Standard 3 2 4 2 4 2" xfId="48038" xr:uid="{00000000-0005-0000-0000-00009DD70000}"/>
    <cellStyle name="Standard 3 2 4 2 5" xfId="30187" xr:uid="{00000000-0005-0000-0000-00009ED70000}"/>
    <cellStyle name="Standard 3 2 4 2 6" xfId="35633" xr:uid="{00000000-0005-0000-0000-00009FD70000}"/>
    <cellStyle name="Standard 3 2 4 2 7" xfId="43228" xr:uid="{00000000-0005-0000-0000-0000A0D70000}"/>
    <cellStyle name="Standard 3 2 4 2 8" xfId="13256" xr:uid="{00000000-0005-0000-0000-0000A1D70000}"/>
    <cellStyle name="Standard 3 2 4 3" xfId="2263" xr:uid="{00000000-0005-0000-0000-0000A2D70000}"/>
    <cellStyle name="Standard 3 2 4 3 2" xfId="4568" xr:uid="{00000000-0005-0000-0000-0000A3D70000}"/>
    <cellStyle name="Standard 3 2 4 3 2 2" xfId="9349" xr:uid="{00000000-0005-0000-0000-0000A4D70000}"/>
    <cellStyle name="Standard 3 2 4 3 2 2 2" xfId="28742" xr:uid="{00000000-0005-0000-0000-0000A5D70000}"/>
    <cellStyle name="Standard 3 2 4 3 2 2 3" xfId="55115" xr:uid="{00000000-0005-0000-0000-0000A6D70000}"/>
    <cellStyle name="Standard 3 2 4 3 2 2 4" xfId="18901" xr:uid="{00000000-0005-0000-0000-0000A7D70000}"/>
    <cellStyle name="Standard 3 2 4 3 2 3" xfId="23193" xr:uid="{00000000-0005-0000-0000-0000A8D70000}"/>
    <cellStyle name="Standard 3 2 4 3 2 3 2" xfId="50425" xr:uid="{00000000-0005-0000-0000-0000A9D70000}"/>
    <cellStyle name="Standard 3 2 4 3 2 4" xfId="32668" xr:uid="{00000000-0005-0000-0000-0000AAD70000}"/>
    <cellStyle name="Standard 3 2 4 3 2 5" xfId="38247" xr:uid="{00000000-0005-0000-0000-0000ABD70000}"/>
    <cellStyle name="Standard 3 2 4 3 2 6" xfId="45707" xr:uid="{00000000-0005-0000-0000-0000ACD70000}"/>
    <cellStyle name="Standard 3 2 4 3 2 7" xfId="15153" xr:uid="{00000000-0005-0000-0000-0000ADD70000}"/>
    <cellStyle name="Standard 3 2 4 3 3" xfId="7428" xr:uid="{00000000-0005-0000-0000-0000AED70000}"/>
    <cellStyle name="Standard 3 2 4 3 3 2" xfId="26932" xr:uid="{00000000-0005-0000-0000-0000AFD70000}"/>
    <cellStyle name="Standard 3 2 4 3 3 3" xfId="53194" xr:uid="{00000000-0005-0000-0000-0000B0D70000}"/>
    <cellStyle name="Standard 3 2 4 3 3 4" xfId="17022" xr:uid="{00000000-0005-0000-0000-0000B1D70000}"/>
    <cellStyle name="Standard 3 2 4 3 4" xfId="21100" xr:uid="{00000000-0005-0000-0000-0000B2D70000}"/>
    <cellStyle name="Standard 3 2 4 3 4 2" xfId="48530" xr:uid="{00000000-0005-0000-0000-0000B3D70000}"/>
    <cellStyle name="Standard 3 2 4 3 5" xfId="30714" xr:uid="{00000000-0005-0000-0000-0000B4D70000}"/>
    <cellStyle name="Standard 3 2 4 3 6" xfId="36173" xr:uid="{00000000-0005-0000-0000-0000B5D70000}"/>
    <cellStyle name="Standard 3 2 4 3 7" xfId="43766" xr:uid="{00000000-0005-0000-0000-0000B6D70000}"/>
    <cellStyle name="Standard 3 2 4 3 8" xfId="12536" xr:uid="{00000000-0005-0000-0000-0000B7D70000}"/>
    <cellStyle name="Standard 3 2 4 4" xfId="3404" xr:uid="{00000000-0005-0000-0000-0000B8D70000}"/>
    <cellStyle name="Standard 3 2 4 4 2" xfId="8196" xr:uid="{00000000-0005-0000-0000-0000B9D70000}"/>
    <cellStyle name="Standard 3 2 4 4 2 2" xfId="27626" xr:uid="{00000000-0005-0000-0000-0000BAD70000}"/>
    <cellStyle name="Standard 3 2 4 4 2 3" xfId="53962" xr:uid="{00000000-0005-0000-0000-0000BBD70000}"/>
    <cellStyle name="Standard 3 2 4 4 2 4" xfId="17737" xr:uid="{00000000-0005-0000-0000-0000BCD70000}"/>
    <cellStyle name="Standard 3 2 4 4 3" xfId="22029" xr:uid="{00000000-0005-0000-0000-0000BDD70000}"/>
    <cellStyle name="Standard 3 2 4 4 3 2" xfId="49274" xr:uid="{00000000-0005-0000-0000-0000BED70000}"/>
    <cellStyle name="Standard 3 2 4 4 4" xfId="31516" xr:uid="{00000000-0005-0000-0000-0000BFD70000}"/>
    <cellStyle name="Standard 3 2 4 4 5" xfId="37083" xr:uid="{00000000-0005-0000-0000-0000C0D70000}"/>
    <cellStyle name="Standard 3 2 4 4 6" xfId="44543" xr:uid="{00000000-0005-0000-0000-0000C1D70000}"/>
    <cellStyle name="Standard 3 2 4 4 7" xfId="14038" xr:uid="{00000000-0005-0000-0000-0000C2D70000}"/>
    <cellStyle name="Standard 3 2 4 5" xfId="5043" xr:uid="{00000000-0005-0000-0000-0000C3D70000}"/>
    <cellStyle name="Standard 3 2 4 5 2" xfId="9799" xr:uid="{00000000-0005-0000-0000-0000C4D70000}"/>
    <cellStyle name="Standard 3 2 4 5 2 2" xfId="55565" xr:uid="{00000000-0005-0000-0000-0000C5D70000}"/>
    <cellStyle name="Standard 3 2 4 5 2 3" xfId="25817" xr:uid="{00000000-0005-0000-0000-0000C6D70000}"/>
    <cellStyle name="Standard 3 2 4 5 3" xfId="33142" xr:uid="{00000000-0005-0000-0000-0000C7D70000}"/>
    <cellStyle name="Standard 3 2 4 5 3 2" xfId="50874" xr:uid="{00000000-0005-0000-0000-0000C8D70000}"/>
    <cellStyle name="Standard 3 2 4 5 4" xfId="38721" xr:uid="{00000000-0005-0000-0000-0000C9D70000}"/>
    <cellStyle name="Standard 3 2 4 5 5" xfId="46174" xr:uid="{00000000-0005-0000-0000-0000CAD70000}"/>
    <cellStyle name="Standard 3 2 4 5 6" xfId="15907" xr:uid="{00000000-0005-0000-0000-0000CBD70000}"/>
    <cellStyle name="Standard 3 2 4 6" xfId="5528" xr:uid="{00000000-0005-0000-0000-0000CCD70000}"/>
    <cellStyle name="Standard 3 2 4 6 2" xfId="10220" xr:uid="{00000000-0005-0000-0000-0000CDD70000}"/>
    <cellStyle name="Standard 3 2 4 6 2 2" xfId="55986" xr:uid="{00000000-0005-0000-0000-0000CED70000}"/>
    <cellStyle name="Standard 3 2 4 6 2 3" xfId="33624" xr:uid="{00000000-0005-0000-0000-0000CFD70000}"/>
    <cellStyle name="Standard 3 2 4 6 3" xfId="39203" xr:uid="{00000000-0005-0000-0000-0000D0D70000}"/>
    <cellStyle name="Standard 3 2 4 6 3 2" xfId="51294" xr:uid="{00000000-0005-0000-0000-0000D1D70000}"/>
    <cellStyle name="Standard 3 2 4 6 4" xfId="46656" xr:uid="{00000000-0005-0000-0000-0000D2D70000}"/>
    <cellStyle name="Standard 3 2 4 6 5" xfId="19831" xr:uid="{00000000-0005-0000-0000-0000D3D70000}"/>
    <cellStyle name="Standard 3 2 4 7" xfId="6231" xr:uid="{00000000-0005-0000-0000-0000D4D70000}"/>
    <cellStyle name="Standard 3 2 4 7 2" xfId="51997" xr:uid="{00000000-0005-0000-0000-0000D5D70000}"/>
    <cellStyle name="Standard 3 2 4 7 3" xfId="29465" xr:uid="{00000000-0005-0000-0000-0000D6D70000}"/>
    <cellStyle name="Standard 3 2 4 8" xfId="11016" xr:uid="{00000000-0005-0000-0000-0000D7D70000}"/>
    <cellStyle name="Standard 3 2 4 8 2" xfId="47335" xr:uid="{00000000-0005-0000-0000-0000D8D70000}"/>
    <cellStyle name="Standard 3 2 4 8 3" xfId="34900" xr:uid="{00000000-0005-0000-0000-0000D9D70000}"/>
    <cellStyle name="Standard 3 2 4 9" xfId="42499" xr:uid="{00000000-0005-0000-0000-0000DAD70000}"/>
    <cellStyle name="Standard 3 2 5" xfId="727" xr:uid="{00000000-0005-0000-0000-0000DBD70000}"/>
    <cellStyle name="Standard 3 2 5 10" xfId="11584" xr:uid="{00000000-0005-0000-0000-0000DCD70000}"/>
    <cellStyle name="Standard 3 2 5 2" xfId="1487" xr:uid="{00000000-0005-0000-0000-0000DDD70000}"/>
    <cellStyle name="Standard 3 2 5 2 2" xfId="3863" xr:uid="{00000000-0005-0000-0000-0000DED70000}"/>
    <cellStyle name="Standard 3 2 5 2 2 2" xfId="8654" xr:uid="{00000000-0005-0000-0000-0000DFD70000}"/>
    <cellStyle name="Standard 3 2 5 2 2 2 2" xfId="28074" xr:uid="{00000000-0005-0000-0000-0000E0D70000}"/>
    <cellStyle name="Standard 3 2 5 2 2 2 3" xfId="54420" xr:uid="{00000000-0005-0000-0000-0000E1D70000}"/>
    <cellStyle name="Standard 3 2 5 2 2 2 4" xfId="18196" xr:uid="{00000000-0005-0000-0000-0000E2D70000}"/>
    <cellStyle name="Standard 3 2 5 2 2 3" xfId="22488" xr:uid="{00000000-0005-0000-0000-0000E3D70000}"/>
    <cellStyle name="Standard 3 2 5 2 2 3 2" xfId="49731" xr:uid="{00000000-0005-0000-0000-0000E4D70000}"/>
    <cellStyle name="Standard 3 2 5 2 2 4" xfId="31971" xr:uid="{00000000-0005-0000-0000-0000E5D70000}"/>
    <cellStyle name="Standard 3 2 5 2 2 5" xfId="37542" xr:uid="{00000000-0005-0000-0000-0000E6D70000}"/>
    <cellStyle name="Standard 3 2 5 2 2 6" xfId="45002" xr:uid="{00000000-0005-0000-0000-0000E7D70000}"/>
    <cellStyle name="Standard 3 2 5 2 2 7" xfId="14485" xr:uid="{00000000-0005-0000-0000-0000E8D70000}"/>
    <cellStyle name="Standard 3 2 5 2 3" xfId="6701" xr:uid="{00000000-0005-0000-0000-0000E9D70000}"/>
    <cellStyle name="Standard 3 2 5 2 3 2" xfId="26264" xr:uid="{00000000-0005-0000-0000-0000EAD70000}"/>
    <cellStyle name="Standard 3 2 5 2 3 3" xfId="52467" xr:uid="{00000000-0005-0000-0000-0000EBD70000}"/>
    <cellStyle name="Standard 3 2 5 2 3 4" xfId="16354" xr:uid="{00000000-0005-0000-0000-0000ECD70000}"/>
    <cellStyle name="Standard 3 2 5 2 4" xfId="20326" xr:uid="{00000000-0005-0000-0000-0000EDD70000}"/>
    <cellStyle name="Standard 3 2 5 2 4 2" xfId="47803" xr:uid="{00000000-0005-0000-0000-0000EED70000}"/>
    <cellStyle name="Standard 3 2 5 2 5" xfId="29951" xr:uid="{00000000-0005-0000-0000-0000EFD70000}"/>
    <cellStyle name="Standard 3 2 5 2 6" xfId="35397" xr:uid="{00000000-0005-0000-0000-0000F0D70000}"/>
    <cellStyle name="Standard 3 2 5 2 7" xfId="42992" xr:uid="{00000000-0005-0000-0000-0000F1D70000}"/>
    <cellStyle name="Standard 3 2 5 2 8" xfId="13021" xr:uid="{00000000-0005-0000-0000-0000F2D70000}"/>
    <cellStyle name="Standard 3 2 5 3" xfId="3171" xr:uid="{00000000-0005-0000-0000-0000F3D70000}"/>
    <cellStyle name="Standard 3 2 5 3 2" xfId="7964" xr:uid="{00000000-0005-0000-0000-0000F4D70000}"/>
    <cellStyle name="Standard 3 2 5 3 2 2" xfId="27394" xr:uid="{00000000-0005-0000-0000-0000F5D70000}"/>
    <cellStyle name="Standard 3 2 5 3 2 3" xfId="53730" xr:uid="{00000000-0005-0000-0000-0000F6D70000}"/>
    <cellStyle name="Standard 3 2 5 3 2 4" xfId="17504" xr:uid="{00000000-0005-0000-0000-0000F7D70000}"/>
    <cellStyle name="Standard 3 2 5 3 3" xfId="21796" xr:uid="{00000000-0005-0000-0000-0000F8D70000}"/>
    <cellStyle name="Standard 3 2 5 3 3 2" xfId="49042" xr:uid="{00000000-0005-0000-0000-0000F9D70000}"/>
    <cellStyle name="Standard 3 2 5 3 4" xfId="31283" xr:uid="{00000000-0005-0000-0000-0000FAD70000}"/>
    <cellStyle name="Standard 3 2 5 3 5" xfId="36850" xr:uid="{00000000-0005-0000-0000-0000FBD70000}"/>
    <cellStyle name="Standard 3 2 5 3 6" xfId="44310" xr:uid="{00000000-0005-0000-0000-0000FCD70000}"/>
    <cellStyle name="Standard 3 2 5 3 7" xfId="12304" xr:uid="{00000000-0005-0000-0000-0000FDD70000}"/>
    <cellStyle name="Standard 3 2 5 4" xfId="5998" xr:uid="{00000000-0005-0000-0000-0000FED70000}"/>
    <cellStyle name="Standard 3 2 5 4 2" xfId="24076" xr:uid="{00000000-0005-0000-0000-0000FFD70000}"/>
    <cellStyle name="Standard 3 2 5 4 3" xfId="51764" xr:uid="{00000000-0005-0000-0000-000000D80000}"/>
    <cellStyle name="Standard 3 2 5 4 4" xfId="13806" xr:uid="{00000000-0005-0000-0000-000001D80000}"/>
    <cellStyle name="Standard 3 2 5 5" xfId="15675" xr:uid="{00000000-0005-0000-0000-000002D80000}"/>
    <cellStyle name="Standard 3 2 5 5 2" xfId="25585" xr:uid="{00000000-0005-0000-0000-000003D80000}"/>
    <cellStyle name="Standard 3 2 5 5 3" xfId="47103" xr:uid="{00000000-0005-0000-0000-000004D80000}"/>
    <cellStyle name="Standard 3 2 5 6" xfId="19572" xr:uid="{00000000-0005-0000-0000-000005D80000}"/>
    <cellStyle name="Standard 3 2 5 7" xfId="29233" xr:uid="{00000000-0005-0000-0000-000006D80000}"/>
    <cellStyle name="Standard 3 2 5 8" xfId="34641" xr:uid="{00000000-0005-0000-0000-000007D80000}"/>
    <cellStyle name="Standard 3 2 5 9" xfId="42240" xr:uid="{00000000-0005-0000-0000-000008D80000}"/>
    <cellStyle name="Standard 3 2 6" xfId="1210" xr:uid="{00000000-0005-0000-0000-000009D80000}"/>
    <cellStyle name="Standard 3 2 6 2" xfId="3590" xr:uid="{00000000-0005-0000-0000-00000AD80000}"/>
    <cellStyle name="Standard 3 2 6 2 2" xfId="8381" xr:uid="{00000000-0005-0000-0000-00000BD80000}"/>
    <cellStyle name="Standard 3 2 6 2 2 2" xfId="27803" xr:uid="{00000000-0005-0000-0000-00000CD80000}"/>
    <cellStyle name="Standard 3 2 6 2 2 3" xfId="54147" xr:uid="{00000000-0005-0000-0000-00000DD80000}"/>
    <cellStyle name="Standard 3 2 6 2 2 4" xfId="17923" xr:uid="{00000000-0005-0000-0000-00000ED80000}"/>
    <cellStyle name="Standard 3 2 6 2 3" xfId="22215" xr:uid="{00000000-0005-0000-0000-00000FD80000}"/>
    <cellStyle name="Standard 3 2 6 2 3 2" xfId="49458" xr:uid="{00000000-0005-0000-0000-000010D80000}"/>
    <cellStyle name="Standard 3 2 6 2 4" xfId="31699" xr:uid="{00000000-0005-0000-0000-000011D80000}"/>
    <cellStyle name="Standard 3 2 6 2 5" xfId="37269" xr:uid="{00000000-0005-0000-0000-000012D80000}"/>
    <cellStyle name="Standard 3 2 6 2 6" xfId="44729" xr:uid="{00000000-0005-0000-0000-000013D80000}"/>
    <cellStyle name="Standard 3 2 6 2 7" xfId="12744" xr:uid="{00000000-0005-0000-0000-000014D80000}"/>
    <cellStyle name="Standard 3 2 6 3" xfId="6426" xr:uid="{00000000-0005-0000-0000-000015D80000}"/>
    <cellStyle name="Standard 3 2 6 3 2" xfId="23642" xr:uid="{00000000-0005-0000-0000-000016D80000}"/>
    <cellStyle name="Standard 3 2 6 3 3" xfId="52192" xr:uid="{00000000-0005-0000-0000-000017D80000}"/>
    <cellStyle name="Standard 3 2 6 3 4" xfId="14214" xr:uid="{00000000-0005-0000-0000-000018D80000}"/>
    <cellStyle name="Standard 3 2 6 4" xfId="16083" xr:uid="{00000000-0005-0000-0000-000019D80000}"/>
    <cellStyle name="Standard 3 2 6 4 2" xfId="25993" xr:uid="{00000000-0005-0000-0000-00001AD80000}"/>
    <cellStyle name="Standard 3 2 6 4 3" xfId="47528" xr:uid="{00000000-0005-0000-0000-00001BD80000}"/>
    <cellStyle name="Standard 3 2 6 5" xfId="20049" xr:uid="{00000000-0005-0000-0000-00001CD80000}"/>
    <cellStyle name="Standard 3 2 6 6" xfId="29676" xr:uid="{00000000-0005-0000-0000-00001DD80000}"/>
    <cellStyle name="Standard 3 2 6 7" xfId="35120" xr:uid="{00000000-0005-0000-0000-00001ED80000}"/>
    <cellStyle name="Standard 3 2 6 8" xfId="42715" xr:uid="{00000000-0005-0000-0000-00001FD80000}"/>
    <cellStyle name="Standard 3 2 6 9" xfId="11305" xr:uid="{00000000-0005-0000-0000-000020D80000}"/>
    <cellStyle name="Standard 3 2 7" xfId="2031" xr:uid="{00000000-0005-0000-0000-000021D80000}"/>
    <cellStyle name="Standard 3 2 7 2" xfId="4336" xr:uid="{00000000-0005-0000-0000-000022D80000}"/>
    <cellStyle name="Standard 3 2 7 2 2" xfId="9117" xr:uid="{00000000-0005-0000-0000-000023D80000}"/>
    <cellStyle name="Standard 3 2 7 2 2 2" xfId="28510" xr:uid="{00000000-0005-0000-0000-000024D80000}"/>
    <cellStyle name="Standard 3 2 7 2 2 3" xfId="54883" xr:uid="{00000000-0005-0000-0000-000025D80000}"/>
    <cellStyle name="Standard 3 2 7 2 2 4" xfId="18669" xr:uid="{00000000-0005-0000-0000-000026D80000}"/>
    <cellStyle name="Standard 3 2 7 2 3" xfId="22961" xr:uid="{00000000-0005-0000-0000-000027D80000}"/>
    <cellStyle name="Standard 3 2 7 2 3 2" xfId="50193" xr:uid="{00000000-0005-0000-0000-000028D80000}"/>
    <cellStyle name="Standard 3 2 7 2 4" xfId="32436" xr:uid="{00000000-0005-0000-0000-000029D80000}"/>
    <cellStyle name="Standard 3 2 7 2 5" xfId="38015" xr:uid="{00000000-0005-0000-0000-00002AD80000}"/>
    <cellStyle name="Standard 3 2 7 2 6" xfId="45475" xr:uid="{00000000-0005-0000-0000-00002BD80000}"/>
    <cellStyle name="Standard 3 2 7 2 7" xfId="14921" xr:uid="{00000000-0005-0000-0000-00002CD80000}"/>
    <cellStyle name="Standard 3 2 7 3" xfId="7196" xr:uid="{00000000-0005-0000-0000-00002DD80000}"/>
    <cellStyle name="Standard 3 2 7 3 2" xfId="26700" xr:uid="{00000000-0005-0000-0000-00002ED80000}"/>
    <cellStyle name="Standard 3 2 7 3 3" xfId="52962" xr:uid="{00000000-0005-0000-0000-00002FD80000}"/>
    <cellStyle name="Standard 3 2 7 3 4" xfId="16790" xr:uid="{00000000-0005-0000-0000-000030D80000}"/>
    <cellStyle name="Standard 3 2 7 4" xfId="20868" xr:uid="{00000000-0005-0000-0000-000031D80000}"/>
    <cellStyle name="Standard 3 2 7 4 2" xfId="48298" xr:uid="{00000000-0005-0000-0000-000032D80000}"/>
    <cellStyle name="Standard 3 2 7 5" xfId="30482" xr:uid="{00000000-0005-0000-0000-000033D80000}"/>
    <cellStyle name="Standard 3 2 7 6" xfId="35941" xr:uid="{00000000-0005-0000-0000-000034D80000}"/>
    <cellStyle name="Standard 3 2 7 7" xfId="43534" xr:uid="{00000000-0005-0000-0000-000035D80000}"/>
    <cellStyle name="Standard 3 2 7 8" xfId="12033" xr:uid="{00000000-0005-0000-0000-000036D80000}"/>
    <cellStyle name="Standard 3 2 8" xfId="2899" xr:uid="{00000000-0005-0000-0000-000037D80000}"/>
    <cellStyle name="Standard 3 2 8 2" xfId="7693" xr:uid="{00000000-0005-0000-0000-000038D80000}"/>
    <cellStyle name="Standard 3 2 8 2 2" xfId="27123" xr:uid="{00000000-0005-0000-0000-000039D80000}"/>
    <cellStyle name="Standard 3 2 8 2 3" xfId="53459" xr:uid="{00000000-0005-0000-0000-00003AD80000}"/>
    <cellStyle name="Standard 3 2 8 2 4" xfId="17232" xr:uid="{00000000-0005-0000-0000-00003BD80000}"/>
    <cellStyle name="Standard 3 2 8 3" xfId="21524" xr:uid="{00000000-0005-0000-0000-00003CD80000}"/>
    <cellStyle name="Standard 3 2 8 3 2" xfId="48771" xr:uid="{00000000-0005-0000-0000-00003DD80000}"/>
    <cellStyle name="Standard 3 2 8 4" xfId="31011" xr:uid="{00000000-0005-0000-0000-00003ED80000}"/>
    <cellStyle name="Standard 3 2 8 5" xfId="36578" xr:uid="{00000000-0005-0000-0000-00003FD80000}"/>
    <cellStyle name="Standard 3 2 8 6" xfId="44038" xr:uid="{00000000-0005-0000-0000-000040D80000}"/>
    <cellStyle name="Standard 3 2 8 7" xfId="13535" xr:uid="{00000000-0005-0000-0000-000041D80000}"/>
    <cellStyle name="Standard 3 2 9" xfId="4808" xr:uid="{00000000-0005-0000-0000-000042D80000}"/>
    <cellStyle name="Standard 3 2 9 2" xfId="9567" xr:uid="{00000000-0005-0000-0000-000043D80000}"/>
    <cellStyle name="Standard 3 2 9 2 2" xfId="55333" xr:uid="{00000000-0005-0000-0000-000044D80000}"/>
    <cellStyle name="Standard 3 2 9 2 3" xfId="25326" xr:uid="{00000000-0005-0000-0000-000045D80000}"/>
    <cellStyle name="Standard 3 2 9 3" xfId="32907" xr:uid="{00000000-0005-0000-0000-000046D80000}"/>
    <cellStyle name="Standard 3 2 9 3 2" xfId="50642" xr:uid="{00000000-0005-0000-0000-000047D80000}"/>
    <cellStyle name="Standard 3 2 9 4" xfId="38486" xr:uid="{00000000-0005-0000-0000-000048D80000}"/>
    <cellStyle name="Standard 3 2 9 5" xfId="45942" xr:uid="{00000000-0005-0000-0000-000049D80000}"/>
    <cellStyle name="Standard 3 2 9 6" xfId="15404" xr:uid="{00000000-0005-0000-0000-00004AD80000}"/>
    <cellStyle name="Standard 3 3" xfId="494" xr:uid="{00000000-0005-0000-0000-00004BD80000}"/>
    <cellStyle name="Standard 3 3 10" xfId="10818" xr:uid="{00000000-0005-0000-0000-00004CD80000}"/>
    <cellStyle name="Standard 3 3 10 2" xfId="46878" xr:uid="{00000000-0005-0000-0000-00004DD80000}"/>
    <cellStyle name="Standard 3 3 10 3" xfId="34410" xr:uid="{00000000-0005-0000-0000-00004ED80000}"/>
    <cellStyle name="Standard 3 3 11" xfId="42010" xr:uid="{00000000-0005-0000-0000-00004FD80000}"/>
    <cellStyle name="Standard 3 3 12" xfId="11354" xr:uid="{00000000-0005-0000-0000-000050D80000}"/>
    <cellStyle name="Standard 3 3 13" xfId="56573" xr:uid="{00000000-0005-0000-0000-000051D80000}"/>
    <cellStyle name="Standard 3 3 14" xfId="57028" xr:uid="{00000000-0005-0000-0000-000052D80000}"/>
    <cellStyle name="Standard 3 3 2" xfId="1031" xr:uid="{00000000-0005-0000-0000-000053D80000}"/>
    <cellStyle name="Standard 3 3 2 10" xfId="11888" xr:uid="{00000000-0005-0000-0000-000054D80000}"/>
    <cellStyle name="Standard 3 3 2 11" xfId="56816" xr:uid="{00000000-0005-0000-0000-000055D80000}"/>
    <cellStyle name="Standard 3 3 2 12" xfId="57271" xr:uid="{00000000-0005-0000-0000-000056D80000}"/>
    <cellStyle name="Standard 3 3 2 2" xfId="1768" xr:uid="{00000000-0005-0000-0000-000057D80000}"/>
    <cellStyle name="Standard 3 3 2 2 2" xfId="4141" xr:uid="{00000000-0005-0000-0000-000058D80000}"/>
    <cellStyle name="Standard 3 3 2 2 2 2" xfId="8932" xr:uid="{00000000-0005-0000-0000-000059D80000}"/>
    <cellStyle name="Standard 3 3 2 2 2 2 2" xfId="28351" xr:uid="{00000000-0005-0000-0000-00005AD80000}"/>
    <cellStyle name="Standard 3 3 2 2 2 2 3" xfId="54698" xr:uid="{00000000-0005-0000-0000-00005BD80000}"/>
    <cellStyle name="Standard 3 3 2 2 2 2 4" xfId="18474" xr:uid="{00000000-0005-0000-0000-00005CD80000}"/>
    <cellStyle name="Standard 3 3 2 2 2 3" xfId="22766" xr:uid="{00000000-0005-0000-0000-00005DD80000}"/>
    <cellStyle name="Standard 3 3 2 2 2 3 2" xfId="50009" xr:uid="{00000000-0005-0000-0000-00005ED80000}"/>
    <cellStyle name="Standard 3 3 2 2 2 4" xfId="32249" xr:uid="{00000000-0005-0000-0000-00005FD80000}"/>
    <cellStyle name="Standard 3 3 2 2 2 5" xfId="37820" xr:uid="{00000000-0005-0000-0000-000060D80000}"/>
    <cellStyle name="Standard 3 3 2 2 2 6" xfId="45280" xr:uid="{00000000-0005-0000-0000-000061D80000}"/>
    <cellStyle name="Standard 3 3 2 2 2 7" xfId="14762" xr:uid="{00000000-0005-0000-0000-000062D80000}"/>
    <cellStyle name="Standard 3 3 2 2 3" xfId="6981" xr:uid="{00000000-0005-0000-0000-000063D80000}"/>
    <cellStyle name="Standard 3 3 2 2 3 2" xfId="26541" xr:uid="{00000000-0005-0000-0000-000064D80000}"/>
    <cellStyle name="Standard 3 3 2 2 3 3" xfId="52747" xr:uid="{00000000-0005-0000-0000-000065D80000}"/>
    <cellStyle name="Standard 3 3 2 2 3 4" xfId="16631" xr:uid="{00000000-0005-0000-0000-000066D80000}"/>
    <cellStyle name="Standard 3 3 2 2 4" xfId="20607" xr:uid="{00000000-0005-0000-0000-000067D80000}"/>
    <cellStyle name="Standard 3 3 2 2 4 2" xfId="48083" xr:uid="{00000000-0005-0000-0000-000068D80000}"/>
    <cellStyle name="Standard 3 3 2 2 5" xfId="30232" xr:uid="{00000000-0005-0000-0000-000069D80000}"/>
    <cellStyle name="Standard 3 3 2 2 6" xfId="35678" xr:uid="{00000000-0005-0000-0000-00006AD80000}"/>
    <cellStyle name="Standard 3 3 2 2 7" xfId="43273" xr:uid="{00000000-0005-0000-0000-00006BD80000}"/>
    <cellStyle name="Standard 3 3 2 2 8" xfId="13301" xr:uid="{00000000-0005-0000-0000-00006CD80000}"/>
    <cellStyle name="Standard 3 3 2 3" xfId="2308" xr:uid="{00000000-0005-0000-0000-00006DD80000}"/>
    <cellStyle name="Standard 3 3 2 3 2" xfId="4613" xr:uid="{00000000-0005-0000-0000-00006ED80000}"/>
    <cellStyle name="Standard 3 3 2 3 2 2" xfId="9394" xr:uid="{00000000-0005-0000-0000-00006FD80000}"/>
    <cellStyle name="Standard 3 3 2 3 2 2 2" xfId="28787" xr:uid="{00000000-0005-0000-0000-000070D80000}"/>
    <cellStyle name="Standard 3 3 2 3 2 2 3" xfId="55160" xr:uid="{00000000-0005-0000-0000-000071D80000}"/>
    <cellStyle name="Standard 3 3 2 3 2 2 4" xfId="18946" xr:uid="{00000000-0005-0000-0000-000072D80000}"/>
    <cellStyle name="Standard 3 3 2 3 2 3" xfId="23238" xr:uid="{00000000-0005-0000-0000-000073D80000}"/>
    <cellStyle name="Standard 3 3 2 3 2 3 2" xfId="50470" xr:uid="{00000000-0005-0000-0000-000074D80000}"/>
    <cellStyle name="Standard 3 3 2 3 2 4" xfId="32713" xr:uid="{00000000-0005-0000-0000-000075D80000}"/>
    <cellStyle name="Standard 3 3 2 3 2 5" xfId="38292" xr:uid="{00000000-0005-0000-0000-000076D80000}"/>
    <cellStyle name="Standard 3 3 2 3 2 6" xfId="45752" xr:uid="{00000000-0005-0000-0000-000077D80000}"/>
    <cellStyle name="Standard 3 3 2 3 2 7" xfId="15198" xr:uid="{00000000-0005-0000-0000-000078D80000}"/>
    <cellStyle name="Standard 3 3 2 3 3" xfId="7473" xr:uid="{00000000-0005-0000-0000-000079D80000}"/>
    <cellStyle name="Standard 3 3 2 3 3 2" xfId="26977" xr:uid="{00000000-0005-0000-0000-00007AD80000}"/>
    <cellStyle name="Standard 3 3 2 3 3 3" xfId="53239" xr:uid="{00000000-0005-0000-0000-00007BD80000}"/>
    <cellStyle name="Standard 3 3 2 3 3 4" xfId="17067" xr:uid="{00000000-0005-0000-0000-00007CD80000}"/>
    <cellStyle name="Standard 3 3 2 3 4" xfId="21145" xr:uid="{00000000-0005-0000-0000-00007DD80000}"/>
    <cellStyle name="Standard 3 3 2 3 4 2" xfId="48575" xr:uid="{00000000-0005-0000-0000-00007ED80000}"/>
    <cellStyle name="Standard 3 3 2 3 5" xfId="30759" xr:uid="{00000000-0005-0000-0000-00007FD80000}"/>
    <cellStyle name="Standard 3 3 2 3 6" xfId="36218" xr:uid="{00000000-0005-0000-0000-000080D80000}"/>
    <cellStyle name="Standard 3 3 2 3 7" xfId="43811" xr:uid="{00000000-0005-0000-0000-000081D80000}"/>
    <cellStyle name="Standard 3 3 2 3 8" xfId="12581" xr:uid="{00000000-0005-0000-0000-000082D80000}"/>
    <cellStyle name="Standard 3 3 2 4" xfId="3449" xr:uid="{00000000-0005-0000-0000-000083D80000}"/>
    <cellStyle name="Standard 3 3 2 4 2" xfId="8241" xr:uid="{00000000-0005-0000-0000-000084D80000}"/>
    <cellStyle name="Standard 3 3 2 4 2 2" xfId="27671" xr:uid="{00000000-0005-0000-0000-000085D80000}"/>
    <cellStyle name="Standard 3 3 2 4 2 3" xfId="54007" xr:uid="{00000000-0005-0000-0000-000086D80000}"/>
    <cellStyle name="Standard 3 3 2 4 2 4" xfId="17782" xr:uid="{00000000-0005-0000-0000-000087D80000}"/>
    <cellStyle name="Standard 3 3 2 4 3" xfId="22074" xr:uid="{00000000-0005-0000-0000-000088D80000}"/>
    <cellStyle name="Standard 3 3 2 4 3 2" xfId="49319" xr:uid="{00000000-0005-0000-0000-000089D80000}"/>
    <cellStyle name="Standard 3 3 2 4 4" xfId="31561" xr:uid="{00000000-0005-0000-0000-00008AD80000}"/>
    <cellStyle name="Standard 3 3 2 4 5" xfId="37128" xr:uid="{00000000-0005-0000-0000-00008BD80000}"/>
    <cellStyle name="Standard 3 3 2 4 6" xfId="44588" xr:uid="{00000000-0005-0000-0000-00008CD80000}"/>
    <cellStyle name="Standard 3 3 2 4 7" xfId="14083" xr:uid="{00000000-0005-0000-0000-00008DD80000}"/>
    <cellStyle name="Standard 3 3 2 5" xfId="5088" xr:uid="{00000000-0005-0000-0000-00008ED80000}"/>
    <cellStyle name="Standard 3 3 2 5 2" xfId="9844" xr:uid="{00000000-0005-0000-0000-00008FD80000}"/>
    <cellStyle name="Standard 3 3 2 5 2 2" xfId="55610" xr:uid="{00000000-0005-0000-0000-000090D80000}"/>
    <cellStyle name="Standard 3 3 2 5 2 3" xfId="25862" xr:uid="{00000000-0005-0000-0000-000091D80000}"/>
    <cellStyle name="Standard 3 3 2 5 3" xfId="33187" xr:uid="{00000000-0005-0000-0000-000092D80000}"/>
    <cellStyle name="Standard 3 3 2 5 3 2" xfId="50919" xr:uid="{00000000-0005-0000-0000-000093D80000}"/>
    <cellStyle name="Standard 3 3 2 5 4" xfId="38766" xr:uid="{00000000-0005-0000-0000-000094D80000}"/>
    <cellStyle name="Standard 3 3 2 5 5" xfId="46219" xr:uid="{00000000-0005-0000-0000-000095D80000}"/>
    <cellStyle name="Standard 3 3 2 5 6" xfId="15952" xr:uid="{00000000-0005-0000-0000-000096D80000}"/>
    <cellStyle name="Standard 3 3 2 6" xfId="5573" xr:uid="{00000000-0005-0000-0000-000097D80000}"/>
    <cellStyle name="Standard 3 3 2 6 2" xfId="10265" xr:uid="{00000000-0005-0000-0000-000098D80000}"/>
    <cellStyle name="Standard 3 3 2 6 2 2" xfId="56031" xr:uid="{00000000-0005-0000-0000-000099D80000}"/>
    <cellStyle name="Standard 3 3 2 6 2 3" xfId="33669" xr:uid="{00000000-0005-0000-0000-00009AD80000}"/>
    <cellStyle name="Standard 3 3 2 6 3" xfId="39248" xr:uid="{00000000-0005-0000-0000-00009BD80000}"/>
    <cellStyle name="Standard 3 3 2 6 3 2" xfId="51339" xr:uid="{00000000-0005-0000-0000-00009CD80000}"/>
    <cellStyle name="Standard 3 3 2 6 4" xfId="46701" xr:uid="{00000000-0005-0000-0000-00009DD80000}"/>
    <cellStyle name="Standard 3 3 2 6 5" xfId="19876" xr:uid="{00000000-0005-0000-0000-00009ED80000}"/>
    <cellStyle name="Standard 3 3 2 7" xfId="6276" xr:uid="{00000000-0005-0000-0000-00009FD80000}"/>
    <cellStyle name="Standard 3 3 2 7 2" xfId="52042" xr:uid="{00000000-0005-0000-0000-0000A0D80000}"/>
    <cellStyle name="Standard 3 3 2 7 3" xfId="29510" xr:uid="{00000000-0005-0000-0000-0000A1D80000}"/>
    <cellStyle name="Standard 3 3 2 8" xfId="11061" xr:uid="{00000000-0005-0000-0000-0000A2D80000}"/>
    <cellStyle name="Standard 3 3 2 8 2" xfId="47380" xr:uid="{00000000-0005-0000-0000-0000A3D80000}"/>
    <cellStyle name="Standard 3 3 2 8 3" xfId="34945" xr:uid="{00000000-0005-0000-0000-0000A4D80000}"/>
    <cellStyle name="Standard 3 3 2 9" xfId="42544" xr:uid="{00000000-0005-0000-0000-0000A5D80000}"/>
    <cellStyle name="Standard 3 3 3" xfId="783" xr:uid="{00000000-0005-0000-0000-0000A6D80000}"/>
    <cellStyle name="Standard 3 3 3 10" xfId="11640" xr:uid="{00000000-0005-0000-0000-0000A7D80000}"/>
    <cellStyle name="Standard 3 3 3 2" xfId="1525" xr:uid="{00000000-0005-0000-0000-0000A8D80000}"/>
    <cellStyle name="Standard 3 3 3 2 2" xfId="3898" xr:uid="{00000000-0005-0000-0000-0000A9D80000}"/>
    <cellStyle name="Standard 3 3 3 2 2 2" xfId="8689" xr:uid="{00000000-0005-0000-0000-0000AAD80000}"/>
    <cellStyle name="Standard 3 3 3 2 2 2 2" xfId="28108" xr:uid="{00000000-0005-0000-0000-0000ABD80000}"/>
    <cellStyle name="Standard 3 3 3 2 2 2 3" xfId="54455" xr:uid="{00000000-0005-0000-0000-0000ACD80000}"/>
    <cellStyle name="Standard 3 3 3 2 2 2 4" xfId="18231" xr:uid="{00000000-0005-0000-0000-0000ADD80000}"/>
    <cellStyle name="Standard 3 3 3 2 2 3" xfId="22523" xr:uid="{00000000-0005-0000-0000-0000AED80000}"/>
    <cellStyle name="Standard 3 3 3 2 2 3 2" xfId="49766" xr:uid="{00000000-0005-0000-0000-0000AFD80000}"/>
    <cellStyle name="Standard 3 3 3 2 2 4" xfId="32006" xr:uid="{00000000-0005-0000-0000-0000B0D80000}"/>
    <cellStyle name="Standard 3 3 3 2 2 5" xfId="37577" xr:uid="{00000000-0005-0000-0000-0000B1D80000}"/>
    <cellStyle name="Standard 3 3 3 2 2 6" xfId="45037" xr:uid="{00000000-0005-0000-0000-0000B2D80000}"/>
    <cellStyle name="Standard 3 3 3 2 2 7" xfId="14519" xr:uid="{00000000-0005-0000-0000-0000B3D80000}"/>
    <cellStyle name="Standard 3 3 3 2 3" xfId="6738" xr:uid="{00000000-0005-0000-0000-0000B4D80000}"/>
    <cellStyle name="Standard 3 3 3 2 3 2" xfId="26298" xr:uid="{00000000-0005-0000-0000-0000B5D80000}"/>
    <cellStyle name="Standard 3 3 3 2 3 3" xfId="52504" xr:uid="{00000000-0005-0000-0000-0000B6D80000}"/>
    <cellStyle name="Standard 3 3 3 2 3 4" xfId="16388" xr:uid="{00000000-0005-0000-0000-0000B7D80000}"/>
    <cellStyle name="Standard 3 3 3 2 4" xfId="20364" xr:uid="{00000000-0005-0000-0000-0000B8D80000}"/>
    <cellStyle name="Standard 3 3 3 2 4 2" xfId="47840" xr:uid="{00000000-0005-0000-0000-0000B9D80000}"/>
    <cellStyle name="Standard 3 3 3 2 5" xfId="29989" xr:uid="{00000000-0005-0000-0000-0000BAD80000}"/>
    <cellStyle name="Standard 3 3 3 2 6" xfId="35435" xr:uid="{00000000-0005-0000-0000-0000BBD80000}"/>
    <cellStyle name="Standard 3 3 3 2 7" xfId="43030" xr:uid="{00000000-0005-0000-0000-0000BCD80000}"/>
    <cellStyle name="Standard 3 3 3 2 8" xfId="13058" xr:uid="{00000000-0005-0000-0000-0000BDD80000}"/>
    <cellStyle name="Standard 3 3 3 3" xfId="3206" xr:uid="{00000000-0005-0000-0000-0000BED80000}"/>
    <cellStyle name="Standard 3 3 3 3 2" xfId="7998" xr:uid="{00000000-0005-0000-0000-0000BFD80000}"/>
    <cellStyle name="Standard 3 3 3 3 2 2" xfId="27428" xr:uid="{00000000-0005-0000-0000-0000C0D80000}"/>
    <cellStyle name="Standard 3 3 3 3 2 3" xfId="53764" xr:uid="{00000000-0005-0000-0000-0000C1D80000}"/>
    <cellStyle name="Standard 3 3 3 3 2 4" xfId="17539" xr:uid="{00000000-0005-0000-0000-0000C2D80000}"/>
    <cellStyle name="Standard 3 3 3 3 3" xfId="21831" xr:uid="{00000000-0005-0000-0000-0000C3D80000}"/>
    <cellStyle name="Standard 3 3 3 3 3 2" xfId="49076" xr:uid="{00000000-0005-0000-0000-0000C4D80000}"/>
    <cellStyle name="Standard 3 3 3 3 4" xfId="31318" xr:uid="{00000000-0005-0000-0000-0000C5D80000}"/>
    <cellStyle name="Standard 3 3 3 3 5" xfId="36885" xr:uid="{00000000-0005-0000-0000-0000C6D80000}"/>
    <cellStyle name="Standard 3 3 3 3 6" xfId="44345" xr:uid="{00000000-0005-0000-0000-0000C7D80000}"/>
    <cellStyle name="Standard 3 3 3 3 7" xfId="12338" xr:uid="{00000000-0005-0000-0000-0000C8D80000}"/>
    <cellStyle name="Standard 3 3 3 4" xfId="6033" xr:uid="{00000000-0005-0000-0000-0000C9D80000}"/>
    <cellStyle name="Standard 3 3 3 4 2" xfId="25220" xr:uid="{00000000-0005-0000-0000-0000CAD80000}"/>
    <cellStyle name="Standard 3 3 3 4 3" xfId="51799" xr:uid="{00000000-0005-0000-0000-0000CBD80000}"/>
    <cellStyle name="Standard 3 3 3 4 4" xfId="13840" xr:uid="{00000000-0005-0000-0000-0000CCD80000}"/>
    <cellStyle name="Standard 3 3 3 5" xfId="15709" xr:uid="{00000000-0005-0000-0000-0000CDD80000}"/>
    <cellStyle name="Standard 3 3 3 5 2" xfId="25619" xr:uid="{00000000-0005-0000-0000-0000CED80000}"/>
    <cellStyle name="Standard 3 3 3 5 3" xfId="47137" xr:uid="{00000000-0005-0000-0000-0000CFD80000}"/>
    <cellStyle name="Standard 3 3 3 6" xfId="19628" xr:uid="{00000000-0005-0000-0000-0000D0D80000}"/>
    <cellStyle name="Standard 3 3 3 7" xfId="29267" xr:uid="{00000000-0005-0000-0000-0000D1D80000}"/>
    <cellStyle name="Standard 3 3 3 8" xfId="34697" xr:uid="{00000000-0005-0000-0000-0000D2D80000}"/>
    <cellStyle name="Standard 3 3 3 9" xfId="42296" xr:uid="{00000000-0005-0000-0000-0000D3D80000}"/>
    <cellStyle name="Standard 3 3 4" xfId="1262" xr:uid="{00000000-0005-0000-0000-0000D4D80000}"/>
    <cellStyle name="Standard 3 3 4 2" xfId="3638" xr:uid="{00000000-0005-0000-0000-0000D5D80000}"/>
    <cellStyle name="Standard 3 3 4 2 2" xfId="8429" xr:uid="{00000000-0005-0000-0000-0000D6D80000}"/>
    <cellStyle name="Standard 3 3 4 2 2 2" xfId="27849" xr:uid="{00000000-0005-0000-0000-0000D7D80000}"/>
    <cellStyle name="Standard 3 3 4 2 2 3" xfId="54195" xr:uid="{00000000-0005-0000-0000-0000D8D80000}"/>
    <cellStyle name="Standard 3 3 4 2 2 4" xfId="17971" xr:uid="{00000000-0005-0000-0000-0000D9D80000}"/>
    <cellStyle name="Standard 3 3 4 2 3" xfId="22263" xr:uid="{00000000-0005-0000-0000-0000DAD80000}"/>
    <cellStyle name="Standard 3 3 4 2 3 2" xfId="49506" xr:uid="{00000000-0005-0000-0000-0000DBD80000}"/>
    <cellStyle name="Standard 3 3 4 2 4" xfId="31746" xr:uid="{00000000-0005-0000-0000-0000DCD80000}"/>
    <cellStyle name="Standard 3 3 4 2 5" xfId="37317" xr:uid="{00000000-0005-0000-0000-0000DDD80000}"/>
    <cellStyle name="Standard 3 3 4 2 6" xfId="44777" xr:uid="{00000000-0005-0000-0000-0000DED80000}"/>
    <cellStyle name="Standard 3 3 4 2 7" xfId="14260" xr:uid="{00000000-0005-0000-0000-0000DFD80000}"/>
    <cellStyle name="Standard 3 3 4 3" xfId="6476" xr:uid="{00000000-0005-0000-0000-0000E0D80000}"/>
    <cellStyle name="Standard 3 3 4 3 2" xfId="26039" xr:uid="{00000000-0005-0000-0000-0000E1D80000}"/>
    <cellStyle name="Standard 3 3 4 3 3" xfId="52242" xr:uid="{00000000-0005-0000-0000-0000E2D80000}"/>
    <cellStyle name="Standard 3 3 4 3 4" xfId="16129" xr:uid="{00000000-0005-0000-0000-0000E3D80000}"/>
    <cellStyle name="Standard 3 3 4 4" xfId="20101" xr:uid="{00000000-0005-0000-0000-0000E4D80000}"/>
    <cellStyle name="Standard 3 3 4 4 2" xfId="47578" xr:uid="{00000000-0005-0000-0000-0000E5D80000}"/>
    <cellStyle name="Standard 3 3 4 5" xfId="29726" xr:uid="{00000000-0005-0000-0000-0000E6D80000}"/>
    <cellStyle name="Standard 3 3 4 6" xfId="35172" xr:uid="{00000000-0005-0000-0000-0000E7D80000}"/>
    <cellStyle name="Standard 3 3 4 7" xfId="42767" xr:uid="{00000000-0005-0000-0000-0000E8D80000}"/>
    <cellStyle name="Standard 3 3 4 8" xfId="12796" xr:uid="{00000000-0005-0000-0000-0000E9D80000}"/>
    <cellStyle name="Standard 3 3 5" xfId="2065" xr:uid="{00000000-0005-0000-0000-0000EAD80000}"/>
    <cellStyle name="Standard 3 3 5 2" xfId="4370" xr:uid="{00000000-0005-0000-0000-0000EBD80000}"/>
    <cellStyle name="Standard 3 3 5 2 2" xfId="9151" xr:uid="{00000000-0005-0000-0000-0000ECD80000}"/>
    <cellStyle name="Standard 3 3 5 2 2 2" xfId="28544" xr:uid="{00000000-0005-0000-0000-0000EDD80000}"/>
    <cellStyle name="Standard 3 3 5 2 2 3" xfId="54917" xr:uid="{00000000-0005-0000-0000-0000EED80000}"/>
    <cellStyle name="Standard 3 3 5 2 2 4" xfId="18703" xr:uid="{00000000-0005-0000-0000-0000EFD80000}"/>
    <cellStyle name="Standard 3 3 5 2 3" xfId="22995" xr:uid="{00000000-0005-0000-0000-0000F0D80000}"/>
    <cellStyle name="Standard 3 3 5 2 3 2" xfId="50227" xr:uid="{00000000-0005-0000-0000-0000F1D80000}"/>
    <cellStyle name="Standard 3 3 5 2 4" xfId="32470" xr:uid="{00000000-0005-0000-0000-0000F2D80000}"/>
    <cellStyle name="Standard 3 3 5 2 5" xfId="38049" xr:uid="{00000000-0005-0000-0000-0000F3D80000}"/>
    <cellStyle name="Standard 3 3 5 2 6" xfId="45509" xr:uid="{00000000-0005-0000-0000-0000F4D80000}"/>
    <cellStyle name="Standard 3 3 5 2 7" xfId="14955" xr:uid="{00000000-0005-0000-0000-0000F5D80000}"/>
    <cellStyle name="Standard 3 3 5 3" xfId="7230" xr:uid="{00000000-0005-0000-0000-0000F6D80000}"/>
    <cellStyle name="Standard 3 3 5 3 2" xfId="26734" xr:uid="{00000000-0005-0000-0000-0000F7D80000}"/>
    <cellStyle name="Standard 3 3 5 3 3" xfId="52996" xr:uid="{00000000-0005-0000-0000-0000F8D80000}"/>
    <cellStyle name="Standard 3 3 5 3 4" xfId="16824" xr:uid="{00000000-0005-0000-0000-0000F9D80000}"/>
    <cellStyle name="Standard 3 3 5 4" xfId="20902" xr:uid="{00000000-0005-0000-0000-0000FAD80000}"/>
    <cellStyle name="Standard 3 3 5 4 2" xfId="48332" xr:uid="{00000000-0005-0000-0000-0000FBD80000}"/>
    <cellStyle name="Standard 3 3 5 5" xfId="30516" xr:uid="{00000000-0005-0000-0000-0000FCD80000}"/>
    <cellStyle name="Standard 3 3 5 6" xfId="35975" xr:uid="{00000000-0005-0000-0000-0000FDD80000}"/>
    <cellStyle name="Standard 3 3 5 7" xfId="43568" xr:uid="{00000000-0005-0000-0000-0000FED80000}"/>
    <cellStyle name="Standard 3 3 5 8" xfId="12079" xr:uid="{00000000-0005-0000-0000-0000FFD80000}"/>
    <cellStyle name="Standard 3 3 6" xfId="2946" xr:uid="{00000000-0005-0000-0000-000000D90000}"/>
    <cellStyle name="Standard 3 3 6 2" xfId="7739" xr:uid="{00000000-0005-0000-0000-000001D90000}"/>
    <cellStyle name="Standard 3 3 6 2 2" xfId="27169" xr:uid="{00000000-0005-0000-0000-000002D90000}"/>
    <cellStyle name="Standard 3 3 6 2 3" xfId="53505" xr:uid="{00000000-0005-0000-0000-000003D90000}"/>
    <cellStyle name="Standard 3 3 6 2 4" xfId="17279" xr:uid="{00000000-0005-0000-0000-000004D90000}"/>
    <cellStyle name="Standard 3 3 6 3" xfId="21571" xr:uid="{00000000-0005-0000-0000-000005D90000}"/>
    <cellStyle name="Standard 3 3 6 3 2" xfId="48817" xr:uid="{00000000-0005-0000-0000-000006D90000}"/>
    <cellStyle name="Standard 3 3 6 4" xfId="31058" xr:uid="{00000000-0005-0000-0000-000007D90000}"/>
    <cellStyle name="Standard 3 3 6 5" xfId="36625" xr:uid="{00000000-0005-0000-0000-000008D90000}"/>
    <cellStyle name="Standard 3 3 6 6" xfId="44085" xr:uid="{00000000-0005-0000-0000-000009D90000}"/>
    <cellStyle name="Standard 3 3 6 7" xfId="13581" xr:uid="{00000000-0005-0000-0000-00000AD90000}"/>
    <cellStyle name="Standard 3 3 7" xfId="4845" xr:uid="{00000000-0005-0000-0000-00000BD90000}"/>
    <cellStyle name="Standard 3 3 7 2" xfId="9601" xr:uid="{00000000-0005-0000-0000-00000CD90000}"/>
    <cellStyle name="Standard 3 3 7 2 2" xfId="55367" xr:uid="{00000000-0005-0000-0000-00000DD90000}"/>
    <cellStyle name="Standard 3 3 7 2 3" xfId="25360" xr:uid="{00000000-0005-0000-0000-00000ED90000}"/>
    <cellStyle name="Standard 3 3 7 3" xfId="32944" xr:uid="{00000000-0005-0000-0000-00000FD90000}"/>
    <cellStyle name="Standard 3 3 7 3 2" xfId="50676" xr:uid="{00000000-0005-0000-0000-000010D90000}"/>
    <cellStyle name="Standard 3 3 7 4" xfId="38523" xr:uid="{00000000-0005-0000-0000-000011D90000}"/>
    <cellStyle name="Standard 3 3 7 5" xfId="45976" xr:uid="{00000000-0005-0000-0000-000012D90000}"/>
    <cellStyle name="Standard 3 3 7 6" xfId="15450" xr:uid="{00000000-0005-0000-0000-000013D90000}"/>
    <cellStyle name="Standard 3 3 8" xfId="5330" xr:uid="{00000000-0005-0000-0000-000014D90000}"/>
    <cellStyle name="Standard 3 3 8 2" xfId="10022" xr:uid="{00000000-0005-0000-0000-000015D90000}"/>
    <cellStyle name="Standard 3 3 8 2 2" xfId="55788" xr:uid="{00000000-0005-0000-0000-000016D90000}"/>
    <cellStyle name="Standard 3 3 8 2 3" xfId="33426" xr:uid="{00000000-0005-0000-0000-000017D90000}"/>
    <cellStyle name="Standard 3 3 8 3" xfId="39005" xr:uid="{00000000-0005-0000-0000-000018D90000}"/>
    <cellStyle name="Standard 3 3 8 3 2" xfId="51096" xr:uid="{00000000-0005-0000-0000-000019D90000}"/>
    <cellStyle name="Standard 3 3 8 4" xfId="46458" xr:uid="{00000000-0005-0000-0000-00001AD90000}"/>
    <cellStyle name="Standard 3 3 8 5" xfId="19341" xr:uid="{00000000-0005-0000-0000-00001BD90000}"/>
    <cellStyle name="Standard 3 3 9" xfId="5773" xr:uid="{00000000-0005-0000-0000-00001CD90000}"/>
    <cellStyle name="Standard 3 3 9 2" xfId="51539" xr:uid="{00000000-0005-0000-0000-00001DD90000}"/>
    <cellStyle name="Standard 3 3 9 3" xfId="29007" xr:uid="{00000000-0005-0000-0000-00001ED90000}"/>
    <cellStyle name="Standard 3 4" xfId="571" xr:uid="{00000000-0005-0000-0000-00001FD90000}"/>
    <cellStyle name="Standard 3 4 10" xfId="42087" xr:uid="{00000000-0005-0000-0000-000020D90000}"/>
    <cellStyle name="Standard 3 4 11" xfId="11431" xr:uid="{00000000-0005-0000-0000-000021D90000}"/>
    <cellStyle name="Standard 3 4 12" xfId="56645" xr:uid="{00000000-0005-0000-0000-000022D90000}"/>
    <cellStyle name="Standard 3 4 13" xfId="57100" xr:uid="{00000000-0005-0000-0000-000023D90000}"/>
    <cellStyle name="Standard 3 4 2" xfId="855" xr:uid="{00000000-0005-0000-0000-000024D90000}"/>
    <cellStyle name="Standard 3 4 2 10" xfId="11712" xr:uid="{00000000-0005-0000-0000-000025D90000}"/>
    <cellStyle name="Standard 3 4 2 2" xfId="1597" xr:uid="{00000000-0005-0000-0000-000026D90000}"/>
    <cellStyle name="Standard 3 4 2 2 2" xfId="3970" xr:uid="{00000000-0005-0000-0000-000027D90000}"/>
    <cellStyle name="Standard 3 4 2 2 2 2" xfId="8761" xr:uid="{00000000-0005-0000-0000-000028D90000}"/>
    <cellStyle name="Standard 3 4 2 2 2 2 2" xfId="28180" xr:uid="{00000000-0005-0000-0000-000029D90000}"/>
    <cellStyle name="Standard 3 4 2 2 2 2 3" xfId="54527" xr:uid="{00000000-0005-0000-0000-00002AD90000}"/>
    <cellStyle name="Standard 3 4 2 2 2 2 4" xfId="18303" xr:uid="{00000000-0005-0000-0000-00002BD90000}"/>
    <cellStyle name="Standard 3 4 2 2 2 3" xfId="22595" xr:uid="{00000000-0005-0000-0000-00002CD90000}"/>
    <cellStyle name="Standard 3 4 2 2 2 3 2" xfId="49838" xr:uid="{00000000-0005-0000-0000-00002DD90000}"/>
    <cellStyle name="Standard 3 4 2 2 2 4" xfId="32078" xr:uid="{00000000-0005-0000-0000-00002ED90000}"/>
    <cellStyle name="Standard 3 4 2 2 2 5" xfId="37649" xr:uid="{00000000-0005-0000-0000-00002FD90000}"/>
    <cellStyle name="Standard 3 4 2 2 2 6" xfId="45109" xr:uid="{00000000-0005-0000-0000-000030D90000}"/>
    <cellStyle name="Standard 3 4 2 2 2 7" xfId="14591" xr:uid="{00000000-0005-0000-0000-000031D90000}"/>
    <cellStyle name="Standard 3 4 2 2 3" xfId="6810" xr:uid="{00000000-0005-0000-0000-000032D90000}"/>
    <cellStyle name="Standard 3 4 2 2 3 2" xfId="26370" xr:uid="{00000000-0005-0000-0000-000033D90000}"/>
    <cellStyle name="Standard 3 4 2 2 3 3" xfId="52576" xr:uid="{00000000-0005-0000-0000-000034D90000}"/>
    <cellStyle name="Standard 3 4 2 2 3 4" xfId="16460" xr:uid="{00000000-0005-0000-0000-000035D90000}"/>
    <cellStyle name="Standard 3 4 2 2 4" xfId="20436" xr:uid="{00000000-0005-0000-0000-000036D90000}"/>
    <cellStyle name="Standard 3 4 2 2 4 2" xfId="47912" xr:uid="{00000000-0005-0000-0000-000037D90000}"/>
    <cellStyle name="Standard 3 4 2 2 5" xfId="30061" xr:uid="{00000000-0005-0000-0000-000038D90000}"/>
    <cellStyle name="Standard 3 4 2 2 6" xfId="35507" xr:uid="{00000000-0005-0000-0000-000039D90000}"/>
    <cellStyle name="Standard 3 4 2 2 7" xfId="43102" xr:uid="{00000000-0005-0000-0000-00003AD90000}"/>
    <cellStyle name="Standard 3 4 2 2 8" xfId="13130" xr:uid="{00000000-0005-0000-0000-00003BD90000}"/>
    <cellStyle name="Standard 3 4 2 3" xfId="3278" xr:uid="{00000000-0005-0000-0000-00003CD90000}"/>
    <cellStyle name="Standard 3 4 2 3 2" xfId="8070" xr:uid="{00000000-0005-0000-0000-00003DD90000}"/>
    <cellStyle name="Standard 3 4 2 3 2 2" xfId="27500" xr:uid="{00000000-0005-0000-0000-00003ED90000}"/>
    <cellStyle name="Standard 3 4 2 3 2 3" xfId="53836" xr:uid="{00000000-0005-0000-0000-00003FD90000}"/>
    <cellStyle name="Standard 3 4 2 3 2 4" xfId="17611" xr:uid="{00000000-0005-0000-0000-000040D90000}"/>
    <cellStyle name="Standard 3 4 2 3 3" xfId="21903" xr:uid="{00000000-0005-0000-0000-000041D90000}"/>
    <cellStyle name="Standard 3 4 2 3 3 2" xfId="49148" xr:uid="{00000000-0005-0000-0000-000042D90000}"/>
    <cellStyle name="Standard 3 4 2 3 4" xfId="31390" xr:uid="{00000000-0005-0000-0000-000043D90000}"/>
    <cellStyle name="Standard 3 4 2 3 5" xfId="36957" xr:uid="{00000000-0005-0000-0000-000044D90000}"/>
    <cellStyle name="Standard 3 4 2 3 6" xfId="44417" xr:uid="{00000000-0005-0000-0000-000045D90000}"/>
    <cellStyle name="Standard 3 4 2 3 7" xfId="12410" xr:uid="{00000000-0005-0000-0000-000046D90000}"/>
    <cellStyle name="Standard 3 4 2 4" xfId="6105" xr:uid="{00000000-0005-0000-0000-000047D90000}"/>
    <cellStyle name="Standard 3 4 2 4 2" xfId="23406" xr:uid="{00000000-0005-0000-0000-000048D90000}"/>
    <cellStyle name="Standard 3 4 2 4 3" xfId="51871" xr:uid="{00000000-0005-0000-0000-000049D90000}"/>
    <cellStyle name="Standard 3 4 2 4 4" xfId="13912" xr:uid="{00000000-0005-0000-0000-00004AD90000}"/>
    <cellStyle name="Standard 3 4 2 5" xfId="15781" xr:uid="{00000000-0005-0000-0000-00004BD90000}"/>
    <cellStyle name="Standard 3 4 2 5 2" xfId="25691" xr:uid="{00000000-0005-0000-0000-00004CD90000}"/>
    <cellStyle name="Standard 3 4 2 5 3" xfId="47209" xr:uid="{00000000-0005-0000-0000-00004DD90000}"/>
    <cellStyle name="Standard 3 4 2 6" xfId="19700" xr:uid="{00000000-0005-0000-0000-00004ED90000}"/>
    <cellStyle name="Standard 3 4 2 7" xfId="29339" xr:uid="{00000000-0005-0000-0000-00004FD90000}"/>
    <cellStyle name="Standard 3 4 2 8" xfId="34769" xr:uid="{00000000-0005-0000-0000-000050D90000}"/>
    <cellStyle name="Standard 3 4 2 9" xfId="42368" xr:uid="{00000000-0005-0000-0000-000051D90000}"/>
    <cellStyle name="Standard 3 4 3" xfId="1334" xr:uid="{00000000-0005-0000-0000-000052D90000}"/>
    <cellStyle name="Standard 3 4 3 2" xfId="3710" xr:uid="{00000000-0005-0000-0000-000053D90000}"/>
    <cellStyle name="Standard 3 4 3 2 2" xfId="8501" xr:uid="{00000000-0005-0000-0000-000054D90000}"/>
    <cellStyle name="Standard 3 4 3 2 2 2" xfId="27921" xr:uid="{00000000-0005-0000-0000-000055D90000}"/>
    <cellStyle name="Standard 3 4 3 2 2 3" xfId="54267" xr:uid="{00000000-0005-0000-0000-000056D90000}"/>
    <cellStyle name="Standard 3 4 3 2 2 4" xfId="18043" xr:uid="{00000000-0005-0000-0000-000057D90000}"/>
    <cellStyle name="Standard 3 4 3 2 3" xfId="22335" xr:uid="{00000000-0005-0000-0000-000058D90000}"/>
    <cellStyle name="Standard 3 4 3 2 3 2" xfId="49578" xr:uid="{00000000-0005-0000-0000-000059D90000}"/>
    <cellStyle name="Standard 3 4 3 2 4" xfId="31818" xr:uid="{00000000-0005-0000-0000-00005AD90000}"/>
    <cellStyle name="Standard 3 4 3 2 5" xfId="37389" xr:uid="{00000000-0005-0000-0000-00005BD90000}"/>
    <cellStyle name="Standard 3 4 3 2 6" xfId="44849" xr:uid="{00000000-0005-0000-0000-00005CD90000}"/>
    <cellStyle name="Standard 3 4 3 2 7" xfId="14332" xr:uid="{00000000-0005-0000-0000-00005DD90000}"/>
    <cellStyle name="Standard 3 4 3 3" xfId="6548" xr:uid="{00000000-0005-0000-0000-00005ED90000}"/>
    <cellStyle name="Standard 3 4 3 3 2" xfId="26111" xr:uid="{00000000-0005-0000-0000-00005FD90000}"/>
    <cellStyle name="Standard 3 4 3 3 3" xfId="52314" xr:uid="{00000000-0005-0000-0000-000060D90000}"/>
    <cellStyle name="Standard 3 4 3 3 4" xfId="16201" xr:uid="{00000000-0005-0000-0000-000061D90000}"/>
    <cellStyle name="Standard 3 4 3 4" xfId="20173" xr:uid="{00000000-0005-0000-0000-000062D90000}"/>
    <cellStyle name="Standard 3 4 3 4 2" xfId="47650" xr:uid="{00000000-0005-0000-0000-000063D90000}"/>
    <cellStyle name="Standard 3 4 3 5" xfId="29798" xr:uid="{00000000-0005-0000-0000-000064D90000}"/>
    <cellStyle name="Standard 3 4 3 6" xfId="35244" xr:uid="{00000000-0005-0000-0000-000065D90000}"/>
    <cellStyle name="Standard 3 4 3 7" xfId="42839" xr:uid="{00000000-0005-0000-0000-000066D90000}"/>
    <cellStyle name="Standard 3 4 3 8" xfId="12868" xr:uid="{00000000-0005-0000-0000-000067D90000}"/>
    <cellStyle name="Standard 3 4 4" xfId="2137" xr:uid="{00000000-0005-0000-0000-000068D90000}"/>
    <cellStyle name="Standard 3 4 4 2" xfId="4442" xr:uid="{00000000-0005-0000-0000-000069D90000}"/>
    <cellStyle name="Standard 3 4 4 2 2" xfId="9223" xr:uid="{00000000-0005-0000-0000-00006AD90000}"/>
    <cellStyle name="Standard 3 4 4 2 2 2" xfId="28616" xr:uid="{00000000-0005-0000-0000-00006BD90000}"/>
    <cellStyle name="Standard 3 4 4 2 2 3" xfId="54989" xr:uid="{00000000-0005-0000-0000-00006CD90000}"/>
    <cellStyle name="Standard 3 4 4 2 2 4" xfId="18775" xr:uid="{00000000-0005-0000-0000-00006DD90000}"/>
    <cellStyle name="Standard 3 4 4 2 3" xfId="23067" xr:uid="{00000000-0005-0000-0000-00006ED90000}"/>
    <cellStyle name="Standard 3 4 4 2 3 2" xfId="50299" xr:uid="{00000000-0005-0000-0000-00006FD90000}"/>
    <cellStyle name="Standard 3 4 4 2 4" xfId="32542" xr:uid="{00000000-0005-0000-0000-000070D90000}"/>
    <cellStyle name="Standard 3 4 4 2 5" xfId="38121" xr:uid="{00000000-0005-0000-0000-000071D90000}"/>
    <cellStyle name="Standard 3 4 4 2 6" xfId="45581" xr:uid="{00000000-0005-0000-0000-000072D90000}"/>
    <cellStyle name="Standard 3 4 4 2 7" xfId="15027" xr:uid="{00000000-0005-0000-0000-000073D90000}"/>
    <cellStyle name="Standard 3 4 4 3" xfId="7302" xr:uid="{00000000-0005-0000-0000-000074D90000}"/>
    <cellStyle name="Standard 3 4 4 3 2" xfId="26806" xr:uid="{00000000-0005-0000-0000-000075D90000}"/>
    <cellStyle name="Standard 3 4 4 3 3" xfId="53068" xr:uid="{00000000-0005-0000-0000-000076D90000}"/>
    <cellStyle name="Standard 3 4 4 3 4" xfId="16896" xr:uid="{00000000-0005-0000-0000-000077D90000}"/>
    <cellStyle name="Standard 3 4 4 4" xfId="20974" xr:uid="{00000000-0005-0000-0000-000078D90000}"/>
    <cellStyle name="Standard 3 4 4 4 2" xfId="48404" xr:uid="{00000000-0005-0000-0000-000079D90000}"/>
    <cellStyle name="Standard 3 4 4 5" xfId="30588" xr:uid="{00000000-0005-0000-0000-00007AD90000}"/>
    <cellStyle name="Standard 3 4 4 6" xfId="36047" xr:uid="{00000000-0005-0000-0000-00007BD90000}"/>
    <cellStyle name="Standard 3 4 4 7" xfId="43640" xr:uid="{00000000-0005-0000-0000-00007CD90000}"/>
    <cellStyle name="Standard 3 4 4 8" xfId="12151" xr:uid="{00000000-0005-0000-0000-00007DD90000}"/>
    <cellStyle name="Standard 3 4 5" xfId="3018" xr:uid="{00000000-0005-0000-0000-00007ED90000}"/>
    <cellStyle name="Standard 3 4 5 2" xfId="7811" xr:uid="{00000000-0005-0000-0000-00007FD90000}"/>
    <cellStyle name="Standard 3 4 5 2 2" xfId="27241" xr:uid="{00000000-0005-0000-0000-000080D90000}"/>
    <cellStyle name="Standard 3 4 5 2 3" xfId="53577" xr:uid="{00000000-0005-0000-0000-000081D90000}"/>
    <cellStyle name="Standard 3 4 5 2 4" xfId="17351" xr:uid="{00000000-0005-0000-0000-000082D90000}"/>
    <cellStyle name="Standard 3 4 5 3" xfId="21643" xr:uid="{00000000-0005-0000-0000-000083D90000}"/>
    <cellStyle name="Standard 3 4 5 3 2" xfId="48889" xr:uid="{00000000-0005-0000-0000-000084D90000}"/>
    <cellStyle name="Standard 3 4 5 4" xfId="31130" xr:uid="{00000000-0005-0000-0000-000085D90000}"/>
    <cellStyle name="Standard 3 4 5 5" xfId="36697" xr:uid="{00000000-0005-0000-0000-000086D90000}"/>
    <cellStyle name="Standard 3 4 5 6" xfId="44157" xr:uid="{00000000-0005-0000-0000-000087D90000}"/>
    <cellStyle name="Standard 3 4 5 7" xfId="13653" xr:uid="{00000000-0005-0000-0000-000088D90000}"/>
    <cellStyle name="Standard 3 4 6" xfId="4917" xr:uid="{00000000-0005-0000-0000-000089D90000}"/>
    <cellStyle name="Standard 3 4 6 2" xfId="9673" xr:uid="{00000000-0005-0000-0000-00008AD90000}"/>
    <cellStyle name="Standard 3 4 6 2 2" xfId="55439" xr:uid="{00000000-0005-0000-0000-00008BD90000}"/>
    <cellStyle name="Standard 3 4 6 2 3" xfId="25432" xr:uid="{00000000-0005-0000-0000-00008CD90000}"/>
    <cellStyle name="Standard 3 4 6 3" xfId="33016" xr:uid="{00000000-0005-0000-0000-00008DD90000}"/>
    <cellStyle name="Standard 3 4 6 3 2" xfId="50748" xr:uid="{00000000-0005-0000-0000-00008ED90000}"/>
    <cellStyle name="Standard 3 4 6 4" xfId="38595" xr:uid="{00000000-0005-0000-0000-00008FD90000}"/>
    <cellStyle name="Standard 3 4 6 5" xfId="46048" xr:uid="{00000000-0005-0000-0000-000090D90000}"/>
    <cellStyle name="Standard 3 4 6 6" xfId="15522" xr:uid="{00000000-0005-0000-0000-000091D90000}"/>
    <cellStyle name="Standard 3 4 7" xfId="5402" xr:uid="{00000000-0005-0000-0000-000092D90000}"/>
    <cellStyle name="Standard 3 4 7 2" xfId="10094" xr:uid="{00000000-0005-0000-0000-000093D90000}"/>
    <cellStyle name="Standard 3 4 7 2 2" xfId="55860" xr:uid="{00000000-0005-0000-0000-000094D90000}"/>
    <cellStyle name="Standard 3 4 7 2 3" xfId="33498" xr:uid="{00000000-0005-0000-0000-000095D90000}"/>
    <cellStyle name="Standard 3 4 7 3" xfId="39077" xr:uid="{00000000-0005-0000-0000-000096D90000}"/>
    <cellStyle name="Standard 3 4 7 3 2" xfId="51168" xr:uid="{00000000-0005-0000-0000-000097D90000}"/>
    <cellStyle name="Standard 3 4 7 4" xfId="46530" xr:uid="{00000000-0005-0000-0000-000098D90000}"/>
    <cellStyle name="Standard 3 4 7 5" xfId="19418" xr:uid="{00000000-0005-0000-0000-000099D90000}"/>
    <cellStyle name="Standard 3 4 8" xfId="5845" xr:uid="{00000000-0005-0000-0000-00009AD90000}"/>
    <cellStyle name="Standard 3 4 8 2" xfId="51611" xr:uid="{00000000-0005-0000-0000-00009BD90000}"/>
    <cellStyle name="Standard 3 4 8 3" xfId="29079" xr:uid="{00000000-0005-0000-0000-00009CD90000}"/>
    <cellStyle name="Standard 3 4 9" xfId="10890" xr:uid="{00000000-0005-0000-0000-00009DD90000}"/>
    <cellStyle name="Standard 3 4 9 2" xfId="46950" xr:uid="{00000000-0005-0000-0000-00009ED90000}"/>
    <cellStyle name="Standard 3 4 9 3" xfId="34487" xr:uid="{00000000-0005-0000-0000-00009FD90000}"/>
    <cellStyle name="Standard 3 5" xfId="932" xr:uid="{00000000-0005-0000-0000-0000A0D90000}"/>
    <cellStyle name="Standard 3 5 10" xfId="11789" xr:uid="{00000000-0005-0000-0000-0000A1D90000}"/>
    <cellStyle name="Standard 3 5 11" xfId="56717" xr:uid="{00000000-0005-0000-0000-0000A2D90000}"/>
    <cellStyle name="Standard 3 5 12" xfId="57172" xr:uid="{00000000-0005-0000-0000-0000A3D90000}"/>
    <cellStyle name="Standard 3 5 2" xfId="1669" xr:uid="{00000000-0005-0000-0000-0000A4D90000}"/>
    <cellStyle name="Standard 3 5 2 2" xfId="4042" xr:uid="{00000000-0005-0000-0000-0000A5D90000}"/>
    <cellStyle name="Standard 3 5 2 2 2" xfId="8833" xr:uid="{00000000-0005-0000-0000-0000A6D90000}"/>
    <cellStyle name="Standard 3 5 2 2 2 2" xfId="28252" xr:uid="{00000000-0005-0000-0000-0000A7D90000}"/>
    <cellStyle name="Standard 3 5 2 2 2 3" xfId="54599" xr:uid="{00000000-0005-0000-0000-0000A8D90000}"/>
    <cellStyle name="Standard 3 5 2 2 2 4" xfId="18375" xr:uid="{00000000-0005-0000-0000-0000A9D90000}"/>
    <cellStyle name="Standard 3 5 2 2 3" xfId="22667" xr:uid="{00000000-0005-0000-0000-0000AAD90000}"/>
    <cellStyle name="Standard 3 5 2 2 3 2" xfId="49910" xr:uid="{00000000-0005-0000-0000-0000ABD90000}"/>
    <cellStyle name="Standard 3 5 2 2 4" xfId="32150" xr:uid="{00000000-0005-0000-0000-0000ACD90000}"/>
    <cellStyle name="Standard 3 5 2 2 5" xfId="37721" xr:uid="{00000000-0005-0000-0000-0000ADD90000}"/>
    <cellStyle name="Standard 3 5 2 2 6" xfId="45181" xr:uid="{00000000-0005-0000-0000-0000AED90000}"/>
    <cellStyle name="Standard 3 5 2 2 7" xfId="14663" xr:uid="{00000000-0005-0000-0000-0000AFD90000}"/>
    <cellStyle name="Standard 3 5 2 3" xfId="6882" xr:uid="{00000000-0005-0000-0000-0000B0D90000}"/>
    <cellStyle name="Standard 3 5 2 3 2" xfId="26442" xr:uid="{00000000-0005-0000-0000-0000B1D90000}"/>
    <cellStyle name="Standard 3 5 2 3 3" xfId="52648" xr:uid="{00000000-0005-0000-0000-0000B2D90000}"/>
    <cellStyle name="Standard 3 5 2 3 4" xfId="16532" xr:uid="{00000000-0005-0000-0000-0000B3D90000}"/>
    <cellStyle name="Standard 3 5 2 4" xfId="20508" xr:uid="{00000000-0005-0000-0000-0000B4D90000}"/>
    <cellStyle name="Standard 3 5 2 4 2" xfId="47984" xr:uid="{00000000-0005-0000-0000-0000B5D90000}"/>
    <cellStyle name="Standard 3 5 2 5" xfId="30133" xr:uid="{00000000-0005-0000-0000-0000B6D90000}"/>
    <cellStyle name="Standard 3 5 2 6" xfId="35579" xr:uid="{00000000-0005-0000-0000-0000B7D90000}"/>
    <cellStyle name="Standard 3 5 2 7" xfId="43174" xr:uid="{00000000-0005-0000-0000-0000B8D90000}"/>
    <cellStyle name="Standard 3 5 2 8" xfId="13202" xr:uid="{00000000-0005-0000-0000-0000B9D90000}"/>
    <cellStyle name="Standard 3 5 3" xfId="2209" xr:uid="{00000000-0005-0000-0000-0000BAD90000}"/>
    <cellStyle name="Standard 3 5 3 2" xfId="4514" xr:uid="{00000000-0005-0000-0000-0000BBD90000}"/>
    <cellStyle name="Standard 3 5 3 2 2" xfId="9295" xr:uid="{00000000-0005-0000-0000-0000BCD90000}"/>
    <cellStyle name="Standard 3 5 3 2 2 2" xfId="28688" xr:uid="{00000000-0005-0000-0000-0000BDD90000}"/>
    <cellStyle name="Standard 3 5 3 2 2 3" xfId="55061" xr:uid="{00000000-0005-0000-0000-0000BED90000}"/>
    <cellStyle name="Standard 3 5 3 2 2 4" xfId="18847" xr:uid="{00000000-0005-0000-0000-0000BFD90000}"/>
    <cellStyle name="Standard 3 5 3 2 3" xfId="23139" xr:uid="{00000000-0005-0000-0000-0000C0D90000}"/>
    <cellStyle name="Standard 3 5 3 2 3 2" xfId="50371" xr:uid="{00000000-0005-0000-0000-0000C1D90000}"/>
    <cellStyle name="Standard 3 5 3 2 4" xfId="32614" xr:uid="{00000000-0005-0000-0000-0000C2D90000}"/>
    <cellStyle name="Standard 3 5 3 2 5" xfId="38193" xr:uid="{00000000-0005-0000-0000-0000C3D90000}"/>
    <cellStyle name="Standard 3 5 3 2 6" xfId="45653" xr:uid="{00000000-0005-0000-0000-0000C4D90000}"/>
    <cellStyle name="Standard 3 5 3 2 7" xfId="15099" xr:uid="{00000000-0005-0000-0000-0000C5D90000}"/>
    <cellStyle name="Standard 3 5 3 3" xfId="7374" xr:uid="{00000000-0005-0000-0000-0000C6D90000}"/>
    <cellStyle name="Standard 3 5 3 3 2" xfId="26878" xr:uid="{00000000-0005-0000-0000-0000C7D90000}"/>
    <cellStyle name="Standard 3 5 3 3 3" xfId="53140" xr:uid="{00000000-0005-0000-0000-0000C8D90000}"/>
    <cellStyle name="Standard 3 5 3 3 4" xfId="16968" xr:uid="{00000000-0005-0000-0000-0000C9D90000}"/>
    <cellStyle name="Standard 3 5 3 4" xfId="21046" xr:uid="{00000000-0005-0000-0000-0000CAD90000}"/>
    <cellStyle name="Standard 3 5 3 4 2" xfId="48476" xr:uid="{00000000-0005-0000-0000-0000CBD90000}"/>
    <cellStyle name="Standard 3 5 3 5" xfId="30660" xr:uid="{00000000-0005-0000-0000-0000CCD90000}"/>
    <cellStyle name="Standard 3 5 3 6" xfId="36119" xr:uid="{00000000-0005-0000-0000-0000CDD90000}"/>
    <cellStyle name="Standard 3 5 3 7" xfId="43712" xr:uid="{00000000-0005-0000-0000-0000CED90000}"/>
    <cellStyle name="Standard 3 5 3 8" xfId="12482" xr:uid="{00000000-0005-0000-0000-0000CFD90000}"/>
    <cellStyle name="Standard 3 5 4" xfId="3350" xr:uid="{00000000-0005-0000-0000-0000D0D90000}"/>
    <cellStyle name="Standard 3 5 4 2" xfId="8142" xr:uid="{00000000-0005-0000-0000-0000D1D90000}"/>
    <cellStyle name="Standard 3 5 4 2 2" xfId="27572" xr:uid="{00000000-0005-0000-0000-0000D2D90000}"/>
    <cellStyle name="Standard 3 5 4 2 3" xfId="53908" xr:uid="{00000000-0005-0000-0000-0000D3D90000}"/>
    <cellStyle name="Standard 3 5 4 2 4" xfId="17683" xr:uid="{00000000-0005-0000-0000-0000D4D90000}"/>
    <cellStyle name="Standard 3 5 4 3" xfId="21975" xr:uid="{00000000-0005-0000-0000-0000D5D90000}"/>
    <cellStyle name="Standard 3 5 4 3 2" xfId="49220" xr:uid="{00000000-0005-0000-0000-0000D6D90000}"/>
    <cellStyle name="Standard 3 5 4 4" xfId="31462" xr:uid="{00000000-0005-0000-0000-0000D7D90000}"/>
    <cellStyle name="Standard 3 5 4 5" xfId="37029" xr:uid="{00000000-0005-0000-0000-0000D8D90000}"/>
    <cellStyle name="Standard 3 5 4 6" xfId="44489" xr:uid="{00000000-0005-0000-0000-0000D9D90000}"/>
    <cellStyle name="Standard 3 5 4 7" xfId="13984" xr:uid="{00000000-0005-0000-0000-0000DAD90000}"/>
    <cellStyle name="Standard 3 5 5" xfId="4989" xr:uid="{00000000-0005-0000-0000-0000DBD90000}"/>
    <cellStyle name="Standard 3 5 5 2" xfId="9745" xr:uid="{00000000-0005-0000-0000-0000DCD90000}"/>
    <cellStyle name="Standard 3 5 5 2 2" xfId="55511" xr:uid="{00000000-0005-0000-0000-0000DDD90000}"/>
    <cellStyle name="Standard 3 5 5 2 3" xfId="25763" xr:uid="{00000000-0005-0000-0000-0000DED90000}"/>
    <cellStyle name="Standard 3 5 5 3" xfId="33088" xr:uid="{00000000-0005-0000-0000-0000DFD90000}"/>
    <cellStyle name="Standard 3 5 5 3 2" xfId="50820" xr:uid="{00000000-0005-0000-0000-0000E0D90000}"/>
    <cellStyle name="Standard 3 5 5 4" xfId="38667" xr:uid="{00000000-0005-0000-0000-0000E1D90000}"/>
    <cellStyle name="Standard 3 5 5 5" xfId="46120" xr:uid="{00000000-0005-0000-0000-0000E2D90000}"/>
    <cellStyle name="Standard 3 5 5 6" xfId="15853" xr:uid="{00000000-0005-0000-0000-0000E3D90000}"/>
    <cellStyle name="Standard 3 5 6" xfId="5474" xr:uid="{00000000-0005-0000-0000-0000E4D90000}"/>
    <cellStyle name="Standard 3 5 6 2" xfId="10166" xr:uid="{00000000-0005-0000-0000-0000E5D90000}"/>
    <cellStyle name="Standard 3 5 6 2 2" xfId="55932" xr:uid="{00000000-0005-0000-0000-0000E6D90000}"/>
    <cellStyle name="Standard 3 5 6 2 3" xfId="33570" xr:uid="{00000000-0005-0000-0000-0000E7D90000}"/>
    <cellStyle name="Standard 3 5 6 3" xfId="39149" xr:uid="{00000000-0005-0000-0000-0000E8D90000}"/>
    <cellStyle name="Standard 3 5 6 3 2" xfId="51240" xr:uid="{00000000-0005-0000-0000-0000E9D90000}"/>
    <cellStyle name="Standard 3 5 6 4" xfId="46602" xr:uid="{00000000-0005-0000-0000-0000EAD90000}"/>
    <cellStyle name="Standard 3 5 6 5" xfId="19777" xr:uid="{00000000-0005-0000-0000-0000EBD90000}"/>
    <cellStyle name="Standard 3 5 7" xfId="6177" xr:uid="{00000000-0005-0000-0000-0000ECD90000}"/>
    <cellStyle name="Standard 3 5 7 2" xfId="51943" xr:uid="{00000000-0005-0000-0000-0000EDD90000}"/>
    <cellStyle name="Standard 3 5 7 3" xfId="29411" xr:uid="{00000000-0005-0000-0000-0000EED90000}"/>
    <cellStyle name="Standard 3 5 8" xfId="10962" xr:uid="{00000000-0005-0000-0000-0000EFD90000}"/>
    <cellStyle name="Standard 3 5 8 2" xfId="47281" xr:uid="{00000000-0005-0000-0000-0000F0D90000}"/>
    <cellStyle name="Standard 3 5 8 3" xfId="34846" xr:uid="{00000000-0005-0000-0000-0000F1D90000}"/>
    <cellStyle name="Standard 3 5 9" xfId="42445" xr:uid="{00000000-0005-0000-0000-0000F2D90000}"/>
    <cellStyle name="Standard 3 6" xfId="673" xr:uid="{00000000-0005-0000-0000-0000F3D90000}"/>
    <cellStyle name="Standard 3 6 10" xfId="11530" xr:uid="{00000000-0005-0000-0000-0000F4D90000}"/>
    <cellStyle name="Standard 3 6 11" xfId="57374" xr:uid="{00000000-0005-0000-0000-0000F5D90000}"/>
    <cellStyle name="Standard 3 6 2" xfId="1433" xr:uid="{00000000-0005-0000-0000-0000F6D90000}"/>
    <cellStyle name="Standard 3 6 2 2" xfId="3809" xr:uid="{00000000-0005-0000-0000-0000F7D90000}"/>
    <cellStyle name="Standard 3 6 2 2 2" xfId="8600" xr:uid="{00000000-0005-0000-0000-0000F8D90000}"/>
    <cellStyle name="Standard 3 6 2 2 2 2" xfId="28020" xr:uid="{00000000-0005-0000-0000-0000F9D90000}"/>
    <cellStyle name="Standard 3 6 2 2 2 3" xfId="54366" xr:uid="{00000000-0005-0000-0000-0000FAD90000}"/>
    <cellStyle name="Standard 3 6 2 2 2 4" xfId="18142" xr:uid="{00000000-0005-0000-0000-0000FBD90000}"/>
    <cellStyle name="Standard 3 6 2 2 3" xfId="22434" xr:uid="{00000000-0005-0000-0000-0000FCD90000}"/>
    <cellStyle name="Standard 3 6 2 2 3 2" xfId="49677" xr:uid="{00000000-0005-0000-0000-0000FDD90000}"/>
    <cellStyle name="Standard 3 6 2 2 4" xfId="31917" xr:uid="{00000000-0005-0000-0000-0000FED90000}"/>
    <cellStyle name="Standard 3 6 2 2 5" xfId="37488" xr:uid="{00000000-0005-0000-0000-0000FFD90000}"/>
    <cellStyle name="Standard 3 6 2 2 6" xfId="44948" xr:uid="{00000000-0005-0000-0000-000000DA0000}"/>
    <cellStyle name="Standard 3 6 2 2 7" xfId="14431" xr:uid="{00000000-0005-0000-0000-000001DA0000}"/>
    <cellStyle name="Standard 3 6 2 3" xfId="6647" xr:uid="{00000000-0005-0000-0000-000002DA0000}"/>
    <cellStyle name="Standard 3 6 2 3 2" xfId="26210" xr:uid="{00000000-0005-0000-0000-000003DA0000}"/>
    <cellStyle name="Standard 3 6 2 3 3" xfId="52413" xr:uid="{00000000-0005-0000-0000-000004DA0000}"/>
    <cellStyle name="Standard 3 6 2 3 4" xfId="16300" xr:uid="{00000000-0005-0000-0000-000005DA0000}"/>
    <cellStyle name="Standard 3 6 2 4" xfId="20272" xr:uid="{00000000-0005-0000-0000-000006DA0000}"/>
    <cellStyle name="Standard 3 6 2 4 2" xfId="47749" xr:uid="{00000000-0005-0000-0000-000007DA0000}"/>
    <cellStyle name="Standard 3 6 2 5" xfId="29897" xr:uid="{00000000-0005-0000-0000-000008DA0000}"/>
    <cellStyle name="Standard 3 6 2 6" xfId="35343" xr:uid="{00000000-0005-0000-0000-000009DA0000}"/>
    <cellStyle name="Standard 3 6 2 7" xfId="42938" xr:uid="{00000000-0005-0000-0000-00000ADA0000}"/>
    <cellStyle name="Standard 3 6 2 8" xfId="12967" xr:uid="{00000000-0005-0000-0000-00000BDA0000}"/>
    <cellStyle name="Standard 3 6 3" xfId="3117" xr:uid="{00000000-0005-0000-0000-00000CDA0000}"/>
    <cellStyle name="Standard 3 6 3 2" xfId="7910" xr:uid="{00000000-0005-0000-0000-00000DDA0000}"/>
    <cellStyle name="Standard 3 6 3 2 2" xfId="27340" xr:uid="{00000000-0005-0000-0000-00000EDA0000}"/>
    <cellStyle name="Standard 3 6 3 2 3" xfId="53676" xr:uid="{00000000-0005-0000-0000-00000FDA0000}"/>
    <cellStyle name="Standard 3 6 3 2 4" xfId="17450" xr:uid="{00000000-0005-0000-0000-000010DA0000}"/>
    <cellStyle name="Standard 3 6 3 3" xfId="21742" xr:uid="{00000000-0005-0000-0000-000011DA0000}"/>
    <cellStyle name="Standard 3 6 3 3 2" xfId="48988" xr:uid="{00000000-0005-0000-0000-000012DA0000}"/>
    <cellStyle name="Standard 3 6 3 4" xfId="31229" xr:uid="{00000000-0005-0000-0000-000013DA0000}"/>
    <cellStyle name="Standard 3 6 3 5" xfId="36796" xr:uid="{00000000-0005-0000-0000-000014DA0000}"/>
    <cellStyle name="Standard 3 6 3 6" xfId="44256" xr:uid="{00000000-0005-0000-0000-000015DA0000}"/>
    <cellStyle name="Standard 3 6 3 7" xfId="12250" xr:uid="{00000000-0005-0000-0000-000016DA0000}"/>
    <cellStyle name="Standard 3 6 4" xfId="5944" xr:uid="{00000000-0005-0000-0000-000017DA0000}"/>
    <cellStyle name="Standard 3 6 4 2" xfId="24856" xr:uid="{00000000-0005-0000-0000-000018DA0000}"/>
    <cellStyle name="Standard 3 6 4 3" xfId="51710" xr:uid="{00000000-0005-0000-0000-000019DA0000}"/>
    <cellStyle name="Standard 3 6 4 4" xfId="13752" xr:uid="{00000000-0005-0000-0000-00001ADA0000}"/>
    <cellStyle name="Standard 3 6 5" xfId="15621" xr:uid="{00000000-0005-0000-0000-00001BDA0000}"/>
    <cellStyle name="Standard 3 6 5 2" xfId="25531" xr:uid="{00000000-0005-0000-0000-00001CDA0000}"/>
    <cellStyle name="Standard 3 6 5 3" xfId="47049" xr:uid="{00000000-0005-0000-0000-00001DDA0000}"/>
    <cellStyle name="Standard 3 6 6" xfId="19518" xr:uid="{00000000-0005-0000-0000-00001EDA0000}"/>
    <cellStyle name="Standard 3 6 7" xfId="29179" xr:uid="{00000000-0005-0000-0000-00001FDA0000}"/>
    <cellStyle name="Standard 3 6 8" xfId="34587" xr:uid="{00000000-0005-0000-0000-000020DA0000}"/>
    <cellStyle name="Standard 3 6 9" xfId="42186" xr:uid="{00000000-0005-0000-0000-000021DA0000}"/>
    <cellStyle name="Standard 3 7" xfId="1128" xr:uid="{00000000-0005-0000-0000-000022DA0000}"/>
    <cellStyle name="Standard 3 7 10" xfId="57375" xr:uid="{00000000-0005-0000-0000-000023DA0000}"/>
    <cellStyle name="Standard 3 7 2" xfId="3531" xr:uid="{00000000-0005-0000-0000-000024DA0000}"/>
    <cellStyle name="Standard 3 7 2 2" xfId="8323" xr:uid="{00000000-0005-0000-0000-000025DA0000}"/>
    <cellStyle name="Standard 3 7 2 2 2" xfId="27748" xr:uid="{00000000-0005-0000-0000-000026DA0000}"/>
    <cellStyle name="Standard 3 7 2 2 3" xfId="54089" xr:uid="{00000000-0005-0000-0000-000027DA0000}"/>
    <cellStyle name="Standard 3 7 2 2 4" xfId="17864" xr:uid="{00000000-0005-0000-0000-000028DA0000}"/>
    <cellStyle name="Standard 3 7 2 3" xfId="22156" xr:uid="{00000000-0005-0000-0000-000029DA0000}"/>
    <cellStyle name="Standard 3 7 2 3 2" xfId="49400" xr:uid="{00000000-0005-0000-0000-00002ADA0000}"/>
    <cellStyle name="Standard 3 7 2 4" xfId="31641" xr:uid="{00000000-0005-0000-0000-00002BDA0000}"/>
    <cellStyle name="Standard 3 7 2 5" xfId="37210" xr:uid="{00000000-0005-0000-0000-00002CDA0000}"/>
    <cellStyle name="Standard 3 7 2 6" xfId="44670" xr:uid="{00000000-0005-0000-0000-00002DDA0000}"/>
    <cellStyle name="Standard 3 7 2 7" xfId="12668" xr:uid="{00000000-0005-0000-0000-00002EDA0000}"/>
    <cellStyle name="Standard 3 7 3" xfId="6359" xr:uid="{00000000-0005-0000-0000-00002FDA0000}"/>
    <cellStyle name="Standard 3 7 3 2" xfId="24083" xr:uid="{00000000-0005-0000-0000-000030DA0000}"/>
    <cellStyle name="Standard 3 7 3 3" xfId="52125" xr:uid="{00000000-0005-0000-0000-000031DA0000}"/>
    <cellStyle name="Standard 3 7 3 4" xfId="14160" xr:uid="{00000000-0005-0000-0000-000032DA0000}"/>
    <cellStyle name="Standard 3 7 4" xfId="16029" xr:uid="{00000000-0005-0000-0000-000033DA0000}"/>
    <cellStyle name="Standard 3 7 4 2" xfId="25939" xr:uid="{00000000-0005-0000-0000-000034DA0000}"/>
    <cellStyle name="Standard 3 7 4 3" xfId="47463" xr:uid="{00000000-0005-0000-0000-000035DA0000}"/>
    <cellStyle name="Standard 3 7 5" xfId="19967" xr:uid="{00000000-0005-0000-0000-000036DA0000}"/>
    <cellStyle name="Standard 3 7 6" xfId="29596" xr:uid="{00000000-0005-0000-0000-000037DA0000}"/>
    <cellStyle name="Standard 3 7 7" xfId="35038" xr:uid="{00000000-0005-0000-0000-000038DA0000}"/>
    <cellStyle name="Standard 3 7 8" xfId="42633" xr:uid="{00000000-0005-0000-0000-000039DA0000}"/>
    <cellStyle name="Standard 3 7 9" xfId="11232" xr:uid="{00000000-0005-0000-0000-00003ADA0000}"/>
    <cellStyle name="Standard 3 8" xfId="1976" xr:uid="{00000000-0005-0000-0000-00003BDA0000}"/>
    <cellStyle name="Standard 3 8 2" xfId="4282" xr:uid="{00000000-0005-0000-0000-00003CDA0000}"/>
    <cellStyle name="Standard 3 8 2 2" xfId="9063" xr:uid="{00000000-0005-0000-0000-00003DDA0000}"/>
    <cellStyle name="Standard 3 8 2 2 2" xfId="28456" xr:uid="{00000000-0005-0000-0000-00003EDA0000}"/>
    <cellStyle name="Standard 3 8 2 2 3" xfId="54829" xr:uid="{00000000-0005-0000-0000-00003FDA0000}"/>
    <cellStyle name="Standard 3 8 2 2 4" xfId="18615" xr:uid="{00000000-0005-0000-0000-000040DA0000}"/>
    <cellStyle name="Standard 3 8 2 3" xfId="22907" xr:uid="{00000000-0005-0000-0000-000041DA0000}"/>
    <cellStyle name="Standard 3 8 2 3 2" xfId="50139" xr:uid="{00000000-0005-0000-0000-000042DA0000}"/>
    <cellStyle name="Standard 3 8 2 4" xfId="32382" xr:uid="{00000000-0005-0000-0000-000043DA0000}"/>
    <cellStyle name="Standard 3 8 2 5" xfId="37961" xr:uid="{00000000-0005-0000-0000-000044DA0000}"/>
    <cellStyle name="Standard 3 8 2 6" xfId="45421" xr:uid="{00000000-0005-0000-0000-000045DA0000}"/>
    <cellStyle name="Standard 3 8 2 7" xfId="14867" xr:uid="{00000000-0005-0000-0000-000046DA0000}"/>
    <cellStyle name="Standard 3 8 3" xfId="7142" xr:uid="{00000000-0005-0000-0000-000047DA0000}"/>
    <cellStyle name="Standard 3 8 3 2" xfId="26646" xr:uid="{00000000-0005-0000-0000-000048DA0000}"/>
    <cellStyle name="Standard 3 8 3 3" xfId="52908" xr:uid="{00000000-0005-0000-0000-000049DA0000}"/>
    <cellStyle name="Standard 3 8 3 4" xfId="16736" xr:uid="{00000000-0005-0000-0000-00004ADA0000}"/>
    <cellStyle name="Standard 3 8 4" xfId="20814" xr:uid="{00000000-0005-0000-0000-00004BDA0000}"/>
    <cellStyle name="Standard 3 8 4 2" xfId="48244" xr:uid="{00000000-0005-0000-0000-00004CDA0000}"/>
    <cellStyle name="Standard 3 8 5" xfId="30428" xr:uid="{00000000-0005-0000-0000-00004DDA0000}"/>
    <cellStyle name="Standard 3 8 6" xfId="35886" xr:uid="{00000000-0005-0000-0000-00004EDA0000}"/>
    <cellStyle name="Standard 3 8 7" xfId="43480" xr:uid="{00000000-0005-0000-0000-00004FDA0000}"/>
    <cellStyle name="Standard 3 8 8" xfId="11979" xr:uid="{00000000-0005-0000-0000-000050DA0000}"/>
    <cellStyle name="Standard 3 9" xfId="2827" xr:uid="{00000000-0005-0000-0000-000051DA0000}"/>
    <cellStyle name="Standard 3 9 2" xfId="7639" xr:uid="{00000000-0005-0000-0000-000052DA0000}"/>
    <cellStyle name="Standard 3 9 2 2" xfId="27068" xr:uid="{00000000-0005-0000-0000-000053DA0000}"/>
    <cellStyle name="Standard 3 9 2 3" xfId="53405" xr:uid="{00000000-0005-0000-0000-000054DA0000}"/>
    <cellStyle name="Standard 3 9 2 4" xfId="17160" xr:uid="{00000000-0005-0000-0000-000055DA0000}"/>
    <cellStyle name="Standard 3 9 3" xfId="21452" xr:uid="{00000000-0005-0000-0000-000056DA0000}"/>
    <cellStyle name="Standard 3 9 3 2" xfId="48717" xr:uid="{00000000-0005-0000-0000-000057DA0000}"/>
    <cellStyle name="Standard 3 9 4" xfId="30939" xr:uid="{00000000-0005-0000-0000-000058DA0000}"/>
    <cellStyle name="Standard 3 9 5" xfId="36506" xr:uid="{00000000-0005-0000-0000-000059DA0000}"/>
    <cellStyle name="Standard 3 9 6" xfId="43966" xr:uid="{00000000-0005-0000-0000-00005ADA0000}"/>
    <cellStyle name="Standard 3 9 7" xfId="13481" xr:uid="{00000000-0005-0000-0000-00005BDA0000}"/>
    <cellStyle name="Standard 4" xfId="89" xr:uid="{00000000-0005-0000-0000-00005CDA0000}"/>
    <cellStyle name="Standard 4 2" xfId="2649" xr:uid="{00000000-0005-0000-0000-00005DDA0000}"/>
    <cellStyle name="Standard 4 3" xfId="2438" xr:uid="{00000000-0005-0000-0000-00005EDA0000}"/>
    <cellStyle name="Standard 4 4" xfId="57461" xr:uid="{00000000-0005-0000-0000-00005FDA0000}"/>
    <cellStyle name="Standard 5" xfId="465" xr:uid="{00000000-0005-0000-0000-000060DA0000}"/>
    <cellStyle name="Standard 5 10" xfId="10789" xr:uid="{00000000-0005-0000-0000-000061DA0000}"/>
    <cellStyle name="Standard 5 10 2" xfId="46849" xr:uid="{00000000-0005-0000-0000-000062DA0000}"/>
    <cellStyle name="Standard 5 10 3" xfId="34381" xr:uid="{00000000-0005-0000-0000-000063DA0000}"/>
    <cellStyle name="Standard 5 11" xfId="41981" xr:uid="{00000000-0005-0000-0000-000064DA0000}"/>
    <cellStyle name="Standard 5 12" xfId="11203" xr:uid="{00000000-0005-0000-0000-000065DA0000}"/>
    <cellStyle name="Standard 5 13" xfId="56544" xr:uid="{00000000-0005-0000-0000-000066DA0000}"/>
    <cellStyle name="Standard 5 14" xfId="56999" xr:uid="{00000000-0005-0000-0000-000067DA0000}"/>
    <cellStyle name="Standard 5 15" xfId="57487" xr:uid="{00000000-0005-0000-0000-000068DA0000}"/>
    <cellStyle name="Standard 5 2" xfId="1003" xr:uid="{00000000-0005-0000-0000-000069DA0000}"/>
    <cellStyle name="Standard 5 2 10" xfId="11860" xr:uid="{00000000-0005-0000-0000-00006ADA0000}"/>
    <cellStyle name="Standard 5 2 11" xfId="56788" xr:uid="{00000000-0005-0000-0000-00006BDA0000}"/>
    <cellStyle name="Standard 5 2 12" xfId="57243" xr:uid="{00000000-0005-0000-0000-00006CDA0000}"/>
    <cellStyle name="Standard 5 2 2" xfId="1740" xr:uid="{00000000-0005-0000-0000-00006DDA0000}"/>
    <cellStyle name="Standard 5 2 2 2" xfId="4113" xr:uid="{00000000-0005-0000-0000-00006EDA0000}"/>
    <cellStyle name="Standard 5 2 2 2 2" xfId="8904" xr:uid="{00000000-0005-0000-0000-00006FDA0000}"/>
    <cellStyle name="Standard 5 2 2 2 2 2" xfId="28323" xr:uid="{00000000-0005-0000-0000-000070DA0000}"/>
    <cellStyle name="Standard 5 2 2 2 2 3" xfId="54670" xr:uid="{00000000-0005-0000-0000-000071DA0000}"/>
    <cellStyle name="Standard 5 2 2 2 2 4" xfId="18446" xr:uid="{00000000-0005-0000-0000-000072DA0000}"/>
    <cellStyle name="Standard 5 2 2 2 3" xfId="22738" xr:uid="{00000000-0005-0000-0000-000073DA0000}"/>
    <cellStyle name="Standard 5 2 2 2 3 2" xfId="49981" xr:uid="{00000000-0005-0000-0000-000074DA0000}"/>
    <cellStyle name="Standard 5 2 2 2 4" xfId="32221" xr:uid="{00000000-0005-0000-0000-000075DA0000}"/>
    <cellStyle name="Standard 5 2 2 2 5" xfId="37792" xr:uid="{00000000-0005-0000-0000-000076DA0000}"/>
    <cellStyle name="Standard 5 2 2 2 6" xfId="45252" xr:uid="{00000000-0005-0000-0000-000077DA0000}"/>
    <cellStyle name="Standard 5 2 2 2 7" xfId="14734" xr:uid="{00000000-0005-0000-0000-000078DA0000}"/>
    <cellStyle name="Standard 5 2 2 3" xfId="6953" xr:uid="{00000000-0005-0000-0000-000079DA0000}"/>
    <cellStyle name="Standard 5 2 2 3 2" xfId="26513" xr:uid="{00000000-0005-0000-0000-00007ADA0000}"/>
    <cellStyle name="Standard 5 2 2 3 3" xfId="52719" xr:uid="{00000000-0005-0000-0000-00007BDA0000}"/>
    <cellStyle name="Standard 5 2 2 3 4" xfId="16603" xr:uid="{00000000-0005-0000-0000-00007CDA0000}"/>
    <cellStyle name="Standard 5 2 2 4" xfId="20579" xr:uid="{00000000-0005-0000-0000-00007DDA0000}"/>
    <cellStyle name="Standard 5 2 2 4 2" xfId="48055" xr:uid="{00000000-0005-0000-0000-00007EDA0000}"/>
    <cellStyle name="Standard 5 2 2 5" xfId="30204" xr:uid="{00000000-0005-0000-0000-00007FDA0000}"/>
    <cellStyle name="Standard 5 2 2 6" xfId="35650" xr:uid="{00000000-0005-0000-0000-000080DA0000}"/>
    <cellStyle name="Standard 5 2 2 7" xfId="43245" xr:uid="{00000000-0005-0000-0000-000081DA0000}"/>
    <cellStyle name="Standard 5 2 2 8" xfId="13273" xr:uid="{00000000-0005-0000-0000-000082DA0000}"/>
    <cellStyle name="Standard 5 2 3" xfId="2280" xr:uid="{00000000-0005-0000-0000-000083DA0000}"/>
    <cellStyle name="Standard 5 2 3 2" xfId="4585" xr:uid="{00000000-0005-0000-0000-000084DA0000}"/>
    <cellStyle name="Standard 5 2 3 2 2" xfId="9366" xr:uid="{00000000-0005-0000-0000-000085DA0000}"/>
    <cellStyle name="Standard 5 2 3 2 2 2" xfId="28759" xr:uid="{00000000-0005-0000-0000-000086DA0000}"/>
    <cellStyle name="Standard 5 2 3 2 2 3" xfId="55132" xr:uid="{00000000-0005-0000-0000-000087DA0000}"/>
    <cellStyle name="Standard 5 2 3 2 2 4" xfId="18918" xr:uid="{00000000-0005-0000-0000-000088DA0000}"/>
    <cellStyle name="Standard 5 2 3 2 3" xfId="23210" xr:uid="{00000000-0005-0000-0000-000089DA0000}"/>
    <cellStyle name="Standard 5 2 3 2 3 2" xfId="50442" xr:uid="{00000000-0005-0000-0000-00008ADA0000}"/>
    <cellStyle name="Standard 5 2 3 2 4" xfId="32685" xr:uid="{00000000-0005-0000-0000-00008BDA0000}"/>
    <cellStyle name="Standard 5 2 3 2 5" xfId="38264" xr:uid="{00000000-0005-0000-0000-00008CDA0000}"/>
    <cellStyle name="Standard 5 2 3 2 6" xfId="45724" xr:uid="{00000000-0005-0000-0000-00008DDA0000}"/>
    <cellStyle name="Standard 5 2 3 2 7" xfId="15170" xr:uid="{00000000-0005-0000-0000-00008EDA0000}"/>
    <cellStyle name="Standard 5 2 3 3" xfId="7445" xr:uid="{00000000-0005-0000-0000-00008FDA0000}"/>
    <cellStyle name="Standard 5 2 3 3 2" xfId="26949" xr:uid="{00000000-0005-0000-0000-000090DA0000}"/>
    <cellStyle name="Standard 5 2 3 3 3" xfId="53211" xr:uid="{00000000-0005-0000-0000-000091DA0000}"/>
    <cellStyle name="Standard 5 2 3 3 4" xfId="17039" xr:uid="{00000000-0005-0000-0000-000092DA0000}"/>
    <cellStyle name="Standard 5 2 3 4" xfId="21117" xr:uid="{00000000-0005-0000-0000-000093DA0000}"/>
    <cellStyle name="Standard 5 2 3 4 2" xfId="48547" xr:uid="{00000000-0005-0000-0000-000094DA0000}"/>
    <cellStyle name="Standard 5 2 3 5" xfId="30731" xr:uid="{00000000-0005-0000-0000-000095DA0000}"/>
    <cellStyle name="Standard 5 2 3 6" xfId="36190" xr:uid="{00000000-0005-0000-0000-000096DA0000}"/>
    <cellStyle name="Standard 5 2 3 7" xfId="43783" xr:uid="{00000000-0005-0000-0000-000097DA0000}"/>
    <cellStyle name="Standard 5 2 3 8" xfId="12553" xr:uid="{00000000-0005-0000-0000-000098DA0000}"/>
    <cellStyle name="Standard 5 2 4" xfId="3421" xr:uid="{00000000-0005-0000-0000-000099DA0000}"/>
    <cellStyle name="Standard 5 2 4 2" xfId="8213" xr:uid="{00000000-0005-0000-0000-00009ADA0000}"/>
    <cellStyle name="Standard 5 2 4 2 2" xfId="27643" xr:uid="{00000000-0005-0000-0000-00009BDA0000}"/>
    <cellStyle name="Standard 5 2 4 2 3" xfId="53979" xr:uid="{00000000-0005-0000-0000-00009CDA0000}"/>
    <cellStyle name="Standard 5 2 4 2 4" xfId="17754" xr:uid="{00000000-0005-0000-0000-00009DDA0000}"/>
    <cellStyle name="Standard 5 2 4 3" xfId="22046" xr:uid="{00000000-0005-0000-0000-00009EDA0000}"/>
    <cellStyle name="Standard 5 2 4 3 2" xfId="49291" xr:uid="{00000000-0005-0000-0000-00009FDA0000}"/>
    <cellStyle name="Standard 5 2 4 4" xfId="31533" xr:uid="{00000000-0005-0000-0000-0000A0DA0000}"/>
    <cellStyle name="Standard 5 2 4 5" xfId="37100" xr:uid="{00000000-0005-0000-0000-0000A1DA0000}"/>
    <cellStyle name="Standard 5 2 4 6" xfId="44560" xr:uid="{00000000-0005-0000-0000-0000A2DA0000}"/>
    <cellStyle name="Standard 5 2 4 7" xfId="14055" xr:uid="{00000000-0005-0000-0000-0000A3DA0000}"/>
    <cellStyle name="Standard 5 2 5" xfId="5060" xr:uid="{00000000-0005-0000-0000-0000A4DA0000}"/>
    <cellStyle name="Standard 5 2 5 2" xfId="9816" xr:uid="{00000000-0005-0000-0000-0000A5DA0000}"/>
    <cellStyle name="Standard 5 2 5 2 2" xfId="55582" xr:uid="{00000000-0005-0000-0000-0000A6DA0000}"/>
    <cellStyle name="Standard 5 2 5 2 3" xfId="25834" xr:uid="{00000000-0005-0000-0000-0000A7DA0000}"/>
    <cellStyle name="Standard 5 2 5 3" xfId="33159" xr:uid="{00000000-0005-0000-0000-0000A8DA0000}"/>
    <cellStyle name="Standard 5 2 5 3 2" xfId="50891" xr:uid="{00000000-0005-0000-0000-0000A9DA0000}"/>
    <cellStyle name="Standard 5 2 5 4" xfId="38738" xr:uid="{00000000-0005-0000-0000-0000AADA0000}"/>
    <cellStyle name="Standard 5 2 5 5" xfId="46191" xr:uid="{00000000-0005-0000-0000-0000ABDA0000}"/>
    <cellStyle name="Standard 5 2 5 6" xfId="15924" xr:uid="{00000000-0005-0000-0000-0000ACDA0000}"/>
    <cellStyle name="Standard 5 2 6" xfId="5545" xr:uid="{00000000-0005-0000-0000-0000ADDA0000}"/>
    <cellStyle name="Standard 5 2 6 2" xfId="10237" xr:uid="{00000000-0005-0000-0000-0000AEDA0000}"/>
    <cellStyle name="Standard 5 2 6 2 2" xfId="56003" xr:uid="{00000000-0005-0000-0000-0000AFDA0000}"/>
    <cellStyle name="Standard 5 2 6 2 3" xfId="33641" xr:uid="{00000000-0005-0000-0000-0000B0DA0000}"/>
    <cellStyle name="Standard 5 2 6 3" xfId="39220" xr:uid="{00000000-0005-0000-0000-0000B1DA0000}"/>
    <cellStyle name="Standard 5 2 6 3 2" xfId="51311" xr:uid="{00000000-0005-0000-0000-0000B2DA0000}"/>
    <cellStyle name="Standard 5 2 6 4" xfId="46673" xr:uid="{00000000-0005-0000-0000-0000B3DA0000}"/>
    <cellStyle name="Standard 5 2 6 5" xfId="19848" xr:uid="{00000000-0005-0000-0000-0000B4DA0000}"/>
    <cellStyle name="Standard 5 2 7" xfId="6248" xr:uid="{00000000-0005-0000-0000-0000B5DA0000}"/>
    <cellStyle name="Standard 5 2 7 2" xfId="52014" xr:uid="{00000000-0005-0000-0000-0000B6DA0000}"/>
    <cellStyle name="Standard 5 2 7 3" xfId="29482" xr:uid="{00000000-0005-0000-0000-0000B7DA0000}"/>
    <cellStyle name="Standard 5 2 8" xfId="11033" xr:uid="{00000000-0005-0000-0000-0000B8DA0000}"/>
    <cellStyle name="Standard 5 2 8 2" xfId="47352" xr:uid="{00000000-0005-0000-0000-0000B9DA0000}"/>
    <cellStyle name="Standard 5 2 8 3" xfId="34917" xr:uid="{00000000-0005-0000-0000-0000BADA0000}"/>
    <cellStyle name="Standard 5 2 9" xfId="42516" xr:uid="{00000000-0005-0000-0000-0000BBDA0000}"/>
    <cellStyle name="Standard 5 3" xfId="732" xr:uid="{00000000-0005-0000-0000-0000BCDA0000}"/>
    <cellStyle name="Standard 5 3 10" xfId="11589" xr:uid="{00000000-0005-0000-0000-0000BDDA0000}"/>
    <cellStyle name="Standard 5 3 2" xfId="1492" xr:uid="{00000000-0005-0000-0000-0000BEDA0000}"/>
    <cellStyle name="Standard 5 3 2 2" xfId="3868" xr:uid="{00000000-0005-0000-0000-0000BFDA0000}"/>
    <cellStyle name="Standard 5 3 2 2 2" xfId="8659" xr:uid="{00000000-0005-0000-0000-0000C0DA0000}"/>
    <cellStyle name="Standard 5 3 2 2 2 2" xfId="28079" xr:uid="{00000000-0005-0000-0000-0000C1DA0000}"/>
    <cellStyle name="Standard 5 3 2 2 2 3" xfId="54425" xr:uid="{00000000-0005-0000-0000-0000C2DA0000}"/>
    <cellStyle name="Standard 5 3 2 2 2 4" xfId="18201" xr:uid="{00000000-0005-0000-0000-0000C3DA0000}"/>
    <cellStyle name="Standard 5 3 2 2 3" xfId="22493" xr:uid="{00000000-0005-0000-0000-0000C4DA0000}"/>
    <cellStyle name="Standard 5 3 2 2 3 2" xfId="49736" xr:uid="{00000000-0005-0000-0000-0000C5DA0000}"/>
    <cellStyle name="Standard 5 3 2 2 4" xfId="31976" xr:uid="{00000000-0005-0000-0000-0000C6DA0000}"/>
    <cellStyle name="Standard 5 3 2 2 5" xfId="37547" xr:uid="{00000000-0005-0000-0000-0000C7DA0000}"/>
    <cellStyle name="Standard 5 3 2 2 6" xfId="45007" xr:uid="{00000000-0005-0000-0000-0000C8DA0000}"/>
    <cellStyle name="Standard 5 3 2 2 7" xfId="14490" xr:uid="{00000000-0005-0000-0000-0000C9DA0000}"/>
    <cellStyle name="Standard 5 3 2 3" xfId="6706" xr:uid="{00000000-0005-0000-0000-0000CADA0000}"/>
    <cellStyle name="Standard 5 3 2 3 2" xfId="26269" xr:uid="{00000000-0005-0000-0000-0000CBDA0000}"/>
    <cellStyle name="Standard 5 3 2 3 3" xfId="52472" xr:uid="{00000000-0005-0000-0000-0000CCDA0000}"/>
    <cellStyle name="Standard 5 3 2 3 4" xfId="16359" xr:uid="{00000000-0005-0000-0000-0000CDDA0000}"/>
    <cellStyle name="Standard 5 3 2 4" xfId="20331" xr:uid="{00000000-0005-0000-0000-0000CEDA0000}"/>
    <cellStyle name="Standard 5 3 2 4 2" xfId="47808" xr:uid="{00000000-0005-0000-0000-0000CFDA0000}"/>
    <cellStyle name="Standard 5 3 2 5" xfId="29956" xr:uid="{00000000-0005-0000-0000-0000D0DA0000}"/>
    <cellStyle name="Standard 5 3 2 6" xfId="35402" xr:uid="{00000000-0005-0000-0000-0000D1DA0000}"/>
    <cellStyle name="Standard 5 3 2 7" xfId="42997" xr:uid="{00000000-0005-0000-0000-0000D2DA0000}"/>
    <cellStyle name="Standard 5 3 2 8" xfId="13026" xr:uid="{00000000-0005-0000-0000-0000D3DA0000}"/>
    <cellStyle name="Standard 5 3 3" xfId="3176" xr:uid="{00000000-0005-0000-0000-0000D4DA0000}"/>
    <cellStyle name="Standard 5 3 3 2" xfId="7969" xr:uid="{00000000-0005-0000-0000-0000D5DA0000}"/>
    <cellStyle name="Standard 5 3 3 2 2" xfId="27399" xr:uid="{00000000-0005-0000-0000-0000D6DA0000}"/>
    <cellStyle name="Standard 5 3 3 2 3" xfId="53735" xr:uid="{00000000-0005-0000-0000-0000D7DA0000}"/>
    <cellStyle name="Standard 5 3 3 2 4" xfId="17509" xr:uid="{00000000-0005-0000-0000-0000D8DA0000}"/>
    <cellStyle name="Standard 5 3 3 3" xfId="21801" xr:uid="{00000000-0005-0000-0000-0000D9DA0000}"/>
    <cellStyle name="Standard 5 3 3 3 2" xfId="49047" xr:uid="{00000000-0005-0000-0000-0000DADA0000}"/>
    <cellStyle name="Standard 5 3 3 4" xfId="31288" xr:uid="{00000000-0005-0000-0000-0000DBDA0000}"/>
    <cellStyle name="Standard 5 3 3 5" xfId="36855" xr:uid="{00000000-0005-0000-0000-0000DCDA0000}"/>
    <cellStyle name="Standard 5 3 3 6" xfId="44315" xr:uid="{00000000-0005-0000-0000-0000DDDA0000}"/>
    <cellStyle name="Standard 5 3 3 7" xfId="12309" xr:uid="{00000000-0005-0000-0000-0000DEDA0000}"/>
    <cellStyle name="Standard 5 3 4" xfId="6003" xr:uid="{00000000-0005-0000-0000-0000DFDA0000}"/>
    <cellStyle name="Standard 5 3 4 2" xfId="24195" xr:uid="{00000000-0005-0000-0000-0000E0DA0000}"/>
    <cellStyle name="Standard 5 3 4 3" xfId="51769" xr:uid="{00000000-0005-0000-0000-0000E1DA0000}"/>
    <cellStyle name="Standard 5 3 4 4" xfId="13811" xr:uid="{00000000-0005-0000-0000-0000E2DA0000}"/>
    <cellStyle name="Standard 5 3 5" xfId="15680" xr:uid="{00000000-0005-0000-0000-0000E3DA0000}"/>
    <cellStyle name="Standard 5 3 5 2" xfId="25590" xr:uid="{00000000-0005-0000-0000-0000E4DA0000}"/>
    <cellStyle name="Standard 5 3 5 3" xfId="47108" xr:uid="{00000000-0005-0000-0000-0000E5DA0000}"/>
    <cellStyle name="Standard 5 3 6" xfId="19577" xr:uid="{00000000-0005-0000-0000-0000E6DA0000}"/>
    <cellStyle name="Standard 5 3 7" xfId="29238" xr:uid="{00000000-0005-0000-0000-0000E7DA0000}"/>
    <cellStyle name="Standard 5 3 8" xfId="34646" xr:uid="{00000000-0005-0000-0000-0000E8DA0000}"/>
    <cellStyle name="Standard 5 3 9" xfId="42245" xr:uid="{00000000-0005-0000-0000-0000E9DA0000}"/>
    <cellStyle name="Standard 5 4" xfId="1233" xr:uid="{00000000-0005-0000-0000-0000EADA0000}"/>
    <cellStyle name="Standard 5 4 2" xfId="3609" xr:uid="{00000000-0005-0000-0000-0000EBDA0000}"/>
    <cellStyle name="Standard 5 4 2 2" xfId="8400" xr:uid="{00000000-0005-0000-0000-0000ECDA0000}"/>
    <cellStyle name="Standard 5 4 2 2 2" xfId="27820" xr:uid="{00000000-0005-0000-0000-0000EDDA0000}"/>
    <cellStyle name="Standard 5 4 2 2 3" xfId="54166" xr:uid="{00000000-0005-0000-0000-0000EEDA0000}"/>
    <cellStyle name="Standard 5 4 2 2 4" xfId="17942" xr:uid="{00000000-0005-0000-0000-0000EFDA0000}"/>
    <cellStyle name="Standard 5 4 2 3" xfId="22234" xr:uid="{00000000-0005-0000-0000-0000F0DA0000}"/>
    <cellStyle name="Standard 5 4 2 3 2" xfId="49477" xr:uid="{00000000-0005-0000-0000-0000F1DA0000}"/>
    <cellStyle name="Standard 5 4 2 4" xfId="31717" xr:uid="{00000000-0005-0000-0000-0000F2DA0000}"/>
    <cellStyle name="Standard 5 4 2 5" xfId="37288" xr:uid="{00000000-0005-0000-0000-0000F3DA0000}"/>
    <cellStyle name="Standard 5 4 2 6" xfId="44748" xr:uid="{00000000-0005-0000-0000-0000F4DA0000}"/>
    <cellStyle name="Standard 5 4 2 7" xfId="12767" xr:uid="{00000000-0005-0000-0000-0000F5DA0000}"/>
    <cellStyle name="Standard 5 4 3" xfId="6447" xr:uid="{00000000-0005-0000-0000-0000F6DA0000}"/>
    <cellStyle name="Standard 5 4 3 2" xfId="25192" xr:uid="{00000000-0005-0000-0000-0000F7DA0000}"/>
    <cellStyle name="Standard 5 4 3 3" xfId="52213" xr:uid="{00000000-0005-0000-0000-0000F8DA0000}"/>
    <cellStyle name="Standard 5 4 3 4" xfId="14231" xr:uid="{00000000-0005-0000-0000-0000F9DA0000}"/>
    <cellStyle name="Standard 5 4 4" xfId="16100" xr:uid="{00000000-0005-0000-0000-0000FADA0000}"/>
    <cellStyle name="Standard 5 4 4 2" xfId="26010" xr:uid="{00000000-0005-0000-0000-0000FBDA0000}"/>
    <cellStyle name="Standard 5 4 4 3" xfId="47549" xr:uid="{00000000-0005-0000-0000-0000FCDA0000}"/>
    <cellStyle name="Standard 5 4 5" xfId="20072" xr:uid="{00000000-0005-0000-0000-0000FDDA0000}"/>
    <cellStyle name="Standard 5 4 6" xfId="29697" xr:uid="{00000000-0005-0000-0000-0000FEDA0000}"/>
    <cellStyle name="Standard 5 4 7" xfId="35143" xr:uid="{00000000-0005-0000-0000-0000FFDA0000}"/>
    <cellStyle name="Standard 5 4 8" xfId="42738" xr:uid="{00000000-0005-0000-0000-000000DB0000}"/>
    <cellStyle name="Standard 5 4 9" xfId="11325" xr:uid="{00000000-0005-0000-0000-000001DB0000}"/>
    <cellStyle name="Standard 5 5" xfId="2036" xr:uid="{00000000-0005-0000-0000-000002DB0000}"/>
    <cellStyle name="Standard 5 5 2" xfId="4341" xr:uid="{00000000-0005-0000-0000-000003DB0000}"/>
    <cellStyle name="Standard 5 5 2 2" xfId="9122" xr:uid="{00000000-0005-0000-0000-000004DB0000}"/>
    <cellStyle name="Standard 5 5 2 2 2" xfId="28515" xr:uid="{00000000-0005-0000-0000-000005DB0000}"/>
    <cellStyle name="Standard 5 5 2 2 3" xfId="54888" xr:uid="{00000000-0005-0000-0000-000006DB0000}"/>
    <cellStyle name="Standard 5 5 2 2 4" xfId="18674" xr:uid="{00000000-0005-0000-0000-000007DB0000}"/>
    <cellStyle name="Standard 5 5 2 3" xfId="22966" xr:uid="{00000000-0005-0000-0000-000008DB0000}"/>
    <cellStyle name="Standard 5 5 2 3 2" xfId="50198" xr:uid="{00000000-0005-0000-0000-000009DB0000}"/>
    <cellStyle name="Standard 5 5 2 4" xfId="32441" xr:uid="{00000000-0005-0000-0000-00000ADB0000}"/>
    <cellStyle name="Standard 5 5 2 5" xfId="38020" xr:uid="{00000000-0005-0000-0000-00000BDB0000}"/>
    <cellStyle name="Standard 5 5 2 6" xfId="45480" xr:uid="{00000000-0005-0000-0000-00000CDB0000}"/>
    <cellStyle name="Standard 5 5 2 7" xfId="14926" xr:uid="{00000000-0005-0000-0000-00000DDB0000}"/>
    <cellStyle name="Standard 5 5 3" xfId="7201" xr:uid="{00000000-0005-0000-0000-00000EDB0000}"/>
    <cellStyle name="Standard 5 5 3 2" xfId="26705" xr:uid="{00000000-0005-0000-0000-00000FDB0000}"/>
    <cellStyle name="Standard 5 5 3 3" xfId="52967" xr:uid="{00000000-0005-0000-0000-000010DB0000}"/>
    <cellStyle name="Standard 5 5 3 4" xfId="16795" xr:uid="{00000000-0005-0000-0000-000011DB0000}"/>
    <cellStyle name="Standard 5 5 4" xfId="20873" xr:uid="{00000000-0005-0000-0000-000012DB0000}"/>
    <cellStyle name="Standard 5 5 4 2" xfId="48303" xr:uid="{00000000-0005-0000-0000-000013DB0000}"/>
    <cellStyle name="Standard 5 5 5" xfId="30487" xr:uid="{00000000-0005-0000-0000-000014DB0000}"/>
    <cellStyle name="Standard 5 5 6" xfId="35946" xr:uid="{00000000-0005-0000-0000-000015DB0000}"/>
    <cellStyle name="Standard 5 5 7" xfId="43539" xr:uid="{00000000-0005-0000-0000-000016DB0000}"/>
    <cellStyle name="Standard 5 5 8" xfId="12050" xr:uid="{00000000-0005-0000-0000-000017DB0000}"/>
    <cellStyle name="Standard 5 6" xfId="2917" xr:uid="{00000000-0005-0000-0000-000018DB0000}"/>
    <cellStyle name="Standard 5 6 2" xfId="7710" xr:uid="{00000000-0005-0000-0000-000019DB0000}"/>
    <cellStyle name="Standard 5 6 2 2" xfId="27140" xr:uid="{00000000-0005-0000-0000-00001ADB0000}"/>
    <cellStyle name="Standard 5 6 2 3" xfId="53476" xr:uid="{00000000-0005-0000-0000-00001BDB0000}"/>
    <cellStyle name="Standard 5 6 2 4" xfId="17250" xr:uid="{00000000-0005-0000-0000-00001CDB0000}"/>
    <cellStyle name="Standard 5 6 3" xfId="21542" xr:uid="{00000000-0005-0000-0000-00001DDB0000}"/>
    <cellStyle name="Standard 5 6 3 2" xfId="48788" xr:uid="{00000000-0005-0000-0000-00001EDB0000}"/>
    <cellStyle name="Standard 5 6 4" xfId="31029" xr:uid="{00000000-0005-0000-0000-00001FDB0000}"/>
    <cellStyle name="Standard 5 6 5" xfId="36596" xr:uid="{00000000-0005-0000-0000-000020DB0000}"/>
    <cellStyle name="Standard 5 6 6" xfId="44056" xr:uid="{00000000-0005-0000-0000-000021DB0000}"/>
    <cellStyle name="Standard 5 6 7" xfId="13552" xr:uid="{00000000-0005-0000-0000-000022DB0000}"/>
    <cellStyle name="Standard 5 7" xfId="4813" xr:uid="{00000000-0005-0000-0000-000023DB0000}"/>
    <cellStyle name="Standard 5 7 2" xfId="9572" xr:uid="{00000000-0005-0000-0000-000024DB0000}"/>
    <cellStyle name="Standard 5 7 2 2" xfId="55338" xr:uid="{00000000-0005-0000-0000-000025DB0000}"/>
    <cellStyle name="Standard 5 7 2 3" xfId="25331" xr:uid="{00000000-0005-0000-0000-000026DB0000}"/>
    <cellStyle name="Standard 5 7 3" xfId="32912" xr:uid="{00000000-0005-0000-0000-000027DB0000}"/>
    <cellStyle name="Standard 5 7 3 2" xfId="50647" xr:uid="{00000000-0005-0000-0000-000028DB0000}"/>
    <cellStyle name="Standard 5 7 4" xfId="38491" xr:uid="{00000000-0005-0000-0000-000029DB0000}"/>
    <cellStyle name="Standard 5 7 5" xfId="45947" xr:uid="{00000000-0005-0000-0000-00002ADB0000}"/>
    <cellStyle name="Standard 5 7 6" xfId="15421" xr:uid="{00000000-0005-0000-0000-00002BDB0000}"/>
    <cellStyle name="Standard 5 8" xfId="5301" xr:uid="{00000000-0005-0000-0000-00002CDB0000}"/>
    <cellStyle name="Standard 5 8 2" xfId="9993" xr:uid="{00000000-0005-0000-0000-00002DDB0000}"/>
    <cellStyle name="Standard 5 8 2 2" xfId="55759" xr:uid="{00000000-0005-0000-0000-00002EDB0000}"/>
    <cellStyle name="Standard 5 8 2 3" xfId="33397" xr:uid="{00000000-0005-0000-0000-00002FDB0000}"/>
    <cellStyle name="Standard 5 8 3" xfId="38976" xr:uid="{00000000-0005-0000-0000-000030DB0000}"/>
    <cellStyle name="Standard 5 8 3 2" xfId="51067" xr:uid="{00000000-0005-0000-0000-000031DB0000}"/>
    <cellStyle name="Standard 5 8 4" xfId="46429" xr:uid="{00000000-0005-0000-0000-000032DB0000}"/>
    <cellStyle name="Standard 5 8 5" xfId="19312" xr:uid="{00000000-0005-0000-0000-000033DB0000}"/>
    <cellStyle name="Standard 5 9" xfId="5744" xr:uid="{00000000-0005-0000-0000-000034DB0000}"/>
    <cellStyle name="Standard 5 9 2" xfId="51510" xr:uid="{00000000-0005-0000-0000-000035DB0000}"/>
    <cellStyle name="Standard 5 9 3" xfId="28978" xr:uid="{00000000-0005-0000-0000-000036DB0000}"/>
    <cellStyle name="Standard 6" xfId="467" xr:uid="{00000000-0005-0000-0000-000037DB0000}"/>
    <cellStyle name="Standard 6 10" xfId="28980" xr:uid="{00000000-0005-0000-0000-000038DB0000}"/>
    <cellStyle name="Standard 6 11" xfId="34383" xr:uid="{00000000-0005-0000-0000-000039DB0000}"/>
    <cellStyle name="Standard 6 12" xfId="41983" xr:uid="{00000000-0005-0000-0000-00003ADB0000}"/>
    <cellStyle name="Standard 6 13" xfId="11205" xr:uid="{00000000-0005-0000-0000-00003BDB0000}"/>
    <cellStyle name="Standard 6 2" xfId="756" xr:uid="{00000000-0005-0000-0000-00003CDB0000}"/>
    <cellStyle name="Standard 6 2 10" xfId="11613" xr:uid="{00000000-0005-0000-0000-00003DDB0000}"/>
    <cellStyle name="Standard 6 2 11" xfId="56546" xr:uid="{00000000-0005-0000-0000-00003EDB0000}"/>
    <cellStyle name="Standard 6 2 12" xfId="57001" xr:uid="{00000000-0005-0000-0000-00003FDB0000}"/>
    <cellStyle name="Standard 6 2 2" xfId="1498" xr:uid="{00000000-0005-0000-0000-000040DB0000}"/>
    <cellStyle name="Standard 6 2 2 2" xfId="3871" xr:uid="{00000000-0005-0000-0000-000041DB0000}"/>
    <cellStyle name="Standard 6 2 2 2 2" xfId="8662" xr:uid="{00000000-0005-0000-0000-000042DB0000}"/>
    <cellStyle name="Standard 6 2 2 2 2 2" xfId="28081" xr:uid="{00000000-0005-0000-0000-000043DB0000}"/>
    <cellStyle name="Standard 6 2 2 2 2 3" xfId="54428" xr:uid="{00000000-0005-0000-0000-000044DB0000}"/>
    <cellStyle name="Standard 6 2 2 2 2 4" xfId="18204" xr:uid="{00000000-0005-0000-0000-000045DB0000}"/>
    <cellStyle name="Standard 6 2 2 2 3" xfId="22496" xr:uid="{00000000-0005-0000-0000-000046DB0000}"/>
    <cellStyle name="Standard 6 2 2 2 3 2" xfId="49739" xr:uid="{00000000-0005-0000-0000-000047DB0000}"/>
    <cellStyle name="Standard 6 2 2 2 4" xfId="31979" xr:uid="{00000000-0005-0000-0000-000048DB0000}"/>
    <cellStyle name="Standard 6 2 2 2 5" xfId="37550" xr:uid="{00000000-0005-0000-0000-000049DB0000}"/>
    <cellStyle name="Standard 6 2 2 2 6" xfId="45010" xr:uid="{00000000-0005-0000-0000-00004ADB0000}"/>
    <cellStyle name="Standard 6 2 2 2 7" xfId="14492" xr:uid="{00000000-0005-0000-0000-00004BDB0000}"/>
    <cellStyle name="Standard 6 2 2 3" xfId="6711" xr:uid="{00000000-0005-0000-0000-00004CDB0000}"/>
    <cellStyle name="Standard 6 2 2 3 2" xfId="26271" xr:uid="{00000000-0005-0000-0000-00004DDB0000}"/>
    <cellStyle name="Standard 6 2 2 3 3" xfId="52477" xr:uid="{00000000-0005-0000-0000-00004EDB0000}"/>
    <cellStyle name="Standard 6 2 2 3 4" xfId="16361" xr:uid="{00000000-0005-0000-0000-00004FDB0000}"/>
    <cellStyle name="Standard 6 2 2 4" xfId="20337" xr:uid="{00000000-0005-0000-0000-000050DB0000}"/>
    <cellStyle name="Standard 6 2 2 4 2" xfId="47813" xr:uid="{00000000-0005-0000-0000-000051DB0000}"/>
    <cellStyle name="Standard 6 2 2 5" xfId="29962" xr:uid="{00000000-0005-0000-0000-000052DB0000}"/>
    <cellStyle name="Standard 6 2 2 6" xfId="35408" xr:uid="{00000000-0005-0000-0000-000053DB0000}"/>
    <cellStyle name="Standard 6 2 2 7" xfId="43003" xr:uid="{00000000-0005-0000-0000-000054DB0000}"/>
    <cellStyle name="Standard 6 2 2 8" xfId="13031" xr:uid="{00000000-0005-0000-0000-000055DB0000}"/>
    <cellStyle name="Standard 6 2 3" xfId="2038" xr:uid="{00000000-0005-0000-0000-000056DB0000}"/>
    <cellStyle name="Standard 6 2 3 2" xfId="4343" xr:uid="{00000000-0005-0000-0000-000057DB0000}"/>
    <cellStyle name="Standard 6 2 3 2 2" xfId="9124" xr:uid="{00000000-0005-0000-0000-000058DB0000}"/>
    <cellStyle name="Standard 6 2 3 2 2 2" xfId="28517" xr:uid="{00000000-0005-0000-0000-000059DB0000}"/>
    <cellStyle name="Standard 6 2 3 2 2 3" xfId="54890" xr:uid="{00000000-0005-0000-0000-00005ADB0000}"/>
    <cellStyle name="Standard 6 2 3 2 2 4" xfId="18676" xr:uid="{00000000-0005-0000-0000-00005BDB0000}"/>
    <cellStyle name="Standard 6 2 3 2 3" xfId="22968" xr:uid="{00000000-0005-0000-0000-00005CDB0000}"/>
    <cellStyle name="Standard 6 2 3 2 3 2" xfId="50200" xr:uid="{00000000-0005-0000-0000-00005DDB0000}"/>
    <cellStyle name="Standard 6 2 3 2 4" xfId="32443" xr:uid="{00000000-0005-0000-0000-00005EDB0000}"/>
    <cellStyle name="Standard 6 2 3 2 5" xfId="38022" xr:uid="{00000000-0005-0000-0000-00005FDB0000}"/>
    <cellStyle name="Standard 6 2 3 2 6" xfId="45482" xr:uid="{00000000-0005-0000-0000-000060DB0000}"/>
    <cellStyle name="Standard 6 2 3 2 7" xfId="14928" xr:uid="{00000000-0005-0000-0000-000061DB0000}"/>
    <cellStyle name="Standard 6 2 3 3" xfId="7203" xr:uid="{00000000-0005-0000-0000-000062DB0000}"/>
    <cellStyle name="Standard 6 2 3 3 2" xfId="26707" xr:uid="{00000000-0005-0000-0000-000063DB0000}"/>
    <cellStyle name="Standard 6 2 3 3 3" xfId="52969" xr:uid="{00000000-0005-0000-0000-000064DB0000}"/>
    <cellStyle name="Standard 6 2 3 3 4" xfId="16797" xr:uid="{00000000-0005-0000-0000-000065DB0000}"/>
    <cellStyle name="Standard 6 2 3 4" xfId="20875" xr:uid="{00000000-0005-0000-0000-000066DB0000}"/>
    <cellStyle name="Standard 6 2 3 4 2" xfId="48305" xr:uid="{00000000-0005-0000-0000-000067DB0000}"/>
    <cellStyle name="Standard 6 2 3 5" xfId="30489" xr:uid="{00000000-0005-0000-0000-000068DB0000}"/>
    <cellStyle name="Standard 6 2 3 6" xfId="35948" xr:uid="{00000000-0005-0000-0000-000069DB0000}"/>
    <cellStyle name="Standard 6 2 3 7" xfId="43541" xr:uid="{00000000-0005-0000-0000-00006ADB0000}"/>
    <cellStyle name="Standard 6 2 3 8" xfId="12311" xr:uid="{00000000-0005-0000-0000-00006BDB0000}"/>
    <cellStyle name="Standard 6 2 4" xfId="3179" xr:uid="{00000000-0005-0000-0000-00006CDB0000}"/>
    <cellStyle name="Standard 6 2 4 2" xfId="7971" xr:uid="{00000000-0005-0000-0000-00006DDB0000}"/>
    <cellStyle name="Standard 6 2 4 2 2" xfId="27401" xr:uid="{00000000-0005-0000-0000-00006EDB0000}"/>
    <cellStyle name="Standard 6 2 4 2 3" xfId="53737" xr:uid="{00000000-0005-0000-0000-00006FDB0000}"/>
    <cellStyle name="Standard 6 2 4 2 4" xfId="17512" xr:uid="{00000000-0005-0000-0000-000070DB0000}"/>
    <cellStyle name="Standard 6 2 4 3" xfId="21804" xr:uid="{00000000-0005-0000-0000-000071DB0000}"/>
    <cellStyle name="Standard 6 2 4 3 2" xfId="49049" xr:uid="{00000000-0005-0000-0000-000072DB0000}"/>
    <cellStyle name="Standard 6 2 4 4" xfId="31291" xr:uid="{00000000-0005-0000-0000-000073DB0000}"/>
    <cellStyle name="Standard 6 2 4 5" xfId="36858" xr:uid="{00000000-0005-0000-0000-000074DB0000}"/>
    <cellStyle name="Standard 6 2 4 6" xfId="44318" xr:uid="{00000000-0005-0000-0000-000075DB0000}"/>
    <cellStyle name="Standard 6 2 4 7" xfId="13813" xr:uid="{00000000-0005-0000-0000-000076DB0000}"/>
    <cellStyle name="Standard 6 2 5" xfId="4818" xr:uid="{00000000-0005-0000-0000-000077DB0000}"/>
    <cellStyle name="Standard 6 2 5 2" xfId="9574" xr:uid="{00000000-0005-0000-0000-000078DB0000}"/>
    <cellStyle name="Standard 6 2 5 2 2" xfId="55340" xr:uid="{00000000-0005-0000-0000-000079DB0000}"/>
    <cellStyle name="Standard 6 2 5 2 3" xfId="25592" xr:uid="{00000000-0005-0000-0000-00007ADB0000}"/>
    <cellStyle name="Standard 6 2 5 3" xfId="32917" xr:uid="{00000000-0005-0000-0000-00007BDB0000}"/>
    <cellStyle name="Standard 6 2 5 3 2" xfId="50649" xr:uid="{00000000-0005-0000-0000-00007CDB0000}"/>
    <cellStyle name="Standard 6 2 5 4" xfId="38496" xr:uid="{00000000-0005-0000-0000-00007DDB0000}"/>
    <cellStyle name="Standard 6 2 5 5" xfId="45949" xr:uid="{00000000-0005-0000-0000-00007EDB0000}"/>
    <cellStyle name="Standard 6 2 5 6" xfId="15682" xr:uid="{00000000-0005-0000-0000-00007FDB0000}"/>
    <cellStyle name="Standard 6 2 6" xfId="5303" xr:uid="{00000000-0005-0000-0000-000080DB0000}"/>
    <cellStyle name="Standard 6 2 6 2" xfId="9995" xr:uid="{00000000-0005-0000-0000-000081DB0000}"/>
    <cellStyle name="Standard 6 2 6 2 2" xfId="55761" xr:uid="{00000000-0005-0000-0000-000082DB0000}"/>
    <cellStyle name="Standard 6 2 6 2 3" xfId="33399" xr:uid="{00000000-0005-0000-0000-000083DB0000}"/>
    <cellStyle name="Standard 6 2 6 3" xfId="38978" xr:uid="{00000000-0005-0000-0000-000084DB0000}"/>
    <cellStyle name="Standard 6 2 6 3 2" xfId="51069" xr:uid="{00000000-0005-0000-0000-000085DB0000}"/>
    <cellStyle name="Standard 6 2 6 4" xfId="46431" xr:uid="{00000000-0005-0000-0000-000086DB0000}"/>
    <cellStyle name="Standard 6 2 6 5" xfId="19601" xr:uid="{00000000-0005-0000-0000-000087DB0000}"/>
    <cellStyle name="Standard 6 2 7" xfId="6006" xr:uid="{00000000-0005-0000-0000-000088DB0000}"/>
    <cellStyle name="Standard 6 2 7 2" xfId="51772" xr:uid="{00000000-0005-0000-0000-000089DB0000}"/>
    <cellStyle name="Standard 6 2 7 3" xfId="29240" xr:uid="{00000000-0005-0000-0000-00008ADB0000}"/>
    <cellStyle name="Standard 6 2 8" xfId="10791" xr:uid="{00000000-0005-0000-0000-00008BDB0000}"/>
    <cellStyle name="Standard 6 2 8 2" xfId="47110" xr:uid="{00000000-0005-0000-0000-00008CDB0000}"/>
    <cellStyle name="Standard 6 2 8 3" xfId="34670" xr:uid="{00000000-0005-0000-0000-00008DDB0000}"/>
    <cellStyle name="Standard 6 2 9" xfId="42269" xr:uid="{00000000-0005-0000-0000-00008EDB0000}"/>
    <cellStyle name="Standard 6 3" xfId="1093" xr:uid="{00000000-0005-0000-0000-00008FDB0000}"/>
    <cellStyle name="Standard 6 3 2" xfId="2791" xr:uid="{00000000-0005-0000-0000-000090DB0000}"/>
    <cellStyle name="Standard 6 3 3" xfId="2579" xr:uid="{00000000-0005-0000-0000-000091DB0000}"/>
    <cellStyle name="Standard 6 4" xfId="657" xr:uid="{00000000-0005-0000-0000-000092DB0000}"/>
    <cellStyle name="Standard 6 5" xfId="1235" xr:uid="{00000000-0005-0000-0000-000093DB0000}"/>
    <cellStyle name="Standard 6 5 2" xfId="3611" xr:uid="{00000000-0005-0000-0000-000094DB0000}"/>
    <cellStyle name="Standard 6 5 2 2" xfId="8402" xr:uid="{00000000-0005-0000-0000-000095DB0000}"/>
    <cellStyle name="Standard 6 5 2 2 2" xfId="27822" xr:uid="{00000000-0005-0000-0000-000096DB0000}"/>
    <cellStyle name="Standard 6 5 2 2 3" xfId="54168" xr:uid="{00000000-0005-0000-0000-000097DB0000}"/>
    <cellStyle name="Standard 6 5 2 2 4" xfId="17944" xr:uid="{00000000-0005-0000-0000-000098DB0000}"/>
    <cellStyle name="Standard 6 5 2 3" xfId="22236" xr:uid="{00000000-0005-0000-0000-000099DB0000}"/>
    <cellStyle name="Standard 6 5 2 3 2" xfId="49479" xr:uid="{00000000-0005-0000-0000-00009ADB0000}"/>
    <cellStyle name="Standard 6 5 2 4" xfId="31719" xr:uid="{00000000-0005-0000-0000-00009BDB0000}"/>
    <cellStyle name="Standard 6 5 2 5" xfId="37290" xr:uid="{00000000-0005-0000-0000-00009CDB0000}"/>
    <cellStyle name="Standard 6 5 2 6" xfId="44750" xr:uid="{00000000-0005-0000-0000-00009DDB0000}"/>
    <cellStyle name="Standard 6 5 2 7" xfId="12769" xr:uid="{00000000-0005-0000-0000-00009EDB0000}"/>
    <cellStyle name="Standard 6 5 3" xfId="6449" xr:uid="{00000000-0005-0000-0000-00009FDB0000}"/>
    <cellStyle name="Standard 6 5 3 2" xfId="24988" xr:uid="{00000000-0005-0000-0000-0000A0DB0000}"/>
    <cellStyle name="Standard 6 5 3 3" xfId="52215" xr:uid="{00000000-0005-0000-0000-0000A1DB0000}"/>
    <cellStyle name="Standard 6 5 3 4" xfId="14233" xr:uid="{00000000-0005-0000-0000-0000A2DB0000}"/>
    <cellStyle name="Standard 6 5 4" xfId="16102" xr:uid="{00000000-0005-0000-0000-0000A3DB0000}"/>
    <cellStyle name="Standard 6 5 4 2" xfId="26012" xr:uid="{00000000-0005-0000-0000-0000A4DB0000}"/>
    <cellStyle name="Standard 6 5 4 3" xfId="47551" xr:uid="{00000000-0005-0000-0000-0000A5DB0000}"/>
    <cellStyle name="Standard 6 5 5" xfId="20074" xr:uid="{00000000-0005-0000-0000-0000A6DB0000}"/>
    <cellStyle name="Standard 6 5 6" xfId="29699" xr:uid="{00000000-0005-0000-0000-0000A7DB0000}"/>
    <cellStyle name="Standard 6 5 7" xfId="35145" xr:uid="{00000000-0005-0000-0000-0000A8DB0000}"/>
    <cellStyle name="Standard 6 5 8" xfId="42740" xr:uid="{00000000-0005-0000-0000-0000A9DB0000}"/>
    <cellStyle name="Standard 6 5 9" xfId="11327" xr:uid="{00000000-0005-0000-0000-0000AADB0000}"/>
    <cellStyle name="Standard 6 6" xfId="2919" xr:uid="{00000000-0005-0000-0000-0000ABDB0000}"/>
    <cellStyle name="Standard 6 6 2" xfId="7712" xr:uid="{00000000-0005-0000-0000-0000ACDB0000}"/>
    <cellStyle name="Standard 6 6 2 2" xfId="27142" xr:uid="{00000000-0005-0000-0000-0000ADDB0000}"/>
    <cellStyle name="Standard 6 6 2 3" xfId="53478" xr:uid="{00000000-0005-0000-0000-0000AEDB0000}"/>
    <cellStyle name="Standard 6 6 2 4" xfId="17252" xr:uid="{00000000-0005-0000-0000-0000AFDB0000}"/>
    <cellStyle name="Standard 6 6 3" xfId="21544" xr:uid="{00000000-0005-0000-0000-0000B0DB0000}"/>
    <cellStyle name="Standard 6 6 3 2" xfId="48790" xr:uid="{00000000-0005-0000-0000-0000B1DB0000}"/>
    <cellStyle name="Standard 6 6 4" xfId="31031" xr:uid="{00000000-0005-0000-0000-0000B2DB0000}"/>
    <cellStyle name="Standard 6 6 5" xfId="36598" xr:uid="{00000000-0005-0000-0000-0000B3DB0000}"/>
    <cellStyle name="Standard 6 6 6" xfId="44058" xr:uid="{00000000-0005-0000-0000-0000B4DB0000}"/>
    <cellStyle name="Standard 6 6 7" xfId="12052" xr:uid="{00000000-0005-0000-0000-0000B5DB0000}"/>
    <cellStyle name="Standard 6 7" xfId="5746" xr:uid="{00000000-0005-0000-0000-0000B6DB0000}"/>
    <cellStyle name="Standard 6 7 2" xfId="23750" xr:uid="{00000000-0005-0000-0000-0000B7DB0000}"/>
    <cellStyle name="Standard 6 7 3" xfId="51512" xr:uid="{00000000-0005-0000-0000-0000B8DB0000}"/>
    <cellStyle name="Standard 6 7 4" xfId="13554" xr:uid="{00000000-0005-0000-0000-0000B9DB0000}"/>
    <cellStyle name="Standard 6 8" xfId="15423" xr:uid="{00000000-0005-0000-0000-0000BADB0000}"/>
    <cellStyle name="Standard 6 8 2" xfId="25333" xr:uid="{00000000-0005-0000-0000-0000BBDB0000}"/>
    <cellStyle name="Standard 6 8 3" xfId="46851" xr:uid="{00000000-0005-0000-0000-0000BCDB0000}"/>
    <cellStyle name="Standard 6 9" xfId="19314" xr:uid="{00000000-0005-0000-0000-0000BDDB0000}"/>
    <cellStyle name="Standard 7" xfId="630" xr:uid="{00000000-0005-0000-0000-0000BEDB0000}"/>
    <cellStyle name="Standard 7 10" xfId="42146" xr:uid="{00000000-0005-0000-0000-0000BFDB0000}"/>
    <cellStyle name="Standard 7 11" xfId="11490" xr:uid="{00000000-0005-0000-0000-0000C0DB0000}"/>
    <cellStyle name="Standard 7 12" xfId="56875" xr:uid="{00000000-0005-0000-0000-0000C1DB0000}"/>
    <cellStyle name="Standard 7 13" xfId="57330" xr:uid="{00000000-0005-0000-0000-0000C2DB0000}"/>
    <cellStyle name="Standard 7 2" xfId="1090" xr:uid="{00000000-0005-0000-0000-0000C3DB0000}"/>
    <cellStyle name="Standard 7 2 10" xfId="11947" xr:uid="{00000000-0005-0000-0000-0000C4DB0000}"/>
    <cellStyle name="Standard 7 2 2" xfId="1827" xr:uid="{00000000-0005-0000-0000-0000C5DB0000}"/>
    <cellStyle name="Standard 7 2 2 2" xfId="4200" xr:uid="{00000000-0005-0000-0000-0000C6DB0000}"/>
    <cellStyle name="Standard 7 2 2 2 2" xfId="8991" xr:uid="{00000000-0005-0000-0000-0000C7DB0000}"/>
    <cellStyle name="Standard 7 2 2 2 2 2" xfId="28410" xr:uid="{00000000-0005-0000-0000-0000C8DB0000}"/>
    <cellStyle name="Standard 7 2 2 2 2 3" xfId="54757" xr:uid="{00000000-0005-0000-0000-0000C9DB0000}"/>
    <cellStyle name="Standard 7 2 2 2 2 4" xfId="18533" xr:uid="{00000000-0005-0000-0000-0000CADB0000}"/>
    <cellStyle name="Standard 7 2 2 2 3" xfId="22825" xr:uid="{00000000-0005-0000-0000-0000CBDB0000}"/>
    <cellStyle name="Standard 7 2 2 2 3 2" xfId="50068" xr:uid="{00000000-0005-0000-0000-0000CCDB0000}"/>
    <cellStyle name="Standard 7 2 2 2 4" xfId="32308" xr:uid="{00000000-0005-0000-0000-0000CDDB0000}"/>
    <cellStyle name="Standard 7 2 2 2 5" xfId="37879" xr:uid="{00000000-0005-0000-0000-0000CEDB0000}"/>
    <cellStyle name="Standard 7 2 2 2 6" xfId="45339" xr:uid="{00000000-0005-0000-0000-0000CFDB0000}"/>
    <cellStyle name="Standard 7 2 2 2 7" xfId="14821" xr:uid="{00000000-0005-0000-0000-0000D0DB0000}"/>
    <cellStyle name="Standard 7 2 2 3" xfId="7040" xr:uid="{00000000-0005-0000-0000-0000D1DB0000}"/>
    <cellStyle name="Standard 7 2 2 3 2" xfId="26600" xr:uid="{00000000-0005-0000-0000-0000D2DB0000}"/>
    <cellStyle name="Standard 7 2 2 3 3" xfId="52806" xr:uid="{00000000-0005-0000-0000-0000D3DB0000}"/>
    <cellStyle name="Standard 7 2 2 3 4" xfId="16690" xr:uid="{00000000-0005-0000-0000-0000D4DB0000}"/>
    <cellStyle name="Standard 7 2 2 4" xfId="20666" xr:uid="{00000000-0005-0000-0000-0000D5DB0000}"/>
    <cellStyle name="Standard 7 2 2 4 2" xfId="48142" xr:uid="{00000000-0005-0000-0000-0000D6DB0000}"/>
    <cellStyle name="Standard 7 2 2 5" xfId="30291" xr:uid="{00000000-0005-0000-0000-0000D7DB0000}"/>
    <cellStyle name="Standard 7 2 2 6" xfId="35737" xr:uid="{00000000-0005-0000-0000-0000D8DB0000}"/>
    <cellStyle name="Standard 7 2 2 7" xfId="43332" xr:uid="{00000000-0005-0000-0000-0000D9DB0000}"/>
    <cellStyle name="Standard 7 2 2 8" xfId="13360" xr:uid="{00000000-0005-0000-0000-0000DADB0000}"/>
    <cellStyle name="Standard 7 2 3" xfId="3508" xr:uid="{00000000-0005-0000-0000-0000DBDB0000}"/>
    <cellStyle name="Standard 7 2 3 2" xfId="8300" xr:uid="{00000000-0005-0000-0000-0000DCDB0000}"/>
    <cellStyle name="Standard 7 2 3 2 2" xfId="27730" xr:uid="{00000000-0005-0000-0000-0000DDDB0000}"/>
    <cellStyle name="Standard 7 2 3 2 3" xfId="54066" xr:uid="{00000000-0005-0000-0000-0000DEDB0000}"/>
    <cellStyle name="Standard 7 2 3 2 4" xfId="17841" xr:uid="{00000000-0005-0000-0000-0000DFDB0000}"/>
    <cellStyle name="Standard 7 2 3 3" xfId="22133" xr:uid="{00000000-0005-0000-0000-0000E0DB0000}"/>
    <cellStyle name="Standard 7 2 3 3 2" xfId="49378" xr:uid="{00000000-0005-0000-0000-0000E1DB0000}"/>
    <cellStyle name="Standard 7 2 3 4" xfId="31620" xr:uid="{00000000-0005-0000-0000-0000E2DB0000}"/>
    <cellStyle name="Standard 7 2 3 5" xfId="37187" xr:uid="{00000000-0005-0000-0000-0000E3DB0000}"/>
    <cellStyle name="Standard 7 2 3 6" xfId="44647" xr:uid="{00000000-0005-0000-0000-0000E4DB0000}"/>
    <cellStyle name="Standard 7 2 3 7" xfId="12640" xr:uid="{00000000-0005-0000-0000-0000E5DB0000}"/>
    <cellStyle name="Standard 7 2 4" xfId="6335" xr:uid="{00000000-0005-0000-0000-0000E6DB0000}"/>
    <cellStyle name="Standard 7 2 4 2" xfId="23885" xr:uid="{00000000-0005-0000-0000-0000E7DB0000}"/>
    <cellStyle name="Standard 7 2 4 3" xfId="52101" xr:uid="{00000000-0005-0000-0000-0000E8DB0000}"/>
    <cellStyle name="Standard 7 2 4 4" xfId="14142" xr:uid="{00000000-0005-0000-0000-0000E9DB0000}"/>
    <cellStyle name="Standard 7 2 5" xfId="16011" xr:uid="{00000000-0005-0000-0000-0000EADB0000}"/>
    <cellStyle name="Standard 7 2 5 2" xfId="25921" xr:uid="{00000000-0005-0000-0000-0000EBDB0000}"/>
    <cellStyle name="Standard 7 2 5 3" xfId="47439" xr:uid="{00000000-0005-0000-0000-0000ECDB0000}"/>
    <cellStyle name="Standard 7 2 6" xfId="19935" xr:uid="{00000000-0005-0000-0000-0000EDDB0000}"/>
    <cellStyle name="Standard 7 2 7" xfId="29569" xr:uid="{00000000-0005-0000-0000-0000EEDB0000}"/>
    <cellStyle name="Standard 7 2 8" xfId="35004" xr:uid="{00000000-0005-0000-0000-0000EFDB0000}"/>
    <cellStyle name="Standard 7 2 9" xfId="42603" xr:uid="{00000000-0005-0000-0000-0000F0DB0000}"/>
    <cellStyle name="Standard 7 3" xfId="1393" xr:uid="{00000000-0005-0000-0000-0000F1DB0000}"/>
    <cellStyle name="Standard 7 3 2" xfId="3769" xr:uid="{00000000-0005-0000-0000-0000F2DB0000}"/>
    <cellStyle name="Standard 7 3 2 2" xfId="8560" xr:uid="{00000000-0005-0000-0000-0000F3DB0000}"/>
    <cellStyle name="Standard 7 3 2 2 2" xfId="27980" xr:uid="{00000000-0005-0000-0000-0000F4DB0000}"/>
    <cellStyle name="Standard 7 3 2 2 3" xfId="54326" xr:uid="{00000000-0005-0000-0000-0000F5DB0000}"/>
    <cellStyle name="Standard 7 3 2 2 4" xfId="18102" xr:uid="{00000000-0005-0000-0000-0000F6DB0000}"/>
    <cellStyle name="Standard 7 3 2 3" xfId="22394" xr:uid="{00000000-0005-0000-0000-0000F7DB0000}"/>
    <cellStyle name="Standard 7 3 2 3 2" xfId="49637" xr:uid="{00000000-0005-0000-0000-0000F8DB0000}"/>
    <cellStyle name="Standard 7 3 2 4" xfId="31877" xr:uid="{00000000-0005-0000-0000-0000F9DB0000}"/>
    <cellStyle name="Standard 7 3 2 5" xfId="37448" xr:uid="{00000000-0005-0000-0000-0000FADB0000}"/>
    <cellStyle name="Standard 7 3 2 6" xfId="44908" xr:uid="{00000000-0005-0000-0000-0000FBDB0000}"/>
    <cellStyle name="Standard 7 3 2 7" xfId="14391" xr:uid="{00000000-0005-0000-0000-0000FCDB0000}"/>
    <cellStyle name="Standard 7 3 3" xfId="6607" xr:uid="{00000000-0005-0000-0000-0000FDDB0000}"/>
    <cellStyle name="Standard 7 3 3 2" xfId="26170" xr:uid="{00000000-0005-0000-0000-0000FEDB0000}"/>
    <cellStyle name="Standard 7 3 3 3" xfId="52373" xr:uid="{00000000-0005-0000-0000-0000FFDB0000}"/>
    <cellStyle name="Standard 7 3 3 4" xfId="16260" xr:uid="{00000000-0005-0000-0000-000000DC0000}"/>
    <cellStyle name="Standard 7 3 4" xfId="20232" xr:uid="{00000000-0005-0000-0000-000001DC0000}"/>
    <cellStyle name="Standard 7 3 4 2" xfId="47709" xr:uid="{00000000-0005-0000-0000-000002DC0000}"/>
    <cellStyle name="Standard 7 3 5" xfId="29857" xr:uid="{00000000-0005-0000-0000-000003DC0000}"/>
    <cellStyle name="Standard 7 3 6" xfId="35303" xr:uid="{00000000-0005-0000-0000-000004DC0000}"/>
    <cellStyle name="Standard 7 3 7" xfId="42898" xr:uid="{00000000-0005-0000-0000-000005DC0000}"/>
    <cellStyle name="Standard 7 3 8" xfId="12927" xr:uid="{00000000-0005-0000-0000-000006DC0000}"/>
    <cellStyle name="Standard 7 4" xfId="2367" xr:uid="{00000000-0005-0000-0000-000007DC0000}"/>
    <cellStyle name="Standard 7 4 2" xfId="4672" xr:uid="{00000000-0005-0000-0000-000008DC0000}"/>
    <cellStyle name="Standard 7 4 2 2" xfId="9453" xr:uid="{00000000-0005-0000-0000-000009DC0000}"/>
    <cellStyle name="Standard 7 4 2 2 2" xfId="28846" xr:uid="{00000000-0005-0000-0000-00000ADC0000}"/>
    <cellStyle name="Standard 7 4 2 2 3" xfId="55219" xr:uid="{00000000-0005-0000-0000-00000BDC0000}"/>
    <cellStyle name="Standard 7 4 2 2 4" xfId="19005" xr:uid="{00000000-0005-0000-0000-00000CDC0000}"/>
    <cellStyle name="Standard 7 4 2 3" xfId="23297" xr:uid="{00000000-0005-0000-0000-00000DDC0000}"/>
    <cellStyle name="Standard 7 4 2 3 2" xfId="50529" xr:uid="{00000000-0005-0000-0000-00000EDC0000}"/>
    <cellStyle name="Standard 7 4 2 4" xfId="32772" xr:uid="{00000000-0005-0000-0000-00000FDC0000}"/>
    <cellStyle name="Standard 7 4 2 5" xfId="38351" xr:uid="{00000000-0005-0000-0000-000010DC0000}"/>
    <cellStyle name="Standard 7 4 2 6" xfId="45811" xr:uid="{00000000-0005-0000-0000-000011DC0000}"/>
    <cellStyle name="Standard 7 4 2 7" xfId="15257" xr:uid="{00000000-0005-0000-0000-000012DC0000}"/>
    <cellStyle name="Standard 7 4 3" xfId="7532" xr:uid="{00000000-0005-0000-0000-000013DC0000}"/>
    <cellStyle name="Standard 7 4 3 2" xfId="27036" xr:uid="{00000000-0005-0000-0000-000014DC0000}"/>
    <cellStyle name="Standard 7 4 3 3" xfId="53298" xr:uid="{00000000-0005-0000-0000-000015DC0000}"/>
    <cellStyle name="Standard 7 4 3 4" xfId="17126" xr:uid="{00000000-0005-0000-0000-000016DC0000}"/>
    <cellStyle name="Standard 7 4 4" xfId="21204" xr:uid="{00000000-0005-0000-0000-000017DC0000}"/>
    <cellStyle name="Standard 7 4 4 2" xfId="48634" xr:uid="{00000000-0005-0000-0000-000018DC0000}"/>
    <cellStyle name="Standard 7 4 5" xfId="30818" xr:uid="{00000000-0005-0000-0000-000019DC0000}"/>
    <cellStyle name="Standard 7 4 6" xfId="36277" xr:uid="{00000000-0005-0000-0000-00001ADC0000}"/>
    <cellStyle name="Standard 7 4 7" xfId="43870" xr:uid="{00000000-0005-0000-0000-00001BDC0000}"/>
    <cellStyle name="Standard 7 4 8" xfId="12210" xr:uid="{00000000-0005-0000-0000-00001CDC0000}"/>
    <cellStyle name="Standard 7 5" xfId="3077" xr:uid="{00000000-0005-0000-0000-00001DDC0000}"/>
    <cellStyle name="Standard 7 5 2" xfId="7870" xr:uid="{00000000-0005-0000-0000-00001EDC0000}"/>
    <cellStyle name="Standard 7 5 2 2" xfId="27300" xr:uid="{00000000-0005-0000-0000-00001FDC0000}"/>
    <cellStyle name="Standard 7 5 2 3" xfId="53636" xr:uid="{00000000-0005-0000-0000-000020DC0000}"/>
    <cellStyle name="Standard 7 5 2 4" xfId="17410" xr:uid="{00000000-0005-0000-0000-000021DC0000}"/>
    <cellStyle name="Standard 7 5 3" xfId="21702" xr:uid="{00000000-0005-0000-0000-000022DC0000}"/>
    <cellStyle name="Standard 7 5 3 2" xfId="48948" xr:uid="{00000000-0005-0000-0000-000023DC0000}"/>
    <cellStyle name="Standard 7 5 4" xfId="31189" xr:uid="{00000000-0005-0000-0000-000024DC0000}"/>
    <cellStyle name="Standard 7 5 5" xfId="36756" xr:uid="{00000000-0005-0000-0000-000025DC0000}"/>
    <cellStyle name="Standard 7 5 6" xfId="44216" xr:uid="{00000000-0005-0000-0000-000026DC0000}"/>
    <cellStyle name="Standard 7 5 7" xfId="13712" xr:uid="{00000000-0005-0000-0000-000027DC0000}"/>
    <cellStyle name="Standard 7 6" xfId="5147" xr:uid="{00000000-0005-0000-0000-000028DC0000}"/>
    <cellStyle name="Standard 7 6 2" xfId="9903" xr:uid="{00000000-0005-0000-0000-000029DC0000}"/>
    <cellStyle name="Standard 7 6 2 2" xfId="55669" xr:uid="{00000000-0005-0000-0000-00002ADC0000}"/>
    <cellStyle name="Standard 7 6 2 3" xfId="25491" xr:uid="{00000000-0005-0000-0000-00002BDC0000}"/>
    <cellStyle name="Standard 7 6 3" xfId="33246" xr:uid="{00000000-0005-0000-0000-00002CDC0000}"/>
    <cellStyle name="Standard 7 6 3 2" xfId="50978" xr:uid="{00000000-0005-0000-0000-00002DDC0000}"/>
    <cellStyle name="Standard 7 6 4" xfId="38825" xr:uid="{00000000-0005-0000-0000-00002EDC0000}"/>
    <cellStyle name="Standard 7 6 5" xfId="46278" xr:uid="{00000000-0005-0000-0000-00002FDC0000}"/>
    <cellStyle name="Standard 7 6 6" xfId="15581" xr:uid="{00000000-0005-0000-0000-000030DC0000}"/>
    <cellStyle name="Standard 7 7" xfId="5632" xr:uid="{00000000-0005-0000-0000-000031DC0000}"/>
    <cellStyle name="Standard 7 7 2" xfId="10324" xr:uid="{00000000-0005-0000-0000-000032DC0000}"/>
    <cellStyle name="Standard 7 7 2 2" xfId="56090" xr:uid="{00000000-0005-0000-0000-000033DC0000}"/>
    <cellStyle name="Standard 7 7 2 3" xfId="33728" xr:uid="{00000000-0005-0000-0000-000034DC0000}"/>
    <cellStyle name="Standard 7 7 3" xfId="39307" xr:uid="{00000000-0005-0000-0000-000035DC0000}"/>
    <cellStyle name="Standard 7 7 3 2" xfId="51398" xr:uid="{00000000-0005-0000-0000-000036DC0000}"/>
    <cellStyle name="Standard 7 7 4" xfId="46760" xr:uid="{00000000-0005-0000-0000-000037DC0000}"/>
    <cellStyle name="Standard 7 7 5" xfId="19477" xr:uid="{00000000-0005-0000-0000-000038DC0000}"/>
    <cellStyle name="Standard 7 8" xfId="5904" xr:uid="{00000000-0005-0000-0000-000039DC0000}"/>
    <cellStyle name="Standard 7 8 2" xfId="51670" xr:uid="{00000000-0005-0000-0000-00003ADC0000}"/>
    <cellStyle name="Standard 7 8 3" xfId="29138" xr:uid="{00000000-0005-0000-0000-00003BDC0000}"/>
    <cellStyle name="Standard 7 9" xfId="11120" xr:uid="{00000000-0005-0000-0000-00003CDC0000}"/>
    <cellStyle name="Standard 7 9 2" xfId="47009" xr:uid="{00000000-0005-0000-0000-00003DDC0000}"/>
    <cellStyle name="Standard 7 9 3" xfId="34546" xr:uid="{00000000-0005-0000-0000-00003EDC0000}"/>
    <cellStyle name="Standard 8" xfId="644" xr:uid="{00000000-0005-0000-0000-00003FDC0000}"/>
    <cellStyle name="Standard 8 10" xfId="11504" xr:uid="{00000000-0005-0000-0000-000040DC0000}"/>
    <cellStyle name="Standard 8 11" xfId="56878" xr:uid="{00000000-0005-0000-0000-000041DC0000}"/>
    <cellStyle name="Standard 8 12" xfId="57333" xr:uid="{00000000-0005-0000-0000-000042DC0000}"/>
    <cellStyle name="Standard 8 2" xfId="1407" xr:uid="{00000000-0005-0000-0000-000043DC0000}"/>
    <cellStyle name="Standard 8 2 2" xfId="3783" xr:uid="{00000000-0005-0000-0000-000044DC0000}"/>
    <cellStyle name="Standard 8 2 2 2" xfId="8574" xr:uid="{00000000-0005-0000-0000-000045DC0000}"/>
    <cellStyle name="Standard 8 2 2 2 2" xfId="27994" xr:uid="{00000000-0005-0000-0000-000046DC0000}"/>
    <cellStyle name="Standard 8 2 2 2 3" xfId="54340" xr:uid="{00000000-0005-0000-0000-000047DC0000}"/>
    <cellStyle name="Standard 8 2 2 2 4" xfId="18116" xr:uid="{00000000-0005-0000-0000-000048DC0000}"/>
    <cellStyle name="Standard 8 2 2 3" xfId="22408" xr:uid="{00000000-0005-0000-0000-000049DC0000}"/>
    <cellStyle name="Standard 8 2 2 3 2" xfId="49651" xr:uid="{00000000-0005-0000-0000-00004ADC0000}"/>
    <cellStyle name="Standard 8 2 2 4" xfId="31891" xr:uid="{00000000-0005-0000-0000-00004BDC0000}"/>
    <cellStyle name="Standard 8 2 2 5" xfId="37462" xr:uid="{00000000-0005-0000-0000-00004CDC0000}"/>
    <cellStyle name="Standard 8 2 2 6" xfId="44922" xr:uid="{00000000-0005-0000-0000-00004DDC0000}"/>
    <cellStyle name="Standard 8 2 2 7" xfId="14405" xr:uid="{00000000-0005-0000-0000-00004EDC0000}"/>
    <cellStyle name="Standard 8 2 3" xfId="6621" xr:uid="{00000000-0005-0000-0000-00004FDC0000}"/>
    <cellStyle name="Standard 8 2 3 2" xfId="26184" xr:uid="{00000000-0005-0000-0000-000050DC0000}"/>
    <cellStyle name="Standard 8 2 3 3" xfId="52387" xr:uid="{00000000-0005-0000-0000-000051DC0000}"/>
    <cellStyle name="Standard 8 2 3 4" xfId="16274" xr:uid="{00000000-0005-0000-0000-000052DC0000}"/>
    <cellStyle name="Standard 8 2 4" xfId="20246" xr:uid="{00000000-0005-0000-0000-000053DC0000}"/>
    <cellStyle name="Standard 8 2 4 2" xfId="47723" xr:uid="{00000000-0005-0000-0000-000054DC0000}"/>
    <cellStyle name="Standard 8 2 5" xfId="29871" xr:uid="{00000000-0005-0000-0000-000055DC0000}"/>
    <cellStyle name="Standard 8 2 6" xfId="35317" xr:uid="{00000000-0005-0000-0000-000056DC0000}"/>
    <cellStyle name="Standard 8 2 7" xfId="42912" xr:uid="{00000000-0005-0000-0000-000057DC0000}"/>
    <cellStyle name="Standard 8 2 8" xfId="12941" xr:uid="{00000000-0005-0000-0000-000058DC0000}"/>
    <cellStyle name="Standard 8 3" xfId="2580" xr:uid="{00000000-0005-0000-0000-000059DC0000}"/>
    <cellStyle name="Standard 8 3 2" xfId="4685" xr:uid="{00000000-0005-0000-0000-00005ADC0000}"/>
    <cellStyle name="Standard 8 3 2 2" xfId="9457" xr:uid="{00000000-0005-0000-0000-00005BDC0000}"/>
    <cellStyle name="Standard 8 3 2 2 2" xfId="28850" xr:uid="{00000000-0005-0000-0000-00005CDC0000}"/>
    <cellStyle name="Standard 8 3 2 2 3" xfId="55223" xr:uid="{00000000-0005-0000-0000-00005DDC0000}"/>
    <cellStyle name="Standard 8 3 2 2 4" xfId="19018" xr:uid="{00000000-0005-0000-0000-00005EDC0000}"/>
    <cellStyle name="Standard 8 3 2 3" xfId="23310" xr:uid="{00000000-0005-0000-0000-00005FDC0000}"/>
    <cellStyle name="Standard 8 3 2 3 2" xfId="50532" xr:uid="{00000000-0005-0000-0000-000060DC0000}"/>
    <cellStyle name="Standard 8 3 2 4" xfId="32785" xr:uid="{00000000-0005-0000-0000-000061DC0000}"/>
    <cellStyle name="Standard 8 3 2 5" xfId="38364" xr:uid="{00000000-0005-0000-0000-000062DC0000}"/>
    <cellStyle name="Standard 8 3 2 6" xfId="45824" xr:uid="{00000000-0005-0000-0000-000063DC0000}"/>
    <cellStyle name="Standard 8 3 2 7" xfId="15291" xr:uid="{00000000-0005-0000-0000-000064DC0000}"/>
    <cellStyle name="Standard 8 3 3" xfId="7573" xr:uid="{00000000-0005-0000-0000-000065DC0000}"/>
    <cellStyle name="Standard 8 3 3 2" xfId="27039" xr:uid="{00000000-0005-0000-0000-000066DC0000}"/>
    <cellStyle name="Standard 8 3 3 3" xfId="53339" xr:uid="{00000000-0005-0000-0000-000067DC0000}"/>
    <cellStyle name="Standard 8 3 3 4" xfId="17129" xr:uid="{00000000-0005-0000-0000-000068DC0000}"/>
    <cellStyle name="Standard 8 3 4" xfId="21315" xr:uid="{00000000-0005-0000-0000-000069DC0000}"/>
    <cellStyle name="Standard 8 3 4 2" xfId="48663" xr:uid="{00000000-0005-0000-0000-00006ADC0000}"/>
    <cellStyle name="Standard 8 3 5" xfId="30865" xr:uid="{00000000-0005-0000-0000-00006BDC0000}"/>
    <cellStyle name="Standard 8 3 6" xfId="36369" xr:uid="{00000000-0005-0000-0000-00006CDC0000}"/>
    <cellStyle name="Standard 8 3 7" xfId="43904" xr:uid="{00000000-0005-0000-0000-00006DDC0000}"/>
    <cellStyle name="Standard 8 3 8" xfId="12224" xr:uid="{00000000-0005-0000-0000-00006EDC0000}"/>
    <cellStyle name="Standard 8 4" xfId="3091" xr:uid="{00000000-0005-0000-0000-00006FDC0000}"/>
    <cellStyle name="Standard 8 4 2" xfId="7884" xr:uid="{00000000-0005-0000-0000-000070DC0000}"/>
    <cellStyle name="Standard 8 4 2 2" xfId="27314" xr:uid="{00000000-0005-0000-0000-000071DC0000}"/>
    <cellStyle name="Standard 8 4 2 3" xfId="53650" xr:uid="{00000000-0005-0000-0000-000072DC0000}"/>
    <cellStyle name="Standard 8 4 2 4" xfId="17424" xr:uid="{00000000-0005-0000-0000-000073DC0000}"/>
    <cellStyle name="Standard 8 4 3" xfId="21716" xr:uid="{00000000-0005-0000-0000-000074DC0000}"/>
    <cellStyle name="Standard 8 4 3 2" xfId="48962" xr:uid="{00000000-0005-0000-0000-000075DC0000}"/>
    <cellStyle name="Standard 8 4 4" xfId="31203" xr:uid="{00000000-0005-0000-0000-000076DC0000}"/>
    <cellStyle name="Standard 8 4 5" xfId="36770" xr:uid="{00000000-0005-0000-0000-000077DC0000}"/>
    <cellStyle name="Standard 8 4 6" xfId="44230" xr:uid="{00000000-0005-0000-0000-000078DC0000}"/>
    <cellStyle name="Standard 8 4 7" xfId="13726" xr:uid="{00000000-0005-0000-0000-000079DC0000}"/>
    <cellStyle name="Standard 8 5" xfId="5181" xr:uid="{00000000-0005-0000-0000-00007ADC0000}"/>
    <cellStyle name="Standard 8 5 2" xfId="9906" xr:uid="{00000000-0005-0000-0000-00007BDC0000}"/>
    <cellStyle name="Standard 8 5 2 2" xfId="55672" xr:uid="{00000000-0005-0000-0000-00007CDC0000}"/>
    <cellStyle name="Standard 8 5 2 3" xfId="25505" xr:uid="{00000000-0005-0000-0000-00007DDC0000}"/>
    <cellStyle name="Standard 8 5 3" xfId="33280" xr:uid="{00000000-0005-0000-0000-00007EDC0000}"/>
    <cellStyle name="Standard 8 5 3 2" xfId="50981" xr:uid="{00000000-0005-0000-0000-00007FDC0000}"/>
    <cellStyle name="Standard 8 5 4" xfId="38859" xr:uid="{00000000-0005-0000-0000-000080DC0000}"/>
    <cellStyle name="Standard 8 5 5" xfId="46312" xr:uid="{00000000-0005-0000-0000-000081DC0000}"/>
    <cellStyle name="Standard 8 5 6" xfId="15595" xr:uid="{00000000-0005-0000-0000-000082DC0000}"/>
    <cellStyle name="Standard 8 6" xfId="5636" xr:uid="{00000000-0005-0000-0000-000083DC0000}"/>
    <cellStyle name="Standard 8 6 2" xfId="10328" xr:uid="{00000000-0005-0000-0000-000084DC0000}"/>
    <cellStyle name="Standard 8 6 2 2" xfId="56093" xr:uid="{00000000-0005-0000-0000-000085DC0000}"/>
    <cellStyle name="Standard 8 6 2 3" xfId="33731" xr:uid="{00000000-0005-0000-0000-000086DC0000}"/>
    <cellStyle name="Standard 8 6 3" xfId="39310" xr:uid="{00000000-0005-0000-0000-000087DC0000}"/>
    <cellStyle name="Standard 8 6 3 2" xfId="51402" xr:uid="{00000000-0005-0000-0000-000088DC0000}"/>
    <cellStyle name="Standard 8 6 4" xfId="46764" xr:uid="{00000000-0005-0000-0000-000089DC0000}"/>
    <cellStyle name="Standard 8 6 5" xfId="19491" xr:uid="{00000000-0005-0000-0000-00008ADC0000}"/>
    <cellStyle name="Standard 8 7" xfId="5918" xr:uid="{00000000-0005-0000-0000-00008BDC0000}"/>
    <cellStyle name="Standard 8 7 2" xfId="51684" xr:uid="{00000000-0005-0000-0000-00008CDC0000}"/>
    <cellStyle name="Standard 8 7 3" xfId="29152" xr:uid="{00000000-0005-0000-0000-00008DDC0000}"/>
    <cellStyle name="Standard 8 8" xfId="11123" xr:uid="{00000000-0005-0000-0000-00008EDC0000}"/>
    <cellStyle name="Standard 8 8 2" xfId="47023" xr:uid="{00000000-0005-0000-0000-00008FDC0000}"/>
    <cellStyle name="Standard 8 8 3" xfId="34560" xr:uid="{00000000-0005-0000-0000-000090DC0000}"/>
    <cellStyle name="Standard 8 9" xfId="42160" xr:uid="{00000000-0005-0000-0000-000091DC0000}"/>
    <cellStyle name="Standard 9" xfId="1094" xr:uid="{00000000-0005-0000-0000-000092DC0000}"/>
    <cellStyle name="Standard 9 10" xfId="11950" xr:uid="{00000000-0005-0000-0000-000093DC0000}"/>
    <cellStyle name="Standard 9 11" xfId="57335" xr:uid="{00000000-0005-0000-0000-000094DC0000}"/>
    <cellStyle name="Standard 9 12" xfId="57377" xr:uid="{00000000-0005-0000-0000-000095DC0000}"/>
    <cellStyle name="Standard 9 2" xfId="1830" xr:uid="{00000000-0005-0000-0000-000096DC0000}"/>
    <cellStyle name="Standard 9 2 2" xfId="4203" xr:uid="{00000000-0005-0000-0000-000097DC0000}"/>
    <cellStyle name="Standard 9 2 2 2" xfId="8994" xr:uid="{00000000-0005-0000-0000-000098DC0000}"/>
    <cellStyle name="Standard 9 2 2 2 2" xfId="28413" xr:uid="{00000000-0005-0000-0000-000099DC0000}"/>
    <cellStyle name="Standard 9 2 2 2 3" xfId="54760" xr:uid="{00000000-0005-0000-0000-00009ADC0000}"/>
    <cellStyle name="Standard 9 2 2 2 4" xfId="18536" xr:uid="{00000000-0005-0000-0000-00009BDC0000}"/>
    <cellStyle name="Standard 9 2 2 3" xfId="22828" xr:uid="{00000000-0005-0000-0000-00009CDC0000}"/>
    <cellStyle name="Standard 9 2 2 3 2" xfId="50071" xr:uid="{00000000-0005-0000-0000-00009DDC0000}"/>
    <cellStyle name="Standard 9 2 2 4" xfId="32311" xr:uid="{00000000-0005-0000-0000-00009EDC0000}"/>
    <cellStyle name="Standard 9 2 2 5" xfId="37882" xr:uid="{00000000-0005-0000-0000-00009FDC0000}"/>
    <cellStyle name="Standard 9 2 2 6" xfId="45342" xr:uid="{00000000-0005-0000-0000-0000A0DC0000}"/>
    <cellStyle name="Standard 9 2 2 7" xfId="14824" xr:uid="{00000000-0005-0000-0000-0000A1DC0000}"/>
    <cellStyle name="Standard 9 2 3" xfId="7043" xr:uid="{00000000-0005-0000-0000-0000A2DC0000}"/>
    <cellStyle name="Standard 9 2 3 2" xfId="26603" xr:uid="{00000000-0005-0000-0000-0000A3DC0000}"/>
    <cellStyle name="Standard 9 2 3 3" xfId="52809" xr:uid="{00000000-0005-0000-0000-0000A4DC0000}"/>
    <cellStyle name="Standard 9 2 3 4" xfId="16693" xr:uid="{00000000-0005-0000-0000-0000A5DC0000}"/>
    <cellStyle name="Standard 9 2 4" xfId="20669" xr:uid="{00000000-0005-0000-0000-0000A6DC0000}"/>
    <cellStyle name="Standard 9 2 4 2" xfId="48145" xr:uid="{00000000-0005-0000-0000-0000A7DC0000}"/>
    <cellStyle name="Standard 9 2 5" xfId="30294" xr:uid="{00000000-0005-0000-0000-0000A8DC0000}"/>
    <cellStyle name="Standard 9 2 6" xfId="35740" xr:uid="{00000000-0005-0000-0000-0000A9DC0000}"/>
    <cellStyle name="Standard 9 2 7" xfId="43335" xr:uid="{00000000-0005-0000-0000-0000AADC0000}"/>
    <cellStyle name="Standard 9 2 8" xfId="13363" xr:uid="{00000000-0005-0000-0000-0000ABDC0000}"/>
    <cellStyle name="Standard 9 3" xfId="3511" xr:uid="{00000000-0005-0000-0000-0000ACDC0000}"/>
    <cellStyle name="Standard 9 3 2" xfId="8303" xr:uid="{00000000-0005-0000-0000-0000ADDC0000}"/>
    <cellStyle name="Standard 9 3 2 2" xfId="27733" xr:uid="{00000000-0005-0000-0000-0000AEDC0000}"/>
    <cellStyle name="Standard 9 3 2 3" xfId="54069" xr:uid="{00000000-0005-0000-0000-0000AFDC0000}"/>
    <cellStyle name="Standard 9 3 2 4" xfId="17844" xr:uid="{00000000-0005-0000-0000-0000B0DC0000}"/>
    <cellStyle name="Standard 9 3 3" xfId="22136" xr:uid="{00000000-0005-0000-0000-0000B1DC0000}"/>
    <cellStyle name="Standard 9 3 3 2" xfId="49381" xr:uid="{00000000-0005-0000-0000-0000B2DC0000}"/>
    <cellStyle name="Standard 9 3 4" xfId="31623" xr:uid="{00000000-0005-0000-0000-0000B3DC0000}"/>
    <cellStyle name="Standard 9 3 5" xfId="37190" xr:uid="{00000000-0005-0000-0000-0000B4DC0000}"/>
    <cellStyle name="Standard 9 3 6" xfId="44650" xr:uid="{00000000-0005-0000-0000-0000B5DC0000}"/>
    <cellStyle name="Standard 9 3 7" xfId="12643" xr:uid="{00000000-0005-0000-0000-0000B6DC0000}"/>
    <cellStyle name="Standard 9 4" xfId="6338" xr:uid="{00000000-0005-0000-0000-0000B7DC0000}"/>
    <cellStyle name="Standard 9 4 2" xfId="23658" xr:uid="{00000000-0005-0000-0000-0000B8DC0000}"/>
    <cellStyle name="Standard 9 4 3" xfId="52104" xr:uid="{00000000-0005-0000-0000-0000B9DC0000}"/>
    <cellStyle name="Standard 9 4 4" xfId="14145" xr:uid="{00000000-0005-0000-0000-0000BADC0000}"/>
    <cellStyle name="Standard 9 5" xfId="16014" xr:uid="{00000000-0005-0000-0000-0000BBDC0000}"/>
    <cellStyle name="Standard 9 5 2" xfId="25924" xr:uid="{00000000-0005-0000-0000-0000BCDC0000}"/>
    <cellStyle name="Standard 9 5 3" xfId="47442" xr:uid="{00000000-0005-0000-0000-0000BDDC0000}"/>
    <cellStyle name="Standard 9 6" xfId="19938" xr:uid="{00000000-0005-0000-0000-0000BEDC0000}"/>
    <cellStyle name="Standard 9 7" xfId="29572" xr:uid="{00000000-0005-0000-0000-0000BFDC0000}"/>
    <cellStyle name="Standard 9 8" xfId="35007" xr:uid="{00000000-0005-0000-0000-0000C0DC0000}"/>
    <cellStyle name="Standard 9 9" xfId="42606" xr:uid="{00000000-0005-0000-0000-0000C1DC0000}"/>
    <cellStyle name="Standard_Bham2" xfId="64" xr:uid="{00000000-0005-0000-0000-0000C2DC0000}"/>
    <cellStyle name="Stil 1" xfId="130" xr:uid="{00000000-0005-0000-0000-0000C3DC0000}"/>
    <cellStyle name="Stil 1 2" xfId="2676" xr:uid="{00000000-0005-0000-0000-0000C4DC0000}"/>
    <cellStyle name="Stil 1 3" xfId="2465" xr:uid="{00000000-0005-0000-0000-0000C5DC0000}"/>
    <cellStyle name="Style 1" xfId="332" xr:uid="{00000000-0005-0000-0000-0000C6DC0000}"/>
    <cellStyle name="Style 1 2" xfId="2750" xr:uid="{00000000-0005-0000-0000-0000C7DC0000}"/>
    <cellStyle name="Style 1 3" xfId="2539" xr:uid="{00000000-0005-0000-0000-0000C8DC0000}"/>
    <cellStyle name="Subtotal" xfId="65" xr:uid="{00000000-0005-0000-0000-0000C9DC0000}"/>
    <cellStyle name="Subtotal 2" xfId="2636" xr:uid="{00000000-0005-0000-0000-0000CADC0000}"/>
    <cellStyle name="Subtotal 3" xfId="2425" xr:uid="{00000000-0005-0000-0000-0000CBDC0000}"/>
    <cellStyle name="Texto de advertencia" xfId="262" xr:uid="{00000000-0005-0000-0000-0000CCDC0000}"/>
    <cellStyle name="Texto de Aviso" xfId="66" xr:uid="{00000000-0005-0000-0000-0000CDDC0000}"/>
    <cellStyle name="Texto de Aviso 2" xfId="2637" xr:uid="{00000000-0005-0000-0000-0000CEDC0000}"/>
    <cellStyle name="Texto de Aviso 3" xfId="2426" xr:uid="{00000000-0005-0000-0000-0000CFDC0000}"/>
    <cellStyle name="Texto Explicativo" xfId="67" xr:uid="{00000000-0005-0000-0000-0000D0DC0000}"/>
    <cellStyle name="Texto Explicativo 2" xfId="177" xr:uid="{00000000-0005-0000-0000-0000D1DC0000}"/>
    <cellStyle name="Texto Explicativo 2 2" xfId="2715" xr:uid="{00000000-0005-0000-0000-0000D2DC0000}"/>
    <cellStyle name="Texto Explicativo 2 3" xfId="2504" xr:uid="{00000000-0005-0000-0000-0000D3DC0000}"/>
    <cellStyle name="Texto Explicativo 3" xfId="2638" xr:uid="{00000000-0005-0000-0000-0000D4DC0000}"/>
    <cellStyle name="Texto Explicativo 4" xfId="2427" xr:uid="{00000000-0005-0000-0000-0000D5DC0000}"/>
    <cellStyle name="Texto Explicativo_Bham" xfId="393" xr:uid="{00000000-0005-0000-0000-0000D6DC0000}"/>
    <cellStyle name="Title" xfId="56887" xr:uid="{00000000-0005-0000-0000-0000D7DC0000}"/>
    <cellStyle name="Título" xfId="68" xr:uid="{00000000-0005-0000-0000-0000D8DC0000}"/>
    <cellStyle name="Título 1" xfId="69" xr:uid="{00000000-0005-0000-0000-0000D9DC0000}"/>
    <cellStyle name="Título 1 2" xfId="179" xr:uid="{00000000-0005-0000-0000-0000DADC0000}"/>
    <cellStyle name="Título 1 2 2" xfId="2717" xr:uid="{00000000-0005-0000-0000-0000DBDC0000}"/>
    <cellStyle name="Título 1 2 3" xfId="2506" xr:uid="{00000000-0005-0000-0000-0000DCDC0000}"/>
    <cellStyle name="Título 1 3" xfId="2640" xr:uid="{00000000-0005-0000-0000-0000DDDC0000}"/>
    <cellStyle name="Título 1 4" xfId="2429" xr:uid="{00000000-0005-0000-0000-0000DEDC0000}"/>
    <cellStyle name="Título 1_Bham" xfId="395" xr:uid="{00000000-0005-0000-0000-0000DFDC0000}"/>
    <cellStyle name="Título 10" xfId="273" xr:uid="{00000000-0005-0000-0000-0000E0DC0000}"/>
    <cellStyle name="Título 10 2" xfId="2741" xr:uid="{00000000-0005-0000-0000-0000E1DC0000}"/>
    <cellStyle name="Título 10 3" xfId="2530" xr:uid="{00000000-0005-0000-0000-0000E2DC0000}"/>
    <cellStyle name="Título 11" xfId="268" xr:uid="{00000000-0005-0000-0000-0000E3DC0000}"/>
    <cellStyle name="Título 11 2" xfId="2738" xr:uid="{00000000-0005-0000-0000-0000E4DC0000}"/>
    <cellStyle name="Título 11 3" xfId="2527" xr:uid="{00000000-0005-0000-0000-0000E5DC0000}"/>
    <cellStyle name="Título 12" xfId="271" xr:uid="{00000000-0005-0000-0000-0000E6DC0000}"/>
    <cellStyle name="Título 12 2" xfId="2740" xr:uid="{00000000-0005-0000-0000-0000E7DC0000}"/>
    <cellStyle name="Título 12 3" xfId="2529" xr:uid="{00000000-0005-0000-0000-0000E8DC0000}"/>
    <cellStyle name="Título 13" xfId="269" xr:uid="{00000000-0005-0000-0000-0000E9DC0000}"/>
    <cellStyle name="Título 13 2" xfId="2739" xr:uid="{00000000-0005-0000-0000-0000EADC0000}"/>
    <cellStyle name="Título 13 3" xfId="2528" xr:uid="{00000000-0005-0000-0000-0000EBDC0000}"/>
    <cellStyle name="Título 14" xfId="274" xr:uid="{00000000-0005-0000-0000-0000ECDC0000}"/>
    <cellStyle name="Título 14 2" xfId="2742" xr:uid="{00000000-0005-0000-0000-0000EDDC0000}"/>
    <cellStyle name="Título 14 3" xfId="2531" xr:uid="{00000000-0005-0000-0000-0000EEDC0000}"/>
    <cellStyle name="Título 15" xfId="266" xr:uid="{00000000-0005-0000-0000-0000EFDC0000}"/>
    <cellStyle name="Título 15 2" xfId="2736" xr:uid="{00000000-0005-0000-0000-0000F0DC0000}"/>
    <cellStyle name="Título 15 3" xfId="2525" xr:uid="{00000000-0005-0000-0000-0000F1DC0000}"/>
    <cellStyle name="Título 16" xfId="281" xr:uid="{00000000-0005-0000-0000-0000F2DC0000}"/>
    <cellStyle name="Título 16 2" xfId="2747" xr:uid="{00000000-0005-0000-0000-0000F3DC0000}"/>
    <cellStyle name="Título 16 3" xfId="2536" xr:uid="{00000000-0005-0000-0000-0000F4DC0000}"/>
    <cellStyle name="Título 17" xfId="267" xr:uid="{00000000-0005-0000-0000-0000F5DC0000}"/>
    <cellStyle name="Título 17 2" xfId="2737" xr:uid="{00000000-0005-0000-0000-0000F6DC0000}"/>
    <cellStyle name="Título 17 3" xfId="2526" xr:uid="{00000000-0005-0000-0000-0000F7DC0000}"/>
    <cellStyle name="Título 18" xfId="275" xr:uid="{00000000-0005-0000-0000-0000F8DC0000}"/>
    <cellStyle name="Título 18 2" xfId="2743" xr:uid="{00000000-0005-0000-0000-0000F9DC0000}"/>
    <cellStyle name="Título 18 3" xfId="2532" xr:uid="{00000000-0005-0000-0000-0000FADC0000}"/>
    <cellStyle name="Título 19" xfId="278" xr:uid="{00000000-0005-0000-0000-0000FBDC0000}"/>
    <cellStyle name="Título 19 2" xfId="2744" xr:uid="{00000000-0005-0000-0000-0000FCDC0000}"/>
    <cellStyle name="Título 19 3" xfId="2533" xr:uid="{00000000-0005-0000-0000-0000FDDC0000}"/>
    <cellStyle name="Título 2" xfId="70" xr:uid="{00000000-0005-0000-0000-0000FEDC0000}"/>
    <cellStyle name="Título 2 2" xfId="180" xr:uid="{00000000-0005-0000-0000-0000FFDC0000}"/>
    <cellStyle name="Título 2 2 2" xfId="2718" xr:uid="{00000000-0005-0000-0000-000000DD0000}"/>
    <cellStyle name="Título 2 2 3" xfId="2507" xr:uid="{00000000-0005-0000-0000-000001DD0000}"/>
    <cellStyle name="Título 2 3" xfId="2641" xr:uid="{00000000-0005-0000-0000-000002DD0000}"/>
    <cellStyle name="Título 2 4" xfId="2430" xr:uid="{00000000-0005-0000-0000-000003DD0000}"/>
    <cellStyle name="Título 2_Bham" xfId="396" xr:uid="{00000000-0005-0000-0000-000004DD0000}"/>
    <cellStyle name="Título 20" xfId="279" xr:uid="{00000000-0005-0000-0000-000005DD0000}"/>
    <cellStyle name="Título 20 2" xfId="2745" xr:uid="{00000000-0005-0000-0000-000006DD0000}"/>
    <cellStyle name="Título 20 3" xfId="2534" xr:uid="{00000000-0005-0000-0000-000007DD0000}"/>
    <cellStyle name="Título 21" xfId="282" xr:uid="{00000000-0005-0000-0000-000008DD0000}"/>
    <cellStyle name="Título 21 2" xfId="2748" xr:uid="{00000000-0005-0000-0000-000009DD0000}"/>
    <cellStyle name="Título 21 3" xfId="2537" xr:uid="{00000000-0005-0000-0000-00000ADD0000}"/>
    <cellStyle name="Título 22" xfId="280" xr:uid="{00000000-0005-0000-0000-00000BDD0000}"/>
    <cellStyle name="Título 22 2" xfId="2746" xr:uid="{00000000-0005-0000-0000-00000CDD0000}"/>
    <cellStyle name="Título 22 3" xfId="2535" xr:uid="{00000000-0005-0000-0000-00000DDD0000}"/>
    <cellStyle name="Título 23" xfId="335" xr:uid="{00000000-0005-0000-0000-00000EDD0000}"/>
    <cellStyle name="Título 23 2" xfId="2752" xr:uid="{00000000-0005-0000-0000-00000FDD0000}"/>
    <cellStyle name="Título 23 3" xfId="2541" xr:uid="{00000000-0005-0000-0000-000010DD0000}"/>
    <cellStyle name="Título 24" xfId="400" xr:uid="{00000000-0005-0000-0000-000011DD0000}"/>
    <cellStyle name="Título 24 2" xfId="2762" xr:uid="{00000000-0005-0000-0000-000012DD0000}"/>
    <cellStyle name="Título 24 3" xfId="2551" xr:uid="{00000000-0005-0000-0000-000013DD0000}"/>
    <cellStyle name="Título 25" xfId="409" xr:uid="{00000000-0005-0000-0000-000014DD0000}"/>
    <cellStyle name="Título 25 2" xfId="2769" xr:uid="{00000000-0005-0000-0000-000015DD0000}"/>
    <cellStyle name="Título 25 3" xfId="2558" xr:uid="{00000000-0005-0000-0000-000016DD0000}"/>
    <cellStyle name="Título 26" xfId="460" xr:uid="{00000000-0005-0000-0000-000017DD0000}"/>
    <cellStyle name="Título 26 2" xfId="2774" xr:uid="{00000000-0005-0000-0000-000018DD0000}"/>
    <cellStyle name="Título 26 3" xfId="2563" xr:uid="{00000000-0005-0000-0000-000019DD0000}"/>
    <cellStyle name="Título 27" xfId="2639" xr:uid="{00000000-0005-0000-0000-00001ADD0000}"/>
    <cellStyle name="Título 28" xfId="2790" xr:uid="{00000000-0005-0000-0000-00001BDD0000}"/>
    <cellStyle name="Título 29" xfId="2789" xr:uid="{00000000-0005-0000-0000-00001CDD0000}"/>
    <cellStyle name="Título 3" xfId="71" xr:uid="{00000000-0005-0000-0000-00001DDD0000}"/>
    <cellStyle name="Título 3 2" xfId="181" xr:uid="{00000000-0005-0000-0000-00001EDD0000}"/>
    <cellStyle name="Título 3 2 2" xfId="2719" xr:uid="{00000000-0005-0000-0000-00001FDD0000}"/>
    <cellStyle name="Título 3 2 3" xfId="2508" xr:uid="{00000000-0005-0000-0000-000020DD0000}"/>
    <cellStyle name="Título 3 3" xfId="2642" xr:uid="{00000000-0005-0000-0000-000021DD0000}"/>
    <cellStyle name="Título 3 4" xfId="2431" xr:uid="{00000000-0005-0000-0000-000022DD0000}"/>
    <cellStyle name="Título 3_Bham" xfId="397" xr:uid="{00000000-0005-0000-0000-000023DD0000}"/>
    <cellStyle name="Título 30" xfId="2428" xr:uid="{00000000-0005-0000-0000-000024DD0000}"/>
    <cellStyle name="Título 31" xfId="2792" xr:uid="{00000000-0005-0000-0000-000025DD0000}"/>
    <cellStyle name="Título 32" xfId="2578" xr:uid="{00000000-0005-0000-0000-000026DD0000}"/>
    <cellStyle name="Título 33" xfId="56879" xr:uid="{00000000-0005-0000-0000-000027DD0000}"/>
    <cellStyle name="Título 34" xfId="56881" xr:uid="{00000000-0005-0000-0000-000028DD0000}"/>
    <cellStyle name="Título 35" xfId="56882" xr:uid="{00000000-0005-0000-0000-000029DD0000}"/>
    <cellStyle name="Título 36" xfId="56884" xr:uid="{00000000-0005-0000-0000-00002ADD0000}"/>
    <cellStyle name="Título 4" xfId="72" xr:uid="{00000000-0005-0000-0000-00002BDD0000}"/>
    <cellStyle name="Título 4 2" xfId="182" xr:uid="{00000000-0005-0000-0000-00002CDD0000}"/>
    <cellStyle name="Título 4 2 2" xfId="2720" xr:uid="{00000000-0005-0000-0000-00002DDD0000}"/>
    <cellStyle name="Título 4 2 3" xfId="2509" xr:uid="{00000000-0005-0000-0000-00002EDD0000}"/>
    <cellStyle name="Título 4 3" xfId="2643" xr:uid="{00000000-0005-0000-0000-00002FDD0000}"/>
    <cellStyle name="Título 4 4" xfId="2432" xr:uid="{00000000-0005-0000-0000-000030DD0000}"/>
    <cellStyle name="Título 4_Bham" xfId="398" xr:uid="{00000000-0005-0000-0000-000031DD0000}"/>
    <cellStyle name="Título 5" xfId="178" xr:uid="{00000000-0005-0000-0000-000032DD0000}"/>
    <cellStyle name="Título 5 2" xfId="2716" xr:uid="{00000000-0005-0000-0000-000033DD0000}"/>
    <cellStyle name="Título 5 3" xfId="2505" xr:uid="{00000000-0005-0000-0000-000034DD0000}"/>
    <cellStyle name="Título 6" xfId="211" xr:uid="{00000000-0005-0000-0000-000035DD0000}"/>
    <cellStyle name="Título 6 2" xfId="2723" xr:uid="{00000000-0005-0000-0000-000036DD0000}"/>
    <cellStyle name="Título 6 3" xfId="2512" xr:uid="{00000000-0005-0000-0000-000037DD0000}"/>
    <cellStyle name="Título 7" xfId="264" xr:uid="{00000000-0005-0000-0000-000038DD0000}"/>
    <cellStyle name="Título 7 2" xfId="2734" xr:uid="{00000000-0005-0000-0000-000039DD0000}"/>
    <cellStyle name="Título 7 3" xfId="2523" xr:uid="{00000000-0005-0000-0000-00003ADD0000}"/>
    <cellStyle name="Título 8" xfId="263" xr:uid="{00000000-0005-0000-0000-00003BDD0000}"/>
    <cellStyle name="Título 8 2" xfId="2733" xr:uid="{00000000-0005-0000-0000-00003CDD0000}"/>
    <cellStyle name="Título 8 3" xfId="2522" xr:uid="{00000000-0005-0000-0000-00003DDD0000}"/>
    <cellStyle name="Título 9" xfId="265" xr:uid="{00000000-0005-0000-0000-00003EDD0000}"/>
    <cellStyle name="Título 9 2" xfId="2735" xr:uid="{00000000-0005-0000-0000-00003FDD0000}"/>
    <cellStyle name="Título 9 3" xfId="2524" xr:uid="{00000000-0005-0000-0000-000040DD0000}"/>
    <cellStyle name="Título_Bham" xfId="394" xr:uid="{00000000-0005-0000-0000-000041DD0000}"/>
    <cellStyle name="Total" xfId="56915" builtinId="25" customBuiltin="1"/>
    <cellStyle name="Total 2" xfId="461" xr:uid="{00000000-0005-0000-0000-000043DD0000}"/>
    <cellStyle name="Total 2 10" xfId="19050" xr:uid="{00000000-0005-0000-0000-000044DD0000}"/>
    <cellStyle name="Total 2 11" xfId="23359" xr:uid="{00000000-0005-0000-0000-000045DD0000}"/>
    <cellStyle name="Total 2 12" xfId="25206" xr:uid="{00000000-0005-0000-0000-000046DD0000}"/>
    <cellStyle name="Total 2 13" xfId="28938" xr:uid="{00000000-0005-0000-0000-000047DD0000}"/>
    <cellStyle name="Total 2 14" xfId="34353" xr:uid="{00000000-0005-0000-0000-000048DD0000}"/>
    <cellStyle name="Total 2 15" xfId="34380" xr:uid="{00000000-0005-0000-0000-000049DD0000}"/>
    <cellStyle name="Total 2 16" xfId="40722" xr:uid="{00000000-0005-0000-0000-00004ADD0000}"/>
    <cellStyle name="Total 2 17" xfId="41669" xr:uid="{00000000-0005-0000-0000-00004BDD0000}"/>
    <cellStyle name="Total 2 18" xfId="40960" xr:uid="{00000000-0005-0000-0000-00004CDD0000}"/>
    <cellStyle name="Total 2 19" xfId="41715" xr:uid="{00000000-0005-0000-0000-00004DDD0000}"/>
    <cellStyle name="Total 2 2" xfId="755" xr:uid="{00000000-0005-0000-0000-00004EDD0000}"/>
    <cellStyle name="Total 2 2 10" xfId="24056" xr:uid="{00000000-0005-0000-0000-00004FDD0000}"/>
    <cellStyle name="Total 2 2 11" xfId="23571" xr:uid="{00000000-0005-0000-0000-000050DD0000}"/>
    <cellStyle name="Total 2 2 12" xfId="30842" xr:uid="{00000000-0005-0000-0000-000051DD0000}"/>
    <cellStyle name="Total 2 2 13" xfId="34669" xr:uid="{00000000-0005-0000-0000-000052DD0000}"/>
    <cellStyle name="Total 2 2 14" xfId="39335" xr:uid="{00000000-0005-0000-0000-000053DD0000}"/>
    <cellStyle name="Total 2 2 15" xfId="41177" xr:uid="{00000000-0005-0000-0000-000054DD0000}"/>
    <cellStyle name="Total 2 2 16" xfId="40596" xr:uid="{00000000-0005-0000-0000-000055DD0000}"/>
    <cellStyle name="Total 2 2 17" xfId="34228" xr:uid="{00000000-0005-0000-0000-000056DD0000}"/>
    <cellStyle name="Total 2 2 18" xfId="35011" xr:uid="{00000000-0005-0000-0000-000057DD0000}"/>
    <cellStyle name="Total 2 2 19" xfId="41804" xr:uid="{00000000-0005-0000-0000-000058DD0000}"/>
    <cellStyle name="Total 2 2 2" xfId="1107" xr:uid="{00000000-0005-0000-0000-000059DD0000}"/>
    <cellStyle name="Total 2 2 2 10" xfId="33741" xr:uid="{00000000-0005-0000-0000-00005ADD0000}"/>
    <cellStyle name="Total 2 2 2 11" xfId="35017" xr:uid="{00000000-0005-0000-0000-00005BDD0000}"/>
    <cellStyle name="Total 2 2 2 12" xfId="39478" xr:uid="{00000000-0005-0000-0000-00005CDD0000}"/>
    <cellStyle name="Total 2 2 2 13" xfId="39717" xr:uid="{00000000-0005-0000-0000-00005DDD0000}"/>
    <cellStyle name="Total 2 2 2 14" xfId="39668" xr:uid="{00000000-0005-0000-0000-00005EDD0000}"/>
    <cellStyle name="Total 2 2 2 15" xfId="36291" xr:uid="{00000000-0005-0000-0000-00005FDD0000}"/>
    <cellStyle name="Total 2 2 2 16" xfId="34223" xr:uid="{00000000-0005-0000-0000-000060DD0000}"/>
    <cellStyle name="Total 2 2 2 17" xfId="41544" xr:uid="{00000000-0005-0000-0000-000061DD0000}"/>
    <cellStyle name="Total 2 2 2 18" xfId="40063" xr:uid="{00000000-0005-0000-0000-000062DD0000}"/>
    <cellStyle name="Total 2 2 2 19" xfId="42612" xr:uid="{00000000-0005-0000-0000-000063DD0000}"/>
    <cellStyle name="Total 2 2 2 2" xfId="2788" xr:uid="{00000000-0005-0000-0000-000064DD0000}"/>
    <cellStyle name="Total 2 2 2 2 10" xfId="36471" xr:uid="{00000000-0005-0000-0000-000065DD0000}"/>
    <cellStyle name="Total 2 2 2 2 11" xfId="40252" xr:uid="{00000000-0005-0000-0000-000066DD0000}"/>
    <cellStyle name="Total 2 2 2 2 12" xfId="41112" xr:uid="{00000000-0005-0000-0000-000067DD0000}"/>
    <cellStyle name="Total 2 2 2 2 13" xfId="40570" xr:uid="{00000000-0005-0000-0000-000068DD0000}"/>
    <cellStyle name="Total 2 2 2 2 14" xfId="41111" xr:uid="{00000000-0005-0000-0000-000069DD0000}"/>
    <cellStyle name="Total 2 2 2 2 15" xfId="41505" xr:uid="{00000000-0005-0000-0000-00006ADD0000}"/>
    <cellStyle name="Total 2 2 2 2 16" xfId="41692" xr:uid="{00000000-0005-0000-0000-00006BDD0000}"/>
    <cellStyle name="Total 2 2 2 2 17" xfId="41762" xr:uid="{00000000-0005-0000-0000-00006CDD0000}"/>
    <cellStyle name="Total 2 2 2 2 18" xfId="43935" xr:uid="{00000000-0005-0000-0000-00006DDD0000}"/>
    <cellStyle name="Total 2 2 2 2 19" xfId="15322" xr:uid="{00000000-0005-0000-0000-00006EDD0000}"/>
    <cellStyle name="Total 2 2 2 2 2" xfId="7611" xr:uid="{00000000-0005-0000-0000-00006FDD0000}"/>
    <cellStyle name="Total 2 2 2 2 2 2" xfId="53377" xr:uid="{00000000-0005-0000-0000-000070DD0000}"/>
    <cellStyle name="Total 2 2 2 2 2 3" xfId="21415" xr:uid="{00000000-0005-0000-0000-000071DD0000}"/>
    <cellStyle name="Total 2 2 2 2 3" xfId="10542" xr:uid="{00000000-0005-0000-0000-000072DD0000}"/>
    <cellStyle name="Total 2 2 2 2 3 2" xfId="56307" xr:uid="{00000000-0005-0000-0000-000073DD0000}"/>
    <cellStyle name="Total 2 2 2 2 3 3" xfId="23682" xr:uid="{00000000-0005-0000-0000-000074DD0000}"/>
    <cellStyle name="Total 2 2 2 2 4" xfId="24876" xr:uid="{00000000-0005-0000-0000-000075DD0000}"/>
    <cellStyle name="Total 2 2 2 2 4 2" xfId="48689" xr:uid="{00000000-0005-0000-0000-000076DD0000}"/>
    <cellStyle name="Total 2 2 2 2 5" xfId="24898" xr:uid="{00000000-0005-0000-0000-000077DD0000}"/>
    <cellStyle name="Total 2 2 2 2 6" xfId="24976" xr:uid="{00000000-0005-0000-0000-000078DD0000}"/>
    <cellStyle name="Total 2 2 2 2 7" xfId="25057" xr:uid="{00000000-0005-0000-0000-000079DD0000}"/>
    <cellStyle name="Total 2 2 2 2 8" xfId="30907" xr:uid="{00000000-0005-0000-0000-00007ADD0000}"/>
    <cellStyle name="Total 2 2 2 2 9" xfId="33950" xr:uid="{00000000-0005-0000-0000-00007BDD0000}"/>
    <cellStyle name="Total 2 2 2 20" xfId="12648" xr:uid="{00000000-0005-0000-0000-00007CDD0000}"/>
    <cellStyle name="Total 2 2 2 3" xfId="5212" xr:uid="{00000000-0005-0000-0000-00007DDD0000}"/>
    <cellStyle name="Total 2 2 2 3 10" xfId="40928" xr:uid="{00000000-0005-0000-0000-00007EDD0000}"/>
    <cellStyle name="Total 2 2 2 3 11" xfId="41129" xr:uid="{00000000-0005-0000-0000-00007FDD0000}"/>
    <cellStyle name="Total 2 2 2 3 12" xfId="46343" xr:uid="{00000000-0005-0000-0000-000080DD0000}"/>
    <cellStyle name="Total 2 2 2 3 13" xfId="19946" xr:uid="{00000000-0005-0000-0000-000081DD0000}"/>
    <cellStyle name="Total 2 2 2 3 2" xfId="10701" xr:uid="{00000000-0005-0000-0000-000082DD0000}"/>
    <cellStyle name="Total 2 2 2 3 2 2" xfId="56466" xr:uid="{00000000-0005-0000-0000-000083DD0000}"/>
    <cellStyle name="Total 2 2 2 3 2 3" xfId="33311" xr:uid="{00000000-0005-0000-0000-000084DD0000}"/>
    <cellStyle name="Total 2 2 2 3 3" xfId="34109" xr:uid="{00000000-0005-0000-0000-000085DD0000}"/>
    <cellStyle name="Total 2 2 2 3 4" xfId="38890" xr:uid="{00000000-0005-0000-0000-000086DD0000}"/>
    <cellStyle name="Total 2 2 2 3 5" xfId="41243" xr:uid="{00000000-0005-0000-0000-000087DD0000}"/>
    <cellStyle name="Total 2 2 2 3 6" xfId="36341" xr:uid="{00000000-0005-0000-0000-000088DD0000}"/>
    <cellStyle name="Total 2 2 2 3 7" xfId="36381" xr:uid="{00000000-0005-0000-0000-000089DD0000}"/>
    <cellStyle name="Total 2 2 2 3 8" xfId="39692" xr:uid="{00000000-0005-0000-0000-00008ADD0000}"/>
    <cellStyle name="Total 2 2 2 3 9" xfId="41784" xr:uid="{00000000-0005-0000-0000-00008BDD0000}"/>
    <cellStyle name="Total 2 2 2 4" xfId="10333" xr:uid="{00000000-0005-0000-0000-00008CDD0000}"/>
    <cellStyle name="Total 2 2 2 4 2" xfId="56098" xr:uid="{00000000-0005-0000-0000-00008DDD0000}"/>
    <cellStyle name="Total 2 2 2 4 3" xfId="24523" xr:uid="{00000000-0005-0000-0000-00008EDD0000}"/>
    <cellStyle name="Total 2 2 2 5" xfId="19159" xr:uid="{00000000-0005-0000-0000-00008FDD0000}"/>
    <cellStyle name="Total 2 2 2 6" xfId="24038" xr:uid="{00000000-0005-0000-0000-000090DD0000}"/>
    <cellStyle name="Total 2 2 2 7" xfId="23781" xr:uid="{00000000-0005-0000-0000-000091DD0000}"/>
    <cellStyle name="Total 2 2 2 8" xfId="24382" xr:uid="{00000000-0005-0000-0000-000092DD0000}"/>
    <cellStyle name="Total 2 2 2 9" xfId="29575" xr:uid="{00000000-0005-0000-0000-000093DD0000}"/>
    <cellStyle name="Total 2 2 20" xfId="41661" xr:uid="{00000000-0005-0000-0000-000094DD0000}"/>
    <cellStyle name="Total 2 2 21" xfId="42268" xr:uid="{00000000-0005-0000-0000-000095DD0000}"/>
    <cellStyle name="Total 2 2 22" xfId="11612" xr:uid="{00000000-0005-0000-0000-000096DD0000}"/>
    <cellStyle name="Total 2 2 3" xfId="1110" xr:uid="{00000000-0005-0000-0000-000097DD0000}"/>
    <cellStyle name="Total 2 2 3 10" xfId="33744" xr:uid="{00000000-0005-0000-0000-000098DD0000}"/>
    <cellStyle name="Total 2 2 3 11" xfId="35020" xr:uid="{00000000-0005-0000-0000-000099DD0000}"/>
    <cellStyle name="Total 2 2 3 12" xfId="39481" xr:uid="{00000000-0005-0000-0000-00009ADD0000}"/>
    <cellStyle name="Total 2 2 3 13" xfId="41108" xr:uid="{00000000-0005-0000-0000-00009BDD0000}"/>
    <cellStyle name="Total 2 2 3 14" xfId="39625" xr:uid="{00000000-0005-0000-0000-00009CDD0000}"/>
    <cellStyle name="Total 2 2 3 15" xfId="40771" xr:uid="{00000000-0005-0000-0000-00009DDD0000}"/>
    <cellStyle name="Total 2 2 3 16" xfId="41391" xr:uid="{00000000-0005-0000-0000-00009EDD0000}"/>
    <cellStyle name="Total 2 2 3 17" xfId="40151" xr:uid="{00000000-0005-0000-0000-00009FDD0000}"/>
    <cellStyle name="Total 2 2 3 18" xfId="40691" xr:uid="{00000000-0005-0000-0000-0000A0DD0000}"/>
    <cellStyle name="Total 2 2 3 19" xfId="42615" xr:uid="{00000000-0005-0000-0000-0000A1DD0000}"/>
    <cellStyle name="Total 2 2 3 2" xfId="2577" xr:uid="{00000000-0005-0000-0000-0000A2DD0000}"/>
    <cellStyle name="Total 2 2 3 2 10" xfId="36367" xr:uid="{00000000-0005-0000-0000-0000A3DD0000}"/>
    <cellStyle name="Total 2 2 3 2 11" xfId="40148" xr:uid="{00000000-0005-0000-0000-0000A4DD0000}"/>
    <cellStyle name="Total 2 2 3 2 12" xfId="41338" xr:uid="{00000000-0005-0000-0000-0000A5DD0000}"/>
    <cellStyle name="Total 2 2 3 2 13" xfId="41504" xr:uid="{00000000-0005-0000-0000-0000A6DD0000}"/>
    <cellStyle name="Total 2 2 3 2 14" xfId="40282" xr:uid="{00000000-0005-0000-0000-0000A7DD0000}"/>
    <cellStyle name="Total 2 2 3 2 15" xfId="41529" xr:uid="{00000000-0005-0000-0000-0000A8DD0000}"/>
    <cellStyle name="Total 2 2 3 2 16" xfId="41274" xr:uid="{00000000-0005-0000-0000-0000A9DD0000}"/>
    <cellStyle name="Total 2 2 3 2 17" xfId="41124" xr:uid="{00000000-0005-0000-0000-0000AADD0000}"/>
    <cellStyle name="Total 2 2 3 2 18" xfId="43903" xr:uid="{00000000-0005-0000-0000-0000ABDD0000}"/>
    <cellStyle name="Total 2 2 3 2 19" xfId="15290" xr:uid="{00000000-0005-0000-0000-0000ACDD0000}"/>
    <cellStyle name="Total 2 2 3 2 2" xfId="7572" xr:uid="{00000000-0005-0000-0000-0000ADDD0000}"/>
    <cellStyle name="Total 2 2 3 2 2 2" xfId="53338" xr:uid="{00000000-0005-0000-0000-0000AEDD0000}"/>
    <cellStyle name="Total 2 2 3 2 2 3" xfId="21314" xr:uid="{00000000-0005-0000-0000-0000AFDD0000}"/>
    <cellStyle name="Total 2 2 3 2 3" xfId="10511" xr:uid="{00000000-0005-0000-0000-0000B0DD0000}"/>
    <cellStyle name="Total 2 2 3 2 3 2" xfId="56276" xr:uid="{00000000-0005-0000-0000-0000B1DD0000}"/>
    <cellStyle name="Total 2 2 3 2 3 3" xfId="23370" xr:uid="{00000000-0005-0000-0000-0000B2DD0000}"/>
    <cellStyle name="Total 2 2 3 2 4" xfId="24242" xr:uid="{00000000-0005-0000-0000-0000B3DD0000}"/>
    <cellStyle name="Total 2 2 3 2 4 2" xfId="48662" xr:uid="{00000000-0005-0000-0000-0000B4DD0000}"/>
    <cellStyle name="Total 2 2 3 2 5" xfId="24567" xr:uid="{00000000-0005-0000-0000-0000B5DD0000}"/>
    <cellStyle name="Total 2 2 3 2 6" xfId="23545" xr:uid="{00000000-0005-0000-0000-0000B6DD0000}"/>
    <cellStyle name="Total 2 2 3 2 7" xfId="23884" xr:uid="{00000000-0005-0000-0000-0000B7DD0000}"/>
    <cellStyle name="Total 2 2 3 2 8" xfId="30864" xr:uid="{00000000-0005-0000-0000-0000B8DD0000}"/>
    <cellStyle name="Total 2 2 3 2 9" xfId="33919" xr:uid="{00000000-0005-0000-0000-0000B9DD0000}"/>
    <cellStyle name="Total 2 2 3 20" xfId="12651" xr:uid="{00000000-0005-0000-0000-0000BADD0000}"/>
    <cellStyle name="Total 2 2 3 3" xfId="5180" xr:uid="{00000000-0005-0000-0000-0000BBDD0000}"/>
    <cellStyle name="Total 2 2 3 3 10" xfId="40982" xr:uid="{00000000-0005-0000-0000-0000BCDD0000}"/>
    <cellStyle name="Total 2 2 3 3 11" xfId="41479" xr:uid="{00000000-0005-0000-0000-0000BDDD0000}"/>
    <cellStyle name="Total 2 2 3 3 12" xfId="46311" xr:uid="{00000000-0005-0000-0000-0000BEDD0000}"/>
    <cellStyle name="Total 2 2 3 3 13" xfId="19949" xr:uid="{00000000-0005-0000-0000-0000BFDD0000}"/>
    <cellStyle name="Total 2 2 3 3 2" xfId="10670" xr:uid="{00000000-0005-0000-0000-0000C0DD0000}"/>
    <cellStyle name="Total 2 2 3 3 2 2" xfId="56435" xr:uid="{00000000-0005-0000-0000-0000C1DD0000}"/>
    <cellStyle name="Total 2 2 3 3 2 3" xfId="33279" xr:uid="{00000000-0005-0000-0000-0000C2DD0000}"/>
    <cellStyle name="Total 2 2 3 3 3" xfId="34078" xr:uid="{00000000-0005-0000-0000-0000C3DD0000}"/>
    <cellStyle name="Total 2 2 3 3 4" xfId="38858" xr:uid="{00000000-0005-0000-0000-0000C4DD0000}"/>
    <cellStyle name="Total 2 2 3 3 5" xfId="41211" xr:uid="{00000000-0005-0000-0000-0000C5DD0000}"/>
    <cellStyle name="Total 2 2 3 3 6" xfId="40122" xr:uid="{00000000-0005-0000-0000-0000C6DD0000}"/>
    <cellStyle name="Total 2 2 3 3 7" xfId="40854" xr:uid="{00000000-0005-0000-0000-0000C7DD0000}"/>
    <cellStyle name="Total 2 2 3 3 8" xfId="41629" xr:uid="{00000000-0005-0000-0000-0000C8DD0000}"/>
    <cellStyle name="Total 2 2 3 3 9" xfId="39751" xr:uid="{00000000-0005-0000-0000-0000C9DD0000}"/>
    <cellStyle name="Total 2 2 3 4" xfId="10336" xr:uid="{00000000-0005-0000-0000-0000CADD0000}"/>
    <cellStyle name="Total 2 2 3 4 2" xfId="56101" xr:uid="{00000000-0005-0000-0000-0000CBDD0000}"/>
    <cellStyle name="Total 2 2 3 4 3" xfId="24364" xr:uid="{00000000-0005-0000-0000-0000CCDD0000}"/>
    <cellStyle name="Total 2 2 3 5" xfId="24653" xr:uid="{00000000-0005-0000-0000-0000CDDD0000}"/>
    <cellStyle name="Total 2 2 3 6" xfId="23883" xr:uid="{00000000-0005-0000-0000-0000CEDD0000}"/>
    <cellStyle name="Total 2 2 3 7" xfId="25075" xr:uid="{00000000-0005-0000-0000-0000CFDD0000}"/>
    <cellStyle name="Total 2 2 3 8" xfId="24590" xr:uid="{00000000-0005-0000-0000-0000D0DD0000}"/>
    <cellStyle name="Total 2 2 3 9" xfId="29578" xr:uid="{00000000-0005-0000-0000-0000D1DD0000}"/>
    <cellStyle name="Total 2 2 4" xfId="1931" xr:uid="{00000000-0005-0000-0000-0000D2DD0000}"/>
    <cellStyle name="Total 2 2 4 10" xfId="35841" xr:uid="{00000000-0005-0000-0000-0000D3DD0000}"/>
    <cellStyle name="Total 2 2 4 11" xfId="39874" xr:uid="{00000000-0005-0000-0000-0000D4DD0000}"/>
    <cellStyle name="Total 2 2 4 12" xfId="34275" xr:uid="{00000000-0005-0000-0000-0000D5DD0000}"/>
    <cellStyle name="Total 2 2 4 13" xfId="40665" xr:uid="{00000000-0005-0000-0000-0000D6DD0000}"/>
    <cellStyle name="Total 2 2 4 14" xfId="39602" xr:uid="{00000000-0005-0000-0000-0000D7DD0000}"/>
    <cellStyle name="Total 2 2 4 15" xfId="40958" xr:uid="{00000000-0005-0000-0000-0000D8DD0000}"/>
    <cellStyle name="Total 2 2 4 16" xfId="40253" xr:uid="{00000000-0005-0000-0000-0000D9DD0000}"/>
    <cellStyle name="Total 2 2 4 17" xfId="41618" xr:uid="{00000000-0005-0000-0000-0000DADD0000}"/>
    <cellStyle name="Total 2 2 4 18" xfId="43436" xr:uid="{00000000-0005-0000-0000-0000DBDD0000}"/>
    <cellStyle name="Total 2 2 4 19" xfId="13451" xr:uid="{00000000-0005-0000-0000-0000DCDD0000}"/>
    <cellStyle name="Total 2 2 4 2" xfId="7099" xr:uid="{00000000-0005-0000-0000-0000DDDD0000}"/>
    <cellStyle name="Total 2 2 4 2 2" xfId="52865" xr:uid="{00000000-0005-0000-0000-0000DEDD0000}"/>
    <cellStyle name="Total 2 2 4 2 3" xfId="20770" xr:uid="{00000000-0005-0000-0000-0000DFDD0000}"/>
    <cellStyle name="Total 2 2 4 3" xfId="10478" xr:uid="{00000000-0005-0000-0000-0000E0DD0000}"/>
    <cellStyle name="Total 2 2 4 3 2" xfId="56243" xr:uid="{00000000-0005-0000-0000-0000E1DD0000}"/>
    <cellStyle name="Total 2 2 4 3 3" xfId="24456" xr:uid="{00000000-0005-0000-0000-0000E2DD0000}"/>
    <cellStyle name="Total 2 2 4 4" xfId="23661" xr:uid="{00000000-0005-0000-0000-0000E3DD0000}"/>
    <cellStyle name="Total 2 2 4 4 2" xfId="48201" xr:uid="{00000000-0005-0000-0000-0000E4DD0000}"/>
    <cellStyle name="Total 2 2 4 5" xfId="23662" xr:uid="{00000000-0005-0000-0000-0000E5DD0000}"/>
    <cellStyle name="Total 2 2 4 6" xfId="23489" xr:uid="{00000000-0005-0000-0000-0000E6DD0000}"/>
    <cellStyle name="Total 2 2 4 7" xfId="23495" xr:uid="{00000000-0005-0000-0000-0000E7DD0000}"/>
    <cellStyle name="Total 2 2 4 8" xfId="30384" xr:uid="{00000000-0005-0000-0000-0000E8DD0000}"/>
    <cellStyle name="Total 2 2 4 9" xfId="33886" xr:uid="{00000000-0005-0000-0000-0000E9DD0000}"/>
    <cellStyle name="Total 2 2 5" xfId="4675" xr:uid="{00000000-0005-0000-0000-0000EADD0000}"/>
    <cellStyle name="Total 2 2 5 10" xfId="38354" xr:uid="{00000000-0005-0000-0000-0000EBDD0000}"/>
    <cellStyle name="Total 2 2 5 11" xfId="41008" xr:uid="{00000000-0005-0000-0000-0000ECDD0000}"/>
    <cellStyle name="Total 2 2 5 12" xfId="39339" xr:uid="{00000000-0005-0000-0000-0000EDDD0000}"/>
    <cellStyle name="Total 2 2 5 13" xfId="40015" xr:uid="{00000000-0005-0000-0000-0000EEDD0000}"/>
    <cellStyle name="Total 2 2 5 14" xfId="39732" xr:uid="{00000000-0005-0000-0000-0000EFDD0000}"/>
    <cellStyle name="Total 2 2 5 15" xfId="39365" xr:uid="{00000000-0005-0000-0000-0000F0DD0000}"/>
    <cellStyle name="Total 2 2 5 16" xfId="39340" xr:uid="{00000000-0005-0000-0000-0000F1DD0000}"/>
    <cellStyle name="Total 2 2 5 17" xfId="41486" xr:uid="{00000000-0005-0000-0000-0000F2DD0000}"/>
    <cellStyle name="Total 2 2 5 18" xfId="45814" xr:uid="{00000000-0005-0000-0000-0000F3DD0000}"/>
    <cellStyle name="Total 2 2 5 19" xfId="19008" xr:uid="{00000000-0005-0000-0000-0000F4DD0000}"/>
    <cellStyle name="Total 2 2 5 2" xfId="10615" xr:uid="{00000000-0005-0000-0000-0000F5DD0000}"/>
    <cellStyle name="Total 2 2 5 2 2" xfId="56380" xr:uid="{00000000-0005-0000-0000-0000F6DD0000}"/>
    <cellStyle name="Total 2 2 5 2 3" xfId="23300" xr:uid="{00000000-0005-0000-0000-0000F7DD0000}"/>
    <cellStyle name="Total 2 2 5 3" xfId="24128" xr:uid="{00000000-0005-0000-0000-0000F8DD0000}"/>
    <cellStyle name="Total 2 2 5 4" xfId="23688" xr:uid="{00000000-0005-0000-0000-0000F9DD0000}"/>
    <cellStyle name="Total 2 2 5 5" xfId="25096" xr:uid="{00000000-0005-0000-0000-0000FADD0000}"/>
    <cellStyle name="Total 2 2 5 6" xfId="25164" xr:uid="{00000000-0005-0000-0000-0000FBDD0000}"/>
    <cellStyle name="Total 2 2 5 7" xfId="28852" xr:uid="{00000000-0005-0000-0000-0000FCDD0000}"/>
    <cellStyle name="Total 2 2 5 8" xfId="32775" xr:uid="{00000000-0005-0000-0000-0000FDDD0000}"/>
    <cellStyle name="Total 2 2 5 9" xfId="34023" xr:uid="{00000000-0005-0000-0000-0000FEDD0000}"/>
    <cellStyle name="Total 2 2 6" xfId="7545" xr:uid="{00000000-0005-0000-0000-0000FFDD0000}"/>
    <cellStyle name="Total 2 2 6 2" xfId="53311" xr:uid="{00000000-0005-0000-0000-000000DE0000}"/>
    <cellStyle name="Total 2 2 6 3" xfId="19600" xr:uid="{00000000-0005-0000-0000-000001DE0000}"/>
    <cellStyle name="Total 2 2 7" xfId="23776" xr:uid="{00000000-0005-0000-0000-000002DE0000}"/>
    <cellStyle name="Total 2 2 8" xfId="24356" xr:uid="{00000000-0005-0000-0000-000003DE0000}"/>
    <cellStyle name="Total 2 2 9" xfId="19211" xr:uid="{00000000-0005-0000-0000-000004DE0000}"/>
    <cellStyle name="Total 2 20" xfId="41098" xr:uid="{00000000-0005-0000-0000-000005DE0000}"/>
    <cellStyle name="Total 2 21" xfId="39437" xr:uid="{00000000-0005-0000-0000-000006DE0000}"/>
    <cellStyle name="Total 2 22" xfId="41968" xr:uid="{00000000-0005-0000-0000-000007DE0000}"/>
    <cellStyle name="Total 2 3" xfId="1149" xr:uid="{00000000-0005-0000-0000-000008DE0000}"/>
    <cellStyle name="Total 2 3 10" xfId="33761" xr:uid="{00000000-0005-0000-0000-000009DE0000}"/>
    <cellStyle name="Total 2 3 11" xfId="35059" xr:uid="{00000000-0005-0000-0000-00000ADE0000}"/>
    <cellStyle name="Total 2 3 12" xfId="39511" xr:uid="{00000000-0005-0000-0000-00000BDE0000}"/>
    <cellStyle name="Total 2 3 13" xfId="41058" xr:uid="{00000000-0005-0000-0000-00000CDE0000}"/>
    <cellStyle name="Total 2 3 14" xfId="40003" xr:uid="{00000000-0005-0000-0000-00000DDE0000}"/>
    <cellStyle name="Total 2 3 15" xfId="41179" xr:uid="{00000000-0005-0000-0000-00000EDE0000}"/>
    <cellStyle name="Total 2 3 16" xfId="39430" xr:uid="{00000000-0005-0000-0000-00000FDE0000}"/>
    <cellStyle name="Total 2 3 17" xfId="39927" xr:uid="{00000000-0005-0000-0000-000010DE0000}"/>
    <cellStyle name="Total 2 3 18" xfId="41101" xr:uid="{00000000-0005-0000-0000-000011DE0000}"/>
    <cellStyle name="Total 2 3 19" xfId="42654" xr:uid="{00000000-0005-0000-0000-000012DE0000}"/>
    <cellStyle name="Total 2 3 2" xfId="2775" xr:uid="{00000000-0005-0000-0000-000013DE0000}"/>
    <cellStyle name="Total 2 3 2 10" xfId="36458" xr:uid="{00000000-0005-0000-0000-000014DE0000}"/>
    <cellStyle name="Total 2 3 2 11" xfId="40239" xr:uid="{00000000-0005-0000-0000-000015DE0000}"/>
    <cellStyle name="Total 2 3 2 12" xfId="40395" xr:uid="{00000000-0005-0000-0000-000016DE0000}"/>
    <cellStyle name="Total 2 3 2 13" xfId="40689" xr:uid="{00000000-0005-0000-0000-000017DE0000}"/>
    <cellStyle name="Total 2 3 2 14" xfId="40927" xr:uid="{00000000-0005-0000-0000-000018DE0000}"/>
    <cellStyle name="Total 2 3 2 15" xfId="36405" xr:uid="{00000000-0005-0000-0000-000019DE0000}"/>
    <cellStyle name="Total 2 3 2 16" xfId="34123" xr:uid="{00000000-0005-0000-0000-00001ADE0000}"/>
    <cellStyle name="Total 2 3 2 17" xfId="36430" xr:uid="{00000000-0005-0000-0000-00001BDE0000}"/>
    <cellStyle name="Total 2 3 2 18" xfId="43922" xr:uid="{00000000-0005-0000-0000-00001CDE0000}"/>
    <cellStyle name="Total 2 3 2 19" xfId="15309" xr:uid="{00000000-0005-0000-0000-00001DDE0000}"/>
    <cellStyle name="Total 2 3 2 2" xfId="7598" xr:uid="{00000000-0005-0000-0000-00001EDE0000}"/>
    <cellStyle name="Total 2 3 2 2 2" xfId="53364" xr:uid="{00000000-0005-0000-0000-00001FDE0000}"/>
    <cellStyle name="Total 2 3 2 2 3" xfId="21402" xr:uid="{00000000-0005-0000-0000-000020DE0000}"/>
    <cellStyle name="Total 2 3 2 3" xfId="10529" xr:uid="{00000000-0005-0000-0000-000021DE0000}"/>
    <cellStyle name="Total 2 3 2 3 2" xfId="56294" xr:uid="{00000000-0005-0000-0000-000022DE0000}"/>
    <cellStyle name="Total 2 3 2 3 3" xfId="23596" xr:uid="{00000000-0005-0000-0000-000023DE0000}"/>
    <cellStyle name="Total 2 3 2 4" xfId="23739" xr:uid="{00000000-0005-0000-0000-000024DE0000}"/>
    <cellStyle name="Total 2 3 2 4 2" xfId="48676" xr:uid="{00000000-0005-0000-0000-000025DE0000}"/>
    <cellStyle name="Total 2 3 2 5" xfId="21420" xr:uid="{00000000-0005-0000-0000-000026DE0000}"/>
    <cellStyle name="Total 2 3 2 6" xfId="24712" xr:uid="{00000000-0005-0000-0000-000027DE0000}"/>
    <cellStyle name="Total 2 3 2 7" xfId="24476" xr:uid="{00000000-0005-0000-0000-000028DE0000}"/>
    <cellStyle name="Total 2 3 2 8" xfId="30894" xr:uid="{00000000-0005-0000-0000-000029DE0000}"/>
    <cellStyle name="Total 2 3 2 9" xfId="33937" xr:uid="{00000000-0005-0000-0000-00002ADE0000}"/>
    <cellStyle name="Total 2 3 20" xfId="11312" xr:uid="{00000000-0005-0000-0000-00002BDE0000}"/>
    <cellStyle name="Total 2 3 3" xfId="5199" xr:uid="{00000000-0005-0000-0000-00002CDE0000}"/>
    <cellStyle name="Total 2 3 3 10" xfId="39400" xr:uid="{00000000-0005-0000-0000-00002DDE0000}"/>
    <cellStyle name="Total 2 3 3 11" xfId="41514" xr:uid="{00000000-0005-0000-0000-00002EDE0000}"/>
    <cellStyle name="Total 2 3 3 12" xfId="46330" xr:uid="{00000000-0005-0000-0000-00002FDE0000}"/>
    <cellStyle name="Total 2 3 3 13" xfId="19988" xr:uid="{00000000-0005-0000-0000-000030DE0000}"/>
    <cellStyle name="Total 2 3 3 2" xfId="10688" xr:uid="{00000000-0005-0000-0000-000031DE0000}"/>
    <cellStyle name="Total 2 3 3 2 2" xfId="56453" xr:uid="{00000000-0005-0000-0000-000032DE0000}"/>
    <cellStyle name="Total 2 3 3 2 3" xfId="33298" xr:uid="{00000000-0005-0000-0000-000033DE0000}"/>
    <cellStyle name="Total 2 3 3 3" xfId="34096" xr:uid="{00000000-0005-0000-0000-000034DE0000}"/>
    <cellStyle name="Total 2 3 3 4" xfId="38877" xr:uid="{00000000-0005-0000-0000-000035DE0000}"/>
    <cellStyle name="Total 2 3 3 5" xfId="41230" xr:uid="{00000000-0005-0000-0000-000036DE0000}"/>
    <cellStyle name="Total 2 3 3 6" xfId="40182" xr:uid="{00000000-0005-0000-0000-000037DE0000}"/>
    <cellStyle name="Total 2 3 3 7" xfId="41688" xr:uid="{00000000-0005-0000-0000-000038DE0000}"/>
    <cellStyle name="Total 2 3 3 8" xfId="41283" xr:uid="{00000000-0005-0000-0000-000039DE0000}"/>
    <cellStyle name="Total 2 3 3 9" xfId="41034" xr:uid="{00000000-0005-0000-0000-00003ADE0000}"/>
    <cellStyle name="Total 2 3 4" xfId="10353" xr:uid="{00000000-0005-0000-0000-00003BDE0000}"/>
    <cellStyle name="Total 2 3 4 2" xfId="56118" xr:uid="{00000000-0005-0000-0000-00003CDE0000}"/>
    <cellStyle name="Total 2 3 4 3" xfId="23483" xr:uid="{00000000-0005-0000-0000-00003DDE0000}"/>
    <cellStyle name="Total 2 3 5" xfId="24722" xr:uid="{00000000-0005-0000-0000-00003EDE0000}"/>
    <cellStyle name="Total 2 3 6" xfId="24196" xr:uid="{00000000-0005-0000-0000-00003FDE0000}"/>
    <cellStyle name="Total 2 3 7" xfId="19047" xr:uid="{00000000-0005-0000-0000-000040DE0000}"/>
    <cellStyle name="Total 2 3 8" xfId="25156" xr:uid="{00000000-0005-0000-0000-000041DE0000}"/>
    <cellStyle name="Total 2 3 9" xfId="29616" xr:uid="{00000000-0005-0000-0000-000042DE0000}"/>
    <cellStyle name="Total 2 4" xfId="1846" xr:uid="{00000000-0005-0000-0000-000043DE0000}"/>
    <cellStyle name="Total 2 4 10" xfId="33801" xr:uid="{00000000-0005-0000-0000-000044DE0000}"/>
    <cellStyle name="Total 2 4 11" xfId="35756" xr:uid="{00000000-0005-0000-0000-000045DE0000}"/>
    <cellStyle name="Total 2 4 12" xfId="39789" xr:uid="{00000000-0005-0000-0000-000046DE0000}"/>
    <cellStyle name="Total 2 4 13" xfId="39986" xr:uid="{00000000-0005-0000-0000-000047DE0000}"/>
    <cellStyle name="Total 2 4 14" xfId="40477" xr:uid="{00000000-0005-0000-0000-000048DE0000}"/>
    <cellStyle name="Total 2 4 15" xfId="40989" xr:uid="{00000000-0005-0000-0000-000049DE0000}"/>
    <cellStyle name="Total 2 4 16" xfId="40493" xr:uid="{00000000-0005-0000-0000-00004ADE0000}"/>
    <cellStyle name="Total 2 4 17" xfId="40515" xr:uid="{00000000-0005-0000-0000-00004BDE0000}"/>
    <cellStyle name="Total 2 4 18" xfId="39498" xr:uid="{00000000-0005-0000-0000-00004CDE0000}"/>
    <cellStyle name="Total 2 4 19" xfId="43351" xr:uid="{00000000-0005-0000-0000-00004DDE0000}"/>
    <cellStyle name="Total 2 4 2" xfId="2564" xr:uid="{00000000-0005-0000-0000-00004EDE0000}"/>
    <cellStyle name="Total 2 4 2 10" xfId="36354" xr:uid="{00000000-0005-0000-0000-00004FDE0000}"/>
    <cellStyle name="Total 2 4 2 11" xfId="40135" xr:uid="{00000000-0005-0000-0000-000050DE0000}"/>
    <cellStyle name="Total 2 4 2 12" xfId="39539" xr:uid="{00000000-0005-0000-0000-000051DE0000}"/>
    <cellStyle name="Total 2 4 2 13" xfId="40014" xr:uid="{00000000-0005-0000-0000-000052DE0000}"/>
    <cellStyle name="Total 2 4 2 14" xfId="40589" xr:uid="{00000000-0005-0000-0000-000053DE0000}"/>
    <cellStyle name="Total 2 4 2 15" xfId="41085" xr:uid="{00000000-0005-0000-0000-000054DE0000}"/>
    <cellStyle name="Total 2 4 2 16" xfId="41134" xr:uid="{00000000-0005-0000-0000-000055DE0000}"/>
    <cellStyle name="Total 2 4 2 17" xfId="41716" xr:uid="{00000000-0005-0000-0000-000056DE0000}"/>
    <cellStyle name="Total 2 4 2 18" xfId="43890" xr:uid="{00000000-0005-0000-0000-000057DE0000}"/>
    <cellStyle name="Total 2 4 2 19" xfId="15277" xr:uid="{00000000-0005-0000-0000-000058DE0000}"/>
    <cellStyle name="Total 2 4 2 2" xfId="7559" xr:uid="{00000000-0005-0000-0000-000059DE0000}"/>
    <cellStyle name="Total 2 4 2 2 2" xfId="53325" xr:uid="{00000000-0005-0000-0000-00005ADE0000}"/>
    <cellStyle name="Total 2 4 2 2 3" xfId="21301" xr:uid="{00000000-0005-0000-0000-00005BDE0000}"/>
    <cellStyle name="Total 2 4 2 3" xfId="10498" xr:uid="{00000000-0005-0000-0000-00005CDE0000}"/>
    <cellStyle name="Total 2 4 2 3 2" xfId="56263" xr:uid="{00000000-0005-0000-0000-00005DDE0000}"/>
    <cellStyle name="Total 2 4 2 3 3" xfId="24319" xr:uid="{00000000-0005-0000-0000-00005EDE0000}"/>
    <cellStyle name="Total 2 4 2 4" xfId="24765" xr:uid="{00000000-0005-0000-0000-00005FDE0000}"/>
    <cellStyle name="Total 2 4 2 4 2" xfId="48649" xr:uid="{00000000-0005-0000-0000-000060DE0000}"/>
    <cellStyle name="Total 2 4 2 5" xfId="24309" xr:uid="{00000000-0005-0000-0000-000061DE0000}"/>
    <cellStyle name="Total 2 4 2 6" xfId="21225" xr:uid="{00000000-0005-0000-0000-000062DE0000}"/>
    <cellStyle name="Total 2 4 2 7" xfId="21394" xr:uid="{00000000-0005-0000-0000-000063DE0000}"/>
    <cellStyle name="Total 2 4 2 8" xfId="30851" xr:uid="{00000000-0005-0000-0000-000064DE0000}"/>
    <cellStyle name="Total 2 4 2 9" xfId="33906" xr:uid="{00000000-0005-0000-0000-000065DE0000}"/>
    <cellStyle name="Total 2 4 20" xfId="13376" xr:uid="{00000000-0005-0000-0000-000066DE0000}"/>
    <cellStyle name="Total 2 4 3" xfId="5167" xr:uid="{00000000-0005-0000-0000-000067DE0000}"/>
    <cellStyle name="Total 2 4 3 10" xfId="40376" xr:uid="{00000000-0005-0000-0000-000068DE0000}"/>
    <cellStyle name="Total 2 4 3 11" xfId="39735" xr:uid="{00000000-0005-0000-0000-000069DE0000}"/>
    <cellStyle name="Total 2 4 3 12" xfId="46298" xr:uid="{00000000-0005-0000-0000-00006ADE0000}"/>
    <cellStyle name="Total 2 4 3 13" xfId="20685" xr:uid="{00000000-0005-0000-0000-00006BDE0000}"/>
    <cellStyle name="Total 2 4 3 2" xfId="10657" xr:uid="{00000000-0005-0000-0000-00006CDE0000}"/>
    <cellStyle name="Total 2 4 3 2 2" xfId="56422" xr:uid="{00000000-0005-0000-0000-00006DDE0000}"/>
    <cellStyle name="Total 2 4 3 2 3" xfId="33266" xr:uid="{00000000-0005-0000-0000-00006EDE0000}"/>
    <cellStyle name="Total 2 4 3 3" xfId="34065" xr:uid="{00000000-0005-0000-0000-00006FDE0000}"/>
    <cellStyle name="Total 2 4 3 4" xfId="38845" xr:uid="{00000000-0005-0000-0000-000070DE0000}"/>
    <cellStyle name="Total 2 4 3 5" xfId="41198" xr:uid="{00000000-0005-0000-0000-000071DE0000}"/>
    <cellStyle name="Total 2 4 3 6" xfId="34283" xr:uid="{00000000-0005-0000-0000-000072DE0000}"/>
    <cellStyle name="Total 2 4 3 7" xfId="40701" xr:uid="{00000000-0005-0000-0000-000073DE0000}"/>
    <cellStyle name="Total 2 4 3 8" xfId="34141" xr:uid="{00000000-0005-0000-0000-000074DE0000}"/>
    <cellStyle name="Total 2 4 3 9" xfId="34117" xr:uid="{00000000-0005-0000-0000-000075DE0000}"/>
    <cellStyle name="Total 2 4 4" xfId="10393" xr:uid="{00000000-0005-0000-0000-000076DE0000}"/>
    <cellStyle name="Total 2 4 4 2" xfId="56158" xr:uid="{00000000-0005-0000-0000-000077DE0000}"/>
    <cellStyle name="Total 2 4 4 3" xfId="24069" xr:uid="{00000000-0005-0000-0000-000078DE0000}"/>
    <cellStyle name="Total 2 4 5" xfId="23784" xr:uid="{00000000-0005-0000-0000-000079DE0000}"/>
    <cellStyle name="Total 2 4 6" xfId="24035" xr:uid="{00000000-0005-0000-0000-00007ADE0000}"/>
    <cellStyle name="Total 2 4 7" xfId="23440" xr:uid="{00000000-0005-0000-0000-00007BDE0000}"/>
    <cellStyle name="Total 2 4 8" xfId="24080" xr:uid="{00000000-0005-0000-0000-00007CDE0000}"/>
    <cellStyle name="Total 2 4 9" xfId="30307" xr:uid="{00000000-0005-0000-0000-00007DDE0000}"/>
    <cellStyle name="Total 2 5" xfId="1854" xr:uid="{00000000-0005-0000-0000-00007EDE0000}"/>
    <cellStyle name="Total 2 5 10" xfId="35764" xr:uid="{00000000-0005-0000-0000-00007FDE0000}"/>
    <cellStyle name="Total 2 5 11" xfId="39797" xr:uid="{00000000-0005-0000-0000-000080DE0000}"/>
    <cellStyle name="Total 2 5 12" xfId="39964" xr:uid="{00000000-0005-0000-0000-000081DE0000}"/>
    <cellStyle name="Total 2 5 13" xfId="40623" xr:uid="{00000000-0005-0000-0000-000082DE0000}"/>
    <cellStyle name="Total 2 5 14" xfId="41116" xr:uid="{00000000-0005-0000-0000-000083DE0000}"/>
    <cellStyle name="Total 2 5 15" xfId="41483" xr:uid="{00000000-0005-0000-0000-000084DE0000}"/>
    <cellStyle name="Total 2 5 16" xfId="41633" xr:uid="{00000000-0005-0000-0000-000085DE0000}"/>
    <cellStyle name="Total 2 5 17" xfId="41841" xr:uid="{00000000-0005-0000-0000-000086DE0000}"/>
    <cellStyle name="Total 2 5 18" xfId="43359" xr:uid="{00000000-0005-0000-0000-000087DE0000}"/>
    <cellStyle name="Total 2 5 19" xfId="13384" xr:uid="{00000000-0005-0000-0000-000088DE0000}"/>
    <cellStyle name="Total 2 5 2" xfId="7055" xr:uid="{00000000-0005-0000-0000-000089DE0000}"/>
    <cellStyle name="Total 2 5 2 2" xfId="52821" xr:uid="{00000000-0005-0000-0000-00008ADE0000}"/>
    <cellStyle name="Total 2 5 2 3" xfId="20693" xr:uid="{00000000-0005-0000-0000-00008BDE0000}"/>
    <cellStyle name="Total 2 5 3" xfId="10401" xr:uid="{00000000-0005-0000-0000-00008CDE0000}"/>
    <cellStyle name="Total 2 5 3 2" xfId="56166" xr:uid="{00000000-0005-0000-0000-00008DDE0000}"/>
    <cellStyle name="Total 2 5 3 3" xfId="24019" xr:uid="{00000000-0005-0000-0000-00008EDE0000}"/>
    <cellStyle name="Total 2 5 4" xfId="21211" xr:uid="{00000000-0005-0000-0000-00008FDE0000}"/>
    <cellStyle name="Total 2 5 4 2" xfId="48157" xr:uid="{00000000-0005-0000-0000-000090DE0000}"/>
    <cellStyle name="Total 2 5 5" xfId="19065" xr:uid="{00000000-0005-0000-0000-000091DE0000}"/>
    <cellStyle name="Total 2 5 6" xfId="24394" xr:uid="{00000000-0005-0000-0000-000092DE0000}"/>
    <cellStyle name="Total 2 5 7" xfId="24091" xr:uid="{00000000-0005-0000-0000-000093DE0000}"/>
    <cellStyle name="Total 2 5 8" xfId="30314" xr:uid="{00000000-0005-0000-0000-000094DE0000}"/>
    <cellStyle name="Total 2 5 9" xfId="33809" xr:uid="{00000000-0005-0000-0000-000095DE0000}"/>
    <cellStyle name="Total 2 6" xfId="4691" xr:uid="{00000000-0005-0000-0000-000096DE0000}"/>
    <cellStyle name="Total 2 6 10" xfId="38370" xr:uid="{00000000-0005-0000-0000-000097DE0000}"/>
    <cellStyle name="Total 2 6 11" xfId="41024" xr:uid="{00000000-0005-0000-0000-000098DE0000}"/>
    <cellStyle name="Total 2 6 12" xfId="39536" xr:uid="{00000000-0005-0000-0000-000099DE0000}"/>
    <cellStyle name="Total 2 6 13" xfId="40496" xr:uid="{00000000-0005-0000-0000-00009ADE0000}"/>
    <cellStyle name="Total 2 6 14" xfId="39726" xr:uid="{00000000-0005-0000-0000-00009BDE0000}"/>
    <cellStyle name="Total 2 6 15" xfId="40945" xr:uid="{00000000-0005-0000-0000-00009CDE0000}"/>
    <cellStyle name="Total 2 6 16" xfId="40652" xr:uid="{00000000-0005-0000-0000-00009DDE0000}"/>
    <cellStyle name="Total 2 6 17" xfId="34204" xr:uid="{00000000-0005-0000-0000-00009EDE0000}"/>
    <cellStyle name="Total 2 6 18" xfId="45830" xr:uid="{00000000-0005-0000-0000-00009FDE0000}"/>
    <cellStyle name="Total 2 6 19" xfId="19024" xr:uid="{00000000-0005-0000-0000-0000A0DE0000}"/>
    <cellStyle name="Total 2 6 2" xfId="10630" xr:uid="{00000000-0005-0000-0000-0000A1DE0000}"/>
    <cellStyle name="Total 2 6 2 2" xfId="56395" xr:uid="{00000000-0005-0000-0000-0000A2DE0000}"/>
    <cellStyle name="Total 2 6 2 3" xfId="23316" xr:uid="{00000000-0005-0000-0000-0000A3DE0000}"/>
    <cellStyle name="Total 2 6 3" xfId="19276" xr:uid="{00000000-0005-0000-0000-0000A4DE0000}"/>
    <cellStyle name="Total 2 6 4" xfId="24854" xr:uid="{00000000-0005-0000-0000-0000A5DE0000}"/>
    <cellStyle name="Total 2 6 5" xfId="25112" xr:uid="{00000000-0005-0000-0000-0000A6DE0000}"/>
    <cellStyle name="Total 2 6 6" xfId="25179" xr:uid="{00000000-0005-0000-0000-0000A7DE0000}"/>
    <cellStyle name="Total 2 6 7" xfId="28867" xr:uid="{00000000-0005-0000-0000-0000A8DE0000}"/>
    <cellStyle name="Total 2 6 8" xfId="32791" xr:uid="{00000000-0005-0000-0000-0000A9DE0000}"/>
    <cellStyle name="Total 2 6 9" xfId="34038" xr:uid="{00000000-0005-0000-0000-0000AADE0000}"/>
    <cellStyle name="Total 2 7" xfId="6005" xr:uid="{00000000-0005-0000-0000-0000ABDE0000}"/>
    <cellStyle name="Total 2 7 2" xfId="51771" xr:uid="{00000000-0005-0000-0000-0000ACDE0000}"/>
    <cellStyle name="Total 2 7 3" xfId="19289" xr:uid="{00000000-0005-0000-0000-0000ADDE0000}"/>
    <cellStyle name="Total 2 8" xfId="23716" xr:uid="{00000000-0005-0000-0000-0000AEDE0000}"/>
    <cellStyle name="Total 2 9" xfId="24900" xr:uid="{00000000-0005-0000-0000-0000AFDE0000}"/>
    <cellStyle name="Total 3" xfId="131" xr:uid="{00000000-0005-0000-0000-0000B0DE0000}"/>
    <cellStyle name="Total 3 10" xfId="24283" xr:uid="{00000000-0005-0000-0000-0000B1DE0000}"/>
    <cellStyle name="Total 3 11" xfId="24275" xr:uid="{00000000-0005-0000-0000-0000B2DE0000}"/>
    <cellStyle name="Total 3 12" xfId="25077" xr:uid="{00000000-0005-0000-0000-0000B3DE0000}"/>
    <cellStyle name="Total 3 13" xfId="30828" xr:uid="{00000000-0005-0000-0000-0000B4DE0000}"/>
    <cellStyle name="Total 3 14" xfId="34195" xr:uid="{00000000-0005-0000-0000-0000B5DE0000}"/>
    <cellStyle name="Total 3 15" xfId="35009" xr:uid="{00000000-0005-0000-0000-0000B6DE0000}"/>
    <cellStyle name="Total 3 16" xfId="41018" xr:uid="{00000000-0005-0000-0000-0000B7DE0000}"/>
    <cellStyle name="Total 3 17" xfId="40763" xr:uid="{00000000-0005-0000-0000-0000B8DE0000}"/>
    <cellStyle name="Total 3 18" xfId="39737" xr:uid="{00000000-0005-0000-0000-0000B9DE0000}"/>
    <cellStyle name="Total 3 19" xfId="41497" xr:uid="{00000000-0005-0000-0000-0000BADE0000}"/>
    <cellStyle name="Total 3 2" xfId="744" xr:uid="{00000000-0005-0000-0000-0000BBDE0000}"/>
    <cellStyle name="Total 3 2 10" xfId="24201" xr:uid="{00000000-0005-0000-0000-0000BCDE0000}"/>
    <cellStyle name="Total 3 2 11" xfId="23620" xr:uid="{00000000-0005-0000-0000-0000BDDE0000}"/>
    <cellStyle name="Total 3 2 12" xfId="30874" xr:uid="{00000000-0005-0000-0000-0000BEDE0000}"/>
    <cellStyle name="Total 3 2 13" xfId="34658" xr:uid="{00000000-0005-0000-0000-0000BFDE0000}"/>
    <cellStyle name="Total 3 2 14" xfId="39324" xr:uid="{00000000-0005-0000-0000-0000C0DE0000}"/>
    <cellStyle name="Total 3 2 15" xfId="41093" xr:uid="{00000000-0005-0000-0000-0000C1DE0000}"/>
    <cellStyle name="Total 3 2 16" xfId="40043" xr:uid="{00000000-0005-0000-0000-0000C2DE0000}"/>
    <cellStyle name="Total 3 2 17" xfId="36319" xr:uid="{00000000-0005-0000-0000-0000C3DE0000}"/>
    <cellStyle name="Total 3 2 18" xfId="40169" xr:uid="{00000000-0005-0000-0000-0000C4DE0000}"/>
    <cellStyle name="Total 3 2 19" xfId="40100" xr:uid="{00000000-0005-0000-0000-0000C5DE0000}"/>
    <cellStyle name="Total 3 2 2" xfId="1167" xr:uid="{00000000-0005-0000-0000-0000C6DE0000}"/>
    <cellStyle name="Total 3 2 2 10" xfId="33767" xr:uid="{00000000-0005-0000-0000-0000C7DE0000}"/>
    <cellStyle name="Total 3 2 2 11" xfId="35077" xr:uid="{00000000-0005-0000-0000-0000C8DE0000}"/>
    <cellStyle name="Total 3 2 2 12" xfId="39520" xr:uid="{00000000-0005-0000-0000-0000C9DE0000}"/>
    <cellStyle name="Total 3 2 2 13" xfId="41329" xr:uid="{00000000-0005-0000-0000-0000CADE0000}"/>
    <cellStyle name="Total 3 2 2 14" xfId="41322" xr:uid="{00000000-0005-0000-0000-0000CBDE0000}"/>
    <cellStyle name="Total 3 2 2 15" xfId="41611" xr:uid="{00000000-0005-0000-0000-0000CCDE0000}"/>
    <cellStyle name="Total 3 2 2 16" xfId="40724" xr:uid="{00000000-0005-0000-0000-0000CDDE0000}"/>
    <cellStyle name="Total 3 2 2 17" xfId="41374" xr:uid="{00000000-0005-0000-0000-0000CEDE0000}"/>
    <cellStyle name="Total 3 2 2 18" xfId="40365" xr:uid="{00000000-0005-0000-0000-0000CFDE0000}"/>
    <cellStyle name="Total 3 2 2 19" xfId="42672" xr:uid="{00000000-0005-0000-0000-0000D0DE0000}"/>
    <cellStyle name="Total 3 2 2 2" xfId="2780" xr:uid="{00000000-0005-0000-0000-0000D1DE0000}"/>
    <cellStyle name="Total 3 2 2 2 10" xfId="36463" xr:uid="{00000000-0005-0000-0000-0000D2DE0000}"/>
    <cellStyle name="Total 3 2 2 2 11" xfId="40244" xr:uid="{00000000-0005-0000-0000-0000D3DE0000}"/>
    <cellStyle name="Total 3 2 2 2 12" xfId="41140" xr:uid="{00000000-0005-0000-0000-0000D4DE0000}"/>
    <cellStyle name="Total 3 2 2 2 13" xfId="39598" xr:uid="{00000000-0005-0000-0000-0000D5DE0000}"/>
    <cellStyle name="Total 3 2 2 2 14" xfId="40731" xr:uid="{00000000-0005-0000-0000-0000D6DE0000}"/>
    <cellStyle name="Total 3 2 2 2 15" xfId="40511" xr:uid="{00000000-0005-0000-0000-0000D7DE0000}"/>
    <cellStyle name="Total 3 2 2 2 16" xfId="41362" xr:uid="{00000000-0005-0000-0000-0000D8DE0000}"/>
    <cellStyle name="Total 3 2 2 2 17" xfId="41698" xr:uid="{00000000-0005-0000-0000-0000D9DE0000}"/>
    <cellStyle name="Total 3 2 2 2 18" xfId="43927" xr:uid="{00000000-0005-0000-0000-0000DADE0000}"/>
    <cellStyle name="Total 3 2 2 2 19" xfId="15314" xr:uid="{00000000-0005-0000-0000-0000DBDE0000}"/>
    <cellStyle name="Total 3 2 2 2 2" xfId="7603" xr:uid="{00000000-0005-0000-0000-0000DCDE0000}"/>
    <cellStyle name="Total 3 2 2 2 2 2" xfId="53369" xr:uid="{00000000-0005-0000-0000-0000DDDE0000}"/>
    <cellStyle name="Total 3 2 2 2 2 3" xfId="21407" xr:uid="{00000000-0005-0000-0000-0000DEDE0000}"/>
    <cellStyle name="Total 3 2 2 2 3" xfId="10534" xr:uid="{00000000-0005-0000-0000-0000DFDE0000}"/>
    <cellStyle name="Total 3 2 2 2 3 2" xfId="56299" xr:uid="{00000000-0005-0000-0000-0000E0DE0000}"/>
    <cellStyle name="Total 3 2 2 2 3 3" xfId="21345" xr:uid="{00000000-0005-0000-0000-0000E1DE0000}"/>
    <cellStyle name="Total 3 2 2 2 4" xfId="24306" xr:uid="{00000000-0005-0000-0000-0000E2DE0000}"/>
    <cellStyle name="Total 3 2 2 2 4 2" xfId="48681" xr:uid="{00000000-0005-0000-0000-0000E3DE0000}"/>
    <cellStyle name="Total 3 2 2 2 5" xfId="24304" xr:uid="{00000000-0005-0000-0000-0000E4DE0000}"/>
    <cellStyle name="Total 3 2 2 2 6" xfId="24279" xr:uid="{00000000-0005-0000-0000-0000E5DE0000}"/>
    <cellStyle name="Total 3 2 2 2 7" xfId="24825" xr:uid="{00000000-0005-0000-0000-0000E6DE0000}"/>
    <cellStyle name="Total 3 2 2 2 8" xfId="30899" xr:uid="{00000000-0005-0000-0000-0000E7DE0000}"/>
    <cellStyle name="Total 3 2 2 2 9" xfId="33942" xr:uid="{00000000-0005-0000-0000-0000E8DE0000}"/>
    <cellStyle name="Total 3 2 2 20" xfId="12702" xr:uid="{00000000-0005-0000-0000-0000E9DE0000}"/>
    <cellStyle name="Total 3 2 2 3" xfId="5204" xr:uid="{00000000-0005-0000-0000-0000EADE0000}"/>
    <cellStyle name="Total 3 2 2 3 10" xfId="40020" xr:uid="{00000000-0005-0000-0000-0000EBDE0000}"/>
    <cellStyle name="Total 3 2 2 3 11" xfId="39377" xr:uid="{00000000-0005-0000-0000-0000ECDE0000}"/>
    <cellStyle name="Total 3 2 2 3 12" xfId="46335" xr:uid="{00000000-0005-0000-0000-0000EDDE0000}"/>
    <cellStyle name="Total 3 2 2 3 13" xfId="20006" xr:uid="{00000000-0005-0000-0000-0000EEDE0000}"/>
    <cellStyle name="Total 3 2 2 3 2" xfId="10693" xr:uid="{00000000-0005-0000-0000-0000EFDE0000}"/>
    <cellStyle name="Total 3 2 2 3 2 2" xfId="56458" xr:uid="{00000000-0005-0000-0000-0000F0DE0000}"/>
    <cellStyle name="Total 3 2 2 3 2 3" xfId="33303" xr:uid="{00000000-0005-0000-0000-0000F1DE0000}"/>
    <cellStyle name="Total 3 2 2 3 3" xfId="34101" xr:uid="{00000000-0005-0000-0000-0000F2DE0000}"/>
    <cellStyle name="Total 3 2 2 3 4" xfId="38882" xr:uid="{00000000-0005-0000-0000-0000F3DE0000}"/>
    <cellStyle name="Total 3 2 2 3 5" xfId="41235" xr:uid="{00000000-0005-0000-0000-0000F4DE0000}"/>
    <cellStyle name="Total 3 2 2 3 6" xfId="40121" xr:uid="{00000000-0005-0000-0000-0000F5DE0000}"/>
    <cellStyle name="Total 3 2 2 3 7" xfId="40317" xr:uid="{00000000-0005-0000-0000-0000F6DE0000}"/>
    <cellStyle name="Total 3 2 2 3 8" xfId="39593" xr:uid="{00000000-0005-0000-0000-0000F7DE0000}"/>
    <cellStyle name="Total 3 2 2 3 9" xfId="39763" xr:uid="{00000000-0005-0000-0000-0000F8DE0000}"/>
    <cellStyle name="Total 3 2 2 4" xfId="10359" xr:uid="{00000000-0005-0000-0000-0000F9DE0000}"/>
    <cellStyle name="Total 3 2 2 4 2" xfId="56124" xr:uid="{00000000-0005-0000-0000-0000FADE0000}"/>
    <cellStyle name="Total 3 2 2 4 3" xfId="23724" xr:uid="{00000000-0005-0000-0000-0000FBDE0000}"/>
    <cellStyle name="Total 3 2 2 5" xfId="24405" xr:uid="{00000000-0005-0000-0000-0000FCDE0000}"/>
    <cellStyle name="Total 3 2 2 6" xfId="24121" xr:uid="{00000000-0005-0000-0000-0000FDDE0000}"/>
    <cellStyle name="Total 3 2 2 7" xfId="24065" xr:uid="{00000000-0005-0000-0000-0000FEDE0000}"/>
    <cellStyle name="Total 3 2 2 8" xfId="21366" xr:uid="{00000000-0005-0000-0000-0000FFDE0000}"/>
    <cellStyle name="Total 3 2 2 9" xfId="29634" xr:uid="{00000000-0005-0000-0000-000000DF0000}"/>
    <cellStyle name="Total 3 2 20" xfId="40576" xr:uid="{00000000-0005-0000-0000-000001DF0000}"/>
    <cellStyle name="Total 3 2 21" xfId="42257" xr:uid="{00000000-0005-0000-0000-000002DF0000}"/>
    <cellStyle name="Total 3 2 22" xfId="11601" xr:uid="{00000000-0005-0000-0000-000003DF0000}"/>
    <cellStyle name="Total 3 2 3" xfId="1135" xr:uid="{00000000-0005-0000-0000-000004DF0000}"/>
    <cellStyle name="Total 3 2 3 10" xfId="33751" xr:uid="{00000000-0005-0000-0000-000005DF0000}"/>
    <cellStyle name="Total 3 2 3 11" xfId="35045" xr:uid="{00000000-0005-0000-0000-000006DF0000}"/>
    <cellStyle name="Total 3 2 3 12" xfId="39499" xr:uid="{00000000-0005-0000-0000-000007DF0000}"/>
    <cellStyle name="Total 3 2 3 13" xfId="40993" xr:uid="{00000000-0005-0000-0000-000008DF0000}"/>
    <cellStyle name="Total 3 2 3 14" xfId="41389" xr:uid="{00000000-0005-0000-0000-000009DF0000}"/>
    <cellStyle name="Total 3 2 3 15" xfId="41657" xr:uid="{00000000-0005-0000-0000-00000ADF0000}"/>
    <cellStyle name="Total 3 2 3 16" xfId="40739" xr:uid="{00000000-0005-0000-0000-00000BDF0000}"/>
    <cellStyle name="Total 3 2 3 17" xfId="40367" xr:uid="{00000000-0005-0000-0000-00000CDF0000}"/>
    <cellStyle name="Total 3 2 3 18" xfId="36403" xr:uid="{00000000-0005-0000-0000-00000DDF0000}"/>
    <cellStyle name="Total 3 2 3 19" xfId="42640" xr:uid="{00000000-0005-0000-0000-00000EDF0000}"/>
    <cellStyle name="Total 3 2 3 2" xfId="2569" xr:uid="{00000000-0005-0000-0000-00000FDF0000}"/>
    <cellStyle name="Total 3 2 3 2 10" xfId="36359" xr:uid="{00000000-0005-0000-0000-000010DF0000}"/>
    <cellStyle name="Total 3 2 3 2 11" xfId="40140" xr:uid="{00000000-0005-0000-0000-000011DF0000}"/>
    <cellStyle name="Total 3 2 3 2 12" xfId="41369" xr:uid="{00000000-0005-0000-0000-000012DF0000}"/>
    <cellStyle name="Total 3 2 3 2 13" xfId="39383" xr:uid="{00000000-0005-0000-0000-000013DF0000}"/>
    <cellStyle name="Total 3 2 3 2 14" xfId="40402" xr:uid="{00000000-0005-0000-0000-000014DF0000}"/>
    <cellStyle name="Total 3 2 3 2 15" xfId="41245" xr:uid="{00000000-0005-0000-0000-000015DF0000}"/>
    <cellStyle name="Total 3 2 3 2 16" xfId="39729" xr:uid="{00000000-0005-0000-0000-000016DF0000}"/>
    <cellStyle name="Total 3 2 3 2 17" xfId="41851" xr:uid="{00000000-0005-0000-0000-000017DF0000}"/>
    <cellStyle name="Total 3 2 3 2 18" xfId="43895" xr:uid="{00000000-0005-0000-0000-000018DF0000}"/>
    <cellStyle name="Total 3 2 3 2 19" xfId="15282" xr:uid="{00000000-0005-0000-0000-000019DF0000}"/>
    <cellStyle name="Total 3 2 3 2 2" xfId="7564" xr:uid="{00000000-0005-0000-0000-00001ADF0000}"/>
    <cellStyle name="Total 3 2 3 2 2 2" xfId="53330" xr:uid="{00000000-0005-0000-0000-00001BDF0000}"/>
    <cellStyle name="Total 3 2 3 2 2 3" xfId="21306" xr:uid="{00000000-0005-0000-0000-00001CDF0000}"/>
    <cellStyle name="Total 3 2 3 2 3" xfId="10503" xr:uid="{00000000-0005-0000-0000-00001DDF0000}"/>
    <cellStyle name="Total 3 2 3 2 3 2" xfId="56268" xr:uid="{00000000-0005-0000-0000-00001EDF0000}"/>
    <cellStyle name="Total 3 2 3 2 3 3" xfId="24192" xr:uid="{00000000-0005-0000-0000-00001FDF0000}"/>
    <cellStyle name="Total 3 2 3 2 4" xfId="19941" xr:uid="{00000000-0005-0000-0000-000020DF0000}"/>
    <cellStyle name="Total 3 2 3 2 4 2" xfId="48654" xr:uid="{00000000-0005-0000-0000-000021DF0000}"/>
    <cellStyle name="Total 3 2 3 2 5" xfId="24280" xr:uid="{00000000-0005-0000-0000-000022DF0000}"/>
    <cellStyle name="Total 3 2 3 2 6" xfId="24374" xr:uid="{00000000-0005-0000-0000-000023DF0000}"/>
    <cellStyle name="Total 3 2 3 2 7" xfId="24823" xr:uid="{00000000-0005-0000-0000-000024DF0000}"/>
    <cellStyle name="Total 3 2 3 2 8" xfId="30856" xr:uid="{00000000-0005-0000-0000-000025DF0000}"/>
    <cellStyle name="Total 3 2 3 2 9" xfId="33911" xr:uid="{00000000-0005-0000-0000-000026DF0000}"/>
    <cellStyle name="Total 3 2 3 20" xfId="12675" xr:uid="{00000000-0005-0000-0000-000027DF0000}"/>
    <cellStyle name="Total 3 2 3 3" xfId="5172" xr:uid="{00000000-0005-0000-0000-000028DF0000}"/>
    <cellStyle name="Total 3 2 3 3 10" xfId="40543" xr:uid="{00000000-0005-0000-0000-000029DF0000}"/>
    <cellStyle name="Total 3 2 3 3 11" xfId="41699" xr:uid="{00000000-0005-0000-0000-00002ADF0000}"/>
    <cellStyle name="Total 3 2 3 3 12" xfId="46303" xr:uid="{00000000-0005-0000-0000-00002BDF0000}"/>
    <cellStyle name="Total 3 2 3 3 13" xfId="19974" xr:uid="{00000000-0005-0000-0000-00002CDF0000}"/>
    <cellStyle name="Total 3 2 3 3 2" xfId="10662" xr:uid="{00000000-0005-0000-0000-00002DDF0000}"/>
    <cellStyle name="Total 3 2 3 3 2 2" xfId="56427" xr:uid="{00000000-0005-0000-0000-00002EDF0000}"/>
    <cellStyle name="Total 3 2 3 3 2 3" xfId="33271" xr:uid="{00000000-0005-0000-0000-00002FDF0000}"/>
    <cellStyle name="Total 3 2 3 3 3" xfId="34070" xr:uid="{00000000-0005-0000-0000-000030DF0000}"/>
    <cellStyle name="Total 3 2 3 3 4" xfId="38850" xr:uid="{00000000-0005-0000-0000-000031DF0000}"/>
    <cellStyle name="Total 3 2 3 3 5" xfId="41203" xr:uid="{00000000-0005-0000-0000-000032DF0000}"/>
    <cellStyle name="Total 3 2 3 3 6" xfId="36299" xr:uid="{00000000-0005-0000-0000-000033DF0000}"/>
    <cellStyle name="Total 3 2 3 3 7" xfId="39897" xr:uid="{00000000-0005-0000-0000-000034DF0000}"/>
    <cellStyle name="Total 3 2 3 3 8" xfId="41379" xr:uid="{00000000-0005-0000-0000-000035DF0000}"/>
    <cellStyle name="Total 3 2 3 3 9" xfId="39612" xr:uid="{00000000-0005-0000-0000-000036DF0000}"/>
    <cellStyle name="Total 3 2 3 4" xfId="10343" xr:uid="{00000000-0005-0000-0000-000037DF0000}"/>
    <cellStyle name="Total 3 2 3 4 2" xfId="56108" xr:uid="{00000000-0005-0000-0000-000038DF0000}"/>
    <cellStyle name="Total 3 2 3 4 3" xfId="24397" xr:uid="{00000000-0005-0000-0000-000039DF0000}"/>
    <cellStyle name="Total 3 2 3 5" xfId="24336" xr:uid="{00000000-0005-0000-0000-00003ADF0000}"/>
    <cellStyle name="Total 3 2 3 6" xfId="24743" xr:uid="{00000000-0005-0000-0000-00003BDF0000}"/>
    <cellStyle name="Total 3 2 3 7" xfId="23935" xr:uid="{00000000-0005-0000-0000-00003CDF0000}"/>
    <cellStyle name="Total 3 2 3 8" xfId="24847" xr:uid="{00000000-0005-0000-0000-00003DDF0000}"/>
    <cellStyle name="Total 3 2 3 9" xfId="29603" xr:uid="{00000000-0005-0000-0000-00003EDF0000}"/>
    <cellStyle name="Total 3 2 4" xfId="1108" xr:uid="{00000000-0005-0000-0000-00003FDF0000}"/>
    <cellStyle name="Total 3 2 4 10" xfId="35018" xr:uid="{00000000-0005-0000-0000-000040DF0000}"/>
    <cellStyle name="Total 3 2 4 11" xfId="39479" xr:uid="{00000000-0005-0000-0000-000041DF0000}"/>
    <cellStyle name="Total 3 2 4 12" xfId="39423" xr:uid="{00000000-0005-0000-0000-000042DF0000}"/>
    <cellStyle name="Total 3 2 4 13" xfId="40780" xr:uid="{00000000-0005-0000-0000-000043DF0000}"/>
    <cellStyle name="Total 3 2 4 14" xfId="41438" xr:uid="{00000000-0005-0000-0000-000044DF0000}"/>
    <cellStyle name="Total 3 2 4 15" xfId="41659" xr:uid="{00000000-0005-0000-0000-000045DF0000}"/>
    <cellStyle name="Total 3 2 4 16" xfId="40508" xr:uid="{00000000-0005-0000-0000-000046DF0000}"/>
    <cellStyle name="Total 3 2 4 17" xfId="41395" xr:uid="{00000000-0005-0000-0000-000047DF0000}"/>
    <cellStyle name="Total 3 2 4 18" xfId="42613" xr:uid="{00000000-0005-0000-0000-000048DF0000}"/>
    <cellStyle name="Total 3 2 4 19" xfId="12649" xr:uid="{00000000-0005-0000-0000-000049DF0000}"/>
    <cellStyle name="Total 3 2 4 2" xfId="6343" xr:uid="{00000000-0005-0000-0000-00004ADF0000}"/>
    <cellStyle name="Total 3 2 4 2 2" xfId="52109" xr:uid="{00000000-0005-0000-0000-00004BDF0000}"/>
    <cellStyle name="Total 3 2 4 2 3" xfId="19947" xr:uid="{00000000-0005-0000-0000-00004CDF0000}"/>
    <cellStyle name="Total 3 2 4 3" xfId="10334" xr:uid="{00000000-0005-0000-0000-00004DDF0000}"/>
    <cellStyle name="Total 3 2 4 3 2" xfId="56099" xr:uid="{00000000-0005-0000-0000-00004EDF0000}"/>
    <cellStyle name="Total 3 2 4 3 3" xfId="23630" xr:uid="{00000000-0005-0000-0000-00004FDF0000}"/>
    <cellStyle name="Total 3 2 4 4" xfId="21387" xr:uid="{00000000-0005-0000-0000-000050DF0000}"/>
    <cellStyle name="Total 3 2 4 4 2" xfId="47447" xr:uid="{00000000-0005-0000-0000-000051DF0000}"/>
    <cellStyle name="Total 3 2 4 5" xfId="21223" xr:uid="{00000000-0005-0000-0000-000052DF0000}"/>
    <cellStyle name="Total 3 2 4 6" xfId="24933" xr:uid="{00000000-0005-0000-0000-000053DF0000}"/>
    <cellStyle name="Total 3 2 4 7" xfId="25250" xr:uid="{00000000-0005-0000-0000-000054DF0000}"/>
    <cellStyle name="Total 3 2 4 8" xfId="29576" xr:uid="{00000000-0005-0000-0000-000055DF0000}"/>
    <cellStyle name="Total 3 2 4 9" xfId="33742" xr:uid="{00000000-0005-0000-0000-000056DF0000}"/>
    <cellStyle name="Total 3 2 5" xfId="2843" xr:uid="{00000000-0005-0000-0000-000057DF0000}"/>
    <cellStyle name="Total 3 2 5 10" xfId="36522" xr:uid="{00000000-0005-0000-0000-000058DF0000}"/>
    <cellStyle name="Total 3 2 5 11" xfId="40277" xr:uid="{00000000-0005-0000-0000-000059DF0000}"/>
    <cellStyle name="Total 3 2 5 12" xfId="40342" xr:uid="{00000000-0005-0000-0000-00005ADF0000}"/>
    <cellStyle name="Total 3 2 5 13" xfId="41565" xr:uid="{00000000-0005-0000-0000-00005BDF0000}"/>
    <cellStyle name="Total 3 2 5 14" xfId="40152" xr:uid="{00000000-0005-0000-0000-00005CDF0000}"/>
    <cellStyle name="Total 3 2 5 15" xfId="41120" xr:uid="{00000000-0005-0000-0000-00005DDF0000}"/>
    <cellStyle name="Total 3 2 5 16" xfId="40443" xr:uid="{00000000-0005-0000-0000-00005EDF0000}"/>
    <cellStyle name="Total 3 2 5 17" xfId="36435" xr:uid="{00000000-0005-0000-0000-00005FDF0000}"/>
    <cellStyle name="Total 3 2 5 18" xfId="43982" xr:uid="{00000000-0005-0000-0000-000060DF0000}"/>
    <cellStyle name="Total 3 2 5 19" xfId="17176" xr:uid="{00000000-0005-0000-0000-000061DF0000}"/>
    <cellStyle name="Total 3 2 5 2" xfId="10553" xr:uid="{00000000-0005-0000-0000-000062DF0000}"/>
    <cellStyle name="Total 3 2 5 2 2" xfId="56318" xr:uid="{00000000-0005-0000-0000-000063DF0000}"/>
    <cellStyle name="Total 3 2 5 2 3" xfId="21468" xr:uid="{00000000-0005-0000-0000-000064DF0000}"/>
    <cellStyle name="Total 3 2 5 3" xfId="23851" xr:uid="{00000000-0005-0000-0000-000065DF0000}"/>
    <cellStyle name="Total 3 2 5 4" xfId="24610" xr:uid="{00000000-0005-0000-0000-000066DF0000}"/>
    <cellStyle name="Total 3 2 5 5" xfId="19183" xr:uid="{00000000-0005-0000-0000-000067DF0000}"/>
    <cellStyle name="Total 3 2 5 6" xfId="24673" xr:uid="{00000000-0005-0000-0000-000068DF0000}"/>
    <cellStyle name="Total 3 2 5 7" xfId="24243" xr:uid="{00000000-0005-0000-0000-000069DF0000}"/>
    <cellStyle name="Total 3 2 5 8" xfId="30955" xr:uid="{00000000-0005-0000-0000-00006ADF0000}"/>
    <cellStyle name="Total 3 2 5 9" xfId="33961" xr:uid="{00000000-0005-0000-0000-00006BDF0000}"/>
    <cellStyle name="Total 3 2 6" xfId="5638" xr:uid="{00000000-0005-0000-0000-00006CDF0000}"/>
    <cellStyle name="Total 3 2 6 2" xfId="51404" xr:uid="{00000000-0005-0000-0000-00006DDF0000}"/>
    <cellStyle name="Total 3 2 6 3" xfId="19589" xr:uid="{00000000-0005-0000-0000-00006EDF0000}"/>
    <cellStyle name="Total 3 2 7" xfId="23890" xr:uid="{00000000-0005-0000-0000-00006FDF0000}"/>
    <cellStyle name="Total 3 2 8" xfId="23640" xr:uid="{00000000-0005-0000-0000-000070DF0000}"/>
    <cellStyle name="Total 3 2 9" xfId="19504" xr:uid="{00000000-0005-0000-0000-000071DF0000}"/>
    <cellStyle name="Total 3 20" xfId="41599" xr:uid="{00000000-0005-0000-0000-000072DF0000}"/>
    <cellStyle name="Total 3 21" xfId="41870" xr:uid="{00000000-0005-0000-0000-000073DF0000}"/>
    <cellStyle name="Total 3 22" xfId="41905" xr:uid="{00000000-0005-0000-0000-000074DF0000}"/>
    <cellStyle name="Total 3 3" xfId="1906" xr:uid="{00000000-0005-0000-0000-000075DF0000}"/>
    <cellStyle name="Total 3 3 10" xfId="33861" xr:uid="{00000000-0005-0000-0000-000076DF0000}"/>
    <cellStyle name="Total 3 3 11" xfId="35816" xr:uid="{00000000-0005-0000-0000-000077DF0000}"/>
    <cellStyle name="Total 3 3 12" xfId="39849" xr:uid="{00000000-0005-0000-0000-000078DF0000}"/>
    <cellStyle name="Total 3 3 13" xfId="39597" xr:uid="{00000000-0005-0000-0000-000079DF0000}"/>
    <cellStyle name="Total 3 3 14" xfId="40747" xr:uid="{00000000-0005-0000-0000-00007ADF0000}"/>
    <cellStyle name="Total 3 3 15" xfId="39372" xr:uid="{00000000-0005-0000-0000-00007BDF0000}"/>
    <cellStyle name="Total 3 3 16" xfId="41772" xr:uid="{00000000-0005-0000-0000-00007CDF0000}"/>
    <cellStyle name="Total 3 3 17" xfId="41741" xr:uid="{00000000-0005-0000-0000-00007DDF0000}"/>
    <cellStyle name="Total 3 3 18" xfId="41801" xr:uid="{00000000-0005-0000-0000-00007EDF0000}"/>
    <cellStyle name="Total 3 3 19" xfId="43411" xr:uid="{00000000-0005-0000-0000-00007FDF0000}"/>
    <cellStyle name="Total 3 3 2" xfId="2677" xr:uid="{00000000-0005-0000-0000-000080DF0000}"/>
    <cellStyle name="Total 3 3 2 10" xfId="36415" xr:uid="{00000000-0005-0000-0000-000081DF0000}"/>
    <cellStyle name="Total 3 3 2 11" xfId="40201" xr:uid="{00000000-0005-0000-0000-000082DF0000}"/>
    <cellStyle name="Total 3 3 2 12" xfId="40962" xr:uid="{00000000-0005-0000-0000-000083DF0000}"/>
    <cellStyle name="Total 3 3 2 13" xfId="40805" xr:uid="{00000000-0005-0000-0000-000084DF0000}"/>
    <cellStyle name="Total 3 3 2 14" xfId="41448" xr:uid="{00000000-0005-0000-0000-000085DF0000}"/>
    <cellStyle name="Total 3 3 2 15" xfId="41730" xr:uid="{00000000-0005-0000-0000-000086DF0000}"/>
    <cellStyle name="Total 3 3 2 16" xfId="41743" xr:uid="{00000000-0005-0000-0000-000087DF0000}"/>
    <cellStyle name="Total 3 3 2 17" xfId="41156" xr:uid="{00000000-0005-0000-0000-000088DF0000}"/>
    <cellStyle name="Total 3 3 2 18" xfId="43914" xr:uid="{00000000-0005-0000-0000-000089DF0000}"/>
    <cellStyle name="Total 3 3 2 19" xfId="15301" xr:uid="{00000000-0005-0000-0000-00008ADF0000}"/>
    <cellStyle name="Total 3 3 2 2" xfId="7584" xr:uid="{00000000-0005-0000-0000-00008BDF0000}"/>
    <cellStyle name="Total 3 3 2 2 2" xfId="53350" xr:uid="{00000000-0005-0000-0000-00008CDF0000}"/>
    <cellStyle name="Total 3 3 2 2 3" xfId="21355" xr:uid="{00000000-0005-0000-0000-00008DDF0000}"/>
    <cellStyle name="Total 3 3 2 3" xfId="10521" xr:uid="{00000000-0005-0000-0000-00008EDF0000}"/>
    <cellStyle name="Total 3 3 2 3 2" xfId="56286" xr:uid="{00000000-0005-0000-0000-00008FDF0000}"/>
    <cellStyle name="Total 3 3 2 3 3" xfId="24526" xr:uid="{00000000-0005-0000-0000-000090DF0000}"/>
    <cellStyle name="Total 3 3 2 4" xfId="21401" xr:uid="{00000000-0005-0000-0000-000091DF0000}"/>
    <cellStyle name="Total 3 3 2 4 2" xfId="48668" xr:uid="{00000000-0005-0000-0000-000092DF0000}"/>
    <cellStyle name="Total 3 3 2 5" xfId="25066" xr:uid="{00000000-0005-0000-0000-000093DF0000}"/>
    <cellStyle name="Total 3 3 2 6" xfId="24327" xr:uid="{00000000-0005-0000-0000-000094DF0000}"/>
    <cellStyle name="Total 3 3 2 7" xfId="24302" xr:uid="{00000000-0005-0000-0000-000095DF0000}"/>
    <cellStyle name="Total 3 3 2 8" xfId="30880" xr:uid="{00000000-0005-0000-0000-000096DF0000}"/>
    <cellStyle name="Total 3 3 2 9" xfId="33929" xr:uid="{00000000-0005-0000-0000-000097DF0000}"/>
    <cellStyle name="Total 3 3 20" xfId="11249" xr:uid="{00000000-0005-0000-0000-000098DF0000}"/>
    <cellStyle name="Total 3 3 3" xfId="5191" xr:uid="{00000000-0005-0000-0000-000099DF0000}"/>
    <cellStyle name="Total 3 3 3 10" xfId="40301" xr:uid="{00000000-0005-0000-0000-00009ADF0000}"/>
    <cellStyle name="Total 3 3 3 11" xfId="39895" xr:uid="{00000000-0005-0000-0000-00009BDF0000}"/>
    <cellStyle name="Total 3 3 3 12" xfId="46322" xr:uid="{00000000-0005-0000-0000-00009CDF0000}"/>
    <cellStyle name="Total 3 3 3 13" xfId="20745" xr:uid="{00000000-0005-0000-0000-00009DDF0000}"/>
    <cellStyle name="Total 3 3 3 2" xfId="10680" xr:uid="{00000000-0005-0000-0000-00009EDF0000}"/>
    <cellStyle name="Total 3 3 3 2 2" xfId="56445" xr:uid="{00000000-0005-0000-0000-00009FDF0000}"/>
    <cellStyle name="Total 3 3 3 2 3" xfId="33290" xr:uid="{00000000-0005-0000-0000-0000A0DF0000}"/>
    <cellStyle name="Total 3 3 3 3" xfId="34088" xr:uid="{00000000-0005-0000-0000-0000A1DF0000}"/>
    <cellStyle name="Total 3 3 3 4" xfId="38869" xr:uid="{00000000-0005-0000-0000-0000A2DF0000}"/>
    <cellStyle name="Total 3 3 3 5" xfId="41222" xr:uid="{00000000-0005-0000-0000-0000A3DF0000}"/>
    <cellStyle name="Total 3 3 3 6" xfId="40094" xr:uid="{00000000-0005-0000-0000-0000A4DF0000}"/>
    <cellStyle name="Total 3 3 3 7" xfId="39356" xr:uid="{00000000-0005-0000-0000-0000A5DF0000}"/>
    <cellStyle name="Total 3 3 3 8" xfId="41312" xr:uid="{00000000-0005-0000-0000-0000A6DF0000}"/>
    <cellStyle name="Total 3 3 3 9" xfId="39636" xr:uid="{00000000-0005-0000-0000-0000A7DF0000}"/>
    <cellStyle name="Total 3 3 4" xfId="10453" xr:uid="{00000000-0005-0000-0000-0000A8DF0000}"/>
    <cellStyle name="Total 3 3 4 2" xfId="56218" xr:uid="{00000000-0005-0000-0000-0000A9DF0000}"/>
    <cellStyle name="Total 3 3 4 3" xfId="24416" xr:uid="{00000000-0005-0000-0000-0000AADF0000}"/>
    <cellStyle name="Total 3 3 5" xfId="24524" xr:uid="{00000000-0005-0000-0000-0000ABDF0000}"/>
    <cellStyle name="Total 3 3 6" xfId="24340" xr:uid="{00000000-0005-0000-0000-0000ACDF0000}"/>
    <cellStyle name="Total 3 3 7" xfId="21248" xr:uid="{00000000-0005-0000-0000-0000ADDF0000}"/>
    <cellStyle name="Total 3 3 8" xfId="23625" xr:uid="{00000000-0005-0000-0000-0000AEDF0000}"/>
    <cellStyle name="Total 3 3 9" xfId="30364" xr:uid="{00000000-0005-0000-0000-0000AFDF0000}"/>
    <cellStyle name="Total 3 4" xfId="1208" xr:uid="{00000000-0005-0000-0000-0000B0DF0000}"/>
    <cellStyle name="Total 3 4 10" xfId="33776" xr:uid="{00000000-0005-0000-0000-0000B1DF0000}"/>
    <cellStyle name="Total 3 4 11" xfId="35118" xr:uid="{00000000-0005-0000-0000-0000B2DF0000}"/>
    <cellStyle name="Total 3 4 12" xfId="39541" xr:uid="{00000000-0005-0000-0000-0000B3DF0000}"/>
    <cellStyle name="Total 3 4 13" xfId="41244" xr:uid="{00000000-0005-0000-0000-0000B4DF0000}"/>
    <cellStyle name="Total 3 4 14" xfId="41132" xr:uid="{00000000-0005-0000-0000-0000B5DF0000}"/>
    <cellStyle name="Total 3 4 15" xfId="40390" xr:uid="{00000000-0005-0000-0000-0000B6DF0000}"/>
    <cellStyle name="Total 3 4 16" xfId="41622" xr:uid="{00000000-0005-0000-0000-0000B7DF0000}"/>
    <cellStyle name="Total 3 4 17" xfId="40872" xr:uid="{00000000-0005-0000-0000-0000B8DF0000}"/>
    <cellStyle name="Total 3 4 18" xfId="40851" xr:uid="{00000000-0005-0000-0000-0000B9DF0000}"/>
    <cellStyle name="Total 3 4 19" xfId="42713" xr:uid="{00000000-0005-0000-0000-0000BADF0000}"/>
    <cellStyle name="Total 3 4 2" xfId="2466" xr:uid="{00000000-0005-0000-0000-0000BBDF0000}"/>
    <cellStyle name="Total 3 4 2 10" xfId="36320" xr:uid="{00000000-0005-0000-0000-0000BCDF0000}"/>
    <cellStyle name="Total 3 4 2 11" xfId="40091" xr:uid="{00000000-0005-0000-0000-0000BDDF0000}"/>
    <cellStyle name="Total 3 4 2 12" xfId="40210" xr:uid="{00000000-0005-0000-0000-0000BEDF0000}"/>
    <cellStyle name="Total 3 4 2 13" xfId="41115" xr:uid="{00000000-0005-0000-0000-0000BFDF0000}"/>
    <cellStyle name="Total 3 4 2 14" xfId="40357" xr:uid="{00000000-0005-0000-0000-0000C0DF0000}"/>
    <cellStyle name="Total 3 4 2 15" xfId="41272" xr:uid="{00000000-0005-0000-0000-0000C1DF0000}"/>
    <cellStyle name="Total 3 4 2 16" xfId="41603" xr:uid="{00000000-0005-0000-0000-0000C2DF0000}"/>
    <cellStyle name="Total 3 4 2 17" xfId="40934" xr:uid="{00000000-0005-0000-0000-0000C3DF0000}"/>
    <cellStyle name="Total 3 4 2 18" xfId="43882" xr:uid="{00000000-0005-0000-0000-0000C4DF0000}"/>
    <cellStyle name="Total 3 4 2 19" xfId="15269" xr:uid="{00000000-0005-0000-0000-0000C5DF0000}"/>
    <cellStyle name="Total 3 4 2 2" xfId="7544" xr:uid="{00000000-0005-0000-0000-0000C6DF0000}"/>
    <cellStyle name="Total 3 4 2 2 2" xfId="53310" xr:uid="{00000000-0005-0000-0000-0000C7DF0000}"/>
    <cellStyle name="Total 3 4 2 2 3" xfId="21257" xr:uid="{00000000-0005-0000-0000-0000C8DF0000}"/>
    <cellStyle name="Total 3 4 2 3" xfId="10490" xr:uid="{00000000-0005-0000-0000-0000C9DF0000}"/>
    <cellStyle name="Total 3 4 2 3 2" xfId="56255" xr:uid="{00000000-0005-0000-0000-0000CADF0000}"/>
    <cellStyle name="Total 3 4 2 3 3" xfId="23614" xr:uid="{00000000-0005-0000-0000-0000CBDF0000}"/>
    <cellStyle name="Total 3 4 2 4" xfId="23475" xr:uid="{00000000-0005-0000-0000-0000CCDF0000}"/>
    <cellStyle name="Total 3 4 2 4 2" xfId="48641" xr:uid="{00000000-0005-0000-0000-0000CDDF0000}"/>
    <cellStyle name="Total 3 4 2 5" xfId="23670" xr:uid="{00000000-0005-0000-0000-0000CEDF0000}"/>
    <cellStyle name="Total 3 4 2 6" xfId="23450" xr:uid="{00000000-0005-0000-0000-0000CFDF0000}"/>
    <cellStyle name="Total 3 4 2 7" xfId="24981" xr:uid="{00000000-0005-0000-0000-0000D0DF0000}"/>
    <cellStyle name="Total 3 4 2 8" xfId="30836" xr:uid="{00000000-0005-0000-0000-0000D1DF0000}"/>
    <cellStyle name="Total 3 4 2 9" xfId="33898" xr:uid="{00000000-0005-0000-0000-0000D2DF0000}"/>
    <cellStyle name="Total 3 4 20" xfId="12742" xr:uid="{00000000-0005-0000-0000-0000D3DF0000}"/>
    <cellStyle name="Total 3 4 3" xfId="5159" xr:uid="{00000000-0005-0000-0000-0000D4DF0000}"/>
    <cellStyle name="Total 3 4 3 10" xfId="41684" xr:uid="{00000000-0005-0000-0000-0000D5DF0000}"/>
    <cellStyle name="Total 3 4 3 11" xfId="34364" xr:uid="{00000000-0005-0000-0000-0000D6DF0000}"/>
    <cellStyle name="Total 3 4 3 12" xfId="46290" xr:uid="{00000000-0005-0000-0000-0000D7DF0000}"/>
    <cellStyle name="Total 3 4 3 13" xfId="20047" xr:uid="{00000000-0005-0000-0000-0000D8DF0000}"/>
    <cellStyle name="Total 3 4 3 2" xfId="10649" xr:uid="{00000000-0005-0000-0000-0000D9DF0000}"/>
    <cellStyle name="Total 3 4 3 2 2" xfId="56414" xr:uid="{00000000-0005-0000-0000-0000DADF0000}"/>
    <cellStyle name="Total 3 4 3 2 3" xfId="33258" xr:uid="{00000000-0005-0000-0000-0000DBDF0000}"/>
    <cellStyle name="Total 3 4 3 3" xfId="34057" xr:uid="{00000000-0005-0000-0000-0000DCDF0000}"/>
    <cellStyle name="Total 3 4 3 4" xfId="38837" xr:uid="{00000000-0005-0000-0000-0000DDDF0000}"/>
    <cellStyle name="Total 3 4 3 5" xfId="41190" xr:uid="{00000000-0005-0000-0000-0000DEDF0000}"/>
    <cellStyle name="Total 3 4 3 6" xfId="40114" xr:uid="{00000000-0005-0000-0000-0000DFDF0000}"/>
    <cellStyle name="Total 3 4 3 7" xfId="39381" xr:uid="{00000000-0005-0000-0000-0000E0DF0000}"/>
    <cellStyle name="Total 3 4 3 8" xfId="40645" xr:uid="{00000000-0005-0000-0000-0000E1DF0000}"/>
    <cellStyle name="Total 3 4 3 9" xfId="39966" xr:uid="{00000000-0005-0000-0000-0000E2DF0000}"/>
    <cellStyle name="Total 3 4 4" xfId="10368" xr:uid="{00000000-0005-0000-0000-0000E3DF0000}"/>
    <cellStyle name="Total 3 4 4 2" xfId="56133" xr:uid="{00000000-0005-0000-0000-0000E4DF0000}"/>
    <cellStyle name="Total 3 4 4 3" xfId="24792" xr:uid="{00000000-0005-0000-0000-0000E5DF0000}"/>
    <cellStyle name="Total 3 4 5" xfId="24367" xr:uid="{00000000-0005-0000-0000-0000E6DF0000}"/>
    <cellStyle name="Total 3 4 6" xfId="23464" xr:uid="{00000000-0005-0000-0000-0000E7DF0000}"/>
    <cellStyle name="Total 3 4 7" xfId="23348" xr:uid="{00000000-0005-0000-0000-0000E8DF0000}"/>
    <cellStyle name="Total 3 4 8" xfId="24400" xr:uid="{00000000-0005-0000-0000-0000E9DF0000}"/>
    <cellStyle name="Total 3 4 9" xfId="29674" xr:uid="{00000000-0005-0000-0000-0000EADF0000}"/>
    <cellStyle name="Total 3 5" xfId="1927" xr:uid="{00000000-0005-0000-0000-0000EBDF0000}"/>
    <cellStyle name="Total 3 5 10" xfId="35837" xr:uid="{00000000-0005-0000-0000-0000ECDF0000}"/>
    <cellStyle name="Total 3 5 11" xfId="39870" xr:uid="{00000000-0005-0000-0000-0000EDDF0000}"/>
    <cellStyle name="Total 3 5 12" xfId="40030" xr:uid="{00000000-0005-0000-0000-0000EEDF0000}"/>
    <cellStyle name="Total 3 5 13" xfId="40128" xr:uid="{00000000-0005-0000-0000-0000EFDF0000}"/>
    <cellStyle name="Total 3 5 14" xfId="39878" xr:uid="{00000000-0005-0000-0000-0000F0DF0000}"/>
    <cellStyle name="Total 3 5 15" xfId="36307" xr:uid="{00000000-0005-0000-0000-0000F1DF0000}"/>
    <cellStyle name="Total 3 5 16" xfId="40046" xr:uid="{00000000-0005-0000-0000-0000F2DF0000}"/>
    <cellStyle name="Total 3 5 17" xfId="40977" xr:uid="{00000000-0005-0000-0000-0000F3DF0000}"/>
    <cellStyle name="Total 3 5 18" xfId="43432" xr:uid="{00000000-0005-0000-0000-0000F4DF0000}"/>
    <cellStyle name="Total 3 5 19" xfId="13447" xr:uid="{00000000-0005-0000-0000-0000F5DF0000}"/>
    <cellStyle name="Total 3 5 2" xfId="7096" xr:uid="{00000000-0005-0000-0000-0000F6DF0000}"/>
    <cellStyle name="Total 3 5 2 2" xfId="52862" xr:uid="{00000000-0005-0000-0000-0000F7DF0000}"/>
    <cellStyle name="Total 3 5 2 3" xfId="20766" xr:uid="{00000000-0005-0000-0000-0000F8DF0000}"/>
    <cellStyle name="Total 3 5 3" xfId="10474" xr:uid="{00000000-0005-0000-0000-0000F9DF0000}"/>
    <cellStyle name="Total 3 5 3 2" xfId="56239" xr:uid="{00000000-0005-0000-0000-0000FADF0000}"/>
    <cellStyle name="Total 3 5 3 3" xfId="19237" xr:uid="{00000000-0005-0000-0000-0000FBDF0000}"/>
    <cellStyle name="Total 3 5 4" xfId="24246" xr:uid="{00000000-0005-0000-0000-0000FCDF0000}"/>
    <cellStyle name="Total 3 5 4 2" xfId="48198" xr:uid="{00000000-0005-0000-0000-0000FDDF0000}"/>
    <cellStyle name="Total 3 5 5" xfId="23474" xr:uid="{00000000-0005-0000-0000-0000FEDF0000}"/>
    <cellStyle name="Total 3 5 6" xfId="24650" xr:uid="{00000000-0005-0000-0000-0000FFDF0000}"/>
    <cellStyle name="Total 3 5 7" xfId="25217" xr:uid="{00000000-0005-0000-0000-000000E00000}"/>
    <cellStyle name="Total 3 5 8" xfId="30380" xr:uid="{00000000-0005-0000-0000-000001E00000}"/>
    <cellStyle name="Total 3 5 9" xfId="33882" xr:uid="{00000000-0005-0000-0000-000002E00000}"/>
    <cellStyle name="Total 3 6" xfId="4682" xr:uid="{00000000-0005-0000-0000-000003E00000}"/>
    <cellStyle name="Total 3 6 10" xfId="38361" xr:uid="{00000000-0005-0000-0000-000004E00000}"/>
    <cellStyle name="Total 3 6 11" xfId="41015" xr:uid="{00000000-0005-0000-0000-000005E00000}"/>
    <cellStyle name="Total 3 6 12" xfId="39738" xr:uid="{00000000-0005-0000-0000-000006E00000}"/>
    <cellStyle name="Total 3 6 13" xfId="41423" xr:uid="{00000000-0005-0000-0000-000007E00000}"/>
    <cellStyle name="Total 3 6 14" xfId="40674" xr:uid="{00000000-0005-0000-0000-000008E00000}"/>
    <cellStyle name="Total 3 6 15" xfId="40985" xr:uid="{00000000-0005-0000-0000-000009E00000}"/>
    <cellStyle name="Total 3 6 16" xfId="39940" xr:uid="{00000000-0005-0000-0000-00000AE00000}"/>
    <cellStyle name="Total 3 6 17" xfId="40748" xr:uid="{00000000-0005-0000-0000-00000BE00000}"/>
    <cellStyle name="Total 3 6 18" xfId="45821" xr:uid="{00000000-0005-0000-0000-00000CE00000}"/>
    <cellStyle name="Total 3 6 19" xfId="19015" xr:uid="{00000000-0005-0000-0000-00000DE00000}"/>
    <cellStyle name="Total 3 6 2" xfId="10622" xr:uid="{00000000-0005-0000-0000-00000EE00000}"/>
    <cellStyle name="Total 3 6 2 2" xfId="56387" xr:uid="{00000000-0005-0000-0000-00000FE00000}"/>
    <cellStyle name="Total 3 6 2 3" xfId="23307" xr:uid="{00000000-0005-0000-0000-000010E00000}"/>
    <cellStyle name="Total 3 6 3" xfId="21336" xr:uid="{00000000-0005-0000-0000-000011E00000}"/>
    <cellStyle name="Total 3 6 4" xfId="23486" xr:uid="{00000000-0005-0000-0000-000012E00000}"/>
    <cellStyle name="Total 3 6 5" xfId="25103" xr:uid="{00000000-0005-0000-0000-000013E00000}"/>
    <cellStyle name="Total 3 6 6" xfId="25171" xr:uid="{00000000-0005-0000-0000-000014E00000}"/>
    <cellStyle name="Total 3 6 7" xfId="28859" xr:uid="{00000000-0005-0000-0000-000015E00000}"/>
    <cellStyle name="Total 3 6 8" xfId="32782" xr:uid="{00000000-0005-0000-0000-000016E00000}"/>
    <cellStyle name="Total 3 6 9" xfId="34030" xr:uid="{00000000-0005-0000-0000-000017E00000}"/>
    <cellStyle name="Total 3 7" xfId="7589" xr:uid="{00000000-0005-0000-0000-000018E00000}"/>
    <cellStyle name="Total 3 7 2" xfId="53355" xr:uid="{00000000-0005-0000-0000-000019E00000}"/>
    <cellStyle name="Total 3 7 3" xfId="19127" xr:uid="{00000000-0005-0000-0000-00001AE00000}"/>
    <cellStyle name="Total 3 8" xfId="19940" xr:uid="{00000000-0005-0000-0000-00001BE00000}"/>
    <cellStyle name="Total 3 9" xfId="23369" xr:uid="{00000000-0005-0000-0000-00001CE00000}"/>
    <cellStyle name="Total 4" xfId="2644" xr:uid="{00000000-0005-0000-0000-00001DE00000}"/>
    <cellStyle name="Total 4 10" xfId="36401" xr:uid="{00000000-0005-0000-0000-00001EE00000}"/>
    <cellStyle name="Total 4 11" xfId="40177" xr:uid="{00000000-0005-0000-0000-00001FE00000}"/>
    <cellStyle name="Total 4 12" xfId="41074" xr:uid="{00000000-0005-0000-0000-000020E00000}"/>
    <cellStyle name="Total 4 13" xfId="40862" xr:uid="{00000000-0005-0000-0000-000021E00000}"/>
    <cellStyle name="Total 4 14" xfId="40500" xr:uid="{00000000-0005-0000-0000-000022E00000}"/>
    <cellStyle name="Total 4 15" xfId="40622" xr:uid="{00000000-0005-0000-0000-000023E00000}"/>
    <cellStyle name="Total 4 16" xfId="41039" xr:uid="{00000000-0005-0000-0000-000024E00000}"/>
    <cellStyle name="Total 4 17" xfId="40777" xr:uid="{00000000-0005-0000-0000-000025E00000}"/>
    <cellStyle name="Total 4 18" xfId="43909" xr:uid="{00000000-0005-0000-0000-000026E00000}"/>
    <cellStyle name="Total 4 19" xfId="15296" xr:uid="{00000000-0005-0000-0000-000027E00000}"/>
    <cellStyle name="Total 4 2" xfId="5186" xr:uid="{00000000-0005-0000-0000-000028E00000}"/>
    <cellStyle name="Total 4 2 10" xfId="39741" xr:uid="{00000000-0005-0000-0000-000029E00000}"/>
    <cellStyle name="Total 4 2 11" xfId="39889" xr:uid="{00000000-0005-0000-0000-00002AE00000}"/>
    <cellStyle name="Total 4 2 12" xfId="46317" xr:uid="{00000000-0005-0000-0000-00002BE00000}"/>
    <cellStyle name="Total 4 2 13" xfId="21338" xr:uid="{00000000-0005-0000-0000-00002CE00000}"/>
    <cellStyle name="Total 4 2 2" xfId="10675" xr:uid="{00000000-0005-0000-0000-00002DE00000}"/>
    <cellStyle name="Total 4 2 2 2" xfId="56440" xr:uid="{00000000-0005-0000-0000-00002EE00000}"/>
    <cellStyle name="Total 4 2 2 3" xfId="33285" xr:uid="{00000000-0005-0000-0000-00002FE00000}"/>
    <cellStyle name="Total 4 2 3" xfId="34083" xr:uid="{00000000-0005-0000-0000-000030E00000}"/>
    <cellStyle name="Total 4 2 4" xfId="38864" xr:uid="{00000000-0005-0000-0000-000031E00000}"/>
    <cellStyle name="Total 4 2 5" xfId="41217" xr:uid="{00000000-0005-0000-0000-000032E00000}"/>
    <cellStyle name="Total 4 2 6" xfId="40204" xr:uid="{00000000-0005-0000-0000-000033E00000}"/>
    <cellStyle name="Total 4 2 7" xfId="34145" xr:uid="{00000000-0005-0000-0000-000034E00000}"/>
    <cellStyle name="Total 4 2 8" xfId="40373" xr:uid="{00000000-0005-0000-0000-000035E00000}"/>
    <cellStyle name="Total 4 2 9" xfId="36370" xr:uid="{00000000-0005-0000-0000-000036E00000}"/>
    <cellStyle name="Total 4 3" xfId="10516" xr:uid="{00000000-0005-0000-0000-000037E00000}"/>
    <cellStyle name="Total 4 3 2" xfId="56281" xr:uid="{00000000-0005-0000-0000-000038E00000}"/>
    <cellStyle name="Total 4 3 3" xfId="24221" xr:uid="{00000000-0005-0000-0000-000039E00000}"/>
    <cellStyle name="Total 4 4" xfId="24062" xr:uid="{00000000-0005-0000-0000-00003AE00000}"/>
    <cellStyle name="Total 4 5" xfId="24828" xr:uid="{00000000-0005-0000-0000-00003BE00000}"/>
    <cellStyle name="Total 4 6" xfId="21290" xr:uid="{00000000-0005-0000-0000-00003CE00000}"/>
    <cellStyle name="Total 4 7" xfId="24377" xr:uid="{00000000-0005-0000-0000-00003DE00000}"/>
    <cellStyle name="Total 4 8" xfId="30872" xr:uid="{00000000-0005-0000-0000-00003EE00000}"/>
    <cellStyle name="Total 4 9" xfId="33924" xr:uid="{00000000-0005-0000-0000-00003FE00000}"/>
    <cellStyle name="Total 5" xfId="2433" xr:uid="{00000000-0005-0000-0000-000040E00000}"/>
    <cellStyle name="Total 5 10" xfId="36306" xr:uid="{00000000-0005-0000-0000-000041E00000}"/>
    <cellStyle name="Total 5 11" xfId="40069" xr:uid="{00000000-0005-0000-0000-000042E00000}"/>
    <cellStyle name="Total 5 12" xfId="40734" xr:uid="{00000000-0005-0000-0000-000043E00000}"/>
    <cellStyle name="Total 5 13" xfId="40887" xr:uid="{00000000-0005-0000-0000-000044E00000}"/>
    <cellStyle name="Total 5 14" xfId="40614" xr:uid="{00000000-0005-0000-0000-000045E00000}"/>
    <cellStyle name="Total 5 15" xfId="39558" xr:uid="{00000000-0005-0000-0000-000046E00000}"/>
    <cellStyle name="Total 5 16" xfId="39492" xr:uid="{00000000-0005-0000-0000-000047E00000}"/>
    <cellStyle name="Total 5 17" xfId="41342" xr:uid="{00000000-0005-0000-0000-000048E00000}"/>
    <cellStyle name="Total 5 18" xfId="43877" xr:uid="{00000000-0005-0000-0000-000049E00000}"/>
    <cellStyle name="Total 5 19" xfId="15264" xr:uid="{00000000-0005-0000-0000-00004AE00000}"/>
    <cellStyle name="Total 5 2" xfId="5154" xr:uid="{00000000-0005-0000-0000-00004BE00000}"/>
    <cellStyle name="Total 5 2 10" xfId="41431" xr:uid="{00000000-0005-0000-0000-00004CE00000}"/>
    <cellStyle name="Total 5 2 11" xfId="34365" xr:uid="{00000000-0005-0000-0000-00004DE00000}"/>
    <cellStyle name="Total 5 2 12" xfId="46285" xr:uid="{00000000-0005-0000-0000-00004EE00000}"/>
    <cellStyle name="Total 5 2 13" xfId="21240" xr:uid="{00000000-0005-0000-0000-00004FE00000}"/>
    <cellStyle name="Total 5 2 2" xfId="10644" xr:uid="{00000000-0005-0000-0000-000050E00000}"/>
    <cellStyle name="Total 5 2 2 2" xfId="56409" xr:uid="{00000000-0005-0000-0000-000051E00000}"/>
    <cellStyle name="Total 5 2 2 3" xfId="33253" xr:uid="{00000000-0005-0000-0000-000052E00000}"/>
    <cellStyle name="Total 5 2 3" xfId="34052" xr:uid="{00000000-0005-0000-0000-000053E00000}"/>
    <cellStyle name="Total 5 2 4" xfId="38832" xr:uid="{00000000-0005-0000-0000-000054E00000}"/>
    <cellStyle name="Total 5 2 5" xfId="41185" xr:uid="{00000000-0005-0000-0000-000055E00000}"/>
    <cellStyle name="Total 5 2 6" xfId="40188" xr:uid="{00000000-0005-0000-0000-000056E00000}"/>
    <cellStyle name="Total 5 2 7" xfId="40852" xr:uid="{00000000-0005-0000-0000-000057E00000}"/>
    <cellStyle name="Total 5 2 8" xfId="40039" xr:uid="{00000000-0005-0000-0000-000058E00000}"/>
    <cellStyle name="Total 5 2 9" xfId="41169" xr:uid="{00000000-0005-0000-0000-000059E00000}"/>
    <cellStyle name="Total 5 3" xfId="10485" xr:uid="{00000000-0005-0000-0000-00005AE00000}"/>
    <cellStyle name="Total 5 3 2" xfId="56250" xr:uid="{00000000-0005-0000-0000-00005BE00000}"/>
    <cellStyle name="Total 5 3 3" xfId="19297" xr:uid="{00000000-0005-0000-0000-00005CE00000}"/>
    <cellStyle name="Total 5 4" xfId="23355" xr:uid="{00000000-0005-0000-0000-00005DE00000}"/>
    <cellStyle name="Total 5 5" xfId="24507" xr:uid="{00000000-0005-0000-0000-00005EE00000}"/>
    <cellStyle name="Total 5 6" xfId="24257" xr:uid="{00000000-0005-0000-0000-00005FE00000}"/>
    <cellStyle name="Total 5 7" xfId="25152" xr:uid="{00000000-0005-0000-0000-000060E00000}"/>
    <cellStyle name="Total 5 8" xfId="30827" xr:uid="{00000000-0005-0000-0000-000061E00000}"/>
    <cellStyle name="Total 5 9" xfId="33893" xr:uid="{00000000-0005-0000-0000-000062E00000}"/>
    <cellStyle name="Überschrift 1 2" xfId="213" xr:uid="{00000000-0005-0000-0000-000063E00000}"/>
    <cellStyle name="Überschrift 1 2 2" xfId="57411" xr:uid="{00000000-0005-0000-0000-000064E00000}"/>
    <cellStyle name="Überschrift 1 3" xfId="57337" xr:uid="{00000000-0005-0000-0000-000065E00000}"/>
    <cellStyle name="Überschrift 2 2" xfId="214" xr:uid="{00000000-0005-0000-0000-000066E00000}"/>
    <cellStyle name="Überschrift 2 2 2" xfId="57412" xr:uid="{00000000-0005-0000-0000-000067E00000}"/>
    <cellStyle name="Überschrift 2 3" xfId="57338" xr:uid="{00000000-0005-0000-0000-000068E00000}"/>
    <cellStyle name="Überschrift 3 2" xfId="215" xr:uid="{00000000-0005-0000-0000-000069E00000}"/>
    <cellStyle name="Überschrift 3 2 2" xfId="57413" xr:uid="{00000000-0005-0000-0000-00006AE00000}"/>
    <cellStyle name="Überschrift 3 3" xfId="57339" xr:uid="{00000000-0005-0000-0000-00006BE00000}"/>
    <cellStyle name="Überschrift 4 2" xfId="216" xr:uid="{00000000-0005-0000-0000-00006CE00000}"/>
    <cellStyle name="Überschrift 4 2 2" xfId="57414" xr:uid="{00000000-0005-0000-0000-00006DE00000}"/>
    <cellStyle name="Überschrift 4 3" xfId="57340" xr:uid="{00000000-0005-0000-0000-00006EE00000}"/>
    <cellStyle name="Überschrift 5" xfId="212" xr:uid="{00000000-0005-0000-0000-00006FE00000}"/>
    <cellStyle name="Undefiniert" xfId="73" xr:uid="{00000000-0005-0000-0000-000070E00000}"/>
    <cellStyle name="Undefiniert 2" xfId="183" xr:uid="{00000000-0005-0000-0000-000071E00000}"/>
    <cellStyle name="Undefiniert 2 2" xfId="2721" xr:uid="{00000000-0005-0000-0000-000072E00000}"/>
    <cellStyle name="Undefiniert 2 3" xfId="2510" xr:uid="{00000000-0005-0000-0000-000073E00000}"/>
    <cellStyle name="Undefiniert 3" xfId="132" xr:uid="{00000000-0005-0000-0000-000074E00000}"/>
    <cellStyle name="Undefiniert 3 2" xfId="2678" xr:uid="{00000000-0005-0000-0000-000075E00000}"/>
    <cellStyle name="Undefiniert 3 3" xfId="2467" xr:uid="{00000000-0005-0000-0000-000076E00000}"/>
    <cellStyle name="Undefiniert 4" xfId="2645" xr:uid="{00000000-0005-0000-0000-000077E00000}"/>
    <cellStyle name="Undefiniert 5" xfId="2434" xr:uid="{00000000-0005-0000-0000-000078E00000}"/>
    <cellStyle name="Undefiniert_Bham" xfId="399" xr:uid="{00000000-0005-0000-0000-000079E00000}"/>
    <cellStyle name="Verknüpfte Zelle 2" xfId="217" xr:uid="{00000000-0005-0000-0000-00007AE00000}"/>
    <cellStyle name="Verknüpfte Zelle 2 2" xfId="57416" xr:uid="{00000000-0005-0000-0000-00007BE00000}"/>
    <cellStyle name="Verknüpfte Zelle 3" xfId="57346" xr:uid="{00000000-0005-0000-0000-00007CE00000}"/>
    <cellStyle name="Warnender Text 2" xfId="218" xr:uid="{00000000-0005-0000-0000-00007DE00000}"/>
    <cellStyle name="Warnender Text 2 2" xfId="57458" xr:uid="{00000000-0005-0000-0000-00007EE00000}"/>
    <cellStyle name="Warnender Text 3" xfId="57348" xr:uid="{00000000-0005-0000-0000-00007FE00000}"/>
    <cellStyle name="Warning Text" xfId="56939" builtinId="11" customBuiltin="1"/>
    <cellStyle name="Warning Text 2" xfId="447" xr:uid="{00000000-0005-0000-0000-000081E00000}"/>
    <cellStyle name="Warning Text 3" xfId="333" xr:uid="{00000000-0005-0000-0000-000082E00000}"/>
    <cellStyle name="Zelle überprüfen 2" xfId="219" xr:uid="{00000000-0005-0000-0000-000083E00000}"/>
    <cellStyle name="Zelle überprüfen 2 2" xfId="57406" xr:uid="{00000000-0005-0000-0000-000084E00000}"/>
    <cellStyle name="Zelle überprüfen 3" xfId="57347" xr:uid="{00000000-0005-0000-0000-000085E00000}"/>
    <cellStyle name="Обычный 2" xfId="4723" xr:uid="{00000000-0005-0000-0000-000086E00000}"/>
    <cellStyle name="一般 2" xfId="184" xr:uid="{00000000-0005-0000-0000-000087E00000}"/>
    <cellStyle name="一般_2009 SCR metric draft" xfId="336" xr:uid="{00000000-0005-0000-0000-000088E00000}"/>
    <cellStyle name="千分位 2" xfId="220" xr:uid="{00000000-0005-0000-0000-000089E00000}"/>
    <cellStyle name="千分位[0] 2" xfId="221" xr:uid="{00000000-0005-0000-0000-00008AE00000}"/>
    <cellStyle name="壞_ChungLi" xfId="133" xr:uid="{00000000-0005-0000-0000-00008BE00000}"/>
    <cellStyle name="壞_ChungLi_Consolidated Data" xfId="134" xr:uid="{00000000-0005-0000-0000-00008CE00000}"/>
    <cellStyle name="好_ChungLi" xfId="135" xr:uid="{00000000-0005-0000-0000-00008DE00000}"/>
    <cellStyle name="好_ChungLi_Consolidated Data" xfId="136" xr:uid="{00000000-0005-0000-0000-00008EE00000}"/>
    <cellStyle name="樣式 1" xfId="137" xr:uid="{00000000-0005-0000-0000-00008FE00000}"/>
    <cellStyle name="樣式 1 2" xfId="2679" xr:uid="{00000000-0005-0000-0000-000090E00000}"/>
    <cellStyle name="樣式 1 3" xfId="2468" xr:uid="{00000000-0005-0000-0000-000091E00000}"/>
    <cellStyle name="百分比 2" xfId="222" xr:uid="{00000000-0005-0000-0000-000092E00000}"/>
  </cellStyles>
  <dxfs count="260">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FF000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92D050"/>
        </patternFill>
      </fill>
    </dxf>
    <dxf>
      <font>
        <color theme="1"/>
      </font>
      <fill>
        <patternFill>
          <bgColor rgb="FFFFC000"/>
        </patternFill>
      </fill>
    </dxf>
    <dxf>
      <font>
        <color theme="1"/>
      </font>
      <fill>
        <patternFill>
          <bgColor rgb="FFFF000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theme="1"/>
      </font>
      <fill>
        <patternFill>
          <bgColor rgb="FFFFC000"/>
        </patternFill>
      </fill>
    </dxf>
    <dxf>
      <font>
        <color theme="1"/>
      </font>
      <fill>
        <patternFill>
          <bgColor rgb="FF92D050"/>
        </patternFill>
      </fill>
    </dxf>
    <dxf>
      <font>
        <color theme="1"/>
      </font>
      <fill>
        <patternFill>
          <bgColor rgb="FFFFC000"/>
        </patternFill>
      </fill>
    </dxf>
    <dxf>
      <font>
        <color theme="1"/>
      </font>
      <fill>
        <patternFill>
          <bgColor rgb="FF92D050"/>
        </patternFill>
      </fill>
    </dxf>
    <dxf>
      <font>
        <color theme="1"/>
      </font>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9F9F9"/>
      <color rgb="FFFFFFFF"/>
      <color rgb="FFFFFFCC"/>
      <color rgb="FFFFFF99"/>
      <color rgb="FFF7F7F7"/>
      <color rgb="FFFFCCCC"/>
      <color rgb="FF99FF99"/>
      <color rgb="FF0000FF"/>
      <color rgb="FF0030C8"/>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Capacity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'Summary-1'!$C$2</c:f>
              <c:strCache>
                <c:ptCount val="1"/>
                <c:pt idx="0">
                  <c:v>Nov'22</c:v>
                </c:pt>
              </c:strCache>
            </c:strRef>
          </c:tx>
          <c:spPr>
            <a:solidFill>
              <a:schemeClr val="accent1">
                <a:shade val="65000"/>
              </a:schemeClr>
            </a:solidFill>
            <a:ln>
              <a:noFill/>
            </a:ln>
            <a:effectLst/>
          </c:spPr>
          <c:invertIfNegative val="0"/>
          <c:cat>
            <c:strRef>
              <c:f>'Summary-1'!$B$3:$B$11</c:f>
              <c:strCache>
                <c:ptCount val="9"/>
                <c:pt idx="0">
                  <c:v>EXT-1</c:v>
                </c:pt>
                <c:pt idx="1">
                  <c:v>EXT-2</c:v>
                </c:pt>
                <c:pt idx="2">
                  <c:v>EXT-3</c:v>
                </c:pt>
                <c:pt idx="3">
                  <c:v>EXT-4</c:v>
                </c:pt>
                <c:pt idx="4">
                  <c:v>EXT-5</c:v>
                </c:pt>
                <c:pt idx="5">
                  <c:v>EXT-6</c:v>
                </c:pt>
                <c:pt idx="6">
                  <c:v>EXT-10</c:v>
                </c:pt>
                <c:pt idx="7">
                  <c:v>EXT-11</c:v>
                </c:pt>
                <c:pt idx="8">
                  <c:v>EXT-12</c:v>
                </c:pt>
              </c:strCache>
            </c:strRef>
          </c:cat>
          <c:val>
            <c:numRef>
              <c:f>'Summary-1'!$C$3:$C$11</c:f>
              <c:numCache>
                <c:formatCode>0%</c:formatCode>
                <c:ptCount val="9"/>
                <c:pt idx="0">
                  <c:v>0.77546455136490766</c:v>
                </c:pt>
                <c:pt idx="1">
                  <c:v>0.87892028101752162</c:v>
                </c:pt>
                <c:pt idx="2">
                  <c:v>0.82257598196196713</c:v>
                </c:pt>
                <c:pt idx="3">
                  <c:v>0.50246828791508746</c:v>
                </c:pt>
                <c:pt idx="4">
                  <c:v>0.652194112482538</c:v>
                </c:pt>
                <c:pt idx="5">
                  <c:v>0.85632065987432116</c:v>
                </c:pt>
                <c:pt idx="6">
                  <c:v>0.61467647380115853</c:v>
                </c:pt>
                <c:pt idx="7">
                  <c:v>0.72338433907836652</c:v>
                </c:pt>
                <c:pt idx="8">
                  <c:v>0.85877530240774058</c:v>
                </c:pt>
              </c:numCache>
            </c:numRef>
          </c:val>
          <c:extLst>
            <c:ext xmlns:c16="http://schemas.microsoft.com/office/drawing/2014/chart" uri="{C3380CC4-5D6E-409C-BE32-E72D297353CC}">
              <c16:uniqueId val="{00000000-A02E-43B7-9497-8131564CC2A2}"/>
            </c:ext>
          </c:extLst>
        </c:ser>
        <c:ser>
          <c:idx val="1"/>
          <c:order val="1"/>
          <c:tx>
            <c:strRef>
              <c:f>'Summary-1'!$D$2</c:f>
              <c:strCache>
                <c:ptCount val="1"/>
                <c:pt idx="0">
                  <c:v>Dec'22</c:v>
                </c:pt>
              </c:strCache>
            </c:strRef>
          </c:tx>
          <c:spPr>
            <a:solidFill>
              <a:schemeClr val="accent1"/>
            </a:solidFill>
            <a:ln>
              <a:noFill/>
            </a:ln>
            <a:effectLst/>
          </c:spPr>
          <c:invertIfNegative val="0"/>
          <c:cat>
            <c:strRef>
              <c:f>'Summary-1'!$B$3:$B$11</c:f>
              <c:strCache>
                <c:ptCount val="9"/>
                <c:pt idx="0">
                  <c:v>EXT-1</c:v>
                </c:pt>
                <c:pt idx="1">
                  <c:v>EXT-2</c:v>
                </c:pt>
                <c:pt idx="2">
                  <c:v>EXT-3</c:v>
                </c:pt>
                <c:pt idx="3">
                  <c:v>EXT-4</c:v>
                </c:pt>
                <c:pt idx="4">
                  <c:v>EXT-5</c:v>
                </c:pt>
                <c:pt idx="5">
                  <c:v>EXT-6</c:v>
                </c:pt>
                <c:pt idx="6">
                  <c:v>EXT-10</c:v>
                </c:pt>
                <c:pt idx="7">
                  <c:v>EXT-11</c:v>
                </c:pt>
                <c:pt idx="8">
                  <c:v>EXT-12</c:v>
                </c:pt>
              </c:strCache>
            </c:strRef>
          </c:cat>
          <c:val>
            <c:numRef>
              <c:f>'Summary-1'!$D$3:$D$11</c:f>
              <c:numCache>
                <c:formatCode>0%</c:formatCode>
                <c:ptCount val="9"/>
                <c:pt idx="0">
                  <c:v>0.72006939877976472</c:v>
                </c:pt>
                <c:pt idx="1">
                  <c:v>0.61786363782971765</c:v>
                </c:pt>
                <c:pt idx="2">
                  <c:v>0.68846142413414724</c:v>
                </c:pt>
                <c:pt idx="3">
                  <c:v>0.34330398558070457</c:v>
                </c:pt>
                <c:pt idx="4">
                  <c:v>0.46159306995052518</c:v>
                </c:pt>
                <c:pt idx="5">
                  <c:v>0.64227169838414866</c:v>
                </c:pt>
                <c:pt idx="6">
                  <c:v>0.56846357283969684</c:v>
                </c:pt>
                <c:pt idx="7">
                  <c:v>0.51956667135774459</c:v>
                </c:pt>
                <c:pt idx="8">
                  <c:v>0.81054662709868297</c:v>
                </c:pt>
              </c:numCache>
            </c:numRef>
          </c:val>
          <c:extLst>
            <c:ext xmlns:c16="http://schemas.microsoft.com/office/drawing/2014/chart" uri="{C3380CC4-5D6E-409C-BE32-E72D297353CC}">
              <c16:uniqueId val="{00000001-A02E-43B7-9497-8131564CC2A2}"/>
            </c:ext>
          </c:extLst>
        </c:ser>
        <c:ser>
          <c:idx val="2"/>
          <c:order val="2"/>
          <c:tx>
            <c:strRef>
              <c:f>'Summary-1'!$E$2</c:f>
              <c:strCache>
                <c:ptCount val="1"/>
                <c:pt idx="0">
                  <c:v>Jan'23</c:v>
                </c:pt>
              </c:strCache>
            </c:strRef>
          </c:tx>
          <c:spPr>
            <a:solidFill>
              <a:schemeClr val="accent1">
                <a:tint val="65000"/>
              </a:schemeClr>
            </a:solidFill>
            <a:ln>
              <a:noFill/>
            </a:ln>
            <a:effectLst/>
          </c:spPr>
          <c:invertIfNegative val="0"/>
          <c:cat>
            <c:strRef>
              <c:f>'Summary-1'!$B$3:$B$11</c:f>
              <c:strCache>
                <c:ptCount val="9"/>
                <c:pt idx="0">
                  <c:v>EXT-1</c:v>
                </c:pt>
                <c:pt idx="1">
                  <c:v>EXT-2</c:v>
                </c:pt>
                <c:pt idx="2">
                  <c:v>EXT-3</c:v>
                </c:pt>
                <c:pt idx="3">
                  <c:v>EXT-4</c:v>
                </c:pt>
                <c:pt idx="4">
                  <c:v>EXT-5</c:v>
                </c:pt>
                <c:pt idx="5">
                  <c:v>EXT-6</c:v>
                </c:pt>
                <c:pt idx="6">
                  <c:v>EXT-10</c:v>
                </c:pt>
                <c:pt idx="7">
                  <c:v>EXT-11</c:v>
                </c:pt>
                <c:pt idx="8">
                  <c:v>EXT-12</c:v>
                </c:pt>
              </c:strCache>
            </c:strRef>
          </c:cat>
          <c:val>
            <c:numRef>
              <c:f>'Summary-1'!$E$3:$E$11</c:f>
              <c:numCache>
                <c:formatCode>0%</c:formatCode>
                <c:ptCount val="9"/>
                <c:pt idx="0">
                  <c:v>0.72774027665494323</c:v>
                </c:pt>
                <c:pt idx="1">
                  <c:v>0.61021744674124512</c:v>
                </c:pt>
                <c:pt idx="2">
                  <c:v>0.68462681571230044</c:v>
                </c:pt>
                <c:pt idx="3">
                  <c:v>0.36706957632920306</c:v>
                </c:pt>
                <c:pt idx="4">
                  <c:v>0.44714244784685941</c:v>
                </c:pt>
                <c:pt idx="5">
                  <c:v>0.6172830740458799</c:v>
                </c:pt>
                <c:pt idx="6">
                  <c:v>0.49942879870695872</c:v>
                </c:pt>
                <c:pt idx="7">
                  <c:v>0.49255659105403571</c:v>
                </c:pt>
                <c:pt idx="8">
                  <c:v>0.7471801621565165</c:v>
                </c:pt>
              </c:numCache>
            </c:numRef>
          </c:val>
          <c:extLst>
            <c:ext xmlns:c16="http://schemas.microsoft.com/office/drawing/2014/chart" uri="{C3380CC4-5D6E-409C-BE32-E72D297353CC}">
              <c16:uniqueId val="{00000002-A02E-43B7-9497-8131564CC2A2}"/>
            </c:ext>
          </c:extLst>
        </c:ser>
        <c:dLbls>
          <c:showLegendKey val="0"/>
          <c:showVal val="0"/>
          <c:showCatName val="0"/>
          <c:showSerName val="0"/>
          <c:showPercent val="0"/>
          <c:showBubbleSize val="0"/>
        </c:dLbls>
        <c:gapWidth val="219"/>
        <c:axId val="409248815"/>
        <c:axId val="409243823"/>
      </c:barChart>
      <c:catAx>
        <c:axId val="40924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43823"/>
        <c:crosses val="autoZero"/>
        <c:auto val="1"/>
        <c:lblAlgn val="ctr"/>
        <c:lblOffset val="100"/>
        <c:noMultiLvlLbl val="0"/>
      </c:catAx>
      <c:valAx>
        <c:axId val="409243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48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GB" sz="1000"/>
              <a:t>3M rolling Demand vs Equipment capacity</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'Summary-1'!$C$14</c:f>
              <c:strCache>
                <c:ptCount val="1"/>
                <c:pt idx="0">
                  <c:v>Demand</c:v>
                </c:pt>
              </c:strCache>
            </c:strRef>
          </c:tx>
          <c:spPr>
            <a:solidFill>
              <a:schemeClr val="accent1">
                <a:shade val="65000"/>
              </a:schemeClr>
            </a:solidFill>
            <a:ln>
              <a:noFill/>
            </a:ln>
            <a:effectLst/>
          </c:spPr>
          <c:invertIfNegative val="0"/>
          <c:cat>
            <c:strRef>
              <c:f>'Summary-1'!$B$15:$B$23</c:f>
              <c:strCache>
                <c:ptCount val="9"/>
                <c:pt idx="0">
                  <c:v>EXT-1</c:v>
                </c:pt>
                <c:pt idx="1">
                  <c:v>EXT-2</c:v>
                </c:pt>
                <c:pt idx="2">
                  <c:v>EXT-3</c:v>
                </c:pt>
                <c:pt idx="3">
                  <c:v>EXT-4</c:v>
                </c:pt>
                <c:pt idx="4">
                  <c:v>EXT-5</c:v>
                </c:pt>
                <c:pt idx="5">
                  <c:v>EXT-6</c:v>
                </c:pt>
                <c:pt idx="6">
                  <c:v>EXT-10</c:v>
                </c:pt>
                <c:pt idx="7">
                  <c:v>EXT-11</c:v>
                </c:pt>
                <c:pt idx="8">
                  <c:v>EXT-12</c:v>
                </c:pt>
              </c:strCache>
            </c:strRef>
          </c:cat>
          <c:val>
            <c:numRef>
              <c:f>'Summary-1'!$C$15:$C$23</c:f>
              <c:numCache>
                <c:formatCode>_(* #,##0_);_(* \(#,##0\);_(* "-"??_);_(@_)</c:formatCode>
                <c:ptCount val="9"/>
                <c:pt idx="0">
                  <c:v>1184258</c:v>
                </c:pt>
                <c:pt idx="1">
                  <c:v>1197961.6947674607</c:v>
                </c:pt>
                <c:pt idx="2">
                  <c:v>895430.61268974468</c:v>
                </c:pt>
                <c:pt idx="3">
                  <c:v>626719.66768023465</c:v>
                </c:pt>
                <c:pt idx="4">
                  <c:v>738131.60918776074</c:v>
                </c:pt>
                <c:pt idx="5">
                  <c:v>949662.43576466583</c:v>
                </c:pt>
                <c:pt idx="6">
                  <c:v>752558.88182388397</c:v>
                </c:pt>
                <c:pt idx="7">
                  <c:v>1035214.0702082028</c:v>
                </c:pt>
                <c:pt idx="8">
                  <c:v>949416.04974829091</c:v>
                </c:pt>
              </c:numCache>
            </c:numRef>
          </c:val>
          <c:extLst>
            <c:ext xmlns:c16="http://schemas.microsoft.com/office/drawing/2014/chart" uri="{C3380CC4-5D6E-409C-BE32-E72D297353CC}">
              <c16:uniqueId val="{00000000-AA9C-4758-A461-E25CE6C132D7}"/>
            </c:ext>
          </c:extLst>
        </c:ser>
        <c:ser>
          <c:idx val="2"/>
          <c:order val="2"/>
          <c:tx>
            <c:strRef>
              <c:f>'Summary-1'!$E$14</c:f>
              <c:strCache>
                <c:ptCount val="1"/>
                <c:pt idx="0">
                  <c:v>delta</c:v>
                </c:pt>
              </c:strCache>
            </c:strRef>
          </c:tx>
          <c:spPr>
            <a:solidFill>
              <a:schemeClr val="accent1">
                <a:tint val="65000"/>
              </a:schemeClr>
            </a:solidFill>
            <a:ln>
              <a:noFill/>
            </a:ln>
            <a:effectLst/>
          </c:spPr>
          <c:invertIfNegative val="0"/>
          <c:cat>
            <c:strRef>
              <c:f>'Summary-1'!$B$15:$B$23</c:f>
              <c:strCache>
                <c:ptCount val="9"/>
                <c:pt idx="0">
                  <c:v>EXT-1</c:v>
                </c:pt>
                <c:pt idx="1">
                  <c:v>EXT-2</c:v>
                </c:pt>
                <c:pt idx="2">
                  <c:v>EXT-3</c:v>
                </c:pt>
                <c:pt idx="3">
                  <c:v>EXT-4</c:v>
                </c:pt>
                <c:pt idx="4">
                  <c:v>EXT-5</c:v>
                </c:pt>
                <c:pt idx="5">
                  <c:v>EXT-6</c:v>
                </c:pt>
                <c:pt idx="6">
                  <c:v>EXT-10</c:v>
                </c:pt>
                <c:pt idx="7">
                  <c:v>EXT-11</c:v>
                </c:pt>
                <c:pt idx="8">
                  <c:v>EXT-12</c:v>
                </c:pt>
              </c:strCache>
            </c:strRef>
          </c:cat>
          <c:val>
            <c:numRef>
              <c:f>'Summary-1'!$E$15:$E$23</c:f>
              <c:numCache>
                <c:formatCode>_(* #,##0_);_(* \(#,##0\);_(* "-"??_);_(@_)</c:formatCode>
                <c:ptCount val="9"/>
                <c:pt idx="0">
                  <c:v>413733.80738679646</c:v>
                </c:pt>
                <c:pt idx="1">
                  <c:v>507725.42200315977</c:v>
                </c:pt>
                <c:pt idx="2">
                  <c:v>328022.32304954785</c:v>
                </c:pt>
                <c:pt idx="3">
                  <c:v>923489.86978913797</c:v>
                </c:pt>
                <c:pt idx="4">
                  <c:v>680506.86407011014</c:v>
                </c:pt>
                <c:pt idx="5">
                  <c:v>396819.14996424119</c:v>
                </c:pt>
                <c:pt idx="6">
                  <c:v>589244.54673356924</c:v>
                </c:pt>
                <c:pt idx="7">
                  <c:v>754257.90211737645</c:v>
                </c:pt>
                <c:pt idx="8">
                  <c:v>229249.6584550991</c:v>
                </c:pt>
              </c:numCache>
            </c:numRef>
          </c:val>
          <c:extLst>
            <c:ext xmlns:c16="http://schemas.microsoft.com/office/drawing/2014/chart" uri="{C3380CC4-5D6E-409C-BE32-E72D297353CC}">
              <c16:uniqueId val="{00000003-AA9C-4758-A461-E25CE6C132D7}"/>
            </c:ext>
          </c:extLst>
        </c:ser>
        <c:dLbls>
          <c:showLegendKey val="0"/>
          <c:showVal val="0"/>
          <c:showCatName val="0"/>
          <c:showSerName val="0"/>
          <c:showPercent val="0"/>
          <c:showBubbleSize val="0"/>
        </c:dLbls>
        <c:gapWidth val="219"/>
        <c:overlap val="100"/>
        <c:axId val="1331350047"/>
        <c:axId val="1331332991"/>
      </c:barChart>
      <c:lineChart>
        <c:grouping val="stacked"/>
        <c:varyColors val="0"/>
        <c:ser>
          <c:idx val="1"/>
          <c:order val="1"/>
          <c:tx>
            <c:strRef>
              <c:f>'Summary-1'!$D$14</c:f>
              <c:strCache>
                <c:ptCount val="1"/>
                <c:pt idx="0">
                  <c:v>Capacity</c:v>
                </c:pt>
              </c:strCache>
            </c:strRef>
          </c:tx>
          <c:spPr>
            <a:ln w="28575" cap="rnd">
              <a:solidFill>
                <a:schemeClr val="accent1"/>
              </a:solidFill>
              <a:round/>
            </a:ln>
            <a:effectLst/>
          </c:spPr>
          <c:marker>
            <c:symbol val="none"/>
          </c:marker>
          <c:cat>
            <c:strRef>
              <c:f>'Summary-1'!$B$15:$B$23</c:f>
              <c:strCache>
                <c:ptCount val="9"/>
                <c:pt idx="0">
                  <c:v>EXT-1</c:v>
                </c:pt>
                <c:pt idx="1">
                  <c:v>EXT-2</c:v>
                </c:pt>
                <c:pt idx="2">
                  <c:v>EXT-3</c:v>
                </c:pt>
                <c:pt idx="3">
                  <c:v>EXT-4</c:v>
                </c:pt>
                <c:pt idx="4">
                  <c:v>EXT-5</c:v>
                </c:pt>
                <c:pt idx="5">
                  <c:v>EXT-6</c:v>
                </c:pt>
                <c:pt idx="6">
                  <c:v>EXT-10</c:v>
                </c:pt>
                <c:pt idx="7">
                  <c:v>EXT-11</c:v>
                </c:pt>
                <c:pt idx="8">
                  <c:v>EXT-12</c:v>
                </c:pt>
              </c:strCache>
            </c:strRef>
          </c:cat>
          <c:val>
            <c:numRef>
              <c:f>'Summary-1'!$D$15:$D$23</c:f>
              <c:numCache>
                <c:formatCode>_(* #,##0_);_(* \(#,##0\);_(* "-"??_);_(@_)</c:formatCode>
                <c:ptCount val="9"/>
                <c:pt idx="0">
                  <c:v>1597991.8073867965</c:v>
                </c:pt>
                <c:pt idx="1">
                  <c:v>1705687.1167706205</c:v>
                </c:pt>
                <c:pt idx="2">
                  <c:v>1223452.9357392925</c:v>
                </c:pt>
                <c:pt idx="3">
                  <c:v>1550209.5374693726</c:v>
                </c:pt>
                <c:pt idx="4">
                  <c:v>1418638.4732578709</c:v>
                </c:pt>
                <c:pt idx="5">
                  <c:v>1346481.585728907</c:v>
                </c:pt>
                <c:pt idx="6">
                  <c:v>1341803.4285574532</c:v>
                </c:pt>
                <c:pt idx="7">
                  <c:v>1789471.9723255793</c:v>
                </c:pt>
                <c:pt idx="8">
                  <c:v>1178665.70820339</c:v>
                </c:pt>
              </c:numCache>
            </c:numRef>
          </c:val>
          <c:smooth val="1"/>
          <c:extLst>
            <c:ext xmlns:c16="http://schemas.microsoft.com/office/drawing/2014/chart" uri="{C3380CC4-5D6E-409C-BE32-E72D297353CC}">
              <c16:uniqueId val="{00000001-AA9C-4758-A461-E25CE6C132D7}"/>
            </c:ext>
          </c:extLst>
        </c:ser>
        <c:dLbls>
          <c:showLegendKey val="0"/>
          <c:showVal val="0"/>
          <c:showCatName val="0"/>
          <c:showSerName val="0"/>
          <c:showPercent val="0"/>
          <c:showBubbleSize val="0"/>
        </c:dLbls>
        <c:marker val="1"/>
        <c:smooth val="0"/>
        <c:axId val="1331350047"/>
        <c:axId val="1331332991"/>
      </c:lineChart>
      <c:catAx>
        <c:axId val="133135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1332991"/>
        <c:crosses val="autoZero"/>
        <c:auto val="1"/>
        <c:lblAlgn val="ctr"/>
        <c:lblOffset val="100"/>
        <c:noMultiLvlLbl val="0"/>
      </c:catAx>
      <c:valAx>
        <c:axId val="133133299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31350047"/>
        <c:crosses val="autoZero"/>
        <c:crossBetween val="between"/>
        <c:dispUnits>
          <c:builtInUnit val="thousands"/>
          <c:dispUnitsLbl>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'Summary-1'!$C$2</c:f>
              <c:strCache>
                <c:ptCount val="1"/>
                <c:pt idx="0">
                  <c:v>Nov'22</c:v>
                </c:pt>
              </c:strCache>
            </c:strRef>
          </c:tx>
          <c:spPr>
            <a:solidFill>
              <a:schemeClr val="accent1">
                <a:shade val="65000"/>
              </a:schemeClr>
            </a:solidFill>
            <a:ln>
              <a:noFill/>
            </a:ln>
            <a:effectLst/>
          </c:spPr>
          <c:invertIfNegative val="0"/>
          <c:cat>
            <c:strRef>
              <c:f>'Summary-1'!$B$26:$B$28</c:f>
              <c:strCache>
                <c:ptCount val="3"/>
                <c:pt idx="0">
                  <c:v>Mix-1</c:v>
                </c:pt>
                <c:pt idx="1">
                  <c:v>Mix-2</c:v>
                </c:pt>
                <c:pt idx="2">
                  <c:v>Mix-3</c:v>
                </c:pt>
              </c:strCache>
            </c:strRef>
          </c:cat>
          <c:val>
            <c:numRef>
              <c:f>'Summary-1'!$C$26:$C$28</c:f>
              <c:numCache>
                <c:formatCode>0%</c:formatCode>
                <c:ptCount val="3"/>
                <c:pt idx="0">
                  <c:v>0</c:v>
                </c:pt>
                <c:pt idx="1">
                  <c:v>0.98717146433041303</c:v>
                </c:pt>
                <c:pt idx="2">
                  <c:v>0.98169669261633385</c:v>
                </c:pt>
              </c:numCache>
            </c:numRef>
          </c:val>
          <c:extLst>
            <c:ext xmlns:c16="http://schemas.microsoft.com/office/drawing/2014/chart" uri="{C3380CC4-5D6E-409C-BE32-E72D297353CC}">
              <c16:uniqueId val="{00000000-5DEE-4A8B-B3F6-CD938221BA13}"/>
            </c:ext>
          </c:extLst>
        </c:ser>
        <c:ser>
          <c:idx val="1"/>
          <c:order val="1"/>
          <c:tx>
            <c:strRef>
              <c:f>'Summary-1'!$D$2</c:f>
              <c:strCache>
                <c:ptCount val="1"/>
                <c:pt idx="0">
                  <c:v>Dec'22</c:v>
                </c:pt>
              </c:strCache>
            </c:strRef>
          </c:tx>
          <c:spPr>
            <a:solidFill>
              <a:schemeClr val="accent1"/>
            </a:solidFill>
            <a:ln>
              <a:noFill/>
            </a:ln>
            <a:effectLst/>
          </c:spPr>
          <c:invertIfNegative val="0"/>
          <c:cat>
            <c:strRef>
              <c:f>'Summary-1'!$B$26:$B$28</c:f>
              <c:strCache>
                <c:ptCount val="3"/>
                <c:pt idx="0">
                  <c:v>Mix-1</c:v>
                </c:pt>
                <c:pt idx="1">
                  <c:v>Mix-2</c:v>
                </c:pt>
                <c:pt idx="2">
                  <c:v>Mix-3</c:v>
                </c:pt>
              </c:strCache>
            </c:strRef>
          </c:cat>
          <c:val>
            <c:numRef>
              <c:f>'Summary-1'!$D$26:$D$28</c:f>
              <c:numCache>
                <c:formatCode>0%</c:formatCode>
                <c:ptCount val="3"/>
                <c:pt idx="0">
                  <c:v>0</c:v>
                </c:pt>
                <c:pt idx="1">
                  <c:v>0.85121964457728438</c:v>
                </c:pt>
                <c:pt idx="2">
                  <c:v>0.9175571050071365</c:v>
                </c:pt>
              </c:numCache>
            </c:numRef>
          </c:val>
          <c:extLst>
            <c:ext xmlns:c16="http://schemas.microsoft.com/office/drawing/2014/chart" uri="{C3380CC4-5D6E-409C-BE32-E72D297353CC}">
              <c16:uniqueId val="{00000001-5DEE-4A8B-B3F6-CD938221BA13}"/>
            </c:ext>
          </c:extLst>
        </c:ser>
        <c:ser>
          <c:idx val="2"/>
          <c:order val="2"/>
          <c:tx>
            <c:strRef>
              <c:f>'Summary-1'!$E$2</c:f>
              <c:strCache>
                <c:ptCount val="1"/>
                <c:pt idx="0">
                  <c:v>Jan'23</c:v>
                </c:pt>
              </c:strCache>
            </c:strRef>
          </c:tx>
          <c:spPr>
            <a:solidFill>
              <a:schemeClr val="accent1">
                <a:tint val="65000"/>
              </a:schemeClr>
            </a:solidFill>
            <a:ln>
              <a:noFill/>
            </a:ln>
            <a:effectLst/>
          </c:spPr>
          <c:invertIfNegative val="0"/>
          <c:cat>
            <c:strRef>
              <c:f>'Summary-1'!$B$26:$B$28</c:f>
              <c:strCache>
                <c:ptCount val="3"/>
                <c:pt idx="0">
                  <c:v>Mix-1</c:v>
                </c:pt>
                <c:pt idx="1">
                  <c:v>Mix-2</c:v>
                </c:pt>
                <c:pt idx="2">
                  <c:v>Mix-3</c:v>
                </c:pt>
              </c:strCache>
            </c:strRef>
          </c:cat>
          <c:val>
            <c:numRef>
              <c:f>'Summary-1'!$E$26:$E$28</c:f>
              <c:numCache>
                <c:formatCode>0%</c:formatCode>
                <c:ptCount val="3"/>
                <c:pt idx="0">
                  <c:v>0</c:v>
                </c:pt>
                <c:pt idx="1">
                  <c:v>0.69164370538423048</c:v>
                </c:pt>
                <c:pt idx="2">
                  <c:v>0.82438407621995036</c:v>
                </c:pt>
              </c:numCache>
            </c:numRef>
          </c:val>
          <c:extLst>
            <c:ext xmlns:c16="http://schemas.microsoft.com/office/drawing/2014/chart" uri="{C3380CC4-5D6E-409C-BE32-E72D297353CC}">
              <c16:uniqueId val="{00000002-5DEE-4A8B-B3F6-CD938221BA13}"/>
            </c:ext>
          </c:extLst>
        </c:ser>
        <c:dLbls>
          <c:showLegendKey val="0"/>
          <c:showVal val="0"/>
          <c:showCatName val="0"/>
          <c:showSerName val="0"/>
          <c:showPercent val="0"/>
          <c:showBubbleSize val="0"/>
        </c:dLbls>
        <c:gapWidth val="219"/>
        <c:axId val="409248815"/>
        <c:axId val="409243823"/>
      </c:barChart>
      <c:catAx>
        <c:axId val="40924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43823"/>
        <c:crosses val="autoZero"/>
        <c:auto val="1"/>
        <c:lblAlgn val="ctr"/>
        <c:lblOffset val="100"/>
        <c:noMultiLvlLbl val="0"/>
      </c:catAx>
      <c:valAx>
        <c:axId val="409243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248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GB" sz="1000"/>
              <a:t>3M rolling Demand vs Equipment capacity</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'Summary-1'!$C$14</c:f>
              <c:strCache>
                <c:ptCount val="1"/>
                <c:pt idx="0">
                  <c:v>Demand</c:v>
                </c:pt>
              </c:strCache>
            </c:strRef>
          </c:tx>
          <c:spPr>
            <a:solidFill>
              <a:schemeClr val="accent1">
                <a:shade val="65000"/>
              </a:schemeClr>
            </a:solidFill>
            <a:ln>
              <a:noFill/>
            </a:ln>
            <a:effectLst/>
          </c:spPr>
          <c:invertIfNegative val="0"/>
          <c:cat>
            <c:strRef>
              <c:f>'Summary-1'!$B$31:$B$33</c:f>
              <c:strCache>
                <c:ptCount val="3"/>
                <c:pt idx="0">
                  <c:v>Mix-1</c:v>
                </c:pt>
                <c:pt idx="1">
                  <c:v>Mix-2</c:v>
                </c:pt>
                <c:pt idx="2">
                  <c:v>Mix-3</c:v>
                </c:pt>
              </c:strCache>
            </c:strRef>
          </c:cat>
          <c:val>
            <c:numRef>
              <c:f>'Summary-1'!$C$31:$C$33</c:f>
              <c:numCache>
                <c:formatCode>_(* #,##0_);_(* \(#,##0\);_(* "-"??_);_(@_)</c:formatCode>
                <c:ptCount val="3"/>
                <c:pt idx="0">
                  <c:v>0</c:v>
                </c:pt>
                <c:pt idx="1">
                  <c:v>970318.95197724015</c:v>
                </c:pt>
                <c:pt idx="2">
                  <c:v>1789017.4519772399</c:v>
                </c:pt>
              </c:numCache>
            </c:numRef>
          </c:val>
          <c:extLst>
            <c:ext xmlns:c16="http://schemas.microsoft.com/office/drawing/2014/chart" uri="{C3380CC4-5D6E-409C-BE32-E72D297353CC}">
              <c16:uniqueId val="{00000000-7DA8-4E03-AC1A-CBE1088D6B0A}"/>
            </c:ext>
          </c:extLst>
        </c:ser>
        <c:ser>
          <c:idx val="2"/>
          <c:order val="2"/>
          <c:tx>
            <c:strRef>
              <c:f>'Summary-1'!$E$14</c:f>
              <c:strCache>
                <c:ptCount val="1"/>
                <c:pt idx="0">
                  <c:v>delta</c:v>
                </c:pt>
              </c:strCache>
            </c:strRef>
          </c:tx>
          <c:spPr>
            <a:solidFill>
              <a:schemeClr val="accent1">
                <a:tint val="65000"/>
              </a:schemeClr>
            </a:solidFill>
            <a:ln>
              <a:noFill/>
            </a:ln>
            <a:effectLst/>
          </c:spPr>
          <c:invertIfNegative val="0"/>
          <c:cat>
            <c:strRef>
              <c:f>'Summary-1'!$B$31:$B$33</c:f>
              <c:strCache>
                <c:ptCount val="3"/>
                <c:pt idx="0">
                  <c:v>Mix-1</c:v>
                </c:pt>
                <c:pt idx="1">
                  <c:v>Mix-2</c:v>
                </c:pt>
                <c:pt idx="2">
                  <c:v>Mix-3</c:v>
                </c:pt>
              </c:strCache>
            </c:strRef>
          </c:cat>
          <c:val>
            <c:numRef>
              <c:f>'Summary-1'!$E$31:$E$33</c:f>
              <c:numCache>
                <c:formatCode>_(* #,##0_);_(* \(#,##0\);_(* "-"??_);_(@_)</c:formatCode>
                <c:ptCount val="3"/>
                <c:pt idx="0">
                  <c:v>0</c:v>
                </c:pt>
                <c:pt idx="1">
                  <c:v>180241.04802275985</c:v>
                </c:pt>
                <c:pt idx="2">
                  <c:v>181528.04802276008</c:v>
                </c:pt>
              </c:numCache>
            </c:numRef>
          </c:val>
          <c:extLst>
            <c:ext xmlns:c16="http://schemas.microsoft.com/office/drawing/2014/chart" uri="{C3380CC4-5D6E-409C-BE32-E72D297353CC}">
              <c16:uniqueId val="{00000001-7DA8-4E03-AC1A-CBE1088D6B0A}"/>
            </c:ext>
          </c:extLst>
        </c:ser>
        <c:dLbls>
          <c:showLegendKey val="0"/>
          <c:showVal val="0"/>
          <c:showCatName val="0"/>
          <c:showSerName val="0"/>
          <c:showPercent val="0"/>
          <c:showBubbleSize val="0"/>
        </c:dLbls>
        <c:gapWidth val="219"/>
        <c:overlap val="100"/>
        <c:axId val="1331350047"/>
        <c:axId val="1331332991"/>
      </c:barChart>
      <c:lineChart>
        <c:grouping val="stacked"/>
        <c:varyColors val="0"/>
        <c:ser>
          <c:idx val="1"/>
          <c:order val="1"/>
          <c:tx>
            <c:strRef>
              <c:f>'Summary-1'!$D$14</c:f>
              <c:strCache>
                <c:ptCount val="1"/>
                <c:pt idx="0">
                  <c:v>Capacity</c:v>
                </c:pt>
              </c:strCache>
            </c:strRef>
          </c:tx>
          <c:spPr>
            <a:ln w="28575" cap="rnd">
              <a:solidFill>
                <a:schemeClr val="accent1"/>
              </a:solidFill>
              <a:round/>
            </a:ln>
            <a:effectLst/>
          </c:spPr>
          <c:marker>
            <c:symbol val="none"/>
          </c:marker>
          <c:cat>
            <c:strRef>
              <c:f>'Summary-1'!$B$31:$B$33</c:f>
              <c:strCache>
                <c:ptCount val="3"/>
                <c:pt idx="0">
                  <c:v>Mix-1</c:v>
                </c:pt>
                <c:pt idx="1">
                  <c:v>Mix-2</c:v>
                </c:pt>
                <c:pt idx="2">
                  <c:v>Mix-3</c:v>
                </c:pt>
              </c:strCache>
            </c:strRef>
          </c:cat>
          <c:val>
            <c:numRef>
              <c:f>'Summary-1'!$D$31:$D$33</c:f>
              <c:numCache>
                <c:formatCode>_(* #,##0_);_(* \(#,##0\);_(* "-"??_);_(@_)</c:formatCode>
                <c:ptCount val="3"/>
                <c:pt idx="0">
                  <c:v>0</c:v>
                </c:pt>
                <c:pt idx="1">
                  <c:v>1150560</c:v>
                </c:pt>
                <c:pt idx="2">
                  <c:v>1970545.5</c:v>
                </c:pt>
              </c:numCache>
            </c:numRef>
          </c:val>
          <c:smooth val="1"/>
          <c:extLst>
            <c:ext xmlns:c16="http://schemas.microsoft.com/office/drawing/2014/chart" uri="{C3380CC4-5D6E-409C-BE32-E72D297353CC}">
              <c16:uniqueId val="{00000002-7DA8-4E03-AC1A-CBE1088D6B0A}"/>
            </c:ext>
          </c:extLst>
        </c:ser>
        <c:dLbls>
          <c:showLegendKey val="0"/>
          <c:showVal val="0"/>
          <c:showCatName val="0"/>
          <c:showSerName val="0"/>
          <c:showPercent val="0"/>
          <c:showBubbleSize val="0"/>
        </c:dLbls>
        <c:marker val="1"/>
        <c:smooth val="0"/>
        <c:axId val="1331350047"/>
        <c:axId val="1331332991"/>
      </c:lineChart>
      <c:catAx>
        <c:axId val="133135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1332991"/>
        <c:crosses val="autoZero"/>
        <c:auto val="1"/>
        <c:lblAlgn val="ctr"/>
        <c:lblOffset val="100"/>
        <c:noMultiLvlLbl val="0"/>
      </c:catAx>
      <c:valAx>
        <c:axId val="133133299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31350047"/>
        <c:crosses val="autoZero"/>
        <c:crossBetween val="between"/>
        <c:dispUnits>
          <c:builtInUnit val="thousands"/>
          <c:dispUnitsLbl>
            <c:spPr>
              <a:noFill/>
              <a:ln>
                <a:noFill/>
              </a:ln>
              <a:effectLst/>
            </c:spPr>
            <c:txPr>
              <a:bodyPr rot="-54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48</xdr:row>
      <xdr:rowOff>57150</xdr:rowOff>
    </xdr:from>
    <xdr:to>
      <xdr:col>12</xdr:col>
      <xdr:colOff>8685</xdr:colOff>
      <xdr:row>51</xdr:row>
      <xdr:rowOff>47566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342900" y="8715375"/>
          <a:ext cx="6723810" cy="476191"/>
        </a:xfrm>
        <a:prstGeom prst="rect">
          <a:avLst/>
        </a:prstGeom>
      </xdr:spPr>
    </xdr:pic>
    <xdr:clientData/>
  </xdr:twoCellAnchor>
  <xdr:twoCellAnchor editAs="oneCell">
    <xdr:from>
      <xdr:col>0</xdr:col>
      <xdr:colOff>247650</xdr:colOff>
      <xdr:row>86</xdr:row>
      <xdr:rowOff>19050</xdr:rowOff>
    </xdr:from>
    <xdr:to>
      <xdr:col>16</xdr:col>
      <xdr:colOff>275035</xdr:colOff>
      <xdr:row>103</xdr:row>
      <xdr:rowOff>47278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247650" y="14935200"/>
          <a:ext cx="9523810" cy="2780953"/>
        </a:xfrm>
        <a:prstGeom prst="rect">
          <a:avLst/>
        </a:prstGeom>
      </xdr:spPr>
    </xdr:pic>
    <xdr:clientData/>
  </xdr:twoCellAnchor>
  <xdr:twoCellAnchor editAs="oneCell">
    <xdr:from>
      <xdr:col>0</xdr:col>
      <xdr:colOff>295275</xdr:colOff>
      <xdr:row>140</xdr:row>
      <xdr:rowOff>133350</xdr:rowOff>
    </xdr:from>
    <xdr:to>
      <xdr:col>4</xdr:col>
      <xdr:colOff>390241</xdr:colOff>
      <xdr:row>145</xdr:row>
      <xdr:rowOff>85626</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stretch>
          <a:fillRect/>
        </a:stretch>
      </xdr:blipFill>
      <xdr:spPr>
        <a:xfrm>
          <a:off x="295275" y="21412200"/>
          <a:ext cx="2276191" cy="790476"/>
        </a:xfrm>
        <a:prstGeom prst="rect">
          <a:avLst/>
        </a:prstGeom>
      </xdr:spPr>
    </xdr:pic>
    <xdr:clientData/>
  </xdr:twoCellAnchor>
  <xdr:twoCellAnchor editAs="oneCell">
    <xdr:from>
      <xdr:col>5</xdr:col>
      <xdr:colOff>542925</xdr:colOff>
      <xdr:row>141</xdr:row>
      <xdr:rowOff>66675</xdr:rowOff>
    </xdr:from>
    <xdr:to>
      <xdr:col>9</xdr:col>
      <xdr:colOff>380716</xdr:colOff>
      <xdr:row>144</xdr:row>
      <xdr:rowOff>133281</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4"/>
        <a:stretch>
          <a:fillRect/>
        </a:stretch>
      </xdr:blipFill>
      <xdr:spPr>
        <a:xfrm>
          <a:off x="3333750" y="21507450"/>
          <a:ext cx="2276191" cy="552381"/>
        </a:xfrm>
        <a:prstGeom prst="rect">
          <a:avLst/>
        </a:prstGeom>
      </xdr:spPr>
    </xdr:pic>
    <xdr:clientData/>
  </xdr:twoCellAnchor>
  <xdr:twoCellAnchor editAs="oneCell">
    <xdr:from>
      <xdr:col>0</xdr:col>
      <xdr:colOff>285750</xdr:colOff>
      <xdr:row>22</xdr:row>
      <xdr:rowOff>66675</xdr:rowOff>
    </xdr:from>
    <xdr:to>
      <xdr:col>13</xdr:col>
      <xdr:colOff>160565</xdr:colOff>
      <xdr:row>35</xdr:row>
      <xdr:rowOff>152400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a:stretch>
          <a:fillRect/>
        </a:stretch>
      </xdr:blipFill>
      <xdr:spPr>
        <a:xfrm>
          <a:off x="285750" y="4314825"/>
          <a:ext cx="7542440" cy="2190750"/>
        </a:xfrm>
        <a:prstGeom prst="rect">
          <a:avLst/>
        </a:prstGeom>
      </xdr:spPr>
    </xdr:pic>
    <xdr:clientData/>
  </xdr:twoCellAnchor>
  <xdr:twoCellAnchor editAs="oneCell">
    <xdr:from>
      <xdr:col>1</xdr:col>
      <xdr:colOff>9525</xdr:colOff>
      <xdr:row>62</xdr:row>
      <xdr:rowOff>38100</xdr:rowOff>
    </xdr:from>
    <xdr:to>
      <xdr:col>15</xdr:col>
      <xdr:colOff>513221</xdr:colOff>
      <xdr:row>80</xdr:row>
      <xdr:rowOff>161545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361950" y="11277600"/>
          <a:ext cx="9038096" cy="3038095"/>
        </a:xfrm>
        <a:prstGeom prst="rect">
          <a:avLst/>
        </a:prstGeom>
      </xdr:spPr>
    </xdr:pic>
    <xdr:clientData/>
  </xdr:twoCellAnchor>
  <xdr:twoCellAnchor editAs="oneCell">
    <xdr:from>
      <xdr:col>1</xdr:col>
      <xdr:colOff>47625</xdr:colOff>
      <xdr:row>127</xdr:row>
      <xdr:rowOff>47625</xdr:rowOff>
    </xdr:from>
    <xdr:to>
      <xdr:col>14</xdr:col>
      <xdr:colOff>522826</xdr:colOff>
      <xdr:row>136</xdr:row>
      <xdr:rowOff>18872</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7"/>
        <a:stretch>
          <a:fillRect/>
        </a:stretch>
      </xdr:blipFill>
      <xdr:spPr>
        <a:xfrm>
          <a:off x="400050" y="19916775"/>
          <a:ext cx="8400001" cy="1428572"/>
        </a:xfrm>
        <a:prstGeom prst="rect">
          <a:avLst/>
        </a:prstGeom>
      </xdr:spPr>
    </xdr:pic>
    <xdr:clientData/>
  </xdr:twoCellAnchor>
  <xdr:twoCellAnchor editAs="oneCell">
    <xdr:from>
      <xdr:col>0</xdr:col>
      <xdr:colOff>323850</xdr:colOff>
      <xdr:row>149</xdr:row>
      <xdr:rowOff>49179</xdr:rowOff>
    </xdr:from>
    <xdr:to>
      <xdr:col>11</xdr:col>
      <xdr:colOff>292411</xdr:colOff>
      <xdr:row>162</xdr:row>
      <xdr:rowOff>114299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8"/>
        <a:stretch>
          <a:fillRect/>
        </a:stretch>
      </xdr:blipFill>
      <xdr:spPr>
        <a:xfrm>
          <a:off x="323850" y="25938129"/>
          <a:ext cx="6416986" cy="2170145"/>
        </a:xfrm>
        <a:prstGeom prst="rect">
          <a:avLst/>
        </a:prstGeom>
      </xdr:spPr>
    </xdr:pic>
    <xdr:clientData/>
  </xdr:twoCellAnchor>
  <xdr:twoCellAnchor editAs="oneCell">
    <xdr:from>
      <xdr:col>0</xdr:col>
      <xdr:colOff>342900</xdr:colOff>
      <xdr:row>108</xdr:row>
      <xdr:rowOff>57150</xdr:rowOff>
    </xdr:from>
    <xdr:to>
      <xdr:col>14</xdr:col>
      <xdr:colOff>522818</xdr:colOff>
      <xdr:row>118</xdr:row>
      <xdr:rowOff>123614</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9"/>
        <a:stretch>
          <a:fillRect/>
        </a:stretch>
      </xdr:blipFill>
      <xdr:spPr>
        <a:xfrm>
          <a:off x="342900" y="19278600"/>
          <a:ext cx="8457143" cy="1685714"/>
        </a:xfrm>
        <a:prstGeom prst="rect">
          <a:avLst/>
        </a:prstGeom>
      </xdr:spPr>
    </xdr:pic>
    <xdr:clientData/>
  </xdr:twoCellAnchor>
  <xdr:twoCellAnchor editAs="oneCell">
    <xdr:from>
      <xdr:col>1</xdr:col>
      <xdr:colOff>0</xdr:colOff>
      <xdr:row>3</xdr:row>
      <xdr:rowOff>38100</xdr:rowOff>
    </xdr:from>
    <xdr:to>
      <xdr:col>18</xdr:col>
      <xdr:colOff>84420</xdr:colOff>
      <xdr:row>4</xdr:row>
      <xdr:rowOff>47604</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0"/>
        <a:stretch>
          <a:fillRect/>
        </a:stretch>
      </xdr:blipFill>
      <xdr:spPr>
        <a:xfrm>
          <a:off x="352425" y="523875"/>
          <a:ext cx="10447620" cy="1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320674</xdr:colOff>
      <xdr:row>0</xdr:row>
      <xdr:rowOff>44450</xdr:rowOff>
    </xdr:from>
    <xdr:to>
      <xdr:col>17</xdr:col>
      <xdr:colOff>304799</xdr:colOff>
      <xdr:row>11</xdr:row>
      <xdr:rowOff>88900</xdr:rowOff>
    </xdr:to>
    <xdr:graphicFrame macro="">
      <xdr:nvGraphicFramePr>
        <xdr:cNvPr id="2" name="Chart 1">
          <a:extLst>
            <a:ext uri="{FF2B5EF4-FFF2-40B4-BE49-F238E27FC236}">
              <a16:creationId xmlns:a16="http://schemas.microsoft.com/office/drawing/2014/main" id="{3811F9C5-9854-FF57-5710-E10D84235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12</xdr:row>
      <xdr:rowOff>69850</xdr:rowOff>
    </xdr:from>
    <xdr:to>
      <xdr:col>16</xdr:col>
      <xdr:colOff>482599</xdr:colOff>
      <xdr:row>23</xdr:row>
      <xdr:rowOff>6350</xdr:rowOff>
    </xdr:to>
    <xdr:graphicFrame macro="">
      <xdr:nvGraphicFramePr>
        <xdr:cNvPr id="3" name="Chart 2">
          <a:extLst>
            <a:ext uri="{FF2B5EF4-FFF2-40B4-BE49-F238E27FC236}">
              <a16:creationId xmlns:a16="http://schemas.microsoft.com/office/drawing/2014/main" id="{24D6C386-D85F-55BD-272B-B5D703ADE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565151</xdr:colOff>
      <xdr:row>24</xdr:row>
      <xdr:rowOff>76200</xdr:rowOff>
    </xdr:from>
    <xdr:to>
      <xdr:col>15</xdr:col>
      <xdr:colOff>330201</xdr:colOff>
      <xdr:row>34</xdr:row>
      <xdr:rowOff>44450</xdr:rowOff>
    </xdr:to>
    <xdr:graphicFrame macro="">
      <xdr:nvGraphicFramePr>
        <xdr:cNvPr id="4" name="Chart 3">
          <a:extLst>
            <a:ext uri="{FF2B5EF4-FFF2-40B4-BE49-F238E27FC236}">
              <a16:creationId xmlns:a16="http://schemas.microsoft.com/office/drawing/2014/main" id="{4F9CB033-3F2E-46E5-B128-3A0655B2D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412750</xdr:colOff>
      <xdr:row>33</xdr:row>
      <xdr:rowOff>12700</xdr:rowOff>
    </xdr:from>
    <xdr:to>
      <xdr:col>15</xdr:col>
      <xdr:colOff>479425</xdr:colOff>
      <xdr:row>46</xdr:row>
      <xdr:rowOff>120650</xdr:rowOff>
    </xdr:to>
    <xdr:graphicFrame macro="">
      <xdr:nvGraphicFramePr>
        <xdr:cNvPr id="5" name="Chart 4">
          <a:extLst>
            <a:ext uri="{FF2B5EF4-FFF2-40B4-BE49-F238E27FC236}">
              <a16:creationId xmlns:a16="http://schemas.microsoft.com/office/drawing/2014/main" id="{2494ED1D-E9A5-45DA-A8F9-6A3705A76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saxena\AppData\Local\Microsoft\Windows\INetCache\Content.Outlook\KWZCD4MK\Extrusion%20Line%20wise%20Meter%20SBD%20Plant%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2022"/>
      <sheetName val="2021"/>
    </sheetNames>
    <sheetDataSet>
      <sheetData sheetId="0" refreshError="1"/>
      <sheetData sheetId="1">
        <row r="4">
          <cell r="C4">
            <v>470547</v>
          </cell>
          <cell r="D4">
            <v>13403.078534385333</v>
          </cell>
          <cell r="F4">
            <v>410076</v>
          </cell>
          <cell r="G4">
            <v>14070.894093506333</v>
          </cell>
          <cell r="I4">
            <v>432017</v>
          </cell>
          <cell r="J4">
            <v>20251.908883231266</v>
          </cell>
          <cell r="L4">
            <v>499693</v>
          </cell>
          <cell r="M4">
            <v>21014.365809211882</v>
          </cell>
          <cell r="O4">
            <v>525504</v>
          </cell>
          <cell r="P4">
            <v>19505.859002979225</v>
          </cell>
          <cell r="R4">
            <v>552455</v>
          </cell>
          <cell r="S4">
            <v>18584.305753255307</v>
          </cell>
        </row>
        <row r="5">
          <cell r="C5">
            <v>493514</v>
          </cell>
          <cell r="D5">
            <v>16433.01359974956</v>
          </cell>
          <cell r="F5">
            <v>488685</v>
          </cell>
          <cell r="G5">
            <v>16469.101824948233</v>
          </cell>
          <cell r="I5">
            <v>496862</v>
          </cell>
          <cell r="J5">
            <v>21408.894624517397</v>
          </cell>
          <cell r="L5">
            <v>549156</v>
          </cell>
          <cell r="M5">
            <v>27742.212710231404</v>
          </cell>
          <cell r="O5">
            <v>525490</v>
          </cell>
          <cell r="P5">
            <v>22670.144299006923</v>
          </cell>
          <cell r="R5">
            <v>566383</v>
          </cell>
          <cell r="S5">
            <v>27363.402250862644</v>
          </cell>
        </row>
        <row r="6">
          <cell r="C6">
            <v>278312</v>
          </cell>
          <cell r="D6">
            <v>10348.346921422517</v>
          </cell>
          <cell r="F6">
            <v>345529</v>
          </cell>
          <cell r="G6">
            <v>12833.674395056236</v>
          </cell>
          <cell r="I6">
            <v>278781</v>
          </cell>
          <cell r="J6">
            <v>12089.346401020888</v>
          </cell>
          <cell r="L6">
            <v>399809</v>
          </cell>
          <cell r="M6">
            <v>13562.49051034293</v>
          </cell>
          <cell r="O6">
            <v>314069</v>
          </cell>
          <cell r="P6">
            <v>13324.225622410475</v>
          </cell>
          <cell r="R6">
            <v>325038</v>
          </cell>
          <cell r="S6">
            <v>13641.867968758306</v>
          </cell>
        </row>
        <row r="7">
          <cell r="C7">
            <v>282797</v>
          </cell>
          <cell r="D7">
            <v>8701.2838437796581</v>
          </cell>
          <cell r="F7">
            <v>328161</v>
          </cell>
          <cell r="G7">
            <v>11209.059091752686</v>
          </cell>
          <cell r="I7">
            <v>270360</v>
          </cell>
          <cell r="J7">
            <v>10794.826393795398</v>
          </cell>
          <cell r="L7">
            <v>288530</v>
          </cell>
          <cell r="M7">
            <v>9845.7356172661202</v>
          </cell>
          <cell r="O7">
            <v>284059</v>
          </cell>
          <cell r="P7">
            <v>12968.450273344444</v>
          </cell>
          <cell r="R7">
            <v>328597</v>
          </cell>
          <cell r="S7">
            <v>17338.269576778242</v>
          </cell>
        </row>
        <row r="8">
          <cell r="C8">
            <v>102750</v>
          </cell>
          <cell r="D8">
            <v>4455.1874860269554</v>
          </cell>
          <cell r="F8">
            <v>92094</v>
          </cell>
          <cell r="G8">
            <v>2706.8755414775424</v>
          </cell>
          <cell r="I8">
            <v>98019</v>
          </cell>
          <cell r="J8">
            <v>6599.975835061452</v>
          </cell>
          <cell r="L8">
            <v>137225</v>
          </cell>
          <cell r="M8">
            <v>10262.241759589067</v>
          </cell>
          <cell r="O8">
            <v>62116</v>
          </cell>
          <cell r="P8">
            <v>2674.152733109232</v>
          </cell>
          <cell r="R8">
            <v>300856</v>
          </cell>
          <cell r="S8">
            <v>12509.470956019857</v>
          </cell>
        </row>
        <row r="9">
          <cell r="C9">
            <v>287438</v>
          </cell>
          <cell r="D9">
            <v>7554.8729737079011</v>
          </cell>
          <cell r="F9">
            <v>220157</v>
          </cell>
          <cell r="G9">
            <v>3923.4050375051838</v>
          </cell>
          <cell r="I9">
            <v>297201</v>
          </cell>
          <cell r="J9">
            <v>8649.0098898522356</v>
          </cell>
          <cell r="L9">
            <v>367670</v>
          </cell>
          <cell r="M9">
            <v>10835.877576040179</v>
          </cell>
          <cell r="O9">
            <v>357120</v>
          </cell>
          <cell r="P9">
            <v>9228.3960748064419</v>
          </cell>
          <cell r="R9">
            <v>372671</v>
          </cell>
          <cell r="S9">
            <v>14438.009707432935</v>
          </cell>
        </row>
        <row r="10">
          <cell r="C10">
            <v>383490</v>
          </cell>
          <cell r="D10">
            <v>10462.878377210149</v>
          </cell>
          <cell r="F10">
            <v>408557</v>
          </cell>
          <cell r="G10">
            <v>14529.476591188233</v>
          </cell>
          <cell r="I10">
            <v>415143</v>
          </cell>
          <cell r="J10">
            <v>18613.5013010066</v>
          </cell>
          <cell r="L10">
            <v>459389</v>
          </cell>
          <cell r="M10">
            <v>18175.456959500298</v>
          </cell>
          <cell r="O10">
            <v>446544</v>
          </cell>
          <cell r="P10">
            <v>12874.619320686932</v>
          </cell>
          <cell r="R10">
            <v>414852</v>
          </cell>
          <cell r="S10">
            <v>21340.216629427327</v>
          </cell>
        </row>
        <row r="11">
          <cell r="C11">
            <v>360913</v>
          </cell>
          <cell r="D11">
            <v>8085.3772512552441</v>
          </cell>
          <cell r="F11">
            <v>467080</v>
          </cell>
          <cell r="G11">
            <v>9217.039480497815</v>
          </cell>
          <cell r="I11">
            <v>411157</v>
          </cell>
          <cell r="J11">
            <v>14104.704434432197</v>
          </cell>
          <cell r="L11">
            <v>494663</v>
          </cell>
          <cell r="M11">
            <v>16075.192379609654</v>
          </cell>
          <cell r="O11">
            <v>434252</v>
          </cell>
          <cell r="P11">
            <v>12232.943505016106</v>
          </cell>
          <cell r="R11">
            <v>503718</v>
          </cell>
          <cell r="S11">
            <v>20311.975947634215</v>
          </cell>
        </row>
        <row r="12">
          <cell r="C12">
            <v>358355</v>
          </cell>
          <cell r="D12">
            <v>21055.844545452019</v>
          </cell>
          <cell r="F12">
            <v>322214</v>
          </cell>
          <cell r="G12">
            <v>14750.587117555551</v>
          </cell>
          <cell r="I12">
            <v>377625</v>
          </cell>
          <cell r="J12">
            <v>15868.101604524159</v>
          </cell>
          <cell r="L12">
            <v>351195</v>
          </cell>
          <cell r="M12">
            <v>19950.044270794471</v>
          </cell>
          <cell r="O12">
            <v>335903</v>
          </cell>
          <cell r="P12">
            <v>18201.182460504213</v>
          </cell>
          <cell r="R12">
            <v>316196</v>
          </cell>
          <cell r="S12">
            <v>22669.657354089086</v>
          </cell>
        </row>
        <row r="13">
          <cell r="C13">
            <v>118914</v>
          </cell>
          <cell r="D13">
            <v>6431.8737788276658</v>
          </cell>
          <cell r="F13">
            <v>118555</v>
          </cell>
          <cell r="G13">
            <v>6338.8206338962764</v>
          </cell>
          <cell r="I13">
            <v>131656</v>
          </cell>
          <cell r="J13">
            <v>4473.3283784714804</v>
          </cell>
          <cell r="L13">
            <v>114738</v>
          </cell>
          <cell r="M13">
            <v>3813.875786636966</v>
          </cell>
          <cell r="O13">
            <v>99094</v>
          </cell>
          <cell r="P13">
            <v>3531.187473958822</v>
          </cell>
          <cell r="R13">
            <v>122767</v>
          </cell>
          <cell r="S13">
            <v>3818.6830813467568</v>
          </cell>
        </row>
      </sheetData>
      <sheetData sheetId="2">
        <row r="4">
          <cell r="B4">
            <v>492732</v>
          </cell>
          <cell r="C4">
            <v>24186.519087670196</v>
          </cell>
          <cell r="G4">
            <v>459574</v>
          </cell>
          <cell r="H4">
            <v>16449.495626364813</v>
          </cell>
          <cell r="L4">
            <v>518333</v>
          </cell>
          <cell r="M4">
            <v>16032.758662503524</v>
          </cell>
        </row>
        <row r="5">
          <cell r="B5">
            <v>261451</v>
          </cell>
          <cell r="C5">
            <v>13460.334738605907</v>
          </cell>
          <cell r="G5">
            <v>367907</v>
          </cell>
          <cell r="H5">
            <v>14840.830057560606</v>
          </cell>
          <cell r="L5">
            <v>457878</v>
          </cell>
          <cell r="M5">
            <v>15841.796860820987</v>
          </cell>
        </row>
        <row r="6">
          <cell r="B6">
            <v>300472</v>
          </cell>
          <cell r="C6">
            <v>16290.902980271192</v>
          </cell>
          <cell r="G6">
            <v>244679</v>
          </cell>
          <cell r="H6">
            <v>11447.578033202446</v>
          </cell>
          <cell r="L6">
            <v>253306</v>
          </cell>
          <cell r="M6">
            <v>11143.047913008235</v>
          </cell>
        </row>
        <row r="7">
          <cell r="B7">
            <v>365870</v>
          </cell>
          <cell r="C7">
            <v>14544.76754799128</v>
          </cell>
          <cell r="G7">
            <v>315092</v>
          </cell>
          <cell r="H7">
            <v>10585.942967749759</v>
          </cell>
          <cell r="L7">
            <v>341105</v>
          </cell>
          <cell r="M7">
            <v>10857.218724026614</v>
          </cell>
        </row>
        <row r="8">
          <cell r="B8">
            <v>303542</v>
          </cell>
          <cell r="C8">
            <v>14803.04068950172</v>
          </cell>
          <cell r="G8">
            <v>228600</v>
          </cell>
          <cell r="H8">
            <v>11270.371380783597</v>
          </cell>
          <cell r="L8">
            <v>212973</v>
          </cell>
          <cell r="M8">
            <v>11499.725020474194</v>
          </cell>
        </row>
        <row r="9">
          <cell r="B9">
            <v>338632</v>
          </cell>
          <cell r="C9">
            <v>18314.90282526712</v>
          </cell>
          <cell r="G9">
            <v>306680</v>
          </cell>
          <cell r="H9">
            <v>12123.499946823311</v>
          </cell>
          <cell r="L9">
            <v>227468</v>
          </cell>
          <cell r="M9">
            <v>7850.1579023132872</v>
          </cell>
        </row>
        <row r="10">
          <cell r="B10">
            <v>419049</v>
          </cell>
          <cell r="C10">
            <v>19081.003103475632</v>
          </cell>
          <cell r="G10">
            <v>411828</v>
          </cell>
          <cell r="H10">
            <v>20691.5477941875</v>
          </cell>
          <cell r="L10">
            <v>407970</v>
          </cell>
          <cell r="M10">
            <v>19110.707247321934</v>
          </cell>
        </row>
        <row r="11">
          <cell r="B11">
            <v>382146</v>
          </cell>
          <cell r="C11">
            <v>11169.761079918961</v>
          </cell>
          <cell r="G11">
            <v>417278</v>
          </cell>
          <cell r="H11">
            <v>11062.997971819592</v>
          </cell>
          <cell r="L11">
            <v>449482</v>
          </cell>
          <cell r="M11">
            <v>14179.122305442168</v>
          </cell>
        </row>
        <row r="12">
          <cell r="B12">
            <v>275070</v>
          </cell>
          <cell r="C12">
            <v>24382.327140712721</v>
          </cell>
          <cell r="G12">
            <v>322622</v>
          </cell>
          <cell r="H12">
            <v>17202.367598330562</v>
          </cell>
          <cell r="L12">
            <v>290087</v>
          </cell>
          <cell r="M12">
            <v>15678.240208144523</v>
          </cell>
        </row>
        <row r="13">
          <cell r="B13">
            <v>172187</v>
          </cell>
          <cell r="C13">
            <v>13260.837391897529</v>
          </cell>
          <cell r="G13">
            <v>48184</v>
          </cell>
          <cell r="H13">
            <v>344.73833058304331</v>
          </cell>
          <cell r="L13">
            <v>53650</v>
          </cell>
          <cell r="M13">
            <v>1555.6490861979576</v>
          </cell>
        </row>
        <row r="17">
          <cell r="B17">
            <v>425460</v>
          </cell>
          <cell r="C17">
            <v>13058.793006822707</v>
          </cell>
          <cell r="G17">
            <v>317068</v>
          </cell>
          <cell r="H17">
            <v>10840.92398260019</v>
          </cell>
          <cell r="L17">
            <v>432532</v>
          </cell>
          <cell r="M17">
            <v>15578.888137441587</v>
          </cell>
        </row>
        <row r="18">
          <cell r="B18">
            <v>323135</v>
          </cell>
          <cell r="C18">
            <v>11765.124010399035</v>
          </cell>
          <cell r="G18">
            <v>290847</v>
          </cell>
          <cell r="H18">
            <v>16486.105601313138</v>
          </cell>
          <cell r="L18">
            <v>416802</v>
          </cell>
          <cell r="M18">
            <v>19592.751743337518</v>
          </cell>
        </row>
        <row r="19">
          <cell r="B19">
            <v>197944</v>
          </cell>
          <cell r="C19">
            <v>7960.8724557987443</v>
          </cell>
          <cell r="G19">
            <v>146500</v>
          </cell>
          <cell r="H19">
            <v>10358.822903648435</v>
          </cell>
          <cell r="L19">
            <v>71002</v>
          </cell>
          <cell r="M19">
            <v>3508.8381727464398</v>
          </cell>
        </row>
        <row r="20">
          <cell r="B20">
            <v>347306</v>
          </cell>
          <cell r="C20">
            <v>9780.9407896467328</v>
          </cell>
          <cell r="G20">
            <v>197508</v>
          </cell>
          <cell r="H20">
            <v>4841.8844542812785</v>
          </cell>
          <cell r="L20">
            <v>164176</v>
          </cell>
          <cell r="M20">
            <v>11489.964390419602</v>
          </cell>
        </row>
        <row r="21">
          <cell r="B21">
            <v>187093</v>
          </cell>
          <cell r="C21">
            <v>4313.3207514329188</v>
          </cell>
          <cell r="G21">
            <v>6587</v>
          </cell>
          <cell r="H21">
            <v>0</v>
          </cell>
          <cell r="L21">
            <v>4981</v>
          </cell>
          <cell r="M21">
            <v>0</v>
          </cell>
        </row>
        <row r="22">
          <cell r="B22">
            <v>364509</v>
          </cell>
          <cell r="C22">
            <v>15523.956462483819</v>
          </cell>
          <cell r="G22">
            <v>188561</v>
          </cell>
          <cell r="H22">
            <v>5362.2293705064667</v>
          </cell>
          <cell r="L22">
            <v>165364</v>
          </cell>
          <cell r="M22">
            <v>5166.8291430644003</v>
          </cell>
        </row>
        <row r="23">
          <cell r="B23">
            <v>427337</v>
          </cell>
          <cell r="C23">
            <v>12102.448642691759</v>
          </cell>
          <cell r="G23">
            <v>287912</v>
          </cell>
          <cell r="H23">
            <v>13139.737707234446</v>
          </cell>
          <cell r="L23">
            <v>341499</v>
          </cell>
          <cell r="M23">
            <v>13482.486776258898</v>
          </cell>
        </row>
        <row r="24">
          <cell r="B24">
            <v>339897</v>
          </cell>
          <cell r="C24">
            <v>16088.403128064421</v>
          </cell>
          <cell r="G24">
            <v>139654</v>
          </cell>
          <cell r="H24">
            <v>6572.2897576338773</v>
          </cell>
          <cell r="L24">
            <v>318930</v>
          </cell>
          <cell r="M24">
            <v>13261.208766223197</v>
          </cell>
        </row>
        <row r="25">
          <cell r="B25">
            <v>129423</v>
          </cell>
          <cell r="C25">
            <v>8032.996687599496</v>
          </cell>
          <cell r="G25">
            <v>195490</v>
          </cell>
          <cell r="H25">
            <v>9645.7467203845645</v>
          </cell>
          <cell r="L25">
            <v>308135</v>
          </cell>
          <cell r="M25">
            <v>17025.033940780933</v>
          </cell>
        </row>
        <row r="26">
          <cell r="G26">
            <v>31130</v>
          </cell>
          <cell r="H26">
            <v>4194.3022158816602</v>
          </cell>
          <cell r="L26">
            <v>80358</v>
          </cell>
          <cell r="M26">
            <v>2507.8493618947577</v>
          </cell>
        </row>
        <row r="30">
          <cell r="B30">
            <v>454799</v>
          </cell>
          <cell r="C30">
            <v>24641.631081393665</v>
          </cell>
          <cell r="G30">
            <v>456665</v>
          </cell>
          <cell r="H30">
            <v>20645.498958163967</v>
          </cell>
          <cell r="L30">
            <v>460793</v>
          </cell>
          <cell r="M30">
            <v>20159.841344779434</v>
          </cell>
        </row>
        <row r="31">
          <cell r="B31">
            <v>442302</v>
          </cell>
          <cell r="C31">
            <v>30444.096050558594</v>
          </cell>
          <cell r="G31">
            <v>426379</v>
          </cell>
          <cell r="H31">
            <v>29593.076568931094</v>
          </cell>
          <cell r="L31">
            <v>399784</v>
          </cell>
          <cell r="M31">
            <v>21172.621405438953</v>
          </cell>
        </row>
        <row r="32">
          <cell r="B32">
            <v>177930</v>
          </cell>
          <cell r="C32">
            <v>8322.8451254056836</v>
          </cell>
          <cell r="G32">
            <v>286672</v>
          </cell>
          <cell r="H32">
            <v>14100.240687037433</v>
          </cell>
          <cell r="L32">
            <v>226864</v>
          </cell>
          <cell r="M32">
            <v>12838.86286491084</v>
          </cell>
        </row>
        <row r="33">
          <cell r="B33">
            <v>203030</v>
          </cell>
          <cell r="C33">
            <v>8757.4653543683544</v>
          </cell>
          <cell r="G33">
            <v>254719</v>
          </cell>
          <cell r="H33">
            <v>9578.2151492796092</v>
          </cell>
          <cell r="L33">
            <v>361756</v>
          </cell>
          <cell r="M33">
            <v>16553.546007903598</v>
          </cell>
        </row>
        <row r="34">
          <cell r="B34">
            <v>23281</v>
          </cell>
          <cell r="C34">
            <v>5160.0815774603407</v>
          </cell>
          <cell r="G34">
            <v>275915</v>
          </cell>
          <cell r="H34">
            <v>26582.202571857932</v>
          </cell>
          <cell r="L34">
            <v>185823</v>
          </cell>
          <cell r="M34">
            <v>8713.1091578693849</v>
          </cell>
        </row>
        <row r="35">
          <cell r="B35">
            <v>208833</v>
          </cell>
          <cell r="C35">
            <v>8115.3348640745808</v>
          </cell>
          <cell r="G35">
            <v>209495</v>
          </cell>
          <cell r="H35">
            <v>8251.067985550766</v>
          </cell>
          <cell r="L35">
            <v>275757</v>
          </cell>
          <cell r="M35">
            <v>9127.446772948073</v>
          </cell>
        </row>
        <row r="36">
          <cell r="B36">
            <v>358873</v>
          </cell>
          <cell r="C36">
            <v>21377.450019190277</v>
          </cell>
          <cell r="G36">
            <v>378227</v>
          </cell>
          <cell r="H36">
            <v>13819.37033371456</v>
          </cell>
          <cell r="L36">
            <v>370411</v>
          </cell>
          <cell r="M36">
            <v>18949.885760382316</v>
          </cell>
        </row>
        <row r="37">
          <cell r="B37">
            <v>369786</v>
          </cell>
          <cell r="C37">
            <v>21849.197492528379</v>
          </cell>
          <cell r="G37">
            <v>431629</v>
          </cell>
          <cell r="H37">
            <v>15203.353418616383</v>
          </cell>
          <cell r="L37">
            <v>297559</v>
          </cell>
          <cell r="M37">
            <v>16848.785041871608</v>
          </cell>
        </row>
        <row r="38">
          <cell r="B38">
            <v>262070</v>
          </cell>
          <cell r="C38">
            <v>24633.813869983958</v>
          </cell>
          <cell r="G38">
            <v>324518</v>
          </cell>
          <cell r="H38">
            <v>30413.760175830215</v>
          </cell>
          <cell r="L38">
            <v>283895</v>
          </cell>
          <cell r="M38">
            <v>28990.230687423333</v>
          </cell>
        </row>
        <row r="39">
          <cell r="B39">
            <v>127241</v>
          </cell>
          <cell r="C39">
            <v>6321.433608761834</v>
          </cell>
          <cell r="G39">
            <v>139669</v>
          </cell>
          <cell r="H39">
            <v>9677.338039956072</v>
          </cell>
          <cell r="L39">
            <v>102936</v>
          </cell>
          <cell r="M39">
            <v>4083.4955014258244</v>
          </cell>
        </row>
        <row r="43">
          <cell r="B43">
            <v>437912</v>
          </cell>
          <cell r="C43">
            <v>14965.536640481581</v>
          </cell>
          <cell r="G43">
            <v>364210</v>
          </cell>
          <cell r="H43">
            <v>9465.7291319584456</v>
          </cell>
          <cell r="L43">
            <v>494470</v>
          </cell>
          <cell r="M43">
            <v>18236.408455959114</v>
          </cell>
        </row>
        <row r="44">
          <cell r="B44">
            <v>454888</v>
          </cell>
          <cell r="C44">
            <v>25267.705847916426</v>
          </cell>
          <cell r="G44">
            <v>421899</v>
          </cell>
          <cell r="H44">
            <v>18926.590348042362</v>
          </cell>
          <cell r="L44">
            <v>563356</v>
          </cell>
          <cell r="M44">
            <v>20246.671820957377</v>
          </cell>
        </row>
        <row r="45">
          <cell r="B45">
            <v>273156</v>
          </cell>
          <cell r="C45">
            <v>11717.121536970601</v>
          </cell>
          <cell r="G45">
            <v>230746</v>
          </cell>
          <cell r="H45">
            <v>12576.095858026189</v>
          </cell>
          <cell r="L45">
            <v>402456</v>
          </cell>
          <cell r="M45">
            <v>16575.388856324615</v>
          </cell>
        </row>
        <row r="46">
          <cell r="B46">
            <v>304080</v>
          </cell>
          <cell r="C46">
            <v>11059.112974689477</v>
          </cell>
          <cell r="G46">
            <v>295398</v>
          </cell>
          <cell r="H46">
            <v>14923.688909130289</v>
          </cell>
          <cell r="L46">
            <v>401132</v>
          </cell>
          <cell r="M46">
            <v>10087.164126517942</v>
          </cell>
        </row>
        <row r="47">
          <cell r="B47">
            <v>109251</v>
          </cell>
          <cell r="C47">
            <v>1809.2650942567866</v>
          </cell>
          <cell r="G47">
            <v>83723</v>
          </cell>
          <cell r="H47">
            <v>4235.6489290099244</v>
          </cell>
          <cell r="L47">
            <v>186720</v>
          </cell>
          <cell r="M47">
            <v>14132.454057752027</v>
          </cell>
        </row>
        <row r="48">
          <cell r="B48">
            <v>297361</v>
          </cell>
          <cell r="C48">
            <v>9148.9393159138035</v>
          </cell>
          <cell r="G48">
            <v>236114</v>
          </cell>
          <cell r="H48">
            <v>8045.2430902692449</v>
          </cell>
          <cell r="L48">
            <v>280455</v>
          </cell>
          <cell r="M48">
            <v>8988.0265460741448</v>
          </cell>
        </row>
        <row r="49">
          <cell r="B49">
            <v>409544</v>
          </cell>
          <cell r="C49">
            <v>13803.760383648942</v>
          </cell>
          <cell r="G49">
            <v>301226</v>
          </cell>
          <cell r="H49">
            <v>14571.818196665099</v>
          </cell>
          <cell r="L49">
            <v>413091</v>
          </cell>
          <cell r="M49">
            <v>20450.408539751399</v>
          </cell>
        </row>
        <row r="50">
          <cell r="B50">
            <v>333253</v>
          </cell>
          <cell r="C50">
            <v>10356.416181346651</v>
          </cell>
          <cell r="G50">
            <v>243873</v>
          </cell>
          <cell r="H50">
            <v>7944.4095101873645</v>
          </cell>
          <cell r="L50">
            <v>402264</v>
          </cell>
          <cell r="M50">
            <v>20144.907300215851</v>
          </cell>
        </row>
        <row r="51">
          <cell r="B51">
            <v>303678</v>
          </cell>
          <cell r="C51">
            <v>22100.734616547692</v>
          </cell>
          <cell r="G51">
            <v>303346</v>
          </cell>
          <cell r="H51">
            <v>17029.059576465501</v>
          </cell>
          <cell r="L51">
            <v>343401</v>
          </cell>
          <cell r="M51">
            <v>20879.660265618637</v>
          </cell>
        </row>
        <row r="52">
          <cell r="B52">
            <v>108508</v>
          </cell>
          <cell r="C52">
            <v>6103.0689784120932</v>
          </cell>
          <cell r="G52">
            <v>104051</v>
          </cell>
          <cell r="H52">
            <v>4791.7090841548506</v>
          </cell>
          <cell r="L52">
            <v>113161</v>
          </cell>
          <cell r="M52">
            <v>281.21002393658767</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69"/>
  <sheetViews>
    <sheetView showGridLines="0" topLeftCell="A143" zoomScaleNormal="100" workbookViewId="0">
      <selection activeCell="B180" sqref="B180"/>
    </sheetView>
  </sheetViews>
  <sheetFormatPr defaultColWidth="9.1796875" defaultRowHeight="12.5"/>
  <cols>
    <col min="1" max="1" width="5.26953125" style="65" customWidth="1"/>
    <col min="2" max="16384" width="9.1796875" style="65"/>
  </cols>
  <sheetData>
    <row r="2" spans="1:24" ht="13">
      <c r="B2" s="66" t="s">
        <v>0</v>
      </c>
    </row>
    <row r="3" spans="1:24">
      <c r="B3" s="65" t="s">
        <v>1</v>
      </c>
    </row>
    <row r="6" spans="1:24" ht="13">
      <c r="A6" s="66">
        <v>1</v>
      </c>
      <c r="B6" s="66" t="s">
        <v>2</v>
      </c>
    </row>
    <row r="7" spans="1:24">
      <c r="B7" s="65" t="s">
        <v>3</v>
      </c>
    </row>
    <row r="8" spans="1:24" ht="30" customHeight="1">
      <c r="B8" s="204" t="s">
        <v>4</v>
      </c>
      <c r="C8" s="204"/>
      <c r="D8" s="204"/>
      <c r="E8" s="204"/>
      <c r="F8" s="204"/>
      <c r="G8" s="204"/>
      <c r="H8" s="204"/>
      <c r="I8" s="204"/>
      <c r="J8" s="204"/>
      <c r="K8" s="204"/>
      <c r="L8" s="204"/>
      <c r="M8" s="204"/>
      <c r="N8" s="204"/>
      <c r="O8" s="204"/>
      <c r="P8" s="204"/>
      <c r="Q8" s="204"/>
      <c r="R8" s="204"/>
      <c r="S8" s="204"/>
      <c r="T8" s="204"/>
      <c r="U8" s="204"/>
      <c r="V8" s="204"/>
      <c r="W8" s="204"/>
      <c r="X8" s="204"/>
    </row>
    <row r="9" spans="1:24" ht="6.75" customHeight="1"/>
    <row r="10" spans="1:24" ht="13">
      <c r="A10" s="66">
        <v>2</v>
      </c>
      <c r="B10" s="66" t="s">
        <v>5</v>
      </c>
    </row>
    <row r="11" spans="1:24">
      <c r="B11" s="204" t="s">
        <v>6</v>
      </c>
      <c r="C11" s="204"/>
      <c r="D11" s="204"/>
      <c r="E11" s="204"/>
      <c r="F11" s="204"/>
      <c r="G11" s="204"/>
      <c r="H11" s="204"/>
      <c r="I11" s="204"/>
      <c r="J11" s="204"/>
      <c r="K11" s="204"/>
      <c r="L11" s="204"/>
      <c r="M11" s="204"/>
      <c r="N11" s="204"/>
      <c r="O11" s="204"/>
      <c r="P11" s="204"/>
      <c r="Q11" s="204"/>
      <c r="R11" s="204"/>
      <c r="S11" s="204"/>
      <c r="T11" s="204"/>
      <c r="U11" s="204"/>
      <c r="V11" s="204"/>
      <c r="W11" s="204"/>
      <c r="X11" s="204"/>
    </row>
    <row r="12" spans="1:24">
      <c r="B12" s="204"/>
      <c r="C12" s="204"/>
      <c r="D12" s="204"/>
      <c r="E12" s="204"/>
      <c r="F12" s="204"/>
      <c r="G12" s="204"/>
      <c r="H12" s="204"/>
      <c r="I12" s="204"/>
      <c r="J12" s="204"/>
      <c r="K12" s="204"/>
      <c r="L12" s="204"/>
      <c r="M12" s="204"/>
      <c r="N12" s="204"/>
      <c r="O12" s="204"/>
      <c r="P12" s="204"/>
      <c r="Q12" s="204"/>
      <c r="R12" s="204"/>
      <c r="S12" s="204"/>
      <c r="T12" s="204"/>
      <c r="U12" s="204"/>
      <c r="V12" s="204"/>
      <c r="W12" s="204"/>
      <c r="X12" s="204"/>
    </row>
    <row r="13" spans="1:24" ht="16.5" customHeight="1">
      <c r="B13" s="204" t="s">
        <v>7</v>
      </c>
      <c r="C13" s="204"/>
      <c r="D13" s="204"/>
      <c r="E13" s="204"/>
      <c r="F13" s="204"/>
      <c r="G13" s="204"/>
      <c r="H13" s="204"/>
      <c r="I13" s="204"/>
      <c r="J13" s="204"/>
      <c r="K13" s="204"/>
      <c r="L13" s="204"/>
      <c r="M13" s="204"/>
      <c r="N13" s="204"/>
      <c r="O13" s="204"/>
      <c r="P13" s="204"/>
      <c r="Q13" s="204"/>
      <c r="R13" s="204"/>
      <c r="S13" s="204"/>
      <c r="T13" s="204"/>
      <c r="U13" s="204"/>
      <c r="V13" s="204"/>
      <c r="W13" s="204"/>
      <c r="X13" s="204"/>
    </row>
    <row r="14" spans="1:24" ht="6" customHeight="1">
      <c r="B14" s="91"/>
      <c r="C14" s="91"/>
      <c r="D14" s="91"/>
      <c r="E14" s="91"/>
      <c r="F14" s="91"/>
      <c r="G14" s="91"/>
      <c r="H14" s="91"/>
      <c r="I14" s="91"/>
      <c r="J14" s="91"/>
      <c r="K14" s="91"/>
      <c r="L14" s="91"/>
      <c r="M14" s="91"/>
      <c r="N14" s="91"/>
      <c r="O14" s="91"/>
      <c r="P14" s="91"/>
      <c r="Q14" s="91"/>
      <c r="R14" s="91"/>
      <c r="S14" s="91"/>
      <c r="T14" s="91"/>
      <c r="U14" s="91"/>
      <c r="V14" s="91"/>
      <c r="W14" s="91"/>
      <c r="X14" s="91"/>
    </row>
    <row r="15" spans="1:24" ht="13">
      <c r="A15" s="66">
        <v>3</v>
      </c>
      <c r="B15" s="66" t="s">
        <v>8</v>
      </c>
    </row>
    <row r="16" spans="1:24" ht="13">
      <c r="B16" s="65" t="s">
        <v>9</v>
      </c>
    </row>
    <row r="17" spans="2:17">
      <c r="B17" s="65" t="s">
        <v>10</v>
      </c>
    </row>
    <row r="18" spans="2:17" ht="15" customHeight="1">
      <c r="B18" s="203" t="s">
        <v>11</v>
      </c>
      <c r="C18" s="203"/>
      <c r="D18" s="203"/>
      <c r="E18" s="203"/>
      <c r="F18" s="203"/>
      <c r="G18" s="203"/>
      <c r="H18" s="203"/>
      <c r="I18" s="203"/>
      <c r="J18" s="203"/>
      <c r="K18" s="203"/>
      <c r="L18" s="203"/>
      <c r="M18" s="203"/>
      <c r="N18" s="203"/>
      <c r="O18" s="203"/>
      <c r="P18" s="203"/>
      <c r="Q18" s="203"/>
    </row>
    <row r="19" spans="2:17">
      <c r="B19" s="203"/>
      <c r="C19" s="203"/>
      <c r="D19" s="203"/>
      <c r="E19" s="203"/>
      <c r="F19" s="203"/>
      <c r="G19" s="203"/>
      <c r="H19" s="203"/>
      <c r="I19" s="203"/>
      <c r="J19" s="203"/>
      <c r="K19" s="203"/>
      <c r="L19" s="203"/>
      <c r="M19" s="203"/>
      <c r="N19" s="203"/>
      <c r="O19" s="203"/>
      <c r="P19" s="203"/>
      <c r="Q19" s="203"/>
    </row>
    <row r="20" spans="2:17" ht="12.75" customHeight="1">
      <c r="B20" s="204" t="s">
        <v>12</v>
      </c>
      <c r="C20" s="204"/>
      <c r="D20" s="204"/>
      <c r="E20" s="204"/>
      <c r="F20" s="204"/>
      <c r="G20" s="204"/>
      <c r="H20" s="204"/>
      <c r="I20" s="204"/>
      <c r="J20" s="204"/>
      <c r="K20" s="204"/>
      <c r="L20" s="204"/>
      <c r="M20" s="204"/>
      <c r="N20" s="204"/>
      <c r="O20" s="204"/>
      <c r="P20" s="204"/>
      <c r="Q20" s="204"/>
    </row>
    <row r="21" spans="2:17" ht="39.75" customHeight="1">
      <c r="B21" s="204"/>
      <c r="C21" s="204"/>
      <c r="D21" s="204"/>
      <c r="E21" s="204"/>
      <c r="F21" s="204"/>
      <c r="G21" s="204"/>
      <c r="H21" s="204"/>
      <c r="I21" s="204"/>
      <c r="J21" s="204"/>
      <c r="K21" s="204"/>
      <c r="L21" s="204"/>
      <c r="M21" s="204"/>
      <c r="N21" s="204"/>
      <c r="O21" s="204"/>
      <c r="P21" s="204"/>
      <c r="Q21" s="204"/>
    </row>
    <row r="22" spans="2:17">
      <c r="B22" s="65" t="s">
        <v>13</v>
      </c>
    </row>
    <row r="38" spans="1:17">
      <c r="B38" s="203" t="s">
        <v>14</v>
      </c>
      <c r="C38" s="203"/>
      <c r="D38" s="203"/>
      <c r="E38" s="203"/>
      <c r="F38" s="203"/>
      <c r="G38" s="203"/>
      <c r="H38" s="203"/>
      <c r="I38" s="203"/>
      <c r="J38" s="203"/>
      <c r="K38" s="203"/>
      <c r="L38" s="203"/>
      <c r="M38" s="203"/>
      <c r="N38" s="203"/>
      <c r="O38" s="203"/>
      <c r="P38" s="203"/>
      <c r="Q38" s="203"/>
    </row>
    <row r="39" spans="1:17">
      <c r="B39" s="203"/>
      <c r="C39" s="203"/>
      <c r="D39" s="203"/>
      <c r="E39" s="203"/>
      <c r="F39" s="203"/>
      <c r="G39" s="203"/>
      <c r="H39" s="203"/>
      <c r="I39" s="203"/>
      <c r="J39" s="203"/>
      <c r="K39" s="203"/>
      <c r="L39" s="203"/>
      <c r="M39" s="203"/>
      <c r="N39" s="203"/>
      <c r="O39" s="203"/>
      <c r="P39" s="203"/>
      <c r="Q39" s="203"/>
    </row>
    <row r="40" spans="1:17">
      <c r="B40" s="202" t="s">
        <v>15</v>
      </c>
      <c r="C40" s="202"/>
      <c r="D40" s="202"/>
      <c r="E40" s="202"/>
      <c r="F40" s="202"/>
      <c r="G40" s="202"/>
      <c r="H40" s="202"/>
      <c r="I40" s="202"/>
      <c r="J40" s="202"/>
      <c r="K40" s="202"/>
      <c r="L40" s="202"/>
      <c r="M40" s="202"/>
      <c r="N40" s="202"/>
      <c r="O40" s="202"/>
      <c r="P40" s="202"/>
      <c r="Q40" s="202"/>
    </row>
    <row r="41" spans="1:17">
      <c r="B41" s="202"/>
      <c r="C41" s="202"/>
      <c r="D41" s="202"/>
      <c r="E41" s="202"/>
      <c r="F41" s="202"/>
      <c r="G41" s="202"/>
      <c r="H41" s="202"/>
      <c r="I41" s="202"/>
      <c r="J41" s="202"/>
      <c r="K41" s="202"/>
      <c r="L41" s="202"/>
      <c r="M41" s="202"/>
      <c r="N41" s="202"/>
      <c r="O41" s="202"/>
      <c r="P41" s="202"/>
      <c r="Q41" s="202"/>
    </row>
    <row r="43" spans="1:17" ht="38.25" customHeight="1">
      <c r="B43" s="205" t="s">
        <v>16</v>
      </c>
      <c r="C43" s="205"/>
      <c r="D43" s="205"/>
      <c r="E43" s="205"/>
      <c r="F43" s="205"/>
      <c r="G43" s="205"/>
      <c r="H43" s="205"/>
      <c r="I43" s="205"/>
      <c r="J43" s="205"/>
      <c r="K43" s="205"/>
      <c r="L43" s="205"/>
      <c r="M43" s="205"/>
      <c r="N43" s="205"/>
      <c r="O43" s="205"/>
      <c r="P43" s="205"/>
      <c r="Q43" s="205"/>
    </row>
    <row r="44" spans="1:17" ht="15" customHeight="1">
      <c r="B44" s="92"/>
      <c r="C44" s="92"/>
      <c r="D44" s="92"/>
      <c r="E44" s="92"/>
      <c r="F44" s="92"/>
      <c r="G44" s="92"/>
      <c r="H44" s="92"/>
      <c r="I44" s="92"/>
      <c r="J44" s="92"/>
      <c r="K44" s="92"/>
      <c r="L44" s="92"/>
      <c r="M44" s="92"/>
      <c r="N44" s="92"/>
      <c r="O44" s="92"/>
      <c r="P44" s="92"/>
      <c r="Q44" s="92"/>
    </row>
    <row r="45" spans="1:17" ht="13">
      <c r="A45" s="66">
        <v>4</v>
      </c>
      <c r="B45" s="66" t="s">
        <v>17</v>
      </c>
    </row>
    <row r="46" spans="1:17">
      <c r="B46" s="65" t="s">
        <v>18</v>
      </c>
    </row>
    <row r="47" spans="1:17" ht="0.75" customHeight="1"/>
    <row r="48" spans="1:17">
      <c r="B48" s="65" t="s">
        <v>19</v>
      </c>
    </row>
    <row r="53" spans="2:18">
      <c r="B53" s="65" t="s">
        <v>20</v>
      </c>
    </row>
    <row r="54" spans="2:18" ht="7.5" customHeight="1"/>
    <row r="55" spans="2:18" ht="13">
      <c r="B55" s="65" t="s">
        <v>21</v>
      </c>
    </row>
    <row r="56" spans="2:18" ht="15" customHeight="1">
      <c r="B56" s="203" t="s">
        <v>22</v>
      </c>
      <c r="C56" s="203"/>
      <c r="D56" s="203"/>
      <c r="E56" s="203"/>
      <c r="F56" s="203"/>
      <c r="G56" s="203"/>
      <c r="H56" s="203"/>
      <c r="I56" s="203"/>
      <c r="J56" s="203"/>
      <c r="K56" s="203"/>
      <c r="L56" s="203"/>
      <c r="M56" s="203"/>
      <c r="N56" s="203"/>
      <c r="O56" s="203"/>
      <c r="P56" s="203"/>
      <c r="Q56" s="203"/>
      <c r="R56" s="203"/>
    </row>
    <row r="57" spans="2:18" ht="24.75" customHeight="1">
      <c r="B57" s="203"/>
      <c r="C57" s="203"/>
      <c r="D57" s="203"/>
      <c r="E57" s="203"/>
      <c r="F57" s="203"/>
      <c r="G57" s="203"/>
      <c r="H57" s="203"/>
      <c r="I57" s="203"/>
      <c r="J57" s="203"/>
      <c r="K57" s="203"/>
      <c r="L57" s="203"/>
      <c r="M57" s="203"/>
      <c r="N57" s="203"/>
      <c r="O57" s="203"/>
      <c r="P57" s="203"/>
      <c r="Q57" s="203"/>
      <c r="R57" s="203"/>
    </row>
    <row r="58" spans="2:18" ht="13.5" customHeight="1">
      <c r="B58" s="203" t="s">
        <v>23</v>
      </c>
      <c r="C58" s="203"/>
      <c r="D58" s="203"/>
      <c r="E58" s="203"/>
      <c r="F58" s="203"/>
      <c r="G58" s="203"/>
      <c r="H58" s="203"/>
      <c r="I58" s="203"/>
      <c r="J58" s="203"/>
      <c r="K58" s="203"/>
      <c r="L58" s="203"/>
      <c r="M58" s="203"/>
      <c r="N58" s="203"/>
      <c r="O58" s="203"/>
      <c r="P58" s="203"/>
      <c r="Q58" s="203"/>
      <c r="R58" s="203"/>
    </row>
    <row r="59" spans="2:18" ht="27.75" customHeight="1">
      <c r="B59" s="203"/>
      <c r="C59" s="203"/>
      <c r="D59" s="203"/>
      <c r="E59" s="203"/>
      <c r="F59" s="203"/>
      <c r="G59" s="203"/>
      <c r="H59" s="203"/>
      <c r="I59" s="203"/>
      <c r="J59" s="203"/>
      <c r="K59" s="203"/>
      <c r="L59" s="203"/>
      <c r="M59" s="203"/>
      <c r="N59" s="203"/>
      <c r="O59" s="203"/>
      <c r="P59" s="203"/>
      <c r="Q59" s="203"/>
      <c r="R59" s="203"/>
    </row>
    <row r="60" spans="2:18" ht="13">
      <c r="B60" s="65" t="s">
        <v>24</v>
      </c>
    </row>
    <row r="61" spans="2:18" ht="13">
      <c r="B61" s="65" t="s">
        <v>25</v>
      </c>
    </row>
    <row r="62" spans="2:18" ht="13">
      <c r="B62" s="65" t="s">
        <v>26</v>
      </c>
    </row>
    <row r="82" spans="2:19">
      <c r="B82" s="65" t="s">
        <v>27</v>
      </c>
    </row>
    <row r="83" spans="2:19" ht="13">
      <c r="B83" s="65" t="s">
        <v>28</v>
      </c>
    </row>
    <row r="84" spans="2:19" ht="29.25" customHeight="1">
      <c r="B84" s="203" t="s">
        <v>29</v>
      </c>
      <c r="C84" s="203"/>
      <c r="D84" s="203"/>
      <c r="E84" s="203"/>
      <c r="F84" s="203"/>
      <c r="G84" s="203"/>
      <c r="H84" s="203"/>
      <c r="I84" s="203"/>
      <c r="J84" s="203"/>
      <c r="K84" s="203"/>
      <c r="L84" s="203"/>
      <c r="M84" s="203"/>
      <c r="N84" s="203"/>
      <c r="O84" s="203"/>
      <c r="P84" s="203"/>
      <c r="Q84" s="203"/>
      <c r="R84" s="203"/>
      <c r="S84" s="203"/>
    </row>
    <row r="85" spans="2:19" ht="13">
      <c r="B85" s="65" t="s">
        <v>30</v>
      </c>
    </row>
    <row r="86" spans="2:19">
      <c r="B86" s="65" t="s">
        <v>31</v>
      </c>
    </row>
    <row r="105" spans="2:22">
      <c r="B105" s="65" t="s">
        <v>32</v>
      </c>
    </row>
    <row r="106" spans="2:22" ht="26.25" customHeight="1">
      <c r="B106" s="203" t="s">
        <v>33</v>
      </c>
      <c r="C106" s="203"/>
      <c r="D106" s="203"/>
      <c r="E106" s="203"/>
      <c r="F106" s="203"/>
      <c r="G106" s="203"/>
      <c r="H106" s="203"/>
      <c r="I106" s="203"/>
      <c r="J106" s="203"/>
      <c r="K106" s="203"/>
      <c r="L106" s="203"/>
      <c r="M106" s="203"/>
      <c r="N106" s="203"/>
      <c r="O106" s="203"/>
      <c r="P106" s="203"/>
      <c r="Q106" s="203"/>
      <c r="R106" s="203"/>
      <c r="S106" s="203"/>
      <c r="T106" s="203"/>
      <c r="U106" s="203"/>
      <c r="V106" s="203"/>
    </row>
    <row r="107" spans="2:22" ht="27" customHeight="1">
      <c r="B107" s="203" t="s">
        <v>34</v>
      </c>
      <c r="C107" s="203"/>
      <c r="D107" s="203"/>
      <c r="E107" s="203"/>
      <c r="F107" s="203"/>
      <c r="G107" s="203"/>
      <c r="H107" s="203"/>
      <c r="I107" s="203"/>
      <c r="J107" s="203"/>
      <c r="K107" s="203"/>
      <c r="L107" s="203"/>
      <c r="M107" s="203"/>
      <c r="N107" s="203"/>
      <c r="O107" s="203"/>
      <c r="P107" s="203"/>
      <c r="Q107" s="203"/>
      <c r="R107" s="203"/>
      <c r="S107" s="203"/>
      <c r="T107" s="203"/>
      <c r="U107" s="203"/>
      <c r="V107" s="203"/>
    </row>
    <row r="108" spans="2:22" ht="27" customHeight="1">
      <c r="B108" s="203" t="s">
        <v>35</v>
      </c>
      <c r="C108" s="203"/>
      <c r="D108" s="203"/>
      <c r="E108" s="203"/>
      <c r="F108" s="203"/>
      <c r="G108" s="203"/>
      <c r="H108" s="203"/>
      <c r="I108" s="203"/>
      <c r="J108" s="203"/>
      <c r="K108" s="203"/>
      <c r="L108" s="203"/>
      <c r="M108" s="203"/>
      <c r="N108" s="203"/>
      <c r="O108" s="203"/>
      <c r="P108" s="203"/>
      <c r="Q108" s="203"/>
      <c r="R108" s="203"/>
      <c r="S108" s="203"/>
      <c r="T108" s="203"/>
      <c r="U108" s="203"/>
      <c r="V108" s="203"/>
    </row>
    <row r="120" spans="2:20" ht="12.75" customHeight="1">
      <c r="B120" s="203" t="s">
        <v>36</v>
      </c>
      <c r="C120" s="203"/>
      <c r="D120" s="203"/>
      <c r="E120" s="203"/>
      <c r="F120" s="203"/>
      <c r="G120" s="203"/>
      <c r="H120" s="203"/>
      <c r="I120" s="203"/>
      <c r="J120" s="203"/>
      <c r="K120" s="203"/>
      <c r="L120" s="203"/>
      <c r="M120" s="203"/>
      <c r="N120" s="203"/>
      <c r="O120" s="203"/>
      <c r="P120" s="203"/>
      <c r="Q120" s="203"/>
      <c r="R120" s="203"/>
      <c r="S120" s="67"/>
      <c r="T120" s="67"/>
    </row>
    <row r="121" spans="2:20">
      <c r="B121" s="203"/>
      <c r="C121" s="203"/>
      <c r="D121" s="203"/>
      <c r="E121" s="203"/>
      <c r="F121" s="203"/>
      <c r="G121" s="203"/>
      <c r="H121" s="203"/>
      <c r="I121" s="203"/>
      <c r="J121" s="203"/>
      <c r="K121" s="203"/>
      <c r="L121" s="203"/>
      <c r="M121" s="203"/>
      <c r="N121" s="203"/>
      <c r="O121" s="203"/>
      <c r="P121" s="203"/>
      <c r="Q121" s="203"/>
      <c r="R121" s="203"/>
      <c r="S121" s="67"/>
      <c r="T121" s="67"/>
    </row>
    <row r="122" spans="2:20">
      <c r="B122" s="65" t="s">
        <v>37</v>
      </c>
    </row>
    <row r="123" spans="2:20">
      <c r="B123" s="65" t="s">
        <v>38</v>
      </c>
    </row>
    <row r="124" spans="2:20">
      <c r="B124" s="65" t="s">
        <v>39</v>
      </c>
    </row>
    <row r="125" spans="2:20">
      <c r="B125" s="88" t="s">
        <v>40</v>
      </c>
    </row>
    <row r="126" spans="2:20">
      <c r="B126" s="89" t="s">
        <v>41</v>
      </c>
    </row>
    <row r="127" spans="2:20">
      <c r="B127" s="90" t="s">
        <v>42</v>
      </c>
    </row>
    <row r="138" spans="2:19">
      <c r="B138" s="204" t="s">
        <v>43</v>
      </c>
      <c r="C138" s="204"/>
      <c r="D138" s="204"/>
      <c r="E138" s="204"/>
      <c r="F138" s="204"/>
      <c r="G138" s="204"/>
      <c r="H138" s="204"/>
      <c r="I138" s="204"/>
      <c r="J138" s="204"/>
      <c r="K138" s="204"/>
      <c r="L138" s="204"/>
      <c r="M138" s="204"/>
      <c r="N138" s="204"/>
      <c r="O138" s="204"/>
      <c r="P138" s="204"/>
      <c r="Q138" s="204"/>
      <c r="R138" s="204"/>
      <c r="S138" s="204"/>
    </row>
    <row r="139" spans="2:19" ht="16.5" customHeight="1">
      <c r="B139" s="204"/>
      <c r="C139" s="204"/>
      <c r="D139" s="204"/>
      <c r="E139" s="204"/>
      <c r="F139" s="204"/>
      <c r="G139" s="204"/>
      <c r="H139" s="204"/>
      <c r="I139" s="204"/>
      <c r="J139" s="204"/>
      <c r="K139" s="204"/>
      <c r="L139" s="204"/>
      <c r="M139" s="204"/>
      <c r="N139" s="204"/>
      <c r="O139" s="204"/>
      <c r="P139" s="204"/>
      <c r="Q139" s="204"/>
      <c r="R139" s="204"/>
      <c r="S139" s="204"/>
    </row>
    <row r="140" spans="2:19">
      <c r="B140" s="204" t="s">
        <v>44</v>
      </c>
      <c r="C140" s="204"/>
      <c r="D140" s="204"/>
      <c r="E140" s="204"/>
      <c r="F140" s="204"/>
      <c r="G140" s="204"/>
      <c r="H140" s="204"/>
      <c r="I140" s="204"/>
      <c r="J140" s="204"/>
      <c r="K140" s="204"/>
      <c r="L140" s="204"/>
      <c r="M140" s="204"/>
      <c r="N140" s="204"/>
      <c r="O140" s="204"/>
      <c r="P140" s="204"/>
      <c r="Q140" s="204"/>
      <c r="R140" s="204"/>
      <c r="S140" s="204"/>
    </row>
    <row r="141" spans="2:19" ht="15" customHeight="1">
      <c r="B141" s="204"/>
      <c r="C141" s="204"/>
      <c r="D141" s="204"/>
      <c r="E141" s="204"/>
      <c r="F141" s="204"/>
      <c r="G141" s="204"/>
      <c r="H141" s="204"/>
      <c r="I141" s="204"/>
      <c r="J141" s="204"/>
      <c r="K141" s="204"/>
      <c r="L141" s="204"/>
      <c r="M141" s="204"/>
      <c r="N141" s="204"/>
      <c r="O141" s="204"/>
      <c r="P141" s="204"/>
      <c r="Q141" s="204"/>
      <c r="R141" s="204"/>
      <c r="S141" s="204"/>
    </row>
    <row r="143" spans="2:19">
      <c r="F143" s="68" t="s">
        <v>45</v>
      </c>
    </row>
    <row r="147" spans="1:19" ht="13">
      <c r="A147" s="66">
        <v>5</v>
      </c>
      <c r="B147" s="66" t="s">
        <v>46</v>
      </c>
    </row>
    <row r="148" spans="1:19">
      <c r="B148" s="204" t="s">
        <v>47</v>
      </c>
      <c r="C148" s="204"/>
      <c r="D148" s="204"/>
      <c r="E148" s="204"/>
      <c r="F148" s="204"/>
      <c r="G148" s="204"/>
      <c r="H148" s="204"/>
      <c r="I148" s="204"/>
      <c r="J148" s="204"/>
      <c r="K148" s="204"/>
      <c r="L148" s="204"/>
      <c r="M148" s="204"/>
      <c r="N148" s="204"/>
      <c r="O148" s="204"/>
      <c r="P148" s="204"/>
      <c r="Q148" s="204"/>
      <c r="R148" s="204"/>
      <c r="S148" s="204"/>
    </row>
    <row r="149" spans="1:19">
      <c r="B149" s="204"/>
      <c r="C149" s="204"/>
      <c r="D149" s="204"/>
      <c r="E149" s="204"/>
      <c r="F149" s="204"/>
      <c r="G149" s="204"/>
      <c r="H149" s="204"/>
      <c r="I149" s="204"/>
      <c r="J149" s="204"/>
      <c r="K149" s="204"/>
      <c r="L149" s="204"/>
      <c r="M149" s="204"/>
      <c r="N149" s="204"/>
      <c r="O149" s="204"/>
      <c r="P149" s="204"/>
      <c r="Q149" s="204"/>
      <c r="R149" s="204"/>
      <c r="S149" s="204"/>
    </row>
    <row r="164" spans="1:19">
      <c r="B164" s="65" t="s">
        <v>48</v>
      </c>
    </row>
    <row r="165" spans="1:19" ht="13">
      <c r="A165" s="69">
        <v>6</v>
      </c>
      <c r="B165" s="65" t="s">
        <v>49</v>
      </c>
    </row>
    <row r="166" spans="1:19" ht="13">
      <c r="A166" s="69">
        <v>7</v>
      </c>
      <c r="B166" s="202" t="s">
        <v>50</v>
      </c>
      <c r="C166" s="202"/>
      <c r="D166" s="202"/>
      <c r="E166" s="202"/>
      <c r="F166" s="202"/>
      <c r="G166" s="202"/>
      <c r="H166" s="202"/>
      <c r="I166" s="202"/>
      <c r="J166" s="202"/>
      <c r="K166" s="202"/>
      <c r="L166" s="202"/>
      <c r="M166" s="202"/>
      <c r="N166" s="202"/>
      <c r="O166" s="202"/>
      <c r="P166" s="202"/>
      <c r="Q166" s="202"/>
      <c r="R166" s="202"/>
      <c r="S166" s="202"/>
    </row>
    <row r="167" spans="1:19">
      <c r="A167" s="70"/>
      <c r="B167" s="202"/>
      <c r="C167" s="202"/>
      <c r="D167" s="202"/>
      <c r="E167" s="202"/>
      <c r="F167" s="202"/>
      <c r="G167" s="202"/>
      <c r="H167" s="202"/>
      <c r="I167" s="202"/>
      <c r="J167" s="202"/>
      <c r="K167" s="202"/>
      <c r="L167" s="202"/>
      <c r="M167" s="202"/>
      <c r="N167" s="202"/>
      <c r="O167" s="202"/>
      <c r="P167" s="202"/>
      <c r="Q167" s="202"/>
      <c r="R167" s="202"/>
      <c r="S167" s="202"/>
    </row>
    <row r="168" spans="1:19" ht="28.5" customHeight="1">
      <c r="A168" s="71" t="s">
        <v>51</v>
      </c>
      <c r="B168" s="203" t="s">
        <v>52</v>
      </c>
      <c r="C168" s="203"/>
      <c r="D168" s="203"/>
      <c r="E168" s="203"/>
      <c r="F168" s="203"/>
      <c r="G168" s="203"/>
      <c r="H168" s="203"/>
      <c r="I168" s="203"/>
      <c r="J168" s="203"/>
      <c r="K168" s="203"/>
      <c r="L168" s="203"/>
      <c r="M168" s="203"/>
      <c r="N168" s="203"/>
      <c r="O168" s="203"/>
      <c r="P168" s="203"/>
      <c r="Q168" s="203"/>
      <c r="R168" s="203"/>
      <c r="S168" s="203"/>
    </row>
    <row r="169" spans="1:19" ht="13">
      <c r="A169" s="66">
        <v>10</v>
      </c>
      <c r="B169" s="66" t="s">
        <v>53</v>
      </c>
    </row>
  </sheetData>
  <mergeCells count="20">
    <mergeCell ref="B56:R57"/>
    <mergeCell ref="B8:X8"/>
    <mergeCell ref="B11:X12"/>
    <mergeCell ref="B13:X13"/>
    <mergeCell ref="B18:Q19"/>
    <mergeCell ref="B20:Q21"/>
    <mergeCell ref="B38:Q39"/>
    <mergeCell ref="B40:Q41"/>
    <mergeCell ref="B43:Q43"/>
    <mergeCell ref="B166:S167"/>
    <mergeCell ref="B168:S168"/>
    <mergeCell ref="B58:R59"/>
    <mergeCell ref="B84:S84"/>
    <mergeCell ref="B120:R121"/>
    <mergeCell ref="B138:S139"/>
    <mergeCell ref="B140:S141"/>
    <mergeCell ref="B148:S149"/>
    <mergeCell ref="B106:V106"/>
    <mergeCell ref="B107:V107"/>
    <mergeCell ref="B108:V10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70C0"/>
  </sheetPr>
  <dimension ref="A1:AO6193"/>
  <sheetViews>
    <sheetView showGridLines="0" zoomScaleNormal="100" workbookViewId="0">
      <selection activeCell="C8" sqref="C8"/>
    </sheetView>
  </sheetViews>
  <sheetFormatPr defaultRowHeight="13"/>
  <cols>
    <col min="1" max="1" width="9.81640625" style="22" bestFit="1" customWidth="1"/>
    <col min="2" max="2" width="13.1796875" style="22" customWidth="1"/>
    <col min="3" max="3" width="11.1796875" style="22" customWidth="1"/>
    <col min="4" max="4" width="15.81640625" style="22" bestFit="1" customWidth="1"/>
    <col min="5" max="5" width="9.1796875" style="22" bestFit="1" customWidth="1"/>
    <col min="6" max="6" width="20" style="46" customWidth="1"/>
    <col min="7" max="7" width="15.7265625" style="46" customWidth="1"/>
    <col min="8" max="8" width="20.1796875" style="47" customWidth="1"/>
    <col min="9" max="9" width="22.26953125" style="47" customWidth="1"/>
    <col min="10" max="10" width="15.54296875" style="48" customWidth="1"/>
    <col min="11" max="11" width="17.453125" style="48" customWidth="1"/>
    <col min="12" max="13" width="20.453125" style="48" customWidth="1"/>
    <col min="14" max="14" width="10.26953125" style="48" bestFit="1" customWidth="1"/>
    <col min="15" max="41" width="10.26953125" style="47" bestFit="1" customWidth="1"/>
  </cols>
  <sheetData>
    <row r="1" spans="1:41">
      <c r="A1" s="206" t="s">
        <v>131</v>
      </c>
      <c r="B1" s="206" t="s">
        <v>130</v>
      </c>
      <c r="C1" s="206" t="s">
        <v>54</v>
      </c>
      <c r="D1" s="206" t="s">
        <v>136</v>
      </c>
      <c r="E1" s="206" t="s">
        <v>132</v>
      </c>
      <c r="F1" s="99">
        <v>44713</v>
      </c>
      <c r="G1" s="99">
        <v>44743</v>
      </c>
      <c r="H1" s="99">
        <v>44774</v>
      </c>
      <c r="I1" s="99">
        <v>44805</v>
      </c>
      <c r="J1" s="99">
        <v>44835</v>
      </c>
      <c r="K1" s="99">
        <v>44866</v>
      </c>
      <c r="L1" s="99">
        <v>44896</v>
      </c>
      <c r="M1" s="99">
        <v>44927</v>
      </c>
      <c r="N1" s="99">
        <v>44958</v>
      </c>
      <c r="O1" s="99">
        <v>44986</v>
      </c>
      <c r="P1" s="99">
        <v>45017</v>
      </c>
      <c r="Q1" s="99">
        <v>45047</v>
      </c>
      <c r="R1" s="99">
        <v>45078</v>
      </c>
      <c r="S1" s="99">
        <v>45108</v>
      </c>
      <c r="T1" s="99">
        <v>45139</v>
      </c>
      <c r="U1" s="99">
        <v>45170</v>
      </c>
      <c r="V1" s="99">
        <v>45200</v>
      </c>
      <c r="W1" s="99">
        <v>45231</v>
      </c>
      <c r="X1" s="99">
        <v>45261</v>
      </c>
      <c r="Y1" s="99">
        <v>45292</v>
      </c>
      <c r="Z1" s="99">
        <v>45323</v>
      </c>
      <c r="AA1" s="99">
        <v>45352</v>
      </c>
      <c r="AB1" s="99">
        <v>45383</v>
      </c>
      <c r="AC1" s="99">
        <v>45413</v>
      </c>
      <c r="AD1" s="99">
        <v>45444</v>
      </c>
      <c r="AE1" s="99">
        <v>45474</v>
      </c>
      <c r="AF1" s="99">
        <v>45505</v>
      </c>
      <c r="AG1" s="99">
        <v>45536</v>
      </c>
      <c r="AH1" s="99">
        <v>45566</v>
      </c>
      <c r="AI1" s="99">
        <v>45597</v>
      </c>
      <c r="AJ1" s="99">
        <v>45627</v>
      </c>
      <c r="AK1" s="99">
        <v>45658</v>
      </c>
      <c r="AL1" s="99">
        <v>45689</v>
      </c>
      <c r="AM1" s="99">
        <v>45717</v>
      </c>
      <c r="AN1" s="99">
        <v>45748</v>
      </c>
      <c r="AO1" s="99">
        <v>45778</v>
      </c>
    </row>
    <row r="2" spans="1:41">
      <c r="A2" s="207"/>
      <c r="B2" s="207"/>
      <c r="C2" s="207"/>
      <c r="D2" s="207"/>
      <c r="E2" s="207"/>
      <c r="F2" s="100">
        <v>44713</v>
      </c>
      <c r="G2" s="100">
        <v>43282</v>
      </c>
      <c r="H2" s="100">
        <v>43313</v>
      </c>
      <c r="I2" s="100">
        <v>43344</v>
      </c>
      <c r="J2" s="100">
        <v>43374</v>
      </c>
      <c r="K2" s="100">
        <v>43405</v>
      </c>
      <c r="L2" s="100">
        <v>43435</v>
      </c>
      <c r="M2" s="100">
        <v>43466</v>
      </c>
      <c r="N2" s="100">
        <v>43497</v>
      </c>
      <c r="O2" s="100">
        <v>43525</v>
      </c>
      <c r="P2" s="100">
        <v>43556</v>
      </c>
      <c r="Q2" s="100">
        <v>43586</v>
      </c>
      <c r="R2" s="100">
        <v>43617</v>
      </c>
      <c r="S2" s="100">
        <v>43647</v>
      </c>
      <c r="T2" s="100">
        <v>43678</v>
      </c>
      <c r="U2" s="100">
        <v>43709</v>
      </c>
      <c r="V2" s="100">
        <v>43739</v>
      </c>
      <c r="W2" s="100">
        <v>43770</v>
      </c>
      <c r="X2" s="100">
        <v>43800</v>
      </c>
      <c r="Y2" s="100">
        <v>43831</v>
      </c>
      <c r="Z2" s="100">
        <v>43862</v>
      </c>
      <c r="AA2" s="100">
        <v>43891</v>
      </c>
      <c r="AB2" s="100">
        <v>43922</v>
      </c>
      <c r="AC2" s="100">
        <v>43952</v>
      </c>
      <c r="AD2" s="100">
        <v>43983</v>
      </c>
      <c r="AE2" s="100">
        <v>44013</v>
      </c>
      <c r="AF2" s="100">
        <v>44044</v>
      </c>
      <c r="AG2" s="100">
        <v>44075</v>
      </c>
      <c r="AH2" s="100">
        <v>44105</v>
      </c>
      <c r="AI2" s="100">
        <v>44136</v>
      </c>
      <c r="AJ2" s="100">
        <v>44166</v>
      </c>
      <c r="AK2" s="100">
        <v>44197</v>
      </c>
      <c r="AL2" s="100">
        <v>44228</v>
      </c>
      <c r="AM2" s="100">
        <v>44256</v>
      </c>
      <c r="AN2" s="100">
        <v>44287</v>
      </c>
      <c r="AO2" s="100">
        <v>44317</v>
      </c>
    </row>
    <row r="3" spans="1:41" ht="12.5">
      <c r="A3" s="45"/>
      <c r="B3" s="45"/>
      <c r="C3" s="45"/>
      <c r="D3" s="45"/>
      <c r="E3" s="45"/>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row>
    <row r="4" spans="1:41" ht="12.5">
      <c r="A4" s="45"/>
      <c r="B4" s="45"/>
      <c r="C4" s="45"/>
      <c r="D4" s="45"/>
      <c r="E4" s="45"/>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row>
    <row r="5" spans="1:41" ht="12.5">
      <c r="A5" s="45"/>
      <c r="B5" s="45"/>
      <c r="C5" s="45"/>
      <c r="D5" s="45"/>
      <c r="E5" s="45"/>
      <c r="F5" s="98"/>
      <c r="G5" s="98"/>
      <c r="H5" s="98"/>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row>
    <row r="6" spans="1:41" ht="12.5">
      <c r="A6" s="45"/>
      <c r="B6" s="45"/>
      <c r="C6" s="45"/>
      <c r="D6" s="45"/>
      <c r="E6" s="45"/>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row>
    <row r="7" spans="1:41" ht="12.5">
      <c r="A7" s="45"/>
      <c r="B7" s="45"/>
      <c r="C7" s="45"/>
      <c r="D7" s="45"/>
      <c r="E7" s="45"/>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row>
    <row r="8" spans="1:41" ht="12.5">
      <c r="A8" s="45"/>
      <c r="B8" s="45"/>
      <c r="C8" s="45"/>
      <c r="D8" s="45"/>
      <c r="E8" s="45"/>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row>
    <row r="9" spans="1:41" ht="12.5">
      <c r="A9" s="45"/>
      <c r="B9" s="45"/>
      <c r="C9" s="45"/>
      <c r="D9" s="45"/>
      <c r="E9" s="45"/>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row>
    <row r="10" spans="1:41" ht="12.5">
      <c r="A10" s="45"/>
      <c r="B10" s="45"/>
      <c r="C10" s="45"/>
      <c r="D10" s="45"/>
      <c r="E10" s="45"/>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row>
    <row r="11" spans="1:41" ht="12.5">
      <c r="A11" s="45"/>
      <c r="B11" s="45"/>
      <c r="C11" s="45"/>
      <c r="D11" s="45"/>
      <c r="E11" s="45"/>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row>
    <row r="12" spans="1:41" ht="12.5">
      <c r="A12" s="45"/>
      <c r="B12" s="45"/>
      <c r="C12" s="45"/>
      <c r="D12" s="45"/>
      <c r="E12" s="45"/>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row>
    <row r="13" spans="1:41" ht="12.5">
      <c r="A13" s="45"/>
      <c r="B13" s="45"/>
      <c r="C13" s="45"/>
      <c r="D13" s="45"/>
      <c r="E13" s="45"/>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row>
    <row r="14" spans="1:41" ht="12.5">
      <c r="A14" s="45"/>
      <c r="B14" s="45"/>
      <c r="C14" s="45"/>
      <c r="D14" s="45"/>
      <c r="E14" s="45"/>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row>
    <row r="15" spans="1:41" ht="12.5">
      <c r="A15" s="45"/>
      <c r="B15" s="45"/>
      <c r="C15" s="45"/>
      <c r="D15" s="45"/>
      <c r="E15" s="45"/>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row>
    <row r="16" spans="1:41" ht="12.5">
      <c r="A16" s="45"/>
      <c r="B16" s="45"/>
      <c r="C16" s="45"/>
      <c r="D16" s="45"/>
      <c r="E16" s="45"/>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row>
    <row r="17" spans="1:41" ht="12.5">
      <c r="A17" s="45"/>
      <c r="B17" s="45"/>
      <c r="C17" s="45"/>
      <c r="D17" s="45"/>
      <c r="E17" s="45"/>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row>
    <row r="18" spans="1:41" ht="12.5">
      <c r="A18" s="45"/>
      <c r="B18" s="45"/>
      <c r="C18" s="45"/>
      <c r="D18" s="45"/>
      <c r="E18" s="45"/>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row>
    <row r="19" spans="1:41" ht="12.5">
      <c r="A19" s="45"/>
      <c r="B19" s="45"/>
      <c r="C19" s="45"/>
      <c r="D19" s="45"/>
      <c r="E19" s="45"/>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row>
    <row r="20" spans="1:41" ht="12.5">
      <c r="A20" s="45"/>
      <c r="B20" s="45"/>
      <c r="C20" s="45"/>
      <c r="D20" s="45"/>
      <c r="E20" s="45"/>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row>
    <row r="21" spans="1:41" ht="12.5">
      <c r="A21" s="45"/>
      <c r="B21" s="45"/>
      <c r="C21" s="45"/>
      <c r="D21" s="45"/>
      <c r="E21" s="45"/>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row>
    <row r="22" spans="1:41" ht="12.5">
      <c r="A22" s="45"/>
      <c r="B22" s="45"/>
      <c r="C22" s="45"/>
      <c r="D22" s="45"/>
      <c r="E22" s="45"/>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row>
    <row r="23" spans="1:41" ht="12.5">
      <c r="A23" s="45"/>
      <c r="B23" s="45"/>
      <c r="C23" s="45"/>
      <c r="D23" s="45"/>
      <c r="E23" s="45"/>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row>
    <row r="24" spans="1:41" ht="12.5">
      <c r="A24" s="45"/>
      <c r="B24" s="45"/>
      <c r="C24" s="45"/>
      <c r="D24" s="45"/>
      <c r="E24" s="45"/>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row>
    <row r="25" spans="1:41" ht="12.5">
      <c r="A25" s="45"/>
      <c r="B25" s="45"/>
      <c r="C25" s="45"/>
      <c r="D25" s="45"/>
      <c r="E25" s="45"/>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row>
    <row r="26" spans="1:41" ht="12.5">
      <c r="A26" s="45"/>
      <c r="B26" s="45"/>
      <c r="C26" s="45"/>
      <c r="D26" s="45"/>
      <c r="E26" s="45"/>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row>
    <row r="27" spans="1:41" ht="12.5">
      <c r="A27" s="45"/>
      <c r="B27" s="45"/>
      <c r="C27" s="45"/>
      <c r="D27" s="45"/>
      <c r="E27" s="45"/>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row>
    <row r="28" spans="1:41" ht="12.5">
      <c r="A28" s="45"/>
      <c r="B28" s="45"/>
      <c r="C28" s="45"/>
      <c r="D28" s="45"/>
      <c r="E28" s="45"/>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row>
    <row r="29" spans="1:41" ht="12.5">
      <c r="A29" s="45"/>
      <c r="B29" s="45"/>
      <c r="C29" s="45"/>
      <c r="D29" s="45"/>
      <c r="E29" s="45"/>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row>
    <row r="30" spans="1:41" ht="12.5">
      <c r="A30" s="45"/>
      <c r="B30" s="45"/>
      <c r="C30" s="45"/>
      <c r="D30" s="45"/>
      <c r="E30" s="45"/>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row>
    <row r="31" spans="1:41" ht="12.5">
      <c r="A31" s="45"/>
      <c r="B31" s="45"/>
      <c r="C31" s="45"/>
      <c r="D31" s="45"/>
      <c r="E31" s="45"/>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row>
    <row r="32" spans="1:41" ht="12.5">
      <c r="A32" s="45"/>
      <c r="B32" s="45"/>
      <c r="C32" s="45"/>
      <c r="D32" s="45"/>
      <c r="E32" s="45"/>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row>
    <row r="33" spans="1:41" ht="12.5">
      <c r="A33" s="45"/>
      <c r="B33" s="45"/>
      <c r="C33" s="45"/>
      <c r="D33" s="45"/>
      <c r="E33" s="45"/>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row>
    <row r="34" spans="1:41" ht="12.5">
      <c r="A34" s="45"/>
      <c r="B34" s="45"/>
      <c r="C34" s="45"/>
      <c r="D34" s="45"/>
      <c r="E34" s="45"/>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row>
    <row r="35" spans="1:41" ht="12.5">
      <c r="A35" s="45"/>
      <c r="B35" s="45"/>
      <c r="C35" s="45"/>
      <c r="D35" s="45"/>
      <c r="E35" s="45"/>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row>
    <row r="36" spans="1:41" ht="12.5">
      <c r="A36" s="45"/>
      <c r="B36" s="45"/>
      <c r="C36" s="45"/>
      <c r="D36" s="45"/>
      <c r="E36" s="45"/>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row>
    <row r="37" spans="1:41" ht="12.5">
      <c r="A37" s="45"/>
      <c r="B37" s="45"/>
      <c r="C37" s="45"/>
      <c r="D37" s="45"/>
      <c r="E37" s="45"/>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row>
    <row r="38" spans="1:41" ht="12.5">
      <c r="A38" s="45"/>
      <c r="B38" s="45"/>
      <c r="C38" s="45"/>
      <c r="D38" s="45"/>
      <c r="E38" s="45"/>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row>
    <row r="39" spans="1:41" ht="12.5">
      <c r="A39" s="45"/>
      <c r="B39" s="45"/>
      <c r="C39" s="45"/>
      <c r="D39" s="45"/>
      <c r="E39" s="45"/>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row>
    <row r="40" spans="1:41" ht="12.5">
      <c r="A40" s="45"/>
      <c r="B40" s="45"/>
      <c r="C40" s="45"/>
      <c r="D40" s="45"/>
      <c r="E40" s="45"/>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row>
    <row r="41" spans="1:41" ht="12.5">
      <c r="A41" s="45"/>
      <c r="B41" s="45"/>
      <c r="C41" s="45"/>
      <c r="D41" s="45"/>
      <c r="E41" s="45"/>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row>
    <row r="42" spans="1:41" ht="12.5">
      <c r="A42" s="45"/>
      <c r="B42" s="45"/>
      <c r="C42" s="45"/>
      <c r="D42" s="45"/>
      <c r="E42" s="45"/>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row>
    <row r="43" spans="1:41" ht="12.5">
      <c r="A43" s="45"/>
      <c r="B43" s="45"/>
      <c r="C43" s="45"/>
      <c r="D43" s="45"/>
      <c r="E43" s="45"/>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row>
    <row r="44" spans="1:41" ht="12.5">
      <c r="A44" s="45"/>
      <c r="B44" s="45"/>
      <c r="C44" s="45"/>
      <c r="D44" s="45"/>
      <c r="E44" s="45"/>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row>
    <row r="45" spans="1:41" ht="12.5">
      <c r="A45" s="45"/>
      <c r="B45" s="45"/>
      <c r="C45" s="45"/>
      <c r="D45" s="45"/>
      <c r="E45" s="45"/>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98"/>
      <c r="AL45" s="98"/>
      <c r="AM45" s="98"/>
      <c r="AN45" s="98"/>
      <c r="AO45" s="98"/>
    </row>
    <row r="46" spans="1:41" ht="12.5">
      <c r="A46" s="45"/>
      <c r="B46" s="45"/>
      <c r="C46" s="45"/>
      <c r="D46" s="45"/>
      <c r="E46" s="45"/>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row>
    <row r="47" spans="1:41" ht="12.5">
      <c r="A47" s="45"/>
      <c r="B47" s="45"/>
      <c r="C47" s="45"/>
      <c r="D47" s="45"/>
      <c r="E47" s="45"/>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row>
    <row r="48" spans="1:41" ht="12.5">
      <c r="A48" s="45"/>
      <c r="B48" s="45"/>
      <c r="C48" s="45"/>
      <c r="D48" s="45"/>
      <c r="E48" s="45"/>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row>
    <row r="49" spans="1:41" ht="12.5">
      <c r="A49" s="45"/>
      <c r="B49" s="45"/>
      <c r="C49" s="45"/>
      <c r="D49" s="45"/>
      <c r="E49" s="45"/>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row>
    <row r="50" spans="1:41" ht="12.5">
      <c r="A50" s="45"/>
      <c r="B50" s="45"/>
      <c r="C50" s="45"/>
      <c r="D50" s="45"/>
      <c r="E50" s="45"/>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row>
    <row r="51" spans="1:41" ht="12.5">
      <c r="A51" s="45"/>
      <c r="B51" s="45"/>
      <c r="C51" s="45"/>
      <c r="D51" s="45"/>
      <c r="E51" s="45"/>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row>
    <row r="52" spans="1:41" ht="12.5">
      <c r="A52" s="45"/>
      <c r="B52" s="45"/>
      <c r="C52" s="45"/>
      <c r="D52" s="45"/>
      <c r="E52" s="45"/>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row>
    <row r="53" spans="1:41" ht="12.5">
      <c r="A53" s="45"/>
      <c r="B53" s="45"/>
      <c r="C53" s="45"/>
      <c r="D53" s="45"/>
      <c r="E53" s="45"/>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row>
    <row r="54" spans="1:41" ht="12.5">
      <c r="A54" s="45"/>
      <c r="B54" s="45"/>
      <c r="C54" s="45"/>
      <c r="D54" s="45"/>
      <c r="E54" s="45"/>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row>
    <row r="55" spans="1:41" ht="12.5">
      <c r="A55" s="45"/>
      <c r="B55" s="45"/>
      <c r="C55" s="45"/>
      <c r="D55" s="45"/>
      <c r="E55" s="45"/>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row>
    <row r="56" spans="1:41" ht="12.5">
      <c r="A56" s="45"/>
      <c r="B56" s="45"/>
      <c r="C56" s="45"/>
      <c r="D56" s="45"/>
      <c r="E56" s="45"/>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row>
    <row r="57" spans="1:41" ht="12.5">
      <c r="A57" s="45"/>
      <c r="B57" s="45"/>
      <c r="C57" s="45"/>
      <c r="D57" s="45"/>
      <c r="E57" s="45"/>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row>
    <row r="58" spans="1:41" ht="12.5">
      <c r="A58" s="45"/>
      <c r="B58" s="45"/>
      <c r="C58" s="45"/>
      <c r="D58" s="45"/>
      <c r="E58" s="45"/>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row>
    <row r="59" spans="1:41" ht="12.5">
      <c r="A59" s="45"/>
      <c r="B59" s="45"/>
      <c r="C59" s="45"/>
      <c r="D59" s="45"/>
      <c r="E59" s="45"/>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row>
    <row r="60" spans="1:41" ht="12.5">
      <c r="A60" s="45"/>
      <c r="B60" s="45"/>
      <c r="C60" s="45"/>
      <c r="D60" s="45"/>
      <c r="E60" s="45"/>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row>
    <row r="61" spans="1:41" ht="12.5">
      <c r="A61" s="45"/>
      <c r="B61" s="45"/>
      <c r="C61" s="45"/>
      <c r="D61" s="45"/>
      <c r="E61" s="45"/>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row>
    <row r="62" spans="1:41" ht="12.5">
      <c r="A62" s="45"/>
      <c r="B62" s="45"/>
      <c r="C62" s="45"/>
      <c r="D62" s="45"/>
      <c r="E62" s="45"/>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row>
    <row r="63" spans="1:41" ht="12.5">
      <c r="A63" s="45"/>
      <c r="B63" s="45"/>
      <c r="C63" s="45"/>
      <c r="D63" s="45"/>
      <c r="E63" s="45"/>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row>
    <row r="64" spans="1:41" ht="12.5">
      <c r="A64" s="45"/>
      <c r="B64" s="45"/>
      <c r="C64" s="45"/>
      <c r="D64" s="45"/>
      <c r="E64" s="45"/>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row>
    <row r="65" spans="1:41" ht="12.5">
      <c r="A65" s="45"/>
      <c r="B65" s="45"/>
      <c r="C65" s="45"/>
      <c r="D65" s="45"/>
      <c r="E65" s="45"/>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row>
    <row r="66" spans="1:41" ht="12.5">
      <c r="A66" s="45"/>
      <c r="B66" s="45"/>
      <c r="C66" s="45"/>
      <c r="D66" s="45"/>
      <c r="E66" s="45"/>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row>
    <row r="67" spans="1:41" ht="12.5">
      <c r="A67" s="45"/>
      <c r="B67" s="45"/>
      <c r="C67" s="45"/>
      <c r="D67" s="45"/>
      <c r="E67" s="45"/>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row>
    <row r="68" spans="1:41" ht="12.5">
      <c r="A68" s="45"/>
      <c r="B68" s="45"/>
      <c r="C68" s="45"/>
      <c r="D68" s="45"/>
      <c r="E68" s="45"/>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row>
    <row r="69" spans="1:41" ht="12.5">
      <c r="A69" s="45"/>
      <c r="B69" s="45"/>
      <c r="C69" s="45"/>
      <c r="D69" s="45"/>
      <c r="E69" s="45"/>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row>
    <row r="70" spans="1:41" ht="12.5">
      <c r="A70" s="45"/>
      <c r="B70" s="45"/>
      <c r="C70" s="45"/>
      <c r="D70" s="45"/>
      <c r="E70" s="45"/>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row>
    <row r="71" spans="1:41" ht="12.5">
      <c r="A71" s="45"/>
      <c r="B71" s="45"/>
      <c r="C71" s="45"/>
      <c r="D71" s="45"/>
      <c r="E71" s="45"/>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row>
    <row r="72" spans="1:41" ht="12.5">
      <c r="A72" s="45"/>
      <c r="B72" s="45"/>
      <c r="C72" s="45"/>
      <c r="D72" s="45"/>
      <c r="E72" s="45"/>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row>
    <row r="73" spans="1:41" ht="12.5">
      <c r="A73" s="45"/>
      <c r="B73" s="45"/>
      <c r="C73" s="45"/>
      <c r="D73" s="45"/>
      <c r="E73" s="45"/>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row>
    <row r="74" spans="1:41" ht="12.5">
      <c r="A74" s="45"/>
      <c r="B74" s="45"/>
      <c r="C74" s="45"/>
      <c r="D74" s="45"/>
      <c r="E74" s="45"/>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row>
    <row r="75" spans="1:41" ht="12.5">
      <c r="A75" s="45"/>
      <c r="B75" s="45"/>
      <c r="C75" s="45"/>
      <c r="D75" s="45"/>
      <c r="E75" s="45"/>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row>
    <row r="76" spans="1:41" ht="12.5">
      <c r="A76" s="45"/>
      <c r="B76" s="45"/>
      <c r="C76" s="45"/>
      <c r="D76" s="45"/>
      <c r="E76" s="45"/>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row>
    <row r="77" spans="1:41" ht="12.5">
      <c r="A77" s="45"/>
      <c r="B77" s="45"/>
      <c r="C77" s="45"/>
      <c r="D77" s="45"/>
      <c r="E77" s="45"/>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row>
    <row r="78" spans="1:41" ht="12.5">
      <c r="A78" s="45"/>
      <c r="B78" s="45"/>
      <c r="C78" s="45"/>
      <c r="D78" s="45"/>
      <c r="E78" s="45"/>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row>
    <row r="79" spans="1:41" ht="12.5">
      <c r="A79" s="45"/>
      <c r="B79" s="45"/>
      <c r="C79" s="45"/>
      <c r="D79" s="45"/>
      <c r="E79" s="45"/>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row>
    <row r="80" spans="1:41" ht="12.5">
      <c r="A80" s="45"/>
      <c r="B80" s="45"/>
      <c r="C80" s="45"/>
      <c r="D80" s="45"/>
      <c r="E80" s="45"/>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row>
    <row r="81" spans="1:41" ht="12.5">
      <c r="A81" s="45"/>
      <c r="B81" s="45"/>
      <c r="C81" s="45"/>
      <c r="D81" s="45"/>
      <c r="E81" s="45"/>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row>
    <row r="82" spans="1:41" ht="12.5">
      <c r="A82" s="45"/>
      <c r="B82" s="45"/>
      <c r="C82" s="45"/>
      <c r="D82" s="45"/>
      <c r="E82" s="45"/>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row>
    <row r="83" spans="1:41" ht="12.5">
      <c r="A83" s="45"/>
      <c r="B83" s="45"/>
      <c r="C83" s="45"/>
      <c r="D83" s="45"/>
      <c r="E83" s="45"/>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row>
    <row r="84" spans="1:41" ht="12.5">
      <c r="A84" s="45"/>
      <c r="B84" s="45"/>
      <c r="C84" s="45"/>
      <c r="D84" s="45"/>
      <c r="E84" s="45"/>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row>
    <row r="85" spans="1:41" ht="12.5">
      <c r="A85" s="45"/>
      <c r="B85" s="45"/>
      <c r="C85" s="45"/>
      <c r="D85" s="45"/>
      <c r="E85" s="45"/>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row>
    <row r="86" spans="1:41" ht="12.5">
      <c r="A86" s="45"/>
      <c r="B86" s="45"/>
      <c r="C86" s="45"/>
      <c r="D86" s="45"/>
      <c r="E86" s="45"/>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row>
    <row r="87" spans="1:41" ht="12.5">
      <c r="A87" s="45"/>
      <c r="B87" s="45"/>
      <c r="C87" s="45"/>
      <c r="D87" s="45"/>
      <c r="E87" s="45"/>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row>
    <row r="88" spans="1:41" ht="12.5">
      <c r="A88" s="45"/>
      <c r="B88" s="45"/>
      <c r="C88" s="45"/>
      <c r="D88" s="45"/>
      <c r="E88" s="45"/>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row>
    <row r="89" spans="1:41" ht="12.5">
      <c r="A89" s="45"/>
      <c r="B89" s="45"/>
      <c r="C89" s="45"/>
      <c r="D89" s="45"/>
      <c r="E89" s="45"/>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row>
    <row r="90" spans="1:41" ht="12.5">
      <c r="A90" s="45"/>
      <c r="B90" s="45"/>
      <c r="C90" s="45"/>
      <c r="D90" s="45"/>
      <c r="E90" s="45"/>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row>
    <row r="91" spans="1:41" ht="12.5">
      <c r="A91" s="45"/>
      <c r="B91" s="45"/>
      <c r="C91" s="45"/>
      <c r="D91" s="45"/>
      <c r="E91" s="45"/>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row>
    <row r="92" spans="1:41" ht="12.5">
      <c r="A92" s="45"/>
      <c r="B92" s="45"/>
      <c r="C92" s="45"/>
      <c r="D92" s="45"/>
      <c r="E92" s="45"/>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row>
    <row r="93" spans="1:41" ht="12.5">
      <c r="A93" s="45"/>
      <c r="B93" s="45"/>
      <c r="C93" s="45"/>
      <c r="D93" s="45"/>
      <c r="E93" s="45"/>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row>
    <row r="94" spans="1:41" ht="12.5">
      <c r="A94" s="45"/>
      <c r="B94" s="45"/>
      <c r="C94" s="45"/>
      <c r="D94" s="45"/>
      <c r="E94" s="45"/>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row>
    <row r="95" spans="1:41" ht="12.5">
      <c r="A95" s="45"/>
      <c r="B95" s="45"/>
      <c r="C95" s="45"/>
      <c r="D95" s="45"/>
      <c r="E95" s="45"/>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row>
    <row r="96" spans="1:41" ht="12.5">
      <c r="A96" s="45"/>
      <c r="B96" s="45"/>
      <c r="C96" s="45"/>
      <c r="D96" s="45"/>
      <c r="E96" s="45"/>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row>
    <row r="97" spans="1:41" ht="12.5">
      <c r="A97" s="45"/>
      <c r="B97" s="45"/>
      <c r="C97" s="45"/>
      <c r="D97" s="45"/>
      <c r="E97" s="45"/>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1:41" ht="12.5">
      <c r="A98" s="45"/>
      <c r="B98" s="45"/>
      <c r="C98" s="45"/>
      <c r="D98" s="45"/>
      <c r="E98" s="45"/>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row>
    <row r="99" spans="1:41" ht="12.5">
      <c r="A99" s="45"/>
      <c r="B99" s="45"/>
      <c r="C99" s="45"/>
      <c r="D99" s="45"/>
      <c r="E99" s="45"/>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row>
    <row r="100" spans="1:41" ht="12.5">
      <c r="A100" s="45"/>
      <c r="B100" s="45"/>
      <c r="C100" s="45"/>
      <c r="D100" s="45"/>
      <c r="E100" s="45"/>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c r="AH100" s="98"/>
      <c r="AI100" s="98"/>
      <c r="AJ100" s="98"/>
      <c r="AK100" s="98"/>
      <c r="AL100" s="98"/>
      <c r="AM100" s="98"/>
      <c r="AN100" s="98"/>
      <c r="AO100" s="98"/>
    </row>
    <row r="101" spans="1:41" ht="12.5">
      <c r="A101" s="45"/>
      <c r="B101" s="45"/>
      <c r="C101" s="45"/>
      <c r="D101" s="45"/>
      <c r="E101" s="45"/>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c r="AN101" s="98"/>
      <c r="AO101" s="98"/>
    </row>
    <row r="102" spans="1:41" ht="12.5">
      <c r="A102" s="45"/>
      <c r="B102" s="45"/>
      <c r="C102" s="45"/>
      <c r="D102" s="45"/>
      <c r="E102" s="45"/>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row>
    <row r="103" spans="1:41" ht="12.5">
      <c r="A103" s="45"/>
      <c r="B103" s="45"/>
      <c r="C103" s="45"/>
      <c r="D103" s="45"/>
      <c r="E103" s="45"/>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row>
    <row r="104" spans="1:41" ht="12.5">
      <c r="A104" s="45"/>
      <c r="B104" s="45"/>
      <c r="C104" s="45"/>
      <c r="D104" s="45"/>
      <c r="E104" s="45"/>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c r="AK104" s="98"/>
      <c r="AL104" s="98"/>
      <c r="AM104" s="98"/>
      <c r="AN104" s="98"/>
      <c r="AO104" s="98"/>
    </row>
    <row r="105" spans="1:41" ht="12.5">
      <c r="A105" s="45"/>
      <c r="B105" s="45"/>
      <c r="C105" s="45"/>
      <c r="D105" s="45"/>
      <c r="E105" s="45"/>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row>
    <row r="106" spans="1:41" ht="12.5">
      <c r="A106" s="45"/>
      <c r="B106" s="45"/>
      <c r="C106" s="45"/>
      <c r="D106" s="45"/>
      <c r="E106" s="45"/>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row>
    <row r="107" spans="1:41" ht="12.5">
      <c r="A107" s="45"/>
      <c r="B107" s="45"/>
      <c r="C107" s="45"/>
      <c r="D107" s="45"/>
      <c r="E107" s="45"/>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row>
    <row r="108" spans="1:41" ht="12.5">
      <c r="A108" s="45"/>
      <c r="B108" s="45"/>
      <c r="C108" s="45"/>
      <c r="D108" s="45"/>
      <c r="E108" s="45"/>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row>
    <row r="109" spans="1:41" ht="12.5">
      <c r="A109" s="45"/>
      <c r="B109" s="45"/>
      <c r="C109" s="45"/>
      <c r="D109" s="45"/>
      <c r="E109" s="45"/>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row>
    <row r="110" spans="1:41" ht="12.5">
      <c r="A110" s="45"/>
      <c r="B110" s="45"/>
      <c r="C110" s="45"/>
      <c r="D110" s="45"/>
      <c r="E110" s="45"/>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row>
    <row r="111" spans="1:41" ht="12.5">
      <c r="A111" s="45"/>
      <c r="B111" s="45"/>
      <c r="C111" s="45"/>
      <c r="D111" s="45"/>
      <c r="E111" s="45"/>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row>
    <row r="112" spans="1:41" ht="12.5">
      <c r="A112" s="45"/>
      <c r="B112" s="45"/>
      <c r="C112" s="45"/>
      <c r="D112" s="45"/>
      <c r="E112" s="45"/>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row>
    <row r="113" spans="1:41" ht="12.5">
      <c r="A113" s="45"/>
      <c r="B113" s="45"/>
      <c r="C113" s="45"/>
      <c r="D113" s="45"/>
      <c r="E113" s="45"/>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row>
    <row r="114" spans="1:41" ht="12.5">
      <c r="A114" s="45"/>
      <c r="B114" s="45"/>
      <c r="C114" s="45"/>
      <c r="D114" s="45"/>
      <c r="E114" s="45"/>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row>
    <row r="115" spans="1:41" ht="12.5">
      <c r="A115" s="45"/>
      <c r="B115" s="45"/>
      <c r="C115" s="45"/>
      <c r="D115" s="45"/>
      <c r="E115" s="45"/>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row>
    <row r="116" spans="1:41" ht="12.5">
      <c r="A116" s="45"/>
      <c r="B116" s="45"/>
      <c r="C116" s="45"/>
      <c r="D116" s="45"/>
      <c r="E116" s="45"/>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row>
    <row r="117" spans="1:41" ht="12.5">
      <c r="A117" s="45"/>
      <c r="B117" s="45"/>
      <c r="C117" s="45"/>
      <c r="D117" s="45"/>
      <c r="E117" s="45"/>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row>
    <row r="118" spans="1:41" ht="12.5">
      <c r="A118" s="45"/>
      <c r="B118" s="45"/>
      <c r="C118" s="45"/>
      <c r="D118" s="45"/>
      <c r="E118" s="45"/>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row>
    <row r="119" spans="1:41" ht="12.5">
      <c r="A119" s="45"/>
      <c r="B119" s="45"/>
      <c r="C119" s="45"/>
      <c r="D119" s="45"/>
      <c r="E119" s="45"/>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row>
    <row r="120" spans="1:41" ht="12.5">
      <c r="A120" s="45"/>
      <c r="B120" s="45"/>
      <c r="C120" s="45"/>
      <c r="D120" s="45"/>
      <c r="E120" s="45"/>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row>
    <row r="121" spans="1:41" ht="12.5">
      <c r="A121" s="45"/>
      <c r="B121" s="45"/>
      <c r="C121" s="45"/>
      <c r="D121" s="45"/>
      <c r="E121" s="45"/>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row>
    <row r="122" spans="1:41" ht="12.5">
      <c r="A122" s="45"/>
      <c r="B122" s="45"/>
      <c r="C122" s="45"/>
      <c r="D122" s="45"/>
      <c r="E122" s="45"/>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row>
    <row r="123" spans="1:41" ht="12.5">
      <c r="A123" s="45"/>
      <c r="B123" s="45"/>
      <c r="C123" s="45"/>
      <c r="D123" s="45"/>
      <c r="E123" s="45"/>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row>
    <row r="124" spans="1:41" ht="12.5">
      <c r="A124" s="45"/>
      <c r="B124" s="45"/>
      <c r="C124" s="45"/>
      <c r="D124" s="45"/>
      <c r="E124" s="45"/>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row>
    <row r="125" spans="1:41" ht="12.5">
      <c r="A125" s="45"/>
      <c r="B125" s="45"/>
      <c r="C125" s="45"/>
      <c r="D125" s="45"/>
      <c r="E125" s="45"/>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row>
    <row r="126" spans="1:41" ht="12.5">
      <c r="A126" s="45"/>
      <c r="B126" s="45"/>
      <c r="C126" s="45"/>
      <c r="D126" s="45"/>
      <c r="E126" s="45"/>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row>
    <row r="127" spans="1:41" ht="12.5">
      <c r="A127" s="45"/>
      <c r="B127" s="45"/>
      <c r="C127" s="45"/>
      <c r="D127" s="45"/>
      <c r="E127" s="45"/>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c r="AN127" s="98"/>
      <c r="AO127" s="98"/>
    </row>
    <row r="128" spans="1:41" ht="12.5">
      <c r="A128" s="45"/>
      <c r="B128" s="45"/>
      <c r="C128" s="45"/>
      <c r="D128" s="45"/>
      <c r="E128" s="45"/>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row>
    <row r="129" spans="1:41" ht="12.5">
      <c r="A129" s="45"/>
      <c r="B129" s="45"/>
      <c r="C129" s="45"/>
      <c r="D129" s="45"/>
      <c r="E129" s="45"/>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row>
    <row r="130" spans="1:41" ht="12.5">
      <c r="A130" s="45"/>
      <c r="B130" s="45"/>
      <c r="C130" s="45"/>
      <c r="D130" s="45"/>
      <c r="E130" s="45"/>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row>
    <row r="131" spans="1:41" ht="12.5">
      <c r="A131" s="45"/>
      <c r="B131" s="45"/>
      <c r="C131" s="45"/>
      <c r="D131" s="45"/>
      <c r="E131" s="45"/>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c r="AN131" s="98"/>
      <c r="AO131" s="98"/>
    </row>
    <row r="132" spans="1:41" ht="12.5">
      <c r="A132" s="45"/>
      <c r="B132" s="45"/>
      <c r="C132" s="45"/>
      <c r="D132" s="45"/>
      <c r="E132" s="45"/>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c r="AH132" s="98"/>
      <c r="AI132" s="98"/>
      <c r="AJ132" s="98"/>
      <c r="AK132" s="98"/>
      <c r="AL132" s="98"/>
      <c r="AM132" s="98"/>
      <c r="AN132" s="98"/>
      <c r="AO132" s="98"/>
    </row>
    <row r="133" spans="1:41" ht="12.5">
      <c r="A133" s="45"/>
      <c r="B133" s="45"/>
      <c r="C133" s="45"/>
      <c r="D133" s="45"/>
      <c r="E133" s="45"/>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c r="AN133" s="98"/>
      <c r="AO133" s="98"/>
    </row>
    <row r="134" spans="1:41" ht="12.5">
      <c r="A134" s="45"/>
      <c r="B134" s="45"/>
      <c r="C134" s="45"/>
      <c r="D134" s="45"/>
      <c r="E134" s="45"/>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8"/>
      <c r="AJ134" s="98"/>
      <c r="AK134" s="98"/>
      <c r="AL134" s="98"/>
      <c r="AM134" s="98"/>
      <c r="AN134" s="98"/>
      <c r="AO134" s="98"/>
    </row>
    <row r="135" spans="1:41" ht="12.5">
      <c r="A135" s="45"/>
      <c r="B135" s="45"/>
      <c r="C135" s="45"/>
      <c r="D135" s="45"/>
      <c r="E135" s="45"/>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c r="AN135" s="98"/>
      <c r="AO135" s="98"/>
    </row>
    <row r="136" spans="1:41" ht="12.5">
      <c r="A136" s="45"/>
      <c r="B136" s="45"/>
      <c r="C136" s="45"/>
      <c r="D136" s="45"/>
      <c r="E136" s="45"/>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c r="AH136" s="98"/>
      <c r="AI136" s="98"/>
      <c r="AJ136" s="98"/>
      <c r="AK136" s="98"/>
      <c r="AL136" s="98"/>
      <c r="AM136" s="98"/>
      <c r="AN136" s="98"/>
      <c r="AO136" s="98"/>
    </row>
    <row r="137" spans="1:41" ht="12.5">
      <c r="A137" s="45"/>
      <c r="B137" s="45"/>
      <c r="C137" s="45"/>
      <c r="D137" s="45"/>
      <c r="E137" s="45"/>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c r="AK137" s="98"/>
      <c r="AL137" s="98"/>
      <c r="AM137" s="98"/>
      <c r="AN137" s="98"/>
      <c r="AO137" s="98"/>
    </row>
    <row r="138" spans="1:41" ht="12.5">
      <c r="A138" s="45"/>
      <c r="B138" s="45"/>
      <c r="C138" s="45"/>
      <c r="D138" s="45"/>
      <c r="E138" s="45"/>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c r="AH138" s="98"/>
      <c r="AI138" s="98"/>
      <c r="AJ138" s="98"/>
      <c r="AK138" s="98"/>
      <c r="AL138" s="98"/>
      <c r="AM138" s="98"/>
      <c r="AN138" s="98"/>
      <c r="AO138" s="98"/>
    </row>
    <row r="139" spans="1:41" ht="12.5">
      <c r="A139" s="45"/>
      <c r="B139" s="45"/>
      <c r="C139" s="45"/>
      <c r="D139" s="45"/>
      <c r="E139" s="45"/>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c r="AK139" s="98"/>
      <c r="AL139" s="98"/>
      <c r="AM139" s="98"/>
      <c r="AN139" s="98"/>
      <c r="AO139" s="98"/>
    </row>
    <row r="140" spans="1:41" ht="12.5">
      <c r="A140" s="45"/>
      <c r="B140" s="45"/>
      <c r="C140" s="45"/>
      <c r="D140" s="45"/>
      <c r="E140" s="45"/>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8"/>
    </row>
    <row r="141" spans="1:41" ht="12.5">
      <c r="A141" s="45"/>
      <c r="B141" s="45"/>
      <c r="C141" s="45"/>
      <c r="D141" s="45"/>
      <c r="E141" s="45"/>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c r="AN141" s="98"/>
      <c r="AO141" s="98"/>
    </row>
    <row r="142" spans="1:41" ht="12.5">
      <c r="A142" s="45"/>
      <c r="B142" s="45"/>
      <c r="C142" s="45"/>
      <c r="D142" s="45"/>
      <c r="E142" s="45"/>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8"/>
    </row>
    <row r="143" spans="1:41" ht="12.5">
      <c r="A143" s="45"/>
      <c r="B143" s="45"/>
      <c r="C143" s="45"/>
      <c r="D143" s="45"/>
      <c r="E143" s="45"/>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98"/>
      <c r="AL143" s="98"/>
      <c r="AM143" s="98"/>
      <c r="AN143" s="98"/>
      <c r="AO143" s="98"/>
    </row>
    <row r="144" spans="1:41" ht="12.5">
      <c r="A144" s="45"/>
      <c r="B144" s="45"/>
      <c r="C144" s="45"/>
      <c r="D144" s="45"/>
      <c r="E144" s="45"/>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c r="AG144" s="98"/>
      <c r="AH144" s="98"/>
      <c r="AI144" s="98"/>
      <c r="AJ144" s="98"/>
      <c r="AK144" s="98"/>
      <c r="AL144" s="98"/>
      <c r="AM144" s="98"/>
      <c r="AN144" s="98"/>
      <c r="AO144" s="98"/>
    </row>
    <row r="145" spans="1:41" ht="12.5">
      <c r="A145" s="45"/>
      <c r="B145" s="45"/>
      <c r="C145" s="45"/>
      <c r="D145" s="45"/>
      <c r="E145" s="45"/>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c r="AK145" s="98"/>
      <c r="AL145" s="98"/>
      <c r="AM145" s="98"/>
      <c r="AN145" s="98"/>
      <c r="AO145" s="98"/>
    </row>
    <row r="146" spans="1:41" ht="12.5">
      <c r="A146" s="45"/>
      <c r="B146" s="45"/>
      <c r="C146" s="45"/>
      <c r="D146" s="45"/>
      <c r="E146" s="45"/>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c r="AK146" s="98"/>
      <c r="AL146" s="98"/>
      <c r="AM146" s="98"/>
      <c r="AN146" s="98"/>
      <c r="AO146" s="98"/>
    </row>
    <row r="147" spans="1:41" ht="12.5">
      <c r="A147" s="45"/>
      <c r="B147" s="45"/>
      <c r="C147" s="45"/>
      <c r="D147" s="45"/>
      <c r="E147" s="45"/>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row>
    <row r="148" spans="1:41" ht="12.5">
      <c r="A148" s="45"/>
      <c r="B148" s="45"/>
      <c r="C148" s="45"/>
      <c r="D148" s="45"/>
      <c r="E148" s="45"/>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1:41" ht="12.5">
      <c r="A149" s="45"/>
      <c r="B149" s="45"/>
      <c r="C149" s="45"/>
      <c r="D149" s="45"/>
      <c r="E149" s="45"/>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c r="AK149" s="98"/>
      <c r="AL149" s="98"/>
      <c r="AM149" s="98"/>
      <c r="AN149" s="98"/>
      <c r="AO149" s="98"/>
    </row>
    <row r="150" spans="1:41" ht="12.5">
      <c r="A150" s="45"/>
      <c r="B150" s="45"/>
      <c r="C150" s="45"/>
      <c r="D150" s="45"/>
      <c r="E150" s="45"/>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row>
    <row r="151" spans="1:41" ht="12.5">
      <c r="A151" s="45"/>
      <c r="B151" s="45"/>
      <c r="C151" s="45"/>
      <c r="D151" s="45"/>
      <c r="E151" s="45"/>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row>
    <row r="152" spans="1:41" ht="12.5">
      <c r="A152" s="45"/>
      <c r="B152" s="45"/>
      <c r="C152" s="45"/>
      <c r="D152" s="45"/>
      <c r="E152" s="45"/>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row>
    <row r="153" spans="1:41" ht="12.5">
      <c r="A153" s="45"/>
      <c r="B153" s="45"/>
      <c r="C153" s="45"/>
      <c r="D153" s="45"/>
      <c r="E153" s="45"/>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c r="AL153" s="98"/>
      <c r="AM153" s="98"/>
      <c r="AN153" s="98"/>
      <c r="AO153" s="98"/>
    </row>
    <row r="154" spans="1:41" ht="12.5">
      <c r="A154" s="45"/>
      <c r="B154" s="45"/>
      <c r="C154" s="45"/>
      <c r="D154" s="45"/>
      <c r="E154" s="45"/>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c r="AF154" s="98"/>
      <c r="AG154" s="98"/>
      <c r="AH154" s="98"/>
      <c r="AI154" s="98"/>
      <c r="AJ154" s="98"/>
      <c r="AK154" s="98"/>
      <c r="AL154" s="98"/>
      <c r="AM154" s="98"/>
      <c r="AN154" s="98"/>
      <c r="AO154" s="98"/>
    </row>
    <row r="155" spans="1:41" ht="12.5">
      <c r="A155" s="45"/>
      <c r="B155" s="45"/>
      <c r="C155" s="45"/>
      <c r="D155" s="45"/>
      <c r="E155" s="45"/>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98"/>
      <c r="AN155" s="98"/>
      <c r="AO155" s="98"/>
    </row>
    <row r="156" spans="1:41" ht="12.5">
      <c r="A156" s="45"/>
      <c r="B156" s="45"/>
      <c r="C156" s="45"/>
      <c r="D156" s="45"/>
      <c r="E156" s="45"/>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row>
    <row r="157" spans="1:41" ht="12.5">
      <c r="A157" s="45"/>
      <c r="B157" s="45"/>
      <c r="C157" s="45"/>
      <c r="D157" s="45"/>
      <c r="E157" s="45"/>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c r="AN157" s="98"/>
      <c r="AO157" s="98"/>
    </row>
    <row r="158" spans="1:41" ht="12.5">
      <c r="A158" s="45"/>
      <c r="B158" s="45"/>
      <c r="C158" s="45"/>
      <c r="D158" s="45"/>
      <c r="E158" s="45"/>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c r="AK158" s="98"/>
      <c r="AL158" s="98"/>
      <c r="AM158" s="98"/>
      <c r="AN158" s="98"/>
      <c r="AO158" s="98"/>
    </row>
    <row r="159" spans="1:41" ht="12.5">
      <c r="A159" s="45"/>
      <c r="B159" s="45"/>
      <c r="C159" s="45"/>
      <c r="D159" s="45"/>
      <c r="E159" s="45"/>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c r="AN159" s="98"/>
      <c r="AO159" s="98"/>
    </row>
    <row r="160" spans="1:41" ht="12.5">
      <c r="A160" s="45"/>
      <c r="B160" s="45"/>
      <c r="C160" s="45"/>
      <c r="D160" s="45"/>
      <c r="E160" s="45"/>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c r="AF160" s="98"/>
      <c r="AG160" s="98"/>
      <c r="AH160" s="98"/>
      <c r="AI160" s="98"/>
      <c r="AJ160" s="98"/>
      <c r="AK160" s="98"/>
      <c r="AL160" s="98"/>
      <c r="AM160" s="98"/>
      <c r="AN160" s="98"/>
      <c r="AO160" s="98"/>
    </row>
    <row r="161" spans="1:41" ht="12.5">
      <c r="A161" s="45"/>
      <c r="B161" s="45"/>
      <c r="C161" s="45"/>
      <c r="D161" s="45"/>
      <c r="E161" s="45"/>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c r="AN161" s="98"/>
      <c r="AO161" s="98"/>
    </row>
    <row r="162" spans="1:41" ht="12.5">
      <c r="A162" s="45"/>
      <c r="B162" s="45"/>
      <c r="C162" s="45"/>
      <c r="D162" s="45"/>
      <c r="E162" s="45"/>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c r="AE162" s="98"/>
      <c r="AF162" s="98"/>
      <c r="AG162" s="98"/>
      <c r="AH162" s="98"/>
      <c r="AI162" s="98"/>
      <c r="AJ162" s="98"/>
      <c r="AK162" s="98"/>
      <c r="AL162" s="98"/>
      <c r="AM162" s="98"/>
      <c r="AN162" s="98"/>
      <c r="AO162" s="98"/>
    </row>
    <row r="163" spans="1:41" ht="12.5">
      <c r="A163" s="45"/>
      <c r="B163" s="45"/>
      <c r="C163" s="45"/>
      <c r="D163" s="45"/>
      <c r="E163" s="45"/>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c r="AN163" s="98"/>
      <c r="AO163" s="98"/>
    </row>
    <row r="164" spans="1:41" ht="12.5">
      <c r="A164" s="45"/>
      <c r="B164" s="45"/>
      <c r="C164" s="45"/>
      <c r="D164" s="45"/>
      <c r="E164" s="45"/>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c r="AK164" s="98"/>
      <c r="AL164" s="98"/>
      <c r="AM164" s="98"/>
      <c r="AN164" s="98"/>
      <c r="AO164" s="98"/>
    </row>
    <row r="165" spans="1:41" ht="12.5">
      <c r="A165" s="45"/>
      <c r="B165" s="45"/>
      <c r="C165" s="45"/>
      <c r="D165" s="45"/>
      <c r="E165" s="45"/>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c r="AL165" s="98"/>
      <c r="AM165" s="98"/>
      <c r="AN165" s="98"/>
      <c r="AO165" s="98"/>
    </row>
    <row r="166" spans="1:41" ht="12.5">
      <c r="A166" s="45"/>
      <c r="B166" s="45"/>
      <c r="C166" s="45"/>
      <c r="D166" s="45"/>
      <c r="E166" s="45"/>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c r="AE166" s="98"/>
      <c r="AF166" s="98"/>
      <c r="AG166" s="98"/>
      <c r="AH166" s="98"/>
      <c r="AI166" s="98"/>
      <c r="AJ166" s="98"/>
      <c r="AK166" s="98"/>
      <c r="AL166" s="98"/>
      <c r="AM166" s="98"/>
      <c r="AN166" s="98"/>
      <c r="AO166" s="98"/>
    </row>
    <row r="167" spans="1:41" ht="12.5">
      <c r="A167" s="45"/>
      <c r="B167" s="45"/>
      <c r="C167" s="45"/>
      <c r="D167" s="45"/>
      <c r="E167" s="45"/>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c r="AL167" s="98"/>
      <c r="AM167" s="98"/>
      <c r="AN167" s="98"/>
      <c r="AO167" s="98"/>
    </row>
    <row r="168" spans="1:41" ht="12.5">
      <c r="A168" s="45"/>
      <c r="B168" s="45"/>
      <c r="C168" s="45"/>
      <c r="D168" s="45"/>
      <c r="E168" s="45"/>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c r="AE168" s="98"/>
      <c r="AF168" s="98"/>
      <c r="AG168" s="98"/>
      <c r="AH168" s="98"/>
      <c r="AI168" s="98"/>
      <c r="AJ168" s="98"/>
      <c r="AK168" s="98"/>
      <c r="AL168" s="98"/>
      <c r="AM168" s="98"/>
      <c r="AN168" s="98"/>
      <c r="AO168" s="98"/>
    </row>
    <row r="169" spans="1:41" ht="12.5">
      <c r="A169" s="45"/>
      <c r="B169" s="45"/>
      <c r="C169" s="45"/>
      <c r="D169" s="45"/>
      <c r="E169" s="45"/>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c r="AL169" s="98"/>
      <c r="AM169" s="98"/>
      <c r="AN169" s="98"/>
      <c r="AO169" s="98"/>
    </row>
    <row r="170" spans="1:41" ht="12.5">
      <c r="A170" s="45"/>
      <c r="B170" s="45"/>
      <c r="C170" s="45"/>
      <c r="D170" s="45"/>
      <c r="E170" s="45"/>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1:41" ht="12.5">
      <c r="A171" s="45"/>
      <c r="B171" s="45"/>
      <c r="C171" s="45"/>
      <c r="D171" s="45"/>
      <c r="E171" s="45"/>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c r="AL171" s="98"/>
      <c r="AM171" s="98"/>
      <c r="AN171" s="98"/>
      <c r="AO171" s="98"/>
    </row>
    <row r="172" spans="1:41" ht="12.5">
      <c r="A172" s="45"/>
      <c r="B172" s="45"/>
      <c r="C172" s="45"/>
      <c r="D172" s="45"/>
      <c r="E172" s="45"/>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c r="AE172" s="98"/>
      <c r="AF172" s="98"/>
      <c r="AG172" s="98"/>
      <c r="AH172" s="98"/>
      <c r="AI172" s="98"/>
      <c r="AJ172" s="98"/>
      <c r="AK172" s="98"/>
      <c r="AL172" s="98"/>
      <c r="AM172" s="98"/>
      <c r="AN172" s="98"/>
      <c r="AO172" s="98"/>
    </row>
    <row r="173" spans="1:41" ht="12.5">
      <c r="A173" s="45"/>
      <c r="B173" s="45"/>
      <c r="C173" s="45"/>
      <c r="D173" s="45"/>
      <c r="E173" s="45"/>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c r="AK173" s="98"/>
      <c r="AL173" s="98"/>
      <c r="AM173" s="98"/>
      <c r="AN173" s="98"/>
      <c r="AO173" s="98"/>
    </row>
    <row r="174" spans="1:41" ht="12.5">
      <c r="A174" s="45"/>
      <c r="B174" s="45"/>
      <c r="C174" s="45"/>
      <c r="D174" s="45"/>
      <c r="E174" s="45"/>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c r="AE174" s="98"/>
      <c r="AF174" s="98"/>
      <c r="AG174" s="98"/>
      <c r="AH174" s="98"/>
      <c r="AI174" s="98"/>
      <c r="AJ174" s="98"/>
      <c r="AK174" s="98"/>
      <c r="AL174" s="98"/>
      <c r="AM174" s="98"/>
      <c r="AN174" s="98"/>
      <c r="AO174" s="98"/>
    </row>
    <row r="175" spans="1:41" ht="12.5">
      <c r="A175" s="45"/>
      <c r="B175" s="45"/>
      <c r="C175" s="45"/>
      <c r="D175" s="45"/>
      <c r="E175" s="45"/>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c r="AK175" s="98"/>
      <c r="AL175" s="98"/>
      <c r="AM175" s="98"/>
      <c r="AN175" s="98"/>
      <c r="AO175" s="98"/>
    </row>
    <row r="176" spans="1:41" ht="12.5">
      <c r="A176" s="45"/>
      <c r="B176" s="45"/>
      <c r="C176" s="45"/>
      <c r="D176" s="45"/>
      <c r="E176" s="45"/>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c r="AF176" s="98"/>
      <c r="AG176" s="98"/>
      <c r="AH176" s="98"/>
      <c r="AI176" s="98"/>
      <c r="AJ176" s="98"/>
      <c r="AK176" s="98"/>
      <c r="AL176" s="98"/>
      <c r="AM176" s="98"/>
      <c r="AN176" s="98"/>
      <c r="AO176" s="98"/>
    </row>
    <row r="177" spans="1:41" ht="12.5">
      <c r="A177" s="45"/>
      <c r="B177" s="45"/>
      <c r="C177" s="45"/>
      <c r="D177" s="45"/>
      <c r="E177" s="45"/>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c r="AK177" s="98"/>
      <c r="AL177" s="98"/>
      <c r="AM177" s="98"/>
      <c r="AN177" s="98"/>
      <c r="AO177" s="98"/>
    </row>
    <row r="178" spans="1:41" ht="12.5">
      <c r="A178" s="45"/>
      <c r="B178" s="45"/>
      <c r="C178" s="45"/>
      <c r="D178" s="45"/>
      <c r="E178" s="45"/>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c r="AE178" s="98"/>
      <c r="AF178" s="98"/>
      <c r="AG178" s="98"/>
      <c r="AH178" s="98"/>
      <c r="AI178" s="98"/>
      <c r="AJ178" s="98"/>
      <c r="AK178" s="98"/>
      <c r="AL178" s="98"/>
      <c r="AM178" s="98"/>
      <c r="AN178" s="98"/>
      <c r="AO178" s="98"/>
    </row>
    <row r="179" spans="1:41" ht="12.5">
      <c r="A179" s="45"/>
      <c r="B179" s="45"/>
      <c r="C179" s="45"/>
      <c r="D179" s="45"/>
      <c r="E179" s="45"/>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c r="AK179" s="98"/>
      <c r="AL179" s="98"/>
      <c r="AM179" s="98"/>
      <c r="AN179" s="98"/>
      <c r="AO179" s="98"/>
    </row>
    <row r="180" spans="1:41" ht="12.5">
      <c r="A180" s="45"/>
      <c r="B180" s="45"/>
      <c r="C180" s="45"/>
      <c r="D180" s="45"/>
      <c r="E180" s="45"/>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c r="AF180" s="98"/>
      <c r="AG180" s="98"/>
      <c r="AH180" s="98"/>
      <c r="AI180" s="98"/>
      <c r="AJ180" s="98"/>
      <c r="AK180" s="98"/>
      <c r="AL180" s="98"/>
      <c r="AM180" s="98"/>
      <c r="AN180" s="98"/>
      <c r="AO180" s="98"/>
    </row>
    <row r="181" spans="1:41">
      <c r="A181" s="45"/>
      <c r="B181" s="192"/>
      <c r="C181" s="192"/>
      <c r="D181" s="192"/>
      <c r="E181" s="192"/>
      <c r="F181" s="193"/>
      <c r="G181" s="193"/>
      <c r="H181" s="194"/>
      <c r="I181" s="194"/>
      <c r="J181" s="195"/>
      <c r="K181" s="195"/>
      <c r="L181" s="196"/>
      <c r="M181" s="196"/>
      <c r="N181" s="196"/>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c r="AL181" s="98"/>
      <c r="AM181" s="98"/>
      <c r="AN181" s="98"/>
      <c r="AO181" s="98"/>
    </row>
    <row r="182" spans="1:41">
      <c r="A182" s="45"/>
      <c r="B182" s="192"/>
      <c r="C182" s="192"/>
      <c r="D182" s="192"/>
      <c r="E182" s="192"/>
      <c r="F182" s="193"/>
      <c r="G182" s="193"/>
      <c r="H182" s="194"/>
      <c r="I182" s="194"/>
      <c r="J182" s="195"/>
      <c r="K182" s="195"/>
      <c r="L182" s="196"/>
      <c r="M182" s="196"/>
      <c r="N182" s="196"/>
      <c r="O182" s="98"/>
      <c r="P182" s="98"/>
      <c r="Q182" s="98"/>
      <c r="R182" s="98"/>
      <c r="S182" s="98"/>
      <c r="T182" s="98"/>
      <c r="U182" s="98"/>
      <c r="V182" s="98"/>
      <c r="W182" s="98"/>
      <c r="X182" s="98"/>
      <c r="Y182" s="98"/>
      <c r="Z182" s="98"/>
      <c r="AA182" s="98"/>
      <c r="AB182" s="98"/>
      <c r="AC182" s="98"/>
      <c r="AD182" s="98"/>
      <c r="AE182" s="98"/>
      <c r="AF182" s="98"/>
      <c r="AG182" s="98"/>
      <c r="AH182" s="98"/>
      <c r="AI182" s="98"/>
      <c r="AJ182" s="98"/>
      <c r="AK182" s="98"/>
      <c r="AL182" s="98"/>
      <c r="AM182" s="98"/>
      <c r="AN182" s="98"/>
      <c r="AO182" s="98"/>
    </row>
    <row r="183" spans="1:41">
      <c r="A183" s="45"/>
      <c r="B183" s="192"/>
      <c r="C183" s="192"/>
      <c r="D183" s="192"/>
      <c r="E183" s="192"/>
      <c r="F183" s="193"/>
      <c r="G183" s="193"/>
      <c r="H183" s="194"/>
      <c r="I183" s="194"/>
      <c r="J183" s="195"/>
      <c r="K183" s="195"/>
      <c r="L183" s="196"/>
      <c r="M183" s="196"/>
      <c r="N183" s="196"/>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c r="AL183" s="98"/>
      <c r="AM183" s="98"/>
      <c r="AN183" s="98"/>
      <c r="AO183" s="98"/>
    </row>
    <row r="184" spans="1:41">
      <c r="A184" s="45"/>
      <c r="B184" s="192"/>
      <c r="C184" s="192"/>
      <c r="D184" s="192"/>
      <c r="E184" s="192"/>
      <c r="F184" s="193"/>
      <c r="G184" s="193"/>
      <c r="H184" s="194"/>
      <c r="I184" s="194"/>
      <c r="J184" s="195"/>
      <c r="K184" s="195"/>
      <c r="L184" s="196"/>
      <c r="M184" s="196"/>
      <c r="N184" s="196"/>
      <c r="O184" s="98"/>
      <c r="P184" s="98"/>
      <c r="Q184" s="98"/>
      <c r="R184" s="98"/>
      <c r="S184" s="98"/>
      <c r="T184" s="98"/>
      <c r="U184" s="98"/>
      <c r="V184" s="98"/>
      <c r="W184" s="98"/>
      <c r="X184" s="98"/>
      <c r="Y184" s="98"/>
      <c r="Z184" s="98"/>
      <c r="AA184" s="98"/>
      <c r="AB184" s="98"/>
      <c r="AC184" s="98"/>
      <c r="AD184" s="98"/>
      <c r="AE184" s="98"/>
      <c r="AF184" s="98"/>
      <c r="AG184" s="98"/>
      <c r="AH184" s="98"/>
      <c r="AI184" s="98"/>
      <c r="AJ184" s="98"/>
      <c r="AK184" s="98"/>
      <c r="AL184" s="98"/>
      <c r="AM184" s="98"/>
      <c r="AN184" s="98"/>
      <c r="AO184" s="98"/>
    </row>
    <row r="185" spans="1:41">
      <c r="A185" s="45"/>
      <c r="B185" s="192"/>
      <c r="C185" s="192"/>
      <c r="D185" s="192"/>
      <c r="E185" s="192"/>
      <c r="F185" s="193"/>
      <c r="G185" s="193"/>
      <c r="H185" s="194"/>
      <c r="I185" s="194"/>
      <c r="J185" s="195"/>
      <c r="K185" s="195"/>
      <c r="L185" s="196"/>
      <c r="M185" s="196"/>
      <c r="N185" s="196"/>
      <c r="O185" s="98"/>
      <c r="P185" s="98"/>
      <c r="Q185" s="98"/>
      <c r="R185" s="98"/>
      <c r="S185" s="98"/>
      <c r="T185" s="98"/>
      <c r="U185" s="98"/>
      <c r="V185" s="98"/>
      <c r="W185" s="98"/>
      <c r="X185" s="98"/>
      <c r="Y185" s="98"/>
      <c r="Z185" s="98"/>
      <c r="AA185" s="98"/>
      <c r="AB185" s="98"/>
      <c r="AC185" s="98"/>
      <c r="AD185" s="98"/>
      <c r="AE185" s="98"/>
      <c r="AF185" s="98"/>
      <c r="AG185" s="98"/>
      <c r="AH185" s="98"/>
      <c r="AI185" s="98"/>
      <c r="AJ185" s="98"/>
      <c r="AK185" s="98"/>
      <c r="AL185" s="98"/>
      <c r="AM185" s="98"/>
      <c r="AN185" s="98"/>
      <c r="AO185" s="98"/>
    </row>
    <row r="186" spans="1:41">
      <c r="A186" s="45"/>
      <c r="B186" s="192"/>
      <c r="C186" s="192"/>
      <c r="D186" s="192"/>
      <c r="E186" s="192"/>
      <c r="F186" s="193"/>
      <c r="G186" s="193"/>
      <c r="H186" s="194"/>
      <c r="I186" s="194"/>
      <c r="J186" s="195"/>
      <c r="K186" s="195"/>
      <c r="L186" s="196"/>
      <c r="M186" s="196"/>
      <c r="N186" s="196"/>
      <c r="O186" s="98"/>
      <c r="P186" s="98"/>
      <c r="Q186" s="98"/>
      <c r="R186" s="98"/>
      <c r="S186" s="98"/>
      <c r="T186" s="98"/>
      <c r="U186" s="98"/>
      <c r="V186" s="98"/>
      <c r="W186" s="98"/>
      <c r="X186" s="98"/>
      <c r="Y186" s="98"/>
      <c r="Z186" s="98"/>
      <c r="AA186" s="98"/>
      <c r="AB186" s="98"/>
      <c r="AC186" s="98"/>
      <c r="AD186" s="98"/>
      <c r="AE186" s="98"/>
      <c r="AF186" s="98"/>
      <c r="AG186" s="98"/>
      <c r="AH186" s="98"/>
      <c r="AI186" s="98"/>
      <c r="AJ186" s="98"/>
      <c r="AK186" s="98"/>
      <c r="AL186" s="98"/>
      <c r="AM186" s="98"/>
      <c r="AN186" s="98"/>
      <c r="AO186" s="98"/>
    </row>
    <row r="187" spans="1:41">
      <c r="A187" s="45"/>
      <c r="B187" s="192"/>
      <c r="C187" s="192"/>
      <c r="D187" s="192"/>
      <c r="E187" s="192"/>
      <c r="F187" s="193"/>
      <c r="G187" s="193"/>
      <c r="H187" s="194"/>
      <c r="I187" s="194"/>
      <c r="J187" s="195"/>
      <c r="K187" s="195"/>
      <c r="L187" s="196"/>
      <c r="M187" s="196"/>
      <c r="N187" s="196"/>
      <c r="O187" s="98"/>
      <c r="P187" s="98"/>
      <c r="Q187" s="98"/>
      <c r="R187" s="98"/>
      <c r="S187" s="98"/>
      <c r="T187" s="98"/>
      <c r="U187" s="98"/>
      <c r="V187" s="98"/>
      <c r="W187" s="98"/>
      <c r="X187" s="98"/>
      <c r="Y187" s="98"/>
      <c r="Z187" s="98"/>
      <c r="AA187" s="98"/>
      <c r="AB187" s="98"/>
      <c r="AC187" s="98"/>
      <c r="AD187" s="98"/>
      <c r="AE187" s="98"/>
      <c r="AF187" s="98"/>
      <c r="AG187" s="98"/>
      <c r="AH187" s="98"/>
      <c r="AI187" s="98"/>
      <c r="AJ187" s="98"/>
      <c r="AK187" s="98"/>
      <c r="AL187" s="98"/>
      <c r="AM187" s="98"/>
      <c r="AN187" s="98"/>
      <c r="AO187" s="98"/>
    </row>
    <row r="188" spans="1:41">
      <c r="A188" s="45"/>
      <c r="B188" s="192"/>
      <c r="C188" s="192"/>
      <c r="D188" s="192"/>
      <c r="E188" s="192"/>
      <c r="F188" s="193"/>
      <c r="G188" s="193"/>
      <c r="H188" s="194"/>
      <c r="I188" s="194"/>
      <c r="J188" s="195"/>
      <c r="K188" s="195"/>
      <c r="L188" s="196"/>
      <c r="M188" s="196"/>
      <c r="N188" s="196"/>
      <c r="O188" s="98"/>
      <c r="P188" s="98"/>
      <c r="Q188" s="98"/>
      <c r="R188" s="98"/>
      <c r="S188" s="98"/>
      <c r="T188" s="98"/>
      <c r="U188" s="98"/>
      <c r="V188" s="98"/>
      <c r="W188" s="98"/>
      <c r="X188" s="98"/>
      <c r="Y188" s="98"/>
      <c r="Z188" s="98"/>
      <c r="AA188" s="98"/>
      <c r="AB188" s="98"/>
      <c r="AC188" s="98"/>
      <c r="AD188" s="98"/>
      <c r="AE188" s="98"/>
      <c r="AF188" s="98"/>
      <c r="AG188" s="98"/>
      <c r="AH188" s="98"/>
      <c r="AI188" s="98"/>
      <c r="AJ188" s="98"/>
      <c r="AK188" s="98"/>
      <c r="AL188" s="98"/>
      <c r="AM188" s="98"/>
      <c r="AN188" s="98"/>
      <c r="AO188" s="98"/>
    </row>
    <row r="189" spans="1:41">
      <c r="A189" s="45"/>
      <c r="B189" s="192"/>
      <c r="C189" s="192"/>
      <c r="D189" s="192"/>
      <c r="E189" s="192"/>
      <c r="F189" s="193"/>
      <c r="G189" s="193"/>
      <c r="H189" s="194"/>
      <c r="I189" s="194"/>
      <c r="J189" s="195"/>
      <c r="K189" s="195"/>
      <c r="L189" s="196"/>
      <c r="M189" s="196"/>
      <c r="N189" s="196"/>
      <c r="O189" s="98"/>
      <c r="P189" s="98"/>
      <c r="Q189" s="98"/>
      <c r="R189" s="98"/>
      <c r="S189" s="98"/>
      <c r="T189" s="98"/>
      <c r="U189" s="98"/>
      <c r="V189" s="98"/>
      <c r="W189" s="98"/>
      <c r="X189" s="98"/>
      <c r="Y189" s="98"/>
      <c r="Z189" s="98"/>
      <c r="AA189" s="98"/>
      <c r="AB189" s="98"/>
      <c r="AC189" s="98"/>
      <c r="AD189" s="98"/>
      <c r="AE189" s="98"/>
      <c r="AF189" s="98"/>
      <c r="AG189" s="98"/>
      <c r="AH189" s="98"/>
      <c r="AI189" s="98"/>
      <c r="AJ189" s="98"/>
      <c r="AK189" s="98"/>
      <c r="AL189" s="98"/>
      <c r="AM189" s="98"/>
      <c r="AN189" s="98"/>
      <c r="AO189" s="98"/>
    </row>
    <row r="190" spans="1:41">
      <c r="A190" s="45"/>
      <c r="B190" s="192"/>
      <c r="C190" s="192"/>
      <c r="D190" s="192"/>
      <c r="E190" s="192"/>
      <c r="F190" s="193"/>
      <c r="G190" s="193"/>
      <c r="H190" s="194"/>
      <c r="I190" s="194"/>
      <c r="J190" s="195"/>
      <c r="K190" s="195"/>
      <c r="L190" s="196"/>
      <c r="M190" s="196"/>
      <c r="N190" s="196"/>
      <c r="O190" s="98"/>
      <c r="P190" s="98"/>
      <c r="Q190" s="98"/>
      <c r="R190" s="98"/>
      <c r="S190" s="98"/>
      <c r="T190" s="98"/>
      <c r="U190" s="98"/>
      <c r="V190" s="98"/>
      <c r="W190" s="98"/>
      <c r="X190" s="98"/>
      <c r="Y190" s="98"/>
      <c r="Z190" s="98"/>
      <c r="AA190" s="98"/>
      <c r="AB190" s="98"/>
      <c r="AC190" s="98"/>
      <c r="AD190" s="98"/>
      <c r="AE190" s="98"/>
      <c r="AF190" s="98"/>
      <c r="AG190" s="98"/>
      <c r="AH190" s="98"/>
      <c r="AI190" s="98"/>
      <c r="AJ190" s="98"/>
      <c r="AK190" s="98"/>
      <c r="AL190" s="98"/>
      <c r="AM190" s="98"/>
      <c r="AN190" s="98"/>
      <c r="AO190" s="98"/>
    </row>
    <row r="191" spans="1:41">
      <c r="A191" s="45"/>
      <c r="B191" s="192"/>
      <c r="C191" s="192"/>
      <c r="D191" s="192"/>
      <c r="E191" s="192"/>
      <c r="F191" s="193"/>
      <c r="G191" s="193"/>
      <c r="H191" s="194"/>
      <c r="I191" s="194"/>
      <c r="J191" s="195"/>
      <c r="K191" s="195"/>
      <c r="L191" s="196"/>
      <c r="M191" s="196"/>
      <c r="N191" s="196"/>
      <c r="O191" s="98"/>
      <c r="P191" s="98"/>
      <c r="Q191" s="98"/>
      <c r="R191" s="98"/>
      <c r="S191" s="98"/>
      <c r="T191" s="98"/>
      <c r="U191" s="98"/>
      <c r="V191" s="98"/>
      <c r="W191" s="98"/>
      <c r="X191" s="98"/>
      <c r="Y191" s="98"/>
      <c r="Z191" s="98"/>
      <c r="AA191" s="98"/>
      <c r="AB191" s="98"/>
      <c r="AC191" s="98"/>
      <c r="AD191" s="98"/>
      <c r="AE191" s="98"/>
      <c r="AF191" s="98"/>
      <c r="AG191" s="98"/>
      <c r="AH191" s="98"/>
      <c r="AI191" s="98"/>
      <c r="AJ191" s="98"/>
      <c r="AK191" s="98"/>
      <c r="AL191" s="98"/>
      <c r="AM191" s="98"/>
      <c r="AN191" s="98"/>
      <c r="AO191" s="98"/>
    </row>
    <row r="192" spans="1:41">
      <c r="A192" s="45"/>
      <c r="B192" s="192"/>
      <c r="C192" s="192"/>
      <c r="D192" s="192"/>
      <c r="E192" s="192"/>
      <c r="F192" s="193"/>
      <c r="G192" s="193"/>
      <c r="H192" s="194"/>
      <c r="I192" s="194"/>
      <c r="J192" s="195"/>
      <c r="K192" s="195"/>
      <c r="L192" s="196"/>
      <c r="M192" s="196"/>
      <c r="N192" s="196"/>
      <c r="O192" s="98"/>
      <c r="P192" s="98"/>
      <c r="Q192" s="98"/>
      <c r="R192" s="98"/>
      <c r="S192" s="98"/>
      <c r="T192" s="98"/>
      <c r="U192" s="98"/>
      <c r="V192" s="98"/>
      <c r="W192" s="98"/>
      <c r="X192" s="98"/>
      <c r="Y192" s="98"/>
      <c r="Z192" s="98"/>
      <c r="AA192" s="98"/>
      <c r="AB192" s="98"/>
      <c r="AC192" s="98"/>
      <c r="AD192" s="98"/>
      <c r="AE192" s="98"/>
      <c r="AF192" s="98"/>
      <c r="AG192" s="98"/>
      <c r="AH192" s="98"/>
      <c r="AI192" s="98"/>
      <c r="AJ192" s="98"/>
      <c r="AK192" s="98"/>
      <c r="AL192" s="98"/>
      <c r="AM192" s="98"/>
      <c r="AN192" s="98"/>
      <c r="AO192" s="98"/>
    </row>
    <row r="193" spans="1:41">
      <c r="A193" s="45"/>
      <c r="B193" s="192"/>
      <c r="C193" s="192"/>
      <c r="D193" s="192"/>
      <c r="E193" s="192"/>
      <c r="F193" s="193"/>
      <c r="G193" s="193"/>
      <c r="H193" s="194"/>
      <c r="I193" s="194"/>
      <c r="J193" s="195"/>
      <c r="K193" s="195"/>
      <c r="L193" s="196"/>
      <c r="M193" s="196"/>
      <c r="N193" s="196"/>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c r="AL193" s="98"/>
      <c r="AM193" s="98"/>
      <c r="AN193" s="98"/>
      <c r="AO193" s="98"/>
    </row>
    <row r="194" spans="1:41">
      <c r="A194" s="45"/>
      <c r="B194" s="192"/>
      <c r="C194" s="192"/>
      <c r="D194" s="192"/>
      <c r="E194" s="192"/>
      <c r="F194" s="193"/>
      <c r="G194" s="193"/>
      <c r="H194" s="194"/>
      <c r="I194" s="194"/>
      <c r="J194" s="195"/>
      <c r="K194" s="195"/>
      <c r="L194" s="196"/>
      <c r="M194" s="196"/>
      <c r="N194" s="196"/>
      <c r="O194" s="98"/>
      <c r="P194" s="98"/>
      <c r="Q194" s="98"/>
      <c r="R194" s="98"/>
      <c r="S194" s="98"/>
      <c r="T194" s="98"/>
      <c r="U194" s="98"/>
      <c r="V194" s="98"/>
      <c r="W194" s="98"/>
      <c r="X194" s="98"/>
      <c r="Y194" s="98"/>
      <c r="Z194" s="98"/>
      <c r="AA194" s="98"/>
      <c r="AB194" s="98"/>
      <c r="AC194" s="98"/>
      <c r="AD194" s="98"/>
      <c r="AE194" s="98"/>
      <c r="AF194" s="98"/>
      <c r="AG194" s="98"/>
      <c r="AH194" s="98"/>
      <c r="AI194" s="98"/>
      <c r="AJ194" s="98"/>
      <c r="AK194" s="98"/>
      <c r="AL194" s="98"/>
      <c r="AM194" s="98"/>
      <c r="AN194" s="98"/>
      <c r="AO194" s="98"/>
    </row>
    <row r="195" spans="1:41">
      <c r="A195" s="192"/>
      <c r="B195" s="192"/>
      <c r="C195" s="192"/>
      <c r="D195" s="192"/>
      <c r="E195" s="192"/>
      <c r="F195" s="193"/>
      <c r="G195" s="193"/>
      <c r="H195" s="194"/>
      <c r="I195" s="194"/>
      <c r="J195" s="195"/>
      <c r="K195" s="195"/>
      <c r="L195" s="196"/>
      <c r="M195" s="196"/>
      <c r="N195" s="196"/>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c r="AN195" s="98"/>
      <c r="AO195" s="98"/>
    </row>
    <row r="196" spans="1:41">
      <c r="A196" s="192"/>
      <c r="B196" s="192"/>
      <c r="C196" s="192"/>
      <c r="D196" s="192"/>
      <c r="E196" s="192"/>
      <c r="F196" s="193"/>
      <c r="G196" s="193"/>
      <c r="H196" s="194"/>
      <c r="I196" s="194"/>
      <c r="J196" s="195"/>
      <c r="K196" s="195"/>
      <c r="L196" s="196"/>
      <c r="M196" s="196"/>
      <c r="N196" s="196"/>
      <c r="O196" s="98"/>
      <c r="P196" s="98"/>
      <c r="Q196" s="98"/>
      <c r="R196" s="98"/>
      <c r="S196" s="98"/>
      <c r="T196" s="98"/>
      <c r="U196" s="98"/>
      <c r="V196" s="98"/>
      <c r="W196" s="98"/>
      <c r="X196" s="98"/>
      <c r="Y196" s="98"/>
      <c r="Z196" s="98"/>
      <c r="AA196" s="98"/>
      <c r="AB196" s="98"/>
      <c r="AC196" s="98"/>
      <c r="AD196" s="98"/>
      <c r="AE196" s="98"/>
      <c r="AF196" s="98"/>
      <c r="AG196" s="98"/>
      <c r="AH196" s="98"/>
      <c r="AI196" s="98"/>
      <c r="AJ196" s="98"/>
      <c r="AK196" s="98"/>
      <c r="AL196" s="98"/>
      <c r="AM196" s="98"/>
      <c r="AN196" s="98"/>
      <c r="AO196" s="98"/>
    </row>
    <row r="197" spans="1:41">
      <c r="A197" s="192"/>
      <c r="B197" s="192"/>
      <c r="C197" s="192"/>
      <c r="D197" s="192"/>
      <c r="E197" s="192"/>
      <c r="F197" s="193"/>
      <c r="G197" s="193"/>
      <c r="H197" s="194"/>
      <c r="I197" s="194"/>
      <c r="J197" s="195"/>
      <c r="K197" s="195"/>
      <c r="L197" s="196"/>
      <c r="M197" s="196"/>
      <c r="N197" s="196"/>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c r="AN197" s="98"/>
      <c r="AO197" s="98"/>
    </row>
    <row r="198" spans="1:41">
      <c r="A198" s="192"/>
      <c r="B198" s="192"/>
      <c r="C198" s="192"/>
      <c r="D198" s="192"/>
      <c r="E198" s="192"/>
      <c r="F198" s="193"/>
      <c r="G198" s="193"/>
      <c r="H198" s="194"/>
      <c r="I198" s="194"/>
      <c r="J198" s="195"/>
      <c r="K198" s="195"/>
      <c r="L198" s="196"/>
      <c r="M198" s="196"/>
      <c r="N198" s="196"/>
      <c r="O198" s="98"/>
      <c r="P198" s="98"/>
      <c r="Q198" s="98"/>
      <c r="R198" s="98"/>
      <c r="S198" s="98"/>
      <c r="T198" s="98"/>
      <c r="U198" s="98"/>
      <c r="V198" s="98"/>
      <c r="W198" s="98"/>
      <c r="X198" s="98"/>
      <c r="Y198" s="98"/>
      <c r="Z198" s="98"/>
      <c r="AA198" s="98"/>
      <c r="AB198" s="98"/>
      <c r="AC198" s="98"/>
      <c r="AD198" s="98"/>
      <c r="AE198" s="98"/>
      <c r="AF198" s="98"/>
      <c r="AG198" s="98"/>
      <c r="AH198" s="98"/>
      <c r="AI198" s="98"/>
      <c r="AJ198" s="98"/>
      <c r="AK198" s="98"/>
      <c r="AL198" s="98"/>
      <c r="AM198" s="98"/>
      <c r="AN198" s="98"/>
      <c r="AO198" s="98"/>
    </row>
    <row r="199" spans="1:41">
      <c r="A199" s="192"/>
      <c r="B199" s="192"/>
      <c r="C199" s="192"/>
      <c r="D199" s="192"/>
      <c r="E199" s="192"/>
      <c r="F199" s="193"/>
      <c r="G199" s="193"/>
      <c r="H199" s="194"/>
      <c r="I199" s="194"/>
      <c r="J199" s="195"/>
      <c r="K199" s="195"/>
      <c r="L199" s="196"/>
      <c r="M199" s="196"/>
      <c r="N199" s="196"/>
      <c r="O199" s="98"/>
      <c r="P199" s="98"/>
      <c r="Q199" s="98"/>
      <c r="R199" s="98"/>
      <c r="S199" s="98"/>
      <c r="T199" s="98"/>
      <c r="U199" s="98"/>
      <c r="V199" s="98"/>
      <c r="W199" s="98"/>
      <c r="X199" s="98"/>
      <c r="Y199" s="98"/>
      <c r="Z199" s="98"/>
      <c r="AA199" s="98"/>
      <c r="AB199" s="98"/>
      <c r="AC199" s="98"/>
      <c r="AD199" s="98"/>
      <c r="AE199" s="98"/>
      <c r="AF199" s="98"/>
      <c r="AG199" s="98"/>
      <c r="AH199" s="98"/>
      <c r="AI199" s="98"/>
      <c r="AJ199" s="98"/>
      <c r="AK199" s="98"/>
      <c r="AL199" s="98"/>
      <c r="AM199" s="98"/>
      <c r="AN199" s="98"/>
      <c r="AO199" s="98"/>
    </row>
    <row r="200" spans="1:41">
      <c r="A200" s="192"/>
      <c r="B200" s="192"/>
      <c r="C200" s="192"/>
      <c r="D200" s="192"/>
      <c r="E200" s="192"/>
      <c r="F200" s="193"/>
      <c r="G200" s="193"/>
      <c r="H200" s="194"/>
      <c r="I200" s="194"/>
      <c r="J200" s="195"/>
      <c r="K200" s="195"/>
      <c r="L200" s="196"/>
      <c r="M200" s="196"/>
      <c r="N200" s="196"/>
      <c r="O200" s="98"/>
      <c r="P200" s="98"/>
      <c r="Q200" s="98"/>
      <c r="R200" s="98"/>
      <c r="S200" s="98"/>
      <c r="T200" s="98"/>
      <c r="U200" s="98"/>
      <c r="V200" s="98"/>
      <c r="W200" s="98"/>
      <c r="X200" s="98"/>
      <c r="Y200" s="98"/>
      <c r="Z200" s="98"/>
      <c r="AA200" s="98"/>
      <c r="AB200" s="98"/>
      <c r="AC200" s="98"/>
      <c r="AD200" s="98"/>
      <c r="AE200" s="98"/>
      <c r="AF200" s="98"/>
      <c r="AG200" s="98"/>
      <c r="AH200" s="98"/>
      <c r="AI200" s="98"/>
      <c r="AJ200" s="98"/>
      <c r="AK200" s="98"/>
      <c r="AL200" s="98"/>
      <c r="AM200" s="98"/>
      <c r="AN200" s="98"/>
      <c r="AO200" s="98"/>
    </row>
    <row r="201" spans="1:41">
      <c r="A201" s="192"/>
      <c r="B201" s="192"/>
      <c r="C201" s="192"/>
      <c r="D201" s="192"/>
      <c r="E201" s="192"/>
      <c r="F201" s="193"/>
      <c r="G201" s="193"/>
      <c r="H201" s="194"/>
      <c r="I201" s="194"/>
      <c r="J201" s="195"/>
      <c r="K201" s="195"/>
      <c r="L201" s="196"/>
      <c r="M201" s="196"/>
      <c r="N201" s="196"/>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c r="AL201" s="98"/>
      <c r="AM201" s="98"/>
      <c r="AN201" s="98"/>
      <c r="AO201" s="98"/>
    </row>
    <row r="202" spans="1:41">
      <c r="A202" s="192"/>
      <c r="B202" s="192"/>
      <c r="C202" s="192"/>
      <c r="D202" s="192"/>
      <c r="E202" s="192"/>
      <c r="F202" s="193"/>
      <c r="G202" s="193"/>
      <c r="H202" s="194"/>
      <c r="I202" s="194"/>
      <c r="J202" s="195"/>
      <c r="K202" s="195"/>
      <c r="L202" s="196"/>
      <c r="M202" s="196"/>
      <c r="N202" s="196"/>
      <c r="O202" s="98"/>
      <c r="P202" s="98"/>
      <c r="Q202" s="98"/>
      <c r="R202" s="98"/>
      <c r="S202" s="98"/>
      <c r="T202" s="98"/>
      <c r="U202" s="98"/>
      <c r="V202" s="98"/>
      <c r="W202" s="98"/>
      <c r="X202" s="98"/>
      <c r="Y202" s="98"/>
      <c r="Z202" s="98"/>
      <c r="AA202" s="98"/>
      <c r="AB202" s="98"/>
      <c r="AC202" s="98"/>
      <c r="AD202" s="98"/>
      <c r="AE202" s="98"/>
      <c r="AF202" s="98"/>
      <c r="AG202" s="98"/>
      <c r="AH202" s="98"/>
      <c r="AI202" s="98"/>
      <c r="AJ202" s="98"/>
      <c r="AK202" s="98"/>
      <c r="AL202" s="98"/>
      <c r="AM202" s="98"/>
      <c r="AN202" s="98"/>
      <c r="AO202" s="98"/>
    </row>
    <row r="203" spans="1:41">
      <c r="A203" s="192"/>
      <c r="B203" s="192"/>
      <c r="C203" s="192"/>
      <c r="D203" s="192"/>
      <c r="E203" s="192"/>
      <c r="F203" s="193"/>
      <c r="G203" s="193"/>
      <c r="H203" s="194"/>
      <c r="I203" s="194"/>
      <c r="J203" s="195"/>
      <c r="K203" s="195"/>
      <c r="L203" s="196"/>
      <c r="M203" s="196"/>
      <c r="N203" s="196"/>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c r="AN203" s="98"/>
      <c r="AO203" s="98"/>
    </row>
    <row r="204" spans="1:41">
      <c r="A204" s="192"/>
      <c r="B204" s="192"/>
      <c r="C204" s="192"/>
      <c r="D204" s="192"/>
      <c r="E204" s="192"/>
      <c r="F204" s="193"/>
      <c r="G204" s="193"/>
      <c r="H204" s="194"/>
      <c r="I204" s="194"/>
      <c r="J204" s="195"/>
      <c r="K204" s="195"/>
      <c r="L204" s="196"/>
      <c r="M204" s="196"/>
      <c r="N204" s="196"/>
      <c r="O204" s="98"/>
      <c r="P204" s="98"/>
      <c r="Q204" s="98"/>
      <c r="R204" s="98"/>
      <c r="S204" s="98"/>
      <c r="T204" s="98"/>
      <c r="U204" s="98"/>
      <c r="V204" s="98"/>
      <c r="W204" s="98"/>
      <c r="X204" s="98"/>
      <c r="Y204" s="98"/>
      <c r="Z204" s="98"/>
      <c r="AA204" s="98"/>
      <c r="AB204" s="98"/>
      <c r="AC204" s="98"/>
      <c r="AD204" s="98"/>
      <c r="AE204" s="98"/>
      <c r="AF204" s="98"/>
      <c r="AG204" s="98"/>
      <c r="AH204" s="98"/>
      <c r="AI204" s="98"/>
      <c r="AJ204" s="98"/>
      <c r="AK204" s="98"/>
      <c r="AL204" s="98"/>
      <c r="AM204" s="98"/>
      <c r="AN204" s="98"/>
      <c r="AO204" s="98"/>
    </row>
    <row r="205" spans="1:41">
      <c r="A205" s="192"/>
      <c r="B205" s="192"/>
      <c r="C205" s="192"/>
      <c r="D205" s="192"/>
      <c r="E205" s="192"/>
      <c r="F205" s="193"/>
      <c r="G205" s="193"/>
      <c r="H205" s="194"/>
      <c r="I205" s="194"/>
      <c r="J205" s="195"/>
      <c r="K205" s="195"/>
      <c r="L205" s="196"/>
      <c r="M205" s="196"/>
      <c r="N205" s="196"/>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c r="AN205" s="98"/>
      <c r="AO205" s="98"/>
    </row>
    <row r="206" spans="1:41">
      <c r="A206" s="192"/>
      <c r="B206" s="192"/>
      <c r="C206" s="192"/>
      <c r="D206" s="192"/>
      <c r="E206" s="192"/>
      <c r="F206" s="193"/>
      <c r="G206" s="193"/>
      <c r="H206" s="194"/>
      <c r="I206" s="194"/>
      <c r="J206" s="195"/>
      <c r="K206" s="195"/>
      <c r="L206" s="196"/>
      <c r="M206" s="196"/>
      <c r="N206" s="196"/>
      <c r="O206" s="98"/>
      <c r="P206" s="98"/>
      <c r="Q206" s="98"/>
      <c r="R206" s="98"/>
      <c r="S206" s="98"/>
      <c r="T206" s="98"/>
      <c r="U206" s="98"/>
      <c r="V206" s="98"/>
      <c r="W206" s="98"/>
      <c r="X206" s="98"/>
      <c r="Y206" s="98"/>
      <c r="Z206" s="98"/>
      <c r="AA206" s="98"/>
      <c r="AB206" s="98"/>
      <c r="AC206" s="98"/>
      <c r="AD206" s="98"/>
      <c r="AE206" s="98"/>
      <c r="AF206" s="98"/>
      <c r="AG206" s="98"/>
      <c r="AH206" s="98"/>
      <c r="AI206" s="98"/>
      <c r="AJ206" s="98"/>
      <c r="AK206" s="98"/>
      <c r="AL206" s="98"/>
      <c r="AM206" s="98"/>
      <c r="AN206" s="98"/>
      <c r="AO206" s="98"/>
    </row>
    <row r="207" spans="1:41">
      <c r="A207" s="192"/>
      <c r="B207" s="192"/>
      <c r="C207" s="192"/>
      <c r="D207" s="192"/>
      <c r="E207" s="192"/>
      <c r="F207" s="193"/>
      <c r="G207" s="193"/>
      <c r="H207" s="194"/>
      <c r="I207" s="194"/>
      <c r="J207" s="195"/>
      <c r="K207" s="195"/>
      <c r="L207" s="196"/>
      <c r="M207" s="196"/>
      <c r="N207" s="196"/>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c r="AL207" s="98"/>
      <c r="AM207" s="98"/>
      <c r="AN207" s="98"/>
      <c r="AO207" s="98"/>
    </row>
    <row r="208" spans="1:41">
      <c r="A208" s="192"/>
      <c r="B208" s="192"/>
      <c r="C208" s="192"/>
      <c r="D208" s="192"/>
      <c r="E208" s="192"/>
      <c r="F208" s="193"/>
      <c r="G208" s="193"/>
      <c r="H208" s="194"/>
      <c r="I208" s="194"/>
      <c r="J208" s="195"/>
      <c r="K208" s="195"/>
      <c r="L208" s="196"/>
      <c r="M208" s="196"/>
      <c r="N208" s="196"/>
      <c r="O208" s="98"/>
      <c r="P208" s="98"/>
      <c r="Q208" s="98"/>
      <c r="R208" s="98"/>
      <c r="S208" s="98"/>
      <c r="T208" s="98"/>
      <c r="U208" s="98"/>
      <c r="V208" s="98"/>
      <c r="W208" s="98"/>
      <c r="X208" s="98"/>
      <c r="Y208" s="98"/>
      <c r="Z208" s="98"/>
      <c r="AA208" s="98"/>
      <c r="AB208" s="98"/>
      <c r="AC208" s="98"/>
      <c r="AD208" s="98"/>
      <c r="AE208" s="98"/>
      <c r="AF208" s="98"/>
      <c r="AG208" s="98"/>
      <c r="AH208" s="98"/>
      <c r="AI208" s="98"/>
      <c r="AJ208" s="98"/>
      <c r="AK208" s="98"/>
      <c r="AL208" s="98"/>
      <c r="AM208" s="98"/>
      <c r="AN208" s="98"/>
      <c r="AO208" s="98"/>
    </row>
    <row r="209" spans="1:41">
      <c r="A209" s="192"/>
      <c r="B209" s="192"/>
      <c r="C209" s="192"/>
      <c r="D209" s="192"/>
      <c r="E209" s="192"/>
      <c r="F209" s="193"/>
      <c r="G209" s="193"/>
      <c r="H209" s="194"/>
      <c r="I209" s="194"/>
      <c r="J209" s="195"/>
      <c r="K209" s="195"/>
      <c r="L209" s="196"/>
      <c r="M209" s="196"/>
      <c r="N209" s="196"/>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c r="AL209" s="98"/>
      <c r="AM209" s="98"/>
      <c r="AN209" s="98"/>
      <c r="AO209" s="98"/>
    </row>
    <row r="210" spans="1:41">
      <c r="A210" s="192"/>
      <c r="B210" s="192"/>
      <c r="C210" s="192"/>
      <c r="D210" s="192"/>
      <c r="E210" s="192"/>
      <c r="F210" s="193"/>
      <c r="G210" s="193"/>
      <c r="H210" s="194"/>
      <c r="I210" s="194"/>
      <c r="J210" s="195"/>
      <c r="K210" s="195"/>
      <c r="L210" s="196"/>
      <c r="M210" s="196"/>
      <c r="N210" s="196"/>
      <c r="O210" s="98"/>
      <c r="P210" s="98"/>
      <c r="Q210" s="98"/>
      <c r="R210" s="98"/>
      <c r="S210" s="98"/>
      <c r="T210" s="98"/>
      <c r="U210" s="98"/>
      <c r="V210" s="98"/>
      <c r="W210" s="98"/>
      <c r="X210" s="98"/>
      <c r="Y210" s="98"/>
      <c r="Z210" s="98"/>
      <c r="AA210" s="98"/>
      <c r="AB210" s="98"/>
      <c r="AC210" s="98"/>
      <c r="AD210" s="98"/>
      <c r="AE210" s="98"/>
      <c r="AF210" s="98"/>
      <c r="AG210" s="98"/>
      <c r="AH210" s="98"/>
      <c r="AI210" s="98"/>
      <c r="AJ210" s="98"/>
      <c r="AK210" s="98"/>
      <c r="AL210" s="98"/>
      <c r="AM210" s="98"/>
      <c r="AN210" s="98"/>
      <c r="AO210" s="98"/>
    </row>
    <row r="211" spans="1:41">
      <c r="A211" s="192"/>
      <c r="B211" s="192"/>
      <c r="C211" s="192"/>
      <c r="D211" s="192"/>
      <c r="E211" s="192"/>
      <c r="F211" s="193"/>
      <c r="G211" s="193"/>
      <c r="H211" s="194"/>
      <c r="I211" s="194"/>
      <c r="J211" s="195"/>
      <c r="K211" s="195"/>
      <c r="L211" s="196"/>
      <c r="M211" s="196"/>
      <c r="N211" s="196"/>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row>
    <row r="212" spans="1:41">
      <c r="A212" s="192"/>
      <c r="B212" s="192"/>
      <c r="C212" s="192"/>
      <c r="D212" s="192"/>
      <c r="E212" s="192"/>
      <c r="F212" s="193"/>
      <c r="G212" s="193"/>
      <c r="H212" s="194"/>
      <c r="I212" s="194"/>
      <c r="J212" s="195"/>
      <c r="K212" s="195"/>
      <c r="L212" s="196"/>
      <c r="M212" s="196"/>
      <c r="N212" s="196"/>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row>
    <row r="213" spans="1:41">
      <c r="A213" s="192"/>
      <c r="B213" s="192"/>
      <c r="C213" s="192"/>
      <c r="D213" s="192"/>
      <c r="E213" s="192"/>
      <c r="F213" s="193"/>
      <c r="G213" s="193"/>
      <c r="H213" s="194"/>
      <c r="I213" s="194"/>
      <c r="J213" s="195"/>
      <c r="K213" s="195"/>
      <c r="L213" s="196"/>
      <c r="M213" s="196"/>
      <c r="N213" s="196"/>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c r="AN213" s="98"/>
      <c r="AO213" s="98"/>
    </row>
    <row r="214" spans="1:41">
      <c r="A214" s="192"/>
      <c r="B214" s="192"/>
      <c r="C214" s="192"/>
      <c r="D214" s="192"/>
      <c r="E214" s="192"/>
      <c r="F214" s="193"/>
      <c r="G214" s="193"/>
      <c r="H214" s="194"/>
      <c r="I214" s="194"/>
      <c r="J214" s="195"/>
      <c r="K214" s="195"/>
      <c r="L214" s="196"/>
      <c r="M214" s="196"/>
      <c r="N214" s="196"/>
      <c r="O214" s="98"/>
      <c r="P214" s="98"/>
      <c r="Q214" s="98"/>
      <c r="R214" s="98"/>
      <c r="S214" s="98"/>
      <c r="T214" s="98"/>
      <c r="U214" s="98"/>
      <c r="V214" s="98"/>
      <c r="W214" s="98"/>
      <c r="X214" s="98"/>
      <c r="Y214" s="98"/>
      <c r="Z214" s="98"/>
      <c r="AA214" s="98"/>
      <c r="AB214" s="98"/>
      <c r="AC214" s="98"/>
      <c r="AD214" s="98"/>
      <c r="AE214" s="98"/>
      <c r="AF214" s="98"/>
      <c r="AG214" s="98"/>
      <c r="AH214" s="98"/>
      <c r="AI214" s="98"/>
      <c r="AJ214" s="98"/>
      <c r="AK214" s="98"/>
      <c r="AL214" s="98"/>
      <c r="AM214" s="98"/>
      <c r="AN214" s="98"/>
      <c r="AO214" s="98"/>
    </row>
    <row r="215" spans="1:41">
      <c r="A215" s="192"/>
      <c r="B215" s="192"/>
      <c r="C215" s="192"/>
      <c r="D215" s="192"/>
      <c r="E215" s="192"/>
      <c r="F215" s="193"/>
      <c r="G215" s="193"/>
      <c r="H215" s="194"/>
      <c r="I215" s="194"/>
      <c r="J215" s="195"/>
      <c r="K215" s="195"/>
      <c r="L215" s="196"/>
      <c r="M215" s="196"/>
      <c r="N215" s="196"/>
      <c r="O215" s="98"/>
      <c r="P215" s="98"/>
      <c r="Q215" s="98"/>
      <c r="R215" s="98"/>
      <c r="S215" s="98"/>
      <c r="T215" s="98"/>
      <c r="U215" s="98"/>
      <c r="V215" s="98"/>
      <c r="W215" s="98"/>
      <c r="X215" s="98"/>
      <c r="Y215" s="98"/>
      <c r="Z215" s="98"/>
      <c r="AA215" s="98"/>
      <c r="AB215" s="98"/>
      <c r="AC215" s="98"/>
      <c r="AD215" s="98"/>
      <c r="AE215" s="98"/>
      <c r="AF215" s="98"/>
      <c r="AG215" s="98"/>
      <c r="AH215" s="98"/>
      <c r="AI215" s="98"/>
      <c r="AJ215" s="98"/>
      <c r="AK215" s="98"/>
      <c r="AL215" s="98"/>
      <c r="AM215" s="98"/>
      <c r="AN215" s="98"/>
      <c r="AO215" s="98"/>
    </row>
    <row r="216" spans="1:41">
      <c r="A216" s="192"/>
      <c r="B216" s="192"/>
      <c r="C216" s="192"/>
      <c r="D216" s="192"/>
      <c r="E216" s="192"/>
      <c r="F216" s="193"/>
      <c r="G216" s="193"/>
      <c r="H216" s="194"/>
      <c r="I216" s="194"/>
      <c r="J216" s="195"/>
      <c r="K216" s="195"/>
      <c r="L216" s="196"/>
      <c r="M216" s="196"/>
      <c r="N216" s="196"/>
      <c r="O216" s="98"/>
      <c r="P216" s="98"/>
      <c r="Q216" s="98"/>
      <c r="R216" s="98"/>
      <c r="S216" s="98"/>
      <c r="T216" s="98"/>
      <c r="U216" s="98"/>
      <c r="V216" s="98"/>
      <c r="W216" s="98"/>
      <c r="X216" s="98"/>
      <c r="Y216" s="98"/>
      <c r="Z216" s="98"/>
      <c r="AA216" s="98"/>
      <c r="AB216" s="98"/>
      <c r="AC216" s="98"/>
      <c r="AD216" s="98"/>
      <c r="AE216" s="98"/>
      <c r="AF216" s="98"/>
      <c r="AG216" s="98"/>
      <c r="AH216" s="98"/>
      <c r="AI216" s="98"/>
      <c r="AJ216" s="98"/>
      <c r="AK216" s="98"/>
      <c r="AL216" s="98"/>
      <c r="AM216" s="98"/>
      <c r="AN216" s="98"/>
      <c r="AO216" s="98"/>
    </row>
    <row r="217" spans="1:41">
      <c r="A217" s="192"/>
      <c r="B217" s="192"/>
      <c r="C217" s="192"/>
      <c r="D217" s="192"/>
      <c r="E217" s="192"/>
      <c r="F217" s="193"/>
      <c r="G217" s="193"/>
      <c r="H217" s="194"/>
      <c r="I217" s="194"/>
      <c r="J217" s="195"/>
      <c r="K217" s="195"/>
      <c r="L217" s="196"/>
      <c r="M217" s="196"/>
      <c r="N217" s="196"/>
      <c r="O217" s="98"/>
      <c r="P217" s="98"/>
      <c r="Q217" s="98"/>
      <c r="R217" s="98"/>
      <c r="S217" s="98"/>
      <c r="T217" s="98"/>
      <c r="U217" s="98"/>
      <c r="V217" s="98"/>
      <c r="W217" s="98"/>
      <c r="X217" s="98"/>
      <c r="Y217" s="98"/>
      <c r="Z217" s="98"/>
      <c r="AA217" s="98"/>
      <c r="AB217" s="98"/>
      <c r="AC217" s="98"/>
      <c r="AD217" s="98"/>
      <c r="AE217" s="98"/>
      <c r="AF217" s="98"/>
      <c r="AG217" s="98"/>
      <c r="AH217" s="98"/>
      <c r="AI217" s="98"/>
      <c r="AJ217" s="98"/>
      <c r="AK217" s="98"/>
      <c r="AL217" s="98"/>
      <c r="AM217" s="98"/>
      <c r="AN217" s="98"/>
      <c r="AO217" s="98"/>
    </row>
    <row r="218" spans="1:41">
      <c r="A218" s="192"/>
      <c r="B218" s="192"/>
      <c r="C218" s="192"/>
      <c r="D218" s="192"/>
      <c r="E218" s="192"/>
      <c r="F218" s="193"/>
      <c r="G218" s="193"/>
      <c r="H218" s="194"/>
      <c r="I218" s="194"/>
      <c r="J218" s="195"/>
      <c r="K218" s="195"/>
      <c r="L218" s="196"/>
      <c r="M218" s="196"/>
      <c r="N218" s="196"/>
      <c r="O218" s="98"/>
      <c r="P218" s="98"/>
      <c r="Q218" s="98"/>
      <c r="R218" s="98"/>
      <c r="S218" s="98"/>
      <c r="T218" s="98"/>
      <c r="U218" s="98"/>
      <c r="V218" s="98"/>
      <c r="W218" s="98"/>
      <c r="X218" s="98"/>
      <c r="Y218" s="98"/>
      <c r="Z218" s="98"/>
      <c r="AA218" s="98"/>
      <c r="AB218" s="98"/>
      <c r="AC218" s="98"/>
      <c r="AD218" s="98"/>
      <c r="AE218" s="98"/>
      <c r="AF218" s="98"/>
      <c r="AG218" s="98"/>
      <c r="AH218" s="98"/>
      <c r="AI218" s="98"/>
      <c r="AJ218" s="98"/>
      <c r="AK218" s="98"/>
      <c r="AL218" s="98"/>
      <c r="AM218" s="98"/>
      <c r="AN218" s="98"/>
      <c r="AO218" s="98"/>
    </row>
    <row r="219" spans="1:41">
      <c r="A219" s="192"/>
      <c r="B219" s="192"/>
      <c r="C219" s="192"/>
      <c r="D219" s="192"/>
      <c r="E219" s="192"/>
      <c r="F219" s="193"/>
      <c r="G219" s="193"/>
      <c r="H219" s="194"/>
      <c r="I219" s="194"/>
      <c r="J219" s="195"/>
      <c r="K219" s="195"/>
      <c r="L219" s="196"/>
      <c r="M219" s="196"/>
      <c r="N219" s="196"/>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c r="AL219" s="98"/>
      <c r="AM219" s="98"/>
      <c r="AN219" s="98"/>
      <c r="AO219" s="98"/>
    </row>
    <row r="220" spans="1:41">
      <c r="A220" s="192"/>
      <c r="B220" s="192"/>
      <c r="C220" s="192"/>
      <c r="D220" s="192"/>
      <c r="E220" s="192"/>
      <c r="F220" s="193"/>
      <c r="G220" s="193"/>
      <c r="H220" s="194"/>
      <c r="I220" s="194"/>
      <c r="J220" s="195"/>
      <c r="K220" s="195"/>
      <c r="L220" s="196"/>
      <c r="M220" s="196"/>
      <c r="N220" s="196"/>
      <c r="O220" s="98"/>
      <c r="P220" s="98"/>
      <c r="Q220" s="98"/>
      <c r="R220" s="98"/>
      <c r="S220" s="98"/>
      <c r="T220" s="98"/>
      <c r="U220" s="98"/>
      <c r="V220" s="98"/>
      <c r="W220" s="98"/>
      <c r="X220" s="98"/>
      <c r="Y220" s="98"/>
      <c r="Z220" s="98"/>
      <c r="AA220" s="98"/>
      <c r="AB220" s="98"/>
      <c r="AC220" s="98"/>
      <c r="AD220" s="98"/>
      <c r="AE220" s="98"/>
      <c r="AF220" s="98"/>
      <c r="AG220" s="98"/>
      <c r="AH220" s="98"/>
      <c r="AI220" s="98"/>
      <c r="AJ220" s="98"/>
      <c r="AK220" s="98"/>
      <c r="AL220" s="98"/>
      <c r="AM220" s="98"/>
      <c r="AN220" s="98"/>
      <c r="AO220" s="98"/>
    </row>
    <row r="221" spans="1:41">
      <c r="A221" s="192"/>
      <c r="B221" s="192"/>
      <c r="C221" s="192"/>
      <c r="D221" s="192"/>
      <c r="E221" s="192"/>
      <c r="F221" s="193"/>
      <c r="G221" s="193"/>
      <c r="H221" s="194"/>
      <c r="I221" s="194"/>
      <c r="J221" s="195"/>
      <c r="K221" s="195"/>
      <c r="L221" s="196"/>
      <c r="M221" s="196"/>
      <c r="N221" s="196"/>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c r="AL221" s="98"/>
      <c r="AM221" s="98"/>
      <c r="AN221" s="98"/>
      <c r="AO221" s="98"/>
    </row>
    <row r="222" spans="1:41">
      <c r="A222" s="192"/>
      <c r="B222" s="192"/>
      <c r="C222" s="192"/>
      <c r="D222" s="192"/>
      <c r="E222" s="192"/>
      <c r="F222" s="193"/>
      <c r="G222" s="193"/>
      <c r="H222" s="194"/>
      <c r="I222" s="194"/>
      <c r="J222" s="195"/>
      <c r="K222" s="195"/>
      <c r="L222" s="196"/>
      <c r="M222" s="196"/>
      <c r="N222" s="196"/>
      <c r="O222" s="98"/>
      <c r="P222" s="98"/>
      <c r="Q222" s="98"/>
      <c r="R222" s="98"/>
      <c r="S222" s="98"/>
      <c r="T222" s="98"/>
      <c r="U222" s="98"/>
      <c r="V222" s="98"/>
      <c r="W222" s="98"/>
      <c r="X222" s="98"/>
      <c r="Y222" s="98"/>
      <c r="Z222" s="98"/>
      <c r="AA222" s="98"/>
      <c r="AB222" s="98"/>
      <c r="AC222" s="98"/>
      <c r="AD222" s="98"/>
      <c r="AE222" s="98"/>
      <c r="AF222" s="98"/>
      <c r="AG222" s="98"/>
      <c r="AH222" s="98"/>
      <c r="AI222" s="98"/>
      <c r="AJ222" s="98"/>
      <c r="AK222" s="98"/>
      <c r="AL222" s="98"/>
      <c r="AM222" s="98"/>
      <c r="AN222" s="98"/>
      <c r="AO222" s="98"/>
    </row>
    <row r="223" spans="1:41">
      <c r="A223" s="192"/>
      <c r="B223" s="192"/>
      <c r="C223" s="192"/>
      <c r="D223" s="192"/>
      <c r="E223" s="192"/>
      <c r="F223" s="193"/>
      <c r="G223" s="193"/>
      <c r="H223" s="194"/>
      <c r="I223" s="194"/>
      <c r="J223" s="195"/>
      <c r="K223" s="195"/>
      <c r="L223" s="196"/>
      <c r="M223" s="196"/>
      <c r="N223" s="196"/>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c r="AL223" s="98"/>
      <c r="AM223" s="98"/>
      <c r="AN223" s="98"/>
      <c r="AO223" s="98"/>
    </row>
    <row r="224" spans="1:41">
      <c r="A224" s="192"/>
      <c r="B224" s="192"/>
      <c r="C224" s="192"/>
      <c r="D224" s="192"/>
      <c r="E224" s="192"/>
      <c r="F224" s="193"/>
      <c r="G224" s="193"/>
      <c r="H224" s="194"/>
      <c r="I224" s="194"/>
      <c r="J224" s="195"/>
      <c r="K224" s="195"/>
      <c r="L224" s="196"/>
      <c r="M224" s="196"/>
      <c r="N224" s="196"/>
      <c r="O224" s="98"/>
      <c r="P224" s="98"/>
      <c r="Q224" s="98"/>
      <c r="R224" s="98"/>
      <c r="S224" s="98"/>
      <c r="T224" s="98"/>
      <c r="U224" s="98"/>
      <c r="V224" s="98"/>
      <c r="W224" s="98"/>
      <c r="X224" s="98"/>
      <c r="Y224" s="98"/>
      <c r="Z224" s="98"/>
      <c r="AA224" s="98"/>
      <c r="AB224" s="98"/>
      <c r="AC224" s="98"/>
      <c r="AD224" s="98"/>
      <c r="AE224" s="98"/>
      <c r="AF224" s="98"/>
      <c r="AG224" s="98"/>
      <c r="AH224" s="98"/>
      <c r="AI224" s="98"/>
      <c r="AJ224" s="98"/>
      <c r="AK224" s="98"/>
      <c r="AL224" s="98"/>
      <c r="AM224" s="98"/>
      <c r="AN224" s="98"/>
      <c r="AO224" s="98"/>
    </row>
    <row r="225" spans="1:41">
      <c r="A225" s="192"/>
      <c r="B225" s="192"/>
      <c r="C225" s="192"/>
      <c r="D225" s="192"/>
      <c r="E225" s="192"/>
      <c r="F225" s="193"/>
      <c r="G225" s="193"/>
      <c r="H225" s="194"/>
      <c r="I225" s="194"/>
      <c r="J225" s="195"/>
      <c r="K225" s="195"/>
      <c r="L225" s="196"/>
      <c r="M225" s="196"/>
      <c r="N225" s="196"/>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c r="AL225" s="98"/>
      <c r="AM225" s="98"/>
      <c r="AN225" s="98"/>
      <c r="AO225" s="98"/>
    </row>
    <row r="226" spans="1:41">
      <c r="A226" s="192"/>
      <c r="B226" s="192"/>
      <c r="C226" s="192"/>
      <c r="D226" s="192"/>
      <c r="E226" s="192"/>
      <c r="F226" s="193"/>
      <c r="G226" s="193"/>
      <c r="H226" s="194"/>
      <c r="I226" s="194"/>
      <c r="J226" s="195"/>
      <c r="K226" s="195"/>
      <c r="L226" s="196"/>
      <c r="M226" s="196"/>
      <c r="N226" s="196"/>
      <c r="O226" s="98"/>
      <c r="P226" s="98"/>
      <c r="Q226" s="98"/>
      <c r="R226" s="98"/>
      <c r="S226" s="98"/>
      <c r="T226" s="98"/>
      <c r="U226" s="98"/>
      <c r="V226" s="98"/>
      <c r="W226" s="98"/>
      <c r="X226" s="98"/>
      <c r="Y226" s="98"/>
      <c r="Z226" s="98"/>
      <c r="AA226" s="98"/>
      <c r="AB226" s="98"/>
      <c r="AC226" s="98"/>
      <c r="AD226" s="98"/>
      <c r="AE226" s="98"/>
      <c r="AF226" s="98"/>
      <c r="AG226" s="98"/>
      <c r="AH226" s="98"/>
      <c r="AI226" s="98"/>
      <c r="AJ226" s="98"/>
      <c r="AK226" s="98"/>
      <c r="AL226" s="98"/>
      <c r="AM226" s="98"/>
      <c r="AN226" s="98"/>
      <c r="AO226" s="98"/>
    </row>
    <row r="227" spans="1:41">
      <c r="A227" s="192"/>
      <c r="B227" s="192"/>
      <c r="C227" s="192"/>
      <c r="D227" s="192"/>
      <c r="E227" s="192"/>
      <c r="F227" s="193"/>
      <c r="G227" s="193"/>
      <c r="H227" s="194"/>
      <c r="I227" s="194"/>
      <c r="J227" s="195"/>
      <c r="K227" s="195"/>
      <c r="L227" s="196"/>
      <c r="M227" s="196"/>
      <c r="N227" s="196"/>
      <c r="O227" s="98"/>
      <c r="P227" s="98"/>
      <c r="Q227" s="98"/>
      <c r="R227" s="98"/>
      <c r="S227" s="98"/>
      <c r="T227" s="98"/>
      <c r="U227" s="98"/>
      <c r="V227" s="98"/>
      <c r="W227" s="98"/>
      <c r="X227" s="98"/>
      <c r="Y227" s="98"/>
      <c r="Z227" s="98"/>
      <c r="AA227" s="98"/>
      <c r="AB227" s="98"/>
      <c r="AC227" s="98"/>
      <c r="AD227" s="98"/>
      <c r="AE227" s="98"/>
      <c r="AF227" s="98"/>
      <c r="AG227" s="98"/>
      <c r="AH227" s="98"/>
      <c r="AI227" s="98"/>
      <c r="AJ227" s="98"/>
      <c r="AK227" s="98"/>
      <c r="AL227" s="98"/>
      <c r="AM227" s="98"/>
      <c r="AN227" s="98"/>
      <c r="AO227" s="98"/>
    </row>
    <row r="228" spans="1:41">
      <c r="A228" s="192"/>
      <c r="B228" s="192"/>
      <c r="C228" s="192"/>
      <c r="D228" s="192"/>
      <c r="E228" s="192"/>
      <c r="F228" s="193"/>
      <c r="G228" s="193"/>
      <c r="H228" s="194"/>
      <c r="I228" s="194"/>
      <c r="J228" s="195"/>
      <c r="K228" s="195"/>
      <c r="L228" s="196"/>
      <c r="M228" s="196"/>
      <c r="N228" s="196"/>
      <c r="O228" s="98"/>
      <c r="P228" s="98"/>
      <c r="Q228" s="98"/>
      <c r="R228" s="98"/>
      <c r="S228" s="98"/>
      <c r="T228" s="98"/>
      <c r="U228" s="98"/>
      <c r="V228" s="98"/>
      <c r="W228" s="98"/>
      <c r="X228" s="98"/>
      <c r="Y228" s="98"/>
      <c r="Z228" s="98"/>
      <c r="AA228" s="98"/>
      <c r="AB228" s="98"/>
      <c r="AC228" s="98"/>
      <c r="AD228" s="98"/>
      <c r="AE228" s="98"/>
      <c r="AF228" s="98"/>
      <c r="AG228" s="98"/>
      <c r="AH228" s="98"/>
      <c r="AI228" s="98"/>
      <c r="AJ228" s="98"/>
      <c r="AK228" s="98"/>
      <c r="AL228" s="98"/>
      <c r="AM228" s="98"/>
      <c r="AN228" s="98"/>
      <c r="AO228" s="98"/>
    </row>
    <row r="229" spans="1:41">
      <c r="A229" s="192"/>
      <c r="B229" s="192"/>
      <c r="C229" s="192"/>
      <c r="D229" s="192"/>
      <c r="E229" s="192"/>
      <c r="F229" s="193"/>
      <c r="G229" s="193"/>
      <c r="H229" s="194"/>
      <c r="I229" s="194"/>
      <c r="J229" s="195"/>
      <c r="K229" s="195"/>
      <c r="L229" s="196"/>
      <c r="M229" s="196"/>
      <c r="N229" s="196"/>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98"/>
      <c r="AL229" s="98"/>
      <c r="AM229" s="98"/>
      <c r="AN229" s="98"/>
      <c r="AO229" s="98"/>
    </row>
    <row r="230" spans="1:41">
      <c r="A230" s="192"/>
      <c r="B230" s="192"/>
      <c r="C230" s="192"/>
      <c r="D230" s="192"/>
      <c r="E230" s="192"/>
      <c r="F230" s="193"/>
      <c r="G230" s="193"/>
      <c r="H230" s="194"/>
      <c r="I230" s="194"/>
      <c r="J230" s="195"/>
      <c r="K230" s="195"/>
      <c r="L230" s="196"/>
      <c r="M230" s="196"/>
      <c r="N230" s="196"/>
      <c r="O230" s="98"/>
      <c r="P230" s="98"/>
      <c r="Q230" s="98"/>
      <c r="R230" s="98"/>
      <c r="S230" s="98"/>
      <c r="T230" s="98"/>
      <c r="U230" s="98"/>
      <c r="V230" s="98"/>
      <c r="W230" s="98"/>
      <c r="X230" s="98"/>
      <c r="Y230" s="98"/>
      <c r="Z230" s="98"/>
      <c r="AA230" s="98"/>
      <c r="AB230" s="98"/>
      <c r="AC230" s="98"/>
      <c r="AD230" s="98"/>
      <c r="AE230" s="98"/>
      <c r="AF230" s="98"/>
      <c r="AG230" s="98"/>
      <c r="AH230" s="98"/>
      <c r="AI230" s="98"/>
      <c r="AJ230" s="98"/>
      <c r="AK230" s="98"/>
      <c r="AL230" s="98"/>
      <c r="AM230" s="98"/>
      <c r="AN230" s="98"/>
      <c r="AO230" s="98"/>
    </row>
    <row r="231" spans="1:41">
      <c r="A231" s="192"/>
      <c r="B231" s="192"/>
      <c r="C231" s="192"/>
      <c r="D231" s="192"/>
      <c r="E231" s="192"/>
      <c r="F231" s="193"/>
      <c r="G231" s="193"/>
      <c r="H231" s="194"/>
      <c r="I231" s="194"/>
      <c r="J231" s="195"/>
      <c r="K231" s="195"/>
      <c r="L231" s="196"/>
      <c r="M231" s="196"/>
      <c r="N231" s="196"/>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c r="AN231" s="98"/>
      <c r="AO231" s="98"/>
    </row>
    <row r="232" spans="1:41">
      <c r="A232" s="192"/>
      <c r="B232" s="192"/>
      <c r="C232" s="192"/>
      <c r="D232" s="192"/>
      <c r="E232" s="192"/>
      <c r="F232" s="193"/>
      <c r="G232" s="193"/>
      <c r="H232" s="194"/>
      <c r="I232" s="194"/>
      <c r="J232" s="195"/>
      <c r="K232" s="195"/>
      <c r="L232" s="196"/>
      <c r="M232" s="196"/>
      <c r="N232" s="196"/>
      <c r="O232" s="98"/>
      <c r="P232" s="98"/>
      <c r="Q232" s="98"/>
      <c r="R232" s="98"/>
      <c r="S232" s="98"/>
      <c r="T232" s="98"/>
      <c r="U232" s="98"/>
      <c r="V232" s="98"/>
      <c r="W232" s="98"/>
      <c r="X232" s="98"/>
      <c r="Y232" s="98"/>
      <c r="Z232" s="98"/>
      <c r="AA232" s="98"/>
      <c r="AB232" s="98"/>
      <c r="AC232" s="98"/>
      <c r="AD232" s="98"/>
      <c r="AE232" s="98"/>
      <c r="AF232" s="98"/>
      <c r="AG232" s="98"/>
      <c r="AH232" s="98"/>
      <c r="AI232" s="98"/>
      <c r="AJ232" s="98"/>
      <c r="AK232" s="98"/>
      <c r="AL232" s="98"/>
      <c r="AM232" s="98"/>
      <c r="AN232" s="98"/>
      <c r="AO232" s="98"/>
    </row>
    <row r="233" spans="1:41">
      <c r="A233" s="192"/>
      <c r="B233" s="192"/>
      <c r="C233" s="192"/>
      <c r="D233" s="192"/>
      <c r="E233" s="192"/>
      <c r="F233" s="193"/>
      <c r="G233" s="193"/>
      <c r="H233" s="194"/>
      <c r="I233" s="194"/>
      <c r="J233" s="195"/>
      <c r="K233" s="195"/>
      <c r="L233" s="196"/>
      <c r="M233" s="196"/>
      <c r="N233" s="196"/>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98"/>
      <c r="AL233" s="98"/>
      <c r="AM233" s="98"/>
      <c r="AN233" s="98"/>
      <c r="AO233" s="98"/>
    </row>
    <row r="234" spans="1:41">
      <c r="A234" s="192"/>
      <c r="B234" s="192"/>
      <c r="C234" s="192"/>
      <c r="D234" s="192"/>
      <c r="E234" s="192"/>
      <c r="F234" s="193"/>
      <c r="G234" s="193"/>
      <c r="H234" s="194"/>
      <c r="I234" s="194"/>
      <c r="J234" s="195"/>
      <c r="K234" s="195"/>
      <c r="L234" s="196"/>
      <c r="M234" s="196"/>
      <c r="N234" s="196"/>
      <c r="O234" s="98"/>
      <c r="P234" s="98"/>
      <c r="Q234" s="98"/>
      <c r="R234" s="98"/>
      <c r="S234" s="98"/>
      <c r="T234" s="98"/>
      <c r="U234" s="98"/>
      <c r="V234" s="98"/>
      <c r="W234" s="98"/>
      <c r="X234" s="98"/>
      <c r="Y234" s="98"/>
      <c r="Z234" s="98"/>
      <c r="AA234" s="98"/>
      <c r="AB234" s="98"/>
      <c r="AC234" s="98"/>
      <c r="AD234" s="98"/>
      <c r="AE234" s="98"/>
      <c r="AF234" s="98"/>
      <c r="AG234" s="98"/>
      <c r="AH234" s="98"/>
      <c r="AI234" s="98"/>
      <c r="AJ234" s="98"/>
      <c r="AK234" s="98"/>
      <c r="AL234" s="98"/>
      <c r="AM234" s="98"/>
      <c r="AN234" s="98"/>
      <c r="AO234" s="98"/>
    </row>
    <row r="235" spans="1:41">
      <c r="A235" s="192"/>
      <c r="B235" s="192"/>
      <c r="C235" s="192"/>
      <c r="D235" s="192"/>
      <c r="E235" s="192"/>
      <c r="F235" s="193"/>
      <c r="G235" s="193"/>
      <c r="H235" s="194"/>
      <c r="I235" s="194"/>
      <c r="J235" s="195"/>
      <c r="K235" s="195"/>
      <c r="L235" s="196"/>
      <c r="M235" s="196"/>
      <c r="N235" s="196"/>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98"/>
      <c r="AL235" s="98"/>
      <c r="AM235" s="98"/>
      <c r="AN235" s="98"/>
      <c r="AO235" s="98"/>
    </row>
    <row r="236" spans="1:41">
      <c r="A236" s="192"/>
      <c r="B236" s="192"/>
      <c r="C236" s="192"/>
      <c r="D236" s="192"/>
      <c r="E236" s="192"/>
      <c r="F236" s="193"/>
      <c r="G236" s="193"/>
      <c r="H236" s="194"/>
      <c r="I236" s="194"/>
      <c r="J236" s="195"/>
      <c r="K236" s="195"/>
      <c r="L236" s="196"/>
      <c r="M236" s="196"/>
      <c r="N236" s="196"/>
      <c r="O236" s="98"/>
      <c r="P236" s="98"/>
      <c r="Q236" s="98"/>
      <c r="R236" s="98"/>
      <c r="S236" s="98"/>
      <c r="T236" s="98"/>
      <c r="U236" s="98"/>
      <c r="V236" s="98"/>
      <c r="W236" s="98"/>
      <c r="X236" s="98"/>
      <c r="Y236" s="98"/>
      <c r="Z236" s="98"/>
      <c r="AA236" s="98"/>
      <c r="AB236" s="98"/>
      <c r="AC236" s="98"/>
      <c r="AD236" s="98"/>
      <c r="AE236" s="98"/>
      <c r="AF236" s="98"/>
      <c r="AG236" s="98"/>
      <c r="AH236" s="98"/>
      <c r="AI236" s="98"/>
      <c r="AJ236" s="98"/>
      <c r="AK236" s="98"/>
      <c r="AL236" s="98"/>
      <c r="AM236" s="98"/>
      <c r="AN236" s="98"/>
      <c r="AO236" s="98"/>
    </row>
    <row r="237" spans="1:41">
      <c r="A237" s="192"/>
      <c r="B237" s="192"/>
      <c r="C237" s="192"/>
      <c r="D237" s="192"/>
      <c r="E237" s="192"/>
      <c r="F237" s="193"/>
      <c r="G237" s="193"/>
      <c r="H237" s="194"/>
      <c r="I237" s="194"/>
      <c r="J237" s="195"/>
      <c r="K237" s="195"/>
      <c r="L237" s="196"/>
      <c r="M237" s="196"/>
      <c r="N237" s="196"/>
      <c r="O237" s="98"/>
      <c r="P237" s="98"/>
      <c r="Q237" s="98"/>
      <c r="R237" s="98"/>
      <c r="S237" s="98"/>
      <c r="T237" s="98"/>
      <c r="U237" s="98"/>
      <c r="V237" s="98"/>
      <c r="W237" s="98"/>
      <c r="X237" s="98"/>
      <c r="Y237" s="98"/>
      <c r="Z237" s="98"/>
      <c r="AA237" s="98"/>
      <c r="AB237" s="98"/>
      <c r="AC237" s="98"/>
      <c r="AD237" s="98"/>
      <c r="AE237" s="98"/>
      <c r="AF237" s="98"/>
      <c r="AG237" s="98"/>
      <c r="AH237" s="98"/>
      <c r="AI237" s="98"/>
      <c r="AJ237" s="98"/>
      <c r="AK237" s="98"/>
      <c r="AL237" s="98"/>
      <c r="AM237" s="98"/>
      <c r="AN237" s="98"/>
      <c r="AO237" s="98"/>
    </row>
    <row r="238" spans="1:41">
      <c r="A238" s="192"/>
      <c r="B238" s="192"/>
      <c r="C238" s="192"/>
      <c r="D238" s="192"/>
      <c r="E238" s="192"/>
      <c r="F238" s="193"/>
      <c r="G238" s="193"/>
      <c r="H238" s="194"/>
      <c r="I238" s="194"/>
      <c r="J238" s="195"/>
      <c r="K238" s="195"/>
      <c r="L238" s="196"/>
      <c r="M238" s="196"/>
      <c r="N238" s="196"/>
      <c r="O238" s="98"/>
      <c r="P238" s="98"/>
      <c r="Q238" s="98"/>
      <c r="R238" s="98"/>
      <c r="S238" s="98"/>
      <c r="T238" s="98"/>
      <c r="U238" s="98"/>
      <c r="V238" s="98"/>
      <c r="W238" s="98"/>
      <c r="X238" s="98"/>
      <c r="Y238" s="98"/>
      <c r="Z238" s="98"/>
      <c r="AA238" s="98"/>
      <c r="AB238" s="98"/>
      <c r="AC238" s="98"/>
      <c r="AD238" s="98"/>
      <c r="AE238" s="98"/>
      <c r="AF238" s="98"/>
      <c r="AG238" s="98"/>
      <c r="AH238" s="98"/>
      <c r="AI238" s="98"/>
      <c r="AJ238" s="98"/>
      <c r="AK238" s="98"/>
      <c r="AL238" s="98"/>
      <c r="AM238" s="98"/>
      <c r="AN238" s="98"/>
      <c r="AO238" s="98"/>
    </row>
    <row r="239" spans="1:41">
      <c r="A239" s="192"/>
      <c r="B239" s="192"/>
      <c r="C239" s="192"/>
      <c r="D239" s="192"/>
      <c r="E239" s="192"/>
      <c r="F239" s="193"/>
      <c r="G239" s="193"/>
      <c r="H239" s="194"/>
      <c r="I239" s="194"/>
      <c r="J239" s="195"/>
      <c r="K239" s="195"/>
      <c r="L239" s="196"/>
      <c r="M239" s="196"/>
      <c r="N239" s="196"/>
      <c r="O239" s="98"/>
      <c r="P239" s="98"/>
      <c r="Q239" s="98"/>
      <c r="R239" s="98"/>
      <c r="S239" s="98"/>
      <c r="T239" s="98"/>
      <c r="U239" s="98"/>
      <c r="V239" s="98"/>
      <c r="W239" s="98"/>
      <c r="X239" s="98"/>
      <c r="Y239" s="98"/>
      <c r="Z239" s="98"/>
      <c r="AA239" s="98"/>
      <c r="AB239" s="98"/>
      <c r="AC239" s="98"/>
      <c r="AD239" s="98"/>
      <c r="AE239" s="98"/>
      <c r="AF239" s="98"/>
      <c r="AG239" s="98"/>
      <c r="AH239" s="98"/>
      <c r="AI239" s="98"/>
      <c r="AJ239" s="98"/>
      <c r="AK239" s="98"/>
      <c r="AL239" s="98"/>
      <c r="AM239" s="98"/>
      <c r="AN239" s="98"/>
      <c r="AO239" s="98"/>
    </row>
    <row r="240" spans="1:41">
      <c r="A240" s="192"/>
      <c r="B240" s="192"/>
      <c r="C240" s="192"/>
      <c r="D240" s="192"/>
      <c r="E240" s="192"/>
      <c r="F240" s="193"/>
      <c r="G240" s="193"/>
      <c r="H240" s="194"/>
      <c r="I240" s="194"/>
      <c r="J240" s="195"/>
      <c r="K240" s="195"/>
      <c r="L240" s="196"/>
      <c r="M240" s="196"/>
      <c r="N240" s="196"/>
      <c r="O240" s="98"/>
      <c r="P240" s="98"/>
      <c r="Q240" s="98"/>
      <c r="R240" s="98"/>
      <c r="S240" s="98"/>
      <c r="T240" s="98"/>
      <c r="U240" s="98"/>
      <c r="V240" s="98"/>
      <c r="W240" s="98"/>
      <c r="X240" s="98"/>
      <c r="Y240" s="98"/>
      <c r="Z240" s="98"/>
      <c r="AA240" s="98"/>
      <c r="AB240" s="98"/>
      <c r="AC240" s="98"/>
      <c r="AD240" s="98"/>
      <c r="AE240" s="98"/>
      <c r="AF240" s="98"/>
      <c r="AG240" s="98"/>
      <c r="AH240" s="98"/>
      <c r="AI240" s="98"/>
      <c r="AJ240" s="98"/>
      <c r="AK240" s="98"/>
      <c r="AL240" s="98"/>
      <c r="AM240" s="98"/>
      <c r="AN240" s="98"/>
      <c r="AO240" s="98"/>
    </row>
    <row r="241" spans="1:41">
      <c r="A241" s="192"/>
      <c r="B241" s="192"/>
      <c r="C241" s="192"/>
      <c r="D241" s="192"/>
      <c r="E241" s="192"/>
      <c r="F241" s="193"/>
      <c r="G241" s="193"/>
      <c r="H241" s="194"/>
      <c r="I241" s="194"/>
      <c r="J241" s="195"/>
      <c r="K241" s="195"/>
      <c r="L241" s="196"/>
      <c r="M241" s="196"/>
      <c r="N241" s="196"/>
      <c r="O241" s="98"/>
      <c r="P241" s="98"/>
      <c r="Q241" s="98"/>
      <c r="R241" s="98"/>
      <c r="S241" s="98"/>
      <c r="T241" s="98"/>
      <c r="U241" s="98"/>
      <c r="V241" s="98"/>
      <c r="W241" s="98"/>
      <c r="X241" s="98"/>
      <c r="Y241" s="98"/>
      <c r="Z241" s="98"/>
      <c r="AA241" s="98"/>
      <c r="AB241" s="98"/>
      <c r="AC241" s="98"/>
      <c r="AD241" s="98"/>
      <c r="AE241" s="98"/>
      <c r="AF241" s="98"/>
      <c r="AG241" s="98"/>
      <c r="AH241" s="98"/>
      <c r="AI241" s="98"/>
      <c r="AJ241" s="98"/>
      <c r="AK241" s="98"/>
      <c r="AL241" s="98"/>
      <c r="AM241" s="98"/>
      <c r="AN241" s="98"/>
      <c r="AO241" s="98"/>
    </row>
    <row r="242" spans="1:41">
      <c r="A242" s="192"/>
      <c r="B242" s="192"/>
      <c r="C242" s="192"/>
      <c r="D242" s="192"/>
      <c r="E242" s="192"/>
      <c r="F242" s="193"/>
      <c r="G242" s="193"/>
      <c r="H242" s="194"/>
      <c r="I242" s="194"/>
      <c r="J242" s="195"/>
      <c r="K242" s="195"/>
      <c r="L242" s="196"/>
      <c r="M242" s="196"/>
      <c r="N242" s="196"/>
      <c r="O242" s="98"/>
      <c r="P242" s="98"/>
      <c r="Q242" s="98"/>
      <c r="R242" s="98"/>
      <c r="S242" s="98"/>
      <c r="T242" s="98"/>
      <c r="U242" s="98"/>
      <c r="V242" s="98"/>
      <c r="W242" s="98"/>
      <c r="X242" s="98"/>
      <c r="Y242" s="98"/>
      <c r="Z242" s="98"/>
      <c r="AA242" s="98"/>
      <c r="AB242" s="98"/>
      <c r="AC242" s="98"/>
      <c r="AD242" s="98"/>
      <c r="AE242" s="98"/>
      <c r="AF242" s="98"/>
      <c r="AG242" s="98"/>
      <c r="AH242" s="98"/>
      <c r="AI242" s="98"/>
      <c r="AJ242" s="98"/>
      <c r="AK242" s="98"/>
      <c r="AL242" s="98"/>
      <c r="AM242" s="98"/>
      <c r="AN242" s="98"/>
      <c r="AO242" s="98"/>
    </row>
    <row r="243" spans="1:41">
      <c r="A243" s="21"/>
      <c r="B243" s="21"/>
      <c r="C243" s="21"/>
      <c r="D243" s="21"/>
      <c r="E243" s="21"/>
      <c r="H243" s="49"/>
      <c r="I243" s="49"/>
      <c r="J243" s="50"/>
      <c r="K243" s="50"/>
    </row>
    <row r="244" spans="1:41">
      <c r="A244" s="21"/>
      <c r="B244" s="21"/>
      <c r="C244" s="21"/>
      <c r="D244" s="21"/>
      <c r="E244" s="21"/>
      <c r="H244" s="49"/>
      <c r="I244" s="49"/>
      <c r="J244" s="50"/>
      <c r="K244" s="50"/>
    </row>
    <row r="245" spans="1:41">
      <c r="A245" s="21"/>
      <c r="B245" s="21"/>
      <c r="C245" s="21"/>
      <c r="D245" s="21"/>
      <c r="E245" s="21"/>
      <c r="H245" s="49"/>
      <c r="I245" s="49"/>
      <c r="J245" s="50"/>
      <c r="K245" s="50"/>
    </row>
    <row r="246" spans="1:41">
      <c r="A246" s="21"/>
      <c r="B246" s="21"/>
      <c r="C246" s="21"/>
      <c r="D246" s="21"/>
      <c r="E246" s="21"/>
      <c r="H246" s="49"/>
      <c r="I246" s="49"/>
      <c r="J246" s="50"/>
      <c r="K246" s="50"/>
    </row>
    <row r="247" spans="1:41">
      <c r="A247" s="21"/>
      <c r="B247" s="21"/>
      <c r="C247" s="21"/>
      <c r="D247" s="21"/>
      <c r="E247" s="21"/>
      <c r="H247" s="49"/>
      <c r="I247" s="49"/>
      <c r="J247" s="50"/>
      <c r="K247" s="50"/>
    </row>
    <row r="248" spans="1:41">
      <c r="A248" s="21"/>
      <c r="B248" s="21"/>
      <c r="C248" s="21"/>
      <c r="D248" s="21"/>
      <c r="E248" s="21"/>
      <c r="H248" s="49"/>
      <c r="I248" s="49"/>
      <c r="J248" s="50"/>
      <c r="K248" s="50"/>
    </row>
    <row r="249" spans="1:41">
      <c r="A249" s="21"/>
      <c r="B249" s="21"/>
      <c r="C249" s="21"/>
      <c r="D249" s="21"/>
      <c r="E249" s="21"/>
      <c r="H249" s="49"/>
      <c r="I249" s="49"/>
      <c r="J249" s="50"/>
      <c r="K249" s="50"/>
    </row>
    <row r="250" spans="1:41">
      <c r="A250" s="21"/>
      <c r="B250" s="21"/>
      <c r="C250" s="21"/>
      <c r="D250" s="21"/>
      <c r="E250" s="21"/>
      <c r="H250" s="49"/>
      <c r="I250" s="49"/>
      <c r="J250" s="50"/>
      <c r="K250" s="50"/>
    </row>
    <row r="251" spans="1:41">
      <c r="A251" s="21"/>
      <c r="B251" s="21"/>
      <c r="C251" s="21"/>
      <c r="D251" s="21"/>
      <c r="E251" s="21"/>
      <c r="H251" s="49"/>
      <c r="I251" s="49"/>
      <c r="J251" s="50"/>
      <c r="K251" s="50"/>
    </row>
    <row r="252" spans="1:41">
      <c r="A252" s="21"/>
      <c r="B252" s="21"/>
      <c r="C252" s="21"/>
      <c r="D252" s="21"/>
      <c r="E252" s="21"/>
      <c r="H252" s="49"/>
      <c r="I252" s="49"/>
      <c r="J252" s="50"/>
      <c r="K252" s="50"/>
    </row>
    <row r="253" spans="1:41">
      <c r="A253" s="21"/>
      <c r="B253" s="21"/>
      <c r="C253" s="21"/>
      <c r="D253" s="21"/>
      <c r="E253" s="21"/>
      <c r="H253" s="49"/>
      <c r="I253" s="49"/>
      <c r="J253" s="50"/>
      <c r="K253" s="50"/>
    </row>
    <row r="254" spans="1:41">
      <c r="A254" s="21"/>
      <c r="B254" s="21"/>
      <c r="C254" s="21"/>
      <c r="D254" s="21"/>
      <c r="E254" s="21"/>
      <c r="H254" s="49"/>
      <c r="I254" s="49"/>
      <c r="J254" s="50"/>
      <c r="K254" s="50"/>
    </row>
    <row r="255" spans="1:41">
      <c r="A255" s="21"/>
      <c r="B255" s="21"/>
      <c r="C255" s="21"/>
      <c r="D255" s="21"/>
      <c r="E255" s="21"/>
      <c r="H255" s="49"/>
      <c r="I255" s="49"/>
      <c r="J255" s="50"/>
      <c r="K255" s="50"/>
    </row>
    <row r="256" spans="1:41">
      <c r="A256" s="21"/>
      <c r="B256" s="21"/>
      <c r="C256" s="21"/>
      <c r="D256" s="21"/>
      <c r="E256" s="21"/>
      <c r="H256" s="49"/>
      <c r="I256" s="49"/>
      <c r="J256" s="50"/>
      <c r="K256" s="50"/>
    </row>
    <row r="257" spans="1:11">
      <c r="A257" s="21"/>
      <c r="B257" s="21"/>
      <c r="C257" s="21"/>
      <c r="D257" s="21"/>
      <c r="E257" s="21"/>
      <c r="H257" s="49"/>
      <c r="I257" s="49"/>
      <c r="J257" s="50"/>
      <c r="K257" s="50"/>
    </row>
    <row r="258" spans="1:11">
      <c r="A258" s="21"/>
      <c r="B258" s="21"/>
      <c r="C258" s="21"/>
      <c r="D258" s="21"/>
      <c r="E258" s="21"/>
      <c r="H258" s="49"/>
      <c r="I258" s="49"/>
      <c r="J258" s="50"/>
      <c r="K258" s="50"/>
    </row>
    <row r="259" spans="1:11">
      <c r="A259" s="21"/>
      <c r="B259" s="21"/>
      <c r="C259" s="21"/>
      <c r="D259" s="21"/>
      <c r="E259" s="21"/>
      <c r="H259" s="49"/>
      <c r="I259" s="49"/>
      <c r="J259" s="50"/>
      <c r="K259" s="50"/>
    </row>
    <row r="260" spans="1:11">
      <c r="A260" s="21"/>
      <c r="B260" s="21"/>
      <c r="C260" s="21"/>
      <c r="D260" s="21"/>
      <c r="E260" s="21"/>
      <c r="H260" s="49"/>
      <c r="I260" s="49"/>
      <c r="J260" s="50"/>
      <c r="K260" s="50"/>
    </row>
    <row r="261" spans="1:11">
      <c r="A261" s="21"/>
      <c r="B261" s="21"/>
      <c r="C261" s="21"/>
      <c r="D261" s="21"/>
      <c r="E261" s="21"/>
      <c r="H261" s="49"/>
      <c r="I261" s="49"/>
      <c r="J261" s="50"/>
      <c r="K261" s="50"/>
    </row>
    <row r="262" spans="1:11">
      <c r="A262" s="21"/>
      <c r="B262" s="21"/>
      <c r="C262" s="21"/>
      <c r="D262" s="21"/>
      <c r="E262" s="21"/>
      <c r="H262" s="49"/>
      <c r="I262" s="49"/>
      <c r="J262" s="50"/>
      <c r="K262" s="50"/>
    </row>
    <row r="263" spans="1:11">
      <c r="A263" s="21"/>
      <c r="B263" s="21"/>
      <c r="C263" s="21"/>
      <c r="D263" s="21"/>
      <c r="E263" s="21"/>
      <c r="H263" s="49"/>
      <c r="I263" s="49"/>
      <c r="J263" s="50"/>
      <c r="K263" s="50"/>
    </row>
    <row r="264" spans="1:11">
      <c r="A264" s="21"/>
      <c r="B264" s="21"/>
      <c r="C264" s="21"/>
      <c r="D264" s="21"/>
      <c r="E264" s="21"/>
      <c r="H264" s="49"/>
      <c r="I264" s="49"/>
      <c r="J264" s="50"/>
      <c r="K264" s="50"/>
    </row>
    <row r="265" spans="1:11">
      <c r="A265" s="21"/>
      <c r="B265" s="21"/>
      <c r="C265" s="21"/>
      <c r="D265" s="21"/>
      <c r="E265" s="21"/>
      <c r="H265" s="49"/>
      <c r="I265" s="49"/>
      <c r="J265" s="50"/>
      <c r="K265" s="50"/>
    </row>
    <row r="266" spans="1:11">
      <c r="A266" s="21"/>
      <c r="B266" s="21"/>
      <c r="C266" s="21"/>
      <c r="D266" s="21"/>
      <c r="E266" s="21"/>
      <c r="H266" s="49"/>
      <c r="I266" s="49"/>
      <c r="J266" s="50"/>
      <c r="K266" s="50"/>
    </row>
    <row r="267" spans="1:11">
      <c r="A267" s="21"/>
      <c r="B267" s="21"/>
      <c r="C267" s="21"/>
      <c r="D267" s="21"/>
      <c r="E267" s="21"/>
      <c r="H267" s="49"/>
      <c r="I267" s="49"/>
      <c r="J267" s="50"/>
      <c r="K267" s="50"/>
    </row>
    <row r="268" spans="1:11">
      <c r="A268" s="21"/>
      <c r="B268" s="21"/>
      <c r="C268" s="21"/>
      <c r="D268" s="21"/>
      <c r="E268" s="21"/>
      <c r="H268" s="49"/>
      <c r="I268" s="49"/>
      <c r="J268" s="50"/>
      <c r="K268" s="50"/>
    </row>
    <row r="269" spans="1:11">
      <c r="A269" s="21"/>
      <c r="B269" s="21"/>
      <c r="C269" s="21"/>
      <c r="D269" s="21"/>
      <c r="E269" s="21"/>
      <c r="H269" s="49"/>
      <c r="I269" s="49"/>
      <c r="J269" s="50"/>
      <c r="K269" s="50"/>
    </row>
    <row r="270" spans="1:11">
      <c r="A270" s="21"/>
      <c r="B270" s="21"/>
      <c r="C270" s="21"/>
      <c r="D270" s="21"/>
      <c r="E270" s="21"/>
      <c r="H270" s="49"/>
      <c r="I270" s="49"/>
      <c r="J270" s="50"/>
      <c r="K270" s="50"/>
    </row>
    <row r="271" spans="1:11">
      <c r="A271" s="21"/>
      <c r="B271" s="21"/>
      <c r="C271" s="21"/>
      <c r="D271" s="21"/>
      <c r="E271" s="21"/>
      <c r="H271" s="49"/>
      <c r="I271" s="49"/>
      <c r="J271" s="50"/>
      <c r="K271" s="50"/>
    </row>
    <row r="272" spans="1:11">
      <c r="A272" s="21"/>
      <c r="B272" s="21"/>
      <c r="C272" s="21"/>
      <c r="D272" s="21"/>
      <c r="E272" s="21"/>
      <c r="H272" s="49"/>
      <c r="I272" s="49"/>
      <c r="J272" s="50"/>
      <c r="K272" s="50"/>
    </row>
    <row r="273" spans="1:11">
      <c r="A273" s="21"/>
      <c r="B273" s="21"/>
      <c r="C273" s="21"/>
      <c r="D273" s="21"/>
      <c r="E273" s="21"/>
      <c r="H273" s="49"/>
      <c r="I273" s="49"/>
      <c r="J273" s="50"/>
      <c r="K273" s="50"/>
    </row>
    <row r="274" spans="1:11">
      <c r="A274" s="21"/>
      <c r="B274" s="21"/>
      <c r="C274" s="21"/>
      <c r="D274" s="21"/>
      <c r="E274" s="21"/>
      <c r="H274" s="49"/>
      <c r="I274" s="49"/>
      <c r="J274" s="50"/>
      <c r="K274" s="50"/>
    </row>
    <row r="275" spans="1:11">
      <c r="A275" s="21"/>
      <c r="B275" s="21"/>
      <c r="C275" s="21"/>
      <c r="D275" s="21"/>
      <c r="E275" s="21"/>
      <c r="H275" s="49"/>
      <c r="I275" s="49"/>
      <c r="J275" s="50"/>
      <c r="K275" s="50"/>
    </row>
    <row r="276" spans="1:11">
      <c r="A276" s="21"/>
      <c r="B276" s="21"/>
      <c r="C276" s="21"/>
      <c r="D276" s="21"/>
      <c r="E276" s="21"/>
      <c r="H276" s="49"/>
      <c r="I276" s="49"/>
      <c r="J276" s="50"/>
      <c r="K276" s="50"/>
    </row>
    <row r="277" spans="1:11">
      <c r="A277" s="21"/>
      <c r="B277" s="21"/>
      <c r="C277" s="21"/>
      <c r="D277" s="21"/>
      <c r="E277" s="21"/>
      <c r="H277" s="49"/>
      <c r="I277" s="49"/>
      <c r="J277" s="50"/>
      <c r="K277" s="50"/>
    </row>
    <row r="278" spans="1:11">
      <c r="A278" s="21"/>
      <c r="B278" s="21"/>
      <c r="C278" s="21"/>
      <c r="D278" s="21"/>
      <c r="E278" s="21"/>
      <c r="H278" s="49"/>
      <c r="I278" s="49"/>
      <c r="J278" s="50"/>
      <c r="K278" s="50"/>
    </row>
    <row r="279" spans="1:11">
      <c r="A279" s="21"/>
      <c r="B279" s="21"/>
      <c r="C279" s="21"/>
      <c r="D279" s="21"/>
      <c r="E279" s="21"/>
      <c r="H279" s="49"/>
      <c r="I279" s="49"/>
      <c r="J279" s="50"/>
      <c r="K279" s="50"/>
    </row>
    <row r="280" spans="1:11">
      <c r="A280" s="21"/>
      <c r="B280" s="21"/>
      <c r="C280" s="21"/>
      <c r="D280" s="21"/>
      <c r="E280" s="21"/>
      <c r="H280" s="49"/>
      <c r="I280" s="49"/>
      <c r="J280" s="50"/>
      <c r="K280" s="50"/>
    </row>
    <row r="281" spans="1:11">
      <c r="A281" s="21"/>
      <c r="B281" s="21"/>
      <c r="C281" s="21"/>
      <c r="D281" s="21"/>
      <c r="E281" s="21"/>
      <c r="H281" s="49"/>
      <c r="I281" s="49"/>
      <c r="J281" s="50"/>
      <c r="K281" s="50"/>
    </row>
    <row r="282" spans="1:11">
      <c r="A282" s="21"/>
      <c r="B282" s="21"/>
      <c r="C282" s="21"/>
      <c r="D282" s="21"/>
      <c r="E282" s="21"/>
      <c r="H282" s="49"/>
      <c r="I282" s="49"/>
      <c r="J282" s="50"/>
      <c r="K282" s="50"/>
    </row>
    <row r="283" spans="1:11">
      <c r="A283" s="21"/>
      <c r="B283" s="21"/>
      <c r="C283" s="21"/>
      <c r="D283" s="21"/>
      <c r="E283" s="21"/>
      <c r="H283" s="49"/>
      <c r="I283" s="49"/>
      <c r="J283" s="50"/>
      <c r="K283" s="50"/>
    </row>
    <row r="284" spans="1:11">
      <c r="A284" s="21"/>
      <c r="B284" s="21"/>
      <c r="C284" s="21"/>
      <c r="D284" s="21"/>
      <c r="E284" s="21"/>
      <c r="H284" s="49"/>
      <c r="I284" s="49"/>
      <c r="J284" s="50"/>
      <c r="K284" s="50"/>
    </row>
    <row r="285" spans="1:11">
      <c r="A285" s="21"/>
      <c r="B285" s="21"/>
      <c r="C285" s="21"/>
      <c r="D285" s="21"/>
      <c r="E285" s="21"/>
      <c r="H285" s="49"/>
      <c r="I285" s="49"/>
      <c r="J285" s="50"/>
      <c r="K285" s="50"/>
    </row>
    <row r="286" spans="1:11">
      <c r="A286" s="21"/>
      <c r="B286" s="21"/>
      <c r="C286" s="21"/>
      <c r="D286" s="21"/>
      <c r="E286" s="21"/>
      <c r="H286" s="49"/>
      <c r="I286" s="49"/>
      <c r="J286" s="50"/>
      <c r="K286" s="50"/>
    </row>
    <row r="287" spans="1:11">
      <c r="A287" s="21"/>
      <c r="B287" s="21"/>
      <c r="C287" s="21"/>
      <c r="D287" s="21"/>
      <c r="E287" s="21"/>
      <c r="H287" s="49"/>
      <c r="I287" s="49"/>
      <c r="J287" s="50"/>
      <c r="K287" s="50"/>
    </row>
    <row r="288" spans="1:11">
      <c r="A288" s="21"/>
      <c r="B288" s="21"/>
      <c r="C288" s="21"/>
      <c r="D288" s="21"/>
      <c r="E288" s="21"/>
      <c r="H288" s="49"/>
      <c r="I288" s="49"/>
      <c r="J288" s="50"/>
      <c r="K288" s="50"/>
    </row>
    <row r="289" spans="1:11">
      <c r="A289" s="21"/>
      <c r="B289" s="21"/>
      <c r="C289" s="21"/>
      <c r="D289" s="21"/>
      <c r="E289" s="21"/>
      <c r="H289" s="49"/>
      <c r="I289" s="49"/>
      <c r="J289" s="50"/>
      <c r="K289" s="50"/>
    </row>
    <row r="290" spans="1:11">
      <c r="A290" s="21"/>
      <c r="B290" s="21"/>
      <c r="C290" s="21"/>
      <c r="D290" s="21"/>
      <c r="E290" s="21"/>
      <c r="H290" s="49"/>
      <c r="I290" s="49"/>
      <c r="J290" s="50"/>
      <c r="K290" s="50"/>
    </row>
    <row r="291" spans="1:11">
      <c r="A291" s="21"/>
      <c r="B291" s="21"/>
      <c r="C291" s="21"/>
      <c r="D291" s="21"/>
      <c r="E291" s="21"/>
      <c r="H291" s="49"/>
      <c r="I291" s="49"/>
      <c r="J291" s="50"/>
      <c r="K291" s="50"/>
    </row>
    <row r="292" spans="1:11">
      <c r="A292" s="21"/>
      <c r="B292" s="21"/>
      <c r="C292" s="21"/>
      <c r="D292" s="21"/>
      <c r="E292" s="21"/>
      <c r="H292" s="49"/>
      <c r="I292" s="49"/>
      <c r="J292" s="50"/>
      <c r="K292" s="50"/>
    </row>
    <row r="293" spans="1:11">
      <c r="A293" s="21"/>
      <c r="B293" s="21"/>
      <c r="C293" s="21"/>
      <c r="D293" s="21"/>
      <c r="E293" s="21"/>
      <c r="H293" s="49"/>
      <c r="I293" s="49"/>
      <c r="J293" s="50"/>
      <c r="K293" s="50"/>
    </row>
    <row r="294" spans="1:11">
      <c r="A294" s="21"/>
      <c r="B294" s="21"/>
      <c r="C294" s="21"/>
      <c r="D294" s="21"/>
      <c r="E294" s="21"/>
      <c r="H294" s="49"/>
      <c r="I294" s="49"/>
      <c r="J294" s="50"/>
      <c r="K294" s="50"/>
    </row>
    <row r="295" spans="1:11">
      <c r="A295" s="21"/>
      <c r="B295" s="21"/>
      <c r="C295" s="21"/>
      <c r="D295" s="21"/>
      <c r="E295" s="21"/>
      <c r="H295" s="49"/>
      <c r="I295" s="49"/>
      <c r="J295" s="50"/>
      <c r="K295" s="50"/>
    </row>
    <row r="296" spans="1:11">
      <c r="A296" s="21"/>
      <c r="B296" s="21"/>
      <c r="C296" s="21"/>
      <c r="D296" s="21"/>
      <c r="E296" s="21"/>
      <c r="H296" s="49"/>
      <c r="I296" s="49"/>
      <c r="J296" s="50"/>
      <c r="K296" s="50"/>
    </row>
    <row r="297" spans="1:11">
      <c r="A297" s="21"/>
      <c r="B297" s="21"/>
      <c r="C297" s="21"/>
      <c r="D297" s="21"/>
      <c r="E297" s="21"/>
      <c r="H297" s="49"/>
      <c r="I297" s="49"/>
      <c r="J297" s="50"/>
      <c r="K297" s="50"/>
    </row>
    <row r="298" spans="1:11">
      <c r="A298" s="21"/>
      <c r="B298" s="21"/>
      <c r="C298" s="21"/>
      <c r="D298" s="21"/>
      <c r="E298" s="21"/>
      <c r="H298" s="49"/>
      <c r="I298" s="49"/>
      <c r="J298" s="50"/>
      <c r="K298" s="50"/>
    </row>
    <row r="299" spans="1:11">
      <c r="A299" s="21"/>
      <c r="B299" s="21"/>
      <c r="C299" s="21"/>
      <c r="D299" s="21"/>
      <c r="E299" s="21"/>
      <c r="H299" s="49"/>
      <c r="I299" s="49"/>
      <c r="J299" s="50"/>
      <c r="K299" s="50"/>
    </row>
    <row r="300" spans="1:11">
      <c r="A300" s="21"/>
      <c r="B300" s="21"/>
      <c r="C300" s="21"/>
      <c r="D300" s="21"/>
      <c r="E300" s="21"/>
      <c r="H300" s="49"/>
      <c r="I300" s="49"/>
      <c r="J300" s="50"/>
      <c r="K300" s="50"/>
    </row>
    <row r="301" spans="1:11">
      <c r="A301" s="21"/>
      <c r="B301" s="21"/>
      <c r="C301" s="21"/>
      <c r="D301" s="21"/>
      <c r="E301" s="21"/>
      <c r="H301" s="49"/>
      <c r="I301" s="49"/>
      <c r="J301" s="50"/>
      <c r="K301" s="50"/>
    </row>
    <row r="302" spans="1:11">
      <c r="A302" s="21"/>
      <c r="B302" s="21"/>
      <c r="C302" s="21"/>
      <c r="D302" s="21"/>
      <c r="E302" s="21"/>
      <c r="H302" s="49"/>
      <c r="I302" s="49"/>
      <c r="J302" s="50"/>
      <c r="K302" s="50"/>
    </row>
    <row r="303" spans="1:11">
      <c r="A303" s="21"/>
      <c r="B303" s="21"/>
      <c r="C303" s="21"/>
      <c r="D303" s="21"/>
      <c r="E303" s="21"/>
      <c r="H303" s="49"/>
      <c r="I303" s="49"/>
      <c r="J303" s="50"/>
      <c r="K303" s="50"/>
    </row>
    <row r="304" spans="1:11">
      <c r="A304" s="21"/>
      <c r="B304" s="21"/>
      <c r="C304" s="21"/>
      <c r="D304" s="21"/>
      <c r="E304" s="21"/>
      <c r="H304" s="49"/>
      <c r="I304" s="49"/>
      <c r="J304" s="50"/>
      <c r="K304" s="50"/>
    </row>
    <row r="305" spans="1:11">
      <c r="A305" s="21"/>
      <c r="B305" s="21"/>
      <c r="C305" s="21"/>
      <c r="D305" s="21"/>
      <c r="E305" s="21"/>
      <c r="H305" s="49"/>
      <c r="I305" s="49"/>
      <c r="J305" s="50"/>
      <c r="K305" s="50"/>
    </row>
    <row r="306" spans="1:11">
      <c r="A306" s="21"/>
      <c r="B306" s="21"/>
      <c r="C306" s="21"/>
      <c r="D306" s="21"/>
      <c r="E306" s="21"/>
      <c r="H306" s="49"/>
      <c r="I306" s="49"/>
      <c r="J306" s="50"/>
      <c r="K306" s="50"/>
    </row>
    <row r="307" spans="1:11">
      <c r="A307" s="21"/>
      <c r="B307" s="21"/>
      <c r="C307" s="21"/>
      <c r="D307" s="21"/>
      <c r="E307" s="21"/>
      <c r="H307" s="49"/>
      <c r="I307" s="49"/>
      <c r="J307" s="50"/>
      <c r="K307" s="50"/>
    </row>
    <row r="308" spans="1:11">
      <c r="A308" s="21"/>
      <c r="B308" s="21"/>
      <c r="C308" s="21"/>
      <c r="D308" s="21"/>
      <c r="E308" s="21"/>
      <c r="H308" s="49"/>
      <c r="I308" s="49"/>
      <c r="J308" s="50"/>
      <c r="K308" s="50"/>
    </row>
    <row r="309" spans="1:11">
      <c r="A309" s="21"/>
      <c r="B309" s="21"/>
      <c r="C309" s="21"/>
      <c r="D309" s="21"/>
      <c r="E309" s="21"/>
      <c r="H309" s="49"/>
      <c r="I309" s="49"/>
      <c r="J309" s="50"/>
      <c r="K309" s="50"/>
    </row>
    <row r="310" spans="1:11">
      <c r="A310" s="21"/>
      <c r="B310" s="21"/>
      <c r="C310" s="21"/>
      <c r="D310" s="21"/>
      <c r="E310" s="21"/>
      <c r="H310" s="49"/>
      <c r="I310" s="49"/>
      <c r="J310" s="50"/>
      <c r="K310" s="50"/>
    </row>
    <row r="311" spans="1:11">
      <c r="A311" s="21"/>
      <c r="B311" s="21"/>
      <c r="C311" s="21"/>
      <c r="D311" s="21"/>
      <c r="E311" s="21"/>
      <c r="H311" s="49"/>
      <c r="I311" s="49"/>
      <c r="J311" s="50"/>
      <c r="K311" s="50"/>
    </row>
    <row r="312" spans="1:11">
      <c r="A312" s="21"/>
      <c r="B312" s="21"/>
      <c r="C312" s="21"/>
      <c r="D312" s="21"/>
      <c r="E312" s="21"/>
      <c r="H312" s="49"/>
      <c r="I312" s="49"/>
      <c r="J312" s="50"/>
      <c r="K312" s="50"/>
    </row>
    <row r="313" spans="1:11">
      <c r="A313" s="21"/>
      <c r="B313" s="21"/>
      <c r="C313" s="21"/>
      <c r="D313" s="21"/>
      <c r="E313" s="21"/>
      <c r="H313" s="49"/>
      <c r="I313" s="49"/>
      <c r="J313" s="50"/>
      <c r="K313" s="50"/>
    </row>
    <row r="314" spans="1:11">
      <c r="A314" s="21"/>
      <c r="B314" s="21"/>
      <c r="C314" s="21"/>
      <c r="D314" s="21"/>
      <c r="E314" s="21"/>
      <c r="H314" s="49"/>
      <c r="I314" s="49"/>
      <c r="J314" s="50"/>
      <c r="K314" s="50"/>
    </row>
    <row r="315" spans="1:11">
      <c r="A315" s="21"/>
      <c r="B315" s="21"/>
      <c r="C315" s="21"/>
      <c r="D315" s="21"/>
      <c r="E315" s="21"/>
      <c r="H315" s="49"/>
      <c r="I315" s="49"/>
      <c r="J315" s="50"/>
      <c r="K315" s="50"/>
    </row>
    <row r="316" spans="1:11">
      <c r="A316" s="21"/>
      <c r="B316" s="21"/>
      <c r="C316" s="21"/>
      <c r="D316" s="21"/>
      <c r="E316" s="21"/>
      <c r="H316" s="49"/>
      <c r="I316" s="49"/>
      <c r="J316" s="50"/>
      <c r="K316" s="50"/>
    </row>
    <row r="317" spans="1:11">
      <c r="A317" s="21"/>
      <c r="B317" s="21"/>
      <c r="C317" s="21"/>
      <c r="D317" s="21"/>
      <c r="E317" s="21"/>
      <c r="H317" s="49"/>
      <c r="I317" s="49"/>
      <c r="J317" s="50"/>
      <c r="K317" s="50"/>
    </row>
    <row r="318" spans="1:11">
      <c r="A318" s="21"/>
      <c r="B318" s="21"/>
      <c r="C318" s="21"/>
      <c r="D318" s="21"/>
      <c r="E318" s="21"/>
      <c r="H318" s="49"/>
      <c r="I318" s="49"/>
      <c r="J318" s="50"/>
      <c r="K318" s="50"/>
    </row>
    <row r="319" spans="1:11">
      <c r="A319" s="21"/>
      <c r="B319" s="21"/>
      <c r="C319" s="21"/>
      <c r="D319" s="21"/>
      <c r="E319" s="21"/>
      <c r="H319" s="49"/>
      <c r="I319" s="49"/>
      <c r="J319" s="50"/>
      <c r="K319" s="50"/>
    </row>
    <row r="320" spans="1:11">
      <c r="A320" s="21"/>
      <c r="B320" s="21"/>
      <c r="C320" s="21"/>
      <c r="D320" s="21"/>
      <c r="E320" s="21"/>
      <c r="H320" s="49"/>
      <c r="I320" s="49"/>
      <c r="J320" s="50"/>
      <c r="K320" s="50"/>
    </row>
    <row r="321" spans="1:11">
      <c r="A321" s="21"/>
      <c r="B321" s="21"/>
      <c r="C321" s="21"/>
      <c r="D321" s="21"/>
      <c r="E321" s="21"/>
      <c r="H321" s="49"/>
      <c r="I321" s="49"/>
      <c r="J321" s="50"/>
      <c r="K321" s="50"/>
    </row>
    <row r="322" spans="1:11">
      <c r="A322" s="21"/>
      <c r="B322" s="21"/>
      <c r="C322" s="21"/>
      <c r="D322" s="21"/>
      <c r="E322" s="21"/>
      <c r="H322" s="49"/>
      <c r="I322" s="49"/>
      <c r="J322" s="50"/>
      <c r="K322" s="50"/>
    </row>
    <row r="323" spans="1:11">
      <c r="A323" s="21"/>
      <c r="B323" s="21"/>
      <c r="C323" s="21"/>
      <c r="D323" s="21"/>
      <c r="E323" s="21"/>
      <c r="H323" s="49"/>
      <c r="I323" s="49"/>
      <c r="J323" s="50"/>
      <c r="K323" s="50"/>
    </row>
    <row r="324" spans="1:11">
      <c r="A324" s="21"/>
      <c r="B324" s="21"/>
      <c r="C324" s="21"/>
      <c r="D324" s="21"/>
      <c r="E324" s="21"/>
      <c r="H324" s="49"/>
      <c r="I324" s="49"/>
      <c r="J324" s="50"/>
      <c r="K324" s="50"/>
    </row>
    <row r="325" spans="1:11">
      <c r="A325" s="21"/>
      <c r="B325" s="21"/>
      <c r="C325" s="21"/>
      <c r="D325" s="21"/>
      <c r="E325" s="21"/>
      <c r="H325" s="49"/>
      <c r="I325" s="49"/>
      <c r="J325" s="50"/>
      <c r="K325" s="50"/>
    </row>
    <row r="326" spans="1:11">
      <c r="A326" s="21"/>
      <c r="B326" s="21"/>
      <c r="C326" s="21"/>
      <c r="D326" s="21"/>
      <c r="E326" s="21"/>
      <c r="H326" s="49"/>
      <c r="I326" s="49"/>
      <c r="J326" s="50"/>
      <c r="K326" s="50"/>
    </row>
    <row r="327" spans="1:11">
      <c r="A327" s="21"/>
      <c r="B327" s="21"/>
      <c r="C327" s="21"/>
      <c r="D327" s="21"/>
      <c r="E327" s="21"/>
      <c r="H327" s="49"/>
      <c r="I327" s="49"/>
      <c r="J327" s="50"/>
      <c r="K327" s="50"/>
    </row>
    <row r="328" spans="1:11">
      <c r="A328" s="21"/>
      <c r="B328" s="21"/>
      <c r="C328" s="21"/>
      <c r="D328" s="21"/>
      <c r="E328" s="21"/>
      <c r="H328" s="49"/>
      <c r="I328" s="49"/>
      <c r="J328" s="50"/>
      <c r="K328" s="50"/>
    </row>
    <row r="329" spans="1:11">
      <c r="A329" s="21"/>
      <c r="B329" s="21"/>
      <c r="C329" s="21"/>
      <c r="D329" s="21"/>
      <c r="E329" s="21"/>
      <c r="H329" s="49"/>
      <c r="I329" s="49"/>
      <c r="J329" s="50"/>
      <c r="K329" s="50"/>
    </row>
    <row r="330" spans="1:11">
      <c r="A330" s="21"/>
      <c r="B330" s="21"/>
      <c r="C330" s="21"/>
      <c r="D330" s="21"/>
      <c r="E330" s="21"/>
      <c r="H330" s="49"/>
      <c r="I330" s="49"/>
      <c r="J330" s="50"/>
      <c r="K330" s="50"/>
    </row>
    <row r="331" spans="1:11">
      <c r="A331" s="21"/>
      <c r="B331" s="21"/>
      <c r="C331" s="21"/>
      <c r="D331" s="21"/>
      <c r="E331" s="21"/>
      <c r="H331" s="49"/>
      <c r="I331" s="49"/>
      <c r="J331" s="50"/>
      <c r="K331" s="50"/>
    </row>
    <row r="332" spans="1:11">
      <c r="A332" s="21"/>
      <c r="B332" s="21"/>
      <c r="C332" s="21"/>
      <c r="D332" s="21"/>
      <c r="E332" s="21"/>
      <c r="H332" s="49"/>
      <c r="I332" s="49"/>
      <c r="J332" s="50"/>
      <c r="K332" s="50"/>
    </row>
    <row r="333" spans="1:11">
      <c r="A333" s="21"/>
      <c r="B333" s="21"/>
      <c r="C333" s="21"/>
      <c r="D333" s="21"/>
      <c r="E333" s="21"/>
      <c r="H333" s="49"/>
      <c r="I333" s="49"/>
      <c r="J333" s="50"/>
      <c r="K333" s="50"/>
    </row>
    <row r="334" spans="1:11">
      <c r="A334" s="21"/>
      <c r="B334" s="21"/>
      <c r="C334" s="21"/>
      <c r="D334" s="21"/>
      <c r="E334" s="21"/>
      <c r="H334" s="49"/>
      <c r="I334" s="49"/>
      <c r="J334" s="50"/>
      <c r="K334" s="50"/>
    </row>
    <row r="335" spans="1:11">
      <c r="A335" s="21"/>
      <c r="B335" s="21"/>
      <c r="C335" s="21"/>
      <c r="D335" s="21"/>
      <c r="E335" s="21"/>
      <c r="H335" s="49"/>
      <c r="I335" s="49"/>
      <c r="J335" s="50"/>
      <c r="K335" s="50"/>
    </row>
    <row r="336" spans="1:11">
      <c r="A336" s="21"/>
      <c r="B336" s="21"/>
      <c r="C336" s="21"/>
      <c r="D336" s="21"/>
      <c r="E336" s="21"/>
      <c r="H336" s="49"/>
      <c r="I336" s="49"/>
      <c r="J336" s="50"/>
      <c r="K336" s="50"/>
    </row>
    <row r="337" spans="1:11">
      <c r="A337" s="21"/>
      <c r="B337" s="21"/>
      <c r="C337" s="21"/>
      <c r="D337" s="21"/>
      <c r="E337" s="21"/>
      <c r="H337" s="49"/>
      <c r="I337" s="49"/>
      <c r="J337" s="50"/>
      <c r="K337" s="50"/>
    </row>
    <row r="338" spans="1:11">
      <c r="A338" s="21"/>
      <c r="B338" s="21"/>
      <c r="C338" s="21"/>
      <c r="D338" s="21"/>
      <c r="E338" s="21"/>
      <c r="H338" s="49"/>
      <c r="I338" s="49"/>
      <c r="J338" s="50"/>
      <c r="K338" s="50"/>
    </row>
    <row r="339" spans="1:11">
      <c r="A339" s="21"/>
      <c r="B339" s="21"/>
      <c r="C339" s="21"/>
      <c r="D339" s="21"/>
      <c r="E339" s="21"/>
      <c r="H339" s="49"/>
      <c r="I339" s="49"/>
      <c r="J339" s="50"/>
      <c r="K339" s="50"/>
    </row>
    <row r="340" spans="1:11">
      <c r="A340" s="21"/>
      <c r="B340" s="21"/>
      <c r="C340" s="21"/>
      <c r="D340" s="21"/>
      <c r="E340" s="21"/>
      <c r="H340" s="49"/>
      <c r="I340" s="49"/>
      <c r="J340" s="50"/>
      <c r="K340" s="50"/>
    </row>
    <row r="341" spans="1:11">
      <c r="A341" s="21"/>
      <c r="B341" s="21"/>
      <c r="C341" s="21"/>
      <c r="D341" s="21"/>
      <c r="E341" s="21"/>
      <c r="H341" s="49"/>
      <c r="I341" s="49"/>
      <c r="J341" s="50"/>
      <c r="K341" s="50"/>
    </row>
    <row r="342" spans="1:11">
      <c r="A342" s="21"/>
      <c r="B342" s="21"/>
      <c r="C342" s="21"/>
      <c r="D342" s="21"/>
      <c r="E342" s="21"/>
      <c r="H342" s="49"/>
      <c r="I342" s="49"/>
      <c r="J342" s="50"/>
      <c r="K342" s="50"/>
    </row>
    <row r="343" spans="1:11">
      <c r="A343" s="21"/>
      <c r="B343" s="21"/>
      <c r="C343" s="21"/>
      <c r="D343" s="21"/>
      <c r="E343" s="21"/>
      <c r="H343" s="49"/>
      <c r="I343" s="49"/>
      <c r="J343" s="50"/>
      <c r="K343" s="50"/>
    </row>
    <row r="344" spans="1:11">
      <c r="A344" s="21"/>
      <c r="B344" s="21"/>
      <c r="C344" s="21"/>
      <c r="D344" s="21"/>
      <c r="E344" s="21"/>
      <c r="H344" s="49"/>
      <c r="I344" s="49"/>
      <c r="J344" s="50"/>
      <c r="K344" s="50"/>
    </row>
    <row r="345" spans="1:11">
      <c r="A345" s="21"/>
      <c r="B345" s="21"/>
      <c r="C345" s="21"/>
      <c r="D345" s="21"/>
      <c r="E345" s="21"/>
      <c r="H345" s="49"/>
      <c r="I345" s="49"/>
      <c r="J345" s="50"/>
      <c r="K345" s="50"/>
    </row>
    <row r="346" spans="1:11">
      <c r="A346" s="21"/>
      <c r="B346" s="21"/>
      <c r="C346" s="21"/>
      <c r="D346" s="21"/>
      <c r="E346" s="21"/>
      <c r="H346" s="49"/>
      <c r="I346" s="49"/>
      <c r="J346" s="50"/>
      <c r="K346" s="50"/>
    </row>
    <row r="347" spans="1:11">
      <c r="A347" s="21"/>
      <c r="B347" s="21"/>
      <c r="C347" s="21"/>
      <c r="D347" s="21"/>
      <c r="E347" s="21"/>
      <c r="H347" s="49"/>
      <c r="I347" s="49"/>
      <c r="J347" s="50"/>
      <c r="K347" s="50"/>
    </row>
    <row r="348" spans="1:11">
      <c r="A348" s="21"/>
      <c r="B348" s="21"/>
      <c r="C348" s="21"/>
      <c r="D348" s="21"/>
      <c r="E348" s="21"/>
      <c r="H348" s="49"/>
      <c r="I348" s="49"/>
      <c r="J348" s="50"/>
      <c r="K348" s="50"/>
    </row>
    <row r="349" spans="1:11">
      <c r="A349" s="21"/>
      <c r="B349" s="21"/>
      <c r="C349" s="21"/>
      <c r="D349" s="21"/>
      <c r="E349" s="21"/>
      <c r="H349" s="49"/>
      <c r="I349" s="49"/>
      <c r="J349" s="50"/>
      <c r="K349" s="50"/>
    </row>
    <row r="350" spans="1:11">
      <c r="A350" s="21"/>
      <c r="B350" s="21"/>
      <c r="C350" s="21"/>
      <c r="D350" s="21"/>
      <c r="E350" s="21"/>
      <c r="H350" s="49"/>
      <c r="I350" s="49"/>
      <c r="J350" s="50"/>
      <c r="K350" s="50"/>
    </row>
    <row r="351" spans="1:11">
      <c r="A351" s="21"/>
      <c r="B351" s="21"/>
      <c r="C351" s="21"/>
      <c r="D351" s="21"/>
      <c r="E351" s="21"/>
      <c r="H351" s="49"/>
      <c r="I351" s="49"/>
      <c r="J351" s="50"/>
      <c r="K351" s="50"/>
    </row>
    <row r="352" spans="1:11">
      <c r="A352" s="21"/>
      <c r="B352" s="21"/>
      <c r="C352" s="21"/>
      <c r="D352" s="21"/>
      <c r="E352" s="21"/>
      <c r="H352" s="49"/>
      <c r="I352" s="49"/>
      <c r="J352" s="50"/>
      <c r="K352" s="50"/>
    </row>
    <row r="353" spans="1:11">
      <c r="A353" s="21"/>
      <c r="B353" s="21"/>
      <c r="C353" s="21"/>
      <c r="D353" s="21"/>
      <c r="E353" s="21"/>
      <c r="H353" s="49"/>
      <c r="I353" s="49"/>
      <c r="J353" s="50"/>
      <c r="K353" s="50"/>
    </row>
    <row r="354" spans="1:11">
      <c r="A354" s="21"/>
      <c r="B354" s="21"/>
      <c r="C354" s="21"/>
      <c r="D354" s="21"/>
      <c r="E354" s="21"/>
      <c r="H354" s="49"/>
      <c r="I354" s="49"/>
      <c r="J354" s="50"/>
      <c r="K354" s="50"/>
    </row>
    <row r="355" spans="1:11">
      <c r="A355" s="21"/>
      <c r="B355" s="21"/>
      <c r="C355" s="21"/>
      <c r="D355" s="21"/>
      <c r="E355" s="21"/>
      <c r="H355" s="49"/>
      <c r="I355" s="49"/>
      <c r="J355" s="50"/>
      <c r="K355" s="50"/>
    </row>
    <row r="356" spans="1:11">
      <c r="A356" s="21"/>
      <c r="B356" s="21"/>
      <c r="C356" s="21"/>
      <c r="D356" s="21"/>
      <c r="E356" s="21"/>
      <c r="H356" s="49"/>
      <c r="I356" s="49"/>
      <c r="J356" s="50"/>
      <c r="K356" s="50"/>
    </row>
    <row r="357" spans="1:11">
      <c r="A357" s="21"/>
      <c r="B357" s="21"/>
      <c r="C357" s="21"/>
      <c r="D357" s="21"/>
      <c r="E357" s="21"/>
      <c r="H357" s="49"/>
      <c r="I357" s="49"/>
      <c r="J357" s="50"/>
      <c r="K357" s="50"/>
    </row>
    <row r="358" spans="1:11">
      <c r="A358" s="21"/>
      <c r="B358" s="21"/>
      <c r="C358" s="21"/>
      <c r="D358" s="21"/>
      <c r="E358" s="21"/>
      <c r="H358" s="49"/>
      <c r="I358" s="49"/>
      <c r="J358" s="50"/>
      <c r="K358" s="50"/>
    </row>
    <row r="359" spans="1:11">
      <c r="A359" s="21"/>
      <c r="B359" s="21"/>
      <c r="C359" s="21"/>
      <c r="D359" s="21"/>
      <c r="E359" s="21"/>
      <c r="H359" s="49"/>
      <c r="I359" s="49"/>
      <c r="J359" s="50"/>
      <c r="K359" s="50"/>
    </row>
    <row r="360" spans="1:11">
      <c r="A360" s="21"/>
      <c r="B360" s="21"/>
      <c r="C360" s="21"/>
      <c r="D360" s="21"/>
      <c r="E360" s="21"/>
      <c r="H360" s="49"/>
      <c r="I360" s="49"/>
      <c r="J360" s="50"/>
      <c r="K360" s="50"/>
    </row>
    <row r="361" spans="1:11">
      <c r="A361" s="21"/>
      <c r="B361" s="21"/>
      <c r="C361" s="21"/>
      <c r="D361" s="21"/>
      <c r="E361" s="21"/>
      <c r="H361" s="49"/>
      <c r="I361" s="49"/>
      <c r="J361" s="50"/>
      <c r="K361" s="50"/>
    </row>
    <row r="362" spans="1:11">
      <c r="A362" s="21"/>
      <c r="B362" s="21"/>
      <c r="C362" s="21"/>
      <c r="D362" s="21"/>
      <c r="E362" s="21"/>
      <c r="H362" s="49"/>
      <c r="I362" s="49"/>
      <c r="J362" s="50"/>
      <c r="K362" s="50"/>
    </row>
    <row r="363" spans="1:11">
      <c r="A363" s="21"/>
      <c r="B363" s="21"/>
      <c r="C363" s="21"/>
      <c r="D363" s="21"/>
      <c r="E363" s="21"/>
      <c r="H363" s="49"/>
      <c r="I363" s="49"/>
      <c r="J363" s="50"/>
      <c r="K363" s="50"/>
    </row>
    <row r="364" spans="1:11">
      <c r="A364" s="21"/>
      <c r="B364" s="21"/>
      <c r="C364" s="21"/>
      <c r="D364" s="21"/>
      <c r="E364" s="21"/>
      <c r="H364" s="49"/>
      <c r="I364" s="49"/>
      <c r="J364" s="50"/>
      <c r="K364" s="50"/>
    </row>
    <row r="365" spans="1:11">
      <c r="A365" s="21"/>
      <c r="B365" s="21"/>
      <c r="C365" s="21"/>
      <c r="D365" s="21"/>
      <c r="E365" s="21"/>
      <c r="H365" s="49"/>
      <c r="I365" s="49"/>
      <c r="J365" s="50"/>
      <c r="K365" s="50"/>
    </row>
    <row r="366" spans="1:11">
      <c r="A366" s="21"/>
      <c r="B366" s="21"/>
      <c r="C366" s="21"/>
      <c r="D366" s="21"/>
      <c r="E366" s="21"/>
      <c r="H366" s="49"/>
      <c r="I366" s="49"/>
      <c r="J366" s="50"/>
      <c r="K366" s="50"/>
    </row>
    <row r="367" spans="1:11">
      <c r="A367" s="21"/>
      <c r="B367" s="21"/>
      <c r="C367" s="21"/>
      <c r="D367" s="21"/>
      <c r="E367" s="21"/>
      <c r="H367" s="49"/>
      <c r="I367" s="49"/>
      <c r="J367" s="50"/>
      <c r="K367" s="50"/>
    </row>
    <row r="368" spans="1:11">
      <c r="A368" s="21"/>
      <c r="B368" s="21"/>
      <c r="C368" s="21"/>
      <c r="D368" s="21"/>
      <c r="E368" s="21"/>
      <c r="H368" s="49"/>
      <c r="I368" s="49"/>
      <c r="J368" s="50"/>
      <c r="K368" s="50"/>
    </row>
    <row r="369" spans="1:11">
      <c r="A369" s="21"/>
      <c r="B369" s="21"/>
      <c r="C369" s="21"/>
      <c r="D369" s="21"/>
      <c r="E369" s="21"/>
      <c r="H369" s="49"/>
      <c r="I369" s="49"/>
      <c r="J369" s="50"/>
      <c r="K369" s="50"/>
    </row>
    <row r="370" spans="1:11">
      <c r="A370" s="21"/>
      <c r="B370" s="21"/>
      <c r="C370" s="21"/>
      <c r="D370" s="21"/>
      <c r="E370" s="21"/>
      <c r="H370" s="49"/>
      <c r="I370" s="49"/>
      <c r="J370" s="50"/>
      <c r="K370" s="50"/>
    </row>
    <row r="371" spans="1:11">
      <c r="A371" s="21"/>
      <c r="B371" s="21"/>
      <c r="C371" s="21"/>
      <c r="D371" s="21"/>
      <c r="E371" s="21"/>
      <c r="H371" s="49"/>
      <c r="I371" s="49"/>
      <c r="J371" s="50"/>
      <c r="K371" s="50"/>
    </row>
    <row r="372" spans="1:11">
      <c r="A372" s="21"/>
      <c r="B372" s="21"/>
      <c r="C372" s="21"/>
      <c r="D372" s="21"/>
      <c r="E372" s="21"/>
      <c r="H372" s="49"/>
      <c r="I372" s="49"/>
      <c r="J372" s="50"/>
      <c r="K372" s="50"/>
    </row>
    <row r="373" spans="1:11">
      <c r="A373" s="21"/>
      <c r="B373" s="21"/>
      <c r="C373" s="21"/>
      <c r="D373" s="21"/>
      <c r="E373" s="21"/>
      <c r="H373" s="49"/>
      <c r="I373" s="49"/>
      <c r="J373" s="50"/>
      <c r="K373" s="50"/>
    </row>
    <row r="374" spans="1:11">
      <c r="A374" s="21"/>
      <c r="B374" s="21"/>
      <c r="C374" s="21"/>
      <c r="D374" s="21"/>
      <c r="E374" s="21"/>
      <c r="H374" s="49"/>
      <c r="I374" s="49"/>
      <c r="J374" s="50"/>
      <c r="K374" s="50"/>
    </row>
    <row r="375" spans="1:11">
      <c r="A375" s="21"/>
      <c r="B375" s="21"/>
      <c r="C375" s="21"/>
      <c r="D375" s="21"/>
      <c r="E375" s="21"/>
      <c r="H375" s="49"/>
      <c r="I375" s="49"/>
      <c r="J375" s="50"/>
      <c r="K375" s="50"/>
    </row>
    <row r="376" spans="1:11">
      <c r="A376" s="21"/>
      <c r="B376" s="21"/>
      <c r="C376" s="21"/>
      <c r="D376" s="21"/>
      <c r="E376" s="21"/>
      <c r="H376" s="49"/>
      <c r="I376" s="49"/>
      <c r="J376" s="50"/>
      <c r="K376" s="50"/>
    </row>
    <row r="377" spans="1:11">
      <c r="A377" s="21"/>
      <c r="B377" s="21"/>
      <c r="C377" s="21"/>
      <c r="D377" s="21"/>
      <c r="E377" s="21"/>
      <c r="H377" s="49"/>
      <c r="I377" s="49"/>
      <c r="J377" s="50"/>
      <c r="K377" s="50"/>
    </row>
    <row r="378" spans="1:11">
      <c r="A378" s="21"/>
      <c r="B378" s="21"/>
      <c r="C378" s="21"/>
      <c r="D378" s="21"/>
      <c r="E378" s="21"/>
      <c r="H378" s="49"/>
      <c r="I378" s="49"/>
      <c r="J378" s="50"/>
      <c r="K378" s="50"/>
    </row>
    <row r="379" spans="1:11">
      <c r="A379" s="21"/>
      <c r="B379" s="21"/>
      <c r="C379" s="21"/>
      <c r="D379" s="21"/>
      <c r="E379" s="21"/>
      <c r="H379" s="49"/>
      <c r="I379" s="49"/>
      <c r="J379" s="50"/>
      <c r="K379" s="50"/>
    </row>
    <row r="380" spans="1:11">
      <c r="A380" s="21"/>
      <c r="B380" s="21"/>
      <c r="C380" s="21"/>
      <c r="D380" s="21"/>
      <c r="E380" s="21"/>
      <c r="H380" s="49"/>
      <c r="I380" s="49"/>
      <c r="J380" s="50"/>
      <c r="K380" s="50"/>
    </row>
    <row r="381" spans="1:11">
      <c r="A381" s="21"/>
      <c r="B381" s="21"/>
      <c r="C381" s="21"/>
      <c r="D381" s="21"/>
      <c r="E381" s="21"/>
      <c r="H381" s="49"/>
      <c r="I381" s="49"/>
      <c r="J381" s="50"/>
      <c r="K381" s="50"/>
    </row>
    <row r="382" spans="1:11">
      <c r="A382" s="21"/>
      <c r="B382" s="21"/>
      <c r="C382" s="21"/>
      <c r="D382" s="21"/>
      <c r="E382" s="21"/>
      <c r="H382" s="49"/>
      <c r="I382" s="49"/>
      <c r="J382" s="50"/>
      <c r="K382" s="50"/>
    </row>
    <row r="383" spans="1:11">
      <c r="A383" s="21"/>
      <c r="B383" s="21"/>
      <c r="C383" s="21"/>
      <c r="D383" s="21"/>
      <c r="E383" s="21"/>
      <c r="H383" s="49"/>
      <c r="I383" s="49"/>
      <c r="J383" s="50"/>
      <c r="K383" s="50"/>
    </row>
    <row r="384" spans="1:11">
      <c r="A384" s="21"/>
      <c r="B384" s="21"/>
      <c r="C384" s="21"/>
      <c r="D384" s="21"/>
      <c r="E384" s="21"/>
      <c r="H384" s="49"/>
      <c r="I384" s="49"/>
      <c r="J384" s="50"/>
      <c r="K384" s="50"/>
    </row>
    <row r="385" spans="1:11">
      <c r="A385" s="21"/>
      <c r="B385" s="21"/>
      <c r="C385" s="21"/>
      <c r="D385" s="21"/>
      <c r="E385" s="21"/>
      <c r="H385" s="49"/>
      <c r="I385" s="49"/>
      <c r="J385" s="50"/>
      <c r="K385" s="50"/>
    </row>
    <row r="386" spans="1:11">
      <c r="A386" s="21"/>
      <c r="B386" s="21"/>
      <c r="C386" s="21"/>
      <c r="D386" s="21"/>
      <c r="E386" s="21"/>
      <c r="H386" s="49"/>
      <c r="I386" s="49"/>
      <c r="J386" s="50"/>
      <c r="K386" s="50"/>
    </row>
    <row r="387" spans="1:11">
      <c r="A387" s="21"/>
      <c r="B387" s="21"/>
      <c r="C387" s="21"/>
      <c r="D387" s="21"/>
      <c r="E387" s="21"/>
      <c r="H387" s="49"/>
      <c r="I387" s="49"/>
      <c r="J387" s="50"/>
      <c r="K387" s="50"/>
    </row>
    <row r="388" spans="1:11">
      <c r="A388" s="21"/>
      <c r="B388" s="21"/>
      <c r="C388" s="21"/>
      <c r="D388" s="21"/>
      <c r="E388" s="21"/>
      <c r="H388" s="49"/>
      <c r="I388" s="49"/>
      <c r="J388" s="50"/>
      <c r="K388" s="50"/>
    </row>
    <row r="389" spans="1:11">
      <c r="A389" s="21"/>
      <c r="B389" s="21"/>
      <c r="C389" s="21"/>
      <c r="D389" s="21"/>
      <c r="E389" s="21"/>
      <c r="H389" s="49"/>
      <c r="I389" s="49"/>
      <c r="J389" s="50"/>
      <c r="K389" s="50"/>
    </row>
    <row r="390" spans="1:11">
      <c r="A390" s="21"/>
      <c r="B390" s="21"/>
      <c r="C390" s="21"/>
      <c r="D390" s="21"/>
      <c r="E390" s="21"/>
      <c r="H390" s="49"/>
      <c r="I390" s="49"/>
      <c r="J390" s="50"/>
      <c r="K390" s="50"/>
    </row>
    <row r="391" spans="1:11">
      <c r="A391" s="21"/>
      <c r="B391" s="21"/>
      <c r="C391" s="21"/>
      <c r="D391" s="21"/>
      <c r="E391" s="21"/>
      <c r="H391" s="49"/>
      <c r="I391" s="49"/>
      <c r="J391" s="50"/>
      <c r="K391" s="50"/>
    </row>
    <row r="392" spans="1:11">
      <c r="A392" s="21"/>
      <c r="B392" s="21"/>
      <c r="C392" s="21"/>
      <c r="D392" s="21"/>
      <c r="E392" s="21"/>
      <c r="H392" s="49"/>
      <c r="I392" s="49"/>
      <c r="J392" s="50"/>
      <c r="K392" s="50"/>
    </row>
    <row r="393" spans="1:11">
      <c r="A393" s="21"/>
      <c r="B393" s="21"/>
      <c r="C393" s="21"/>
      <c r="D393" s="21"/>
      <c r="E393" s="21"/>
      <c r="H393" s="49"/>
      <c r="I393" s="49"/>
      <c r="J393" s="50"/>
      <c r="K393" s="50"/>
    </row>
    <row r="394" spans="1:11">
      <c r="A394" s="21"/>
      <c r="B394" s="21"/>
      <c r="C394" s="21"/>
      <c r="D394" s="21"/>
      <c r="E394" s="21"/>
      <c r="H394" s="49"/>
      <c r="I394" s="49"/>
      <c r="J394" s="50"/>
      <c r="K394" s="50"/>
    </row>
    <row r="395" spans="1:11">
      <c r="A395" s="21"/>
      <c r="B395" s="21"/>
      <c r="C395" s="21"/>
      <c r="D395" s="21"/>
      <c r="E395" s="21"/>
      <c r="H395" s="49"/>
      <c r="I395" s="49"/>
      <c r="J395" s="50"/>
      <c r="K395" s="50"/>
    </row>
    <row r="396" spans="1:11">
      <c r="A396" s="21"/>
      <c r="B396" s="21"/>
      <c r="C396" s="21"/>
      <c r="D396" s="21"/>
      <c r="E396" s="21"/>
      <c r="H396" s="49"/>
      <c r="I396" s="49"/>
      <c r="J396" s="50"/>
      <c r="K396" s="50"/>
    </row>
    <row r="397" spans="1:11">
      <c r="A397" s="21"/>
      <c r="B397" s="21"/>
      <c r="C397" s="21"/>
      <c r="D397" s="21"/>
      <c r="E397" s="21"/>
      <c r="H397" s="49"/>
      <c r="I397" s="49"/>
      <c r="J397" s="50"/>
      <c r="K397" s="50"/>
    </row>
    <row r="398" spans="1:11">
      <c r="A398" s="21"/>
      <c r="B398" s="21"/>
      <c r="C398" s="21"/>
      <c r="D398" s="21"/>
      <c r="E398" s="21"/>
      <c r="H398" s="49"/>
      <c r="I398" s="49"/>
      <c r="J398" s="50"/>
      <c r="K398" s="50"/>
    </row>
    <row r="399" spans="1:11">
      <c r="A399" s="21"/>
      <c r="B399" s="21"/>
      <c r="C399" s="21"/>
      <c r="D399" s="21"/>
      <c r="E399" s="21"/>
      <c r="H399" s="49"/>
      <c r="I399" s="49"/>
      <c r="J399" s="50"/>
      <c r="K399" s="50"/>
    </row>
    <row r="400" spans="1:11">
      <c r="A400" s="21"/>
      <c r="B400" s="21"/>
      <c r="C400" s="21"/>
      <c r="D400" s="21"/>
      <c r="E400" s="21"/>
      <c r="H400" s="49"/>
      <c r="I400" s="49"/>
      <c r="J400" s="50"/>
      <c r="K400" s="50"/>
    </row>
    <row r="401" spans="1:11">
      <c r="A401" s="21"/>
      <c r="B401" s="21"/>
      <c r="C401" s="21"/>
      <c r="D401" s="21"/>
      <c r="E401" s="21"/>
      <c r="H401" s="49"/>
      <c r="I401" s="49"/>
      <c r="J401" s="50"/>
      <c r="K401" s="50"/>
    </row>
    <row r="402" spans="1:11">
      <c r="A402" s="21"/>
      <c r="B402" s="21"/>
      <c r="C402" s="21"/>
      <c r="D402" s="21"/>
      <c r="E402" s="21"/>
      <c r="H402" s="49"/>
      <c r="I402" s="49"/>
      <c r="J402" s="50"/>
      <c r="K402" s="50"/>
    </row>
    <row r="403" spans="1:11">
      <c r="A403" s="21"/>
      <c r="B403" s="21"/>
      <c r="C403" s="21"/>
      <c r="D403" s="21"/>
      <c r="E403" s="21"/>
      <c r="H403" s="49"/>
      <c r="I403" s="49"/>
      <c r="J403" s="50"/>
      <c r="K403" s="50"/>
    </row>
    <row r="404" spans="1:11">
      <c r="A404" s="21"/>
      <c r="B404" s="21"/>
      <c r="C404" s="21"/>
      <c r="D404" s="21"/>
      <c r="E404" s="21"/>
      <c r="H404" s="49"/>
      <c r="I404" s="49"/>
      <c r="J404" s="50"/>
      <c r="K404" s="50"/>
    </row>
    <row r="405" spans="1:11">
      <c r="A405" s="21"/>
      <c r="B405" s="21"/>
      <c r="C405" s="21"/>
      <c r="D405" s="21"/>
      <c r="E405" s="21"/>
      <c r="H405" s="49"/>
      <c r="I405" s="49"/>
      <c r="J405" s="50"/>
      <c r="K405" s="50"/>
    </row>
    <row r="406" spans="1:11">
      <c r="A406" s="21"/>
      <c r="B406" s="21"/>
      <c r="C406" s="21"/>
      <c r="D406" s="21"/>
      <c r="E406" s="21"/>
      <c r="H406" s="49"/>
      <c r="I406" s="49"/>
      <c r="J406" s="50"/>
      <c r="K406" s="50"/>
    </row>
    <row r="407" spans="1:11">
      <c r="A407" s="21"/>
      <c r="B407" s="21"/>
      <c r="C407" s="21"/>
      <c r="D407" s="21"/>
      <c r="E407" s="21"/>
      <c r="H407" s="49"/>
      <c r="I407" s="49"/>
      <c r="J407" s="50"/>
      <c r="K407" s="50"/>
    </row>
    <row r="408" spans="1:11">
      <c r="A408" s="21"/>
      <c r="B408" s="21"/>
      <c r="C408" s="21"/>
      <c r="D408" s="21"/>
      <c r="E408" s="21"/>
      <c r="H408" s="49"/>
      <c r="I408" s="49"/>
      <c r="J408" s="50"/>
      <c r="K408" s="50"/>
    </row>
    <row r="409" spans="1:11">
      <c r="A409" s="21"/>
      <c r="B409" s="21"/>
      <c r="C409" s="21"/>
      <c r="D409" s="21"/>
      <c r="E409" s="21"/>
      <c r="H409" s="49"/>
      <c r="I409" s="49"/>
      <c r="J409" s="50"/>
      <c r="K409" s="50"/>
    </row>
    <row r="410" spans="1:11">
      <c r="A410" s="21"/>
      <c r="B410" s="21"/>
      <c r="C410" s="21"/>
      <c r="D410" s="21"/>
      <c r="E410" s="21"/>
      <c r="H410" s="49"/>
      <c r="I410" s="49"/>
      <c r="J410" s="50"/>
      <c r="K410" s="50"/>
    </row>
    <row r="411" spans="1:11">
      <c r="A411" s="21"/>
      <c r="B411" s="21"/>
      <c r="C411" s="21"/>
      <c r="D411" s="21"/>
      <c r="E411" s="21"/>
      <c r="H411" s="49"/>
      <c r="I411" s="49"/>
      <c r="J411" s="50"/>
      <c r="K411" s="50"/>
    </row>
    <row r="412" spans="1:11">
      <c r="A412" s="21"/>
      <c r="B412" s="21"/>
      <c r="C412" s="21"/>
      <c r="D412" s="21"/>
      <c r="E412" s="21"/>
      <c r="H412" s="49"/>
      <c r="I412" s="49"/>
      <c r="J412" s="50"/>
      <c r="K412" s="50"/>
    </row>
    <row r="413" spans="1:11">
      <c r="A413" s="21"/>
      <c r="B413" s="21"/>
      <c r="C413" s="21"/>
      <c r="D413" s="21"/>
      <c r="E413" s="21"/>
      <c r="H413" s="49"/>
      <c r="I413" s="49"/>
      <c r="J413" s="50"/>
      <c r="K413" s="50"/>
    </row>
    <row r="414" spans="1:11">
      <c r="A414" s="21"/>
      <c r="B414" s="21"/>
      <c r="C414" s="21"/>
      <c r="D414" s="21"/>
      <c r="E414" s="21"/>
      <c r="H414" s="49"/>
      <c r="I414" s="49"/>
      <c r="J414" s="50"/>
      <c r="K414" s="50"/>
    </row>
    <row r="415" spans="1:11">
      <c r="A415" s="21"/>
      <c r="B415" s="21"/>
      <c r="C415" s="21"/>
      <c r="D415" s="21"/>
      <c r="E415" s="21"/>
      <c r="H415" s="49"/>
      <c r="I415" s="49"/>
      <c r="J415" s="50"/>
      <c r="K415" s="50"/>
    </row>
    <row r="416" spans="1:11">
      <c r="A416" s="21"/>
      <c r="B416" s="21"/>
      <c r="C416" s="21"/>
      <c r="D416" s="21"/>
      <c r="E416" s="21"/>
      <c r="H416" s="49"/>
      <c r="I416" s="49"/>
      <c r="J416" s="50"/>
      <c r="K416" s="50"/>
    </row>
    <row r="417" spans="1:11">
      <c r="A417" s="21"/>
      <c r="B417" s="21"/>
      <c r="C417" s="21"/>
      <c r="D417" s="21"/>
      <c r="E417" s="21"/>
      <c r="H417" s="49"/>
      <c r="I417" s="49"/>
      <c r="J417" s="50"/>
      <c r="K417" s="50"/>
    </row>
    <row r="418" spans="1:11">
      <c r="A418" s="21"/>
      <c r="B418" s="21"/>
      <c r="C418" s="21"/>
      <c r="D418" s="21"/>
      <c r="E418" s="21"/>
      <c r="H418" s="49"/>
      <c r="I418" s="49"/>
      <c r="J418" s="50"/>
      <c r="K418" s="50"/>
    </row>
    <row r="419" spans="1:11">
      <c r="A419" s="21"/>
      <c r="B419" s="21"/>
      <c r="C419" s="21"/>
      <c r="D419" s="21"/>
      <c r="E419" s="21"/>
      <c r="H419" s="49"/>
      <c r="I419" s="49"/>
      <c r="J419" s="50"/>
      <c r="K419" s="50"/>
    </row>
    <row r="420" spans="1:11">
      <c r="A420" s="21"/>
      <c r="B420" s="21"/>
      <c r="C420" s="21"/>
      <c r="D420" s="21"/>
      <c r="E420" s="21"/>
      <c r="H420" s="49"/>
      <c r="I420" s="49"/>
      <c r="J420" s="50"/>
      <c r="K420" s="50"/>
    </row>
    <row r="421" spans="1:11">
      <c r="A421" s="21"/>
      <c r="B421" s="21"/>
      <c r="C421" s="21"/>
      <c r="D421" s="21"/>
      <c r="E421" s="21"/>
      <c r="H421" s="49"/>
      <c r="I421" s="49"/>
      <c r="J421" s="50"/>
      <c r="K421" s="50"/>
    </row>
    <row r="422" spans="1:11">
      <c r="A422" s="21"/>
      <c r="B422" s="21"/>
      <c r="C422" s="21"/>
      <c r="D422" s="21"/>
      <c r="E422" s="21"/>
      <c r="H422" s="49"/>
      <c r="I422" s="49"/>
      <c r="J422" s="50"/>
      <c r="K422" s="50"/>
    </row>
    <row r="423" spans="1:11">
      <c r="A423" s="21"/>
      <c r="B423" s="21"/>
      <c r="C423" s="21"/>
      <c r="D423" s="21"/>
      <c r="E423" s="21"/>
      <c r="H423" s="49"/>
      <c r="I423" s="49"/>
      <c r="J423" s="50"/>
      <c r="K423" s="50"/>
    </row>
    <row r="424" spans="1:11">
      <c r="A424" s="21"/>
      <c r="B424" s="21"/>
      <c r="C424" s="21"/>
      <c r="D424" s="21"/>
      <c r="E424" s="21"/>
      <c r="H424" s="49"/>
      <c r="I424" s="49"/>
      <c r="J424" s="50"/>
      <c r="K424" s="50"/>
    </row>
    <row r="425" spans="1:11">
      <c r="A425" s="21"/>
      <c r="B425" s="21"/>
      <c r="C425" s="21"/>
      <c r="D425" s="21"/>
      <c r="E425" s="21"/>
      <c r="H425" s="49"/>
      <c r="I425" s="49"/>
      <c r="J425" s="50"/>
      <c r="K425" s="50"/>
    </row>
    <row r="426" spans="1:11">
      <c r="A426" s="21"/>
      <c r="B426" s="21"/>
      <c r="C426" s="21"/>
      <c r="D426" s="21"/>
      <c r="E426" s="21"/>
      <c r="H426" s="49"/>
      <c r="I426" s="49"/>
      <c r="J426" s="50"/>
      <c r="K426" s="50"/>
    </row>
    <row r="427" spans="1:11">
      <c r="A427" s="21"/>
      <c r="B427" s="21"/>
      <c r="C427" s="21"/>
      <c r="D427" s="21"/>
      <c r="E427" s="21"/>
      <c r="H427" s="49"/>
      <c r="I427" s="49"/>
      <c r="J427" s="50"/>
      <c r="K427" s="50"/>
    </row>
    <row r="428" spans="1:11">
      <c r="A428" s="21"/>
      <c r="B428" s="21"/>
      <c r="C428" s="21"/>
      <c r="D428" s="21"/>
      <c r="E428" s="21"/>
      <c r="H428" s="49"/>
      <c r="I428" s="49"/>
      <c r="J428" s="50"/>
      <c r="K428" s="50"/>
    </row>
    <row r="429" spans="1:11">
      <c r="A429" s="21"/>
      <c r="B429" s="21"/>
      <c r="C429" s="21"/>
      <c r="D429" s="21"/>
      <c r="E429" s="21"/>
      <c r="H429" s="49"/>
      <c r="I429" s="49"/>
      <c r="J429" s="50"/>
      <c r="K429" s="50"/>
    </row>
    <row r="430" spans="1:11">
      <c r="A430" s="21"/>
      <c r="B430" s="21"/>
      <c r="C430" s="21"/>
      <c r="D430" s="21"/>
      <c r="E430" s="21"/>
      <c r="H430" s="49"/>
      <c r="I430" s="49"/>
      <c r="J430" s="50"/>
      <c r="K430" s="50"/>
    </row>
    <row r="431" spans="1:11">
      <c r="A431" s="21"/>
      <c r="B431" s="21"/>
      <c r="C431" s="21"/>
      <c r="D431" s="21"/>
      <c r="E431" s="21"/>
      <c r="H431" s="49"/>
      <c r="I431" s="49"/>
      <c r="J431" s="50"/>
      <c r="K431" s="50"/>
    </row>
    <row r="432" spans="1:11">
      <c r="A432" s="21"/>
      <c r="B432" s="21"/>
      <c r="C432" s="21"/>
      <c r="D432" s="21"/>
      <c r="E432" s="21"/>
      <c r="H432" s="49"/>
      <c r="I432" s="49"/>
      <c r="J432" s="50"/>
      <c r="K432" s="50"/>
    </row>
    <row r="433" spans="1:11">
      <c r="A433" s="21"/>
      <c r="B433" s="21"/>
      <c r="C433" s="21"/>
      <c r="D433" s="21"/>
      <c r="E433" s="21"/>
      <c r="H433" s="49"/>
      <c r="I433" s="49"/>
      <c r="J433" s="50"/>
      <c r="K433" s="50"/>
    </row>
    <row r="434" spans="1:11">
      <c r="A434" s="21"/>
      <c r="B434" s="21"/>
      <c r="C434" s="21"/>
      <c r="D434" s="21"/>
      <c r="E434" s="21"/>
      <c r="H434" s="49"/>
      <c r="I434" s="49"/>
      <c r="J434" s="50"/>
      <c r="K434" s="50"/>
    </row>
    <row r="435" spans="1:11">
      <c r="A435" s="21"/>
      <c r="B435" s="21"/>
      <c r="C435" s="21"/>
      <c r="D435" s="21"/>
      <c r="E435" s="21"/>
      <c r="H435" s="49"/>
      <c r="I435" s="49"/>
      <c r="J435" s="50"/>
      <c r="K435" s="50"/>
    </row>
    <row r="436" spans="1:11">
      <c r="A436" s="21"/>
      <c r="B436" s="21"/>
      <c r="C436" s="21"/>
      <c r="D436" s="21"/>
      <c r="E436" s="21"/>
      <c r="H436" s="49"/>
      <c r="I436" s="49"/>
      <c r="J436" s="50"/>
      <c r="K436" s="50"/>
    </row>
    <row r="437" spans="1:11">
      <c r="A437" s="21"/>
      <c r="B437" s="21"/>
      <c r="C437" s="21"/>
      <c r="D437" s="21"/>
      <c r="E437" s="21"/>
      <c r="H437" s="49"/>
      <c r="I437" s="49"/>
      <c r="J437" s="50"/>
      <c r="K437" s="50"/>
    </row>
    <row r="438" spans="1:11">
      <c r="A438" s="21"/>
      <c r="B438" s="21"/>
      <c r="C438" s="21"/>
      <c r="D438" s="21"/>
      <c r="E438" s="21"/>
      <c r="H438" s="49"/>
      <c r="I438" s="49"/>
      <c r="J438" s="50"/>
      <c r="K438" s="50"/>
    </row>
    <row r="439" spans="1:11">
      <c r="A439" s="21"/>
      <c r="B439" s="21"/>
      <c r="C439" s="21"/>
      <c r="D439" s="21"/>
      <c r="E439" s="21"/>
      <c r="H439" s="49"/>
      <c r="I439" s="49"/>
      <c r="J439" s="50"/>
      <c r="K439" s="50"/>
    </row>
    <row r="440" spans="1:11">
      <c r="A440" s="21"/>
      <c r="B440" s="21"/>
      <c r="C440" s="21"/>
      <c r="D440" s="21"/>
      <c r="E440" s="21"/>
      <c r="H440" s="49"/>
      <c r="I440" s="49"/>
      <c r="J440" s="50"/>
      <c r="K440" s="50"/>
    </row>
    <row r="441" spans="1:11">
      <c r="A441" s="21"/>
      <c r="B441" s="21"/>
      <c r="C441" s="21"/>
      <c r="D441" s="21"/>
      <c r="E441" s="21"/>
      <c r="H441" s="49"/>
      <c r="I441" s="49"/>
      <c r="J441" s="50"/>
      <c r="K441" s="50"/>
    </row>
    <row r="442" spans="1:11">
      <c r="A442" s="21"/>
      <c r="B442" s="21"/>
      <c r="C442" s="21"/>
      <c r="D442" s="21"/>
      <c r="E442" s="21"/>
      <c r="H442" s="49"/>
      <c r="I442" s="49"/>
      <c r="J442" s="50"/>
      <c r="K442" s="50"/>
    </row>
    <row r="443" spans="1:11">
      <c r="A443" s="21"/>
      <c r="B443" s="21"/>
      <c r="C443" s="21"/>
      <c r="D443" s="21"/>
      <c r="E443" s="21"/>
      <c r="H443" s="49"/>
      <c r="I443" s="49"/>
      <c r="J443" s="50"/>
      <c r="K443" s="50"/>
    </row>
    <row r="444" spans="1:11">
      <c r="A444" s="21"/>
      <c r="B444" s="21"/>
      <c r="C444" s="21"/>
      <c r="D444" s="21"/>
      <c r="E444" s="21"/>
      <c r="H444" s="49"/>
      <c r="I444" s="49"/>
      <c r="J444" s="50"/>
      <c r="K444" s="50"/>
    </row>
    <row r="445" spans="1:11">
      <c r="A445" s="21"/>
      <c r="B445" s="21"/>
      <c r="C445" s="21"/>
      <c r="D445" s="21"/>
      <c r="E445" s="21"/>
      <c r="H445" s="49"/>
      <c r="I445" s="49"/>
      <c r="J445" s="50"/>
      <c r="K445" s="50"/>
    </row>
    <row r="446" spans="1:11">
      <c r="A446" s="21"/>
      <c r="B446" s="21"/>
      <c r="C446" s="21"/>
      <c r="D446" s="21"/>
      <c r="E446" s="21"/>
      <c r="H446" s="49"/>
      <c r="I446" s="49"/>
      <c r="J446" s="50"/>
      <c r="K446" s="50"/>
    </row>
    <row r="447" spans="1:11">
      <c r="A447" s="21"/>
      <c r="B447" s="21"/>
      <c r="C447" s="21"/>
      <c r="D447" s="21"/>
      <c r="E447" s="21"/>
      <c r="H447" s="49"/>
      <c r="I447" s="49"/>
      <c r="J447" s="50"/>
      <c r="K447" s="50"/>
    </row>
    <row r="448" spans="1:11">
      <c r="A448" s="21"/>
      <c r="B448" s="21"/>
      <c r="C448" s="21"/>
      <c r="D448" s="21"/>
      <c r="E448" s="21"/>
      <c r="H448" s="49"/>
      <c r="I448" s="49"/>
      <c r="J448" s="50"/>
      <c r="K448" s="50"/>
    </row>
    <row r="449" spans="1:11">
      <c r="A449" s="21"/>
      <c r="B449" s="21"/>
      <c r="C449" s="21"/>
      <c r="D449" s="21"/>
      <c r="E449" s="21"/>
      <c r="H449" s="49"/>
      <c r="I449" s="49"/>
      <c r="J449" s="50"/>
      <c r="K449" s="50"/>
    </row>
    <row r="450" spans="1:11">
      <c r="A450" s="21"/>
      <c r="B450" s="21"/>
      <c r="C450" s="21"/>
      <c r="D450" s="21"/>
      <c r="E450" s="21"/>
      <c r="H450" s="49"/>
      <c r="I450" s="49"/>
      <c r="J450" s="50"/>
      <c r="K450" s="50"/>
    </row>
    <row r="451" spans="1:11">
      <c r="A451" s="21"/>
      <c r="B451" s="21"/>
      <c r="C451" s="21"/>
      <c r="D451" s="21"/>
      <c r="E451" s="21"/>
      <c r="H451" s="49"/>
      <c r="I451" s="49"/>
      <c r="J451" s="50"/>
      <c r="K451" s="50"/>
    </row>
    <row r="452" spans="1:11">
      <c r="A452" s="21"/>
      <c r="B452" s="21"/>
      <c r="C452" s="21"/>
      <c r="D452" s="21"/>
      <c r="E452" s="21"/>
      <c r="H452" s="49"/>
      <c r="I452" s="49"/>
      <c r="J452" s="50"/>
      <c r="K452" s="50"/>
    </row>
    <row r="453" spans="1:11">
      <c r="A453" s="21"/>
      <c r="B453" s="21"/>
      <c r="C453" s="21"/>
      <c r="D453" s="21"/>
      <c r="E453" s="21"/>
      <c r="H453" s="49"/>
      <c r="I453" s="49"/>
      <c r="J453" s="50"/>
      <c r="K453" s="50"/>
    </row>
    <row r="454" spans="1:11">
      <c r="A454" s="21"/>
      <c r="B454" s="21"/>
      <c r="C454" s="21"/>
      <c r="D454" s="21"/>
      <c r="E454" s="21"/>
      <c r="H454" s="49"/>
      <c r="I454" s="49"/>
      <c r="J454" s="50"/>
      <c r="K454" s="50"/>
    </row>
    <row r="455" spans="1:11">
      <c r="A455" s="21"/>
      <c r="B455" s="21"/>
      <c r="C455" s="21"/>
      <c r="D455" s="21"/>
      <c r="E455" s="21"/>
      <c r="H455" s="49"/>
      <c r="I455" s="49"/>
      <c r="J455" s="50"/>
      <c r="K455" s="50"/>
    </row>
    <row r="456" spans="1:11">
      <c r="A456" s="21"/>
      <c r="B456" s="21"/>
      <c r="C456" s="21"/>
      <c r="D456" s="21"/>
      <c r="E456" s="21"/>
      <c r="H456" s="49"/>
      <c r="I456" s="49"/>
      <c r="J456" s="50"/>
      <c r="K456" s="50"/>
    </row>
    <row r="457" spans="1:11">
      <c r="A457" s="21"/>
      <c r="B457" s="21"/>
      <c r="C457" s="21"/>
      <c r="D457" s="21"/>
      <c r="E457" s="21"/>
      <c r="H457" s="49"/>
      <c r="I457" s="49"/>
      <c r="J457" s="50"/>
      <c r="K457" s="50"/>
    </row>
    <row r="458" spans="1:11">
      <c r="A458" s="21"/>
      <c r="B458" s="21"/>
      <c r="C458" s="21"/>
      <c r="D458" s="21"/>
      <c r="E458" s="21"/>
      <c r="H458" s="49"/>
      <c r="I458" s="49"/>
      <c r="J458" s="50"/>
      <c r="K458" s="50"/>
    </row>
    <row r="459" spans="1:11">
      <c r="A459" s="21"/>
      <c r="B459" s="21"/>
      <c r="C459" s="21"/>
      <c r="D459" s="21"/>
      <c r="E459" s="21"/>
      <c r="H459" s="49"/>
      <c r="I459" s="49"/>
      <c r="J459" s="50"/>
      <c r="K459" s="50"/>
    </row>
    <row r="460" spans="1:11">
      <c r="A460" s="21"/>
      <c r="B460" s="21"/>
      <c r="C460" s="21"/>
      <c r="D460" s="21"/>
      <c r="E460" s="21"/>
      <c r="H460" s="49"/>
      <c r="I460" s="49"/>
      <c r="J460" s="50"/>
      <c r="K460" s="50"/>
    </row>
    <row r="461" spans="1:11">
      <c r="A461" s="21"/>
      <c r="B461" s="21"/>
      <c r="C461" s="21"/>
      <c r="D461" s="21"/>
      <c r="E461" s="21"/>
      <c r="H461" s="49"/>
      <c r="I461" s="49"/>
      <c r="J461" s="50"/>
      <c r="K461" s="50"/>
    </row>
    <row r="462" spans="1:11">
      <c r="A462" s="21"/>
      <c r="B462" s="21"/>
      <c r="C462" s="21"/>
      <c r="D462" s="21"/>
      <c r="E462" s="21"/>
      <c r="H462" s="49"/>
      <c r="I462" s="49"/>
      <c r="J462" s="50"/>
      <c r="K462" s="50"/>
    </row>
    <row r="463" spans="1:11">
      <c r="A463" s="21"/>
      <c r="B463" s="21"/>
      <c r="C463" s="21"/>
      <c r="D463" s="21"/>
      <c r="E463" s="21"/>
      <c r="H463" s="49"/>
      <c r="I463" s="49"/>
      <c r="J463" s="50"/>
      <c r="K463" s="50"/>
    </row>
    <row r="464" spans="1:11">
      <c r="A464" s="21"/>
      <c r="B464" s="21"/>
      <c r="C464" s="21"/>
      <c r="D464" s="21"/>
      <c r="E464" s="21"/>
      <c r="H464" s="49"/>
      <c r="I464" s="49"/>
      <c r="J464" s="50"/>
      <c r="K464" s="50"/>
    </row>
    <row r="465" spans="1:11">
      <c r="A465" s="21"/>
      <c r="B465" s="21"/>
      <c r="C465" s="21"/>
      <c r="D465" s="21"/>
      <c r="E465" s="21"/>
      <c r="H465" s="49"/>
      <c r="I465" s="49"/>
      <c r="J465" s="50"/>
      <c r="K465" s="50"/>
    </row>
    <row r="466" spans="1:11">
      <c r="A466" s="21"/>
      <c r="B466" s="21"/>
      <c r="C466" s="21"/>
      <c r="D466" s="21"/>
      <c r="E466" s="21"/>
      <c r="H466" s="49"/>
      <c r="I466" s="49"/>
      <c r="J466" s="50"/>
      <c r="K466" s="50"/>
    </row>
    <row r="467" spans="1:11">
      <c r="A467" s="21"/>
      <c r="B467" s="21"/>
      <c r="C467" s="21"/>
      <c r="D467" s="21"/>
      <c r="E467" s="21"/>
      <c r="H467" s="49"/>
      <c r="I467" s="49"/>
      <c r="J467" s="50"/>
      <c r="K467" s="50"/>
    </row>
    <row r="468" spans="1:11">
      <c r="A468" s="21"/>
      <c r="B468" s="21"/>
      <c r="C468" s="21"/>
      <c r="D468" s="21"/>
      <c r="E468" s="21"/>
      <c r="H468" s="49"/>
      <c r="I468" s="49"/>
      <c r="J468" s="50"/>
      <c r="K468" s="50"/>
    </row>
    <row r="469" spans="1:11">
      <c r="A469" s="21"/>
      <c r="B469" s="21"/>
      <c r="C469" s="21"/>
      <c r="D469" s="21"/>
      <c r="E469" s="21"/>
      <c r="H469" s="49"/>
      <c r="I469" s="49"/>
      <c r="J469" s="50"/>
      <c r="K469" s="50"/>
    </row>
    <row r="470" spans="1:11">
      <c r="A470" s="21"/>
      <c r="B470" s="21"/>
      <c r="C470" s="21"/>
      <c r="D470" s="21"/>
      <c r="E470" s="21"/>
      <c r="H470" s="49"/>
      <c r="I470" s="49"/>
      <c r="J470" s="50"/>
      <c r="K470" s="50"/>
    </row>
    <row r="471" spans="1:11">
      <c r="A471" s="21"/>
      <c r="B471" s="21"/>
      <c r="C471" s="21"/>
      <c r="D471" s="21"/>
      <c r="E471" s="21"/>
      <c r="H471" s="49"/>
      <c r="I471" s="49"/>
      <c r="J471" s="50"/>
      <c r="K471" s="50"/>
    </row>
    <row r="472" spans="1:11">
      <c r="A472" s="21"/>
      <c r="B472" s="21"/>
      <c r="C472" s="21"/>
      <c r="D472" s="21"/>
      <c r="E472" s="21"/>
      <c r="H472" s="49"/>
      <c r="I472" s="49"/>
      <c r="J472" s="50"/>
      <c r="K472" s="50"/>
    </row>
    <row r="473" spans="1:11">
      <c r="A473" s="21"/>
      <c r="B473" s="21"/>
      <c r="C473" s="21"/>
      <c r="D473" s="21"/>
      <c r="E473" s="21"/>
      <c r="H473" s="49"/>
      <c r="I473" s="49"/>
      <c r="J473" s="50"/>
      <c r="K473" s="50"/>
    </row>
    <row r="474" spans="1:11">
      <c r="A474" s="21"/>
      <c r="B474" s="21"/>
      <c r="C474" s="21"/>
      <c r="D474" s="21"/>
      <c r="E474" s="21"/>
      <c r="H474" s="49"/>
      <c r="I474" s="49"/>
      <c r="J474" s="50"/>
      <c r="K474" s="50"/>
    </row>
    <row r="475" spans="1:11">
      <c r="A475" s="21"/>
      <c r="B475" s="21"/>
      <c r="C475" s="21"/>
      <c r="D475" s="21"/>
      <c r="E475" s="21"/>
      <c r="H475" s="49"/>
      <c r="I475" s="49"/>
      <c r="J475" s="50"/>
      <c r="K475" s="50"/>
    </row>
    <row r="476" spans="1:11">
      <c r="A476" s="21"/>
      <c r="B476" s="21"/>
      <c r="C476" s="21"/>
      <c r="D476" s="21"/>
      <c r="E476" s="21"/>
      <c r="H476" s="49"/>
      <c r="I476" s="49"/>
      <c r="J476" s="50"/>
      <c r="K476" s="50"/>
    </row>
    <row r="477" spans="1:11">
      <c r="A477" s="21"/>
      <c r="B477" s="21"/>
      <c r="C477" s="21"/>
      <c r="D477" s="21"/>
      <c r="E477" s="21"/>
      <c r="H477" s="49"/>
      <c r="I477" s="49"/>
      <c r="J477" s="50"/>
      <c r="K477" s="50"/>
    </row>
    <row r="478" spans="1:11">
      <c r="A478" s="21"/>
      <c r="B478" s="21"/>
      <c r="C478" s="21"/>
      <c r="D478" s="21"/>
      <c r="E478" s="21"/>
      <c r="H478" s="49"/>
      <c r="I478" s="49"/>
      <c r="J478" s="50"/>
      <c r="K478" s="50"/>
    </row>
    <row r="479" spans="1:11">
      <c r="A479" s="21"/>
      <c r="B479" s="21"/>
      <c r="C479" s="21"/>
      <c r="D479" s="21"/>
      <c r="E479" s="21"/>
      <c r="H479" s="49"/>
      <c r="I479" s="49"/>
      <c r="J479" s="50"/>
      <c r="K479" s="50"/>
    </row>
    <row r="480" spans="1:11">
      <c r="A480" s="21"/>
      <c r="B480" s="21"/>
      <c r="C480" s="21"/>
      <c r="D480" s="21"/>
      <c r="E480" s="21"/>
      <c r="H480" s="49"/>
      <c r="I480" s="49"/>
      <c r="J480" s="50"/>
      <c r="K480" s="50"/>
    </row>
    <row r="481" spans="1:11">
      <c r="A481" s="21"/>
      <c r="B481" s="21"/>
      <c r="C481" s="21"/>
      <c r="D481" s="21"/>
      <c r="E481" s="21"/>
      <c r="H481" s="49"/>
      <c r="I481" s="49"/>
      <c r="J481" s="50"/>
      <c r="K481" s="50"/>
    </row>
    <row r="482" spans="1:11">
      <c r="A482" s="21"/>
      <c r="B482" s="21"/>
      <c r="C482" s="21"/>
      <c r="D482" s="21"/>
      <c r="E482" s="21"/>
      <c r="H482" s="49"/>
      <c r="I482" s="49"/>
      <c r="J482" s="50"/>
      <c r="K482" s="50"/>
    </row>
    <row r="483" spans="1:11">
      <c r="A483" s="21"/>
      <c r="B483" s="21"/>
      <c r="C483" s="21"/>
      <c r="D483" s="21"/>
      <c r="E483" s="21"/>
      <c r="H483" s="49"/>
      <c r="I483" s="49"/>
      <c r="J483" s="50"/>
      <c r="K483" s="50"/>
    </row>
    <row r="484" spans="1:11">
      <c r="A484" s="21"/>
      <c r="B484" s="21"/>
      <c r="C484" s="21"/>
      <c r="D484" s="21"/>
      <c r="E484" s="21"/>
      <c r="H484" s="49"/>
      <c r="I484" s="49"/>
      <c r="J484" s="50"/>
      <c r="K484" s="50"/>
    </row>
    <row r="485" spans="1:11">
      <c r="A485" s="21"/>
      <c r="B485" s="21"/>
      <c r="C485" s="21"/>
      <c r="D485" s="21"/>
      <c r="E485" s="21"/>
      <c r="H485" s="49"/>
      <c r="I485" s="49"/>
      <c r="J485" s="50"/>
      <c r="K485" s="50"/>
    </row>
    <row r="486" spans="1:11">
      <c r="A486" s="21"/>
      <c r="B486" s="21"/>
      <c r="C486" s="21"/>
      <c r="D486" s="21"/>
      <c r="E486" s="21"/>
      <c r="H486" s="49"/>
      <c r="I486" s="49"/>
      <c r="J486" s="50"/>
      <c r="K486" s="50"/>
    </row>
    <row r="487" spans="1:11">
      <c r="A487" s="21"/>
      <c r="B487" s="21"/>
      <c r="C487" s="21"/>
      <c r="D487" s="21"/>
      <c r="E487" s="21"/>
      <c r="H487" s="49"/>
      <c r="I487" s="49"/>
      <c r="J487" s="50"/>
      <c r="K487" s="50"/>
    </row>
    <row r="488" spans="1:11">
      <c r="A488" s="21"/>
      <c r="B488" s="21"/>
      <c r="C488" s="21"/>
      <c r="D488" s="21"/>
      <c r="E488" s="21"/>
      <c r="H488" s="49"/>
      <c r="I488" s="49"/>
      <c r="J488" s="50"/>
      <c r="K488" s="50"/>
    </row>
    <row r="489" spans="1:11">
      <c r="A489" s="21"/>
      <c r="B489" s="21"/>
      <c r="C489" s="21"/>
      <c r="D489" s="21"/>
      <c r="E489" s="21"/>
      <c r="H489" s="49"/>
      <c r="I489" s="49"/>
      <c r="J489" s="50"/>
      <c r="K489" s="50"/>
    </row>
    <row r="490" spans="1:11">
      <c r="A490" s="21"/>
      <c r="B490" s="21"/>
      <c r="C490" s="21"/>
      <c r="D490" s="21"/>
      <c r="E490" s="21"/>
      <c r="H490" s="49"/>
      <c r="I490" s="49"/>
      <c r="J490" s="50"/>
      <c r="K490" s="50"/>
    </row>
    <row r="491" spans="1:11">
      <c r="A491" s="21"/>
      <c r="B491" s="21"/>
      <c r="C491" s="21"/>
      <c r="D491" s="21"/>
      <c r="E491" s="21"/>
      <c r="H491" s="49"/>
      <c r="I491" s="49"/>
      <c r="J491" s="50"/>
      <c r="K491" s="50"/>
    </row>
    <row r="492" spans="1:11">
      <c r="A492" s="21"/>
      <c r="B492" s="21"/>
      <c r="C492" s="21"/>
      <c r="D492" s="21"/>
      <c r="E492" s="21"/>
      <c r="H492" s="49"/>
      <c r="I492" s="49"/>
      <c r="J492" s="50"/>
      <c r="K492" s="50"/>
    </row>
    <row r="493" spans="1:11">
      <c r="A493" s="21"/>
      <c r="B493" s="21"/>
      <c r="C493" s="21"/>
      <c r="D493" s="21"/>
      <c r="E493" s="21"/>
      <c r="H493" s="49"/>
      <c r="I493" s="49"/>
      <c r="J493" s="50"/>
      <c r="K493" s="50"/>
    </row>
    <row r="494" spans="1:11">
      <c r="A494" s="21"/>
      <c r="B494" s="21"/>
      <c r="C494" s="21"/>
      <c r="D494" s="21"/>
      <c r="E494" s="21"/>
      <c r="H494" s="49"/>
      <c r="I494" s="49"/>
      <c r="J494" s="50"/>
      <c r="K494" s="50"/>
    </row>
    <row r="495" spans="1:11">
      <c r="A495" s="21"/>
      <c r="B495" s="21"/>
      <c r="C495" s="21"/>
      <c r="D495" s="21"/>
      <c r="E495" s="21"/>
      <c r="H495" s="49"/>
      <c r="I495" s="49"/>
      <c r="J495" s="50"/>
      <c r="K495" s="50"/>
    </row>
    <row r="496" spans="1:11">
      <c r="A496" s="21"/>
      <c r="B496" s="21"/>
      <c r="C496" s="21"/>
      <c r="D496" s="21"/>
      <c r="E496" s="21"/>
      <c r="H496" s="49"/>
      <c r="I496" s="49"/>
      <c r="J496" s="50"/>
      <c r="K496" s="50"/>
    </row>
    <row r="497" spans="1:11">
      <c r="A497" s="21"/>
      <c r="B497" s="21"/>
      <c r="C497" s="21"/>
      <c r="D497" s="21"/>
      <c r="E497" s="21"/>
      <c r="H497" s="49"/>
      <c r="I497" s="49"/>
      <c r="J497" s="50"/>
      <c r="K497" s="50"/>
    </row>
    <row r="498" spans="1:11">
      <c r="A498" s="21"/>
      <c r="B498" s="21"/>
      <c r="C498" s="21"/>
      <c r="D498" s="21"/>
      <c r="E498" s="21"/>
      <c r="H498" s="49"/>
      <c r="I498" s="49"/>
      <c r="J498" s="50"/>
      <c r="K498" s="50"/>
    </row>
    <row r="499" spans="1:11">
      <c r="A499" s="21"/>
      <c r="B499" s="21"/>
      <c r="C499" s="21"/>
      <c r="D499" s="21"/>
      <c r="E499" s="21"/>
      <c r="H499" s="49"/>
      <c r="I499" s="49"/>
      <c r="J499" s="50"/>
      <c r="K499" s="50"/>
    </row>
    <row r="500" spans="1:11">
      <c r="A500" s="21"/>
      <c r="B500" s="21"/>
      <c r="C500" s="21"/>
      <c r="D500" s="21"/>
      <c r="E500" s="21"/>
      <c r="H500" s="49"/>
      <c r="I500" s="49"/>
      <c r="J500" s="50"/>
      <c r="K500" s="50"/>
    </row>
    <row r="501" spans="1:11">
      <c r="A501" s="21"/>
      <c r="B501" s="21"/>
      <c r="C501" s="21"/>
      <c r="D501" s="21"/>
      <c r="E501" s="21"/>
      <c r="H501" s="49"/>
      <c r="I501" s="49"/>
      <c r="J501" s="50"/>
      <c r="K501" s="50"/>
    </row>
    <row r="502" spans="1:11">
      <c r="A502" s="21"/>
      <c r="B502" s="21"/>
      <c r="C502" s="21"/>
      <c r="D502" s="21"/>
      <c r="E502" s="21"/>
      <c r="H502" s="49"/>
      <c r="I502" s="49"/>
      <c r="J502" s="50"/>
      <c r="K502" s="50"/>
    </row>
    <row r="503" spans="1:11">
      <c r="A503" s="21"/>
      <c r="B503" s="21"/>
      <c r="C503" s="21"/>
      <c r="D503" s="21"/>
      <c r="E503" s="21"/>
      <c r="H503" s="49"/>
      <c r="I503" s="49"/>
      <c r="J503" s="50"/>
      <c r="K503" s="50"/>
    </row>
    <row r="504" spans="1:11">
      <c r="A504" s="21"/>
      <c r="B504" s="21"/>
      <c r="C504" s="21"/>
      <c r="D504" s="21"/>
      <c r="E504" s="21"/>
      <c r="H504" s="49"/>
      <c r="I504" s="49"/>
      <c r="J504" s="50"/>
      <c r="K504" s="50"/>
    </row>
    <row r="505" spans="1:11">
      <c r="A505" s="21"/>
      <c r="B505" s="21"/>
      <c r="C505" s="21"/>
      <c r="D505" s="21"/>
      <c r="E505" s="21"/>
      <c r="H505" s="49"/>
      <c r="I505" s="49"/>
      <c r="J505" s="50"/>
      <c r="K505" s="50"/>
    </row>
    <row r="506" spans="1:11">
      <c r="A506" s="21"/>
      <c r="B506" s="21"/>
      <c r="C506" s="21"/>
      <c r="D506" s="21"/>
      <c r="E506" s="21"/>
      <c r="H506" s="49"/>
      <c r="I506" s="49"/>
      <c r="J506" s="50"/>
      <c r="K506" s="50"/>
    </row>
    <row r="507" spans="1:11">
      <c r="A507" s="21"/>
      <c r="B507" s="21"/>
      <c r="C507" s="21"/>
      <c r="D507" s="21"/>
      <c r="E507" s="21"/>
      <c r="H507" s="49"/>
      <c r="I507" s="49"/>
      <c r="J507" s="50"/>
      <c r="K507" s="50"/>
    </row>
    <row r="508" spans="1:11">
      <c r="A508" s="21"/>
      <c r="B508" s="21"/>
      <c r="C508" s="21"/>
      <c r="D508" s="21"/>
      <c r="E508" s="21"/>
      <c r="H508" s="49"/>
      <c r="I508" s="49"/>
      <c r="J508" s="50"/>
      <c r="K508" s="50"/>
    </row>
    <row r="509" spans="1:11">
      <c r="A509" s="21"/>
      <c r="B509" s="21"/>
      <c r="C509" s="21"/>
      <c r="D509" s="21"/>
      <c r="E509" s="21"/>
      <c r="H509" s="49"/>
      <c r="I509" s="49"/>
      <c r="J509" s="50"/>
      <c r="K509" s="50"/>
    </row>
    <row r="510" spans="1:11">
      <c r="A510" s="21"/>
      <c r="B510" s="21"/>
      <c r="C510" s="21"/>
      <c r="D510" s="21"/>
      <c r="E510" s="21"/>
      <c r="H510" s="49"/>
      <c r="I510" s="49"/>
      <c r="J510" s="50"/>
      <c r="K510" s="50"/>
    </row>
    <row r="511" spans="1:11">
      <c r="A511" s="21"/>
      <c r="B511" s="21"/>
      <c r="C511" s="21"/>
      <c r="D511" s="21"/>
      <c r="E511" s="21"/>
      <c r="H511" s="49"/>
      <c r="I511" s="49"/>
      <c r="J511" s="50"/>
      <c r="K511" s="50"/>
    </row>
    <row r="512" spans="1:11">
      <c r="A512" s="21"/>
      <c r="B512" s="21"/>
      <c r="C512" s="21"/>
      <c r="D512" s="21"/>
      <c r="E512" s="21"/>
      <c r="H512" s="49"/>
      <c r="I512" s="49"/>
      <c r="J512" s="50"/>
      <c r="K512" s="50"/>
    </row>
    <row r="513" spans="1:11">
      <c r="A513" s="21"/>
      <c r="B513" s="21"/>
      <c r="C513" s="21"/>
      <c r="D513" s="21"/>
      <c r="E513" s="21"/>
      <c r="H513" s="49"/>
      <c r="I513" s="49"/>
      <c r="J513" s="50"/>
      <c r="K513" s="50"/>
    </row>
    <row r="514" spans="1:11">
      <c r="A514" s="21"/>
      <c r="B514" s="21"/>
      <c r="C514" s="21"/>
      <c r="D514" s="21"/>
      <c r="E514" s="21"/>
      <c r="H514" s="49"/>
      <c r="I514" s="49"/>
      <c r="J514" s="50"/>
      <c r="K514" s="50"/>
    </row>
    <row r="515" spans="1:11">
      <c r="A515" s="21"/>
      <c r="B515" s="21"/>
      <c r="C515" s="21"/>
      <c r="D515" s="21"/>
      <c r="E515" s="21"/>
      <c r="H515" s="49"/>
      <c r="I515" s="49"/>
      <c r="J515" s="50"/>
      <c r="K515" s="50"/>
    </row>
    <row r="516" spans="1:11">
      <c r="A516" s="21"/>
      <c r="B516" s="21"/>
      <c r="C516" s="21"/>
      <c r="D516" s="21"/>
      <c r="E516" s="21"/>
      <c r="H516" s="49"/>
      <c r="I516" s="49"/>
      <c r="J516" s="50"/>
      <c r="K516" s="50"/>
    </row>
    <row r="517" spans="1:11">
      <c r="A517" s="21"/>
      <c r="B517" s="21"/>
      <c r="C517" s="21"/>
      <c r="D517" s="21"/>
      <c r="E517" s="21"/>
      <c r="H517" s="49"/>
      <c r="I517" s="49"/>
      <c r="J517" s="50"/>
      <c r="K517" s="50"/>
    </row>
    <row r="518" spans="1:11">
      <c r="A518" s="21"/>
      <c r="B518" s="21"/>
      <c r="C518" s="21"/>
      <c r="D518" s="21"/>
      <c r="E518" s="21"/>
      <c r="H518" s="49"/>
      <c r="I518" s="49"/>
      <c r="J518" s="50"/>
      <c r="K518" s="50"/>
    </row>
    <row r="519" spans="1:11">
      <c r="A519" s="21"/>
      <c r="B519" s="21"/>
      <c r="C519" s="21"/>
      <c r="D519" s="21"/>
      <c r="E519" s="21"/>
      <c r="H519" s="49"/>
      <c r="I519" s="49"/>
      <c r="J519" s="50"/>
      <c r="K519" s="50"/>
    </row>
    <row r="520" spans="1:11">
      <c r="A520" s="21"/>
      <c r="B520" s="21"/>
      <c r="C520" s="21"/>
      <c r="D520" s="21"/>
      <c r="E520" s="21"/>
      <c r="H520" s="49"/>
      <c r="I520" s="49"/>
      <c r="J520" s="50"/>
      <c r="K520" s="50"/>
    </row>
    <row r="521" spans="1:11">
      <c r="A521" s="21"/>
      <c r="B521" s="21"/>
      <c r="C521" s="21"/>
      <c r="D521" s="21"/>
      <c r="E521" s="21"/>
      <c r="H521" s="49"/>
      <c r="I521" s="49"/>
      <c r="J521" s="50"/>
      <c r="K521" s="50"/>
    </row>
    <row r="522" spans="1:11">
      <c r="A522" s="21"/>
      <c r="B522" s="21"/>
      <c r="C522" s="21"/>
      <c r="D522" s="21"/>
      <c r="E522" s="21"/>
      <c r="H522" s="49"/>
      <c r="I522" s="49"/>
      <c r="J522" s="50"/>
      <c r="K522" s="50"/>
    </row>
    <row r="523" spans="1:11">
      <c r="A523" s="21"/>
      <c r="B523" s="21"/>
      <c r="C523" s="21"/>
      <c r="D523" s="21"/>
      <c r="E523" s="21"/>
      <c r="H523" s="49"/>
      <c r="I523" s="49"/>
      <c r="J523" s="50"/>
      <c r="K523" s="50"/>
    </row>
    <row r="524" spans="1:11">
      <c r="A524" s="21"/>
      <c r="B524" s="21"/>
      <c r="C524" s="21"/>
      <c r="D524" s="21"/>
      <c r="E524" s="21"/>
      <c r="H524" s="49"/>
      <c r="I524" s="49"/>
      <c r="J524" s="50"/>
      <c r="K524" s="50"/>
    </row>
    <row r="525" spans="1:11">
      <c r="A525" s="21"/>
      <c r="B525" s="21"/>
      <c r="C525" s="21"/>
      <c r="D525" s="21"/>
      <c r="E525" s="21"/>
      <c r="H525" s="49"/>
      <c r="I525" s="49"/>
      <c r="J525" s="50"/>
      <c r="K525" s="50"/>
    </row>
    <row r="526" spans="1:11">
      <c r="A526" s="21"/>
      <c r="B526" s="21"/>
      <c r="C526" s="21"/>
      <c r="D526" s="21"/>
      <c r="E526" s="21"/>
      <c r="H526" s="49"/>
      <c r="I526" s="49"/>
      <c r="J526" s="50"/>
      <c r="K526" s="50"/>
    </row>
    <row r="527" spans="1:11">
      <c r="A527" s="21"/>
      <c r="B527" s="21"/>
      <c r="C527" s="21"/>
      <c r="D527" s="21"/>
      <c r="E527" s="21"/>
      <c r="H527" s="49"/>
      <c r="I527" s="49"/>
      <c r="J527" s="50"/>
      <c r="K527" s="50"/>
    </row>
    <row r="528" spans="1:11">
      <c r="A528" s="21"/>
      <c r="B528" s="21"/>
      <c r="C528" s="21"/>
      <c r="D528" s="21"/>
      <c r="E528" s="21"/>
      <c r="H528" s="49"/>
      <c r="I528" s="49"/>
      <c r="J528" s="50"/>
      <c r="K528" s="50"/>
    </row>
    <row r="529" spans="1:11">
      <c r="A529" s="21"/>
      <c r="B529" s="21"/>
      <c r="C529" s="21"/>
      <c r="D529" s="21"/>
      <c r="E529" s="21"/>
      <c r="H529" s="49"/>
      <c r="I529" s="49"/>
      <c r="J529" s="50"/>
      <c r="K529" s="50"/>
    </row>
    <row r="530" spans="1:11">
      <c r="A530" s="21"/>
      <c r="B530" s="21"/>
      <c r="C530" s="21"/>
      <c r="D530" s="21"/>
      <c r="E530" s="21"/>
      <c r="H530" s="49"/>
      <c r="I530" s="49"/>
      <c r="J530" s="50"/>
      <c r="K530" s="50"/>
    </row>
    <row r="531" spans="1:11">
      <c r="A531" s="21"/>
      <c r="B531" s="21"/>
      <c r="C531" s="21"/>
      <c r="D531" s="21"/>
      <c r="E531" s="21"/>
      <c r="H531" s="49"/>
      <c r="I531" s="49"/>
      <c r="J531" s="50"/>
      <c r="K531" s="50"/>
    </row>
    <row r="532" spans="1:11">
      <c r="A532" s="21"/>
      <c r="B532" s="21"/>
      <c r="C532" s="21"/>
      <c r="D532" s="21"/>
      <c r="E532" s="21"/>
      <c r="H532" s="49"/>
      <c r="I532" s="49"/>
      <c r="J532" s="50"/>
      <c r="K532" s="50"/>
    </row>
    <row r="533" spans="1:11">
      <c r="A533" s="21"/>
      <c r="B533" s="21"/>
      <c r="C533" s="21"/>
      <c r="D533" s="21"/>
      <c r="E533" s="21"/>
      <c r="H533" s="49"/>
      <c r="I533" s="49"/>
      <c r="J533" s="50"/>
      <c r="K533" s="50"/>
    </row>
    <row r="534" spans="1:11">
      <c r="A534" s="21"/>
      <c r="B534" s="21"/>
      <c r="C534" s="21"/>
      <c r="D534" s="21"/>
      <c r="E534" s="21"/>
      <c r="H534" s="49"/>
      <c r="I534" s="49"/>
      <c r="J534" s="50"/>
      <c r="K534" s="50"/>
    </row>
    <row r="535" spans="1:11">
      <c r="A535" s="21"/>
      <c r="B535" s="21"/>
      <c r="C535" s="21"/>
      <c r="D535" s="21"/>
      <c r="E535" s="21"/>
      <c r="H535" s="49"/>
      <c r="I535" s="49"/>
      <c r="J535" s="50"/>
      <c r="K535" s="50"/>
    </row>
    <row r="536" spans="1:11">
      <c r="A536" s="21"/>
      <c r="B536" s="21"/>
      <c r="C536" s="21"/>
      <c r="D536" s="21"/>
      <c r="E536" s="21"/>
      <c r="H536" s="49"/>
      <c r="I536" s="49"/>
      <c r="J536" s="50"/>
      <c r="K536" s="50"/>
    </row>
    <row r="537" spans="1:11">
      <c r="A537" s="21"/>
      <c r="B537" s="21"/>
      <c r="C537" s="21"/>
      <c r="D537" s="21"/>
      <c r="E537" s="21"/>
      <c r="H537" s="49"/>
      <c r="I537" s="49"/>
      <c r="J537" s="50"/>
      <c r="K537" s="50"/>
    </row>
    <row r="538" spans="1:11">
      <c r="A538" s="21"/>
      <c r="B538" s="21"/>
      <c r="C538" s="21"/>
      <c r="D538" s="21"/>
      <c r="E538" s="21"/>
      <c r="H538" s="49"/>
      <c r="I538" s="49"/>
      <c r="J538" s="50"/>
      <c r="K538" s="50"/>
    </row>
    <row r="539" spans="1:11">
      <c r="A539" s="21"/>
      <c r="B539" s="21"/>
      <c r="C539" s="21"/>
      <c r="D539" s="21"/>
      <c r="E539" s="21"/>
      <c r="H539" s="49"/>
      <c r="I539" s="49"/>
      <c r="J539" s="50"/>
      <c r="K539" s="50"/>
    </row>
    <row r="540" spans="1:11">
      <c r="A540" s="21"/>
      <c r="B540" s="21"/>
      <c r="C540" s="21"/>
      <c r="D540" s="21"/>
      <c r="E540" s="21"/>
      <c r="H540" s="49"/>
      <c r="I540" s="49"/>
      <c r="J540" s="50"/>
      <c r="K540" s="50"/>
    </row>
    <row r="541" spans="1:11">
      <c r="A541" s="21"/>
      <c r="B541" s="21"/>
      <c r="C541" s="21"/>
      <c r="D541" s="21"/>
      <c r="E541" s="21"/>
      <c r="H541" s="49"/>
      <c r="I541" s="49"/>
      <c r="J541" s="50"/>
      <c r="K541" s="50"/>
    </row>
    <row r="542" spans="1:11">
      <c r="A542" s="21"/>
      <c r="B542" s="21"/>
      <c r="C542" s="21"/>
      <c r="D542" s="21"/>
      <c r="E542" s="21"/>
      <c r="H542" s="49"/>
      <c r="I542" s="49"/>
      <c r="J542" s="50"/>
      <c r="K542" s="50"/>
    </row>
    <row r="543" spans="1:11">
      <c r="A543" s="21"/>
      <c r="B543" s="21"/>
      <c r="C543" s="21"/>
      <c r="D543" s="21"/>
      <c r="E543" s="21"/>
      <c r="H543" s="49"/>
      <c r="I543" s="49"/>
      <c r="J543" s="50"/>
      <c r="K543" s="50"/>
    </row>
    <row r="544" spans="1:11">
      <c r="A544" s="21"/>
      <c r="B544" s="21"/>
      <c r="C544" s="21"/>
      <c r="D544" s="21"/>
      <c r="E544" s="21"/>
      <c r="H544" s="49"/>
      <c r="I544" s="49"/>
      <c r="J544" s="50"/>
      <c r="K544" s="50"/>
    </row>
    <row r="545" spans="1:11">
      <c r="A545" s="21"/>
      <c r="B545" s="21"/>
      <c r="C545" s="21"/>
      <c r="D545" s="21"/>
      <c r="E545" s="21"/>
      <c r="H545" s="49"/>
      <c r="I545" s="49"/>
      <c r="J545" s="50"/>
      <c r="K545" s="50"/>
    </row>
    <row r="546" spans="1:11">
      <c r="A546" s="21"/>
      <c r="B546" s="21"/>
      <c r="C546" s="21"/>
      <c r="D546" s="21"/>
      <c r="E546" s="21"/>
      <c r="H546" s="49"/>
      <c r="I546" s="49"/>
      <c r="J546" s="50"/>
      <c r="K546" s="50"/>
    </row>
    <row r="547" spans="1:11">
      <c r="A547" s="21"/>
      <c r="B547" s="21"/>
      <c r="C547" s="21"/>
      <c r="D547" s="21"/>
      <c r="E547" s="21"/>
      <c r="H547" s="49"/>
      <c r="I547" s="49"/>
      <c r="J547" s="50"/>
      <c r="K547" s="50"/>
    </row>
    <row r="548" spans="1:11">
      <c r="A548" s="21"/>
      <c r="B548" s="21"/>
      <c r="C548" s="21"/>
      <c r="D548" s="21"/>
      <c r="E548" s="21"/>
      <c r="H548" s="49"/>
      <c r="I548" s="49"/>
      <c r="J548" s="50"/>
      <c r="K548" s="50"/>
    </row>
    <row r="549" spans="1:11">
      <c r="A549" s="21"/>
      <c r="B549" s="21"/>
      <c r="C549" s="21"/>
      <c r="D549" s="21"/>
      <c r="E549" s="21"/>
      <c r="H549" s="49"/>
      <c r="I549" s="49"/>
      <c r="J549" s="50"/>
      <c r="K549" s="50"/>
    </row>
    <row r="550" spans="1:11">
      <c r="A550" s="21"/>
      <c r="B550" s="21"/>
      <c r="C550" s="21"/>
      <c r="D550" s="21"/>
      <c r="E550" s="21"/>
      <c r="H550" s="49"/>
      <c r="I550" s="49"/>
      <c r="J550" s="50"/>
      <c r="K550" s="50"/>
    </row>
    <row r="551" spans="1:11">
      <c r="A551" s="21"/>
      <c r="B551" s="21"/>
      <c r="C551" s="21"/>
      <c r="D551" s="21"/>
      <c r="E551" s="21"/>
      <c r="H551" s="49"/>
      <c r="I551" s="49"/>
      <c r="J551" s="50"/>
      <c r="K551" s="50"/>
    </row>
    <row r="552" spans="1:11">
      <c r="A552" s="21"/>
      <c r="B552" s="21"/>
      <c r="C552" s="21"/>
      <c r="D552" s="21"/>
      <c r="E552" s="21"/>
      <c r="H552" s="49"/>
      <c r="I552" s="49"/>
      <c r="J552" s="50"/>
      <c r="K552" s="50"/>
    </row>
    <row r="553" spans="1:11">
      <c r="A553" s="21"/>
      <c r="B553" s="21"/>
      <c r="C553" s="21"/>
      <c r="D553" s="21"/>
      <c r="E553" s="21"/>
      <c r="H553" s="49"/>
      <c r="I553" s="49"/>
      <c r="J553" s="50"/>
      <c r="K553" s="50"/>
    </row>
    <row r="554" spans="1:11">
      <c r="A554" s="21"/>
      <c r="B554" s="21"/>
      <c r="C554" s="21"/>
      <c r="D554" s="21"/>
      <c r="E554" s="21"/>
      <c r="H554" s="49"/>
      <c r="I554" s="49"/>
      <c r="J554" s="50"/>
      <c r="K554" s="50"/>
    </row>
    <row r="555" spans="1:11">
      <c r="A555" s="21"/>
      <c r="B555" s="21"/>
      <c r="C555" s="21"/>
      <c r="D555" s="21"/>
      <c r="E555" s="21"/>
      <c r="H555" s="49"/>
      <c r="I555" s="49"/>
      <c r="J555" s="50"/>
      <c r="K555" s="50"/>
    </row>
    <row r="556" spans="1:11">
      <c r="A556" s="21"/>
      <c r="B556" s="21"/>
      <c r="C556" s="21"/>
      <c r="D556" s="21"/>
      <c r="E556" s="21"/>
      <c r="H556" s="49"/>
      <c r="I556" s="49"/>
      <c r="J556" s="50"/>
      <c r="K556" s="50"/>
    </row>
    <row r="557" spans="1:11">
      <c r="A557" s="21"/>
      <c r="B557" s="21"/>
      <c r="C557" s="21"/>
      <c r="D557" s="21"/>
      <c r="E557" s="21"/>
      <c r="H557" s="49"/>
      <c r="I557" s="49"/>
      <c r="J557" s="50"/>
      <c r="K557" s="50"/>
    </row>
    <row r="558" spans="1:11">
      <c r="A558" s="21"/>
      <c r="B558" s="21"/>
      <c r="C558" s="21"/>
      <c r="D558" s="21"/>
      <c r="E558" s="21"/>
      <c r="H558" s="49"/>
      <c r="I558" s="49"/>
      <c r="J558" s="50"/>
      <c r="K558" s="50"/>
    </row>
    <row r="559" spans="1:11">
      <c r="A559" s="21"/>
      <c r="B559" s="21"/>
      <c r="C559" s="21"/>
      <c r="D559" s="21"/>
      <c r="E559" s="21"/>
      <c r="H559" s="49"/>
      <c r="I559" s="49"/>
      <c r="J559" s="50"/>
      <c r="K559" s="50"/>
    </row>
    <row r="560" spans="1:11">
      <c r="A560" s="21"/>
      <c r="B560" s="21"/>
      <c r="C560" s="21"/>
      <c r="D560" s="21"/>
      <c r="E560" s="21"/>
      <c r="H560" s="49"/>
      <c r="I560" s="49"/>
      <c r="J560" s="50"/>
      <c r="K560" s="50"/>
    </row>
    <row r="561" spans="1:11">
      <c r="A561" s="21"/>
      <c r="B561" s="21"/>
      <c r="C561" s="21"/>
      <c r="D561" s="21"/>
      <c r="E561" s="21"/>
      <c r="H561" s="49"/>
      <c r="I561" s="49"/>
      <c r="J561" s="50"/>
      <c r="K561" s="50"/>
    </row>
    <row r="562" spans="1:11">
      <c r="A562" s="21"/>
      <c r="B562" s="21"/>
      <c r="C562" s="21"/>
      <c r="D562" s="21"/>
      <c r="E562" s="21"/>
      <c r="H562" s="49"/>
      <c r="I562" s="49"/>
      <c r="J562" s="50"/>
      <c r="K562" s="50"/>
    </row>
    <row r="563" spans="1:11">
      <c r="A563" s="21"/>
      <c r="B563" s="21"/>
      <c r="C563" s="21"/>
      <c r="D563" s="21"/>
      <c r="E563" s="21"/>
      <c r="H563" s="49"/>
      <c r="I563" s="49"/>
      <c r="J563" s="50"/>
      <c r="K563" s="50"/>
    </row>
    <row r="564" spans="1:11">
      <c r="A564" s="21"/>
      <c r="B564" s="21"/>
      <c r="C564" s="21"/>
      <c r="D564" s="21"/>
      <c r="E564" s="21"/>
      <c r="H564" s="49"/>
      <c r="I564" s="49"/>
      <c r="J564" s="50"/>
      <c r="K564" s="50"/>
    </row>
    <row r="565" spans="1:11">
      <c r="A565" s="21"/>
      <c r="B565" s="21"/>
      <c r="C565" s="21"/>
      <c r="D565" s="21"/>
      <c r="E565" s="21"/>
      <c r="H565" s="49"/>
      <c r="I565" s="49"/>
      <c r="J565" s="50"/>
      <c r="K565" s="50"/>
    </row>
    <row r="566" spans="1:11">
      <c r="A566" s="21"/>
      <c r="B566" s="21"/>
      <c r="C566" s="21"/>
      <c r="D566" s="21"/>
      <c r="E566" s="21"/>
      <c r="H566" s="49"/>
      <c r="I566" s="49"/>
      <c r="J566" s="50"/>
      <c r="K566" s="50"/>
    </row>
    <row r="567" spans="1:11">
      <c r="A567" s="21"/>
      <c r="B567" s="21"/>
      <c r="C567" s="21"/>
      <c r="D567" s="21"/>
      <c r="E567" s="21"/>
      <c r="H567" s="49"/>
      <c r="I567" s="49"/>
      <c r="J567" s="50"/>
      <c r="K567" s="50"/>
    </row>
    <row r="568" spans="1:11">
      <c r="A568" s="21"/>
      <c r="B568" s="21"/>
      <c r="C568" s="21"/>
      <c r="D568" s="21"/>
      <c r="E568" s="21"/>
      <c r="H568" s="49"/>
      <c r="I568" s="49"/>
      <c r="J568" s="50"/>
      <c r="K568" s="50"/>
    </row>
    <row r="569" spans="1:11">
      <c r="A569" s="21"/>
      <c r="B569" s="21"/>
      <c r="C569" s="21"/>
      <c r="D569" s="21"/>
      <c r="E569" s="21"/>
      <c r="H569" s="49"/>
      <c r="I569" s="49"/>
      <c r="J569" s="50"/>
      <c r="K569" s="50"/>
    </row>
    <row r="570" spans="1:11">
      <c r="A570" s="21"/>
      <c r="B570" s="21"/>
      <c r="C570" s="21"/>
      <c r="D570" s="21"/>
      <c r="E570" s="21"/>
      <c r="H570" s="49"/>
      <c r="I570" s="49"/>
      <c r="J570" s="50"/>
      <c r="K570" s="50"/>
    </row>
    <row r="571" spans="1:11">
      <c r="A571" s="21"/>
      <c r="B571" s="21"/>
      <c r="C571" s="21"/>
      <c r="D571" s="21"/>
      <c r="E571" s="21"/>
      <c r="H571" s="49"/>
      <c r="I571" s="49"/>
      <c r="J571" s="50"/>
      <c r="K571" s="50"/>
    </row>
    <row r="572" spans="1:11">
      <c r="A572" s="21"/>
      <c r="B572" s="21"/>
      <c r="C572" s="21"/>
      <c r="D572" s="21"/>
      <c r="E572" s="21"/>
      <c r="H572" s="49"/>
      <c r="I572" s="49"/>
      <c r="J572" s="50"/>
      <c r="K572" s="50"/>
    </row>
    <row r="573" spans="1:11">
      <c r="A573" s="21"/>
      <c r="B573" s="21"/>
      <c r="C573" s="21"/>
      <c r="D573" s="21"/>
      <c r="E573" s="21"/>
      <c r="H573" s="49"/>
      <c r="I573" s="49"/>
      <c r="J573" s="50"/>
      <c r="K573" s="50"/>
    </row>
    <row r="574" spans="1:11">
      <c r="A574" s="21"/>
      <c r="B574" s="21"/>
      <c r="C574" s="21"/>
      <c r="D574" s="21"/>
      <c r="E574" s="21"/>
      <c r="H574" s="49"/>
      <c r="I574" s="49"/>
      <c r="J574" s="50"/>
      <c r="K574" s="50"/>
    </row>
    <row r="575" spans="1:11">
      <c r="A575" s="21"/>
      <c r="B575" s="21"/>
      <c r="C575" s="21"/>
      <c r="D575" s="21"/>
      <c r="E575" s="21"/>
      <c r="H575" s="49"/>
      <c r="I575" s="49"/>
      <c r="J575" s="50"/>
      <c r="K575" s="50"/>
    </row>
    <row r="576" spans="1:11">
      <c r="A576" s="21"/>
      <c r="B576" s="21"/>
      <c r="C576" s="21"/>
      <c r="D576" s="21"/>
      <c r="E576" s="21"/>
      <c r="H576" s="49"/>
      <c r="I576" s="49"/>
      <c r="J576" s="50"/>
      <c r="K576" s="50"/>
    </row>
    <row r="577" spans="1:11">
      <c r="A577" s="21"/>
      <c r="B577" s="21"/>
      <c r="C577" s="21"/>
      <c r="D577" s="21"/>
      <c r="E577" s="21"/>
      <c r="H577" s="49"/>
      <c r="I577" s="49"/>
      <c r="J577" s="50"/>
      <c r="K577" s="50"/>
    </row>
    <row r="578" spans="1:11">
      <c r="A578" s="21"/>
      <c r="B578" s="21"/>
      <c r="C578" s="21"/>
      <c r="D578" s="21"/>
      <c r="E578" s="21"/>
      <c r="H578" s="49"/>
      <c r="I578" s="49"/>
      <c r="J578" s="50"/>
      <c r="K578" s="50"/>
    </row>
    <row r="579" spans="1:11">
      <c r="A579" s="21"/>
      <c r="B579" s="21"/>
      <c r="C579" s="21"/>
      <c r="D579" s="21"/>
      <c r="E579" s="21"/>
      <c r="H579" s="49"/>
      <c r="I579" s="49"/>
      <c r="J579" s="50"/>
      <c r="K579" s="50"/>
    </row>
    <row r="580" spans="1:11">
      <c r="A580" s="21"/>
      <c r="B580" s="21"/>
      <c r="C580" s="21"/>
      <c r="D580" s="21"/>
      <c r="E580" s="21"/>
      <c r="H580" s="49"/>
      <c r="I580" s="49"/>
      <c r="J580" s="50"/>
      <c r="K580" s="50"/>
    </row>
    <row r="581" spans="1:11">
      <c r="A581" s="21"/>
      <c r="B581" s="21"/>
      <c r="C581" s="21"/>
      <c r="D581" s="21"/>
      <c r="E581" s="21"/>
      <c r="H581" s="49"/>
      <c r="I581" s="49"/>
      <c r="J581" s="50"/>
      <c r="K581" s="50"/>
    </row>
    <row r="582" spans="1:11">
      <c r="A582" s="21"/>
      <c r="B582" s="21"/>
      <c r="C582" s="21"/>
      <c r="D582" s="21"/>
      <c r="E582" s="21"/>
      <c r="H582" s="49"/>
      <c r="I582" s="49"/>
      <c r="J582" s="50"/>
      <c r="K582" s="50"/>
    </row>
    <row r="583" spans="1:11">
      <c r="A583" s="21"/>
      <c r="B583" s="21"/>
      <c r="C583" s="21"/>
      <c r="D583" s="21"/>
      <c r="E583" s="21"/>
      <c r="H583" s="49"/>
      <c r="I583" s="49"/>
      <c r="J583" s="50"/>
      <c r="K583" s="50"/>
    </row>
    <row r="584" spans="1:11">
      <c r="A584" s="21"/>
      <c r="B584" s="21"/>
      <c r="C584" s="21"/>
      <c r="D584" s="21"/>
      <c r="E584" s="21"/>
      <c r="H584" s="49"/>
      <c r="I584" s="49"/>
      <c r="J584" s="50"/>
      <c r="K584" s="50"/>
    </row>
    <row r="585" spans="1:11">
      <c r="A585" s="21"/>
      <c r="B585" s="21"/>
      <c r="C585" s="21"/>
      <c r="D585" s="21"/>
      <c r="E585" s="21"/>
      <c r="H585" s="49"/>
      <c r="I585" s="49"/>
      <c r="J585" s="50"/>
      <c r="K585" s="50"/>
    </row>
    <row r="586" spans="1:11">
      <c r="A586" s="21"/>
      <c r="B586" s="21"/>
      <c r="C586" s="21"/>
      <c r="D586" s="21"/>
      <c r="E586" s="21"/>
      <c r="H586" s="49"/>
      <c r="I586" s="49"/>
      <c r="J586" s="50"/>
      <c r="K586" s="50"/>
    </row>
    <row r="587" spans="1:11">
      <c r="A587" s="21"/>
      <c r="B587" s="21"/>
      <c r="C587" s="21"/>
      <c r="D587" s="21"/>
      <c r="E587" s="21"/>
      <c r="H587" s="49"/>
      <c r="I587" s="49"/>
      <c r="J587" s="50"/>
      <c r="K587" s="50"/>
    </row>
    <row r="588" spans="1:11">
      <c r="A588" s="21"/>
      <c r="B588" s="21"/>
      <c r="C588" s="21"/>
      <c r="D588" s="21"/>
      <c r="E588" s="21"/>
      <c r="H588" s="49"/>
      <c r="I588" s="49"/>
      <c r="J588" s="50"/>
      <c r="K588" s="50"/>
    </row>
    <row r="589" spans="1:11">
      <c r="A589" s="21"/>
      <c r="B589" s="21"/>
      <c r="C589" s="21"/>
      <c r="D589" s="21"/>
      <c r="E589" s="21"/>
      <c r="H589" s="49"/>
      <c r="I589" s="49"/>
      <c r="J589" s="50"/>
      <c r="K589" s="50"/>
    </row>
    <row r="590" spans="1:11">
      <c r="A590" s="21"/>
      <c r="B590" s="21"/>
      <c r="C590" s="21"/>
      <c r="D590" s="21"/>
      <c r="E590" s="21"/>
      <c r="H590" s="49"/>
      <c r="I590" s="49"/>
      <c r="J590" s="50"/>
      <c r="K590" s="50"/>
    </row>
    <row r="591" spans="1:11">
      <c r="A591" s="21"/>
      <c r="B591" s="21"/>
      <c r="C591" s="21"/>
      <c r="D591" s="21"/>
      <c r="E591" s="21"/>
      <c r="H591" s="49"/>
      <c r="I591" s="49"/>
      <c r="J591" s="50"/>
      <c r="K591" s="50"/>
    </row>
    <row r="592" spans="1:11">
      <c r="A592" s="21"/>
      <c r="B592" s="21"/>
      <c r="C592" s="21"/>
      <c r="D592" s="21"/>
      <c r="E592" s="21"/>
      <c r="H592" s="49"/>
      <c r="I592" s="49"/>
      <c r="J592" s="50"/>
      <c r="K592" s="50"/>
    </row>
    <row r="593" spans="1:11">
      <c r="A593" s="21"/>
      <c r="B593" s="21"/>
      <c r="C593" s="21"/>
      <c r="D593" s="21"/>
      <c r="E593" s="21"/>
      <c r="H593" s="49"/>
      <c r="I593" s="49"/>
      <c r="J593" s="50"/>
      <c r="K593" s="50"/>
    </row>
    <row r="594" spans="1:11">
      <c r="A594" s="21"/>
      <c r="B594" s="21"/>
      <c r="C594" s="21"/>
      <c r="D594" s="21"/>
      <c r="E594" s="21"/>
      <c r="H594" s="49"/>
      <c r="I594" s="49"/>
      <c r="J594" s="50"/>
      <c r="K594" s="50"/>
    </row>
    <row r="595" spans="1:11">
      <c r="A595" s="21"/>
      <c r="B595" s="21"/>
      <c r="C595" s="21"/>
      <c r="D595" s="21"/>
      <c r="E595" s="21"/>
      <c r="H595" s="49"/>
      <c r="I595" s="49"/>
      <c r="J595" s="50"/>
      <c r="K595" s="50"/>
    </row>
    <row r="596" spans="1:11">
      <c r="A596" s="21"/>
      <c r="B596" s="21"/>
      <c r="C596" s="21"/>
      <c r="D596" s="21"/>
      <c r="E596" s="21"/>
      <c r="H596" s="49"/>
      <c r="I596" s="49"/>
      <c r="J596" s="50"/>
      <c r="K596" s="50"/>
    </row>
    <row r="597" spans="1:11">
      <c r="A597" s="21"/>
      <c r="B597" s="21"/>
      <c r="C597" s="21"/>
      <c r="D597" s="21"/>
      <c r="E597" s="21"/>
      <c r="H597" s="49"/>
      <c r="I597" s="49"/>
      <c r="J597" s="50"/>
      <c r="K597" s="50"/>
    </row>
    <row r="598" spans="1:11">
      <c r="A598" s="21"/>
      <c r="B598" s="21"/>
      <c r="C598" s="21"/>
      <c r="D598" s="21"/>
      <c r="E598" s="21"/>
      <c r="H598" s="49"/>
      <c r="I598" s="49"/>
      <c r="J598" s="50"/>
      <c r="K598" s="50"/>
    </row>
    <row r="599" spans="1:11">
      <c r="A599" s="21"/>
      <c r="B599" s="21"/>
      <c r="C599" s="21"/>
      <c r="D599" s="21"/>
      <c r="E599" s="21"/>
      <c r="H599" s="49"/>
      <c r="I599" s="49"/>
      <c r="J599" s="50"/>
      <c r="K599" s="50"/>
    </row>
    <row r="600" spans="1:11">
      <c r="A600" s="21"/>
      <c r="B600" s="21"/>
      <c r="C600" s="21"/>
      <c r="D600" s="21"/>
      <c r="E600" s="21"/>
      <c r="H600" s="49"/>
      <c r="I600" s="49"/>
      <c r="J600" s="50"/>
      <c r="K600" s="50"/>
    </row>
    <row r="601" spans="1:11">
      <c r="A601" s="21"/>
      <c r="B601" s="21"/>
      <c r="C601" s="21"/>
      <c r="D601" s="21"/>
      <c r="E601" s="21"/>
      <c r="H601" s="49"/>
      <c r="I601" s="49"/>
      <c r="J601" s="50"/>
      <c r="K601" s="50"/>
    </row>
    <row r="602" spans="1:11">
      <c r="A602" s="21"/>
      <c r="B602" s="21"/>
      <c r="C602" s="21"/>
      <c r="D602" s="21"/>
      <c r="E602" s="21"/>
      <c r="H602" s="49"/>
      <c r="I602" s="49"/>
      <c r="J602" s="50"/>
      <c r="K602" s="50"/>
    </row>
    <row r="603" spans="1:11">
      <c r="A603" s="21"/>
      <c r="B603" s="21"/>
      <c r="C603" s="21"/>
      <c r="D603" s="21"/>
      <c r="E603" s="21"/>
      <c r="H603" s="49"/>
      <c r="I603" s="49"/>
      <c r="J603" s="50"/>
      <c r="K603" s="50"/>
    </row>
    <row r="604" spans="1:11">
      <c r="A604" s="21"/>
      <c r="B604" s="21"/>
      <c r="C604" s="21"/>
      <c r="D604" s="21"/>
      <c r="E604" s="21"/>
      <c r="H604" s="49"/>
      <c r="I604" s="49"/>
      <c r="J604" s="50"/>
      <c r="K604" s="50"/>
    </row>
    <row r="605" spans="1:11">
      <c r="A605" s="21"/>
      <c r="B605" s="21"/>
      <c r="C605" s="21"/>
      <c r="D605" s="21"/>
      <c r="E605" s="21"/>
      <c r="H605" s="49"/>
      <c r="I605" s="49"/>
      <c r="J605" s="50"/>
      <c r="K605" s="50"/>
    </row>
    <row r="606" spans="1:11">
      <c r="A606" s="21"/>
      <c r="B606" s="21"/>
      <c r="C606" s="21"/>
      <c r="D606" s="21"/>
      <c r="E606" s="21"/>
      <c r="H606" s="49"/>
      <c r="I606" s="49"/>
      <c r="J606" s="50"/>
      <c r="K606" s="50"/>
    </row>
    <row r="607" spans="1:11">
      <c r="A607" s="21"/>
      <c r="B607" s="21"/>
      <c r="C607" s="21"/>
      <c r="D607" s="21"/>
      <c r="E607" s="21"/>
      <c r="H607" s="49"/>
      <c r="I607" s="49"/>
      <c r="J607" s="50"/>
      <c r="K607" s="50"/>
    </row>
    <row r="608" spans="1:11">
      <c r="A608" s="21"/>
      <c r="B608" s="21"/>
      <c r="C608" s="21"/>
      <c r="D608" s="21"/>
      <c r="E608" s="21"/>
      <c r="H608" s="49"/>
      <c r="I608" s="49"/>
      <c r="J608" s="50"/>
      <c r="K608" s="50"/>
    </row>
    <row r="609" spans="1:11">
      <c r="A609" s="21"/>
      <c r="B609" s="21"/>
      <c r="C609" s="21"/>
      <c r="D609" s="21"/>
      <c r="E609" s="21"/>
      <c r="H609" s="49"/>
      <c r="I609" s="49"/>
      <c r="J609" s="50"/>
      <c r="K609" s="50"/>
    </row>
    <row r="610" spans="1:11">
      <c r="A610" s="21"/>
      <c r="B610" s="21"/>
      <c r="C610" s="21"/>
      <c r="D610" s="21"/>
      <c r="E610" s="21"/>
      <c r="H610" s="49"/>
      <c r="I610" s="49"/>
      <c r="J610" s="50"/>
      <c r="K610" s="50"/>
    </row>
    <row r="611" spans="1:11">
      <c r="A611" s="21"/>
      <c r="B611" s="21"/>
      <c r="C611" s="21"/>
      <c r="D611" s="21"/>
      <c r="E611" s="21"/>
      <c r="H611" s="49"/>
      <c r="I611" s="49"/>
      <c r="J611" s="50"/>
      <c r="K611" s="50"/>
    </row>
    <row r="612" spans="1:11">
      <c r="A612" s="21"/>
      <c r="B612" s="21"/>
      <c r="C612" s="21"/>
      <c r="D612" s="21"/>
      <c r="E612" s="21"/>
      <c r="H612" s="49"/>
      <c r="I612" s="49"/>
      <c r="J612" s="50"/>
      <c r="K612" s="50"/>
    </row>
    <row r="613" spans="1:11">
      <c r="A613" s="21"/>
      <c r="B613" s="21"/>
      <c r="C613" s="21"/>
      <c r="D613" s="21"/>
      <c r="E613" s="21"/>
      <c r="H613" s="49"/>
      <c r="I613" s="49"/>
      <c r="J613" s="50"/>
      <c r="K613" s="50"/>
    </row>
    <row r="614" spans="1:11">
      <c r="A614" s="21"/>
      <c r="B614" s="21"/>
      <c r="C614" s="21"/>
      <c r="D614" s="21"/>
      <c r="E614" s="21"/>
      <c r="H614" s="49"/>
      <c r="I614" s="49"/>
      <c r="J614" s="50"/>
      <c r="K614" s="50"/>
    </row>
    <row r="615" spans="1:11">
      <c r="A615" s="21"/>
      <c r="B615" s="21"/>
      <c r="C615" s="21"/>
      <c r="D615" s="21"/>
      <c r="E615" s="21"/>
      <c r="H615" s="49"/>
      <c r="I615" s="49"/>
      <c r="J615" s="50"/>
      <c r="K615" s="50"/>
    </row>
    <row r="616" spans="1:11">
      <c r="A616" s="21"/>
      <c r="B616" s="21"/>
      <c r="C616" s="21"/>
      <c r="D616" s="21"/>
      <c r="E616" s="21"/>
      <c r="H616" s="49"/>
      <c r="I616" s="49"/>
      <c r="J616" s="50"/>
      <c r="K616" s="50"/>
    </row>
    <row r="617" spans="1:11">
      <c r="A617" s="21"/>
      <c r="B617" s="21"/>
      <c r="C617" s="21"/>
      <c r="D617" s="21"/>
      <c r="E617" s="21"/>
      <c r="H617" s="49"/>
      <c r="I617" s="49"/>
      <c r="J617" s="50"/>
      <c r="K617" s="50"/>
    </row>
    <row r="618" spans="1:11">
      <c r="A618" s="21"/>
      <c r="B618" s="21"/>
      <c r="C618" s="21"/>
      <c r="D618" s="21"/>
      <c r="E618" s="21"/>
      <c r="H618" s="49"/>
      <c r="I618" s="49"/>
      <c r="J618" s="50"/>
      <c r="K618" s="50"/>
    </row>
    <row r="619" spans="1:11">
      <c r="A619" s="21"/>
      <c r="B619" s="21"/>
      <c r="C619" s="21"/>
      <c r="D619" s="21"/>
      <c r="E619" s="21"/>
      <c r="H619" s="49"/>
      <c r="I619" s="49"/>
      <c r="J619" s="50"/>
      <c r="K619" s="50"/>
    </row>
    <row r="620" spans="1:11">
      <c r="A620" s="21"/>
      <c r="B620" s="21"/>
      <c r="C620" s="21"/>
      <c r="D620" s="21"/>
      <c r="E620" s="21"/>
      <c r="H620" s="49"/>
      <c r="I620" s="49"/>
      <c r="J620" s="50"/>
      <c r="K620" s="50"/>
    </row>
    <row r="621" spans="1:11">
      <c r="A621" s="21"/>
      <c r="B621" s="21"/>
      <c r="C621" s="21"/>
      <c r="D621" s="21"/>
      <c r="E621" s="21"/>
      <c r="H621" s="49"/>
      <c r="I621" s="49"/>
      <c r="J621" s="50"/>
      <c r="K621" s="50"/>
    </row>
    <row r="622" spans="1:11">
      <c r="A622" s="21"/>
      <c r="B622" s="21"/>
      <c r="C622" s="21"/>
      <c r="D622" s="21"/>
      <c r="E622" s="21"/>
      <c r="H622" s="49"/>
      <c r="I622" s="49"/>
      <c r="J622" s="50"/>
      <c r="K622" s="50"/>
    </row>
    <row r="623" spans="1:11">
      <c r="A623" s="21"/>
      <c r="B623" s="21"/>
      <c r="C623" s="21"/>
      <c r="D623" s="21"/>
      <c r="E623" s="21"/>
      <c r="H623" s="49"/>
      <c r="I623" s="49"/>
      <c r="J623" s="50"/>
      <c r="K623" s="50"/>
    </row>
    <row r="624" spans="1:11">
      <c r="A624" s="21"/>
      <c r="B624" s="21"/>
      <c r="C624" s="21"/>
      <c r="D624" s="21"/>
      <c r="E624" s="21"/>
      <c r="H624" s="49"/>
      <c r="I624" s="49"/>
      <c r="J624" s="50"/>
      <c r="K624" s="50"/>
    </row>
    <row r="625" spans="1:11">
      <c r="A625" s="21"/>
      <c r="B625" s="21"/>
      <c r="C625" s="21"/>
      <c r="D625" s="21"/>
      <c r="E625" s="21"/>
      <c r="H625" s="49"/>
      <c r="I625" s="49"/>
      <c r="J625" s="50"/>
      <c r="K625" s="50"/>
    </row>
    <row r="626" spans="1:11">
      <c r="A626" s="21"/>
      <c r="B626" s="21"/>
      <c r="C626" s="21"/>
      <c r="D626" s="21"/>
      <c r="E626" s="21"/>
      <c r="H626" s="49"/>
      <c r="I626" s="49"/>
      <c r="J626" s="50"/>
      <c r="K626" s="50"/>
    </row>
    <row r="627" spans="1:11">
      <c r="A627" s="21"/>
      <c r="B627" s="21"/>
      <c r="C627" s="21"/>
      <c r="D627" s="21"/>
      <c r="E627" s="21"/>
      <c r="H627" s="49"/>
      <c r="I627" s="49"/>
      <c r="J627" s="50"/>
      <c r="K627" s="50"/>
    </row>
    <row r="628" spans="1:11">
      <c r="A628" s="21"/>
      <c r="B628" s="21"/>
      <c r="C628" s="21"/>
      <c r="D628" s="21"/>
      <c r="E628" s="21"/>
      <c r="H628" s="49"/>
      <c r="I628" s="49"/>
      <c r="J628" s="50"/>
      <c r="K628" s="50"/>
    </row>
    <row r="629" spans="1:11">
      <c r="A629" s="21"/>
      <c r="B629" s="21"/>
      <c r="C629" s="21"/>
      <c r="D629" s="21"/>
      <c r="E629" s="21"/>
      <c r="H629" s="49"/>
      <c r="I629" s="49"/>
      <c r="J629" s="50"/>
      <c r="K629" s="50"/>
    </row>
    <row r="630" spans="1:11">
      <c r="A630" s="21"/>
      <c r="B630" s="21"/>
      <c r="C630" s="21"/>
      <c r="D630" s="21"/>
      <c r="E630" s="21"/>
      <c r="H630" s="49"/>
      <c r="I630" s="49"/>
      <c r="J630" s="50"/>
      <c r="K630" s="50"/>
    </row>
    <row r="631" spans="1:11">
      <c r="A631" s="21"/>
      <c r="B631" s="21"/>
      <c r="C631" s="21"/>
      <c r="D631" s="21"/>
      <c r="E631" s="21"/>
      <c r="H631" s="49"/>
      <c r="I631" s="49"/>
      <c r="J631" s="50"/>
      <c r="K631" s="50"/>
    </row>
    <row r="632" spans="1:11">
      <c r="A632" s="21"/>
      <c r="B632" s="21"/>
      <c r="C632" s="21"/>
      <c r="D632" s="21"/>
      <c r="E632" s="21"/>
      <c r="H632" s="49"/>
      <c r="I632" s="49"/>
      <c r="J632" s="50"/>
      <c r="K632" s="50"/>
    </row>
    <row r="633" spans="1:11">
      <c r="A633" s="21"/>
      <c r="B633" s="21"/>
      <c r="C633" s="21"/>
      <c r="D633" s="21"/>
      <c r="E633" s="21"/>
      <c r="H633" s="49"/>
      <c r="I633" s="49"/>
      <c r="J633" s="50"/>
      <c r="K633" s="50"/>
    </row>
    <row r="634" spans="1:11">
      <c r="A634" s="21"/>
      <c r="B634" s="21"/>
      <c r="C634" s="21"/>
      <c r="D634" s="21"/>
      <c r="E634" s="21"/>
      <c r="H634" s="49"/>
      <c r="I634" s="49"/>
      <c r="J634" s="50"/>
      <c r="K634" s="50"/>
    </row>
    <row r="635" spans="1:11">
      <c r="A635" s="21"/>
      <c r="B635" s="21"/>
      <c r="C635" s="21"/>
      <c r="D635" s="21"/>
      <c r="E635" s="21"/>
      <c r="H635" s="49"/>
      <c r="I635" s="49"/>
      <c r="J635" s="50"/>
      <c r="K635" s="50"/>
    </row>
    <row r="636" spans="1:11">
      <c r="A636" s="21"/>
      <c r="B636" s="21"/>
      <c r="C636" s="21"/>
      <c r="D636" s="21"/>
      <c r="E636" s="21"/>
      <c r="H636" s="49"/>
      <c r="I636" s="49"/>
      <c r="J636" s="50"/>
      <c r="K636" s="50"/>
    </row>
    <row r="637" spans="1:11">
      <c r="A637" s="21"/>
      <c r="B637" s="21"/>
      <c r="C637" s="21"/>
      <c r="D637" s="21"/>
      <c r="E637" s="21"/>
      <c r="H637" s="49"/>
      <c r="I637" s="49"/>
      <c r="J637" s="50"/>
      <c r="K637" s="50"/>
    </row>
    <row r="638" spans="1:11">
      <c r="A638" s="21"/>
      <c r="B638" s="21"/>
      <c r="C638" s="21"/>
      <c r="D638" s="21"/>
      <c r="E638" s="21"/>
      <c r="H638" s="49"/>
      <c r="I638" s="49"/>
      <c r="J638" s="50"/>
      <c r="K638" s="50"/>
    </row>
    <row r="639" spans="1:11">
      <c r="A639" s="21"/>
      <c r="B639" s="21"/>
      <c r="C639" s="21"/>
      <c r="D639" s="21"/>
      <c r="E639" s="21"/>
      <c r="H639" s="49"/>
      <c r="I639" s="49"/>
      <c r="J639" s="50"/>
      <c r="K639" s="50"/>
    </row>
    <row r="640" spans="1:11">
      <c r="A640" s="21"/>
      <c r="B640" s="21"/>
      <c r="C640" s="21"/>
      <c r="D640" s="21"/>
      <c r="E640" s="21"/>
      <c r="H640" s="49"/>
      <c r="I640" s="49"/>
      <c r="J640" s="50"/>
      <c r="K640" s="50"/>
    </row>
    <row r="641" spans="1:11">
      <c r="A641" s="21"/>
      <c r="B641" s="21"/>
      <c r="C641" s="21"/>
      <c r="D641" s="21"/>
      <c r="E641" s="21"/>
      <c r="H641" s="49"/>
      <c r="I641" s="49"/>
      <c r="J641" s="50"/>
      <c r="K641" s="50"/>
    </row>
    <row r="642" spans="1:11">
      <c r="A642" s="21"/>
      <c r="B642" s="21"/>
      <c r="C642" s="21"/>
      <c r="D642" s="21"/>
      <c r="E642" s="21"/>
      <c r="H642" s="49"/>
      <c r="I642" s="49"/>
      <c r="J642" s="50"/>
      <c r="K642" s="50"/>
    </row>
    <row r="643" spans="1:11">
      <c r="A643" s="21"/>
      <c r="B643" s="21"/>
      <c r="C643" s="21"/>
      <c r="D643" s="21"/>
      <c r="E643" s="21"/>
      <c r="H643" s="49"/>
      <c r="I643" s="49"/>
      <c r="J643" s="50"/>
      <c r="K643" s="50"/>
    </row>
    <row r="644" spans="1:11">
      <c r="A644" s="21"/>
      <c r="B644" s="21"/>
      <c r="C644" s="21"/>
      <c r="D644" s="21"/>
      <c r="E644" s="21"/>
      <c r="H644" s="49"/>
      <c r="I644" s="49"/>
      <c r="J644" s="50"/>
      <c r="K644" s="50"/>
    </row>
    <row r="645" spans="1:11">
      <c r="A645" s="21"/>
      <c r="B645" s="21"/>
      <c r="C645" s="21"/>
      <c r="D645" s="21"/>
      <c r="E645" s="21"/>
      <c r="H645" s="49"/>
      <c r="I645" s="49"/>
      <c r="J645" s="50"/>
      <c r="K645" s="50"/>
    </row>
    <row r="646" spans="1:11">
      <c r="A646" s="21"/>
      <c r="B646" s="21"/>
      <c r="C646" s="21"/>
      <c r="D646" s="21"/>
      <c r="E646" s="21"/>
      <c r="H646" s="49"/>
      <c r="I646" s="49"/>
      <c r="J646" s="50"/>
      <c r="K646" s="50"/>
    </row>
    <row r="647" spans="1:11">
      <c r="A647" s="21"/>
      <c r="B647" s="21"/>
      <c r="C647" s="21"/>
      <c r="D647" s="21"/>
      <c r="E647" s="21"/>
      <c r="H647" s="49"/>
      <c r="I647" s="49"/>
      <c r="J647" s="50"/>
      <c r="K647" s="50"/>
    </row>
    <row r="648" spans="1:11">
      <c r="A648" s="21"/>
      <c r="B648" s="21"/>
      <c r="C648" s="21"/>
      <c r="D648" s="21"/>
      <c r="E648" s="21"/>
      <c r="H648" s="49"/>
      <c r="I648" s="49"/>
      <c r="J648" s="50"/>
      <c r="K648" s="50"/>
    </row>
    <row r="649" spans="1:11">
      <c r="A649" s="21"/>
      <c r="B649" s="21"/>
      <c r="C649" s="21"/>
      <c r="D649" s="21"/>
      <c r="E649" s="21"/>
      <c r="H649" s="49"/>
      <c r="I649" s="49"/>
      <c r="J649" s="50"/>
      <c r="K649" s="50"/>
    </row>
    <row r="650" spans="1:11">
      <c r="A650" s="21"/>
      <c r="B650" s="21"/>
      <c r="C650" s="21"/>
      <c r="D650" s="21"/>
      <c r="E650" s="21"/>
      <c r="H650" s="49"/>
      <c r="I650" s="49"/>
      <c r="J650" s="50"/>
      <c r="K650" s="50"/>
    </row>
    <row r="651" spans="1:11">
      <c r="A651" s="21"/>
      <c r="B651" s="21"/>
      <c r="C651" s="21"/>
      <c r="D651" s="21"/>
      <c r="E651" s="21"/>
      <c r="H651" s="49"/>
      <c r="I651" s="49"/>
      <c r="J651" s="50"/>
      <c r="K651" s="50"/>
    </row>
    <row r="652" spans="1:11">
      <c r="A652" s="21"/>
      <c r="B652" s="21"/>
      <c r="C652" s="21"/>
      <c r="D652" s="21"/>
      <c r="E652" s="21"/>
      <c r="H652" s="49"/>
      <c r="I652" s="49"/>
      <c r="J652" s="50"/>
      <c r="K652" s="50"/>
    </row>
    <row r="653" spans="1:11">
      <c r="A653" s="21"/>
      <c r="B653" s="21"/>
      <c r="C653" s="21"/>
      <c r="D653" s="21"/>
      <c r="E653" s="21"/>
      <c r="H653" s="49"/>
      <c r="I653" s="49"/>
      <c r="J653" s="50"/>
      <c r="K653" s="50"/>
    </row>
    <row r="654" spans="1:11">
      <c r="A654" s="21"/>
      <c r="B654" s="21"/>
      <c r="C654" s="21"/>
      <c r="D654" s="21"/>
      <c r="E654" s="21"/>
      <c r="H654" s="49"/>
      <c r="I654" s="49"/>
      <c r="J654" s="50"/>
      <c r="K654" s="50"/>
    </row>
    <row r="655" spans="1:11">
      <c r="A655" s="21"/>
      <c r="B655" s="21"/>
      <c r="C655" s="21"/>
      <c r="D655" s="21"/>
      <c r="E655" s="21"/>
      <c r="H655" s="49"/>
      <c r="I655" s="49"/>
      <c r="J655" s="50"/>
      <c r="K655" s="50"/>
    </row>
    <row r="656" spans="1:11">
      <c r="A656" s="21"/>
      <c r="B656" s="21"/>
      <c r="C656" s="21"/>
      <c r="D656" s="21"/>
      <c r="E656" s="21"/>
      <c r="H656" s="49"/>
      <c r="I656" s="49"/>
      <c r="J656" s="50"/>
      <c r="K656" s="50"/>
    </row>
    <row r="657" spans="1:11">
      <c r="A657" s="21"/>
      <c r="B657" s="21"/>
      <c r="C657" s="21"/>
      <c r="D657" s="21"/>
      <c r="E657" s="21"/>
      <c r="H657" s="49"/>
      <c r="I657" s="49"/>
      <c r="J657" s="50"/>
      <c r="K657" s="50"/>
    </row>
    <row r="658" spans="1:11">
      <c r="A658" s="21"/>
      <c r="B658" s="21"/>
      <c r="C658" s="21"/>
      <c r="D658" s="21"/>
      <c r="E658" s="21"/>
      <c r="H658" s="49"/>
      <c r="I658" s="49"/>
      <c r="J658" s="50"/>
      <c r="K658" s="50"/>
    </row>
    <row r="659" spans="1:11">
      <c r="A659" s="21"/>
      <c r="B659" s="21"/>
      <c r="C659" s="21"/>
      <c r="D659" s="21"/>
      <c r="E659" s="21"/>
      <c r="H659" s="49"/>
      <c r="I659" s="49"/>
      <c r="J659" s="50"/>
      <c r="K659" s="50"/>
    </row>
    <row r="660" spans="1:11">
      <c r="A660" s="21"/>
      <c r="B660" s="21"/>
      <c r="C660" s="21"/>
      <c r="D660" s="21"/>
      <c r="E660" s="21"/>
      <c r="H660" s="49"/>
      <c r="I660" s="49"/>
      <c r="J660" s="50"/>
      <c r="K660" s="50"/>
    </row>
    <row r="661" spans="1:11">
      <c r="A661" s="21"/>
      <c r="B661" s="21"/>
      <c r="C661" s="21"/>
      <c r="D661" s="21"/>
      <c r="E661" s="21"/>
      <c r="H661" s="49"/>
      <c r="I661" s="49"/>
      <c r="J661" s="50"/>
      <c r="K661" s="50"/>
    </row>
    <row r="662" spans="1:11">
      <c r="A662" s="21"/>
      <c r="B662" s="21"/>
      <c r="C662" s="21"/>
      <c r="D662" s="21"/>
      <c r="E662" s="21"/>
      <c r="H662" s="49"/>
      <c r="I662" s="49"/>
      <c r="J662" s="50"/>
      <c r="K662" s="50"/>
    </row>
    <row r="663" spans="1:11">
      <c r="A663" s="21"/>
      <c r="B663" s="21"/>
      <c r="C663" s="21"/>
      <c r="D663" s="21"/>
      <c r="E663" s="21"/>
      <c r="H663" s="49"/>
      <c r="I663" s="49"/>
      <c r="J663" s="50"/>
      <c r="K663" s="50"/>
    </row>
    <row r="664" spans="1:11">
      <c r="A664" s="21"/>
      <c r="B664" s="21"/>
      <c r="C664" s="21"/>
      <c r="D664" s="21"/>
      <c r="E664" s="21"/>
      <c r="H664" s="49"/>
      <c r="I664" s="49"/>
      <c r="J664" s="50"/>
      <c r="K664" s="50"/>
    </row>
    <row r="665" spans="1:11">
      <c r="A665" s="21"/>
      <c r="B665" s="21"/>
      <c r="C665" s="21"/>
      <c r="D665" s="21"/>
      <c r="E665" s="21"/>
      <c r="H665" s="49"/>
      <c r="I665" s="49"/>
      <c r="J665" s="50"/>
      <c r="K665" s="50"/>
    </row>
    <row r="666" spans="1:11">
      <c r="A666" s="21"/>
      <c r="B666" s="21"/>
      <c r="C666" s="21"/>
      <c r="D666" s="21"/>
      <c r="E666" s="21"/>
      <c r="H666" s="49"/>
      <c r="I666" s="49"/>
      <c r="J666" s="50"/>
      <c r="K666" s="50"/>
    </row>
    <row r="667" spans="1:11">
      <c r="A667" s="21"/>
      <c r="B667" s="21"/>
      <c r="C667" s="21"/>
      <c r="D667" s="21"/>
      <c r="E667" s="21"/>
      <c r="H667" s="49"/>
      <c r="I667" s="49"/>
      <c r="J667" s="50"/>
      <c r="K667" s="50"/>
    </row>
    <row r="668" spans="1:11">
      <c r="A668" s="21"/>
      <c r="B668" s="21"/>
      <c r="C668" s="21"/>
      <c r="D668" s="21"/>
      <c r="E668" s="21"/>
      <c r="H668" s="49"/>
      <c r="I668" s="49"/>
      <c r="J668" s="50"/>
      <c r="K668" s="50"/>
    </row>
    <row r="669" spans="1:11">
      <c r="A669" s="21"/>
      <c r="B669" s="21"/>
      <c r="C669" s="21"/>
      <c r="D669" s="21"/>
      <c r="E669" s="21"/>
      <c r="H669" s="49"/>
      <c r="I669" s="49"/>
      <c r="J669" s="50"/>
      <c r="K669" s="50"/>
    </row>
    <row r="670" spans="1:11">
      <c r="A670" s="21"/>
      <c r="B670" s="21"/>
      <c r="C670" s="21"/>
      <c r="D670" s="21"/>
      <c r="E670" s="21"/>
      <c r="H670" s="49"/>
      <c r="I670" s="49"/>
      <c r="J670" s="50"/>
      <c r="K670" s="50"/>
    </row>
    <row r="671" spans="1:11">
      <c r="A671" s="21"/>
      <c r="B671" s="21"/>
      <c r="C671" s="21"/>
      <c r="D671" s="21"/>
      <c r="E671" s="21"/>
      <c r="H671" s="49"/>
      <c r="I671" s="49"/>
      <c r="J671" s="50"/>
      <c r="K671" s="50"/>
    </row>
    <row r="672" spans="1:11">
      <c r="A672" s="21"/>
      <c r="B672" s="21"/>
      <c r="C672" s="21"/>
      <c r="D672" s="21"/>
      <c r="E672" s="21"/>
      <c r="H672" s="49"/>
      <c r="I672" s="49"/>
      <c r="J672" s="50"/>
      <c r="K672" s="50"/>
    </row>
    <row r="673" spans="1:11">
      <c r="A673" s="21"/>
      <c r="B673" s="21"/>
      <c r="C673" s="21"/>
      <c r="D673" s="21"/>
      <c r="E673" s="21"/>
      <c r="H673" s="49"/>
      <c r="I673" s="49"/>
      <c r="J673" s="50"/>
      <c r="K673" s="50"/>
    </row>
    <row r="674" spans="1:11">
      <c r="A674" s="21"/>
      <c r="B674" s="21"/>
      <c r="C674" s="21"/>
      <c r="D674" s="21"/>
      <c r="E674" s="21"/>
      <c r="H674" s="49"/>
      <c r="I674" s="49"/>
      <c r="J674" s="50"/>
      <c r="K674" s="50"/>
    </row>
    <row r="675" spans="1:11">
      <c r="A675" s="21"/>
      <c r="B675" s="21"/>
      <c r="C675" s="21"/>
      <c r="D675" s="21"/>
      <c r="E675" s="21"/>
      <c r="H675" s="49"/>
      <c r="I675" s="49"/>
      <c r="J675" s="50"/>
      <c r="K675" s="50"/>
    </row>
    <row r="676" spans="1:11">
      <c r="A676" s="21"/>
      <c r="B676" s="21"/>
      <c r="C676" s="21"/>
      <c r="D676" s="21"/>
      <c r="E676" s="21"/>
      <c r="H676" s="49"/>
      <c r="I676" s="49"/>
      <c r="J676" s="50"/>
      <c r="K676" s="50"/>
    </row>
    <row r="677" spans="1:11">
      <c r="A677" s="21"/>
      <c r="B677" s="21"/>
      <c r="C677" s="21"/>
      <c r="D677" s="21"/>
      <c r="E677" s="21"/>
      <c r="H677" s="49"/>
      <c r="I677" s="49"/>
      <c r="J677" s="50"/>
      <c r="K677" s="50"/>
    </row>
    <row r="678" spans="1:11">
      <c r="A678" s="21"/>
      <c r="B678" s="21"/>
      <c r="C678" s="21"/>
      <c r="D678" s="21"/>
      <c r="E678" s="21"/>
      <c r="H678" s="49"/>
      <c r="I678" s="49"/>
      <c r="J678" s="50"/>
      <c r="K678" s="50"/>
    </row>
    <row r="679" spans="1:11">
      <c r="A679" s="21"/>
      <c r="B679" s="21"/>
      <c r="C679" s="21"/>
      <c r="D679" s="21"/>
      <c r="E679" s="21"/>
      <c r="H679" s="49"/>
      <c r="I679" s="49"/>
      <c r="J679" s="50"/>
      <c r="K679" s="50"/>
    </row>
    <row r="680" spans="1:11">
      <c r="A680" s="21"/>
      <c r="B680" s="21"/>
      <c r="C680" s="21"/>
      <c r="D680" s="21"/>
      <c r="E680" s="21"/>
      <c r="H680" s="49"/>
      <c r="I680" s="49"/>
      <c r="J680" s="50"/>
      <c r="K680" s="50"/>
    </row>
    <row r="681" spans="1:11">
      <c r="A681" s="21"/>
      <c r="B681" s="21"/>
      <c r="C681" s="21"/>
      <c r="D681" s="21"/>
      <c r="E681" s="21"/>
      <c r="H681" s="49"/>
      <c r="I681" s="49"/>
      <c r="J681" s="50"/>
      <c r="K681" s="50"/>
    </row>
    <row r="682" spans="1:11">
      <c r="A682" s="21"/>
      <c r="B682" s="21"/>
      <c r="C682" s="21"/>
      <c r="D682" s="21"/>
      <c r="E682" s="21"/>
      <c r="H682" s="49"/>
      <c r="I682" s="49"/>
      <c r="J682" s="50"/>
      <c r="K682" s="50"/>
    </row>
    <row r="683" spans="1:11">
      <c r="A683" s="21"/>
      <c r="B683" s="21"/>
      <c r="C683" s="21"/>
      <c r="D683" s="21"/>
      <c r="E683" s="21"/>
      <c r="H683" s="49"/>
      <c r="I683" s="49"/>
      <c r="J683" s="50"/>
      <c r="K683" s="50"/>
    </row>
    <row r="684" spans="1:11">
      <c r="A684" s="21"/>
      <c r="B684" s="21"/>
      <c r="C684" s="21"/>
      <c r="D684" s="21"/>
      <c r="E684" s="21"/>
      <c r="H684" s="49"/>
      <c r="I684" s="49"/>
      <c r="J684" s="50"/>
      <c r="K684" s="50"/>
    </row>
    <row r="685" spans="1:11">
      <c r="A685" s="21"/>
      <c r="B685" s="21"/>
      <c r="C685" s="21"/>
      <c r="D685" s="21"/>
      <c r="E685" s="21"/>
      <c r="H685" s="49"/>
      <c r="I685" s="49"/>
      <c r="J685" s="50"/>
      <c r="K685" s="50"/>
    </row>
    <row r="686" spans="1:11">
      <c r="A686" s="21"/>
      <c r="B686" s="21"/>
      <c r="C686" s="21"/>
      <c r="D686" s="21"/>
      <c r="E686" s="21"/>
      <c r="H686" s="49"/>
      <c r="I686" s="49"/>
      <c r="J686" s="50"/>
      <c r="K686" s="50"/>
    </row>
    <row r="687" spans="1:11">
      <c r="A687" s="21"/>
      <c r="B687" s="21"/>
      <c r="C687" s="21"/>
      <c r="D687" s="21"/>
      <c r="E687" s="21"/>
      <c r="H687" s="49"/>
      <c r="I687" s="49"/>
      <c r="J687" s="50"/>
      <c r="K687" s="50"/>
    </row>
    <row r="688" spans="1:11">
      <c r="A688" s="21"/>
      <c r="B688" s="21"/>
      <c r="C688" s="21"/>
      <c r="D688" s="21"/>
      <c r="E688" s="21"/>
      <c r="H688" s="49"/>
      <c r="I688" s="49"/>
      <c r="J688" s="50"/>
      <c r="K688" s="50"/>
    </row>
    <row r="689" spans="1:11">
      <c r="A689" s="21"/>
      <c r="B689" s="21"/>
      <c r="C689" s="21"/>
      <c r="D689" s="21"/>
      <c r="E689" s="21"/>
      <c r="H689" s="49"/>
      <c r="I689" s="49"/>
      <c r="J689" s="50"/>
      <c r="K689" s="50"/>
    </row>
    <row r="690" spans="1:11">
      <c r="A690" s="21"/>
      <c r="B690" s="21"/>
      <c r="C690" s="21"/>
      <c r="D690" s="21"/>
      <c r="E690" s="21"/>
      <c r="H690" s="49"/>
      <c r="I690" s="49"/>
      <c r="J690" s="50"/>
      <c r="K690" s="50"/>
    </row>
    <row r="691" spans="1:11">
      <c r="A691" s="21"/>
      <c r="B691" s="21"/>
      <c r="C691" s="21"/>
      <c r="D691" s="21"/>
      <c r="E691" s="21"/>
      <c r="H691" s="49"/>
      <c r="I691" s="49"/>
      <c r="J691" s="50"/>
      <c r="K691" s="50"/>
    </row>
    <row r="692" spans="1:11">
      <c r="A692" s="21"/>
      <c r="B692" s="21"/>
      <c r="C692" s="21"/>
      <c r="D692" s="21"/>
      <c r="E692" s="21"/>
      <c r="H692" s="49"/>
      <c r="I692" s="49"/>
      <c r="J692" s="50"/>
      <c r="K692" s="50"/>
    </row>
    <row r="693" spans="1:11">
      <c r="A693" s="21"/>
      <c r="B693" s="21"/>
      <c r="C693" s="21"/>
      <c r="D693" s="21"/>
      <c r="E693" s="21"/>
      <c r="H693" s="49"/>
      <c r="I693" s="49"/>
      <c r="J693" s="50"/>
      <c r="K693" s="50"/>
    </row>
    <row r="694" spans="1:11">
      <c r="A694" s="21"/>
      <c r="B694" s="21"/>
      <c r="C694" s="21"/>
      <c r="D694" s="21"/>
      <c r="E694" s="21"/>
      <c r="H694" s="49"/>
      <c r="I694" s="49"/>
      <c r="J694" s="50"/>
      <c r="K694" s="50"/>
    </row>
    <row r="695" spans="1:11">
      <c r="A695" s="21"/>
      <c r="B695" s="21"/>
      <c r="C695" s="21"/>
      <c r="D695" s="21"/>
      <c r="E695" s="21"/>
      <c r="H695" s="49"/>
      <c r="I695" s="49"/>
      <c r="J695" s="50"/>
      <c r="K695" s="50"/>
    </row>
    <row r="696" spans="1:11">
      <c r="A696" s="21"/>
      <c r="B696" s="21"/>
      <c r="C696" s="21"/>
      <c r="D696" s="21"/>
      <c r="E696" s="21"/>
      <c r="H696" s="49"/>
      <c r="I696" s="49"/>
      <c r="J696" s="50"/>
      <c r="K696" s="50"/>
    </row>
    <row r="697" spans="1:11">
      <c r="A697" s="21"/>
      <c r="B697" s="21"/>
      <c r="C697" s="21"/>
      <c r="D697" s="21"/>
      <c r="E697" s="21"/>
      <c r="H697" s="49"/>
      <c r="I697" s="49"/>
      <c r="J697" s="50"/>
      <c r="K697" s="50"/>
    </row>
    <row r="698" spans="1:11">
      <c r="A698" s="21"/>
      <c r="B698" s="21"/>
      <c r="C698" s="21"/>
      <c r="D698" s="21"/>
      <c r="E698" s="21"/>
      <c r="H698" s="49"/>
      <c r="I698" s="49"/>
      <c r="J698" s="50"/>
      <c r="K698" s="50"/>
    </row>
    <row r="699" spans="1:11">
      <c r="A699" s="21"/>
      <c r="B699" s="21"/>
      <c r="C699" s="21"/>
      <c r="D699" s="21"/>
      <c r="E699" s="21"/>
      <c r="H699" s="49"/>
      <c r="I699" s="49"/>
      <c r="J699" s="50"/>
      <c r="K699" s="50"/>
    </row>
    <row r="700" spans="1:11">
      <c r="A700" s="21"/>
      <c r="B700" s="21"/>
      <c r="C700" s="21"/>
      <c r="D700" s="21"/>
      <c r="E700" s="21"/>
      <c r="H700" s="49"/>
      <c r="I700" s="49"/>
      <c r="J700" s="50"/>
      <c r="K700" s="50"/>
    </row>
    <row r="701" spans="1:11">
      <c r="A701" s="21"/>
      <c r="B701" s="21"/>
      <c r="C701" s="21"/>
      <c r="D701" s="21"/>
      <c r="E701" s="21"/>
      <c r="H701" s="49"/>
      <c r="I701" s="49"/>
      <c r="J701" s="50"/>
      <c r="K701" s="50"/>
    </row>
    <row r="702" spans="1:11">
      <c r="A702" s="21"/>
      <c r="B702" s="21"/>
      <c r="C702" s="21"/>
      <c r="D702" s="21"/>
      <c r="E702" s="21"/>
      <c r="H702" s="49"/>
      <c r="I702" s="49"/>
      <c r="J702" s="50"/>
      <c r="K702" s="50"/>
    </row>
    <row r="703" spans="1:11">
      <c r="A703" s="21"/>
      <c r="B703" s="21"/>
      <c r="C703" s="21"/>
      <c r="D703" s="21"/>
      <c r="E703" s="21"/>
      <c r="H703" s="49"/>
      <c r="I703" s="49"/>
      <c r="J703" s="50"/>
      <c r="K703" s="50"/>
    </row>
    <row r="704" spans="1:11">
      <c r="A704" s="21"/>
      <c r="B704" s="21"/>
      <c r="C704" s="21"/>
      <c r="D704" s="21"/>
      <c r="E704" s="21"/>
      <c r="H704" s="49"/>
      <c r="I704" s="49"/>
      <c r="J704" s="50"/>
      <c r="K704" s="50"/>
    </row>
    <row r="705" spans="1:11">
      <c r="A705" s="21"/>
      <c r="B705" s="21"/>
      <c r="C705" s="21"/>
      <c r="D705" s="21"/>
      <c r="E705" s="21"/>
      <c r="H705" s="49"/>
      <c r="I705" s="49"/>
      <c r="J705" s="50"/>
      <c r="K705" s="50"/>
    </row>
    <row r="706" spans="1:11">
      <c r="A706" s="21"/>
      <c r="B706" s="21"/>
      <c r="C706" s="21"/>
      <c r="D706" s="21"/>
      <c r="E706" s="21"/>
      <c r="H706" s="49"/>
      <c r="I706" s="49"/>
      <c r="J706" s="50"/>
      <c r="K706" s="50"/>
    </row>
    <row r="707" spans="1:11">
      <c r="A707" s="21"/>
      <c r="B707" s="21"/>
      <c r="C707" s="21"/>
      <c r="D707" s="21"/>
      <c r="E707" s="21"/>
      <c r="H707" s="49"/>
      <c r="I707" s="49"/>
      <c r="J707" s="50"/>
      <c r="K707" s="50"/>
    </row>
    <row r="708" spans="1:11">
      <c r="A708" s="21"/>
      <c r="B708" s="21"/>
      <c r="C708" s="21"/>
      <c r="D708" s="21"/>
      <c r="E708" s="21"/>
      <c r="H708" s="49"/>
      <c r="I708" s="49"/>
      <c r="J708" s="50"/>
      <c r="K708" s="50"/>
    </row>
    <row r="709" spans="1:11">
      <c r="A709" s="21"/>
      <c r="B709" s="21"/>
      <c r="C709" s="21"/>
      <c r="D709" s="21"/>
      <c r="E709" s="21"/>
      <c r="H709" s="49"/>
      <c r="I709" s="49"/>
      <c r="J709" s="50"/>
      <c r="K709" s="50"/>
    </row>
    <row r="710" spans="1:11">
      <c r="A710" s="21"/>
      <c r="B710" s="21"/>
      <c r="C710" s="21"/>
      <c r="D710" s="21"/>
      <c r="E710" s="21"/>
      <c r="H710" s="49"/>
      <c r="I710" s="49"/>
      <c r="J710" s="50"/>
      <c r="K710" s="50"/>
    </row>
    <row r="711" spans="1:11">
      <c r="A711" s="21"/>
      <c r="B711" s="21"/>
      <c r="C711" s="21"/>
      <c r="D711" s="21"/>
      <c r="E711" s="21"/>
      <c r="H711" s="49"/>
      <c r="I711" s="49"/>
      <c r="J711" s="50"/>
      <c r="K711" s="50"/>
    </row>
    <row r="712" spans="1:11">
      <c r="A712" s="21"/>
      <c r="B712" s="21"/>
      <c r="C712" s="21"/>
      <c r="D712" s="21"/>
      <c r="E712" s="21"/>
      <c r="H712" s="49"/>
      <c r="I712" s="49"/>
      <c r="J712" s="50"/>
      <c r="K712" s="50"/>
    </row>
    <row r="713" spans="1:11">
      <c r="A713" s="21"/>
      <c r="B713" s="21"/>
      <c r="C713" s="21"/>
      <c r="D713" s="21"/>
      <c r="E713" s="21"/>
      <c r="H713" s="49"/>
      <c r="I713" s="49"/>
      <c r="J713" s="50"/>
      <c r="K713" s="50"/>
    </row>
    <row r="714" spans="1:11">
      <c r="A714" s="21"/>
      <c r="B714" s="21"/>
      <c r="C714" s="21"/>
      <c r="D714" s="21"/>
      <c r="E714" s="21"/>
      <c r="H714" s="49"/>
      <c r="I714" s="49"/>
      <c r="J714" s="50"/>
      <c r="K714" s="50"/>
    </row>
    <row r="715" spans="1:11">
      <c r="A715" s="21"/>
      <c r="B715" s="21"/>
      <c r="C715" s="21"/>
      <c r="D715" s="21"/>
      <c r="E715" s="21"/>
      <c r="H715" s="49"/>
      <c r="I715" s="49"/>
      <c r="J715" s="50"/>
      <c r="K715" s="50"/>
    </row>
    <row r="716" spans="1:11">
      <c r="A716" s="21"/>
      <c r="B716" s="21"/>
      <c r="C716" s="21"/>
      <c r="D716" s="21"/>
      <c r="E716" s="21"/>
      <c r="H716" s="49"/>
      <c r="I716" s="49"/>
      <c r="J716" s="50"/>
      <c r="K716" s="50"/>
    </row>
    <row r="717" spans="1:11">
      <c r="A717" s="21"/>
      <c r="B717" s="21"/>
      <c r="C717" s="21"/>
      <c r="D717" s="21"/>
      <c r="E717" s="21"/>
      <c r="H717" s="49"/>
      <c r="I717" s="49"/>
      <c r="J717" s="50"/>
      <c r="K717" s="50"/>
    </row>
    <row r="718" spans="1:11">
      <c r="A718" s="21"/>
      <c r="B718" s="21"/>
      <c r="C718" s="21"/>
      <c r="D718" s="21"/>
      <c r="E718" s="21"/>
      <c r="H718" s="49"/>
      <c r="I718" s="49"/>
      <c r="J718" s="50"/>
      <c r="K718" s="50"/>
    </row>
    <row r="719" spans="1:11">
      <c r="A719" s="21"/>
      <c r="B719" s="21"/>
      <c r="C719" s="21"/>
      <c r="D719" s="21"/>
      <c r="E719" s="21"/>
      <c r="H719" s="49"/>
      <c r="I719" s="49"/>
      <c r="J719" s="50"/>
      <c r="K719" s="50"/>
    </row>
    <row r="720" spans="1:11">
      <c r="A720" s="21"/>
      <c r="B720" s="21"/>
      <c r="C720" s="21"/>
      <c r="D720" s="21"/>
      <c r="E720" s="21"/>
      <c r="H720" s="49"/>
      <c r="I720" s="49"/>
      <c r="J720" s="50"/>
      <c r="K720" s="50"/>
    </row>
    <row r="721" spans="1:11">
      <c r="A721" s="21"/>
      <c r="B721" s="21"/>
      <c r="C721" s="21"/>
      <c r="D721" s="21"/>
      <c r="E721" s="21"/>
      <c r="H721" s="49"/>
      <c r="I721" s="49"/>
      <c r="J721" s="50"/>
      <c r="K721" s="50"/>
    </row>
    <row r="722" spans="1:11">
      <c r="A722" s="21"/>
      <c r="B722" s="21"/>
      <c r="C722" s="21"/>
      <c r="D722" s="21"/>
      <c r="E722" s="21"/>
      <c r="H722" s="49"/>
      <c r="I722" s="49"/>
      <c r="J722" s="50"/>
      <c r="K722" s="50"/>
    </row>
    <row r="723" spans="1:11">
      <c r="A723" s="21"/>
      <c r="B723" s="21"/>
      <c r="C723" s="21"/>
      <c r="D723" s="21"/>
      <c r="E723" s="21"/>
      <c r="H723" s="49"/>
      <c r="I723" s="49"/>
      <c r="J723" s="50"/>
      <c r="K723" s="50"/>
    </row>
    <row r="724" spans="1:11">
      <c r="A724" s="21"/>
      <c r="B724" s="21"/>
      <c r="C724" s="21"/>
      <c r="D724" s="21"/>
      <c r="E724" s="21"/>
      <c r="H724" s="49"/>
      <c r="I724" s="49"/>
      <c r="J724" s="50"/>
      <c r="K724" s="50"/>
    </row>
    <row r="725" spans="1:11">
      <c r="A725" s="21"/>
      <c r="B725" s="21"/>
      <c r="C725" s="21"/>
      <c r="D725" s="21"/>
      <c r="E725" s="21"/>
      <c r="H725" s="49"/>
      <c r="I725" s="49"/>
      <c r="J725" s="50"/>
      <c r="K725" s="50"/>
    </row>
    <row r="726" spans="1:11">
      <c r="A726" s="21"/>
      <c r="B726" s="21"/>
      <c r="C726" s="21"/>
      <c r="D726" s="21"/>
      <c r="E726" s="21"/>
      <c r="H726" s="49"/>
      <c r="I726" s="49"/>
      <c r="J726" s="50"/>
      <c r="K726" s="50"/>
    </row>
    <row r="727" spans="1:11">
      <c r="A727" s="21"/>
      <c r="B727" s="21"/>
      <c r="C727" s="21"/>
      <c r="D727" s="21"/>
      <c r="E727" s="21"/>
      <c r="H727" s="49"/>
      <c r="I727" s="49"/>
      <c r="J727" s="50"/>
      <c r="K727" s="50"/>
    </row>
    <row r="728" spans="1:11">
      <c r="A728" s="21"/>
      <c r="B728" s="21"/>
      <c r="C728" s="21"/>
      <c r="D728" s="21"/>
      <c r="E728" s="21"/>
      <c r="H728" s="49"/>
      <c r="I728" s="49"/>
      <c r="J728" s="50"/>
      <c r="K728" s="50"/>
    </row>
    <row r="729" spans="1:11">
      <c r="A729" s="21"/>
      <c r="B729" s="21"/>
      <c r="C729" s="21"/>
      <c r="D729" s="21"/>
      <c r="E729" s="21"/>
      <c r="H729" s="49"/>
      <c r="I729" s="49"/>
      <c r="J729" s="50"/>
      <c r="K729" s="50"/>
    </row>
    <row r="730" spans="1:11">
      <c r="A730" s="21"/>
      <c r="B730" s="21"/>
      <c r="C730" s="21"/>
      <c r="D730" s="21"/>
      <c r="E730" s="21"/>
      <c r="H730" s="49"/>
      <c r="I730" s="49"/>
      <c r="J730" s="50"/>
      <c r="K730" s="50"/>
    </row>
    <row r="731" spans="1:11">
      <c r="A731" s="21"/>
      <c r="B731" s="21"/>
      <c r="C731" s="21"/>
      <c r="D731" s="21"/>
      <c r="E731" s="21"/>
      <c r="H731" s="49"/>
      <c r="I731" s="49"/>
      <c r="J731" s="50"/>
      <c r="K731" s="50"/>
    </row>
    <row r="732" spans="1:11">
      <c r="A732" s="21"/>
      <c r="B732" s="21"/>
      <c r="C732" s="21"/>
      <c r="D732" s="21"/>
      <c r="E732" s="21"/>
      <c r="H732" s="49"/>
      <c r="I732" s="49"/>
      <c r="J732" s="50"/>
      <c r="K732" s="50"/>
    </row>
    <row r="733" spans="1:11">
      <c r="A733" s="21"/>
      <c r="B733" s="21"/>
      <c r="C733" s="21"/>
      <c r="D733" s="21"/>
      <c r="E733" s="21"/>
      <c r="H733" s="49"/>
      <c r="I733" s="49"/>
      <c r="J733" s="50"/>
      <c r="K733" s="50"/>
    </row>
    <row r="734" spans="1:11">
      <c r="A734" s="21"/>
      <c r="B734" s="21"/>
      <c r="C734" s="21"/>
      <c r="D734" s="21"/>
      <c r="E734" s="21"/>
      <c r="H734" s="49"/>
      <c r="I734" s="49"/>
      <c r="J734" s="50"/>
      <c r="K734" s="50"/>
    </row>
    <row r="735" spans="1:11">
      <c r="A735" s="21"/>
      <c r="B735" s="21"/>
      <c r="C735" s="21"/>
      <c r="D735" s="21"/>
      <c r="E735" s="21"/>
      <c r="H735" s="49"/>
      <c r="I735" s="49"/>
      <c r="J735" s="50"/>
      <c r="K735" s="50"/>
    </row>
    <row r="736" spans="1:11">
      <c r="A736" s="21"/>
      <c r="B736" s="21"/>
      <c r="C736" s="21"/>
      <c r="D736" s="21"/>
      <c r="E736" s="21"/>
      <c r="H736" s="49"/>
      <c r="I736" s="49"/>
      <c r="J736" s="50"/>
      <c r="K736" s="50"/>
    </row>
    <row r="737" spans="1:11">
      <c r="A737" s="21"/>
      <c r="B737" s="21"/>
      <c r="C737" s="21"/>
      <c r="D737" s="21"/>
      <c r="E737" s="21"/>
      <c r="H737" s="49"/>
      <c r="I737" s="49"/>
      <c r="J737" s="50"/>
      <c r="K737" s="50"/>
    </row>
    <row r="738" spans="1:11">
      <c r="A738" s="21"/>
      <c r="B738" s="21"/>
      <c r="C738" s="21"/>
      <c r="D738" s="21"/>
      <c r="E738" s="21"/>
      <c r="H738" s="49"/>
      <c r="I738" s="49"/>
      <c r="J738" s="50"/>
      <c r="K738" s="50"/>
    </row>
    <row r="739" spans="1:11">
      <c r="A739" s="21"/>
      <c r="B739" s="21"/>
      <c r="C739" s="21"/>
      <c r="D739" s="21"/>
      <c r="E739" s="21"/>
      <c r="H739" s="49"/>
      <c r="I739" s="49"/>
      <c r="J739" s="50"/>
      <c r="K739" s="50"/>
    </row>
    <row r="740" spans="1:11">
      <c r="A740" s="21"/>
      <c r="B740" s="21"/>
      <c r="C740" s="21"/>
      <c r="D740" s="21"/>
      <c r="E740" s="21"/>
      <c r="H740" s="49"/>
      <c r="I740" s="49"/>
      <c r="J740" s="50"/>
      <c r="K740" s="50"/>
    </row>
    <row r="741" spans="1:11">
      <c r="A741" s="21"/>
      <c r="B741" s="21"/>
      <c r="C741" s="21"/>
      <c r="D741" s="21"/>
      <c r="E741" s="21"/>
      <c r="H741" s="49"/>
      <c r="I741" s="49"/>
      <c r="J741" s="50"/>
      <c r="K741" s="50"/>
    </row>
    <row r="742" spans="1:11">
      <c r="A742" s="21"/>
      <c r="B742" s="21"/>
      <c r="C742" s="21"/>
      <c r="D742" s="21"/>
      <c r="E742" s="21"/>
      <c r="H742" s="49"/>
      <c r="I742" s="49"/>
      <c r="J742" s="50"/>
      <c r="K742" s="50"/>
    </row>
    <row r="743" spans="1:11">
      <c r="A743" s="21"/>
      <c r="B743" s="21"/>
      <c r="C743" s="21"/>
      <c r="D743" s="21"/>
      <c r="E743" s="21"/>
      <c r="H743" s="49"/>
      <c r="I743" s="49"/>
      <c r="J743" s="50"/>
      <c r="K743" s="50"/>
    </row>
    <row r="744" spans="1:11">
      <c r="A744" s="21"/>
      <c r="B744" s="21"/>
      <c r="C744" s="21"/>
      <c r="D744" s="21"/>
      <c r="E744" s="21"/>
      <c r="H744" s="49"/>
      <c r="I744" s="49"/>
      <c r="J744" s="50"/>
      <c r="K744" s="50"/>
    </row>
    <row r="745" spans="1:11">
      <c r="A745" s="21"/>
      <c r="B745" s="21"/>
      <c r="C745" s="21"/>
      <c r="D745" s="21"/>
      <c r="E745" s="21"/>
      <c r="H745" s="49"/>
      <c r="I745" s="49"/>
      <c r="J745" s="50"/>
      <c r="K745" s="50"/>
    </row>
    <row r="746" spans="1:11">
      <c r="A746" s="21"/>
      <c r="B746" s="21"/>
      <c r="C746" s="21"/>
      <c r="D746" s="21"/>
      <c r="E746" s="21"/>
      <c r="H746" s="49"/>
      <c r="I746" s="49"/>
      <c r="J746" s="50"/>
      <c r="K746" s="50"/>
    </row>
    <row r="747" spans="1:11">
      <c r="A747" s="21"/>
      <c r="B747" s="21"/>
      <c r="C747" s="21"/>
      <c r="D747" s="21"/>
      <c r="E747" s="21"/>
      <c r="H747" s="49"/>
      <c r="I747" s="49"/>
      <c r="J747" s="50"/>
      <c r="K747" s="50"/>
    </row>
    <row r="748" spans="1:11">
      <c r="A748" s="21"/>
      <c r="B748" s="21"/>
      <c r="C748" s="21"/>
      <c r="D748" s="21"/>
      <c r="E748" s="21"/>
      <c r="H748" s="49"/>
      <c r="I748" s="49"/>
      <c r="J748" s="50"/>
      <c r="K748" s="50"/>
    </row>
    <row r="749" spans="1:11">
      <c r="A749" s="21"/>
      <c r="B749" s="21"/>
      <c r="C749" s="21"/>
      <c r="D749" s="21"/>
      <c r="E749" s="21"/>
      <c r="H749" s="49"/>
      <c r="I749" s="49"/>
      <c r="J749" s="50"/>
      <c r="K749" s="50"/>
    </row>
    <row r="750" spans="1:11">
      <c r="A750" s="21"/>
      <c r="B750" s="21"/>
      <c r="C750" s="21"/>
      <c r="D750" s="21"/>
      <c r="E750" s="21"/>
      <c r="H750" s="49"/>
      <c r="I750" s="49"/>
      <c r="J750" s="50"/>
      <c r="K750" s="50"/>
    </row>
    <row r="751" spans="1:11">
      <c r="A751" s="21"/>
      <c r="B751" s="21"/>
      <c r="C751" s="21"/>
      <c r="D751" s="21"/>
      <c r="E751" s="21"/>
      <c r="H751" s="49"/>
      <c r="I751" s="49"/>
      <c r="J751" s="50"/>
      <c r="K751" s="50"/>
    </row>
    <row r="752" spans="1:11">
      <c r="A752" s="21"/>
      <c r="B752" s="21"/>
      <c r="C752" s="21"/>
      <c r="D752" s="21"/>
      <c r="E752" s="21"/>
      <c r="H752" s="49"/>
      <c r="I752" s="49"/>
      <c r="J752" s="50"/>
      <c r="K752" s="50"/>
    </row>
    <row r="753" spans="1:11">
      <c r="A753" s="21"/>
      <c r="B753" s="21"/>
      <c r="C753" s="21"/>
      <c r="D753" s="21"/>
      <c r="E753" s="21"/>
      <c r="H753" s="49"/>
      <c r="I753" s="49"/>
      <c r="J753" s="50"/>
      <c r="K753" s="50"/>
    </row>
    <row r="754" spans="1:11">
      <c r="A754" s="21"/>
      <c r="B754" s="21"/>
      <c r="C754" s="21"/>
      <c r="D754" s="21"/>
      <c r="E754" s="21"/>
      <c r="H754" s="49"/>
      <c r="I754" s="49"/>
      <c r="J754" s="50"/>
      <c r="K754" s="50"/>
    </row>
    <row r="755" spans="1:11">
      <c r="A755" s="21"/>
      <c r="B755" s="21"/>
      <c r="C755" s="21"/>
      <c r="D755" s="21"/>
      <c r="E755" s="21"/>
      <c r="H755" s="49"/>
      <c r="I755" s="49"/>
      <c r="J755" s="50"/>
      <c r="K755" s="50"/>
    </row>
    <row r="756" spans="1:11">
      <c r="A756" s="21"/>
      <c r="B756" s="21"/>
      <c r="C756" s="21"/>
      <c r="D756" s="21"/>
      <c r="E756" s="21"/>
      <c r="H756" s="49"/>
      <c r="I756" s="49"/>
      <c r="J756" s="50"/>
      <c r="K756" s="50"/>
    </row>
    <row r="757" spans="1:11">
      <c r="A757" s="21"/>
      <c r="B757" s="21"/>
      <c r="C757" s="21"/>
      <c r="D757" s="21"/>
      <c r="E757" s="21"/>
      <c r="H757" s="49"/>
      <c r="I757" s="49"/>
      <c r="J757" s="50"/>
      <c r="K757" s="50"/>
    </row>
    <row r="758" spans="1:11">
      <c r="A758" s="21"/>
      <c r="B758" s="21"/>
      <c r="C758" s="21"/>
      <c r="D758" s="21"/>
      <c r="E758" s="21"/>
      <c r="H758" s="49"/>
      <c r="I758" s="49"/>
      <c r="J758" s="50"/>
      <c r="K758" s="50"/>
    </row>
    <row r="759" spans="1:11">
      <c r="A759" s="21"/>
      <c r="B759" s="21"/>
      <c r="C759" s="21"/>
      <c r="D759" s="21"/>
      <c r="E759" s="21"/>
      <c r="H759" s="49"/>
      <c r="I759" s="49"/>
      <c r="J759" s="50"/>
      <c r="K759" s="50"/>
    </row>
    <row r="760" spans="1:11">
      <c r="A760" s="21"/>
      <c r="B760" s="21"/>
      <c r="C760" s="21"/>
      <c r="D760" s="21"/>
      <c r="E760" s="21"/>
      <c r="H760" s="49"/>
      <c r="I760" s="49"/>
      <c r="J760" s="50"/>
      <c r="K760" s="50"/>
    </row>
    <row r="761" spans="1:11">
      <c r="A761" s="21"/>
      <c r="B761" s="21"/>
      <c r="C761" s="21"/>
      <c r="D761" s="21"/>
      <c r="E761" s="21"/>
      <c r="H761" s="49"/>
      <c r="I761" s="49"/>
      <c r="J761" s="50"/>
      <c r="K761" s="50"/>
    </row>
    <row r="762" spans="1:11">
      <c r="A762" s="21"/>
      <c r="B762" s="21"/>
      <c r="C762" s="21"/>
      <c r="D762" s="21"/>
      <c r="E762" s="21"/>
      <c r="H762" s="49"/>
      <c r="I762" s="49"/>
      <c r="J762" s="50"/>
      <c r="K762" s="50"/>
    </row>
    <row r="763" spans="1:11">
      <c r="A763" s="21"/>
      <c r="B763" s="21"/>
      <c r="C763" s="21"/>
      <c r="D763" s="21"/>
      <c r="E763" s="21"/>
      <c r="H763" s="49"/>
      <c r="I763" s="49"/>
      <c r="J763" s="50"/>
      <c r="K763" s="50"/>
    </row>
    <row r="764" spans="1:11">
      <c r="A764" s="21"/>
      <c r="B764" s="21"/>
      <c r="C764" s="21"/>
      <c r="D764" s="21"/>
      <c r="E764" s="21"/>
      <c r="H764" s="49"/>
      <c r="I764" s="49"/>
      <c r="J764" s="50"/>
      <c r="K764" s="50"/>
    </row>
    <row r="765" spans="1:11">
      <c r="A765" s="21"/>
      <c r="B765" s="21"/>
      <c r="C765" s="21"/>
      <c r="D765" s="21"/>
      <c r="E765" s="21"/>
      <c r="H765" s="49"/>
      <c r="I765" s="49"/>
      <c r="J765" s="50"/>
      <c r="K765" s="50"/>
    </row>
    <row r="766" spans="1:11">
      <c r="A766" s="21"/>
      <c r="B766" s="21"/>
      <c r="C766" s="21"/>
      <c r="D766" s="21"/>
      <c r="E766" s="21"/>
      <c r="H766" s="49"/>
      <c r="I766" s="49"/>
      <c r="J766" s="50"/>
      <c r="K766" s="50"/>
    </row>
    <row r="767" spans="1:11">
      <c r="A767" s="21"/>
      <c r="B767" s="21"/>
      <c r="C767" s="21"/>
      <c r="D767" s="21"/>
      <c r="E767" s="21"/>
      <c r="H767" s="49"/>
      <c r="I767" s="49"/>
      <c r="J767" s="50"/>
      <c r="K767" s="50"/>
    </row>
    <row r="768" spans="1:11">
      <c r="A768" s="21"/>
      <c r="B768" s="21"/>
      <c r="C768" s="21"/>
      <c r="D768" s="21"/>
      <c r="E768" s="21"/>
      <c r="H768" s="49"/>
      <c r="I768" s="49"/>
      <c r="J768" s="50"/>
      <c r="K768" s="50"/>
    </row>
    <row r="769" spans="1:11">
      <c r="A769" s="21"/>
      <c r="B769" s="21"/>
      <c r="C769" s="21"/>
      <c r="D769" s="21"/>
      <c r="E769" s="21"/>
      <c r="H769" s="49"/>
      <c r="I769" s="49"/>
      <c r="J769" s="50"/>
      <c r="K769" s="50"/>
    </row>
    <row r="770" spans="1:11">
      <c r="A770" s="21"/>
      <c r="B770" s="21"/>
      <c r="C770" s="21"/>
      <c r="D770" s="21"/>
      <c r="E770" s="21"/>
      <c r="H770" s="49"/>
      <c r="I770" s="49"/>
      <c r="J770" s="50"/>
      <c r="K770" s="50"/>
    </row>
    <row r="771" spans="1:11">
      <c r="A771" s="21"/>
      <c r="B771" s="21"/>
      <c r="C771" s="21"/>
      <c r="D771" s="21"/>
      <c r="E771" s="21"/>
      <c r="H771" s="49"/>
      <c r="I771" s="49"/>
      <c r="J771" s="50"/>
      <c r="K771" s="50"/>
    </row>
    <row r="772" spans="1:11">
      <c r="A772" s="21"/>
      <c r="B772" s="21"/>
      <c r="C772" s="21"/>
      <c r="D772" s="21"/>
      <c r="E772" s="21"/>
      <c r="H772" s="49"/>
      <c r="I772" s="49"/>
      <c r="J772" s="50"/>
      <c r="K772" s="50"/>
    </row>
    <row r="773" spans="1:11">
      <c r="A773" s="21"/>
      <c r="B773" s="21"/>
      <c r="C773" s="21"/>
      <c r="D773" s="21"/>
      <c r="E773" s="21"/>
      <c r="H773" s="49"/>
      <c r="I773" s="49"/>
      <c r="J773" s="50"/>
      <c r="K773" s="50"/>
    </row>
    <row r="774" spans="1:11">
      <c r="A774" s="21"/>
      <c r="B774" s="21"/>
      <c r="C774" s="21"/>
      <c r="D774" s="21"/>
      <c r="E774" s="21"/>
      <c r="H774" s="49"/>
      <c r="I774" s="49"/>
      <c r="J774" s="50"/>
      <c r="K774" s="50"/>
    </row>
    <row r="775" spans="1:11">
      <c r="A775" s="21"/>
      <c r="B775" s="21"/>
      <c r="C775" s="21"/>
      <c r="D775" s="21"/>
      <c r="E775" s="21"/>
      <c r="H775" s="49"/>
      <c r="I775" s="49"/>
      <c r="J775" s="50"/>
      <c r="K775" s="50"/>
    </row>
    <row r="776" spans="1:11">
      <c r="A776" s="21"/>
      <c r="B776" s="21"/>
      <c r="C776" s="21"/>
      <c r="D776" s="21"/>
      <c r="E776" s="21"/>
      <c r="H776" s="49"/>
      <c r="I776" s="49"/>
      <c r="J776" s="50"/>
      <c r="K776" s="50"/>
    </row>
    <row r="777" spans="1:11">
      <c r="A777" s="21"/>
      <c r="B777" s="21"/>
      <c r="C777" s="21"/>
      <c r="D777" s="21"/>
      <c r="E777" s="21"/>
      <c r="H777" s="49"/>
      <c r="I777" s="49"/>
      <c r="J777" s="50"/>
      <c r="K777" s="50"/>
    </row>
    <row r="778" spans="1:11">
      <c r="A778" s="21"/>
      <c r="B778" s="21"/>
      <c r="C778" s="21"/>
      <c r="D778" s="21"/>
      <c r="E778" s="21"/>
      <c r="H778" s="49"/>
      <c r="I778" s="49"/>
      <c r="J778" s="50"/>
      <c r="K778" s="50"/>
    </row>
    <row r="779" spans="1:11">
      <c r="A779" s="21"/>
      <c r="B779" s="21"/>
      <c r="C779" s="21"/>
      <c r="D779" s="21"/>
      <c r="E779" s="21"/>
      <c r="H779" s="49"/>
      <c r="I779" s="49"/>
      <c r="J779" s="50"/>
      <c r="K779" s="50"/>
    </row>
    <row r="780" spans="1:11">
      <c r="A780" s="21"/>
      <c r="B780" s="21"/>
      <c r="C780" s="21"/>
      <c r="D780" s="21"/>
      <c r="E780" s="21"/>
      <c r="H780" s="49"/>
      <c r="I780" s="49"/>
      <c r="J780" s="50"/>
      <c r="K780" s="50"/>
    </row>
    <row r="781" spans="1:11">
      <c r="A781" s="21"/>
      <c r="B781" s="21"/>
      <c r="C781" s="21"/>
      <c r="D781" s="21"/>
      <c r="E781" s="21"/>
      <c r="H781" s="49"/>
      <c r="I781" s="49"/>
      <c r="J781" s="50"/>
      <c r="K781" s="50"/>
    </row>
    <row r="782" spans="1:11">
      <c r="A782" s="21"/>
      <c r="B782" s="21"/>
      <c r="C782" s="21"/>
      <c r="D782" s="21"/>
      <c r="E782" s="21"/>
      <c r="H782" s="49"/>
      <c r="I782" s="49"/>
      <c r="J782" s="50"/>
      <c r="K782" s="50"/>
    </row>
    <row r="783" spans="1:11">
      <c r="A783" s="21"/>
      <c r="B783" s="21"/>
      <c r="C783" s="21"/>
      <c r="D783" s="21"/>
      <c r="E783" s="21"/>
      <c r="H783" s="49"/>
      <c r="I783" s="49"/>
      <c r="J783" s="50"/>
      <c r="K783" s="50"/>
    </row>
    <row r="784" spans="1:11">
      <c r="A784" s="21"/>
      <c r="B784" s="21"/>
      <c r="C784" s="21"/>
      <c r="D784" s="21"/>
      <c r="E784" s="21"/>
      <c r="H784" s="49"/>
      <c r="I784" s="49"/>
      <c r="J784" s="50"/>
      <c r="K784" s="50"/>
    </row>
    <row r="785" spans="1:11">
      <c r="A785" s="21"/>
      <c r="B785" s="21"/>
      <c r="C785" s="21"/>
      <c r="D785" s="21"/>
      <c r="E785" s="21"/>
      <c r="H785" s="49"/>
      <c r="I785" s="49"/>
      <c r="J785" s="50"/>
      <c r="K785" s="50"/>
    </row>
    <row r="786" spans="1:11">
      <c r="A786" s="21"/>
      <c r="B786" s="21"/>
      <c r="C786" s="21"/>
      <c r="D786" s="21"/>
      <c r="E786" s="21"/>
      <c r="H786" s="49"/>
      <c r="I786" s="49"/>
      <c r="J786" s="50"/>
      <c r="K786" s="50"/>
    </row>
    <row r="787" spans="1:11">
      <c r="A787" s="21"/>
      <c r="B787" s="21"/>
      <c r="C787" s="21"/>
      <c r="D787" s="21"/>
      <c r="E787" s="21"/>
      <c r="H787" s="49"/>
      <c r="I787" s="49"/>
      <c r="J787" s="50"/>
      <c r="K787" s="50"/>
    </row>
    <row r="788" spans="1:11">
      <c r="A788" s="21"/>
      <c r="B788" s="21"/>
      <c r="C788" s="21"/>
      <c r="D788" s="21"/>
      <c r="E788" s="21"/>
      <c r="H788" s="49"/>
      <c r="I788" s="49"/>
      <c r="J788" s="50"/>
      <c r="K788" s="50"/>
    </row>
    <row r="789" spans="1:11">
      <c r="A789" s="21"/>
      <c r="B789" s="21"/>
      <c r="C789" s="21"/>
      <c r="D789" s="21"/>
      <c r="E789" s="21"/>
      <c r="H789" s="49"/>
      <c r="I789" s="49"/>
      <c r="J789" s="50"/>
      <c r="K789" s="50"/>
    </row>
    <row r="790" spans="1:11">
      <c r="A790" s="21"/>
      <c r="B790" s="21"/>
      <c r="C790" s="21"/>
      <c r="D790" s="21"/>
      <c r="E790" s="21"/>
      <c r="H790" s="49"/>
      <c r="I790" s="49"/>
      <c r="J790" s="50"/>
      <c r="K790" s="50"/>
    </row>
    <row r="791" spans="1:11">
      <c r="A791" s="21"/>
      <c r="B791" s="21"/>
      <c r="C791" s="21"/>
      <c r="D791" s="21"/>
      <c r="E791" s="21"/>
      <c r="H791" s="49"/>
      <c r="I791" s="49"/>
      <c r="J791" s="50"/>
      <c r="K791" s="50"/>
    </row>
    <row r="792" spans="1:11">
      <c r="A792" s="21"/>
      <c r="B792" s="21"/>
      <c r="C792" s="21"/>
      <c r="D792" s="21"/>
      <c r="E792" s="21"/>
      <c r="H792" s="49"/>
      <c r="I792" s="49"/>
      <c r="J792" s="50"/>
      <c r="K792" s="50"/>
    </row>
    <row r="793" spans="1:11">
      <c r="A793" s="21"/>
      <c r="B793" s="21"/>
      <c r="C793" s="21"/>
      <c r="D793" s="21"/>
      <c r="E793" s="21"/>
      <c r="H793" s="49"/>
      <c r="I793" s="49"/>
      <c r="J793" s="50"/>
      <c r="K793" s="50"/>
    </row>
    <row r="794" spans="1:11">
      <c r="A794" s="21"/>
      <c r="B794" s="21"/>
      <c r="C794" s="21"/>
      <c r="D794" s="21"/>
      <c r="E794" s="21"/>
      <c r="H794" s="49"/>
      <c r="I794" s="49"/>
      <c r="J794" s="50"/>
      <c r="K794" s="50"/>
    </row>
    <row r="795" spans="1:11">
      <c r="A795" s="21"/>
      <c r="B795" s="21"/>
      <c r="C795" s="21"/>
      <c r="D795" s="21"/>
      <c r="E795" s="21"/>
      <c r="H795" s="49"/>
      <c r="I795" s="49"/>
      <c r="J795" s="50"/>
      <c r="K795" s="50"/>
    </row>
    <row r="796" spans="1:11">
      <c r="A796" s="21"/>
      <c r="B796" s="21"/>
      <c r="C796" s="21"/>
      <c r="D796" s="21"/>
      <c r="E796" s="21"/>
      <c r="H796" s="49"/>
      <c r="I796" s="49"/>
      <c r="J796" s="50"/>
      <c r="K796" s="50"/>
    </row>
    <row r="797" spans="1:11">
      <c r="A797" s="21"/>
      <c r="B797" s="21"/>
      <c r="C797" s="21"/>
      <c r="D797" s="21"/>
      <c r="E797" s="21"/>
      <c r="H797" s="49"/>
      <c r="I797" s="49"/>
      <c r="J797" s="50"/>
      <c r="K797" s="50"/>
    </row>
    <row r="798" spans="1:11">
      <c r="A798" s="21"/>
      <c r="B798" s="21"/>
      <c r="C798" s="21"/>
      <c r="D798" s="21"/>
      <c r="E798" s="21"/>
      <c r="H798" s="49"/>
      <c r="I798" s="49"/>
      <c r="J798" s="50"/>
      <c r="K798" s="50"/>
    </row>
    <row r="799" spans="1:11">
      <c r="A799" s="21"/>
      <c r="B799" s="21"/>
      <c r="C799" s="21"/>
      <c r="D799" s="21"/>
      <c r="E799" s="21"/>
      <c r="H799" s="49"/>
      <c r="I799" s="49"/>
      <c r="J799" s="50"/>
      <c r="K799" s="50"/>
    </row>
    <row r="800" spans="1:11">
      <c r="A800" s="21"/>
      <c r="B800" s="21"/>
      <c r="C800" s="21"/>
      <c r="D800" s="21"/>
      <c r="E800" s="21"/>
      <c r="H800" s="49"/>
      <c r="I800" s="49"/>
      <c r="J800" s="50"/>
      <c r="K800" s="50"/>
    </row>
    <row r="801" spans="1:11">
      <c r="A801" s="21"/>
      <c r="B801" s="21"/>
      <c r="C801" s="21"/>
      <c r="D801" s="21"/>
      <c r="E801" s="21"/>
      <c r="H801" s="49"/>
      <c r="I801" s="49"/>
      <c r="J801" s="50"/>
      <c r="K801" s="50"/>
    </row>
    <row r="802" spans="1:11">
      <c r="A802" s="21"/>
      <c r="B802" s="21"/>
      <c r="C802" s="21"/>
      <c r="D802" s="21"/>
      <c r="E802" s="21"/>
      <c r="H802" s="49"/>
      <c r="I802" s="49"/>
      <c r="J802" s="50"/>
      <c r="K802" s="50"/>
    </row>
    <row r="803" spans="1:11">
      <c r="A803" s="21"/>
      <c r="B803" s="21"/>
      <c r="C803" s="21"/>
      <c r="D803" s="21"/>
      <c r="E803" s="21"/>
      <c r="H803" s="49"/>
      <c r="I803" s="49"/>
      <c r="J803" s="50"/>
      <c r="K803" s="50"/>
    </row>
    <row r="804" spans="1:11">
      <c r="A804" s="21"/>
      <c r="B804" s="21"/>
      <c r="C804" s="21"/>
      <c r="D804" s="21"/>
      <c r="E804" s="21"/>
      <c r="H804" s="49"/>
      <c r="I804" s="49"/>
      <c r="J804" s="50"/>
      <c r="K804" s="50"/>
    </row>
    <row r="805" spans="1:11">
      <c r="A805" s="21"/>
      <c r="B805" s="21"/>
      <c r="C805" s="21"/>
      <c r="D805" s="21"/>
      <c r="E805" s="21"/>
      <c r="H805" s="49"/>
      <c r="I805" s="49"/>
      <c r="J805" s="50"/>
      <c r="K805" s="50"/>
    </row>
    <row r="806" spans="1:11">
      <c r="A806" s="21"/>
      <c r="B806" s="21"/>
      <c r="C806" s="21"/>
      <c r="D806" s="21"/>
      <c r="E806" s="21"/>
      <c r="H806" s="49"/>
      <c r="I806" s="49"/>
      <c r="J806" s="50"/>
      <c r="K806" s="50"/>
    </row>
    <row r="807" spans="1:11">
      <c r="A807" s="21"/>
      <c r="B807" s="21"/>
      <c r="C807" s="21"/>
      <c r="D807" s="21"/>
      <c r="E807" s="21"/>
      <c r="H807" s="49"/>
      <c r="I807" s="49"/>
      <c r="J807" s="50"/>
      <c r="K807" s="50"/>
    </row>
    <row r="808" spans="1:11">
      <c r="A808" s="21"/>
      <c r="B808" s="21"/>
      <c r="C808" s="21"/>
      <c r="D808" s="21"/>
      <c r="E808" s="21"/>
      <c r="H808" s="49"/>
      <c r="I808" s="49"/>
      <c r="J808" s="50"/>
      <c r="K808" s="50"/>
    </row>
    <row r="809" spans="1:11">
      <c r="A809" s="21"/>
      <c r="B809" s="21"/>
      <c r="C809" s="21"/>
      <c r="D809" s="21"/>
      <c r="E809" s="21"/>
      <c r="H809" s="49"/>
      <c r="I809" s="49"/>
      <c r="J809" s="50"/>
      <c r="K809" s="50"/>
    </row>
    <row r="810" spans="1:11">
      <c r="A810" s="21"/>
      <c r="B810" s="21"/>
      <c r="C810" s="21"/>
      <c r="D810" s="21"/>
      <c r="E810" s="21"/>
      <c r="H810" s="49"/>
      <c r="I810" s="49"/>
      <c r="J810" s="50"/>
      <c r="K810" s="50"/>
    </row>
    <row r="811" spans="1:11">
      <c r="A811" s="21"/>
      <c r="B811" s="21"/>
      <c r="C811" s="21"/>
      <c r="D811" s="21"/>
      <c r="E811" s="21"/>
      <c r="H811" s="49"/>
      <c r="I811" s="49"/>
      <c r="J811" s="50"/>
      <c r="K811" s="50"/>
    </row>
    <row r="812" spans="1:11">
      <c r="A812" s="21"/>
      <c r="B812" s="21"/>
      <c r="C812" s="21"/>
      <c r="D812" s="21"/>
      <c r="E812" s="21"/>
      <c r="H812" s="49"/>
      <c r="I812" s="49"/>
      <c r="J812" s="50"/>
      <c r="K812" s="50"/>
    </row>
    <row r="813" spans="1:11">
      <c r="A813" s="21"/>
      <c r="B813" s="21"/>
      <c r="C813" s="21"/>
      <c r="D813" s="21"/>
      <c r="E813" s="21"/>
      <c r="H813" s="49"/>
      <c r="I813" s="49"/>
      <c r="J813" s="50"/>
      <c r="K813" s="50"/>
    </row>
    <row r="814" spans="1:11">
      <c r="A814" s="21"/>
      <c r="B814" s="21"/>
      <c r="C814" s="21"/>
      <c r="D814" s="21"/>
      <c r="E814" s="21"/>
      <c r="H814" s="49"/>
      <c r="I814" s="49"/>
      <c r="J814" s="50"/>
      <c r="K814" s="50"/>
    </row>
    <row r="815" spans="1:11">
      <c r="A815" s="21"/>
      <c r="B815" s="21"/>
      <c r="C815" s="21"/>
      <c r="D815" s="21"/>
      <c r="E815" s="21"/>
      <c r="H815" s="49"/>
      <c r="I815" s="49"/>
      <c r="J815" s="50"/>
      <c r="K815" s="50"/>
    </row>
    <row r="816" spans="1:11">
      <c r="A816" s="21"/>
      <c r="B816" s="21"/>
      <c r="C816" s="21"/>
      <c r="D816" s="21"/>
      <c r="E816" s="21"/>
      <c r="H816" s="49"/>
      <c r="I816" s="49"/>
      <c r="J816" s="50"/>
      <c r="K816" s="50"/>
    </row>
    <row r="817" spans="1:11">
      <c r="A817" s="21"/>
      <c r="B817" s="21"/>
      <c r="C817" s="21"/>
      <c r="D817" s="21"/>
      <c r="E817" s="21"/>
      <c r="H817" s="49"/>
      <c r="I817" s="49"/>
      <c r="J817" s="50"/>
      <c r="K817" s="50"/>
    </row>
    <row r="818" spans="1:11">
      <c r="A818" s="21"/>
      <c r="B818" s="21"/>
      <c r="C818" s="21"/>
      <c r="D818" s="21"/>
      <c r="E818" s="21"/>
      <c r="H818" s="49"/>
      <c r="I818" s="49"/>
      <c r="J818" s="50"/>
      <c r="K818" s="50"/>
    </row>
    <row r="819" spans="1:11">
      <c r="A819" s="21"/>
      <c r="B819" s="21"/>
      <c r="C819" s="21"/>
      <c r="D819" s="21"/>
      <c r="E819" s="21"/>
      <c r="H819" s="49"/>
      <c r="I819" s="49"/>
      <c r="J819" s="50"/>
      <c r="K819" s="50"/>
    </row>
    <row r="820" spans="1:11">
      <c r="A820" s="21"/>
      <c r="B820" s="21"/>
      <c r="C820" s="21"/>
      <c r="D820" s="21"/>
      <c r="E820" s="21"/>
      <c r="H820" s="49"/>
      <c r="I820" s="49"/>
      <c r="J820" s="50"/>
      <c r="K820" s="50"/>
    </row>
    <row r="821" spans="1:11">
      <c r="A821" s="21"/>
      <c r="B821" s="21"/>
      <c r="C821" s="21"/>
      <c r="D821" s="21"/>
      <c r="E821" s="21"/>
      <c r="H821" s="49"/>
      <c r="I821" s="49"/>
      <c r="J821" s="50"/>
      <c r="K821" s="50"/>
    </row>
    <row r="822" spans="1:11">
      <c r="A822" s="21"/>
      <c r="B822" s="21"/>
      <c r="C822" s="21"/>
      <c r="D822" s="21"/>
      <c r="E822" s="21"/>
      <c r="H822" s="49"/>
      <c r="I822" s="49"/>
      <c r="J822" s="50"/>
      <c r="K822" s="50"/>
    </row>
    <row r="823" spans="1:11">
      <c r="A823" s="21"/>
      <c r="B823" s="21"/>
      <c r="C823" s="21"/>
      <c r="D823" s="21"/>
      <c r="E823" s="21"/>
      <c r="H823" s="49"/>
      <c r="I823" s="49"/>
      <c r="J823" s="50"/>
      <c r="K823" s="50"/>
    </row>
    <row r="824" spans="1:11">
      <c r="A824" s="21"/>
      <c r="B824" s="21"/>
      <c r="C824" s="21"/>
      <c r="D824" s="21"/>
      <c r="E824" s="21"/>
      <c r="H824" s="49"/>
      <c r="I824" s="49"/>
      <c r="J824" s="50"/>
      <c r="K824" s="50"/>
    </row>
    <row r="825" spans="1:11">
      <c r="A825" s="21"/>
      <c r="B825" s="21"/>
      <c r="C825" s="21"/>
      <c r="D825" s="21"/>
      <c r="E825" s="21"/>
      <c r="H825" s="49"/>
      <c r="I825" s="49"/>
      <c r="J825" s="50"/>
      <c r="K825" s="50"/>
    </row>
    <row r="826" spans="1:11">
      <c r="A826" s="21"/>
      <c r="B826" s="21"/>
      <c r="C826" s="21"/>
      <c r="D826" s="21"/>
      <c r="E826" s="21"/>
      <c r="H826" s="49"/>
      <c r="I826" s="49"/>
      <c r="J826" s="50"/>
      <c r="K826" s="50"/>
    </row>
    <row r="827" spans="1:11">
      <c r="A827" s="21"/>
      <c r="B827" s="21"/>
      <c r="C827" s="21"/>
      <c r="D827" s="21"/>
      <c r="E827" s="21"/>
      <c r="H827" s="49"/>
      <c r="I827" s="49"/>
      <c r="J827" s="50"/>
      <c r="K827" s="50"/>
    </row>
    <row r="828" spans="1:11">
      <c r="A828" s="21"/>
      <c r="B828" s="21"/>
      <c r="C828" s="21"/>
      <c r="D828" s="21"/>
      <c r="E828" s="21"/>
      <c r="H828" s="49"/>
      <c r="I828" s="49"/>
      <c r="J828" s="50"/>
      <c r="K828" s="50"/>
    </row>
    <row r="829" spans="1:11">
      <c r="A829" s="21"/>
      <c r="B829" s="21"/>
      <c r="C829" s="21"/>
      <c r="D829" s="21"/>
      <c r="E829" s="21"/>
      <c r="H829" s="49"/>
      <c r="I829" s="49"/>
      <c r="J829" s="50"/>
      <c r="K829" s="50"/>
    </row>
    <row r="830" spans="1:11">
      <c r="A830" s="21"/>
      <c r="B830" s="21"/>
      <c r="C830" s="21"/>
      <c r="D830" s="21"/>
      <c r="E830" s="21"/>
      <c r="H830" s="49"/>
      <c r="I830" s="49"/>
      <c r="J830" s="50"/>
      <c r="K830" s="50"/>
    </row>
    <row r="831" spans="1:11">
      <c r="A831" s="21"/>
      <c r="B831" s="21"/>
      <c r="C831" s="21"/>
      <c r="D831" s="21"/>
      <c r="E831" s="21"/>
      <c r="H831" s="49"/>
      <c r="I831" s="49"/>
      <c r="J831" s="50"/>
      <c r="K831" s="50"/>
    </row>
    <row r="832" spans="1:11">
      <c r="A832" s="21"/>
      <c r="B832" s="21"/>
      <c r="C832" s="21"/>
      <c r="D832" s="21"/>
      <c r="E832" s="21"/>
      <c r="H832" s="49"/>
      <c r="I832" s="49"/>
      <c r="J832" s="50"/>
      <c r="K832" s="50"/>
    </row>
    <row r="833" spans="1:11">
      <c r="A833" s="21"/>
      <c r="B833" s="21"/>
      <c r="C833" s="21"/>
      <c r="D833" s="21"/>
      <c r="E833" s="21"/>
      <c r="H833" s="49"/>
      <c r="I833" s="49"/>
      <c r="J833" s="50"/>
      <c r="K833" s="50"/>
    </row>
    <row r="834" spans="1:11">
      <c r="A834" s="21"/>
      <c r="B834" s="21"/>
      <c r="C834" s="21"/>
      <c r="D834" s="21"/>
      <c r="E834" s="21"/>
      <c r="H834" s="49"/>
      <c r="I834" s="49"/>
      <c r="J834" s="50"/>
      <c r="K834" s="50"/>
    </row>
    <row r="835" spans="1:11">
      <c r="A835" s="21"/>
      <c r="B835" s="21"/>
      <c r="C835" s="21"/>
      <c r="D835" s="21"/>
      <c r="E835" s="21"/>
      <c r="H835" s="49"/>
      <c r="I835" s="49"/>
      <c r="J835" s="50"/>
      <c r="K835" s="50"/>
    </row>
    <row r="836" spans="1:11">
      <c r="A836" s="21"/>
      <c r="B836" s="21"/>
      <c r="C836" s="21"/>
      <c r="D836" s="21"/>
      <c r="E836" s="21"/>
      <c r="H836" s="49"/>
      <c r="I836" s="49"/>
      <c r="J836" s="50"/>
      <c r="K836" s="50"/>
    </row>
    <row r="837" spans="1:11">
      <c r="A837" s="21"/>
      <c r="B837" s="21"/>
      <c r="C837" s="21"/>
      <c r="D837" s="21"/>
      <c r="E837" s="21"/>
      <c r="H837" s="49"/>
      <c r="I837" s="49"/>
      <c r="J837" s="50"/>
      <c r="K837" s="50"/>
    </row>
    <row r="838" spans="1:11">
      <c r="A838" s="21"/>
      <c r="B838" s="21"/>
      <c r="C838" s="21"/>
      <c r="D838" s="21"/>
      <c r="E838" s="21"/>
      <c r="H838" s="49"/>
      <c r="I838" s="49"/>
      <c r="J838" s="50"/>
      <c r="K838" s="50"/>
    </row>
    <row r="839" spans="1:11">
      <c r="A839" s="21"/>
      <c r="B839" s="21"/>
      <c r="C839" s="21"/>
      <c r="D839" s="21"/>
      <c r="E839" s="21"/>
      <c r="H839" s="49"/>
      <c r="I839" s="49"/>
      <c r="J839" s="50"/>
      <c r="K839" s="50"/>
    </row>
    <row r="840" spans="1:11">
      <c r="A840" s="21"/>
      <c r="B840" s="21"/>
      <c r="C840" s="21"/>
      <c r="D840" s="21"/>
      <c r="E840" s="21"/>
      <c r="H840" s="49"/>
      <c r="I840" s="49"/>
      <c r="J840" s="50"/>
      <c r="K840" s="50"/>
    </row>
    <row r="841" spans="1:11">
      <c r="A841" s="21"/>
      <c r="B841" s="21"/>
      <c r="C841" s="21"/>
      <c r="D841" s="21"/>
      <c r="E841" s="21"/>
      <c r="H841" s="49"/>
      <c r="I841" s="49"/>
      <c r="J841" s="50"/>
      <c r="K841" s="50"/>
    </row>
    <row r="842" spans="1:11">
      <c r="A842" s="21"/>
      <c r="B842" s="21"/>
      <c r="C842" s="21"/>
      <c r="D842" s="21"/>
      <c r="E842" s="21"/>
      <c r="H842" s="49"/>
      <c r="I842" s="49"/>
      <c r="J842" s="50"/>
      <c r="K842" s="50"/>
    </row>
    <row r="843" spans="1:11">
      <c r="A843" s="21"/>
      <c r="B843" s="21"/>
      <c r="C843" s="21"/>
      <c r="D843" s="21"/>
      <c r="E843" s="21"/>
      <c r="H843" s="49"/>
      <c r="I843" s="49"/>
      <c r="J843" s="50"/>
      <c r="K843" s="50"/>
    </row>
    <row r="844" spans="1:11">
      <c r="A844" s="21"/>
      <c r="B844" s="21"/>
      <c r="C844" s="21"/>
      <c r="D844" s="21"/>
      <c r="E844" s="21"/>
      <c r="H844" s="49"/>
      <c r="I844" s="49"/>
      <c r="J844" s="50"/>
      <c r="K844" s="50"/>
    </row>
    <row r="845" spans="1:11">
      <c r="A845" s="21"/>
      <c r="B845" s="21"/>
      <c r="C845" s="21"/>
      <c r="D845" s="21"/>
      <c r="E845" s="21"/>
      <c r="H845" s="49"/>
      <c r="I845" s="49"/>
      <c r="J845" s="50"/>
      <c r="K845" s="50"/>
    </row>
    <row r="846" spans="1:11">
      <c r="A846" s="21"/>
      <c r="B846" s="21"/>
      <c r="C846" s="21"/>
      <c r="D846" s="21"/>
      <c r="E846" s="21"/>
      <c r="H846" s="49"/>
      <c r="I846" s="49"/>
      <c r="J846" s="50"/>
      <c r="K846" s="50"/>
    </row>
    <row r="847" spans="1:11">
      <c r="A847" s="21"/>
      <c r="B847" s="21"/>
      <c r="C847" s="21"/>
      <c r="D847" s="21"/>
      <c r="E847" s="21"/>
      <c r="H847" s="49"/>
      <c r="I847" s="49"/>
      <c r="J847" s="50"/>
      <c r="K847" s="50"/>
    </row>
    <row r="848" spans="1:11">
      <c r="A848" s="21"/>
      <c r="B848" s="21"/>
      <c r="C848" s="21"/>
      <c r="D848" s="21"/>
      <c r="E848" s="21"/>
      <c r="H848" s="49"/>
      <c r="I848" s="49"/>
      <c r="J848" s="50"/>
      <c r="K848" s="50"/>
    </row>
    <row r="849" spans="1:11">
      <c r="A849" s="21"/>
      <c r="B849" s="21"/>
      <c r="C849" s="21"/>
      <c r="D849" s="21"/>
      <c r="E849" s="21"/>
      <c r="H849" s="49"/>
      <c r="I849" s="49"/>
      <c r="J849" s="50"/>
      <c r="K849" s="50"/>
    </row>
    <row r="850" spans="1:11">
      <c r="A850" s="21"/>
      <c r="B850" s="21"/>
      <c r="C850" s="21"/>
      <c r="D850" s="21"/>
      <c r="E850" s="21"/>
      <c r="H850" s="49"/>
      <c r="I850" s="49"/>
      <c r="J850" s="50"/>
      <c r="K850" s="50"/>
    </row>
    <row r="851" spans="1:11">
      <c r="A851" s="21"/>
      <c r="B851" s="21"/>
      <c r="C851" s="21"/>
      <c r="D851" s="21"/>
      <c r="E851" s="21"/>
      <c r="H851" s="49"/>
      <c r="I851" s="49"/>
      <c r="J851" s="50"/>
      <c r="K851" s="50"/>
    </row>
    <row r="852" spans="1:11">
      <c r="A852" s="21"/>
      <c r="B852" s="21"/>
      <c r="C852" s="21"/>
      <c r="D852" s="21"/>
      <c r="E852" s="21"/>
      <c r="H852" s="49"/>
      <c r="I852" s="49"/>
      <c r="J852" s="50"/>
      <c r="K852" s="50"/>
    </row>
    <row r="853" spans="1:11">
      <c r="A853" s="21"/>
      <c r="B853" s="21"/>
      <c r="C853" s="21"/>
      <c r="D853" s="21"/>
      <c r="E853" s="21"/>
      <c r="H853" s="49"/>
      <c r="I853" s="49"/>
      <c r="J853" s="50"/>
      <c r="K853" s="50"/>
    </row>
    <row r="854" spans="1:11">
      <c r="A854" s="21"/>
      <c r="B854" s="21"/>
      <c r="C854" s="21"/>
      <c r="D854" s="21"/>
      <c r="E854" s="21"/>
      <c r="H854" s="49"/>
      <c r="I854" s="49"/>
      <c r="J854" s="50"/>
      <c r="K854" s="50"/>
    </row>
    <row r="855" spans="1:11">
      <c r="A855" s="21"/>
      <c r="B855" s="21"/>
      <c r="C855" s="21"/>
      <c r="D855" s="21"/>
      <c r="E855" s="21"/>
      <c r="H855" s="49"/>
      <c r="I855" s="49"/>
      <c r="J855" s="50"/>
      <c r="K855" s="50"/>
    </row>
    <row r="856" spans="1:11">
      <c r="A856" s="21"/>
      <c r="B856" s="21"/>
      <c r="C856" s="21"/>
      <c r="D856" s="21"/>
      <c r="E856" s="21"/>
      <c r="H856" s="49"/>
      <c r="I856" s="49"/>
      <c r="J856" s="50"/>
      <c r="K856" s="50"/>
    </row>
    <row r="857" spans="1:11">
      <c r="A857" s="21"/>
      <c r="B857" s="21"/>
      <c r="C857" s="21"/>
      <c r="D857" s="21"/>
      <c r="E857" s="21"/>
      <c r="H857" s="49"/>
      <c r="I857" s="49"/>
      <c r="J857" s="50"/>
      <c r="K857" s="50"/>
    </row>
    <row r="858" spans="1:11">
      <c r="A858" s="21"/>
      <c r="B858" s="21"/>
      <c r="C858" s="21"/>
      <c r="D858" s="21"/>
      <c r="E858" s="21"/>
      <c r="H858" s="49"/>
      <c r="I858" s="49"/>
      <c r="J858" s="50"/>
      <c r="K858" s="50"/>
    </row>
    <row r="859" spans="1:11">
      <c r="A859" s="21"/>
      <c r="B859" s="21"/>
      <c r="C859" s="21"/>
      <c r="D859" s="21"/>
      <c r="E859" s="21"/>
      <c r="H859" s="49"/>
      <c r="I859" s="49"/>
      <c r="J859" s="50"/>
      <c r="K859" s="50"/>
    </row>
    <row r="860" spans="1:11">
      <c r="A860" s="21"/>
      <c r="B860" s="21"/>
      <c r="C860" s="21"/>
      <c r="D860" s="21"/>
      <c r="E860" s="21"/>
      <c r="H860" s="49"/>
      <c r="I860" s="49"/>
      <c r="J860" s="50"/>
      <c r="K860" s="50"/>
    </row>
    <row r="861" spans="1:11">
      <c r="A861" s="21"/>
      <c r="B861" s="21"/>
      <c r="C861" s="21"/>
      <c r="D861" s="21"/>
      <c r="E861" s="21"/>
      <c r="H861" s="49"/>
      <c r="I861" s="49"/>
      <c r="J861" s="50"/>
      <c r="K861" s="50"/>
    </row>
    <row r="862" spans="1:11">
      <c r="A862" s="21"/>
      <c r="B862" s="21"/>
      <c r="C862" s="21"/>
      <c r="D862" s="21"/>
      <c r="E862" s="21"/>
      <c r="H862" s="49"/>
      <c r="I862" s="49"/>
      <c r="J862" s="50"/>
      <c r="K862" s="50"/>
    </row>
    <row r="863" spans="1:11">
      <c r="A863" s="21"/>
      <c r="B863" s="21"/>
      <c r="C863" s="21"/>
      <c r="D863" s="21"/>
      <c r="E863" s="21"/>
      <c r="H863" s="49"/>
      <c r="I863" s="49"/>
      <c r="J863" s="50"/>
      <c r="K863" s="50"/>
    </row>
    <row r="864" spans="1:11">
      <c r="A864" s="21"/>
      <c r="B864" s="21"/>
      <c r="C864" s="21"/>
      <c r="D864" s="21"/>
      <c r="E864" s="21"/>
      <c r="H864" s="49"/>
      <c r="I864" s="49"/>
      <c r="J864" s="50"/>
      <c r="K864" s="50"/>
    </row>
    <row r="865" spans="1:11">
      <c r="A865" s="21"/>
      <c r="B865" s="21"/>
      <c r="C865" s="21"/>
      <c r="D865" s="21"/>
      <c r="E865" s="21"/>
      <c r="H865" s="49"/>
      <c r="I865" s="49"/>
      <c r="J865" s="50"/>
      <c r="K865" s="50"/>
    </row>
    <row r="866" spans="1:11">
      <c r="A866" s="21"/>
      <c r="B866" s="21"/>
      <c r="C866" s="21"/>
      <c r="D866" s="21"/>
      <c r="E866" s="21"/>
      <c r="H866" s="49"/>
      <c r="I866" s="49"/>
      <c r="J866" s="50"/>
      <c r="K866" s="50"/>
    </row>
    <row r="867" spans="1:11">
      <c r="A867" s="21"/>
      <c r="B867" s="21"/>
      <c r="C867" s="21"/>
      <c r="D867" s="21"/>
      <c r="E867" s="21"/>
      <c r="H867" s="49"/>
      <c r="I867" s="49"/>
      <c r="J867" s="50"/>
      <c r="K867" s="50"/>
    </row>
    <row r="868" spans="1:11">
      <c r="A868" s="21"/>
      <c r="B868" s="21"/>
      <c r="C868" s="21"/>
      <c r="D868" s="21"/>
      <c r="E868" s="21"/>
      <c r="H868" s="49"/>
      <c r="I868" s="49"/>
      <c r="J868" s="50"/>
      <c r="K868" s="50"/>
    </row>
    <row r="869" spans="1:11">
      <c r="A869" s="21"/>
      <c r="B869" s="21"/>
      <c r="C869" s="21"/>
      <c r="D869" s="21"/>
      <c r="E869" s="21"/>
      <c r="H869" s="49"/>
      <c r="I869" s="49"/>
      <c r="J869" s="50"/>
      <c r="K869" s="50"/>
    </row>
    <row r="870" spans="1:11">
      <c r="A870" s="21"/>
      <c r="B870" s="21"/>
      <c r="C870" s="21"/>
      <c r="D870" s="21"/>
      <c r="E870" s="21"/>
      <c r="H870" s="49"/>
      <c r="I870" s="49"/>
      <c r="J870" s="50"/>
      <c r="K870" s="50"/>
    </row>
    <row r="871" spans="1:11">
      <c r="A871" s="21"/>
      <c r="B871" s="21"/>
      <c r="C871" s="21"/>
      <c r="D871" s="21"/>
      <c r="E871" s="21"/>
      <c r="H871" s="49"/>
      <c r="I871" s="49"/>
      <c r="J871" s="50"/>
      <c r="K871" s="50"/>
    </row>
    <row r="872" spans="1:11">
      <c r="A872" s="21"/>
      <c r="B872" s="21"/>
      <c r="C872" s="21"/>
      <c r="D872" s="21"/>
      <c r="E872" s="21"/>
      <c r="H872" s="49"/>
      <c r="I872" s="49"/>
      <c r="J872" s="50"/>
      <c r="K872" s="50"/>
    </row>
    <row r="873" spans="1:11">
      <c r="A873" s="21"/>
      <c r="B873" s="21"/>
      <c r="C873" s="21"/>
      <c r="D873" s="21"/>
      <c r="E873" s="21"/>
      <c r="H873" s="49"/>
      <c r="I873" s="49"/>
      <c r="J873" s="50"/>
      <c r="K873" s="50"/>
    </row>
    <row r="874" spans="1:11">
      <c r="A874" s="21"/>
      <c r="B874" s="21"/>
      <c r="C874" s="21"/>
      <c r="D874" s="21"/>
      <c r="E874" s="21"/>
      <c r="H874" s="49"/>
      <c r="I874" s="49"/>
      <c r="J874" s="50"/>
      <c r="K874" s="50"/>
    </row>
    <row r="875" spans="1:11">
      <c r="A875" s="21"/>
      <c r="B875" s="21"/>
      <c r="C875" s="21"/>
      <c r="D875" s="21"/>
      <c r="E875" s="21"/>
      <c r="H875" s="49"/>
      <c r="I875" s="49"/>
      <c r="J875" s="50"/>
      <c r="K875" s="50"/>
    </row>
    <row r="876" spans="1:11">
      <c r="A876" s="21"/>
      <c r="B876" s="21"/>
      <c r="C876" s="21"/>
      <c r="D876" s="21"/>
      <c r="E876" s="21"/>
      <c r="H876" s="49"/>
      <c r="I876" s="49"/>
      <c r="J876" s="50"/>
      <c r="K876" s="50"/>
    </row>
    <row r="877" spans="1:11">
      <c r="A877" s="21"/>
      <c r="B877" s="21"/>
      <c r="C877" s="21"/>
      <c r="D877" s="21"/>
      <c r="E877" s="21"/>
      <c r="H877" s="49"/>
      <c r="I877" s="49"/>
      <c r="J877" s="50"/>
      <c r="K877" s="50"/>
    </row>
    <row r="878" spans="1:11">
      <c r="A878" s="21"/>
      <c r="B878" s="21"/>
      <c r="C878" s="21"/>
      <c r="D878" s="21"/>
      <c r="E878" s="21"/>
      <c r="H878" s="49"/>
      <c r="I878" s="49"/>
      <c r="J878" s="50"/>
      <c r="K878" s="50"/>
    </row>
    <row r="879" spans="1:11">
      <c r="A879" s="21"/>
      <c r="B879" s="21"/>
      <c r="C879" s="21"/>
      <c r="D879" s="21"/>
      <c r="E879" s="21"/>
      <c r="H879" s="49"/>
      <c r="I879" s="49"/>
      <c r="J879" s="50"/>
      <c r="K879" s="50"/>
    </row>
    <row r="880" spans="1:11">
      <c r="A880" s="21"/>
      <c r="B880" s="21"/>
      <c r="C880" s="21"/>
      <c r="D880" s="21"/>
      <c r="E880" s="21"/>
      <c r="H880" s="49"/>
      <c r="I880" s="49"/>
      <c r="J880" s="50"/>
      <c r="K880" s="50"/>
    </row>
    <row r="881" spans="1:11">
      <c r="A881" s="21"/>
      <c r="B881" s="21"/>
      <c r="C881" s="21"/>
      <c r="D881" s="21"/>
      <c r="E881" s="21"/>
      <c r="H881" s="49"/>
      <c r="I881" s="49"/>
      <c r="J881" s="50"/>
      <c r="K881" s="50"/>
    </row>
    <row r="882" spans="1:11">
      <c r="A882" s="21"/>
      <c r="B882" s="21"/>
      <c r="C882" s="21"/>
      <c r="D882" s="21"/>
      <c r="E882" s="21"/>
      <c r="H882" s="49"/>
      <c r="I882" s="49"/>
      <c r="J882" s="50"/>
      <c r="K882" s="50"/>
    </row>
    <row r="883" spans="1:11">
      <c r="A883" s="21"/>
      <c r="B883" s="21"/>
      <c r="C883" s="21"/>
      <c r="D883" s="21"/>
      <c r="E883" s="21"/>
      <c r="H883" s="49"/>
      <c r="I883" s="49"/>
      <c r="J883" s="50"/>
      <c r="K883" s="50"/>
    </row>
    <row r="884" spans="1:11">
      <c r="A884" s="21"/>
      <c r="B884" s="21"/>
      <c r="C884" s="21"/>
      <c r="D884" s="21"/>
      <c r="E884" s="21"/>
      <c r="H884" s="49"/>
      <c r="I884" s="49"/>
      <c r="J884" s="50"/>
      <c r="K884" s="50"/>
    </row>
    <row r="885" spans="1:11">
      <c r="A885" s="21"/>
      <c r="B885" s="21"/>
      <c r="C885" s="21"/>
      <c r="D885" s="21"/>
      <c r="E885" s="21"/>
      <c r="H885" s="49"/>
      <c r="I885" s="49"/>
      <c r="J885" s="50"/>
      <c r="K885" s="50"/>
    </row>
    <row r="886" spans="1:11">
      <c r="A886" s="21"/>
      <c r="B886" s="21"/>
      <c r="C886" s="21"/>
      <c r="D886" s="21"/>
      <c r="E886" s="21"/>
      <c r="H886" s="49"/>
      <c r="I886" s="49"/>
      <c r="J886" s="50"/>
      <c r="K886" s="50"/>
    </row>
    <row r="887" spans="1:11">
      <c r="A887" s="21"/>
      <c r="B887" s="21"/>
      <c r="C887" s="21"/>
      <c r="D887" s="21"/>
      <c r="E887" s="21"/>
      <c r="H887" s="49"/>
      <c r="I887" s="49"/>
      <c r="J887" s="50"/>
      <c r="K887" s="50"/>
    </row>
    <row r="888" spans="1:11">
      <c r="A888" s="21"/>
      <c r="B888" s="21"/>
      <c r="C888" s="21"/>
      <c r="D888" s="21"/>
      <c r="E888" s="21"/>
      <c r="H888" s="49"/>
      <c r="I888" s="49"/>
      <c r="J888" s="50"/>
      <c r="K888" s="50"/>
    </row>
    <row r="889" spans="1:11">
      <c r="A889" s="21"/>
      <c r="B889" s="21"/>
      <c r="C889" s="21"/>
      <c r="D889" s="21"/>
      <c r="E889" s="21"/>
      <c r="H889" s="49"/>
      <c r="I889" s="49"/>
      <c r="J889" s="50"/>
      <c r="K889" s="50"/>
    </row>
    <row r="890" spans="1:11">
      <c r="A890" s="21"/>
      <c r="B890" s="21"/>
      <c r="C890" s="21"/>
      <c r="D890" s="21"/>
      <c r="E890" s="21"/>
      <c r="H890" s="49"/>
      <c r="I890" s="49"/>
      <c r="J890" s="50"/>
      <c r="K890" s="50"/>
    </row>
    <row r="891" spans="1:11">
      <c r="A891" s="21"/>
      <c r="B891" s="21"/>
      <c r="C891" s="21"/>
      <c r="D891" s="21"/>
      <c r="E891" s="21"/>
      <c r="H891" s="49"/>
      <c r="I891" s="49"/>
      <c r="J891" s="50"/>
      <c r="K891" s="50"/>
    </row>
    <row r="892" spans="1:11">
      <c r="A892" s="21"/>
      <c r="B892" s="21"/>
      <c r="C892" s="21"/>
      <c r="D892" s="21"/>
      <c r="E892" s="21"/>
      <c r="H892" s="49"/>
      <c r="I892" s="49"/>
      <c r="J892" s="50"/>
      <c r="K892" s="50"/>
    </row>
    <row r="893" spans="1:11">
      <c r="A893" s="21"/>
      <c r="B893" s="21"/>
      <c r="C893" s="21"/>
      <c r="D893" s="21"/>
      <c r="E893" s="21"/>
      <c r="H893" s="49"/>
      <c r="I893" s="49"/>
      <c r="J893" s="50"/>
      <c r="K893" s="50"/>
    </row>
    <row r="894" spans="1:11">
      <c r="A894" s="21"/>
      <c r="B894" s="21"/>
      <c r="C894" s="21"/>
      <c r="D894" s="21"/>
      <c r="E894" s="21"/>
      <c r="H894" s="49"/>
      <c r="I894" s="49"/>
      <c r="J894" s="50"/>
      <c r="K894" s="50"/>
    </row>
    <row r="895" spans="1:11">
      <c r="A895" s="21"/>
      <c r="B895" s="21"/>
      <c r="C895" s="21"/>
      <c r="D895" s="21"/>
      <c r="E895" s="21"/>
      <c r="H895" s="49"/>
      <c r="I895" s="49"/>
      <c r="J895" s="50"/>
      <c r="K895" s="50"/>
    </row>
    <row r="896" spans="1:11">
      <c r="A896" s="21"/>
      <c r="B896" s="21"/>
      <c r="C896" s="21"/>
      <c r="D896" s="21"/>
      <c r="E896" s="21"/>
      <c r="H896" s="49"/>
      <c r="I896" s="49"/>
      <c r="J896" s="50"/>
      <c r="K896" s="50"/>
    </row>
    <row r="897" spans="1:11">
      <c r="A897" s="21"/>
      <c r="B897" s="21"/>
      <c r="C897" s="21"/>
      <c r="D897" s="21"/>
      <c r="E897" s="21"/>
      <c r="H897" s="49"/>
      <c r="I897" s="49"/>
      <c r="J897" s="50"/>
      <c r="K897" s="50"/>
    </row>
    <row r="898" spans="1:11">
      <c r="A898" s="21"/>
      <c r="B898" s="21"/>
      <c r="C898" s="21"/>
      <c r="D898" s="21"/>
      <c r="E898" s="21"/>
      <c r="H898" s="49"/>
      <c r="I898" s="49"/>
      <c r="J898" s="50"/>
      <c r="K898" s="50"/>
    </row>
    <row r="899" spans="1:11">
      <c r="A899" s="21"/>
      <c r="B899" s="21"/>
      <c r="C899" s="21"/>
      <c r="D899" s="21"/>
      <c r="E899" s="21"/>
      <c r="H899" s="49"/>
      <c r="I899" s="49"/>
      <c r="J899" s="50"/>
      <c r="K899" s="50"/>
    </row>
    <row r="900" spans="1:11">
      <c r="A900" s="21"/>
      <c r="B900" s="21"/>
      <c r="C900" s="21"/>
      <c r="D900" s="21"/>
      <c r="E900" s="21"/>
      <c r="H900" s="49"/>
      <c r="I900" s="49"/>
      <c r="J900" s="50"/>
      <c r="K900" s="50"/>
    </row>
    <row r="901" spans="1:11">
      <c r="A901" s="21"/>
      <c r="B901" s="21"/>
      <c r="C901" s="21"/>
      <c r="D901" s="21"/>
      <c r="E901" s="21"/>
      <c r="H901" s="49"/>
      <c r="I901" s="49"/>
      <c r="J901" s="50"/>
      <c r="K901" s="50"/>
    </row>
    <row r="902" spans="1:11">
      <c r="A902" s="21"/>
      <c r="B902" s="21"/>
      <c r="C902" s="21"/>
      <c r="D902" s="21"/>
      <c r="E902" s="21"/>
      <c r="H902" s="49"/>
      <c r="I902" s="49"/>
      <c r="J902" s="50"/>
      <c r="K902" s="50"/>
    </row>
    <row r="903" spans="1:11">
      <c r="A903" s="21"/>
      <c r="B903" s="21"/>
      <c r="C903" s="21"/>
      <c r="D903" s="21"/>
      <c r="E903" s="21"/>
      <c r="H903" s="49"/>
      <c r="I903" s="49"/>
      <c r="J903" s="50"/>
      <c r="K903" s="50"/>
    </row>
    <row r="904" spans="1:11">
      <c r="A904" s="21"/>
      <c r="B904" s="21"/>
      <c r="C904" s="21"/>
      <c r="D904" s="21"/>
      <c r="E904" s="21"/>
      <c r="H904" s="49"/>
      <c r="I904" s="49"/>
      <c r="J904" s="50"/>
      <c r="K904" s="50"/>
    </row>
    <row r="905" spans="1:11">
      <c r="A905" s="21"/>
      <c r="B905" s="21"/>
      <c r="C905" s="21"/>
      <c r="D905" s="21"/>
      <c r="E905" s="21"/>
      <c r="H905" s="49"/>
      <c r="I905" s="49"/>
      <c r="J905" s="50"/>
      <c r="K905" s="50"/>
    </row>
    <row r="906" spans="1:11">
      <c r="A906" s="21"/>
      <c r="B906" s="21"/>
      <c r="C906" s="21"/>
      <c r="D906" s="21"/>
      <c r="E906" s="21"/>
      <c r="H906" s="49"/>
      <c r="I906" s="49"/>
      <c r="J906" s="50"/>
      <c r="K906" s="50"/>
    </row>
    <row r="907" spans="1:11">
      <c r="A907" s="21"/>
      <c r="B907" s="21"/>
      <c r="C907" s="21"/>
      <c r="D907" s="21"/>
      <c r="E907" s="21"/>
      <c r="H907" s="49"/>
      <c r="I907" s="49"/>
      <c r="J907" s="50"/>
      <c r="K907" s="50"/>
    </row>
    <row r="908" spans="1:11">
      <c r="A908" s="21"/>
      <c r="B908" s="21"/>
      <c r="C908" s="21"/>
      <c r="D908" s="21"/>
      <c r="E908" s="21"/>
      <c r="H908" s="49"/>
      <c r="I908" s="49"/>
      <c r="J908" s="50"/>
      <c r="K908" s="50"/>
    </row>
    <row r="909" spans="1:11">
      <c r="A909" s="21"/>
      <c r="B909" s="21"/>
      <c r="C909" s="21"/>
      <c r="D909" s="21"/>
      <c r="E909" s="21"/>
      <c r="H909" s="49"/>
      <c r="I909" s="49"/>
      <c r="J909" s="50"/>
      <c r="K909" s="50"/>
    </row>
    <row r="910" spans="1:11">
      <c r="A910" s="21"/>
      <c r="B910" s="21"/>
      <c r="C910" s="21"/>
      <c r="D910" s="21"/>
      <c r="E910" s="21"/>
      <c r="H910" s="49"/>
      <c r="I910" s="49"/>
      <c r="J910" s="50"/>
      <c r="K910" s="50"/>
    </row>
    <row r="911" spans="1:11">
      <c r="A911" s="21"/>
      <c r="B911" s="21"/>
      <c r="C911" s="21"/>
      <c r="D911" s="21"/>
      <c r="E911" s="21"/>
      <c r="H911" s="49"/>
      <c r="I911" s="49"/>
      <c r="J911" s="50"/>
      <c r="K911" s="50"/>
    </row>
    <row r="912" spans="1:11">
      <c r="A912" s="21"/>
      <c r="B912" s="21"/>
      <c r="C912" s="21"/>
      <c r="D912" s="21"/>
      <c r="E912" s="21"/>
      <c r="H912" s="49"/>
      <c r="I912" s="49"/>
      <c r="J912" s="50"/>
      <c r="K912" s="50"/>
    </row>
    <row r="913" spans="1:11">
      <c r="A913" s="21"/>
      <c r="B913" s="21"/>
      <c r="C913" s="21"/>
      <c r="D913" s="21"/>
      <c r="E913" s="21"/>
      <c r="H913" s="49"/>
      <c r="I913" s="49"/>
      <c r="J913" s="50"/>
      <c r="K913" s="50"/>
    </row>
    <row r="914" spans="1:11">
      <c r="A914" s="21"/>
      <c r="B914" s="21"/>
      <c r="C914" s="21"/>
      <c r="D914" s="21"/>
      <c r="E914" s="21"/>
      <c r="H914" s="49"/>
      <c r="I914" s="49"/>
      <c r="J914" s="50"/>
      <c r="K914" s="50"/>
    </row>
    <row r="915" spans="1:11">
      <c r="A915" s="21"/>
      <c r="B915" s="21"/>
      <c r="C915" s="21"/>
      <c r="D915" s="21"/>
      <c r="E915" s="21"/>
      <c r="H915" s="49"/>
      <c r="I915" s="49"/>
      <c r="J915" s="50"/>
      <c r="K915" s="50"/>
    </row>
    <row r="916" spans="1:11">
      <c r="A916" s="21"/>
      <c r="B916" s="21"/>
      <c r="C916" s="21"/>
      <c r="D916" s="21"/>
      <c r="E916" s="21"/>
      <c r="H916" s="49"/>
      <c r="I916" s="49"/>
      <c r="J916" s="50"/>
      <c r="K916" s="50"/>
    </row>
    <row r="917" spans="1:11">
      <c r="A917" s="21"/>
      <c r="B917" s="21"/>
      <c r="C917" s="21"/>
      <c r="D917" s="21"/>
      <c r="E917" s="21"/>
      <c r="H917" s="49"/>
      <c r="I917" s="49"/>
      <c r="J917" s="50"/>
      <c r="K917" s="50"/>
    </row>
    <row r="918" spans="1:11">
      <c r="A918" s="21"/>
      <c r="B918" s="21"/>
      <c r="C918" s="21"/>
      <c r="D918" s="21"/>
      <c r="E918" s="21"/>
      <c r="H918" s="49"/>
      <c r="I918" s="49"/>
      <c r="J918" s="50"/>
      <c r="K918" s="50"/>
    </row>
    <row r="919" spans="1:11">
      <c r="A919" s="21"/>
      <c r="B919" s="21"/>
      <c r="C919" s="21"/>
      <c r="D919" s="21"/>
      <c r="E919" s="21"/>
      <c r="H919" s="49"/>
      <c r="I919" s="49"/>
      <c r="J919" s="50"/>
      <c r="K919" s="50"/>
    </row>
    <row r="920" spans="1:11">
      <c r="A920" s="21"/>
      <c r="B920" s="21"/>
      <c r="C920" s="21"/>
      <c r="D920" s="21"/>
      <c r="E920" s="21"/>
      <c r="H920" s="49"/>
      <c r="I920" s="49"/>
      <c r="J920" s="50"/>
      <c r="K920" s="50"/>
    </row>
    <row r="921" spans="1:11">
      <c r="A921" s="21"/>
      <c r="B921" s="21"/>
      <c r="C921" s="21"/>
      <c r="D921" s="21"/>
      <c r="E921" s="21"/>
      <c r="H921" s="49"/>
      <c r="I921" s="49"/>
      <c r="J921" s="50"/>
      <c r="K921" s="50"/>
    </row>
    <row r="922" spans="1:11">
      <c r="A922" s="21"/>
      <c r="B922" s="21"/>
      <c r="C922" s="21"/>
      <c r="D922" s="21"/>
      <c r="E922" s="21"/>
      <c r="H922" s="49"/>
      <c r="I922" s="49"/>
      <c r="J922" s="50"/>
      <c r="K922" s="50"/>
    </row>
    <row r="923" spans="1:11">
      <c r="A923" s="21"/>
      <c r="B923" s="21"/>
      <c r="C923" s="21"/>
      <c r="D923" s="21"/>
      <c r="E923" s="21"/>
      <c r="H923" s="49"/>
      <c r="I923" s="49"/>
      <c r="J923" s="50"/>
      <c r="K923" s="50"/>
    </row>
    <row r="924" spans="1:11">
      <c r="A924" s="21"/>
      <c r="B924" s="21"/>
      <c r="C924" s="21"/>
      <c r="D924" s="21"/>
      <c r="E924" s="21"/>
      <c r="H924" s="49"/>
      <c r="I924" s="49"/>
      <c r="J924" s="50"/>
      <c r="K924" s="50"/>
    </row>
    <row r="925" spans="1:11">
      <c r="A925" s="21"/>
      <c r="B925" s="21"/>
      <c r="C925" s="21"/>
      <c r="D925" s="21"/>
      <c r="E925" s="21"/>
      <c r="H925" s="49"/>
      <c r="I925" s="49"/>
      <c r="J925" s="50"/>
      <c r="K925" s="50"/>
    </row>
    <row r="926" spans="1:11">
      <c r="A926" s="21"/>
      <c r="B926" s="21"/>
      <c r="C926" s="21"/>
      <c r="D926" s="21"/>
      <c r="E926" s="21"/>
      <c r="H926" s="49"/>
      <c r="I926" s="49"/>
      <c r="J926" s="50"/>
      <c r="K926" s="50"/>
    </row>
    <row r="927" spans="1:11">
      <c r="A927" s="21"/>
      <c r="B927" s="21"/>
      <c r="C927" s="21"/>
      <c r="D927" s="21"/>
      <c r="E927" s="21"/>
      <c r="H927" s="49"/>
      <c r="I927" s="49"/>
      <c r="J927" s="50"/>
      <c r="K927" s="50"/>
    </row>
    <row r="928" spans="1:11">
      <c r="A928" s="21"/>
      <c r="B928" s="21"/>
      <c r="C928" s="21"/>
      <c r="D928" s="21"/>
      <c r="E928" s="21"/>
      <c r="H928" s="49"/>
      <c r="I928" s="49"/>
      <c r="J928" s="50"/>
      <c r="K928" s="50"/>
    </row>
    <row r="929" spans="1:11">
      <c r="A929" s="21"/>
      <c r="B929" s="21"/>
      <c r="C929" s="21"/>
      <c r="D929" s="21"/>
      <c r="E929" s="21"/>
      <c r="H929" s="49"/>
      <c r="I929" s="49"/>
      <c r="J929" s="50"/>
      <c r="K929" s="50"/>
    </row>
    <row r="930" spans="1:11">
      <c r="A930" s="21"/>
      <c r="B930" s="21"/>
      <c r="C930" s="21"/>
      <c r="D930" s="21"/>
      <c r="E930" s="21"/>
      <c r="H930" s="49"/>
      <c r="I930" s="49"/>
      <c r="J930" s="50"/>
      <c r="K930" s="50"/>
    </row>
    <row r="931" spans="1:11">
      <c r="A931" s="21"/>
      <c r="B931" s="21"/>
      <c r="C931" s="21"/>
      <c r="D931" s="21"/>
      <c r="E931" s="21"/>
      <c r="H931" s="49"/>
      <c r="I931" s="49"/>
      <c r="J931" s="50"/>
      <c r="K931" s="50"/>
    </row>
    <row r="932" spans="1:11">
      <c r="A932" s="21"/>
      <c r="B932" s="21"/>
      <c r="C932" s="21"/>
      <c r="D932" s="21"/>
      <c r="E932" s="21"/>
      <c r="H932" s="49"/>
      <c r="I932" s="49"/>
      <c r="J932" s="50"/>
      <c r="K932" s="50"/>
    </row>
    <row r="933" spans="1:11">
      <c r="A933" s="21"/>
      <c r="B933" s="21"/>
      <c r="C933" s="21"/>
      <c r="D933" s="21"/>
      <c r="E933" s="21"/>
      <c r="H933" s="49"/>
      <c r="I933" s="49"/>
      <c r="J933" s="50"/>
      <c r="K933" s="50"/>
    </row>
    <row r="934" spans="1:11">
      <c r="A934" s="21"/>
      <c r="B934" s="21"/>
      <c r="C934" s="21"/>
      <c r="D934" s="21"/>
      <c r="E934" s="21"/>
      <c r="H934" s="49"/>
      <c r="I934" s="49"/>
      <c r="J934" s="50"/>
      <c r="K934" s="50"/>
    </row>
    <row r="935" spans="1:11">
      <c r="A935" s="21"/>
      <c r="B935" s="21"/>
      <c r="C935" s="21"/>
      <c r="D935" s="21"/>
      <c r="E935" s="21"/>
      <c r="H935" s="49"/>
      <c r="I935" s="49"/>
      <c r="J935" s="50"/>
      <c r="K935" s="50"/>
    </row>
    <row r="936" spans="1:11">
      <c r="A936" s="21"/>
      <c r="B936" s="21"/>
      <c r="C936" s="21"/>
      <c r="D936" s="21"/>
      <c r="E936" s="21"/>
      <c r="H936" s="49"/>
      <c r="I936" s="49"/>
      <c r="J936" s="50"/>
      <c r="K936" s="50"/>
    </row>
    <row r="937" spans="1:11">
      <c r="A937" s="21"/>
      <c r="B937" s="21"/>
      <c r="C937" s="21"/>
      <c r="D937" s="21"/>
      <c r="E937" s="21"/>
      <c r="H937" s="49"/>
      <c r="I937" s="49"/>
      <c r="J937" s="50"/>
      <c r="K937" s="50"/>
    </row>
    <row r="938" spans="1:11">
      <c r="A938" s="21"/>
      <c r="B938" s="21"/>
      <c r="C938" s="21"/>
      <c r="D938" s="21"/>
      <c r="E938" s="21"/>
      <c r="H938" s="49"/>
      <c r="I938" s="49"/>
      <c r="J938" s="50"/>
      <c r="K938" s="50"/>
    </row>
    <row r="939" spans="1:11">
      <c r="A939" s="21"/>
      <c r="B939" s="21"/>
      <c r="C939" s="21"/>
      <c r="D939" s="21"/>
      <c r="E939" s="21"/>
      <c r="H939" s="49"/>
      <c r="I939" s="49"/>
      <c r="J939" s="50"/>
      <c r="K939" s="50"/>
    </row>
    <row r="940" spans="1:11">
      <c r="A940" s="21"/>
      <c r="B940" s="21"/>
      <c r="C940" s="21"/>
      <c r="D940" s="21"/>
      <c r="E940" s="21"/>
      <c r="H940" s="49"/>
      <c r="I940" s="49"/>
      <c r="J940" s="50"/>
      <c r="K940" s="50"/>
    </row>
    <row r="941" spans="1:11">
      <c r="A941" s="21"/>
      <c r="B941" s="21"/>
      <c r="C941" s="21"/>
      <c r="D941" s="21"/>
      <c r="E941" s="21"/>
      <c r="H941" s="49"/>
      <c r="I941" s="49"/>
      <c r="J941" s="50"/>
      <c r="K941" s="50"/>
    </row>
    <row r="942" spans="1:11">
      <c r="A942" s="21"/>
      <c r="B942" s="21"/>
      <c r="C942" s="21"/>
      <c r="D942" s="21"/>
      <c r="E942" s="21"/>
      <c r="H942" s="49"/>
      <c r="I942" s="49"/>
      <c r="J942" s="50"/>
      <c r="K942" s="50"/>
    </row>
    <row r="943" spans="1:11">
      <c r="A943" s="21"/>
      <c r="B943" s="21"/>
      <c r="C943" s="21"/>
      <c r="D943" s="21"/>
      <c r="E943" s="21"/>
      <c r="H943" s="49"/>
      <c r="I943" s="49"/>
      <c r="J943" s="50"/>
      <c r="K943" s="50"/>
    </row>
    <row r="944" spans="1:11">
      <c r="A944" s="21"/>
      <c r="B944" s="21"/>
      <c r="C944" s="21"/>
      <c r="D944" s="21"/>
      <c r="E944" s="21"/>
      <c r="H944" s="49"/>
      <c r="I944" s="49"/>
      <c r="J944" s="50"/>
      <c r="K944" s="50"/>
    </row>
    <row r="945" spans="1:11">
      <c r="A945" s="21"/>
      <c r="B945" s="21"/>
      <c r="C945" s="21"/>
      <c r="D945" s="21"/>
      <c r="E945" s="21"/>
      <c r="H945" s="49"/>
      <c r="I945" s="49"/>
      <c r="J945" s="50"/>
      <c r="K945" s="50"/>
    </row>
    <row r="946" spans="1:11">
      <c r="A946" s="21"/>
      <c r="B946" s="21"/>
      <c r="C946" s="21"/>
      <c r="D946" s="21"/>
      <c r="E946" s="21"/>
      <c r="H946" s="49"/>
      <c r="I946" s="49"/>
      <c r="J946" s="50"/>
      <c r="K946" s="50"/>
    </row>
    <row r="947" spans="1:11">
      <c r="A947" s="21"/>
      <c r="B947" s="21"/>
      <c r="C947" s="21"/>
      <c r="D947" s="21"/>
      <c r="E947" s="21"/>
      <c r="H947" s="49"/>
      <c r="I947" s="49"/>
      <c r="J947" s="50"/>
      <c r="K947" s="50"/>
    </row>
    <row r="948" spans="1:11">
      <c r="A948" s="21"/>
      <c r="B948" s="21"/>
      <c r="C948" s="21"/>
      <c r="D948" s="21"/>
      <c r="E948" s="21"/>
      <c r="H948" s="49"/>
      <c r="I948" s="49"/>
      <c r="J948" s="50"/>
      <c r="K948" s="50"/>
    </row>
    <row r="949" spans="1:11">
      <c r="A949" s="21"/>
      <c r="B949" s="21"/>
      <c r="C949" s="21"/>
      <c r="D949" s="21"/>
      <c r="E949" s="21"/>
      <c r="H949" s="49"/>
      <c r="I949" s="49"/>
      <c r="J949" s="50"/>
      <c r="K949" s="50"/>
    </row>
    <row r="950" spans="1:11">
      <c r="A950" s="21"/>
      <c r="B950" s="21"/>
      <c r="C950" s="21"/>
      <c r="D950" s="21"/>
      <c r="E950" s="21"/>
      <c r="H950" s="49"/>
      <c r="I950" s="49"/>
      <c r="J950" s="50"/>
      <c r="K950" s="50"/>
    </row>
    <row r="951" spans="1:11">
      <c r="A951" s="21"/>
      <c r="B951" s="21"/>
      <c r="C951" s="21"/>
      <c r="D951" s="21"/>
      <c r="E951" s="21"/>
      <c r="H951" s="49"/>
      <c r="I951" s="49"/>
      <c r="J951" s="50"/>
      <c r="K951" s="50"/>
    </row>
    <row r="952" spans="1:11">
      <c r="A952" s="21"/>
      <c r="B952" s="21"/>
      <c r="C952" s="21"/>
      <c r="D952" s="21"/>
      <c r="E952" s="21"/>
      <c r="H952" s="49"/>
      <c r="I952" s="49"/>
      <c r="J952" s="50"/>
      <c r="K952" s="50"/>
    </row>
    <row r="953" spans="1:11">
      <c r="A953" s="21"/>
      <c r="B953" s="21"/>
      <c r="C953" s="21"/>
      <c r="D953" s="21"/>
      <c r="E953" s="21"/>
      <c r="H953" s="49"/>
      <c r="I953" s="49"/>
      <c r="J953" s="50"/>
      <c r="K953" s="50"/>
    </row>
    <row r="954" spans="1:11">
      <c r="A954" s="21"/>
      <c r="B954" s="21"/>
      <c r="C954" s="21"/>
      <c r="D954" s="21"/>
      <c r="E954" s="21"/>
      <c r="H954" s="49"/>
      <c r="I954" s="49"/>
      <c r="J954" s="50"/>
      <c r="K954" s="50"/>
    </row>
    <row r="955" spans="1:11">
      <c r="A955" s="21"/>
      <c r="B955" s="21"/>
      <c r="C955" s="21"/>
      <c r="D955" s="21"/>
      <c r="E955" s="21"/>
      <c r="H955" s="49"/>
      <c r="I955" s="49"/>
      <c r="J955" s="50"/>
      <c r="K955" s="50"/>
    </row>
    <row r="956" spans="1:11">
      <c r="A956" s="21"/>
      <c r="B956" s="21"/>
      <c r="C956" s="21"/>
      <c r="D956" s="21"/>
      <c r="E956" s="21"/>
      <c r="H956" s="49"/>
      <c r="I956" s="49"/>
      <c r="J956" s="50"/>
      <c r="K956" s="50"/>
    </row>
    <row r="957" spans="1:11">
      <c r="A957" s="21"/>
      <c r="B957" s="21"/>
      <c r="C957" s="21"/>
      <c r="D957" s="21"/>
      <c r="E957" s="21"/>
      <c r="H957" s="49"/>
      <c r="I957" s="49"/>
      <c r="J957" s="50"/>
      <c r="K957" s="50"/>
    </row>
    <row r="958" spans="1:11">
      <c r="A958" s="21"/>
      <c r="B958" s="21"/>
      <c r="C958" s="21"/>
      <c r="D958" s="21"/>
      <c r="E958" s="21"/>
      <c r="H958" s="49"/>
      <c r="I958" s="49"/>
      <c r="J958" s="50"/>
      <c r="K958" s="50"/>
    </row>
    <row r="959" spans="1:11">
      <c r="A959" s="21"/>
      <c r="B959" s="21"/>
      <c r="C959" s="21"/>
      <c r="D959" s="21"/>
      <c r="E959" s="21"/>
      <c r="H959" s="49"/>
      <c r="I959" s="49"/>
      <c r="J959" s="50"/>
      <c r="K959" s="50"/>
    </row>
    <row r="960" spans="1:11">
      <c r="A960" s="21"/>
      <c r="B960" s="21"/>
      <c r="C960" s="21"/>
      <c r="D960" s="21"/>
      <c r="E960" s="21"/>
      <c r="H960" s="49"/>
      <c r="I960" s="49"/>
      <c r="J960" s="50"/>
      <c r="K960" s="50"/>
    </row>
    <row r="961" spans="1:11">
      <c r="A961" s="21"/>
      <c r="B961" s="21"/>
      <c r="C961" s="21"/>
      <c r="D961" s="21"/>
      <c r="E961" s="21"/>
      <c r="H961" s="49"/>
      <c r="I961" s="49"/>
      <c r="J961" s="50"/>
      <c r="K961" s="50"/>
    </row>
    <row r="962" spans="1:11">
      <c r="A962" s="21"/>
      <c r="B962" s="21"/>
      <c r="C962" s="21"/>
      <c r="D962" s="21"/>
      <c r="E962" s="21"/>
      <c r="H962" s="49"/>
      <c r="I962" s="49"/>
      <c r="J962" s="50"/>
      <c r="K962" s="50"/>
    </row>
    <row r="963" spans="1:11">
      <c r="A963" s="21"/>
      <c r="B963" s="21"/>
      <c r="C963" s="21"/>
      <c r="D963" s="21"/>
      <c r="E963" s="21"/>
      <c r="H963" s="49"/>
      <c r="I963" s="49"/>
      <c r="J963" s="50"/>
      <c r="K963" s="50"/>
    </row>
    <row r="964" spans="1:11">
      <c r="A964" s="21"/>
      <c r="B964" s="21"/>
      <c r="C964" s="21"/>
      <c r="D964" s="21"/>
      <c r="E964" s="21"/>
      <c r="H964" s="49"/>
      <c r="I964" s="49"/>
      <c r="J964" s="50"/>
      <c r="K964" s="50"/>
    </row>
    <row r="965" spans="1:11">
      <c r="A965" s="21"/>
      <c r="B965" s="21"/>
      <c r="C965" s="21"/>
      <c r="D965" s="21"/>
      <c r="E965" s="21"/>
      <c r="H965" s="49"/>
      <c r="I965" s="49"/>
      <c r="J965" s="50"/>
      <c r="K965" s="50"/>
    </row>
    <row r="966" spans="1:11">
      <c r="A966" s="21"/>
      <c r="B966" s="21"/>
      <c r="C966" s="21"/>
      <c r="D966" s="21"/>
      <c r="E966" s="21"/>
      <c r="H966" s="49"/>
      <c r="I966" s="49"/>
      <c r="J966" s="50"/>
      <c r="K966" s="50"/>
    </row>
    <row r="967" spans="1:11">
      <c r="A967" s="21"/>
      <c r="B967" s="21"/>
      <c r="C967" s="21"/>
      <c r="D967" s="21"/>
      <c r="E967" s="21"/>
      <c r="H967" s="49"/>
      <c r="I967" s="49"/>
      <c r="J967" s="50"/>
      <c r="K967" s="50"/>
    </row>
    <row r="968" spans="1:11">
      <c r="A968" s="21"/>
      <c r="B968" s="21"/>
      <c r="C968" s="21"/>
      <c r="D968" s="21"/>
      <c r="E968" s="21"/>
      <c r="H968" s="49"/>
      <c r="I968" s="49"/>
      <c r="J968" s="50"/>
      <c r="K968" s="50"/>
    </row>
    <row r="969" spans="1:11">
      <c r="A969" s="21"/>
      <c r="B969" s="21"/>
      <c r="C969" s="21"/>
      <c r="D969" s="21"/>
      <c r="E969" s="21"/>
      <c r="H969" s="49"/>
      <c r="I969" s="49"/>
      <c r="J969" s="50"/>
      <c r="K969" s="50"/>
    </row>
    <row r="970" spans="1:11">
      <c r="A970" s="21"/>
      <c r="B970" s="21"/>
      <c r="C970" s="21"/>
      <c r="D970" s="21"/>
      <c r="E970" s="21"/>
      <c r="H970" s="49"/>
      <c r="I970" s="49"/>
      <c r="J970" s="50"/>
      <c r="K970" s="50"/>
    </row>
    <row r="971" spans="1:11">
      <c r="A971" s="21"/>
      <c r="B971" s="21"/>
      <c r="C971" s="21"/>
      <c r="D971" s="21"/>
      <c r="E971" s="21"/>
      <c r="H971" s="49"/>
      <c r="I971" s="49"/>
      <c r="J971" s="50"/>
      <c r="K971" s="50"/>
    </row>
    <row r="972" spans="1:11">
      <c r="A972" s="21"/>
      <c r="B972" s="21"/>
      <c r="C972" s="21"/>
      <c r="D972" s="21"/>
      <c r="E972" s="21"/>
      <c r="H972" s="49"/>
      <c r="I972" s="49"/>
      <c r="J972" s="50"/>
      <c r="K972" s="50"/>
    </row>
    <row r="973" spans="1:11">
      <c r="A973" s="21"/>
      <c r="B973" s="21"/>
      <c r="C973" s="21"/>
      <c r="D973" s="21"/>
      <c r="E973" s="21"/>
      <c r="H973" s="49"/>
      <c r="I973" s="49"/>
      <c r="J973" s="50"/>
      <c r="K973" s="50"/>
    </row>
    <row r="974" spans="1:11">
      <c r="A974" s="21"/>
      <c r="B974" s="21"/>
      <c r="C974" s="21"/>
      <c r="D974" s="21"/>
      <c r="E974" s="21"/>
      <c r="H974" s="49"/>
      <c r="I974" s="49"/>
      <c r="J974" s="50"/>
      <c r="K974" s="50"/>
    </row>
    <row r="975" spans="1:11">
      <c r="A975" s="21"/>
      <c r="B975" s="21"/>
      <c r="C975" s="21"/>
      <c r="D975" s="21"/>
      <c r="E975" s="21"/>
      <c r="H975" s="49"/>
      <c r="I975" s="49"/>
      <c r="J975" s="50"/>
      <c r="K975" s="50"/>
    </row>
    <row r="976" spans="1:11">
      <c r="A976" s="21"/>
      <c r="B976" s="21"/>
      <c r="C976" s="21"/>
      <c r="D976" s="21"/>
      <c r="E976" s="21"/>
      <c r="H976" s="49"/>
      <c r="I976" s="49"/>
      <c r="J976" s="50"/>
      <c r="K976" s="50"/>
    </row>
    <row r="977" spans="1:11">
      <c r="A977" s="21"/>
      <c r="B977" s="21"/>
      <c r="C977" s="21"/>
      <c r="D977" s="21"/>
      <c r="E977" s="21"/>
      <c r="H977" s="49"/>
      <c r="I977" s="49"/>
      <c r="J977" s="50"/>
      <c r="K977" s="50"/>
    </row>
    <row r="978" spans="1:11">
      <c r="A978" s="21"/>
      <c r="B978" s="21"/>
      <c r="C978" s="21"/>
      <c r="D978" s="21"/>
      <c r="E978" s="21"/>
      <c r="H978" s="49"/>
      <c r="I978" s="49"/>
      <c r="J978" s="50"/>
      <c r="K978" s="50"/>
    </row>
    <row r="979" spans="1:11">
      <c r="A979" s="21"/>
      <c r="B979" s="21"/>
      <c r="C979" s="21"/>
      <c r="D979" s="21"/>
      <c r="E979" s="21"/>
      <c r="H979" s="49"/>
      <c r="I979" s="49"/>
      <c r="J979" s="50"/>
      <c r="K979" s="50"/>
    </row>
    <row r="980" spans="1:11">
      <c r="A980" s="21"/>
      <c r="B980" s="21"/>
      <c r="C980" s="21"/>
      <c r="D980" s="21"/>
      <c r="E980" s="21"/>
      <c r="H980" s="49"/>
      <c r="I980" s="49"/>
      <c r="J980" s="50"/>
      <c r="K980" s="50"/>
    </row>
    <row r="981" spans="1:11">
      <c r="A981" s="21"/>
      <c r="B981" s="21"/>
      <c r="C981" s="21"/>
      <c r="D981" s="21"/>
      <c r="E981" s="21"/>
      <c r="H981" s="49"/>
      <c r="I981" s="49"/>
      <c r="J981" s="50"/>
      <c r="K981" s="50"/>
    </row>
    <row r="982" spans="1:11">
      <c r="A982" s="21"/>
      <c r="B982" s="21"/>
      <c r="C982" s="21"/>
      <c r="D982" s="21"/>
      <c r="E982" s="21"/>
      <c r="H982" s="49"/>
      <c r="I982" s="49"/>
      <c r="J982" s="50"/>
      <c r="K982" s="50"/>
    </row>
    <row r="983" spans="1:11">
      <c r="A983" s="21"/>
      <c r="B983" s="21"/>
      <c r="C983" s="21"/>
      <c r="D983" s="21"/>
      <c r="E983" s="21"/>
      <c r="H983" s="49"/>
      <c r="I983" s="49"/>
      <c r="J983" s="50"/>
      <c r="K983" s="50"/>
    </row>
    <row r="984" spans="1:11">
      <c r="A984" s="21"/>
      <c r="B984" s="21"/>
      <c r="C984" s="21"/>
      <c r="D984" s="21"/>
      <c r="E984" s="21"/>
      <c r="H984" s="49"/>
      <c r="I984" s="49"/>
      <c r="J984" s="50"/>
      <c r="K984" s="50"/>
    </row>
    <row r="985" spans="1:11">
      <c r="A985" s="21"/>
      <c r="B985" s="21"/>
      <c r="C985" s="21"/>
      <c r="D985" s="21"/>
      <c r="E985" s="21"/>
      <c r="H985" s="49"/>
      <c r="I985" s="49"/>
      <c r="J985" s="50"/>
      <c r="K985" s="50"/>
    </row>
    <row r="986" spans="1:11">
      <c r="A986" s="21"/>
      <c r="B986" s="21"/>
      <c r="C986" s="21"/>
      <c r="D986" s="21"/>
      <c r="E986" s="21"/>
      <c r="H986" s="49"/>
      <c r="I986" s="49"/>
      <c r="J986" s="50"/>
      <c r="K986" s="50"/>
    </row>
    <row r="987" spans="1:11">
      <c r="A987" s="21"/>
      <c r="B987" s="21"/>
      <c r="C987" s="21"/>
      <c r="D987" s="21"/>
      <c r="E987" s="21"/>
      <c r="H987" s="49"/>
      <c r="I987" s="49"/>
      <c r="J987" s="50"/>
      <c r="K987" s="50"/>
    </row>
    <row r="988" spans="1:11">
      <c r="A988" s="21"/>
      <c r="B988" s="21"/>
      <c r="C988" s="21"/>
      <c r="D988" s="21"/>
      <c r="E988" s="21"/>
      <c r="H988" s="49"/>
      <c r="I988" s="49"/>
      <c r="J988" s="50"/>
      <c r="K988" s="50"/>
    </row>
    <row r="989" spans="1:11">
      <c r="A989" s="21"/>
      <c r="B989" s="21"/>
      <c r="C989" s="21"/>
      <c r="D989" s="21"/>
      <c r="E989" s="21"/>
      <c r="H989" s="49"/>
      <c r="I989" s="49"/>
      <c r="J989" s="50"/>
      <c r="K989" s="50"/>
    </row>
    <row r="990" spans="1:11">
      <c r="A990" s="21"/>
      <c r="B990" s="21"/>
      <c r="C990" s="21"/>
      <c r="D990" s="21"/>
      <c r="E990" s="21"/>
      <c r="H990" s="49"/>
      <c r="I990" s="49"/>
      <c r="J990" s="50"/>
      <c r="K990" s="50"/>
    </row>
    <row r="991" spans="1:11">
      <c r="A991" s="21"/>
      <c r="B991" s="21"/>
      <c r="C991" s="21"/>
      <c r="D991" s="21"/>
      <c r="E991" s="21"/>
      <c r="H991" s="49"/>
      <c r="I991" s="49"/>
      <c r="J991" s="50"/>
      <c r="K991" s="50"/>
    </row>
    <row r="992" spans="1:11">
      <c r="A992" s="21"/>
      <c r="B992" s="21"/>
      <c r="C992" s="21"/>
      <c r="D992" s="21"/>
      <c r="E992" s="21"/>
      <c r="H992" s="49"/>
      <c r="I992" s="49"/>
      <c r="J992" s="50"/>
      <c r="K992" s="50"/>
    </row>
    <row r="993" spans="1:11">
      <c r="A993" s="21"/>
      <c r="B993" s="21"/>
      <c r="C993" s="21"/>
      <c r="D993" s="21"/>
      <c r="E993" s="21"/>
      <c r="H993" s="49"/>
      <c r="I993" s="49"/>
      <c r="J993" s="50"/>
      <c r="K993" s="50"/>
    </row>
    <row r="994" spans="1:11">
      <c r="A994" s="21"/>
      <c r="B994" s="21"/>
      <c r="C994" s="21"/>
      <c r="D994" s="21"/>
      <c r="E994" s="21"/>
      <c r="H994" s="49"/>
      <c r="I994" s="49"/>
      <c r="J994" s="50"/>
      <c r="K994" s="50"/>
    </row>
    <row r="995" spans="1:11">
      <c r="A995" s="21"/>
      <c r="B995" s="21"/>
      <c r="C995" s="21"/>
      <c r="D995" s="21"/>
      <c r="E995" s="21"/>
      <c r="H995" s="49"/>
      <c r="I995" s="49"/>
      <c r="J995" s="50"/>
      <c r="K995" s="50"/>
    </row>
    <row r="996" spans="1:11">
      <c r="A996" s="21"/>
      <c r="B996" s="21"/>
      <c r="C996" s="21"/>
      <c r="D996" s="21"/>
      <c r="E996" s="21"/>
      <c r="H996" s="49"/>
      <c r="I996" s="49"/>
      <c r="J996" s="50"/>
      <c r="K996" s="50"/>
    </row>
    <row r="997" spans="1:11">
      <c r="A997" s="21"/>
      <c r="B997" s="21"/>
      <c r="C997" s="21"/>
      <c r="D997" s="21"/>
      <c r="E997" s="21"/>
      <c r="H997" s="49"/>
      <c r="I997" s="49"/>
      <c r="J997" s="50"/>
      <c r="K997" s="50"/>
    </row>
    <row r="998" spans="1:11">
      <c r="A998" s="21"/>
      <c r="B998" s="21"/>
      <c r="C998" s="21"/>
      <c r="D998" s="21"/>
      <c r="E998" s="21"/>
      <c r="H998" s="49"/>
      <c r="I998" s="49"/>
      <c r="J998" s="50"/>
      <c r="K998" s="50"/>
    </row>
    <row r="999" spans="1:11">
      <c r="A999" s="21"/>
      <c r="B999" s="21"/>
      <c r="C999" s="21"/>
      <c r="D999" s="21"/>
      <c r="E999" s="21"/>
      <c r="H999" s="49"/>
      <c r="I999" s="49"/>
      <c r="J999" s="50"/>
      <c r="K999" s="50"/>
    </row>
    <row r="1000" spans="1:11">
      <c r="A1000" s="21"/>
      <c r="B1000" s="21"/>
      <c r="C1000" s="21"/>
      <c r="D1000" s="21"/>
      <c r="E1000" s="21"/>
      <c r="H1000" s="49"/>
      <c r="I1000" s="49"/>
      <c r="J1000" s="50"/>
      <c r="K1000" s="50"/>
    </row>
    <row r="1001" spans="1:11">
      <c r="A1001" s="21"/>
      <c r="B1001" s="21"/>
      <c r="C1001" s="21"/>
      <c r="D1001" s="21"/>
      <c r="E1001" s="21"/>
      <c r="H1001" s="49"/>
      <c r="I1001" s="49"/>
      <c r="J1001" s="50"/>
      <c r="K1001" s="50"/>
    </row>
    <row r="1002" spans="1:11">
      <c r="A1002" s="21"/>
      <c r="B1002" s="21"/>
      <c r="C1002" s="21"/>
      <c r="D1002" s="21"/>
      <c r="E1002" s="21"/>
      <c r="H1002" s="49"/>
      <c r="I1002" s="49"/>
      <c r="J1002" s="50"/>
      <c r="K1002" s="50"/>
    </row>
    <row r="1003" spans="1:11">
      <c r="A1003" s="21"/>
      <c r="B1003" s="21"/>
      <c r="C1003" s="21"/>
      <c r="D1003" s="21"/>
      <c r="E1003" s="21"/>
      <c r="H1003" s="49"/>
      <c r="I1003" s="49"/>
      <c r="J1003" s="50"/>
      <c r="K1003" s="50"/>
    </row>
    <row r="1004" spans="1:11">
      <c r="A1004" s="21"/>
      <c r="B1004" s="21"/>
      <c r="C1004" s="21"/>
      <c r="D1004" s="21"/>
      <c r="E1004" s="21"/>
      <c r="H1004" s="49"/>
      <c r="I1004" s="49"/>
      <c r="J1004" s="50"/>
      <c r="K1004" s="50"/>
    </row>
    <row r="1005" spans="1:11">
      <c r="A1005" s="21"/>
      <c r="B1005" s="21"/>
      <c r="C1005" s="21"/>
      <c r="D1005" s="21"/>
      <c r="E1005" s="21"/>
      <c r="H1005" s="49"/>
      <c r="I1005" s="49"/>
      <c r="J1005" s="50"/>
      <c r="K1005" s="50"/>
    </row>
    <row r="1006" spans="1:11">
      <c r="A1006" s="21"/>
      <c r="B1006" s="21"/>
      <c r="C1006" s="21"/>
      <c r="D1006" s="21"/>
      <c r="E1006" s="21"/>
      <c r="H1006" s="49"/>
      <c r="I1006" s="49"/>
      <c r="J1006" s="50"/>
      <c r="K1006" s="50"/>
    </row>
    <row r="1007" spans="1:11">
      <c r="A1007" s="21"/>
      <c r="B1007" s="21"/>
      <c r="C1007" s="21"/>
      <c r="D1007" s="21"/>
      <c r="E1007" s="21"/>
      <c r="H1007" s="49"/>
      <c r="I1007" s="49"/>
      <c r="J1007" s="50"/>
      <c r="K1007" s="50"/>
    </row>
    <row r="1008" spans="1:11">
      <c r="A1008" s="21"/>
      <c r="B1008" s="21"/>
      <c r="C1008" s="21"/>
      <c r="D1008" s="21"/>
      <c r="E1008" s="21"/>
      <c r="H1008" s="49"/>
      <c r="I1008" s="49"/>
      <c r="J1008" s="50"/>
      <c r="K1008" s="50"/>
    </row>
    <row r="1009" spans="1:11">
      <c r="A1009" s="21"/>
      <c r="B1009" s="21"/>
      <c r="C1009" s="21"/>
      <c r="D1009" s="21"/>
      <c r="E1009" s="21"/>
      <c r="H1009" s="49"/>
      <c r="I1009" s="49"/>
      <c r="J1009" s="50"/>
      <c r="K1009" s="50"/>
    </row>
    <row r="1010" spans="1:11">
      <c r="A1010" s="21"/>
      <c r="B1010" s="21"/>
      <c r="C1010" s="21"/>
      <c r="D1010" s="21"/>
      <c r="E1010" s="21"/>
      <c r="H1010" s="49"/>
      <c r="I1010" s="49"/>
      <c r="J1010" s="50"/>
      <c r="K1010" s="50"/>
    </row>
    <row r="1011" spans="1:11">
      <c r="A1011" s="21"/>
      <c r="B1011" s="21"/>
      <c r="C1011" s="21"/>
      <c r="D1011" s="21"/>
      <c r="E1011" s="21"/>
      <c r="H1011" s="49"/>
      <c r="I1011" s="49"/>
      <c r="J1011" s="50"/>
      <c r="K1011" s="50"/>
    </row>
    <row r="1012" spans="1:11">
      <c r="A1012" s="21"/>
      <c r="B1012" s="21"/>
      <c r="C1012" s="21"/>
      <c r="D1012" s="21"/>
      <c r="E1012" s="21"/>
      <c r="H1012" s="49"/>
      <c r="I1012" s="49"/>
      <c r="J1012" s="50"/>
      <c r="K1012" s="50"/>
    </row>
    <row r="1013" spans="1:11">
      <c r="A1013" s="21"/>
      <c r="B1013" s="21"/>
      <c r="C1013" s="21"/>
      <c r="D1013" s="21"/>
      <c r="E1013" s="21"/>
      <c r="H1013" s="49"/>
      <c r="I1013" s="49"/>
      <c r="J1013" s="50"/>
      <c r="K1013" s="50"/>
    </row>
    <row r="1014" spans="1:11">
      <c r="A1014" s="21"/>
      <c r="B1014" s="21"/>
      <c r="C1014" s="21"/>
      <c r="D1014" s="21"/>
      <c r="E1014" s="21"/>
      <c r="H1014" s="49"/>
      <c r="I1014" s="49"/>
      <c r="J1014" s="50"/>
      <c r="K1014" s="50"/>
    </row>
    <row r="1015" spans="1:11">
      <c r="A1015" s="21"/>
      <c r="B1015" s="21"/>
      <c r="C1015" s="21"/>
      <c r="D1015" s="21"/>
      <c r="E1015" s="21"/>
      <c r="H1015" s="49"/>
      <c r="I1015" s="49"/>
      <c r="J1015" s="50"/>
      <c r="K1015" s="50"/>
    </row>
    <row r="1016" spans="1:11">
      <c r="A1016" s="21"/>
      <c r="B1016" s="21"/>
      <c r="C1016" s="21"/>
      <c r="D1016" s="21"/>
      <c r="E1016" s="21"/>
      <c r="H1016" s="49"/>
      <c r="I1016" s="49"/>
      <c r="J1016" s="50"/>
      <c r="K1016" s="50"/>
    </row>
    <row r="1017" spans="1:11">
      <c r="A1017" s="21"/>
      <c r="B1017" s="21"/>
      <c r="C1017" s="21"/>
      <c r="D1017" s="21"/>
      <c r="E1017" s="21"/>
      <c r="H1017" s="49"/>
      <c r="I1017" s="49"/>
      <c r="J1017" s="50"/>
      <c r="K1017" s="50"/>
    </row>
    <row r="1018" spans="1:11">
      <c r="A1018" s="21"/>
      <c r="B1018" s="21"/>
      <c r="C1018" s="21"/>
      <c r="D1018" s="21"/>
      <c r="E1018" s="21"/>
      <c r="H1018" s="49"/>
      <c r="I1018" s="49"/>
      <c r="J1018" s="50"/>
      <c r="K1018" s="50"/>
    </row>
    <row r="1019" spans="1:11">
      <c r="A1019" s="21"/>
      <c r="B1019" s="21"/>
      <c r="C1019" s="21"/>
      <c r="D1019" s="21"/>
      <c r="E1019" s="21"/>
      <c r="H1019" s="49"/>
      <c r="I1019" s="49"/>
      <c r="J1019" s="50"/>
      <c r="K1019" s="50"/>
    </row>
    <row r="1020" spans="1:11">
      <c r="A1020" s="21"/>
      <c r="B1020" s="21"/>
      <c r="C1020" s="21"/>
      <c r="D1020" s="21"/>
      <c r="E1020" s="21"/>
      <c r="H1020" s="49"/>
      <c r="I1020" s="49"/>
      <c r="J1020" s="50"/>
      <c r="K1020" s="50"/>
    </row>
    <row r="1021" spans="1:11">
      <c r="A1021" s="21"/>
      <c r="B1021" s="21"/>
      <c r="C1021" s="21"/>
      <c r="D1021" s="21"/>
      <c r="E1021" s="21"/>
      <c r="H1021" s="49"/>
      <c r="I1021" s="49"/>
      <c r="J1021" s="50"/>
      <c r="K1021" s="50"/>
    </row>
    <row r="1022" spans="1:11">
      <c r="A1022" s="21"/>
      <c r="B1022" s="21"/>
      <c r="C1022" s="21"/>
      <c r="D1022" s="21"/>
      <c r="E1022" s="21"/>
      <c r="H1022" s="49"/>
      <c r="I1022" s="49"/>
      <c r="J1022" s="50"/>
      <c r="K1022" s="50"/>
    </row>
    <row r="1023" spans="1:11">
      <c r="A1023" s="21"/>
      <c r="B1023" s="21"/>
      <c r="C1023" s="21"/>
      <c r="D1023" s="21"/>
      <c r="E1023" s="21"/>
      <c r="H1023" s="49"/>
      <c r="I1023" s="49"/>
      <c r="J1023" s="50"/>
      <c r="K1023" s="50"/>
    </row>
    <row r="1024" spans="1:11">
      <c r="A1024" s="21"/>
      <c r="B1024" s="21"/>
      <c r="C1024" s="21"/>
      <c r="D1024" s="21"/>
      <c r="E1024" s="21"/>
      <c r="H1024" s="49"/>
      <c r="I1024" s="49"/>
      <c r="J1024" s="50"/>
      <c r="K1024" s="50"/>
    </row>
    <row r="1025" spans="1:11">
      <c r="A1025" s="21"/>
      <c r="B1025" s="21"/>
      <c r="C1025" s="21"/>
      <c r="D1025" s="21"/>
      <c r="E1025" s="21"/>
      <c r="H1025" s="49"/>
      <c r="I1025" s="49"/>
      <c r="J1025" s="50"/>
      <c r="K1025" s="50"/>
    </row>
    <row r="1026" spans="1:11">
      <c r="A1026" s="21"/>
      <c r="B1026" s="21"/>
      <c r="C1026" s="21"/>
      <c r="D1026" s="21"/>
      <c r="E1026" s="21"/>
      <c r="H1026" s="49"/>
      <c r="I1026" s="49"/>
      <c r="J1026" s="50"/>
      <c r="K1026" s="50"/>
    </row>
    <row r="1027" spans="1:11">
      <c r="A1027" s="21"/>
      <c r="B1027" s="21"/>
      <c r="C1027" s="21"/>
      <c r="D1027" s="21"/>
      <c r="E1027" s="21"/>
      <c r="H1027" s="49"/>
      <c r="I1027" s="49"/>
      <c r="J1027" s="50"/>
      <c r="K1027" s="50"/>
    </row>
    <row r="1028" spans="1:11">
      <c r="A1028" s="21"/>
      <c r="B1028" s="21"/>
      <c r="C1028" s="21"/>
      <c r="D1028" s="21"/>
      <c r="E1028" s="21"/>
      <c r="H1028" s="49"/>
      <c r="I1028" s="49"/>
      <c r="J1028" s="50"/>
      <c r="K1028" s="50"/>
    </row>
    <row r="1029" spans="1:11">
      <c r="A1029" s="21"/>
      <c r="B1029" s="21"/>
      <c r="C1029" s="21"/>
      <c r="D1029" s="21"/>
      <c r="E1029" s="21"/>
      <c r="H1029" s="49"/>
      <c r="I1029" s="49"/>
      <c r="J1029" s="50"/>
      <c r="K1029" s="50"/>
    </row>
    <row r="1030" spans="1:11">
      <c r="A1030" s="21"/>
      <c r="B1030" s="21"/>
      <c r="C1030" s="21"/>
      <c r="D1030" s="21"/>
      <c r="E1030" s="21"/>
      <c r="H1030" s="49"/>
      <c r="I1030" s="49"/>
      <c r="J1030" s="50"/>
      <c r="K1030" s="50"/>
    </row>
    <row r="1031" spans="1:11">
      <c r="A1031" s="21"/>
      <c r="B1031" s="21"/>
      <c r="C1031" s="21"/>
      <c r="D1031" s="21"/>
      <c r="E1031" s="21"/>
      <c r="H1031" s="49"/>
      <c r="I1031" s="49"/>
      <c r="J1031" s="50"/>
      <c r="K1031" s="50"/>
    </row>
    <row r="1032" spans="1:11">
      <c r="A1032" s="21"/>
      <c r="B1032" s="21"/>
      <c r="C1032" s="21"/>
      <c r="D1032" s="21"/>
      <c r="E1032" s="21"/>
      <c r="H1032" s="49"/>
      <c r="I1032" s="49"/>
      <c r="J1032" s="50"/>
      <c r="K1032" s="50"/>
    </row>
    <row r="1033" spans="1:11">
      <c r="A1033" s="21"/>
      <c r="B1033" s="21"/>
      <c r="C1033" s="21"/>
      <c r="D1033" s="21"/>
      <c r="E1033" s="21"/>
      <c r="H1033" s="49"/>
      <c r="I1033" s="49"/>
      <c r="J1033" s="50"/>
      <c r="K1033" s="50"/>
    </row>
    <row r="1034" spans="1:11">
      <c r="A1034" s="21"/>
      <c r="B1034" s="21"/>
      <c r="C1034" s="21"/>
      <c r="D1034" s="21"/>
      <c r="E1034" s="21"/>
      <c r="H1034" s="49"/>
      <c r="I1034" s="49"/>
      <c r="J1034" s="50"/>
      <c r="K1034" s="50"/>
    </row>
    <row r="1035" spans="1:11">
      <c r="A1035" s="21"/>
      <c r="B1035" s="21"/>
      <c r="C1035" s="21"/>
      <c r="D1035" s="21"/>
      <c r="E1035" s="21"/>
      <c r="H1035" s="49"/>
      <c r="I1035" s="49"/>
      <c r="J1035" s="50"/>
      <c r="K1035" s="50"/>
    </row>
    <row r="1036" spans="1:11">
      <c r="A1036" s="21"/>
      <c r="B1036" s="21"/>
      <c r="C1036" s="21"/>
      <c r="D1036" s="21"/>
      <c r="E1036" s="21"/>
      <c r="H1036" s="49"/>
      <c r="I1036" s="49"/>
      <c r="J1036" s="50"/>
      <c r="K1036" s="50"/>
    </row>
    <row r="1037" spans="1:11">
      <c r="A1037" s="21"/>
      <c r="B1037" s="21"/>
      <c r="C1037" s="21"/>
      <c r="D1037" s="21"/>
      <c r="E1037" s="21"/>
      <c r="H1037" s="49"/>
      <c r="I1037" s="49"/>
      <c r="J1037" s="50"/>
      <c r="K1037" s="50"/>
    </row>
    <row r="1038" spans="1:11">
      <c r="A1038" s="21"/>
      <c r="B1038" s="21"/>
      <c r="C1038" s="21"/>
      <c r="D1038" s="21"/>
      <c r="E1038" s="21"/>
      <c r="H1038" s="49"/>
      <c r="I1038" s="49"/>
      <c r="J1038" s="50"/>
      <c r="K1038" s="50"/>
    </row>
    <row r="1039" spans="1:11">
      <c r="A1039" s="21"/>
      <c r="B1039" s="21"/>
      <c r="C1039" s="21"/>
      <c r="D1039" s="21"/>
      <c r="E1039" s="21"/>
      <c r="H1039" s="49"/>
      <c r="I1039" s="49"/>
      <c r="J1039" s="50"/>
      <c r="K1039" s="50"/>
    </row>
    <row r="1040" spans="1:11">
      <c r="A1040" s="21"/>
      <c r="B1040" s="21"/>
      <c r="C1040" s="21"/>
      <c r="D1040" s="21"/>
      <c r="E1040" s="21"/>
      <c r="H1040" s="49"/>
      <c r="I1040" s="49"/>
      <c r="J1040" s="50"/>
      <c r="K1040" s="50"/>
    </row>
    <row r="1041" spans="1:11">
      <c r="A1041" s="21"/>
      <c r="B1041" s="21"/>
      <c r="C1041" s="21"/>
      <c r="D1041" s="21"/>
      <c r="E1041" s="21"/>
      <c r="H1041" s="49"/>
      <c r="I1041" s="49"/>
      <c r="J1041" s="50"/>
      <c r="K1041" s="50"/>
    </row>
    <row r="1042" spans="1:11">
      <c r="A1042" s="21"/>
      <c r="B1042" s="21"/>
      <c r="C1042" s="21"/>
      <c r="D1042" s="21"/>
      <c r="E1042" s="21"/>
      <c r="H1042" s="49"/>
      <c r="I1042" s="49"/>
      <c r="J1042" s="50"/>
      <c r="K1042" s="50"/>
    </row>
    <row r="1043" spans="1:11">
      <c r="A1043" s="21"/>
      <c r="B1043" s="21"/>
      <c r="C1043" s="21"/>
      <c r="D1043" s="21"/>
      <c r="E1043" s="21"/>
      <c r="H1043" s="49"/>
      <c r="I1043" s="49"/>
      <c r="J1043" s="50"/>
      <c r="K1043" s="50"/>
    </row>
    <row r="1044" spans="1:11">
      <c r="A1044" s="21"/>
      <c r="B1044" s="21"/>
      <c r="C1044" s="21"/>
      <c r="D1044" s="21"/>
      <c r="E1044" s="21"/>
      <c r="H1044" s="49"/>
      <c r="I1044" s="49"/>
      <c r="J1044" s="50"/>
      <c r="K1044" s="50"/>
    </row>
    <row r="1045" spans="1:11">
      <c r="A1045" s="21"/>
      <c r="B1045" s="21"/>
      <c r="C1045" s="21"/>
      <c r="D1045" s="21"/>
      <c r="E1045" s="21"/>
      <c r="H1045" s="49"/>
      <c r="I1045" s="49"/>
      <c r="J1045" s="50"/>
      <c r="K1045" s="50"/>
    </row>
    <row r="1046" spans="1:11">
      <c r="A1046" s="21"/>
      <c r="B1046" s="21"/>
      <c r="C1046" s="21"/>
      <c r="D1046" s="21"/>
      <c r="E1046" s="21"/>
      <c r="H1046" s="49"/>
      <c r="I1046" s="49"/>
      <c r="J1046" s="50"/>
      <c r="K1046" s="50"/>
    </row>
    <row r="1047" spans="1:11">
      <c r="A1047" s="21"/>
      <c r="B1047" s="21"/>
      <c r="C1047" s="21"/>
      <c r="D1047" s="21"/>
      <c r="E1047" s="21"/>
      <c r="H1047" s="49"/>
      <c r="I1047" s="49"/>
      <c r="J1047" s="50"/>
      <c r="K1047" s="50"/>
    </row>
    <row r="1048" spans="1:11">
      <c r="A1048" s="21"/>
      <c r="B1048" s="21"/>
      <c r="C1048" s="21"/>
      <c r="D1048" s="21"/>
      <c r="E1048" s="21"/>
      <c r="H1048" s="49"/>
      <c r="I1048" s="49"/>
      <c r="J1048" s="50"/>
      <c r="K1048" s="50"/>
    </row>
    <row r="1049" spans="1:11">
      <c r="A1049" s="21"/>
      <c r="B1049" s="21"/>
      <c r="C1049" s="21"/>
      <c r="D1049" s="21"/>
      <c r="E1049" s="21"/>
      <c r="H1049" s="49"/>
      <c r="I1049" s="49"/>
      <c r="J1049" s="50"/>
      <c r="K1049" s="50"/>
    </row>
    <row r="1050" spans="1:11">
      <c r="A1050" s="21"/>
      <c r="B1050" s="21"/>
      <c r="C1050" s="21"/>
      <c r="D1050" s="21"/>
      <c r="E1050" s="21"/>
      <c r="H1050" s="49"/>
      <c r="I1050" s="49"/>
      <c r="J1050" s="50"/>
      <c r="K1050" s="50"/>
    </row>
    <row r="1051" spans="1:11">
      <c r="A1051" s="21"/>
      <c r="B1051" s="21"/>
      <c r="C1051" s="21"/>
      <c r="D1051" s="21"/>
      <c r="E1051" s="21"/>
      <c r="H1051" s="49"/>
      <c r="I1051" s="49"/>
      <c r="J1051" s="50"/>
      <c r="K1051" s="50"/>
    </row>
    <row r="1052" spans="1:11">
      <c r="A1052" s="21"/>
      <c r="B1052" s="21"/>
      <c r="C1052" s="21"/>
      <c r="D1052" s="21"/>
      <c r="E1052" s="21"/>
      <c r="H1052" s="49"/>
      <c r="I1052" s="49"/>
      <c r="J1052" s="50"/>
      <c r="K1052" s="50"/>
    </row>
    <row r="1053" spans="1:11">
      <c r="A1053" s="21"/>
      <c r="B1053" s="21"/>
      <c r="C1053" s="21"/>
      <c r="D1053" s="21"/>
      <c r="E1053" s="21"/>
      <c r="H1053" s="49"/>
      <c r="I1053" s="49"/>
      <c r="J1053" s="50"/>
      <c r="K1053" s="50"/>
    </row>
    <row r="1054" spans="1:11">
      <c r="A1054" s="21"/>
      <c r="B1054" s="21"/>
      <c r="C1054" s="21"/>
      <c r="D1054" s="21"/>
      <c r="E1054" s="21"/>
      <c r="H1054" s="49"/>
      <c r="I1054" s="49"/>
      <c r="J1054" s="50"/>
      <c r="K1054" s="50"/>
    </row>
    <row r="1055" spans="1:11">
      <c r="A1055" s="21"/>
      <c r="B1055" s="21"/>
      <c r="C1055" s="21"/>
      <c r="D1055" s="21"/>
      <c r="E1055" s="21"/>
      <c r="H1055" s="49"/>
      <c r="I1055" s="49"/>
      <c r="J1055" s="50"/>
      <c r="K1055" s="50"/>
    </row>
    <row r="1056" spans="1:11">
      <c r="A1056" s="21"/>
      <c r="B1056" s="21"/>
      <c r="C1056" s="21"/>
      <c r="D1056" s="21"/>
      <c r="E1056" s="21"/>
      <c r="H1056" s="49"/>
      <c r="I1056" s="49"/>
      <c r="J1056" s="50"/>
      <c r="K1056" s="50"/>
    </row>
    <row r="1057" spans="1:11">
      <c r="A1057" s="21"/>
      <c r="B1057" s="21"/>
      <c r="C1057" s="21"/>
      <c r="D1057" s="21"/>
      <c r="E1057" s="21"/>
      <c r="H1057" s="49"/>
      <c r="I1057" s="49"/>
      <c r="J1057" s="50"/>
      <c r="K1057" s="50"/>
    </row>
    <row r="1058" spans="1:11">
      <c r="A1058" s="21"/>
      <c r="B1058" s="21"/>
      <c r="C1058" s="21"/>
      <c r="D1058" s="21"/>
      <c r="E1058" s="21"/>
      <c r="H1058" s="49"/>
      <c r="I1058" s="49"/>
      <c r="J1058" s="50"/>
      <c r="K1058" s="50"/>
    </row>
    <row r="1059" spans="1:11">
      <c r="A1059" s="21"/>
      <c r="B1059" s="21"/>
      <c r="C1059" s="21"/>
      <c r="D1059" s="21"/>
      <c r="E1059" s="21"/>
      <c r="H1059" s="49"/>
      <c r="I1059" s="49"/>
      <c r="J1059" s="50"/>
      <c r="K1059" s="50"/>
    </row>
    <row r="1060" spans="1:11">
      <c r="A1060" s="21"/>
      <c r="B1060" s="21"/>
      <c r="C1060" s="21"/>
      <c r="D1060" s="21"/>
      <c r="E1060" s="21"/>
      <c r="H1060" s="49"/>
      <c r="I1060" s="49"/>
      <c r="J1060" s="50"/>
      <c r="K1060" s="50"/>
    </row>
    <row r="1061" spans="1:11">
      <c r="A1061" s="21"/>
      <c r="B1061" s="21"/>
      <c r="C1061" s="21"/>
      <c r="D1061" s="21"/>
      <c r="E1061" s="21"/>
      <c r="H1061" s="49"/>
      <c r="I1061" s="49"/>
      <c r="J1061" s="50"/>
      <c r="K1061" s="50"/>
    </row>
    <row r="1062" spans="1:11">
      <c r="A1062" s="21"/>
      <c r="B1062" s="21"/>
      <c r="C1062" s="21"/>
      <c r="D1062" s="21"/>
      <c r="E1062" s="21"/>
      <c r="H1062" s="49"/>
      <c r="I1062" s="49"/>
      <c r="J1062" s="50"/>
      <c r="K1062" s="50"/>
    </row>
    <row r="1063" spans="1:11">
      <c r="A1063" s="21"/>
      <c r="B1063" s="21"/>
      <c r="C1063" s="21"/>
      <c r="D1063" s="21"/>
      <c r="E1063" s="21"/>
      <c r="H1063" s="49"/>
      <c r="I1063" s="49"/>
      <c r="J1063" s="50"/>
      <c r="K1063" s="50"/>
    </row>
    <row r="1064" spans="1:11">
      <c r="A1064" s="21"/>
      <c r="B1064" s="21"/>
      <c r="C1064" s="21"/>
      <c r="D1064" s="21"/>
      <c r="E1064" s="21"/>
      <c r="H1064" s="49"/>
      <c r="I1064" s="49"/>
      <c r="J1064" s="50"/>
      <c r="K1064" s="50"/>
    </row>
    <row r="1065" spans="1:11">
      <c r="A1065" s="21"/>
      <c r="B1065" s="21"/>
      <c r="C1065" s="21"/>
      <c r="D1065" s="21"/>
      <c r="E1065" s="21"/>
      <c r="H1065" s="49"/>
      <c r="I1065" s="49"/>
      <c r="J1065" s="50"/>
      <c r="K1065" s="50"/>
    </row>
    <row r="1066" spans="1:11">
      <c r="A1066" s="21"/>
      <c r="B1066" s="21"/>
      <c r="C1066" s="21"/>
      <c r="D1066" s="21"/>
      <c r="E1066" s="21"/>
      <c r="H1066" s="49"/>
      <c r="I1066" s="49"/>
      <c r="J1066" s="50"/>
      <c r="K1066" s="50"/>
    </row>
    <row r="1067" spans="1:11">
      <c r="A1067" s="21"/>
      <c r="B1067" s="21"/>
      <c r="C1067" s="21"/>
      <c r="D1067" s="21"/>
      <c r="E1067" s="21"/>
      <c r="H1067" s="49"/>
      <c r="I1067" s="49"/>
      <c r="J1067" s="50"/>
      <c r="K1067" s="50"/>
    </row>
    <row r="1068" spans="1:11">
      <c r="A1068" s="21"/>
      <c r="B1068" s="21"/>
      <c r="C1068" s="21"/>
      <c r="D1068" s="21"/>
      <c r="E1068" s="21"/>
      <c r="H1068" s="49"/>
      <c r="I1068" s="49"/>
      <c r="J1068" s="50"/>
      <c r="K1068" s="50"/>
    </row>
    <row r="1069" spans="1:11">
      <c r="A1069" s="21"/>
      <c r="B1069" s="21"/>
      <c r="C1069" s="21"/>
      <c r="D1069" s="21"/>
      <c r="E1069" s="21"/>
      <c r="H1069" s="49"/>
      <c r="I1069" s="49"/>
      <c r="J1069" s="50"/>
      <c r="K1069" s="50"/>
    </row>
    <row r="1070" spans="1:11">
      <c r="A1070" s="21"/>
      <c r="B1070" s="21"/>
      <c r="C1070" s="21"/>
      <c r="D1070" s="21"/>
      <c r="E1070" s="21"/>
      <c r="H1070" s="49"/>
      <c r="I1070" s="49"/>
      <c r="J1070" s="50"/>
      <c r="K1070" s="50"/>
    </row>
    <row r="1071" spans="1:11">
      <c r="A1071" s="21"/>
      <c r="B1071" s="21"/>
      <c r="C1071" s="21"/>
      <c r="D1071" s="21"/>
      <c r="E1071" s="21"/>
      <c r="H1071" s="49"/>
      <c r="I1071" s="49"/>
      <c r="J1071" s="50"/>
      <c r="K1071" s="50"/>
    </row>
    <row r="1072" spans="1:11">
      <c r="A1072" s="21"/>
      <c r="B1072" s="21"/>
      <c r="C1072" s="21"/>
      <c r="D1072" s="21"/>
      <c r="E1072" s="21"/>
      <c r="H1072" s="49"/>
      <c r="I1072" s="49"/>
      <c r="J1072" s="50"/>
      <c r="K1072" s="50"/>
    </row>
    <row r="1073" spans="1:11">
      <c r="A1073" s="21"/>
      <c r="B1073" s="21"/>
      <c r="C1073" s="21"/>
      <c r="D1073" s="21"/>
      <c r="E1073" s="21"/>
      <c r="H1073" s="49"/>
      <c r="I1073" s="49"/>
      <c r="J1073" s="50"/>
      <c r="K1073" s="50"/>
    </row>
    <row r="1074" spans="1:11">
      <c r="A1074" s="21"/>
      <c r="B1074" s="21"/>
      <c r="C1074" s="21"/>
      <c r="D1074" s="21"/>
      <c r="E1074" s="21"/>
      <c r="H1074" s="49"/>
      <c r="I1074" s="49"/>
      <c r="J1074" s="50"/>
      <c r="K1074" s="50"/>
    </row>
    <row r="1075" spans="1:11">
      <c r="A1075" s="21"/>
      <c r="B1075" s="21"/>
      <c r="C1075" s="21"/>
      <c r="D1075" s="21"/>
      <c r="E1075" s="21"/>
      <c r="H1075" s="49"/>
      <c r="I1075" s="49"/>
      <c r="J1075" s="50"/>
      <c r="K1075" s="50"/>
    </row>
    <row r="1076" spans="1:11">
      <c r="A1076" s="21"/>
      <c r="B1076" s="21"/>
      <c r="C1076" s="21"/>
      <c r="D1076" s="21"/>
      <c r="E1076" s="21"/>
      <c r="H1076" s="49"/>
      <c r="I1076" s="49"/>
      <c r="J1076" s="50"/>
      <c r="K1076" s="50"/>
    </row>
    <row r="1077" spans="1:11">
      <c r="A1077" s="21"/>
      <c r="B1077" s="21"/>
      <c r="C1077" s="21"/>
      <c r="D1077" s="21"/>
      <c r="E1077" s="21"/>
      <c r="H1077" s="49"/>
      <c r="I1077" s="49"/>
      <c r="J1077" s="50"/>
      <c r="K1077" s="50"/>
    </row>
    <row r="1078" spans="1:11">
      <c r="A1078" s="21"/>
      <c r="B1078" s="21"/>
      <c r="C1078" s="21"/>
      <c r="D1078" s="21"/>
      <c r="E1078" s="21"/>
      <c r="H1078" s="49"/>
      <c r="I1078" s="49"/>
      <c r="J1078" s="50"/>
      <c r="K1078" s="50"/>
    </row>
    <row r="1079" spans="1:11">
      <c r="A1079" s="21"/>
      <c r="B1079" s="21"/>
      <c r="C1079" s="21"/>
      <c r="D1079" s="21"/>
      <c r="E1079" s="21"/>
      <c r="H1079" s="49"/>
      <c r="I1079" s="49"/>
      <c r="J1079" s="50"/>
      <c r="K1079" s="50"/>
    </row>
    <row r="1080" spans="1:11">
      <c r="A1080" s="21"/>
      <c r="B1080" s="21"/>
      <c r="C1080" s="21"/>
      <c r="D1080" s="21"/>
      <c r="E1080" s="21"/>
      <c r="H1080" s="49"/>
      <c r="I1080" s="49"/>
      <c r="J1080" s="50"/>
      <c r="K1080" s="50"/>
    </row>
    <row r="1081" spans="1:11">
      <c r="A1081" s="21"/>
      <c r="B1081" s="21"/>
      <c r="C1081" s="21"/>
      <c r="D1081" s="21"/>
      <c r="E1081" s="21"/>
      <c r="H1081" s="49"/>
      <c r="I1081" s="49"/>
      <c r="J1081" s="50"/>
      <c r="K1081" s="50"/>
    </row>
    <row r="1082" spans="1:11">
      <c r="A1082" s="21"/>
      <c r="B1082" s="21"/>
      <c r="C1082" s="21"/>
      <c r="D1082" s="21"/>
      <c r="E1082" s="21"/>
      <c r="H1082" s="49"/>
      <c r="I1082" s="49"/>
      <c r="J1082" s="50"/>
      <c r="K1082" s="50"/>
    </row>
    <row r="1083" spans="1:11">
      <c r="A1083" s="21"/>
      <c r="B1083" s="21"/>
      <c r="C1083" s="21"/>
      <c r="D1083" s="21"/>
      <c r="E1083" s="21"/>
      <c r="H1083" s="49"/>
      <c r="I1083" s="49"/>
      <c r="J1083" s="50"/>
      <c r="K1083" s="50"/>
    </row>
    <row r="1084" spans="1:11">
      <c r="A1084" s="21"/>
      <c r="B1084" s="21"/>
      <c r="C1084" s="21"/>
      <c r="D1084" s="21"/>
      <c r="E1084" s="21"/>
      <c r="H1084" s="49"/>
      <c r="I1084" s="49"/>
      <c r="J1084" s="50"/>
      <c r="K1084" s="50"/>
    </row>
    <row r="1085" spans="1:11">
      <c r="A1085" s="21"/>
      <c r="B1085" s="21"/>
      <c r="C1085" s="21"/>
      <c r="D1085" s="21"/>
      <c r="E1085" s="21"/>
      <c r="H1085" s="49"/>
      <c r="I1085" s="49"/>
      <c r="J1085" s="50"/>
      <c r="K1085" s="50"/>
    </row>
    <row r="1086" spans="1:11">
      <c r="A1086" s="21"/>
      <c r="B1086" s="21"/>
      <c r="C1086" s="21"/>
      <c r="D1086" s="21"/>
      <c r="E1086" s="21"/>
      <c r="H1086" s="49"/>
      <c r="I1086" s="49"/>
      <c r="J1086" s="50"/>
      <c r="K1086" s="50"/>
    </row>
    <row r="1087" spans="1:11">
      <c r="A1087" s="21"/>
      <c r="B1087" s="21"/>
      <c r="C1087" s="21"/>
      <c r="D1087" s="21"/>
      <c r="E1087" s="21"/>
      <c r="H1087" s="49"/>
      <c r="I1087" s="49"/>
      <c r="J1087" s="50"/>
      <c r="K1087" s="50"/>
    </row>
    <row r="1088" spans="1:11">
      <c r="A1088" s="21"/>
      <c r="B1088" s="21"/>
      <c r="C1088" s="21"/>
      <c r="D1088" s="21"/>
      <c r="E1088" s="21"/>
      <c r="H1088" s="49"/>
      <c r="I1088" s="49"/>
      <c r="J1088" s="50"/>
      <c r="K1088" s="50"/>
    </row>
    <row r="1089" spans="1:11">
      <c r="A1089" s="21"/>
      <c r="B1089" s="21"/>
      <c r="C1089" s="21"/>
      <c r="D1089" s="21"/>
      <c r="E1089" s="21"/>
      <c r="H1089" s="49"/>
      <c r="I1089" s="49"/>
      <c r="J1089" s="50"/>
      <c r="K1089" s="50"/>
    </row>
    <row r="1090" spans="1:11">
      <c r="A1090" s="21"/>
      <c r="B1090" s="21"/>
      <c r="C1090" s="21"/>
      <c r="D1090" s="21"/>
      <c r="E1090" s="21"/>
      <c r="H1090" s="49"/>
      <c r="I1090" s="49"/>
      <c r="J1090" s="50"/>
      <c r="K1090" s="50"/>
    </row>
    <row r="1091" spans="1:11">
      <c r="A1091" s="21"/>
      <c r="B1091" s="21"/>
      <c r="C1091" s="21"/>
      <c r="D1091" s="21"/>
      <c r="E1091" s="21"/>
      <c r="H1091" s="49"/>
      <c r="I1091" s="49"/>
      <c r="J1091" s="50"/>
      <c r="K1091" s="50"/>
    </row>
    <row r="1092" spans="1:11">
      <c r="A1092" s="21"/>
      <c r="B1092" s="21"/>
      <c r="C1092" s="21"/>
      <c r="D1092" s="21"/>
      <c r="E1092" s="21"/>
      <c r="H1092" s="49"/>
      <c r="I1092" s="49"/>
      <c r="J1092" s="50"/>
      <c r="K1092" s="50"/>
    </row>
    <row r="1093" spans="1:11">
      <c r="A1093" s="21"/>
      <c r="B1093" s="21"/>
      <c r="C1093" s="21"/>
      <c r="D1093" s="21"/>
      <c r="E1093" s="21"/>
      <c r="H1093" s="49"/>
      <c r="I1093" s="49"/>
      <c r="J1093" s="50"/>
      <c r="K1093" s="50"/>
    </row>
    <row r="1094" spans="1:11">
      <c r="A1094" s="21"/>
      <c r="B1094" s="21"/>
      <c r="C1094" s="21"/>
      <c r="D1094" s="21"/>
      <c r="E1094" s="21"/>
      <c r="H1094" s="49"/>
      <c r="I1094" s="49"/>
      <c r="J1094" s="50"/>
      <c r="K1094" s="50"/>
    </row>
    <row r="1095" spans="1:11">
      <c r="A1095" s="21"/>
      <c r="B1095" s="21"/>
      <c r="C1095" s="21"/>
      <c r="D1095" s="21"/>
      <c r="E1095" s="21"/>
      <c r="H1095" s="49"/>
      <c r="I1095" s="49"/>
      <c r="J1095" s="50"/>
      <c r="K1095" s="50"/>
    </row>
    <row r="1096" spans="1:11">
      <c r="A1096" s="21"/>
      <c r="B1096" s="21"/>
      <c r="C1096" s="21"/>
      <c r="D1096" s="21"/>
      <c r="E1096" s="21"/>
      <c r="H1096" s="49"/>
      <c r="I1096" s="49"/>
      <c r="J1096" s="50"/>
      <c r="K1096" s="50"/>
    </row>
    <row r="1097" spans="1:11">
      <c r="A1097" s="21"/>
      <c r="B1097" s="21"/>
      <c r="C1097" s="21"/>
      <c r="D1097" s="21"/>
      <c r="E1097" s="21"/>
      <c r="H1097" s="49"/>
      <c r="I1097" s="49"/>
      <c r="J1097" s="50"/>
      <c r="K1097" s="50"/>
    </row>
    <row r="1098" spans="1:11">
      <c r="A1098" s="21"/>
      <c r="B1098" s="21"/>
      <c r="C1098" s="21"/>
      <c r="D1098" s="21"/>
      <c r="E1098" s="21"/>
      <c r="H1098" s="49"/>
      <c r="I1098" s="49"/>
      <c r="J1098" s="50"/>
      <c r="K1098" s="50"/>
    </row>
    <row r="1099" spans="1:11">
      <c r="A1099" s="21"/>
      <c r="B1099" s="21"/>
      <c r="C1099" s="21"/>
      <c r="D1099" s="21"/>
      <c r="E1099" s="21"/>
      <c r="H1099" s="49"/>
      <c r="I1099" s="49"/>
      <c r="J1099" s="50"/>
      <c r="K1099" s="50"/>
    </row>
    <row r="1100" spans="1:11">
      <c r="A1100" s="21"/>
      <c r="B1100" s="21"/>
      <c r="C1100" s="21"/>
      <c r="D1100" s="21"/>
      <c r="E1100" s="21"/>
      <c r="H1100" s="49"/>
      <c r="I1100" s="49"/>
      <c r="J1100" s="50"/>
      <c r="K1100" s="50"/>
    </row>
    <row r="1101" spans="1:11">
      <c r="A1101" s="21"/>
      <c r="B1101" s="21"/>
      <c r="C1101" s="21"/>
      <c r="D1101" s="21"/>
      <c r="E1101" s="21"/>
      <c r="H1101" s="49"/>
      <c r="I1101" s="49"/>
      <c r="J1101" s="50"/>
      <c r="K1101" s="50"/>
    </row>
    <row r="1102" spans="1:11">
      <c r="A1102" s="21"/>
      <c r="B1102" s="21"/>
      <c r="C1102" s="21"/>
      <c r="D1102" s="21"/>
      <c r="E1102" s="21"/>
      <c r="H1102" s="49"/>
      <c r="I1102" s="49"/>
      <c r="J1102" s="50"/>
      <c r="K1102" s="50"/>
    </row>
    <row r="1103" spans="1:11">
      <c r="A1103" s="21"/>
      <c r="B1103" s="21"/>
      <c r="C1103" s="21"/>
      <c r="D1103" s="21"/>
      <c r="E1103" s="21"/>
      <c r="H1103" s="49"/>
      <c r="I1103" s="49"/>
      <c r="J1103" s="50"/>
      <c r="K1103" s="50"/>
    </row>
    <row r="1104" spans="1:11">
      <c r="A1104" s="21"/>
      <c r="B1104" s="21"/>
      <c r="C1104" s="21"/>
      <c r="D1104" s="21"/>
      <c r="E1104" s="21"/>
      <c r="H1104" s="49"/>
      <c r="I1104" s="49"/>
      <c r="J1104" s="50"/>
      <c r="K1104" s="50"/>
    </row>
    <row r="1105" spans="1:11">
      <c r="A1105" s="21"/>
      <c r="B1105" s="21"/>
      <c r="C1105" s="21"/>
      <c r="D1105" s="21"/>
      <c r="E1105" s="21"/>
      <c r="H1105" s="49"/>
      <c r="I1105" s="49"/>
      <c r="J1105" s="50"/>
      <c r="K1105" s="50"/>
    </row>
    <row r="1106" spans="1:11">
      <c r="A1106" s="21"/>
      <c r="B1106" s="21"/>
      <c r="C1106" s="21"/>
      <c r="D1106" s="21"/>
      <c r="E1106" s="21"/>
      <c r="H1106" s="49"/>
      <c r="I1106" s="49"/>
      <c r="J1106" s="50"/>
      <c r="K1106" s="50"/>
    </row>
    <row r="1107" spans="1:11">
      <c r="A1107" s="21"/>
      <c r="B1107" s="21"/>
      <c r="C1107" s="21"/>
      <c r="D1107" s="21"/>
      <c r="E1107" s="21"/>
      <c r="H1107" s="49"/>
      <c r="I1107" s="49"/>
      <c r="J1107" s="50"/>
      <c r="K1107" s="50"/>
    </row>
    <row r="1108" spans="1:11">
      <c r="A1108" s="21"/>
      <c r="B1108" s="21"/>
      <c r="C1108" s="21"/>
      <c r="D1108" s="21"/>
      <c r="E1108" s="21"/>
      <c r="H1108" s="49"/>
      <c r="I1108" s="49"/>
      <c r="J1108" s="50"/>
      <c r="K1108" s="50"/>
    </row>
    <row r="1109" spans="1:11">
      <c r="A1109" s="21"/>
      <c r="B1109" s="21"/>
      <c r="C1109" s="21"/>
      <c r="D1109" s="21"/>
      <c r="E1109" s="21"/>
      <c r="H1109" s="49"/>
      <c r="I1109" s="49"/>
      <c r="J1109" s="50"/>
      <c r="K1109" s="50"/>
    </row>
    <row r="1110" spans="1:11">
      <c r="A1110" s="21"/>
      <c r="B1110" s="21"/>
      <c r="C1110" s="21"/>
      <c r="D1110" s="21"/>
      <c r="E1110" s="21"/>
      <c r="H1110" s="49"/>
      <c r="I1110" s="49"/>
      <c r="J1110" s="50"/>
      <c r="K1110" s="50"/>
    </row>
    <row r="1111" spans="1:11">
      <c r="A1111" s="21"/>
      <c r="B1111" s="21"/>
      <c r="C1111" s="21"/>
      <c r="D1111" s="21"/>
      <c r="E1111" s="21"/>
      <c r="H1111" s="49"/>
      <c r="I1111" s="49"/>
      <c r="J1111" s="50"/>
      <c r="K1111" s="50"/>
    </row>
    <row r="1112" spans="1:11">
      <c r="A1112" s="21"/>
      <c r="B1112" s="21"/>
      <c r="C1112" s="21"/>
      <c r="D1112" s="21"/>
      <c r="E1112" s="21"/>
      <c r="H1112" s="49"/>
      <c r="I1112" s="49"/>
      <c r="J1112" s="50"/>
      <c r="K1112" s="50"/>
    </row>
    <row r="1113" spans="1:11">
      <c r="A1113" s="21"/>
      <c r="B1113" s="21"/>
      <c r="C1113" s="21"/>
      <c r="D1113" s="21"/>
      <c r="E1113" s="21"/>
      <c r="H1113" s="49"/>
      <c r="I1113" s="49"/>
      <c r="J1113" s="50"/>
      <c r="K1113" s="50"/>
    </row>
    <row r="1114" spans="1:11">
      <c r="A1114" s="21"/>
      <c r="B1114" s="21"/>
      <c r="C1114" s="21"/>
      <c r="D1114" s="21"/>
      <c r="E1114" s="21"/>
      <c r="H1114" s="49"/>
      <c r="I1114" s="49"/>
      <c r="J1114" s="50"/>
      <c r="K1114" s="50"/>
    </row>
    <row r="1115" spans="1:11">
      <c r="A1115" s="21"/>
      <c r="B1115" s="21"/>
      <c r="C1115" s="21"/>
      <c r="D1115" s="21"/>
      <c r="E1115" s="21"/>
      <c r="H1115" s="49"/>
      <c r="I1115" s="49"/>
      <c r="J1115" s="50"/>
      <c r="K1115" s="50"/>
    </row>
    <row r="1116" spans="1:11">
      <c r="A1116" s="21"/>
      <c r="B1116" s="21"/>
      <c r="C1116" s="21"/>
      <c r="D1116" s="21"/>
      <c r="E1116" s="21"/>
      <c r="H1116" s="49"/>
      <c r="I1116" s="49"/>
      <c r="J1116" s="50"/>
      <c r="K1116" s="50"/>
    </row>
    <row r="1117" spans="1:11">
      <c r="A1117" s="21"/>
      <c r="B1117" s="21"/>
      <c r="C1117" s="21"/>
      <c r="D1117" s="21"/>
      <c r="E1117" s="21"/>
      <c r="H1117" s="49"/>
      <c r="I1117" s="49"/>
      <c r="J1117" s="50"/>
      <c r="K1117" s="50"/>
    </row>
    <row r="1118" spans="1:11">
      <c r="A1118" s="21"/>
      <c r="B1118" s="21"/>
      <c r="C1118" s="21"/>
      <c r="D1118" s="21"/>
      <c r="E1118" s="21"/>
      <c r="H1118" s="49"/>
      <c r="I1118" s="49"/>
      <c r="J1118" s="50"/>
      <c r="K1118" s="50"/>
    </row>
    <row r="1119" spans="1:11">
      <c r="A1119" s="21"/>
      <c r="B1119" s="21"/>
      <c r="C1119" s="21"/>
      <c r="D1119" s="21"/>
      <c r="E1119" s="21"/>
      <c r="H1119" s="49"/>
      <c r="I1119" s="49"/>
      <c r="J1119" s="50"/>
      <c r="K1119" s="50"/>
    </row>
    <row r="1120" spans="1:11">
      <c r="A1120" s="21"/>
      <c r="B1120" s="21"/>
      <c r="C1120" s="21"/>
      <c r="D1120" s="21"/>
      <c r="E1120" s="21"/>
      <c r="H1120" s="49"/>
      <c r="I1120" s="49"/>
      <c r="J1120" s="50"/>
      <c r="K1120" s="50"/>
    </row>
    <row r="1121" spans="1:11">
      <c r="A1121" s="21"/>
      <c r="B1121" s="21"/>
      <c r="C1121" s="21"/>
      <c r="D1121" s="21"/>
      <c r="E1121" s="21"/>
      <c r="H1121" s="49"/>
      <c r="I1121" s="49"/>
      <c r="J1121" s="50"/>
      <c r="K1121" s="50"/>
    </row>
    <row r="1122" spans="1:11">
      <c r="A1122" s="21"/>
      <c r="B1122" s="21"/>
      <c r="C1122" s="21"/>
      <c r="D1122" s="21"/>
      <c r="E1122" s="21"/>
      <c r="H1122" s="49"/>
      <c r="I1122" s="49"/>
      <c r="J1122" s="50"/>
      <c r="K1122" s="50"/>
    </row>
    <row r="1123" spans="1:11">
      <c r="A1123" s="21"/>
      <c r="B1123" s="21"/>
      <c r="C1123" s="21"/>
      <c r="D1123" s="21"/>
      <c r="E1123" s="21"/>
      <c r="H1123" s="49"/>
      <c r="I1123" s="49"/>
      <c r="J1123" s="50"/>
      <c r="K1123" s="50"/>
    </row>
    <row r="1124" spans="1:11">
      <c r="A1124" s="21"/>
      <c r="B1124" s="21"/>
      <c r="C1124" s="21"/>
      <c r="D1124" s="21"/>
      <c r="E1124" s="21"/>
      <c r="H1124" s="49"/>
      <c r="I1124" s="49"/>
      <c r="J1124" s="50"/>
      <c r="K1124" s="50"/>
    </row>
    <row r="1125" spans="1:11">
      <c r="A1125" s="21"/>
      <c r="B1125" s="21"/>
      <c r="C1125" s="21"/>
      <c r="D1125" s="21"/>
      <c r="E1125" s="21"/>
      <c r="H1125" s="49"/>
      <c r="I1125" s="49"/>
      <c r="J1125" s="50"/>
      <c r="K1125" s="50"/>
    </row>
    <row r="1126" spans="1:11">
      <c r="A1126" s="21"/>
      <c r="B1126" s="21"/>
      <c r="C1126" s="21"/>
      <c r="D1126" s="21"/>
      <c r="E1126" s="21"/>
      <c r="H1126" s="49"/>
      <c r="I1126" s="49"/>
      <c r="J1126" s="50"/>
      <c r="K1126" s="50"/>
    </row>
    <row r="1127" spans="1:11">
      <c r="A1127" s="21"/>
      <c r="B1127" s="21"/>
      <c r="C1127" s="21"/>
      <c r="D1127" s="21"/>
      <c r="E1127" s="21"/>
      <c r="H1127" s="49"/>
      <c r="I1127" s="49"/>
      <c r="J1127" s="50"/>
      <c r="K1127" s="50"/>
    </row>
    <row r="1128" spans="1:11">
      <c r="A1128" s="21"/>
      <c r="B1128" s="21"/>
      <c r="C1128" s="21"/>
      <c r="D1128" s="21"/>
      <c r="E1128" s="21"/>
      <c r="H1128" s="49"/>
      <c r="I1128" s="49"/>
      <c r="J1128" s="50"/>
      <c r="K1128" s="50"/>
    </row>
    <row r="1129" spans="1:11">
      <c r="A1129" s="21"/>
      <c r="B1129" s="21"/>
      <c r="C1129" s="21"/>
      <c r="D1129" s="21"/>
      <c r="E1129" s="21"/>
      <c r="H1129" s="49"/>
      <c r="I1129" s="49"/>
      <c r="J1129" s="50"/>
      <c r="K1129" s="50"/>
    </row>
    <row r="1130" spans="1:11">
      <c r="A1130" s="21"/>
      <c r="B1130" s="21"/>
      <c r="C1130" s="21"/>
      <c r="D1130" s="21"/>
      <c r="E1130" s="21"/>
      <c r="H1130" s="49"/>
      <c r="I1130" s="49"/>
      <c r="J1130" s="50"/>
      <c r="K1130" s="50"/>
    </row>
    <row r="1131" spans="1:11">
      <c r="A1131" s="21"/>
      <c r="B1131" s="21"/>
      <c r="C1131" s="21"/>
      <c r="D1131" s="21"/>
      <c r="E1131" s="21"/>
      <c r="H1131" s="49"/>
      <c r="I1131" s="49"/>
      <c r="J1131" s="50"/>
      <c r="K1131" s="50"/>
    </row>
    <row r="1132" spans="1:11">
      <c r="A1132" s="21"/>
      <c r="B1132" s="21"/>
      <c r="C1132" s="21"/>
      <c r="D1132" s="21"/>
      <c r="E1132" s="21"/>
      <c r="H1132" s="49"/>
      <c r="I1132" s="49"/>
      <c r="J1132" s="50"/>
      <c r="K1132" s="50"/>
    </row>
    <row r="1133" spans="1:11">
      <c r="A1133" s="21"/>
      <c r="B1133" s="21"/>
      <c r="C1133" s="21"/>
      <c r="D1133" s="21"/>
      <c r="E1133" s="21"/>
      <c r="H1133" s="49"/>
      <c r="I1133" s="49"/>
      <c r="J1133" s="50"/>
      <c r="K1133" s="50"/>
    </row>
    <row r="1134" spans="1:11">
      <c r="A1134" s="21"/>
      <c r="B1134" s="21"/>
      <c r="C1134" s="21"/>
      <c r="D1134" s="21"/>
      <c r="E1134" s="21"/>
      <c r="H1134" s="49"/>
      <c r="I1134" s="49"/>
      <c r="J1134" s="50"/>
      <c r="K1134" s="50"/>
    </row>
    <row r="1135" spans="1:11">
      <c r="A1135" s="21"/>
      <c r="B1135" s="21"/>
      <c r="C1135" s="21"/>
      <c r="D1135" s="21"/>
      <c r="E1135" s="21"/>
      <c r="H1135" s="49"/>
      <c r="I1135" s="49"/>
      <c r="J1135" s="50"/>
      <c r="K1135" s="50"/>
    </row>
    <row r="1136" spans="1:11">
      <c r="A1136" s="21"/>
      <c r="B1136" s="21"/>
      <c r="C1136" s="21"/>
      <c r="D1136" s="21"/>
      <c r="E1136" s="21"/>
      <c r="H1136" s="49"/>
      <c r="I1136" s="49"/>
      <c r="J1136" s="50"/>
      <c r="K1136" s="50"/>
    </row>
    <row r="1137" spans="1:11">
      <c r="A1137" s="21"/>
      <c r="B1137" s="21"/>
      <c r="C1137" s="21"/>
      <c r="D1137" s="21"/>
      <c r="E1137" s="21"/>
      <c r="H1137" s="49"/>
      <c r="I1137" s="49"/>
      <c r="J1137" s="50"/>
      <c r="K1137" s="50"/>
    </row>
    <row r="1138" spans="1:11">
      <c r="A1138" s="21"/>
      <c r="B1138" s="21"/>
      <c r="C1138" s="21"/>
      <c r="D1138" s="21"/>
      <c r="E1138" s="21"/>
      <c r="H1138" s="49"/>
      <c r="I1138" s="49"/>
      <c r="J1138" s="50"/>
      <c r="K1138" s="50"/>
    </row>
    <row r="1139" spans="1:11">
      <c r="A1139" s="21"/>
      <c r="B1139" s="21"/>
      <c r="C1139" s="21"/>
      <c r="D1139" s="21"/>
      <c r="E1139" s="21"/>
      <c r="H1139" s="49"/>
      <c r="I1139" s="49"/>
      <c r="J1139" s="50"/>
      <c r="K1139" s="50"/>
    </row>
    <row r="1140" spans="1:11">
      <c r="A1140" s="21"/>
      <c r="B1140" s="21"/>
      <c r="C1140" s="21"/>
      <c r="D1140" s="21"/>
      <c r="E1140" s="21"/>
      <c r="H1140" s="49"/>
      <c r="I1140" s="49"/>
      <c r="J1140" s="50"/>
      <c r="K1140" s="50"/>
    </row>
    <row r="1141" spans="1:11">
      <c r="A1141" s="21"/>
      <c r="B1141" s="21"/>
      <c r="C1141" s="21"/>
      <c r="D1141" s="21"/>
      <c r="E1141" s="21"/>
      <c r="H1141" s="49"/>
      <c r="I1141" s="49"/>
      <c r="J1141" s="50"/>
      <c r="K1141" s="50"/>
    </row>
    <row r="1142" spans="1:11">
      <c r="A1142" s="21"/>
      <c r="B1142" s="21"/>
      <c r="C1142" s="21"/>
      <c r="D1142" s="21"/>
      <c r="E1142" s="21"/>
      <c r="H1142" s="49"/>
      <c r="I1142" s="49"/>
      <c r="J1142" s="50"/>
      <c r="K1142" s="50"/>
    </row>
    <row r="1143" spans="1:11">
      <c r="A1143" s="21"/>
      <c r="B1143" s="21"/>
      <c r="C1143" s="21"/>
      <c r="D1143" s="21"/>
      <c r="E1143" s="21"/>
      <c r="H1143" s="49"/>
      <c r="I1143" s="49"/>
      <c r="J1143" s="50"/>
      <c r="K1143" s="50"/>
    </row>
    <row r="1144" spans="1:11">
      <c r="A1144" s="21"/>
      <c r="B1144" s="21"/>
      <c r="C1144" s="21"/>
      <c r="D1144" s="21"/>
      <c r="E1144" s="21"/>
      <c r="H1144" s="49"/>
      <c r="I1144" s="49"/>
      <c r="J1144" s="50"/>
      <c r="K1144" s="50"/>
    </row>
    <row r="1145" spans="1:11">
      <c r="A1145" s="21"/>
      <c r="B1145" s="21"/>
      <c r="C1145" s="21"/>
      <c r="D1145" s="21"/>
      <c r="E1145" s="21"/>
      <c r="H1145" s="49"/>
      <c r="I1145" s="49"/>
      <c r="J1145" s="50"/>
      <c r="K1145" s="50"/>
    </row>
    <row r="1146" spans="1:11">
      <c r="A1146" s="21"/>
      <c r="B1146" s="21"/>
      <c r="C1146" s="21"/>
      <c r="D1146" s="21"/>
      <c r="E1146" s="21"/>
      <c r="H1146" s="49"/>
      <c r="I1146" s="49"/>
      <c r="J1146" s="50"/>
      <c r="K1146" s="50"/>
    </row>
    <row r="1147" spans="1:11">
      <c r="A1147" s="21"/>
      <c r="B1147" s="21"/>
      <c r="C1147" s="21"/>
      <c r="D1147" s="21"/>
      <c r="E1147" s="21"/>
      <c r="H1147" s="49"/>
      <c r="I1147" s="49"/>
      <c r="J1147" s="50"/>
      <c r="K1147" s="50"/>
    </row>
    <row r="1148" spans="1:11">
      <c r="A1148" s="21"/>
      <c r="B1148" s="21"/>
      <c r="C1148" s="21"/>
      <c r="D1148" s="21"/>
      <c r="E1148" s="21"/>
      <c r="H1148" s="49"/>
      <c r="I1148" s="49"/>
      <c r="J1148" s="50"/>
      <c r="K1148" s="50"/>
    </row>
    <row r="1149" spans="1:11">
      <c r="A1149" s="21"/>
      <c r="B1149" s="21"/>
      <c r="C1149" s="21"/>
      <c r="D1149" s="21"/>
      <c r="E1149" s="21"/>
      <c r="H1149" s="49"/>
      <c r="I1149" s="49"/>
      <c r="J1149" s="50"/>
      <c r="K1149" s="50"/>
    </row>
    <row r="1150" spans="1:11">
      <c r="A1150" s="21"/>
      <c r="B1150" s="21"/>
      <c r="C1150" s="21"/>
      <c r="D1150" s="21"/>
      <c r="E1150" s="21"/>
      <c r="H1150" s="49"/>
      <c r="I1150" s="49"/>
      <c r="J1150" s="50"/>
      <c r="K1150" s="50"/>
    </row>
    <row r="1151" spans="1:11">
      <c r="A1151" s="21"/>
      <c r="B1151" s="21"/>
      <c r="C1151" s="21"/>
      <c r="D1151" s="21"/>
      <c r="E1151" s="21"/>
      <c r="H1151" s="49"/>
      <c r="I1151" s="49"/>
      <c r="J1151" s="50"/>
      <c r="K1151" s="50"/>
    </row>
    <row r="1152" spans="1:11">
      <c r="A1152" s="21"/>
      <c r="B1152" s="21"/>
      <c r="C1152" s="21"/>
      <c r="D1152" s="21"/>
      <c r="E1152" s="21"/>
      <c r="H1152" s="49"/>
      <c r="I1152" s="49"/>
      <c r="J1152" s="50"/>
      <c r="K1152" s="50"/>
    </row>
    <row r="1153" spans="1:11">
      <c r="A1153" s="21"/>
      <c r="B1153" s="21"/>
      <c r="C1153" s="21"/>
      <c r="D1153" s="21"/>
      <c r="E1153" s="21"/>
      <c r="H1153" s="49"/>
      <c r="I1153" s="49"/>
      <c r="J1153" s="50"/>
      <c r="K1153" s="50"/>
    </row>
    <row r="1154" spans="1:11">
      <c r="A1154" s="21"/>
      <c r="B1154" s="21"/>
      <c r="C1154" s="21"/>
      <c r="D1154" s="21"/>
      <c r="E1154" s="21"/>
      <c r="H1154" s="49"/>
      <c r="I1154" s="49"/>
      <c r="J1154" s="50"/>
      <c r="K1154" s="50"/>
    </row>
    <row r="1155" spans="1:11">
      <c r="A1155" s="21"/>
      <c r="B1155" s="21"/>
      <c r="C1155" s="21"/>
      <c r="D1155" s="21"/>
      <c r="E1155" s="21"/>
      <c r="H1155" s="49"/>
      <c r="I1155" s="49"/>
      <c r="J1155" s="50"/>
      <c r="K1155" s="50"/>
    </row>
    <row r="1156" spans="1:11">
      <c r="A1156" s="21"/>
      <c r="B1156" s="21"/>
      <c r="C1156" s="21"/>
      <c r="D1156" s="21"/>
      <c r="E1156" s="21"/>
      <c r="H1156" s="49"/>
      <c r="I1156" s="49"/>
      <c r="J1156" s="50"/>
      <c r="K1156" s="50"/>
    </row>
    <row r="1157" spans="1:11">
      <c r="A1157" s="21"/>
      <c r="B1157" s="21"/>
      <c r="C1157" s="21"/>
      <c r="D1157" s="21"/>
      <c r="E1157" s="21"/>
      <c r="H1157" s="49"/>
      <c r="I1157" s="49"/>
      <c r="J1157" s="50"/>
      <c r="K1157" s="50"/>
    </row>
    <row r="1158" spans="1:11">
      <c r="A1158" s="21"/>
      <c r="B1158" s="21"/>
      <c r="C1158" s="21"/>
      <c r="D1158" s="21"/>
      <c r="E1158" s="21"/>
      <c r="H1158" s="49"/>
      <c r="I1158" s="49"/>
      <c r="J1158" s="50"/>
      <c r="K1158" s="50"/>
    </row>
    <row r="1159" spans="1:11">
      <c r="A1159" s="21"/>
      <c r="B1159" s="21"/>
      <c r="C1159" s="21"/>
      <c r="D1159" s="21"/>
      <c r="E1159" s="21"/>
      <c r="H1159" s="49"/>
      <c r="I1159" s="49"/>
      <c r="J1159" s="50"/>
      <c r="K1159" s="50"/>
    </row>
    <row r="1160" spans="1:11">
      <c r="A1160" s="21"/>
      <c r="B1160" s="21"/>
      <c r="C1160" s="21"/>
      <c r="D1160" s="21"/>
      <c r="E1160" s="21"/>
      <c r="H1160" s="49"/>
      <c r="I1160" s="49"/>
      <c r="J1160" s="50"/>
      <c r="K1160" s="50"/>
    </row>
    <row r="1161" spans="1:11">
      <c r="A1161" s="21"/>
      <c r="B1161" s="21"/>
      <c r="C1161" s="21"/>
      <c r="D1161" s="21"/>
      <c r="E1161" s="21"/>
      <c r="H1161" s="49"/>
      <c r="I1161" s="49"/>
      <c r="J1161" s="50"/>
      <c r="K1161" s="50"/>
    </row>
    <row r="1162" spans="1:11">
      <c r="A1162" s="21"/>
      <c r="B1162" s="21"/>
      <c r="C1162" s="21"/>
      <c r="D1162" s="21"/>
      <c r="E1162" s="21"/>
      <c r="H1162" s="49"/>
      <c r="I1162" s="49"/>
      <c r="J1162" s="50"/>
      <c r="K1162" s="50"/>
    </row>
    <row r="1163" spans="1:11">
      <c r="A1163" s="21"/>
      <c r="B1163" s="21"/>
      <c r="C1163" s="21"/>
      <c r="D1163" s="21"/>
      <c r="E1163" s="21"/>
      <c r="H1163" s="49"/>
      <c r="I1163" s="49"/>
      <c r="J1163" s="50"/>
      <c r="K1163" s="50"/>
    </row>
    <row r="1164" spans="1:11">
      <c r="A1164" s="21"/>
      <c r="B1164" s="21"/>
      <c r="C1164" s="21"/>
      <c r="D1164" s="21"/>
      <c r="E1164" s="21"/>
      <c r="H1164" s="49"/>
      <c r="I1164" s="49"/>
      <c r="J1164" s="50"/>
      <c r="K1164" s="50"/>
    </row>
    <row r="1165" spans="1:11">
      <c r="A1165" s="21"/>
      <c r="B1165" s="21"/>
      <c r="C1165" s="21"/>
      <c r="D1165" s="21"/>
      <c r="E1165" s="21"/>
      <c r="H1165" s="49"/>
      <c r="I1165" s="49"/>
      <c r="J1165" s="50"/>
      <c r="K1165" s="50"/>
    </row>
    <row r="1166" spans="1:11">
      <c r="A1166" s="21"/>
      <c r="B1166" s="21"/>
      <c r="C1166" s="21"/>
      <c r="D1166" s="21"/>
      <c r="E1166" s="21"/>
      <c r="H1166" s="49"/>
      <c r="I1166" s="49"/>
      <c r="J1166" s="50"/>
      <c r="K1166" s="50"/>
    </row>
    <row r="1167" spans="1:11">
      <c r="A1167" s="21"/>
      <c r="B1167" s="21"/>
      <c r="C1167" s="21"/>
      <c r="D1167" s="21"/>
      <c r="E1167" s="21"/>
      <c r="H1167" s="49"/>
      <c r="I1167" s="49"/>
      <c r="J1167" s="50"/>
      <c r="K1167" s="50"/>
    </row>
    <row r="1168" spans="1:11">
      <c r="A1168" s="21"/>
      <c r="B1168" s="21"/>
      <c r="C1168" s="21"/>
      <c r="D1168" s="21"/>
      <c r="E1168" s="21"/>
      <c r="H1168" s="49"/>
      <c r="I1168" s="49"/>
      <c r="J1168" s="50"/>
      <c r="K1168" s="50"/>
    </row>
    <row r="1169" spans="1:11">
      <c r="A1169" s="21"/>
      <c r="B1169" s="21"/>
      <c r="C1169" s="21"/>
      <c r="D1169" s="21"/>
      <c r="E1169" s="21"/>
      <c r="H1169" s="49"/>
      <c r="I1169" s="49"/>
      <c r="J1169" s="50"/>
      <c r="K1169" s="50"/>
    </row>
    <row r="1170" spans="1:11">
      <c r="A1170" s="21"/>
      <c r="B1170" s="21"/>
      <c r="C1170" s="21"/>
      <c r="D1170" s="21"/>
      <c r="E1170" s="21"/>
      <c r="H1170" s="49"/>
      <c r="I1170" s="49"/>
      <c r="J1170" s="50"/>
      <c r="K1170" s="50"/>
    </row>
    <row r="1171" spans="1:11">
      <c r="A1171" s="21"/>
      <c r="B1171" s="21"/>
      <c r="C1171" s="21"/>
      <c r="D1171" s="21"/>
      <c r="E1171" s="21"/>
      <c r="H1171" s="49"/>
      <c r="I1171" s="49"/>
      <c r="J1171" s="50"/>
      <c r="K1171" s="50"/>
    </row>
    <row r="1172" spans="1:11">
      <c r="A1172" s="21"/>
      <c r="B1172" s="21"/>
      <c r="C1172" s="21"/>
      <c r="D1172" s="21"/>
      <c r="E1172" s="21"/>
      <c r="H1172" s="49"/>
      <c r="I1172" s="49"/>
      <c r="J1172" s="50"/>
      <c r="K1172" s="50"/>
    </row>
    <row r="1173" spans="1:11">
      <c r="A1173" s="21"/>
      <c r="B1173" s="21"/>
      <c r="C1173" s="21"/>
      <c r="D1173" s="21"/>
      <c r="E1173" s="21"/>
      <c r="H1173" s="49"/>
      <c r="I1173" s="49"/>
      <c r="J1173" s="50"/>
      <c r="K1173" s="50"/>
    </row>
    <row r="1174" spans="1:11">
      <c r="A1174" s="21"/>
      <c r="B1174" s="21"/>
      <c r="C1174" s="21"/>
      <c r="D1174" s="21"/>
      <c r="E1174" s="21"/>
      <c r="H1174" s="49"/>
      <c r="I1174" s="49"/>
      <c r="J1174" s="50"/>
      <c r="K1174" s="50"/>
    </row>
    <row r="1175" spans="1:11">
      <c r="A1175" s="21"/>
      <c r="B1175" s="21"/>
      <c r="C1175" s="21"/>
      <c r="D1175" s="21"/>
      <c r="E1175" s="21"/>
      <c r="H1175" s="49"/>
      <c r="I1175" s="49"/>
      <c r="J1175" s="50"/>
      <c r="K1175" s="50"/>
    </row>
    <row r="1176" spans="1:11">
      <c r="A1176" s="21"/>
      <c r="B1176" s="21"/>
      <c r="C1176" s="21"/>
      <c r="D1176" s="21"/>
      <c r="E1176" s="21"/>
      <c r="H1176" s="49"/>
      <c r="I1176" s="49"/>
      <c r="J1176" s="50"/>
      <c r="K1176" s="50"/>
    </row>
    <row r="1177" spans="1:11">
      <c r="A1177" s="21"/>
      <c r="B1177" s="21"/>
      <c r="C1177" s="21"/>
      <c r="D1177" s="21"/>
      <c r="E1177" s="21"/>
      <c r="H1177" s="49"/>
      <c r="I1177" s="49"/>
      <c r="J1177" s="50"/>
      <c r="K1177" s="50"/>
    </row>
    <row r="1178" spans="1:11">
      <c r="A1178" s="21"/>
      <c r="B1178" s="21"/>
      <c r="C1178" s="21"/>
      <c r="D1178" s="21"/>
      <c r="E1178" s="21"/>
      <c r="H1178" s="49"/>
      <c r="I1178" s="49"/>
      <c r="J1178" s="50"/>
      <c r="K1178" s="50"/>
    </row>
    <row r="1179" spans="1:11">
      <c r="A1179" s="21"/>
      <c r="B1179" s="21"/>
      <c r="C1179" s="21"/>
      <c r="D1179" s="21"/>
      <c r="E1179" s="21"/>
      <c r="H1179" s="49"/>
      <c r="I1179" s="49"/>
      <c r="J1179" s="50"/>
      <c r="K1179" s="50"/>
    </row>
    <row r="1180" spans="1:11">
      <c r="A1180" s="21"/>
      <c r="B1180" s="21"/>
      <c r="C1180" s="21"/>
      <c r="D1180" s="21"/>
      <c r="E1180" s="21"/>
      <c r="H1180" s="49"/>
      <c r="I1180" s="49"/>
      <c r="J1180" s="50"/>
      <c r="K1180" s="50"/>
    </row>
    <row r="1181" spans="1:11">
      <c r="A1181" s="21"/>
      <c r="B1181" s="21"/>
      <c r="C1181" s="21"/>
      <c r="D1181" s="21"/>
      <c r="E1181" s="21"/>
      <c r="H1181" s="49"/>
      <c r="I1181" s="49"/>
      <c r="J1181" s="50"/>
      <c r="K1181" s="50"/>
    </row>
    <row r="1182" spans="1:11">
      <c r="A1182" s="21"/>
      <c r="B1182" s="21"/>
      <c r="C1182" s="21"/>
      <c r="D1182" s="21"/>
      <c r="E1182" s="21"/>
      <c r="H1182" s="49"/>
      <c r="I1182" s="49"/>
      <c r="J1182" s="50"/>
      <c r="K1182" s="50"/>
    </row>
    <row r="1183" spans="1:11">
      <c r="A1183" s="21"/>
      <c r="B1183" s="21"/>
      <c r="C1183" s="21"/>
      <c r="D1183" s="21"/>
      <c r="E1183" s="21"/>
      <c r="H1183" s="49"/>
      <c r="I1183" s="49"/>
      <c r="J1183" s="50"/>
      <c r="K1183" s="50"/>
    </row>
    <row r="1184" spans="1:11">
      <c r="A1184" s="21"/>
      <c r="B1184" s="21"/>
      <c r="C1184" s="21"/>
      <c r="D1184" s="21"/>
      <c r="E1184" s="21"/>
      <c r="H1184" s="49"/>
      <c r="I1184" s="49"/>
      <c r="J1184" s="50"/>
      <c r="K1184" s="50"/>
    </row>
    <row r="1185" spans="1:11">
      <c r="A1185" s="21"/>
      <c r="B1185" s="21"/>
      <c r="C1185" s="21"/>
      <c r="D1185" s="21"/>
      <c r="E1185" s="21"/>
      <c r="H1185" s="49"/>
      <c r="I1185" s="49"/>
      <c r="J1185" s="50"/>
      <c r="K1185" s="50"/>
    </row>
    <row r="1186" spans="1:11">
      <c r="A1186" s="21"/>
      <c r="B1186" s="21"/>
      <c r="C1186" s="21"/>
      <c r="D1186" s="21"/>
      <c r="E1186" s="21"/>
      <c r="H1186" s="49"/>
      <c r="I1186" s="49"/>
      <c r="J1186" s="50"/>
      <c r="K1186" s="50"/>
    </row>
    <row r="1187" spans="1:11">
      <c r="A1187" s="21"/>
      <c r="B1187" s="21"/>
      <c r="C1187" s="21"/>
      <c r="D1187" s="21"/>
      <c r="E1187" s="21"/>
      <c r="H1187" s="49"/>
      <c r="I1187" s="49"/>
      <c r="J1187" s="50"/>
      <c r="K1187" s="50"/>
    </row>
    <row r="1188" spans="1:11">
      <c r="A1188" s="21"/>
      <c r="B1188" s="21"/>
      <c r="C1188" s="21"/>
      <c r="D1188" s="21"/>
      <c r="E1188" s="21"/>
      <c r="H1188" s="49"/>
      <c r="I1188" s="49"/>
      <c r="J1188" s="50"/>
      <c r="K1188" s="50"/>
    </row>
    <row r="1189" spans="1:11">
      <c r="A1189" s="21"/>
      <c r="B1189" s="21"/>
      <c r="C1189" s="21"/>
      <c r="D1189" s="21"/>
      <c r="E1189" s="21"/>
      <c r="H1189" s="49"/>
      <c r="I1189" s="49"/>
      <c r="J1189" s="50"/>
      <c r="K1189" s="50"/>
    </row>
    <row r="1190" spans="1:11">
      <c r="A1190" s="21"/>
      <c r="B1190" s="21"/>
      <c r="C1190" s="21"/>
      <c r="D1190" s="21"/>
      <c r="E1190" s="21"/>
      <c r="H1190" s="49"/>
      <c r="I1190" s="49"/>
      <c r="J1190" s="50"/>
      <c r="K1190" s="50"/>
    </row>
    <row r="1191" spans="1:11">
      <c r="A1191" s="21"/>
      <c r="B1191" s="21"/>
      <c r="C1191" s="21"/>
      <c r="D1191" s="21"/>
      <c r="E1191" s="21"/>
      <c r="H1191" s="49"/>
      <c r="I1191" s="49"/>
      <c r="J1191" s="50"/>
      <c r="K1191" s="50"/>
    </row>
    <row r="1192" spans="1:11">
      <c r="A1192" s="21"/>
      <c r="B1192" s="21"/>
      <c r="C1192" s="21"/>
      <c r="D1192" s="21"/>
      <c r="E1192" s="21"/>
      <c r="H1192" s="49"/>
      <c r="I1192" s="49"/>
      <c r="J1192" s="50"/>
      <c r="K1192" s="50"/>
    </row>
    <row r="1193" spans="1:11">
      <c r="A1193" s="21"/>
      <c r="B1193" s="21"/>
      <c r="C1193" s="21"/>
      <c r="D1193" s="21"/>
      <c r="E1193" s="21"/>
      <c r="H1193" s="49"/>
      <c r="I1193" s="49"/>
      <c r="J1193" s="50"/>
      <c r="K1193" s="50"/>
    </row>
    <row r="1194" spans="1:11">
      <c r="A1194" s="21"/>
      <c r="B1194" s="21"/>
      <c r="C1194" s="21"/>
      <c r="D1194" s="21"/>
      <c r="E1194" s="21"/>
      <c r="H1194" s="49"/>
      <c r="I1194" s="49"/>
      <c r="J1194" s="50"/>
      <c r="K1194" s="50"/>
    </row>
    <row r="1195" spans="1:11">
      <c r="A1195" s="21"/>
      <c r="B1195" s="21"/>
      <c r="C1195" s="21"/>
      <c r="D1195" s="21"/>
      <c r="E1195" s="21"/>
      <c r="H1195" s="49"/>
      <c r="I1195" s="49"/>
      <c r="J1195" s="50"/>
      <c r="K1195" s="50"/>
    </row>
    <row r="1196" spans="1:11">
      <c r="A1196" s="21"/>
      <c r="B1196" s="21"/>
      <c r="C1196" s="21"/>
      <c r="D1196" s="21"/>
      <c r="E1196" s="21"/>
      <c r="H1196" s="49"/>
      <c r="I1196" s="49"/>
      <c r="J1196" s="50"/>
      <c r="K1196" s="50"/>
    </row>
    <row r="1197" spans="1:11">
      <c r="A1197" s="21"/>
      <c r="B1197" s="21"/>
      <c r="C1197" s="21"/>
      <c r="D1197" s="21"/>
      <c r="E1197" s="21"/>
      <c r="H1197" s="49"/>
      <c r="I1197" s="49"/>
      <c r="J1197" s="50"/>
      <c r="K1197" s="50"/>
    </row>
    <row r="1198" spans="1:11">
      <c r="A1198" s="21"/>
      <c r="B1198" s="21"/>
      <c r="C1198" s="21"/>
      <c r="D1198" s="21"/>
      <c r="E1198" s="21"/>
      <c r="H1198" s="49"/>
      <c r="I1198" s="49"/>
      <c r="J1198" s="50"/>
      <c r="K1198" s="50"/>
    </row>
    <row r="1199" spans="1:11">
      <c r="A1199" s="21"/>
      <c r="B1199" s="21"/>
      <c r="C1199" s="21"/>
      <c r="D1199" s="21"/>
      <c r="E1199" s="21"/>
      <c r="H1199" s="49"/>
      <c r="I1199" s="49"/>
      <c r="J1199" s="50"/>
      <c r="K1199" s="50"/>
    </row>
    <row r="1200" spans="1:11">
      <c r="A1200" s="21"/>
      <c r="B1200" s="21"/>
      <c r="C1200" s="21"/>
      <c r="D1200" s="21"/>
      <c r="E1200" s="21"/>
      <c r="H1200" s="49"/>
      <c r="I1200" s="49"/>
      <c r="J1200" s="50"/>
      <c r="K1200" s="50"/>
    </row>
    <row r="1201" spans="1:11">
      <c r="A1201" s="21"/>
      <c r="B1201" s="21"/>
      <c r="C1201" s="21"/>
      <c r="D1201" s="21"/>
      <c r="E1201" s="21"/>
      <c r="H1201" s="49"/>
      <c r="I1201" s="49"/>
      <c r="J1201" s="50"/>
      <c r="K1201" s="50"/>
    </row>
    <row r="1202" spans="1:11">
      <c r="A1202" s="21"/>
      <c r="B1202" s="21"/>
      <c r="C1202" s="21"/>
      <c r="D1202" s="21"/>
      <c r="E1202" s="21"/>
      <c r="H1202" s="49"/>
      <c r="I1202" s="49"/>
      <c r="J1202" s="50"/>
      <c r="K1202" s="50"/>
    </row>
    <row r="1203" spans="1:11">
      <c r="A1203" s="21"/>
      <c r="B1203" s="21"/>
      <c r="C1203" s="21"/>
      <c r="D1203" s="21"/>
      <c r="E1203" s="21"/>
      <c r="H1203" s="49"/>
      <c r="I1203" s="49"/>
      <c r="J1203" s="50"/>
      <c r="K1203" s="50"/>
    </row>
    <row r="1204" spans="1:11">
      <c r="A1204" s="21"/>
      <c r="B1204" s="21"/>
      <c r="C1204" s="21"/>
      <c r="D1204" s="21"/>
      <c r="E1204" s="21"/>
      <c r="H1204" s="49"/>
      <c r="I1204" s="49"/>
      <c r="J1204" s="50"/>
      <c r="K1204" s="50"/>
    </row>
    <row r="1205" spans="1:11">
      <c r="A1205" s="21"/>
      <c r="B1205" s="21"/>
      <c r="C1205" s="21"/>
      <c r="D1205" s="21"/>
      <c r="E1205" s="21"/>
      <c r="H1205" s="49"/>
      <c r="I1205" s="49"/>
      <c r="J1205" s="50"/>
      <c r="K1205" s="50"/>
    </row>
    <row r="1206" spans="1:11">
      <c r="A1206" s="21"/>
      <c r="B1206" s="21"/>
      <c r="C1206" s="21"/>
      <c r="D1206" s="21"/>
      <c r="E1206" s="21"/>
      <c r="H1206" s="49"/>
      <c r="I1206" s="49"/>
      <c r="J1206" s="50"/>
      <c r="K1206" s="50"/>
    </row>
    <row r="1207" spans="1:11">
      <c r="A1207" s="21"/>
      <c r="B1207" s="21"/>
      <c r="C1207" s="21"/>
      <c r="D1207" s="21"/>
      <c r="E1207" s="21"/>
      <c r="H1207" s="49"/>
      <c r="I1207" s="49"/>
      <c r="J1207" s="50"/>
      <c r="K1207" s="50"/>
    </row>
    <row r="1208" spans="1:11">
      <c r="A1208" s="21"/>
      <c r="B1208" s="21"/>
      <c r="C1208" s="21"/>
      <c r="D1208" s="21"/>
      <c r="E1208" s="21"/>
      <c r="H1208" s="49"/>
      <c r="I1208" s="49"/>
      <c r="J1208" s="50"/>
      <c r="K1208" s="50"/>
    </row>
    <row r="1209" spans="1:11">
      <c r="A1209" s="21"/>
      <c r="B1209" s="21"/>
      <c r="C1209" s="21"/>
      <c r="D1209" s="21"/>
      <c r="E1209" s="21"/>
      <c r="H1209" s="49"/>
      <c r="I1209" s="49"/>
      <c r="J1209" s="50"/>
      <c r="K1209" s="50"/>
    </row>
    <row r="1210" spans="1:11">
      <c r="A1210" s="21"/>
      <c r="B1210" s="21"/>
      <c r="C1210" s="21"/>
      <c r="D1210" s="21"/>
      <c r="E1210" s="21"/>
      <c r="H1210" s="49"/>
      <c r="I1210" s="49"/>
      <c r="J1210" s="50"/>
      <c r="K1210" s="50"/>
    </row>
    <row r="1211" spans="1:11">
      <c r="A1211" s="21"/>
      <c r="B1211" s="21"/>
      <c r="C1211" s="21"/>
      <c r="D1211" s="21"/>
      <c r="E1211" s="21"/>
      <c r="H1211" s="49"/>
      <c r="I1211" s="49"/>
      <c r="J1211" s="50"/>
      <c r="K1211" s="50"/>
    </row>
    <row r="1212" spans="1:11">
      <c r="A1212" s="21"/>
      <c r="B1212" s="21"/>
      <c r="C1212" s="21"/>
      <c r="D1212" s="21"/>
      <c r="E1212" s="21"/>
      <c r="H1212" s="49"/>
      <c r="I1212" s="49"/>
      <c r="J1212" s="50"/>
      <c r="K1212" s="50"/>
    </row>
    <row r="1213" spans="1:11">
      <c r="A1213" s="21"/>
      <c r="B1213" s="21"/>
      <c r="C1213" s="21"/>
      <c r="D1213" s="21"/>
      <c r="E1213" s="21"/>
      <c r="H1213" s="49"/>
      <c r="I1213" s="49"/>
      <c r="J1213" s="50"/>
      <c r="K1213" s="50"/>
    </row>
    <row r="1214" spans="1:11">
      <c r="A1214" s="21"/>
      <c r="B1214" s="21"/>
      <c r="C1214" s="21"/>
      <c r="D1214" s="21"/>
      <c r="E1214" s="21"/>
      <c r="H1214" s="49"/>
      <c r="I1214" s="49"/>
      <c r="J1214" s="50"/>
      <c r="K1214" s="50"/>
    </row>
    <row r="1215" spans="1:11">
      <c r="A1215" s="21"/>
      <c r="B1215" s="21"/>
      <c r="C1215" s="21"/>
      <c r="D1215" s="21"/>
      <c r="E1215" s="21"/>
      <c r="H1215" s="49"/>
      <c r="I1215" s="49"/>
      <c r="J1215" s="50"/>
      <c r="K1215" s="50"/>
    </row>
    <row r="1216" spans="1:11">
      <c r="A1216" s="21"/>
      <c r="B1216" s="21"/>
      <c r="C1216" s="21"/>
      <c r="D1216" s="21"/>
      <c r="E1216" s="21"/>
      <c r="H1216" s="49"/>
      <c r="I1216" s="49"/>
      <c r="J1216" s="50"/>
      <c r="K1216" s="50"/>
    </row>
    <row r="1217" spans="1:11">
      <c r="A1217" s="21"/>
      <c r="B1217" s="21"/>
      <c r="C1217" s="21"/>
      <c r="D1217" s="21"/>
      <c r="E1217" s="21"/>
      <c r="H1217" s="49"/>
      <c r="I1217" s="49"/>
      <c r="J1217" s="50"/>
      <c r="K1217" s="50"/>
    </row>
    <row r="1218" spans="1:11">
      <c r="A1218" s="21"/>
      <c r="B1218" s="21"/>
      <c r="C1218" s="21"/>
      <c r="D1218" s="21"/>
      <c r="E1218" s="21"/>
      <c r="H1218" s="49"/>
      <c r="I1218" s="49"/>
      <c r="J1218" s="50"/>
      <c r="K1218" s="50"/>
    </row>
    <row r="1219" spans="1:11">
      <c r="A1219" s="21"/>
      <c r="B1219" s="21"/>
      <c r="C1219" s="21"/>
      <c r="D1219" s="21"/>
      <c r="E1219" s="21"/>
      <c r="H1219" s="49"/>
      <c r="I1219" s="49"/>
      <c r="J1219" s="50"/>
      <c r="K1219" s="50"/>
    </row>
    <row r="1220" spans="1:11">
      <c r="A1220" s="21"/>
      <c r="B1220" s="21"/>
      <c r="C1220" s="21"/>
      <c r="D1220" s="21"/>
      <c r="E1220" s="21"/>
      <c r="H1220" s="49"/>
      <c r="I1220" s="49"/>
      <c r="J1220" s="50"/>
      <c r="K1220" s="50"/>
    </row>
    <row r="1221" spans="1:11">
      <c r="A1221" s="21"/>
      <c r="B1221" s="21"/>
      <c r="C1221" s="21"/>
      <c r="D1221" s="21"/>
      <c r="E1221" s="21"/>
      <c r="H1221" s="49"/>
      <c r="I1221" s="49"/>
      <c r="J1221" s="50"/>
      <c r="K1221" s="50"/>
    </row>
    <row r="1222" spans="1:11">
      <c r="A1222" s="21"/>
      <c r="B1222" s="21"/>
      <c r="C1222" s="21"/>
      <c r="D1222" s="21"/>
      <c r="E1222" s="21"/>
      <c r="H1222" s="49"/>
      <c r="I1222" s="49"/>
      <c r="J1222" s="50"/>
      <c r="K1222" s="50"/>
    </row>
    <row r="1223" spans="1:11">
      <c r="A1223" s="21"/>
      <c r="B1223" s="21"/>
      <c r="C1223" s="21"/>
      <c r="D1223" s="21"/>
      <c r="E1223" s="21"/>
      <c r="H1223" s="49"/>
      <c r="I1223" s="49"/>
      <c r="J1223" s="50"/>
      <c r="K1223" s="50"/>
    </row>
    <row r="1224" spans="1:11">
      <c r="A1224" s="21"/>
      <c r="B1224" s="21"/>
      <c r="C1224" s="21"/>
      <c r="D1224" s="21"/>
      <c r="E1224" s="21"/>
      <c r="H1224" s="49"/>
      <c r="I1224" s="49"/>
      <c r="J1224" s="50"/>
      <c r="K1224" s="50"/>
    </row>
    <row r="1225" spans="1:11">
      <c r="A1225" s="21"/>
      <c r="B1225" s="21"/>
      <c r="C1225" s="21"/>
      <c r="D1225" s="21"/>
      <c r="E1225" s="21"/>
      <c r="H1225" s="49"/>
      <c r="I1225" s="49"/>
      <c r="J1225" s="50"/>
      <c r="K1225" s="50"/>
    </row>
    <row r="1226" spans="1:11">
      <c r="A1226" s="21"/>
      <c r="B1226" s="21"/>
      <c r="C1226" s="21"/>
      <c r="D1226" s="21"/>
      <c r="E1226" s="21"/>
      <c r="H1226" s="49"/>
      <c r="I1226" s="49"/>
      <c r="J1226" s="50"/>
      <c r="K1226" s="50"/>
    </row>
    <row r="1227" spans="1:11">
      <c r="A1227" s="21"/>
      <c r="B1227" s="21"/>
      <c r="C1227" s="21"/>
      <c r="D1227" s="21"/>
      <c r="E1227" s="21"/>
      <c r="H1227" s="49"/>
      <c r="I1227" s="49"/>
      <c r="J1227" s="50"/>
      <c r="K1227" s="50"/>
    </row>
    <row r="1228" spans="1:11">
      <c r="A1228" s="21"/>
      <c r="B1228" s="21"/>
      <c r="C1228" s="21"/>
      <c r="D1228" s="21"/>
      <c r="E1228" s="21"/>
      <c r="H1228" s="49"/>
      <c r="I1228" s="49"/>
      <c r="J1228" s="50"/>
      <c r="K1228" s="50"/>
    </row>
    <row r="1229" spans="1:11">
      <c r="A1229" s="21"/>
      <c r="B1229" s="21"/>
      <c r="C1229" s="21"/>
      <c r="D1229" s="21"/>
      <c r="E1229" s="21"/>
      <c r="H1229" s="49"/>
      <c r="I1229" s="49"/>
      <c r="J1229" s="50"/>
      <c r="K1229" s="50"/>
    </row>
    <row r="1230" spans="1:11">
      <c r="A1230" s="21"/>
      <c r="B1230" s="21"/>
      <c r="C1230" s="21"/>
      <c r="D1230" s="21"/>
      <c r="E1230" s="21"/>
      <c r="H1230" s="49"/>
      <c r="I1230" s="49"/>
      <c r="J1230" s="50"/>
      <c r="K1230" s="50"/>
    </row>
    <row r="1231" spans="1:11">
      <c r="A1231" s="21"/>
      <c r="B1231" s="21"/>
      <c r="C1231" s="21"/>
      <c r="D1231" s="21"/>
      <c r="E1231" s="21"/>
      <c r="H1231" s="49"/>
      <c r="I1231" s="49"/>
      <c r="J1231" s="50"/>
      <c r="K1231" s="50"/>
    </row>
    <row r="1232" spans="1:11">
      <c r="A1232" s="21"/>
      <c r="B1232" s="21"/>
      <c r="C1232" s="21"/>
      <c r="D1232" s="21"/>
      <c r="E1232" s="21"/>
      <c r="H1232" s="49"/>
      <c r="I1232" s="49"/>
      <c r="J1232" s="50"/>
      <c r="K1232" s="50"/>
    </row>
    <row r="1233" spans="1:11">
      <c r="A1233" s="21"/>
      <c r="B1233" s="21"/>
      <c r="C1233" s="21"/>
      <c r="D1233" s="21"/>
      <c r="E1233" s="21"/>
      <c r="H1233" s="49"/>
      <c r="I1233" s="49"/>
      <c r="J1233" s="50"/>
      <c r="K1233" s="50"/>
    </row>
    <row r="1234" spans="1:11">
      <c r="A1234" s="21"/>
      <c r="B1234" s="21"/>
      <c r="C1234" s="21"/>
      <c r="D1234" s="21"/>
      <c r="E1234" s="21"/>
      <c r="H1234" s="49"/>
      <c r="I1234" s="49"/>
      <c r="J1234" s="50"/>
      <c r="K1234" s="50"/>
    </row>
    <row r="1235" spans="1:11">
      <c r="A1235" s="21"/>
      <c r="B1235" s="21"/>
      <c r="C1235" s="21"/>
      <c r="D1235" s="21"/>
      <c r="E1235" s="21"/>
      <c r="H1235" s="49"/>
      <c r="I1235" s="49"/>
      <c r="J1235" s="50"/>
      <c r="K1235" s="50"/>
    </row>
    <row r="1236" spans="1:11">
      <c r="A1236" s="21"/>
      <c r="B1236" s="21"/>
      <c r="C1236" s="21"/>
      <c r="D1236" s="21"/>
      <c r="E1236" s="21"/>
      <c r="H1236" s="49"/>
      <c r="I1236" s="49"/>
      <c r="J1236" s="50"/>
      <c r="K1236" s="50"/>
    </row>
    <row r="1237" spans="1:11">
      <c r="A1237" s="21"/>
      <c r="B1237" s="21"/>
      <c r="C1237" s="21"/>
      <c r="D1237" s="21"/>
      <c r="E1237" s="21"/>
      <c r="H1237" s="49"/>
      <c r="I1237" s="49"/>
      <c r="J1237" s="50"/>
      <c r="K1237" s="50"/>
    </row>
    <row r="1238" spans="1:11">
      <c r="A1238" s="21"/>
      <c r="B1238" s="21"/>
      <c r="C1238" s="21"/>
      <c r="D1238" s="21"/>
      <c r="E1238" s="21"/>
      <c r="H1238" s="49"/>
      <c r="I1238" s="49"/>
      <c r="J1238" s="50"/>
      <c r="K1238" s="50"/>
    </row>
    <row r="1239" spans="1:11">
      <c r="A1239" s="21"/>
      <c r="B1239" s="21"/>
      <c r="C1239" s="21"/>
      <c r="D1239" s="21"/>
      <c r="E1239" s="21"/>
      <c r="H1239" s="49"/>
      <c r="I1239" s="49"/>
      <c r="J1239" s="50"/>
      <c r="K1239" s="50"/>
    </row>
    <row r="1240" spans="1:11">
      <c r="A1240" s="21"/>
      <c r="B1240" s="21"/>
      <c r="C1240" s="21"/>
      <c r="D1240" s="21"/>
      <c r="E1240" s="21"/>
      <c r="H1240" s="49"/>
      <c r="I1240" s="49"/>
      <c r="J1240" s="50"/>
      <c r="K1240" s="50"/>
    </row>
    <row r="1241" spans="1:11">
      <c r="A1241" s="21"/>
      <c r="B1241" s="21"/>
      <c r="C1241" s="21"/>
      <c r="D1241" s="21"/>
      <c r="E1241" s="21"/>
      <c r="H1241" s="49"/>
      <c r="I1241" s="49"/>
      <c r="J1241" s="50"/>
      <c r="K1241" s="50"/>
    </row>
    <row r="1242" spans="1:11">
      <c r="A1242" s="21"/>
      <c r="B1242" s="21"/>
      <c r="C1242" s="21"/>
      <c r="D1242" s="21"/>
      <c r="E1242" s="21"/>
      <c r="H1242" s="49"/>
      <c r="I1242" s="49"/>
      <c r="J1242" s="50"/>
      <c r="K1242" s="50"/>
    </row>
    <row r="1243" spans="1:11">
      <c r="A1243" s="21"/>
      <c r="B1243" s="21"/>
      <c r="C1243" s="21"/>
      <c r="D1243" s="21"/>
      <c r="E1243" s="21"/>
      <c r="H1243" s="49"/>
      <c r="I1243" s="49"/>
      <c r="J1243" s="50"/>
      <c r="K1243" s="50"/>
    </row>
    <row r="1244" spans="1:11">
      <c r="A1244" s="21"/>
      <c r="B1244" s="21"/>
      <c r="C1244" s="21"/>
      <c r="D1244" s="21"/>
      <c r="E1244" s="21"/>
      <c r="H1244" s="49"/>
      <c r="I1244" s="49"/>
      <c r="J1244" s="50"/>
      <c r="K1244" s="50"/>
    </row>
    <row r="1245" spans="1:11">
      <c r="A1245" s="21"/>
      <c r="B1245" s="21"/>
      <c r="C1245" s="21"/>
      <c r="D1245" s="21"/>
      <c r="E1245" s="21"/>
      <c r="H1245" s="49"/>
      <c r="I1245" s="49"/>
      <c r="J1245" s="50"/>
      <c r="K1245" s="50"/>
    </row>
    <row r="1246" spans="1:11">
      <c r="A1246" s="21"/>
      <c r="B1246" s="21"/>
      <c r="C1246" s="21"/>
      <c r="D1246" s="21"/>
      <c r="E1246" s="21"/>
      <c r="H1246" s="49"/>
      <c r="I1246" s="49"/>
      <c r="J1246" s="50"/>
      <c r="K1246" s="50"/>
    </row>
    <row r="1247" spans="1:11">
      <c r="A1247" s="21"/>
      <c r="B1247" s="21"/>
      <c r="C1247" s="21"/>
      <c r="D1247" s="21"/>
      <c r="E1247" s="21"/>
      <c r="H1247" s="49"/>
      <c r="I1247" s="49"/>
      <c r="J1247" s="50"/>
      <c r="K1247" s="50"/>
    </row>
    <row r="1248" spans="1:11">
      <c r="A1248" s="21"/>
      <c r="B1248" s="21"/>
      <c r="C1248" s="21"/>
      <c r="D1248" s="21"/>
      <c r="E1248" s="21"/>
      <c r="H1248" s="49"/>
      <c r="I1248" s="49"/>
      <c r="J1248" s="50"/>
      <c r="K1248" s="50"/>
    </row>
    <row r="1249" spans="1:11">
      <c r="A1249" s="21"/>
      <c r="B1249" s="21"/>
      <c r="C1249" s="21"/>
      <c r="D1249" s="21"/>
      <c r="E1249" s="21"/>
      <c r="H1249" s="49"/>
      <c r="I1249" s="49"/>
      <c r="J1249" s="50"/>
      <c r="K1249" s="50"/>
    </row>
    <row r="1250" spans="1:11">
      <c r="A1250" s="21"/>
      <c r="B1250" s="21"/>
      <c r="C1250" s="21"/>
      <c r="D1250" s="21"/>
      <c r="E1250" s="21"/>
      <c r="H1250" s="49"/>
      <c r="I1250" s="49"/>
      <c r="J1250" s="50"/>
      <c r="K1250" s="50"/>
    </row>
    <row r="1251" spans="1:11">
      <c r="A1251" s="21"/>
      <c r="B1251" s="21"/>
      <c r="C1251" s="21"/>
      <c r="D1251" s="21"/>
      <c r="E1251" s="21"/>
      <c r="H1251" s="49"/>
      <c r="I1251" s="49"/>
      <c r="J1251" s="50"/>
      <c r="K1251" s="50"/>
    </row>
    <row r="1252" spans="1:11">
      <c r="A1252" s="21"/>
      <c r="B1252" s="21"/>
      <c r="C1252" s="21"/>
      <c r="D1252" s="21"/>
      <c r="E1252" s="21"/>
      <c r="H1252" s="49"/>
      <c r="I1252" s="49"/>
      <c r="J1252" s="50"/>
      <c r="K1252" s="50"/>
    </row>
    <row r="1253" spans="1:11">
      <c r="A1253" s="21"/>
      <c r="B1253" s="21"/>
      <c r="C1253" s="21"/>
      <c r="D1253" s="21"/>
      <c r="E1253" s="21"/>
      <c r="H1253" s="49"/>
      <c r="I1253" s="49"/>
      <c r="J1253" s="50"/>
      <c r="K1253" s="50"/>
    </row>
    <row r="1254" spans="1:11">
      <c r="A1254" s="21"/>
      <c r="B1254" s="21"/>
      <c r="C1254" s="21"/>
      <c r="D1254" s="21"/>
      <c r="E1254" s="21"/>
      <c r="H1254" s="49"/>
      <c r="I1254" s="49"/>
      <c r="J1254" s="50"/>
      <c r="K1254" s="50"/>
    </row>
    <row r="1255" spans="1:11">
      <c r="A1255" s="21"/>
      <c r="B1255" s="21"/>
      <c r="C1255" s="21"/>
      <c r="D1255" s="21"/>
      <c r="E1255" s="21"/>
      <c r="H1255" s="49"/>
      <c r="I1255" s="49"/>
      <c r="J1255" s="50"/>
      <c r="K1255" s="50"/>
    </row>
    <row r="1256" spans="1:11">
      <c r="A1256" s="21"/>
      <c r="B1256" s="21"/>
      <c r="C1256" s="21"/>
      <c r="D1256" s="21"/>
      <c r="E1256" s="21"/>
      <c r="H1256" s="49"/>
      <c r="I1256" s="49"/>
      <c r="J1256" s="50"/>
      <c r="K1256" s="50"/>
    </row>
    <row r="1257" spans="1:11">
      <c r="A1257" s="21"/>
      <c r="B1257" s="21"/>
      <c r="C1257" s="21"/>
      <c r="D1257" s="21"/>
      <c r="E1257" s="21"/>
      <c r="H1257" s="49"/>
      <c r="I1257" s="49"/>
      <c r="J1257" s="50"/>
      <c r="K1257" s="50"/>
    </row>
    <row r="1258" spans="1:11">
      <c r="A1258" s="21"/>
      <c r="B1258" s="21"/>
      <c r="C1258" s="21"/>
      <c r="D1258" s="21"/>
      <c r="E1258" s="21"/>
      <c r="H1258" s="49"/>
      <c r="I1258" s="49"/>
      <c r="J1258" s="50"/>
      <c r="K1258" s="50"/>
    </row>
    <row r="1259" spans="1:11">
      <c r="A1259" s="21"/>
      <c r="B1259" s="21"/>
      <c r="C1259" s="21"/>
      <c r="D1259" s="21"/>
      <c r="E1259" s="21"/>
      <c r="H1259" s="49"/>
      <c r="I1259" s="49"/>
      <c r="J1259" s="50"/>
      <c r="K1259" s="50"/>
    </row>
    <row r="1260" spans="1:11">
      <c r="A1260" s="21"/>
      <c r="B1260" s="21"/>
      <c r="C1260" s="21"/>
      <c r="D1260" s="21"/>
      <c r="E1260" s="21"/>
      <c r="H1260" s="49"/>
      <c r="I1260" s="49"/>
      <c r="J1260" s="50"/>
      <c r="K1260" s="50"/>
    </row>
    <row r="1261" spans="1:11">
      <c r="A1261" s="21"/>
      <c r="B1261" s="21"/>
      <c r="C1261" s="21"/>
      <c r="D1261" s="21"/>
      <c r="E1261" s="21"/>
      <c r="H1261" s="49"/>
      <c r="I1261" s="49"/>
      <c r="J1261" s="50"/>
      <c r="K1261" s="50"/>
    </row>
    <row r="1262" spans="1:11">
      <c r="A1262" s="21"/>
      <c r="B1262" s="21"/>
      <c r="C1262" s="21"/>
      <c r="D1262" s="21"/>
      <c r="E1262" s="21"/>
      <c r="H1262" s="49"/>
      <c r="I1262" s="49"/>
      <c r="J1262" s="50"/>
      <c r="K1262" s="50"/>
    </row>
    <row r="1263" spans="1:11">
      <c r="A1263" s="21"/>
      <c r="B1263" s="21"/>
      <c r="C1263" s="21"/>
      <c r="D1263" s="21"/>
      <c r="E1263" s="21"/>
      <c r="H1263" s="49"/>
      <c r="I1263" s="49"/>
      <c r="J1263" s="50"/>
      <c r="K1263" s="50"/>
    </row>
    <row r="1264" spans="1:11">
      <c r="A1264" s="21"/>
      <c r="B1264" s="21"/>
      <c r="C1264" s="21"/>
      <c r="D1264" s="21"/>
      <c r="E1264" s="21"/>
      <c r="H1264" s="49"/>
      <c r="I1264" s="49"/>
      <c r="J1264" s="50"/>
      <c r="K1264" s="50"/>
    </row>
    <row r="1265" spans="1:11">
      <c r="A1265" s="21"/>
      <c r="B1265" s="21"/>
      <c r="C1265" s="21"/>
      <c r="D1265" s="21"/>
      <c r="E1265" s="21"/>
      <c r="H1265" s="49"/>
      <c r="I1265" s="49"/>
      <c r="J1265" s="50"/>
      <c r="K1265" s="50"/>
    </row>
    <row r="1266" spans="1:11">
      <c r="A1266" s="21"/>
      <c r="B1266" s="21"/>
      <c r="C1266" s="21"/>
      <c r="D1266" s="21"/>
      <c r="E1266" s="21"/>
      <c r="H1266" s="49"/>
      <c r="I1266" s="49"/>
      <c r="J1266" s="50"/>
      <c r="K1266" s="50"/>
    </row>
    <row r="1267" spans="1:11">
      <c r="A1267" s="21"/>
      <c r="B1267" s="21"/>
      <c r="C1267" s="21"/>
      <c r="D1267" s="21"/>
      <c r="E1267" s="21"/>
      <c r="H1267" s="49"/>
      <c r="I1267" s="49"/>
      <c r="J1267" s="50"/>
      <c r="K1267" s="50"/>
    </row>
    <row r="1268" spans="1:11">
      <c r="A1268" s="21"/>
      <c r="B1268" s="21"/>
      <c r="C1268" s="21"/>
      <c r="D1268" s="21"/>
      <c r="E1268" s="21"/>
      <c r="H1268" s="49"/>
      <c r="I1268" s="49"/>
      <c r="J1268" s="50"/>
      <c r="K1268" s="50"/>
    </row>
    <row r="1269" spans="1:11">
      <c r="A1269" s="21"/>
      <c r="B1269" s="21"/>
      <c r="C1269" s="21"/>
      <c r="D1269" s="21"/>
      <c r="E1269" s="21"/>
      <c r="H1269" s="49"/>
      <c r="I1269" s="49"/>
      <c r="J1269" s="50"/>
      <c r="K1269" s="50"/>
    </row>
    <row r="1270" spans="1:11">
      <c r="A1270" s="21"/>
      <c r="B1270" s="21"/>
      <c r="C1270" s="21"/>
      <c r="D1270" s="21"/>
      <c r="E1270" s="21"/>
      <c r="H1270" s="49"/>
      <c r="I1270" s="49"/>
      <c r="J1270" s="50"/>
      <c r="K1270" s="50"/>
    </row>
    <row r="1271" spans="1:11">
      <c r="A1271" s="21"/>
      <c r="B1271" s="21"/>
      <c r="C1271" s="21"/>
      <c r="D1271" s="21"/>
      <c r="E1271" s="21"/>
      <c r="H1271" s="49"/>
      <c r="I1271" s="49"/>
      <c r="J1271" s="50"/>
      <c r="K1271" s="50"/>
    </row>
    <row r="1272" spans="1:11">
      <c r="A1272" s="21"/>
      <c r="B1272" s="21"/>
      <c r="C1272" s="21"/>
      <c r="D1272" s="21"/>
      <c r="E1272" s="21"/>
      <c r="H1272" s="49"/>
      <c r="I1272" s="49"/>
      <c r="J1272" s="50"/>
      <c r="K1272" s="50"/>
    </row>
    <row r="1273" spans="1:11">
      <c r="A1273" s="21"/>
      <c r="B1273" s="21"/>
      <c r="C1273" s="21"/>
      <c r="D1273" s="21"/>
      <c r="E1273" s="21"/>
      <c r="H1273" s="49"/>
      <c r="I1273" s="49"/>
      <c r="J1273" s="50"/>
      <c r="K1273" s="50"/>
    </row>
    <row r="1274" spans="1:11">
      <c r="A1274" s="21"/>
      <c r="B1274" s="21"/>
      <c r="C1274" s="21"/>
      <c r="D1274" s="21"/>
      <c r="E1274" s="21"/>
      <c r="H1274" s="49"/>
      <c r="I1274" s="49"/>
      <c r="J1274" s="50"/>
      <c r="K1274" s="50"/>
    </row>
    <row r="1275" spans="1:11">
      <c r="A1275" s="21"/>
      <c r="B1275" s="21"/>
      <c r="C1275" s="21"/>
      <c r="D1275" s="21"/>
      <c r="E1275" s="21"/>
      <c r="H1275" s="49"/>
      <c r="I1275" s="49"/>
      <c r="J1275" s="50"/>
      <c r="K1275" s="50"/>
    </row>
    <row r="1276" spans="1:11">
      <c r="A1276" s="21"/>
      <c r="B1276" s="21"/>
      <c r="C1276" s="21"/>
      <c r="D1276" s="21"/>
      <c r="E1276" s="21"/>
      <c r="H1276" s="49"/>
      <c r="I1276" s="49"/>
      <c r="J1276" s="50"/>
      <c r="K1276" s="50"/>
    </row>
    <row r="1277" spans="1:11">
      <c r="A1277" s="21"/>
      <c r="B1277" s="21"/>
      <c r="C1277" s="21"/>
      <c r="D1277" s="21"/>
      <c r="E1277" s="21"/>
      <c r="H1277" s="49"/>
      <c r="I1277" s="49"/>
      <c r="J1277" s="50"/>
      <c r="K1277" s="50"/>
    </row>
    <row r="1278" spans="1:11">
      <c r="A1278" s="21"/>
      <c r="B1278" s="21"/>
      <c r="C1278" s="21"/>
      <c r="D1278" s="21"/>
      <c r="E1278" s="21"/>
      <c r="H1278" s="49"/>
      <c r="I1278" s="49"/>
      <c r="J1278" s="50"/>
      <c r="K1278" s="50"/>
    </row>
    <row r="1279" spans="1:11">
      <c r="A1279" s="21"/>
      <c r="B1279" s="21"/>
      <c r="C1279" s="21"/>
      <c r="D1279" s="21"/>
      <c r="E1279" s="21"/>
      <c r="H1279" s="49"/>
      <c r="I1279" s="49"/>
      <c r="J1279" s="50"/>
      <c r="K1279" s="50"/>
    </row>
    <row r="1280" spans="1:11">
      <c r="A1280" s="21"/>
      <c r="B1280" s="21"/>
      <c r="C1280" s="21"/>
      <c r="D1280" s="21"/>
      <c r="E1280" s="21"/>
      <c r="H1280" s="49"/>
      <c r="I1280" s="49"/>
      <c r="J1280" s="50"/>
      <c r="K1280" s="50"/>
    </row>
    <row r="1281" spans="1:11">
      <c r="A1281" s="21"/>
      <c r="B1281" s="21"/>
      <c r="C1281" s="21"/>
      <c r="D1281" s="21"/>
      <c r="E1281" s="21"/>
      <c r="H1281" s="49"/>
      <c r="I1281" s="49"/>
      <c r="J1281" s="50"/>
      <c r="K1281" s="50"/>
    </row>
    <row r="1282" spans="1:11">
      <c r="A1282" s="21"/>
      <c r="B1282" s="21"/>
      <c r="C1282" s="21"/>
      <c r="D1282" s="21"/>
      <c r="E1282" s="21"/>
      <c r="H1282" s="49"/>
      <c r="I1282" s="49"/>
      <c r="J1282" s="50"/>
      <c r="K1282" s="50"/>
    </row>
    <row r="1283" spans="1:11">
      <c r="A1283" s="21"/>
      <c r="B1283" s="21"/>
      <c r="C1283" s="21"/>
      <c r="D1283" s="21"/>
      <c r="E1283" s="21"/>
      <c r="H1283" s="49"/>
      <c r="I1283" s="49"/>
      <c r="J1283" s="50"/>
      <c r="K1283" s="50"/>
    </row>
    <row r="1284" spans="1:11">
      <c r="A1284" s="21"/>
      <c r="B1284" s="21"/>
      <c r="C1284" s="21"/>
      <c r="D1284" s="21"/>
      <c r="E1284" s="21"/>
      <c r="H1284" s="49"/>
      <c r="I1284" s="49"/>
      <c r="J1284" s="50"/>
      <c r="K1284" s="50"/>
    </row>
    <row r="1285" spans="1:11">
      <c r="A1285" s="21"/>
      <c r="B1285" s="21"/>
      <c r="C1285" s="21"/>
      <c r="D1285" s="21"/>
      <c r="E1285" s="21"/>
      <c r="H1285" s="49"/>
      <c r="I1285" s="49"/>
      <c r="J1285" s="50"/>
      <c r="K1285" s="50"/>
    </row>
    <row r="1286" spans="1:11">
      <c r="A1286" s="21"/>
      <c r="B1286" s="21"/>
      <c r="C1286" s="21"/>
      <c r="D1286" s="21"/>
      <c r="E1286" s="21"/>
      <c r="H1286" s="49"/>
      <c r="I1286" s="49"/>
      <c r="J1286" s="50"/>
      <c r="K1286" s="50"/>
    </row>
    <row r="1287" spans="1:11">
      <c r="A1287" s="21"/>
      <c r="B1287" s="21"/>
      <c r="C1287" s="21"/>
      <c r="D1287" s="21"/>
      <c r="E1287" s="21"/>
      <c r="H1287" s="49"/>
      <c r="I1287" s="49"/>
      <c r="J1287" s="50"/>
      <c r="K1287" s="50"/>
    </row>
    <row r="1288" spans="1:11">
      <c r="A1288" s="21"/>
      <c r="B1288" s="21"/>
      <c r="C1288" s="21"/>
      <c r="D1288" s="21"/>
      <c r="E1288" s="21"/>
      <c r="H1288" s="49"/>
      <c r="I1288" s="49"/>
      <c r="J1288" s="50"/>
      <c r="K1288" s="50"/>
    </row>
    <row r="1289" spans="1:11">
      <c r="A1289" s="21"/>
      <c r="B1289" s="21"/>
      <c r="C1289" s="21"/>
      <c r="D1289" s="21"/>
      <c r="E1289" s="21"/>
      <c r="H1289" s="49"/>
      <c r="I1289" s="49"/>
      <c r="J1289" s="50"/>
      <c r="K1289" s="50"/>
    </row>
    <row r="1290" spans="1:11">
      <c r="A1290" s="21"/>
      <c r="B1290" s="21"/>
      <c r="C1290" s="21"/>
      <c r="D1290" s="21"/>
      <c r="E1290" s="21"/>
      <c r="H1290" s="49"/>
      <c r="I1290" s="49"/>
      <c r="J1290" s="50"/>
      <c r="K1290" s="50"/>
    </row>
    <row r="1291" spans="1:11">
      <c r="A1291" s="21"/>
      <c r="B1291" s="21"/>
      <c r="C1291" s="21"/>
      <c r="D1291" s="21"/>
      <c r="E1291" s="21"/>
      <c r="H1291" s="49"/>
      <c r="I1291" s="49"/>
      <c r="J1291" s="50"/>
      <c r="K1291" s="50"/>
    </row>
    <row r="1292" spans="1:11">
      <c r="A1292" s="21"/>
      <c r="B1292" s="21"/>
      <c r="C1292" s="21"/>
      <c r="D1292" s="21"/>
      <c r="E1292" s="21"/>
      <c r="H1292" s="49"/>
      <c r="I1292" s="49"/>
      <c r="J1292" s="50"/>
      <c r="K1292" s="50"/>
    </row>
    <row r="1293" spans="1:11">
      <c r="A1293" s="21"/>
      <c r="B1293" s="21"/>
      <c r="C1293" s="21"/>
      <c r="D1293" s="21"/>
      <c r="E1293" s="21"/>
      <c r="H1293" s="49"/>
      <c r="I1293" s="49"/>
      <c r="J1293" s="50"/>
      <c r="K1293" s="50"/>
    </row>
    <row r="1294" spans="1:11">
      <c r="A1294" s="21"/>
      <c r="B1294" s="21"/>
      <c r="C1294" s="21"/>
      <c r="D1294" s="21"/>
      <c r="E1294" s="21"/>
      <c r="H1294" s="49"/>
      <c r="I1294" s="49"/>
      <c r="J1294" s="50"/>
      <c r="K1294" s="50"/>
    </row>
    <row r="1295" spans="1:11">
      <c r="A1295" s="21"/>
      <c r="B1295" s="21"/>
      <c r="C1295" s="21"/>
      <c r="D1295" s="21"/>
      <c r="E1295" s="21"/>
      <c r="H1295" s="49"/>
      <c r="I1295" s="49"/>
      <c r="J1295" s="50"/>
      <c r="K1295" s="50"/>
    </row>
    <row r="1296" spans="1:11">
      <c r="A1296" s="21"/>
      <c r="B1296" s="21"/>
      <c r="C1296" s="21"/>
      <c r="D1296" s="21"/>
      <c r="E1296" s="21"/>
      <c r="H1296" s="49"/>
      <c r="I1296" s="49"/>
      <c r="J1296" s="50"/>
      <c r="K1296" s="50"/>
    </row>
    <row r="1297" spans="1:11">
      <c r="A1297" s="21"/>
      <c r="B1297" s="21"/>
      <c r="C1297" s="21"/>
      <c r="D1297" s="21"/>
      <c r="E1297" s="21"/>
      <c r="H1297" s="49"/>
      <c r="I1297" s="49"/>
      <c r="J1297" s="50"/>
      <c r="K1297" s="50"/>
    </row>
    <row r="1298" spans="1:11">
      <c r="A1298" s="21"/>
      <c r="B1298" s="21"/>
      <c r="C1298" s="21"/>
      <c r="D1298" s="21"/>
      <c r="E1298" s="21"/>
      <c r="H1298" s="49"/>
      <c r="I1298" s="49"/>
      <c r="J1298" s="50"/>
      <c r="K1298" s="50"/>
    </row>
    <row r="1299" spans="1:11">
      <c r="A1299" s="21"/>
      <c r="B1299" s="21"/>
      <c r="C1299" s="21"/>
      <c r="D1299" s="21"/>
      <c r="E1299" s="21"/>
      <c r="H1299" s="49"/>
      <c r="I1299" s="49"/>
      <c r="J1299" s="50"/>
      <c r="K1299" s="50"/>
    </row>
    <row r="1300" spans="1:11">
      <c r="A1300" s="21"/>
      <c r="B1300" s="21"/>
      <c r="C1300" s="21"/>
      <c r="D1300" s="21"/>
      <c r="E1300" s="21"/>
      <c r="H1300" s="49"/>
      <c r="I1300" s="49"/>
      <c r="J1300" s="50"/>
      <c r="K1300" s="50"/>
    </row>
    <row r="1301" spans="1:11">
      <c r="A1301" s="21"/>
      <c r="B1301" s="21"/>
      <c r="C1301" s="21"/>
      <c r="D1301" s="21"/>
      <c r="E1301" s="21"/>
      <c r="H1301" s="49"/>
      <c r="I1301" s="49"/>
      <c r="J1301" s="50"/>
      <c r="K1301" s="50"/>
    </row>
    <row r="1302" spans="1:11">
      <c r="A1302" s="21"/>
      <c r="B1302" s="21"/>
      <c r="C1302" s="21"/>
      <c r="D1302" s="21"/>
      <c r="E1302" s="21"/>
      <c r="H1302" s="49"/>
      <c r="I1302" s="49"/>
      <c r="J1302" s="50"/>
      <c r="K1302" s="50"/>
    </row>
    <row r="1303" spans="1:11">
      <c r="A1303" s="21"/>
      <c r="B1303" s="21"/>
      <c r="C1303" s="21"/>
      <c r="D1303" s="21"/>
      <c r="E1303" s="21"/>
      <c r="H1303" s="49"/>
      <c r="I1303" s="49"/>
      <c r="J1303" s="50"/>
      <c r="K1303" s="50"/>
    </row>
    <row r="1304" spans="1:11">
      <c r="A1304" s="21"/>
      <c r="B1304" s="21"/>
      <c r="C1304" s="21"/>
      <c r="D1304" s="21"/>
      <c r="E1304" s="21"/>
      <c r="H1304" s="49"/>
      <c r="I1304" s="49"/>
      <c r="J1304" s="50"/>
      <c r="K1304" s="50"/>
    </row>
    <row r="1305" spans="1:11">
      <c r="A1305" s="21"/>
      <c r="B1305" s="21"/>
      <c r="C1305" s="21"/>
      <c r="D1305" s="21"/>
      <c r="E1305" s="21"/>
      <c r="H1305" s="49"/>
      <c r="I1305" s="49"/>
      <c r="J1305" s="50"/>
      <c r="K1305" s="50"/>
    </row>
    <row r="1306" spans="1:11">
      <c r="A1306" s="21"/>
      <c r="B1306" s="21"/>
      <c r="C1306" s="21"/>
      <c r="D1306" s="21"/>
      <c r="E1306" s="21"/>
      <c r="H1306" s="49"/>
      <c r="I1306" s="49"/>
      <c r="J1306" s="50"/>
      <c r="K1306" s="50"/>
    </row>
    <row r="1307" spans="1:11">
      <c r="A1307" s="21"/>
      <c r="B1307" s="21"/>
      <c r="C1307" s="21"/>
      <c r="D1307" s="21"/>
      <c r="E1307" s="21"/>
      <c r="H1307" s="49"/>
      <c r="I1307" s="49"/>
      <c r="J1307" s="50"/>
      <c r="K1307" s="50"/>
    </row>
    <row r="1308" spans="1:11">
      <c r="A1308" s="21"/>
      <c r="B1308" s="21"/>
      <c r="C1308" s="21"/>
      <c r="D1308" s="21"/>
      <c r="E1308" s="21"/>
      <c r="H1308" s="49"/>
      <c r="I1308" s="49"/>
      <c r="J1308" s="50"/>
      <c r="K1308" s="50"/>
    </row>
    <row r="1309" spans="1:11">
      <c r="A1309" s="21"/>
      <c r="B1309" s="21"/>
      <c r="C1309" s="21"/>
      <c r="D1309" s="21"/>
      <c r="E1309" s="21"/>
      <c r="H1309" s="49"/>
      <c r="I1309" s="49"/>
      <c r="J1309" s="50"/>
      <c r="K1309" s="50"/>
    </row>
    <row r="1310" spans="1:11">
      <c r="A1310" s="21"/>
      <c r="B1310" s="21"/>
      <c r="C1310" s="21"/>
      <c r="D1310" s="21"/>
      <c r="E1310" s="21"/>
      <c r="H1310" s="49"/>
      <c r="I1310" s="49"/>
      <c r="J1310" s="50"/>
      <c r="K1310" s="50"/>
    </row>
    <row r="1311" spans="1:11">
      <c r="A1311" s="21"/>
      <c r="B1311" s="21"/>
      <c r="C1311" s="21"/>
      <c r="D1311" s="21"/>
      <c r="E1311" s="21"/>
      <c r="H1311" s="49"/>
      <c r="I1311" s="49"/>
      <c r="J1311" s="50"/>
      <c r="K1311" s="50"/>
    </row>
    <row r="1312" spans="1:11">
      <c r="A1312" s="21"/>
      <c r="B1312" s="21"/>
      <c r="C1312" s="21"/>
      <c r="D1312" s="21"/>
      <c r="E1312" s="21"/>
      <c r="H1312" s="49"/>
      <c r="I1312" s="49"/>
      <c r="J1312" s="50"/>
      <c r="K1312" s="50"/>
    </row>
    <row r="1313" spans="1:11">
      <c r="A1313" s="21"/>
      <c r="B1313" s="21"/>
      <c r="C1313" s="21"/>
      <c r="D1313" s="21"/>
      <c r="E1313" s="21"/>
      <c r="H1313" s="49"/>
      <c r="I1313" s="49"/>
      <c r="J1313" s="50"/>
      <c r="K1313" s="50"/>
    </row>
    <row r="1314" spans="1:11">
      <c r="A1314" s="21"/>
      <c r="B1314" s="21"/>
      <c r="C1314" s="21"/>
      <c r="D1314" s="21"/>
      <c r="E1314" s="21"/>
      <c r="H1314" s="49"/>
      <c r="I1314" s="49"/>
      <c r="J1314" s="50"/>
      <c r="K1314" s="50"/>
    </row>
    <row r="1315" spans="1:11">
      <c r="A1315" s="21"/>
      <c r="B1315" s="21"/>
      <c r="C1315" s="21"/>
      <c r="D1315" s="21"/>
      <c r="E1315" s="21"/>
      <c r="H1315" s="49"/>
      <c r="I1315" s="49"/>
      <c r="J1315" s="50"/>
      <c r="K1315" s="50"/>
    </row>
    <row r="1316" spans="1:11">
      <c r="A1316" s="21"/>
      <c r="B1316" s="21"/>
      <c r="C1316" s="21"/>
      <c r="D1316" s="21"/>
      <c r="E1316" s="21"/>
      <c r="H1316" s="49"/>
      <c r="I1316" s="49"/>
      <c r="J1316" s="50"/>
      <c r="K1316" s="50"/>
    </row>
    <row r="1317" spans="1:11">
      <c r="A1317" s="21"/>
      <c r="B1317" s="21"/>
      <c r="C1317" s="21"/>
      <c r="D1317" s="21"/>
      <c r="E1317" s="21"/>
      <c r="H1317" s="49"/>
      <c r="I1317" s="49"/>
      <c r="J1317" s="50"/>
      <c r="K1317" s="50"/>
    </row>
    <row r="1318" spans="1:11">
      <c r="A1318" s="21"/>
      <c r="B1318" s="21"/>
      <c r="C1318" s="21"/>
      <c r="D1318" s="21"/>
      <c r="E1318" s="21"/>
      <c r="H1318" s="49"/>
      <c r="I1318" s="49"/>
      <c r="J1318" s="50"/>
      <c r="K1318" s="50"/>
    </row>
    <row r="1319" spans="1:11">
      <c r="A1319" s="21"/>
      <c r="B1319" s="21"/>
      <c r="C1319" s="21"/>
      <c r="D1319" s="21"/>
      <c r="E1319" s="21"/>
      <c r="H1319" s="49"/>
      <c r="I1319" s="49"/>
      <c r="J1319" s="50"/>
      <c r="K1319" s="50"/>
    </row>
    <row r="1320" spans="1:11">
      <c r="A1320" s="21"/>
      <c r="B1320" s="21"/>
      <c r="C1320" s="21"/>
      <c r="D1320" s="21"/>
      <c r="E1320" s="21"/>
      <c r="H1320" s="49"/>
      <c r="I1320" s="49"/>
      <c r="J1320" s="50"/>
      <c r="K1320" s="50"/>
    </row>
    <row r="1321" spans="1:11">
      <c r="A1321" s="21"/>
      <c r="B1321" s="21"/>
      <c r="C1321" s="21"/>
      <c r="D1321" s="21"/>
      <c r="E1321" s="21"/>
      <c r="H1321" s="49"/>
      <c r="I1321" s="49"/>
      <c r="J1321" s="50"/>
      <c r="K1321" s="50"/>
    </row>
    <row r="1322" spans="1:11">
      <c r="A1322" s="21"/>
      <c r="B1322" s="21"/>
      <c r="C1322" s="21"/>
      <c r="D1322" s="21"/>
      <c r="E1322" s="21"/>
      <c r="H1322" s="49"/>
      <c r="I1322" s="49"/>
      <c r="J1322" s="50"/>
      <c r="K1322" s="50"/>
    </row>
    <row r="1323" spans="1:11">
      <c r="A1323" s="21"/>
      <c r="B1323" s="21"/>
      <c r="C1323" s="21"/>
      <c r="D1323" s="21"/>
      <c r="E1323" s="21"/>
      <c r="H1323" s="49"/>
      <c r="I1323" s="49"/>
      <c r="J1323" s="50"/>
      <c r="K1323" s="50"/>
    </row>
    <row r="1324" spans="1:11">
      <c r="A1324" s="21"/>
      <c r="B1324" s="21"/>
      <c r="C1324" s="21"/>
      <c r="D1324" s="21"/>
      <c r="E1324" s="21"/>
      <c r="H1324" s="49"/>
      <c r="I1324" s="49"/>
      <c r="J1324" s="50"/>
      <c r="K1324" s="50"/>
    </row>
    <row r="1325" spans="1:11">
      <c r="A1325" s="21"/>
      <c r="B1325" s="21"/>
      <c r="C1325" s="21"/>
      <c r="D1325" s="21"/>
      <c r="E1325" s="21"/>
      <c r="H1325" s="49"/>
      <c r="I1325" s="49"/>
      <c r="J1325" s="50"/>
      <c r="K1325" s="50"/>
    </row>
    <row r="1326" spans="1:11">
      <c r="A1326" s="21"/>
      <c r="B1326" s="21"/>
      <c r="C1326" s="21"/>
      <c r="D1326" s="21"/>
      <c r="E1326" s="21"/>
      <c r="H1326" s="49"/>
      <c r="I1326" s="49"/>
      <c r="J1326" s="50"/>
      <c r="K1326" s="50"/>
    </row>
    <row r="1327" spans="1:11">
      <c r="A1327" s="21"/>
      <c r="B1327" s="21"/>
      <c r="C1327" s="21"/>
      <c r="D1327" s="21"/>
      <c r="E1327" s="21"/>
      <c r="H1327" s="49"/>
      <c r="I1327" s="49"/>
      <c r="J1327" s="50"/>
      <c r="K1327" s="50"/>
    </row>
    <row r="1328" spans="1:11">
      <c r="A1328" s="21"/>
      <c r="B1328" s="21"/>
      <c r="C1328" s="21"/>
      <c r="D1328" s="21"/>
      <c r="E1328" s="21"/>
      <c r="H1328" s="49"/>
      <c r="I1328" s="49"/>
      <c r="J1328" s="50"/>
      <c r="K1328" s="50"/>
    </row>
    <row r="1329" spans="1:11">
      <c r="A1329" s="21"/>
      <c r="B1329" s="21"/>
      <c r="C1329" s="21"/>
      <c r="D1329" s="21"/>
      <c r="E1329" s="21"/>
      <c r="H1329" s="49"/>
      <c r="I1329" s="49"/>
      <c r="J1329" s="50"/>
      <c r="K1329" s="50"/>
    </row>
    <row r="1330" spans="1:11">
      <c r="A1330" s="21"/>
      <c r="B1330" s="21"/>
      <c r="C1330" s="21"/>
      <c r="D1330" s="21"/>
      <c r="E1330" s="21"/>
      <c r="H1330" s="49"/>
      <c r="I1330" s="49"/>
      <c r="J1330" s="50"/>
      <c r="K1330" s="50"/>
    </row>
    <row r="1331" spans="1:11">
      <c r="A1331" s="21"/>
      <c r="B1331" s="21"/>
      <c r="C1331" s="21"/>
      <c r="D1331" s="21"/>
      <c r="E1331" s="21"/>
      <c r="H1331" s="49"/>
      <c r="I1331" s="49"/>
      <c r="J1331" s="50"/>
      <c r="K1331" s="50"/>
    </row>
    <row r="1332" spans="1:11">
      <c r="A1332" s="21"/>
      <c r="B1332" s="21"/>
      <c r="C1332" s="21"/>
      <c r="D1332" s="21"/>
      <c r="E1332" s="21"/>
      <c r="H1332" s="49"/>
      <c r="I1332" s="49"/>
      <c r="J1332" s="50"/>
      <c r="K1332" s="50"/>
    </row>
    <row r="1333" spans="1:11">
      <c r="A1333" s="21"/>
      <c r="B1333" s="21"/>
      <c r="C1333" s="21"/>
      <c r="D1333" s="21"/>
      <c r="E1333" s="21"/>
      <c r="H1333" s="49"/>
      <c r="I1333" s="49"/>
      <c r="J1333" s="50"/>
      <c r="K1333" s="50"/>
    </row>
    <row r="1334" spans="1:11">
      <c r="A1334" s="21"/>
      <c r="B1334" s="21"/>
      <c r="C1334" s="21"/>
      <c r="D1334" s="21"/>
      <c r="E1334" s="21"/>
      <c r="H1334" s="49"/>
      <c r="I1334" s="49"/>
      <c r="J1334" s="50"/>
      <c r="K1334" s="50"/>
    </row>
    <row r="1335" spans="1:11">
      <c r="A1335" s="21"/>
      <c r="B1335" s="21"/>
      <c r="C1335" s="21"/>
      <c r="D1335" s="21"/>
      <c r="E1335" s="21"/>
      <c r="H1335" s="49"/>
      <c r="I1335" s="49"/>
      <c r="J1335" s="50"/>
      <c r="K1335" s="50"/>
    </row>
    <row r="1336" spans="1:11">
      <c r="A1336" s="21"/>
      <c r="B1336" s="21"/>
      <c r="C1336" s="21"/>
      <c r="D1336" s="21"/>
      <c r="E1336" s="21"/>
      <c r="H1336" s="49"/>
      <c r="I1336" s="49"/>
      <c r="J1336" s="50"/>
      <c r="K1336" s="50"/>
    </row>
    <row r="1337" spans="1:11">
      <c r="A1337" s="21"/>
      <c r="B1337" s="21"/>
      <c r="C1337" s="21"/>
      <c r="D1337" s="21"/>
      <c r="E1337" s="21"/>
      <c r="H1337" s="49"/>
      <c r="I1337" s="49"/>
      <c r="J1337" s="50"/>
      <c r="K1337" s="50"/>
    </row>
    <row r="1338" spans="1:11">
      <c r="A1338" s="21"/>
      <c r="B1338" s="21"/>
      <c r="C1338" s="21"/>
      <c r="D1338" s="21"/>
      <c r="E1338" s="21"/>
      <c r="H1338" s="49"/>
      <c r="I1338" s="49"/>
      <c r="J1338" s="50"/>
      <c r="K1338" s="50"/>
    </row>
    <row r="1339" spans="1:11">
      <c r="A1339" s="21"/>
      <c r="B1339" s="21"/>
      <c r="C1339" s="21"/>
      <c r="D1339" s="21"/>
      <c r="E1339" s="21"/>
      <c r="H1339" s="49"/>
      <c r="I1339" s="49"/>
      <c r="J1339" s="50"/>
      <c r="K1339" s="50"/>
    </row>
    <row r="1340" spans="1:11">
      <c r="A1340" s="21"/>
      <c r="B1340" s="21"/>
      <c r="C1340" s="21"/>
      <c r="D1340" s="21"/>
      <c r="E1340" s="21"/>
      <c r="H1340" s="49"/>
      <c r="I1340" s="49"/>
      <c r="J1340" s="50"/>
      <c r="K1340" s="50"/>
    </row>
    <row r="1341" spans="1:11">
      <c r="A1341" s="21"/>
      <c r="B1341" s="21"/>
      <c r="C1341" s="21"/>
      <c r="D1341" s="21"/>
      <c r="E1341" s="21"/>
      <c r="H1341" s="49"/>
      <c r="I1341" s="49"/>
      <c r="J1341" s="50"/>
      <c r="K1341" s="50"/>
    </row>
    <row r="1342" spans="1:11">
      <c r="A1342" s="21"/>
      <c r="B1342" s="21"/>
      <c r="C1342" s="21"/>
      <c r="D1342" s="21"/>
      <c r="E1342" s="21"/>
      <c r="H1342" s="49"/>
      <c r="I1342" s="49"/>
      <c r="J1342" s="50"/>
      <c r="K1342" s="50"/>
    </row>
    <row r="1343" spans="1:11">
      <c r="A1343" s="21"/>
      <c r="B1343" s="21"/>
      <c r="C1343" s="21"/>
      <c r="D1343" s="21"/>
      <c r="E1343" s="21"/>
      <c r="H1343" s="49"/>
      <c r="I1343" s="49"/>
      <c r="J1343" s="50"/>
      <c r="K1343" s="50"/>
    </row>
    <row r="1344" spans="1:11">
      <c r="A1344" s="21"/>
      <c r="B1344" s="21"/>
      <c r="C1344" s="21"/>
      <c r="D1344" s="21"/>
      <c r="E1344" s="21"/>
      <c r="H1344" s="49"/>
      <c r="I1344" s="49"/>
      <c r="J1344" s="50"/>
      <c r="K1344" s="50"/>
    </row>
    <row r="1345" spans="1:11">
      <c r="A1345" s="21"/>
      <c r="B1345" s="21"/>
      <c r="C1345" s="21"/>
      <c r="D1345" s="21"/>
      <c r="E1345" s="21"/>
      <c r="H1345" s="49"/>
      <c r="I1345" s="49"/>
      <c r="J1345" s="50"/>
      <c r="K1345" s="50"/>
    </row>
    <row r="1346" spans="1:11">
      <c r="A1346" s="21"/>
      <c r="B1346" s="21"/>
      <c r="C1346" s="21"/>
      <c r="D1346" s="21"/>
      <c r="E1346" s="21"/>
      <c r="H1346" s="49"/>
      <c r="I1346" s="49"/>
      <c r="J1346" s="50"/>
      <c r="K1346" s="50"/>
    </row>
    <row r="1347" spans="1:11">
      <c r="A1347" s="21"/>
      <c r="B1347" s="21"/>
      <c r="C1347" s="21"/>
      <c r="D1347" s="21"/>
      <c r="E1347" s="21"/>
      <c r="H1347" s="49"/>
      <c r="I1347" s="49"/>
      <c r="J1347" s="50"/>
      <c r="K1347" s="50"/>
    </row>
    <row r="1348" spans="1:11">
      <c r="A1348" s="21"/>
      <c r="B1348" s="21"/>
      <c r="C1348" s="21"/>
      <c r="D1348" s="21"/>
      <c r="E1348" s="21"/>
      <c r="H1348" s="49"/>
      <c r="I1348" s="49"/>
      <c r="J1348" s="50"/>
      <c r="K1348" s="50"/>
    </row>
    <row r="1349" spans="1:11">
      <c r="A1349" s="21"/>
      <c r="B1349" s="21"/>
      <c r="C1349" s="21"/>
      <c r="D1349" s="21"/>
      <c r="E1349" s="21"/>
      <c r="H1349" s="49"/>
      <c r="I1349" s="49"/>
      <c r="J1349" s="50"/>
      <c r="K1349" s="50"/>
    </row>
    <row r="1350" spans="1:11">
      <c r="A1350" s="21"/>
      <c r="B1350" s="21"/>
      <c r="C1350" s="21"/>
      <c r="D1350" s="21"/>
      <c r="E1350" s="21"/>
      <c r="H1350" s="49"/>
      <c r="I1350" s="49"/>
      <c r="J1350" s="50"/>
      <c r="K1350" s="50"/>
    </row>
    <row r="1351" spans="1:11">
      <c r="A1351" s="21"/>
      <c r="B1351" s="21"/>
      <c r="C1351" s="21"/>
      <c r="D1351" s="21"/>
      <c r="E1351" s="21"/>
      <c r="H1351" s="49"/>
      <c r="I1351" s="49"/>
      <c r="J1351" s="50"/>
      <c r="K1351" s="50"/>
    </row>
    <row r="1352" spans="1:11">
      <c r="A1352" s="21"/>
      <c r="B1352" s="21"/>
      <c r="C1352" s="21"/>
      <c r="D1352" s="21"/>
      <c r="E1352" s="21"/>
      <c r="H1352" s="49"/>
      <c r="I1352" s="49"/>
      <c r="J1352" s="50"/>
      <c r="K1352" s="50"/>
    </row>
    <row r="1353" spans="1:11">
      <c r="A1353" s="21"/>
      <c r="B1353" s="21"/>
      <c r="C1353" s="21"/>
      <c r="D1353" s="21"/>
      <c r="E1353" s="21"/>
      <c r="H1353" s="49"/>
      <c r="I1353" s="49"/>
      <c r="J1353" s="50"/>
      <c r="K1353" s="50"/>
    </row>
    <row r="1354" spans="1:11">
      <c r="A1354" s="21"/>
      <c r="B1354" s="21"/>
      <c r="C1354" s="21"/>
      <c r="D1354" s="21"/>
      <c r="E1354" s="21"/>
      <c r="H1354" s="49"/>
      <c r="I1354" s="49"/>
      <c r="J1354" s="50"/>
      <c r="K1354" s="50"/>
    </row>
    <row r="1355" spans="1:11">
      <c r="A1355" s="21"/>
      <c r="B1355" s="21"/>
      <c r="C1355" s="21"/>
      <c r="D1355" s="21"/>
      <c r="E1355" s="21"/>
      <c r="H1355" s="49"/>
      <c r="I1355" s="49"/>
      <c r="J1355" s="50"/>
      <c r="K1355" s="50"/>
    </row>
    <row r="1356" spans="1:11">
      <c r="A1356" s="21"/>
      <c r="B1356" s="21"/>
      <c r="C1356" s="21"/>
      <c r="D1356" s="21"/>
      <c r="E1356" s="21"/>
      <c r="H1356" s="49"/>
      <c r="I1356" s="49"/>
      <c r="J1356" s="50"/>
      <c r="K1356" s="50"/>
    </row>
    <row r="1357" spans="1:11">
      <c r="A1357" s="21"/>
      <c r="B1357" s="21"/>
      <c r="C1357" s="21"/>
      <c r="D1357" s="21"/>
      <c r="E1357" s="21"/>
      <c r="H1357" s="49"/>
      <c r="I1357" s="49"/>
      <c r="J1357" s="50"/>
      <c r="K1357" s="50"/>
    </row>
    <row r="1358" spans="1:11">
      <c r="A1358" s="21"/>
      <c r="B1358" s="21"/>
      <c r="C1358" s="21"/>
      <c r="D1358" s="21"/>
      <c r="E1358" s="21"/>
      <c r="H1358" s="49"/>
      <c r="I1358" s="49"/>
      <c r="J1358" s="50"/>
      <c r="K1358" s="50"/>
    </row>
    <row r="1359" spans="1:11">
      <c r="A1359" s="21"/>
      <c r="B1359" s="21"/>
      <c r="C1359" s="21"/>
      <c r="D1359" s="21"/>
      <c r="E1359" s="21"/>
      <c r="H1359" s="49"/>
      <c r="I1359" s="49"/>
      <c r="J1359" s="50"/>
      <c r="K1359" s="50"/>
    </row>
    <row r="1360" spans="1:11">
      <c r="A1360" s="21"/>
      <c r="B1360" s="21"/>
      <c r="C1360" s="21"/>
      <c r="D1360" s="21"/>
      <c r="E1360" s="21"/>
      <c r="H1360" s="49"/>
      <c r="I1360" s="49"/>
      <c r="J1360" s="50"/>
      <c r="K1360" s="50"/>
    </row>
    <row r="1361" spans="1:11">
      <c r="A1361" s="21"/>
      <c r="B1361" s="21"/>
      <c r="C1361" s="21"/>
      <c r="D1361" s="21"/>
      <c r="E1361" s="21"/>
      <c r="H1361" s="49"/>
      <c r="I1361" s="49"/>
      <c r="J1361" s="50"/>
      <c r="K1361" s="50"/>
    </row>
    <row r="1362" spans="1:11">
      <c r="A1362" s="21"/>
      <c r="B1362" s="21"/>
      <c r="C1362" s="21"/>
      <c r="D1362" s="21"/>
      <c r="E1362" s="21"/>
      <c r="H1362" s="49"/>
      <c r="I1362" s="49"/>
      <c r="J1362" s="50"/>
      <c r="K1362" s="50"/>
    </row>
    <row r="1363" spans="1:11">
      <c r="A1363" s="21"/>
      <c r="B1363" s="21"/>
      <c r="C1363" s="21"/>
      <c r="D1363" s="21"/>
      <c r="E1363" s="21"/>
      <c r="H1363" s="49"/>
      <c r="I1363" s="49"/>
      <c r="J1363" s="50"/>
      <c r="K1363" s="50"/>
    </row>
    <row r="1364" spans="1:11">
      <c r="A1364" s="21"/>
      <c r="B1364" s="21"/>
      <c r="C1364" s="21"/>
      <c r="D1364" s="21"/>
      <c r="E1364" s="21"/>
      <c r="H1364" s="49"/>
      <c r="I1364" s="49"/>
      <c r="J1364" s="50"/>
      <c r="K1364" s="50"/>
    </row>
    <row r="1365" spans="1:11">
      <c r="A1365" s="21"/>
      <c r="B1365" s="21"/>
      <c r="C1365" s="21"/>
      <c r="D1365" s="21"/>
      <c r="E1365" s="21"/>
      <c r="H1365" s="49"/>
      <c r="I1365" s="49"/>
      <c r="J1365" s="50"/>
      <c r="K1365" s="50"/>
    </row>
    <row r="1366" spans="1:11">
      <c r="A1366" s="21"/>
      <c r="B1366" s="21"/>
      <c r="C1366" s="21"/>
      <c r="D1366" s="21"/>
      <c r="E1366" s="21"/>
      <c r="H1366" s="49"/>
      <c r="I1366" s="49"/>
      <c r="J1366" s="50"/>
      <c r="K1366" s="50"/>
    </row>
    <row r="1367" spans="1:11">
      <c r="A1367" s="21"/>
      <c r="B1367" s="21"/>
      <c r="C1367" s="21"/>
      <c r="D1367" s="21"/>
      <c r="E1367" s="21"/>
      <c r="H1367" s="49"/>
      <c r="I1367" s="49"/>
      <c r="J1367" s="50"/>
      <c r="K1367" s="50"/>
    </row>
    <row r="1368" spans="1:11">
      <c r="A1368" s="21"/>
      <c r="B1368" s="21"/>
      <c r="C1368" s="21"/>
      <c r="D1368" s="21"/>
      <c r="E1368" s="21"/>
      <c r="H1368" s="49"/>
      <c r="I1368" s="49"/>
      <c r="J1368" s="50"/>
      <c r="K1368" s="50"/>
    </row>
    <row r="1369" spans="1:11">
      <c r="A1369" s="21"/>
      <c r="B1369" s="21"/>
      <c r="C1369" s="21"/>
      <c r="D1369" s="21"/>
      <c r="E1369" s="21"/>
      <c r="H1369" s="49"/>
      <c r="I1369" s="49"/>
      <c r="J1369" s="50"/>
      <c r="K1369" s="50"/>
    </row>
    <row r="1370" spans="1:11">
      <c r="A1370" s="21"/>
      <c r="B1370" s="21"/>
      <c r="C1370" s="21"/>
      <c r="D1370" s="21"/>
      <c r="E1370" s="21"/>
      <c r="H1370" s="49"/>
      <c r="I1370" s="49"/>
      <c r="J1370" s="50"/>
      <c r="K1370" s="50"/>
    </row>
    <row r="1371" spans="1:11">
      <c r="A1371" s="21"/>
      <c r="B1371" s="21"/>
      <c r="C1371" s="21"/>
      <c r="D1371" s="21"/>
      <c r="E1371" s="21"/>
      <c r="H1371" s="49"/>
      <c r="I1371" s="49"/>
      <c r="J1371" s="50"/>
      <c r="K1371" s="50"/>
    </row>
    <row r="1372" spans="1:11">
      <c r="A1372" s="21"/>
      <c r="B1372" s="21"/>
      <c r="C1372" s="21"/>
      <c r="D1372" s="21"/>
      <c r="E1372" s="21"/>
      <c r="H1372" s="49"/>
      <c r="I1372" s="49"/>
      <c r="J1372" s="50"/>
      <c r="K1372" s="50"/>
    </row>
    <row r="1373" spans="1:11">
      <c r="A1373" s="21"/>
      <c r="B1373" s="21"/>
      <c r="C1373" s="21"/>
      <c r="D1373" s="21"/>
      <c r="E1373" s="21"/>
      <c r="H1373" s="49"/>
      <c r="I1373" s="49"/>
      <c r="J1373" s="50"/>
      <c r="K1373" s="50"/>
    </row>
    <row r="1374" spans="1:11">
      <c r="A1374" s="21"/>
      <c r="B1374" s="21"/>
      <c r="C1374" s="21"/>
      <c r="D1374" s="21"/>
      <c r="E1374" s="21"/>
      <c r="H1374" s="49"/>
      <c r="I1374" s="49"/>
      <c r="J1374" s="50"/>
      <c r="K1374" s="50"/>
    </row>
    <row r="1375" spans="1:11">
      <c r="A1375" s="21"/>
      <c r="B1375" s="21"/>
      <c r="C1375" s="21"/>
      <c r="D1375" s="21"/>
      <c r="E1375" s="21"/>
      <c r="H1375" s="49"/>
      <c r="I1375" s="49"/>
      <c r="J1375" s="50"/>
      <c r="K1375" s="50"/>
    </row>
    <row r="1376" spans="1:11">
      <c r="A1376" s="21"/>
      <c r="B1376" s="21"/>
      <c r="C1376" s="21"/>
      <c r="D1376" s="21"/>
      <c r="E1376" s="21"/>
      <c r="H1376" s="49"/>
      <c r="I1376" s="49"/>
      <c r="J1376" s="50"/>
      <c r="K1376" s="50"/>
    </row>
    <row r="1377" spans="1:11">
      <c r="A1377" s="21"/>
      <c r="B1377" s="21"/>
      <c r="C1377" s="21"/>
      <c r="D1377" s="21"/>
      <c r="E1377" s="21"/>
      <c r="H1377" s="49"/>
      <c r="I1377" s="49"/>
      <c r="J1377" s="50"/>
      <c r="K1377" s="50"/>
    </row>
    <row r="1378" spans="1:11">
      <c r="A1378" s="21"/>
      <c r="B1378" s="21"/>
      <c r="C1378" s="21"/>
      <c r="D1378" s="21"/>
      <c r="E1378" s="21"/>
      <c r="H1378" s="49"/>
      <c r="I1378" s="49"/>
      <c r="J1378" s="50"/>
      <c r="K1378" s="50"/>
    </row>
    <row r="1379" spans="1:11">
      <c r="A1379" s="21"/>
      <c r="B1379" s="21"/>
      <c r="C1379" s="21"/>
      <c r="D1379" s="21"/>
      <c r="E1379" s="21"/>
      <c r="H1379" s="49"/>
      <c r="I1379" s="49"/>
      <c r="J1379" s="50"/>
      <c r="K1379" s="50"/>
    </row>
    <row r="1380" spans="1:11">
      <c r="A1380" s="21"/>
      <c r="B1380" s="21"/>
      <c r="C1380" s="21"/>
      <c r="D1380" s="21"/>
      <c r="E1380" s="21"/>
      <c r="H1380" s="49"/>
      <c r="I1380" s="49"/>
      <c r="J1380" s="50"/>
      <c r="K1380" s="50"/>
    </row>
    <row r="1381" spans="1:11">
      <c r="A1381" s="21"/>
      <c r="B1381" s="21"/>
      <c r="C1381" s="21"/>
      <c r="D1381" s="21"/>
      <c r="E1381" s="21"/>
      <c r="H1381" s="49"/>
      <c r="I1381" s="49"/>
      <c r="J1381" s="50"/>
      <c r="K1381" s="50"/>
    </row>
    <row r="1382" spans="1:11">
      <c r="A1382" s="21"/>
      <c r="B1382" s="21"/>
      <c r="C1382" s="21"/>
      <c r="D1382" s="21"/>
      <c r="E1382" s="21"/>
      <c r="H1382" s="49"/>
      <c r="I1382" s="49"/>
      <c r="J1382" s="50"/>
      <c r="K1382" s="50"/>
    </row>
    <row r="1383" spans="1:11">
      <c r="A1383" s="21"/>
      <c r="B1383" s="21"/>
      <c r="C1383" s="21"/>
      <c r="D1383" s="21"/>
      <c r="E1383" s="21"/>
      <c r="H1383" s="49"/>
      <c r="I1383" s="49"/>
      <c r="J1383" s="50"/>
      <c r="K1383" s="50"/>
    </row>
    <row r="1384" spans="1:11">
      <c r="A1384" s="21"/>
      <c r="B1384" s="21"/>
      <c r="C1384" s="21"/>
      <c r="D1384" s="21"/>
      <c r="E1384" s="21"/>
      <c r="H1384" s="49"/>
      <c r="I1384" s="49"/>
      <c r="J1384" s="50"/>
      <c r="K1384" s="50"/>
    </row>
    <row r="1385" spans="1:11">
      <c r="A1385" s="21"/>
      <c r="B1385" s="21"/>
      <c r="C1385" s="21"/>
      <c r="D1385" s="21"/>
      <c r="E1385" s="21"/>
      <c r="H1385" s="49"/>
      <c r="I1385" s="49"/>
      <c r="J1385" s="50"/>
      <c r="K1385" s="50"/>
    </row>
    <row r="1386" spans="1:11">
      <c r="A1386" s="21"/>
      <c r="B1386" s="21"/>
      <c r="C1386" s="21"/>
      <c r="D1386" s="21"/>
      <c r="E1386" s="21"/>
      <c r="H1386" s="49"/>
      <c r="I1386" s="49"/>
      <c r="J1386" s="50"/>
      <c r="K1386" s="50"/>
    </row>
    <row r="1387" spans="1:11">
      <c r="A1387" s="21"/>
      <c r="B1387" s="21"/>
      <c r="C1387" s="21"/>
      <c r="D1387" s="21"/>
      <c r="E1387" s="21"/>
      <c r="H1387" s="49"/>
      <c r="I1387" s="49"/>
      <c r="J1387" s="50"/>
      <c r="K1387" s="50"/>
    </row>
    <row r="1388" spans="1:11">
      <c r="A1388" s="21"/>
      <c r="B1388" s="21"/>
      <c r="C1388" s="21"/>
      <c r="D1388" s="21"/>
      <c r="E1388" s="21"/>
      <c r="H1388" s="49"/>
      <c r="I1388" s="49"/>
      <c r="J1388" s="50"/>
      <c r="K1388" s="50"/>
    </row>
    <row r="1389" spans="1:11">
      <c r="A1389" s="21"/>
      <c r="B1389" s="21"/>
      <c r="C1389" s="21"/>
      <c r="D1389" s="21"/>
      <c r="E1389" s="21"/>
      <c r="H1389" s="49"/>
      <c r="I1389" s="49"/>
      <c r="J1389" s="50"/>
      <c r="K1389" s="50"/>
    </row>
    <row r="1390" spans="1:11">
      <c r="A1390" s="21"/>
      <c r="B1390" s="21"/>
      <c r="C1390" s="21"/>
      <c r="D1390" s="21"/>
      <c r="E1390" s="21"/>
      <c r="H1390" s="49"/>
      <c r="I1390" s="49"/>
      <c r="J1390" s="50"/>
      <c r="K1390" s="50"/>
    </row>
    <row r="1391" spans="1:11">
      <c r="A1391" s="21"/>
      <c r="B1391" s="21"/>
      <c r="C1391" s="21"/>
      <c r="D1391" s="21"/>
      <c r="E1391" s="21"/>
      <c r="H1391" s="49"/>
      <c r="I1391" s="49"/>
      <c r="J1391" s="50"/>
      <c r="K1391" s="50"/>
    </row>
    <row r="1392" spans="1:11">
      <c r="A1392" s="21"/>
      <c r="B1392" s="21"/>
      <c r="C1392" s="21"/>
      <c r="D1392" s="21"/>
      <c r="E1392" s="21"/>
      <c r="H1392" s="49"/>
      <c r="I1392" s="49"/>
      <c r="J1392" s="50"/>
      <c r="K1392" s="50"/>
    </row>
    <row r="1393" spans="1:11">
      <c r="A1393" s="21"/>
      <c r="B1393" s="21"/>
      <c r="C1393" s="21"/>
      <c r="D1393" s="21"/>
      <c r="E1393" s="21"/>
      <c r="H1393" s="49"/>
      <c r="I1393" s="49"/>
      <c r="J1393" s="50"/>
      <c r="K1393" s="50"/>
    </row>
    <row r="1394" spans="1:11">
      <c r="A1394" s="21"/>
      <c r="B1394" s="21"/>
      <c r="C1394" s="21"/>
      <c r="D1394" s="21"/>
      <c r="E1394" s="21"/>
      <c r="H1394" s="49"/>
      <c r="I1394" s="49"/>
      <c r="J1394" s="50"/>
      <c r="K1394" s="50"/>
    </row>
    <row r="1395" spans="1:11">
      <c r="A1395" s="21"/>
      <c r="B1395" s="21"/>
      <c r="C1395" s="21"/>
      <c r="D1395" s="21"/>
      <c r="E1395" s="21"/>
      <c r="H1395" s="49"/>
      <c r="I1395" s="49"/>
      <c r="J1395" s="50"/>
      <c r="K1395" s="50"/>
    </row>
    <row r="1396" spans="1:11">
      <c r="A1396" s="21"/>
      <c r="B1396" s="21"/>
      <c r="C1396" s="21"/>
      <c r="D1396" s="21"/>
      <c r="E1396" s="21"/>
      <c r="H1396" s="49"/>
      <c r="I1396" s="49"/>
      <c r="J1396" s="50"/>
      <c r="K1396" s="50"/>
    </row>
    <row r="1397" spans="1:11">
      <c r="A1397" s="21"/>
      <c r="B1397" s="21"/>
      <c r="C1397" s="21"/>
      <c r="D1397" s="21"/>
      <c r="E1397" s="21"/>
      <c r="H1397" s="49"/>
      <c r="I1397" s="49"/>
      <c r="J1397" s="50"/>
      <c r="K1397" s="50"/>
    </row>
    <row r="1398" spans="1:11">
      <c r="A1398" s="21"/>
      <c r="B1398" s="21"/>
      <c r="C1398" s="21"/>
      <c r="D1398" s="21"/>
      <c r="E1398" s="21"/>
      <c r="H1398" s="49"/>
      <c r="I1398" s="49"/>
      <c r="J1398" s="50"/>
      <c r="K1398" s="50"/>
    </row>
    <row r="1399" spans="1:11">
      <c r="A1399" s="21"/>
      <c r="B1399" s="21"/>
      <c r="C1399" s="21"/>
      <c r="D1399" s="21"/>
      <c r="E1399" s="21"/>
      <c r="H1399" s="49"/>
      <c r="I1399" s="49"/>
      <c r="J1399" s="50"/>
      <c r="K1399" s="50"/>
    </row>
    <row r="1400" spans="1:11">
      <c r="A1400" s="21"/>
      <c r="B1400" s="21"/>
      <c r="C1400" s="21"/>
      <c r="D1400" s="21"/>
      <c r="E1400" s="21"/>
      <c r="H1400" s="49"/>
      <c r="I1400" s="49"/>
      <c r="J1400" s="50"/>
      <c r="K1400" s="50"/>
    </row>
    <row r="1401" spans="1:11">
      <c r="A1401" s="21"/>
      <c r="B1401" s="21"/>
      <c r="C1401" s="21"/>
      <c r="D1401" s="21"/>
      <c r="E1401" s="21"/>
      <c r="H1401" s="49"/>
      <c r="I1401" s="49"/>
      <c r="J1401" s="50"/>
      <c r="K1401" s="50"/>
    </row>
    <row r="1402" spans="1:11">
      <c r="A1402" s="21"/>
      <c r="B1402" s="21"/>
      <c r="C1402" s="21"/>
      <c r="D1402" s="21"/>
      <c r="E1402" s="21"/>
      <c r="H1402" s="49"/>
      <c r="I1402" s="49"/>
      <c r="J1402" s="50"/>
      <c r="K1402" s="50"/>
    </row>
    <row r="1403" spans="1:11">
      <c r="A1403" s="21"/>
      <c r="B1403" s="21"/>
      <c r="C1403" s="21"/>
      <c r="D1403" s="21"/>
      <c r="E1403" s="21"/>
      <c r="H1403" s="49"/>
      <c r="I1403" s="49"/>
      <c r="J1403" s="50"/>
      <c r="K1403" s="50"/>
    </row>
    <row r="1404" spans="1:11">
      <c r="A1404" s="21"/>
      <c r="B1404" s="21"/>
      <c r="C1404" s="21"/>
      <c r="D1404" s="21"/>
      <c r="E1404" s="21"/>
      <c r="H1404" s="49"/>
      <c r="I1404" s="49"/>
      <c r="J1404" s="50"/>
      <c r="K1404" s="50"/>
    </row>
    <row r="1405" spans="1:11">
      <c r="A1405" s="21"/>
      <c r="B1405" s="21"/>
      <c r="C1405" s="21"/>
      <c r="D1405" s="21"/>
      <c r="E1405" s="21"/>
      <c r="H1405" s="49"/>
      <c r="I1405" s="49"/>
      <c r="J1405" s="50"/>
      <c r="K1405" s="50"/>
    </row>
    <row r="1406" spans="1:11">
      <c r="A1406" s="21"/>
      <c r="B1406" s="21"/>
      <c r="C1406" s="21"/>
      <c r="D1406" s="21"/>
      <c r="E1406" s="21"/>
      <c r="H1406" s="49"/>
      <c r="I1406" s="49"/>
      <c r="J1406" s="50"/>
      <c r="K1406" s="50"/>
    </row>
    <row r="1407" spans="1:11">
      <c r="A1407" s="21"/>
      <c r="B1407" s="21"/>
      <c r="C1407" s="21"/>
      <c r="D1407" s="21"/>
      <c r="E1407" s="21"/>
      <c r="H1407" s="49"/>
      <c r="I1407" s="49"/>
      <c r="J1407" s="50"/>
      <c r="K1407" s="50"/>
    </row>
    <row r="1408" spans="1:11">
      <c r="A1408" s="21"/>
      <c r="B1408" s="21"/>
      <c r="C1408" s="21"/>
      <c r="D1408" s="21"/>
      <c r="E1408" s="21"/>
      <c r="H1408" s="49"/>
      <c r="I1408" s="49"/>
      <c r="J1408" s="50"/>
      <c r="K1408" s="50"/>
    </row>
    <row r="1409" spans="1:11">
      <c r="A1409" s="21"/>
      <c r="B1409" s="21"/>
      <c r="C1409" s="21"/>
      <c r="D1409" s="21"/>
      <c r="E1409" s="21"/>
      <c r="H1409" s="49"/>
      <c r="I1409" s="49"/>
      <c r="J1409" s="50"/>
      <c r="K1409" s="50"/>
    </row>
    <row r="1410" spans="1:11">
      <c r="A1410" s="21"/>
      <c r="B1410" s="21"/>
      <c r="C1410" s="21"/>
      <c r="D1410" s="21"/>
      <c r="E1410" s="21"/>
      <c r="H1410" s="49"/>
      <c r="I1410" s="49"/>
      <c r="J1410" s="50"/>
      <c r="K1410" s="50"/>
    </row>
    <row r="1411" spans="1:11">
      <c r="A1411" s="21"/>
      <c r="B1411" s="21"/>
      <c r="C1411" s="21"/>
      <c r="D1411" s="21"/>
      <c r="E1411" s="21"/>
      <c r="H1411" s="49"/>
      <c r="I1411" s="49"/>
      <c r="J1411" s="50"/>
      <c r="K1411" s="50"/>
    </row>
    <row r="1412" spans="1:11">
      <c r="A1412" s="21"/>
      <c r="B1412" s="21"/>
      <c r="C1412" s="21"/>
      <c r="D1412" s="21"/>
      <c r="E1412" s="21"/>
      <c r="H1412" s="49"/>
      <c r="I1412" s="49"/>
      <c r="J1412" s="50"/>
      <c r="K1412" s="50"/>
    </row>
    <row r="1413" spans="1:11">
      <c r="A1413" s="21"/>
      <c r="B1413" s="21"/>
      <c r="C1413" s="21"/>
      <c r="D1413" s="21"/>
      <c r="E1413" s="21"/>
      <c r="H1413" s="49"/>
      <c r="I1413" s="49"/>
      <c r="J1413" s="50"/>
      <c r="K1413" s="50"/>
    </row>
    <row r="1414" spans="1:11">
      <c r="A1414" s="21"/>
      <c r="B1414" s="21"/>
      <c r="C1414" s="21"/>
      <c r="D1414" s="21"/>
      <c r="E1414" s="21"/>
      <c r="H1414" s="49"/>
      <c r="I1414" s="49"/>
      <c r="J1414" s="50"/>
      <c r="K1414" s="50"/>
    </row>
    <row r="1415" spans="1:11">
      <c r="A1415" s="21"/>
      <c r="B1415" s="21"/>
      <c r="C1415" s="21"/>
      <c r="D1415" s="21"/>
      <c r="E1415" s="21"/>
      <c r="H1415" s="49"/>
      <c r="I1415" s="49"/>
      <c r="J1415" s="50"/>
      <c r="K1415" s="50"/>
    </row>
    <row r="1416" spans="1:11">
      <c r="A1416" s="21"/>
      <c r="B1416" s="21"/>
      <c r="C1416" s="21"/>
      <c r="D1416" s="21"/>
      <c r="E1416" s="21"/>
      <c r="H1416" s="49"/>
      <c r="I1416" s="49"/>
      <c r="J1416" s="50"/>
      <c r="K1416" s="50"/>
    </row>
    <row r="1417" spans="1:11">
      <c r="A1417" s="21"/>
      <c r="B1417" s="21"/>
      <c r="C1417" s="21"/>
      <c r="D1417" s="21"/>
      <c r="E1417" s="21"/>
      <c r="H1417" s="49"/>
      <c r="I1417" s="49"/>
      <c r="J1417" s="50"/>
      <c r="K1417" s="50"/>
    </row>
    <row r="1418" spans="1:11">
      <c r="A1418" s="21"/>
      <c r="B1418" s="21"/>
      <c r="C1418" s="21"/>
      <c r="D1418" s="21"/>
      <c r="E1418" s="21"/>
      <c r="H1418" s="49"/>
      <c r="I1418" s="49"/>
      <c r="J1418" s="50"/>
      <c r="K1418" s="50"/>
    </row>
    <row r="1419" spans="1:11">
      <c r="A1419" s="21"/>
      <c r="B1419" s="21"/>
      <c r="C1419" s="21"/>
      <c r="D1419" s="21"/>
      <c r="E1419" s="21"/>
      <c r="H1419" s="49"/>
      <c r="I1419" s="49"/>
      <c r="J1419" s="50"/>
      <c r="K1419" s="50"/>
    </row>
    <row r="1420" spans="1:11">
      <c r="A1420" s="21"/>
      <c r="B1420" s="21"/>
      <c r="C1420" s="21"/>
      <c r="D1420" s="21"/>
      <c r="E1420" s="21"/>
      <c r="H1420" s="49"/>
      <c r="I1420" s="49"/>
      <c r="J1420" s="50"/>
      <c r="K1420" s="50"/>
    </row>
    <row r="1421" spans="1:11">
      <c r="A1421" s="21"/>
      <c r="B1421" s="21"/>
      <c r="C1421" s="21"/>
      <c r="D1421" s="21"/>
      <c r="E1421" s="21"/>
      <c r="H1421" s="49"/>
      <c r="I1421" s="49"/>
      <c r="J1421" s="50"/>
      <c r="K1421" s="50"/>
    </row>
    <row r="1422" spans="1:11">
      <c r="A1422" s="21"/>
      <c r="B1422" s="21"/>
      <c r="C1422" s="21"/>
      <c r="D1422" s="21"/>
      <c r="E1422" s="21"/>
      <c r="H1422" s="49"/>
      <c r="I1422" s="49"/>
      <c r="J1422" s="50"/>
      <c r="K1422" s="50"/>
    </row>
    <row r="1423" spans="1:11">
      <c r="A1423" s="21"/>
      <c r="B1423" s="21"/>
      <c r="C1423" s="21"/>
      <c r="D1423" s="21"/>
      <c r="E1423" s="21"/>
      <c r="H1423" s="49"/>
      <c r="I1423" s="49"/>
      <c r="J1423" s="50"/>
      <c r="K1423" s="50"/>
    </row>
    <row r="1424" spans="1:11">
      <c r="A1424" s="21"/>
      <c r="B1424" s="21"/>
      <c r="C1424" s="21"/>
      <c r="D1424" s="21"/>
      <c r="E1424" s="21"/>
      <c r="H1424" s="49"/>
      <c r="I1424" s="49"/>
      <c r="J1424" s="50"/>
      <c r="K1424" s="50"/>
    </row>
    <row r="1425" spans="1:11">
      <c r="A1425" s="21"/>
      <c r="B1425" s="21"/>
      <c r="C1425" s="21"/>
      <c r="D1425" s="21"/>
      <c r="E1425" s="21"/>
      <c r="H1425" s="49"/>
      <c r="I1425" s="49"/>
      <c r="J1425" s="50"/>
      <c r="K1425" s="50"/>
    </row>
    <row r="1426" spans="1:11">
      <c r="A1426" s="21"/>
      <c r="B1426" s="21"/>
      <c r="C1426" s="21"/>
      <c r="D1426" s="21"/>
      <c r="E1426" s="21"/>
      <c r="H1426" s="49"/>
      <c r="I1426" s="49"/>
      <c r="J1426" s="50"/>
      <c r="K1426" s="50"/>
    </row>
    <row r="1427" spans="1:11">
      <c r="A1427" s="21"/>
      <c r="B1427" s="21"/>
      <c r="C1427" s="21"/>
      <c r="D1427" s="21"/>
      <c r="E1427" s="21"/>
      <c r="H1427" s="49"/>
      <c r="I1427" s="49"/>
      <c r="J1427" s="50"/>
      <c r="K1427" s="50"/>
    </row>
    <row r="1428" spans="1:11">
      <c r="A1428" s="21"/>
      <c r="B1428" s="21"/>
      <c r="C1428" s="21"/>
      <c r="D1428" s="21"/>
      <c r="E1428" s="21"/>
      <c r="H1428" s="49"/>
      <c r="I1428" s="49"/>
      <c r="J1428" s="50"/>
      <c r="K1428" s="50"/>
    </row>
    <row r="1429" spans="1:11">
      <c r="A1429" s="21"/>
      <c r="B1429" s="21"/>
      <c r="C1429" s="21"/>
      <c r="D1429" s="21"/>
      <c r="E1429" s="21"/>
      <c r="H1429" s="49"/>
      <c r="I1429" s="49"/>
      <c r="J1429" s="50"/>
      <c r="K1429" s="50"/>
    </row>
    <row r="1430" spans="1:11">
      <c r="A1430" s="21"/>
      <c r="B1430" s="21"/>
      <c r="C1430" s="21"/>
      <c r="D1430" s="21"/>
      <c r="E1430" s="21"/>
      <c r="H1430" s="49"/>
      <c r="I1430" s="49"/>
      <c r="J1430" s="50"/>
      <c r="K1430" s="50"/>
    </row>
    <row r="1431" spans="1:11">
      <c r="A1431" s="21"/>
      <c r="B1431" s="21"/>
      <c r="C1431" s="21"/>
      <c r="D1431" s="21"/>
      <c r="E1431" s="21"/>
      <c r="H1431" s="49"/>
      <c r="I1431" s="49"/>
      <c r="J1431" s="50"/>
      <c r="K1431" s="50"/>
    </row>
    <row r="1432" spans="1:11">
      <c r="A1432" s="21"/>
      <c r="B1432" s="21"/>
      <c r="C1432" s="21"/>
      <c r="D1432" s="21"/>
      <c r="E1432" s="21"/>
      <c r="H1432" s="49"/>
      <c r="I1432" s="49"/>
      <c r="J1432" s="50"/>
      <c r="K1432" s="50"/>
    </row>
    <row r="1433" spans="1:11">
      <c r="A1433" s="21"/>
      <c r="B1433" s="21"/>
      <c r="C1433" s="21"/>
      <c r="D1433" s="21"/>
      <c r="E1433" s="21"/>
      <c r="H1433" s="49"/>
      <c r="I1433" s="49"/>
      <c r="J1433" s="50"/>
      <c r="K1433" s="50"/>
    </row>
    <row r="1434" spans="1:11">
      <c r="A1434" s="21"/>
      <c r="B1434" s="21"/>
      <c r="C1434" s="21"/>
      <c r="D1434" s="21"/>
      <c r="E1434" s="21"/>
      <c r="H1434" s="49"/>
      <c r="I1434" s="49"/>
      <c r="J1434" s="50"/>
      <c r="K1434" s="50"/>
    </row>
    <row r="1435" spans="1:11">
      <c r="A1435" s="21"/>
      <c r="B1435" s="21"/>
      <c r="C1435" s="21"/>
      <c r="D1435" s="21"/>
      <c r="E1435" s="21"/>
      <c r="H1435" s="49"/>
      <c r="I1435" s="49"/>
      <c r="J1435" s="50"/>
      <c r="K1435" s="50"/>
    </row>
    <row r="1436" spans="1:11">
      <c r="A1436" s="21"/>
      <c r="B1436" s="21"/>
      <c r="C1436" s="21"/>
      <c r="D1436" s="21"/>
      <c r="E1436" s="21"/>
      <c r="H1436" s="49"/>
      <c r="I1436" s="49"/>
      <c r="J1436" s="50"/>
      <c r="K1436" s="50"/>
    </row>
    <row r="1437" spans="1:11">
      <c r="A1437" s="21"/>
      <c r="B1437" s="21"/>
      <c r="C1437" s="21"/>
      <c r="D1437" s="21"/>
      <c r="E1437" s="21"/>
      <c r="H1437" s="49"/>
      <c r="I1437" s="49"/>
      <c r="J1437" s="50"/>
      <c r="K1437" s="50"/>
    </row>
    <row r="1438" spans="1:11">
      <c r="A1438" s="21"/>
      <c r="B1438" s="21"/>
      <c r="C1438" s="21"/>
      <c r="D1438" s="21"/>
      <c r="E1438" s="21"/>
      <c r="H1438" s="49"/>
      <c r="I1438" s="49"/>
      <c r="J1438" s="50"/>
      <c r="K1438" s="50"/>
    </row>
    <row r="1439" spans="1:11">
      <c r="A1439" s="21"/>
      <c r="B1439" s="21"/>
      <c r="C1439" s="21"/>
      <c r="D1439" s="21"/>
      <c r="E1439" s="21"/>
      <c r="H1439" s="49"/>
      <c r="I1439" s="49"/>
      <c r="J1439" s="50"/>
      <c r="K1439" s="50"/>
    </row>
    <row r="1440" spans="1:11">
      <c r="A1440" s="21"/>
      <c r="B1440" s="21"/>
      <c r="C1440" s="21"/>
      <c r="D1440" s="21"/>
      <c r="E1440" s="21"/>
      <c r="H1440" s="49"/>
      <c r="I1440" s="49"/>
      <c r="J1440" s="50"/>
      <c r="K1440" s="50"/>
    </row>
    <row r="1441" spans="1:11">
      <c r="A1441" s="21"/>
      <c r="B1441" s="21"/>
      <c r="C1441" s="21"/>
      <c r="D1441" s="21"/>
      <c r="E1441" s="21"/>
      <c r="H1441" s="49"/>
      <c r="I1441" s="49"/>
      <c r="J1441" s="50"/>
      <c r="K1441" s="50"/>
    </row>
    <row r="1442" spans="1:11">
      <c r="A1442" s="21"/>
      <c r="B1442" s="21"/>
      <c r="C1442" s="21"/>
      <c r="D1442" s="21"/>
      <c r="E1442" s="21"/>
      <c r="H1442" s="49"/>
      <c r="I1442" s="49"/>
      <c r="J1442" s="50"/>
      <c r="K1442" s="50"/>
    </row>
    <row r="1443" spans="1:11">
      <c r="A1443" s="21"/>
      <c r="B1443" s="21"/>
      <c r="C1443" s="21"/>
      <c r="D1443" s="21"/>
      <c r="E1443" s="21"/>
      <c r="H1443" s="49"/>
      <c r="I1443" s="49"/>
      <c r="J1443" s="50"/>
      <c r="K1443" s="50"/>
    </row>
    <row r="1444" spans="1:11">
      <c r="A1444" s="21"/>
      <c r="B1444" s="21"/>
      <c r="C1444" s="21"/>
      <c r="D1444" s="21"/>
      <c r="E1444" s="21"/>
      <c r="H1444" s="49"/>
      <c r="I1444" s="49"/>
      <c r="J1444" s="50"/>
      <c r="K1444" s="50"/>
    </row>
    <row r="1445" spans="1:11">
      <c r="A1445" s="21"/>
      <c r="B1445" s="21"/>
      <c r="C1445" s="21"/>
      <c r="D1445" s="21"/>
      <c r="E1445" s="21"/>
      <c r="H1445" s="49"/>
      <c r="I1445" s="49"/>
      <c r="J1445" s="50"/>
      <c r="K1445" s="50"/>
    </row>
    <row r="1446" spans="1:11">
      <c r="A1446" s="21"/>
      <c r="B1446" s="21"/>
      <c r="C1446" s="21"/>
      <c r="D1446" s="21"/>
      <c r="E1446" s="21"/>
      <c r="H1446" s="49"/>
      <c r="I1446" s="49"/>
      <c r="J1446" s="50"/>
      <c r="K1446" s="50"/>
    </row>
    <row r="1447" spans="1:11">
      <c r="A1447" s="21"/>
      <c r="B1447" s="21"/>
      <c r="C1447" s="21"/>
      <c r="D1447" s="21"/>
      <c r="E1447" s="21"/>
      <c r="H1447" s="49"/>
      <c r="I1447" s="49"/>
      <c r="J1447" s="50"/>
      <c r="K1447" s="50"/>
    </row>
    <row r="1448" spans="1:11">
      <c r="A1448" s="21"/>
      <c r="B1448" s="21"/>
      <c r="C1448" s="21"/>
      <c r="D1448" s="21"/>
      <c r="E1448" s="21"/>
      <c r="H1448" s="49"/>
      <c r="I1448" s="49"/>
      <c r="J1448" s="50"/>
      <c r="K1448" s="50"/>
    </row>
    <row r="1449" spans="1:11">
      <c r="A1449" s="21"/>
      <c r="B1449" s="21"/>
      <c r="C1449" s="21"/>
      <c r="D1449" s="21"/>
      <c r="E1449" s="21"/>
      <c r="H1449" s="49"/>
      <c r="I1449" s="49"/>
      <c r="J1449" s="50"/>
      <c r="K1449" s="50"/>
    </row>
    <row r="1450" spans="1:11">
      <c r="A1450" s="21"/>
      <c r="B1450" s="21"/>
      <c r="C1450" s="21"/>
      <c r="D1450" s="21"/>
      <c r="E1450" s="21"/>
      <c r="H1450" s="49"/>
      <c r="I1450" s="49"/>
      <c r="J1450" s="50"/>
      <c r="K1450" s="50"/>
    </row>
    <row r="1451" spans="1:11">
      <c r="A1451" s="21"/>
      <c r="B1451" s="21"/>
      <c r="C1451" s="21"/>
      <c r="D1451" s="21"/>
      <c r="E1451" s="21"/>
      <c r="H1451" s="49"/>
      <c r="I1451" s="49"/>
      <c r="J1451" s="50"/>
      <c r="K1451" s="50"/>
    </row>
    <row r="1452" spans="1:11">
      <c r="A1452" s="21"/>
      <c r="B1452" s="21"/>
      <c r="C1452" s="21"/>
      <c r="D1452" s="21"/>
      <c r="E1452" s="21"/>
      <c r="H1452" s="49"/>
      <c r="I1452" s="49"/>
      <c r="J1452" s="50"/>
      <c r="K1452" s="50"/>
    </row>
    <row r="1453" spans="1:11">
      <c r="A1453" s="21"/>
      <c r="B1453" s="21"/>
      <c r="C1453" s="21"/>
      <c r="D1453" s="21"/>
      <c r="E1453" s="21"/>
      <c r="H1453" s="49"/>
      <c r="I1453" s="49"/>
      <c r="J1453" s="50"/>
      <c r="K1453" s="50"/>
    </row>
    <row r="1454" spans="1:11">
      <c r="A1454" s="21"/>
      <c r="B1454" s="21"/>
      <c r="C1454" s="21"/>
      <c r="D1454" s="21"/>
      <c r="E1454" s="21"/>
      <c r="H1454" s="49"/>
      <c r="I1454" s="49"/>
      <c r="J1454" s="50"/>
      <c r="K1454" s="50"/>
    </row>
    <row r="1455" spans="1:11">
      <c r="A1455" s="21"/>
      <c r="B1455" s="21"/>
      <c r="C1455" s="21"/>
      <c r="D1455" s="21"/>
      <c r="E1455" s="21"/>
      <c r="H1455" s="49"/>
      <c r="I1455" s="49"/>
      <c r="J1455" s="50"/>
      <c r="K1455" s="50"/>
    </row>
    <row r="1456" spans="1:11">
      <c r="A1456" s="21"/>
      <c r="B1456" s="21"/>
      <c r="C1456" s="21"/>
      <c r="D1456" s="21"/>
      <c r="E1456" s="21"/>
      <c r="H1456" s="49"/>
      <c r="I1456" s="49"/>
      <c r="J1456" s="50"/>
      <c r="K1456" s="50"/>
    </row>
    <row r="1457" spans="1:11">
      <c r="A1457" s="21"/>
      <c r="B1457" s="21"/>
      <c r="C1457" s="21"/>
      <c r="D1457" s="21"/>
      <c r="E1457" s="21"/>
      <c r="H1457" s="49"/>
      <c r="I1457" s="49"/>
      <c r="J1457" s="50"/>
      <c r="K1457" s="50"/>
    </row>
    <row r="1458" spans="1:11">
      <c r="A1458" s="21"/>
      <c r="B1458" s="21"/>
      <c r="C1458" s="21"/>
      <c r="D1458" s="21"/>
      <c r="E1458" s="21"/>
      <c r="H1458" s="49"/>
      <c r="I1458" s="49"/>
      <c r="J1458" s="50"/>
      <c r="K1458" s="50"/>
    </row>
    <row r="1459" spans="1:11">
      <c r="A1459" s="21"/>
      <c r="B1459" s="21"/>
      <c r="C1459" s="21"/>
      <c r="D1459" s="21"/>
      <c r="E1459" s="21"/>
      <c r="H1459" s="49"/>
      <c r="I1459" s="49"/>
      <c r="J1459" s="50"/>
      <c r="K1459" s="50"/>
    </row>
    <row r="1460" spans="1:11">
      <c r="A1460" s="21"/>
      <c r="B1460" s="21"/>
      <c r="C1460" s="21"/>
      <c r="D1460" s="21"/>
      <c r="E1460" s="21"/>
      <c r="H1460" s="49"/>
      <c r="I1460" s="49"/>
      <c r="J1460" s="50"/>
      <c r="K1460" s="50"/>
    </row>
    <row r="1461" spans="1:11">
      <c r="A1461" s="21"/>
      <c r="B1461" s="21"/>
      <c r="C1461" s="21"/>
      <c r="D1461" s="21"/>
      <c r="E1461" s="21"/>
      <c r="H1461" s="49"/>
      <c r="I1461" s="49"/>
      <c r="J1461" s="50"/>
      <c r="K1461" s="50"/>
    </row>
    <row r="1462" spans="1:11">
      <c r="A1462" s="21"/>
      <c r="B1462" s="21"/>
      <c r="C1462" s="21"/>
      <c r="D1462" s="21"/>
      <c r="E1462" s="21"/>
      <c r="H1462" s="49"/>
      <c r="I1462" s="49"/>
      <c r="J1462" s="50"/>
      <c r="K1462" s="50"/>
    </row>
    <row r="1463" spans="1:11">
      <c r="A1463" s="21"/>
      <c r="B1463" s="21"/>
      <c r="C1463" s="21"/>
      <c r="D1463" s="21"/>
      <c r="E1463" s="21"/>
      <c r="H1463" s="49"/>
      <c r="I1463" s="49"/>
      <c r="J1463" s="50"/>
      <c r="K1463" s="50"/>
    </row>
    <row r="1464" spans="1:11">
      <c r="A1464" s="21"/>
      <c r="B1464" s="21"/>
      <c r="C1464" s="21"/>
      <c r="D1464" s="21"/>
      <c r="E1464" s="21"/>
      <c r="H1464" s="49"/>
      <c r="I1464" s="49"/>
      <c r="J1464" s="50"/>
      <c r="K1464" s="50"/>
    </row>
    <row r="1465" spans="1:11">
      <c r="A1465" s="21"/>
      <c r="B1465" s="21"/>
      <c r="C1465" s="21"/>
      <c r="D1465" s="21"/>
      <c r="E1465" s="21"/>
      <c r="H1465" s="49"/>
      <c r="I1465" s="49"/>
      <c r="J1465" s="50"/>
      <c r="K1465" s="50"/>
    </row>
    <row r="1466" spans="1:11">
      <c r="A1466" s="21"/>
      <c r="B1466" s="21"/>
      <c r="C1466" s="21"/>
      <c r="D1466" s="21"/>
      <c r="E1466" s="21"/>
      <c r="H1466" s="49"/>
      <c r="I1466" s="49"/>
      <c r="J1466" s="50"/>
      <c r="K1466" s="50"/>
    </row>
    <row r="1467" spans="1:11">
      <c r="A1467" s="21"/>
      <c r="B1467" s="21"/>
      <c r="C1467" s="21"/>
      <c r="D1467" s="21"/>
      <c r="E1467" s="21"/>
      <c r="H1467" s="49"/>
      <c r="I1467" s="49"/>
      <c r="J1467" s="50"/>
      <c r="K1467" s="50"/>
    </row>
    <row r="1468" spans="1:11">
      <c r="A1468" s="21"/>
      <c r="B1468" s="21"/>
      <c r="C1468" s="21"/>
      <c r="D1468" s="21"/>
      <c r="E1468" s="21"/>
      <c r="H1468" s="49"/>
      <c r="I1468" s="49"/>
      <c r="J1468" s="50"/>
      <c r="K1468" s="50"/>
    </row>
    <row r="1469" spans="1:11">
      <c r="A1469" s="21"/>
      <c r="B1469" s="21"/>
      <c r="C1469" s="21"/>
      <c r="D1469" s="21"/>
      <c r="E1469" s="21"/>
      <c r="H1469" s="49"/>
      <c r="I1469" s="49"/>
      <c r="J1469" s="50"/>
      <c r="K1469" s="50"/>
    </row>
    <row r="1470" spans="1:11">
      <c r="A1470" s="21"/>
      <c r="B1470" s="21"/>
      <c r="C1470" s="21"/>
      <c r="D1470" s="21"/>
      <c r="E1470" s="21"/>
      <c r="H1470" s="49"/>
      <c r="I1470" s="49"/>
      <c r="J1470" s="50"/>
      <c r="K1470" s="50"/>
    </row>
    <row r="1471" spans="1:11">
      <c r="A1471" s="21"/>
      <c r="B1471" s="21"/>
      <c r="C1471" s="21"/>
      <c r="D1471" s="21"/>
      <c r="E1471" s="21"/>
      <c r="H1471" s="49"/>
      <c r="I1471" s="49"/>
      <c r="J1471" s="50"/>
      <c r="K1471" s="50"/>
    </row>
    <row r="1472" spans="1:11">
      <c r="A1472" s="21"/>
      <c r="B1472" s="21"/>
      <c r="C1472" s="21"/>
      <c r="D1472" s="21"/>
      <c r="E1472" s="21"/>
      <c r="H1472" s="49"/>
      <c r="I1472" s="49"/>
      <c r="J1472" s="50"/>
      <c r="K1472" s="50"/>
    </row>
    <row r="1473" spans="1:11">
      <c r="A1473" s="21"/>
      <c r="B1473" s="21"/>
      <c r="C1473" s="21"/>
      <c r="D1473" s="21"/>
      <c r="E1473" s="21"/>
      <c r="H1473" s="49"/>
      <c r="I1473" s="49"/>
      <c r="J1473" s="50"/>
      <c r="K1473" s="50"/>
    </row>
    <row r="1474" spans="1:11">
      <c r="A1474" s="21"/>
      <c r="B1474" s="21"/>
      <c r="C1474" s="21"/>
      <c r="D1474" s="21"/>
      <c r="E1474" s="21"/>
      <c r="H1474" s="49"/>
      <c r="I1474" s="49"/>
      <c r="J1474" s="50"/>
      <c r="K1474" s="50"/>
    </row>
    <row r="1475" spans="1:11">
      <c r="A1475" s="21"/>
      <c r="B1475" s="21"/>
      <c r="C1475" s="21"/>
      <c r="D1475" s="21"/>
      <c r="E1475" s="21"/>
      <c r="H1475" s="49"/>
      <c r="I1475" s="49"/>
      <c r="J1475" s="50"/>
      <c r="K1475" s="50"/>
    </row>
    <row r="1476" spans="1:11">
      <c r="A1476" s="21"/>
      <c r="B1476" s="21"/>
      <c r="C1476" s="21"/>
      <c r="D1476" s="21"/>
      <c r="E1476" s="21"/>
      <c r="H1476" s="49"/>
      <c r="I1476" s="49"/>
      <c r="J1476" s="50"/>
      <c r="K1476" s="50"/>
    </row>
    <row r="1477" spans="1:11">
      <c r="A1477" s="21"/>
      <c r="B1477" s="21"/>
      <c r="C1477" s="21"/>
      <c r="D1477" s="21"/>
      <c r="E1477" s="21"/>
      <c r="H1477" s="49"/>
      <c r="I1477" s="49"/>
      <c r="J1477" s="50"/>
      <c r="K1477" s="50"/>
    </row>
    <row r="1478" spans="1:11">
      <c r="A1478" s="21"/>
      <c r="B1478" s="21"/>
      <c r="C1478" s="21"/>
      <c r="D1478" s="21"/>
      <c r="E1478" s="21"/>
      <c r="H1478" s="49"/>
      <c r="I1478" s="49"/>
      <c r="J1478" s="50"/>
      <c r="K1478" s="50"/>
    </row>
    <row r="1479" spans="1:11">
      <c r="A1479" s="21"/>
      <c r="B1479" s="21"/>
      <c r="C1479" s="21"/>
      <c r="D1479" s="21"/>
      <c r="E1479" s="21"/>
      <c r="H1479" s="49"/>
      <c r="I1479" s="49"/>
      <c r="J1479" s="50"/>
      <c r="K1479" s="50"/>
    </row>
    <row r="1480" spans="1:11">
      <c r="A1480" s="21"/>
      <c r="B1480" s="21"/>
      <c r="C1480" s="21"/>
      <c r="D1480" s="21"/>
      <c r="E1480" s="21"/>
      <c r="H1480" s="49"/>
      <c r="I1480" s="49"/>
      <c r="J1480" s="50"/>
      <c r="K1480" s="50"/>
    </row>
    <row r="1481" spans="1:11">
      <c r="A1481" s="21"/>
      <c r="B1481" s="21"/>
      <c r="C1481" s="21"/>
      <c r="D1481" s="21"/>
      <c r="E1481" s="21"/>
      <c r="H1481" s="49"/>
      <c r="I1481" s="49"/>
      <c r="J1481" s="50"/>
      <c r="K1481" s="50"/>
    </row>
    <row r="1482" spans="1:11">
      <c r="A1482" s="21"/>
      <c r="B1482" s="21"/>
      <c r="C1482" s="21"/>
      <c r="D1482" s="21"/>
      <c r="E1482" s="21"/>
      <c r="H1482" s="49"/>
      <c r="I1482" s="49"/>
      <c r="J1482" s="50"/>
      <c r="K1482" s="50"/>
    </row>
    <row r="1483" spans="1:11">
      <c r="A1483" s="21"/>
      <c r="B1483" s="21"/>
      <c r="C1483" s="21"/>
      <c r="D1483" s="21"/>
      <c r="E1483" s="21"/>
      <c r="H1483" s="49"/>
      <c r="I1483" s="49"/>
      <c r="J1483" s="50"/>
      <c r="K1483" s="50"/>
    </row>
    <row r="1484" spans="1:11">
      <c r="A1484" s="21"/>
      <c r="B1484" s="21"/>
      <c r="C1484" s="21"/>
      <c r="D1484" s="21"/>
      <c r="E1484" s="21"/>
      <c r="H1484" s="49"/>
      <c r="I1484" s="49"/>
      <c r="J1484" s="50"/>
      <c r="K1484" s="50"/>
    </row>
    <row r="1485" spans="1:11">
      <c r="A1485" s="21"/>
      <c r="B1485" s="21"/>
      <c r="C1485" s="21"/>
      <c r="D1485" s="21"/>
      <c r="E1485" s="21"/>
      <c r="H1485" s="49"/>
      <c r="I1485" s="49"/>
      <c r="J1485" s="50"/>
      <c r="K1485" s="50"/>
    </row>
    <row r="1486" spans="1:11">
      <c r="A1486" s="21"/>
      <c r="B1486" s="21"/>
      <c r="C1486" s="21"/>
      <c r="D1486" s="21"/>
      <c r="E1486" s="21"/>
      <c r="H1486" s="49"/>
      <c r="I1486" s="49"/>
      <c r="J1486" s="50"/>
      <c r="K1486" s="50"/>
    </row>
    <row r="1487" spans="1:11">
      <c r="A1487" s="21"/>
      <c r="B1487" s="21"/>
      <c r="C1487" s="21"/>
      <c r="D1487" s="21"/>
      <c r="E1487" s="21"/>
      <c r="H1487" s="49"/>
      <c r="I1487" s="49"/>
      <c r="J1487" s="50"/>
      <c r="K1487" s="50"/>
    </row>
    <row r="1488" spans="1:11">
      <c r="A1488" s="21"/>
      <c r="B1488" s="21"/>
      <c r="C1488" s="21"/>
      <c r="D1488" s="21"/>
      <c r="E1488" s="21"/>
      <c r="H1488" s="49"/>
      <c r="I1488" s="49"/>
      <c r="J1488" s="50"/>
      <c r="K1488" s="50"/>
    </row>
    <row r="1489" spans="1:11">
      <c r="A1489" s="21"/>
      <c r="B1489" s="21"/>
      <c r="C1489" s="21"/>
      <c r="D1489" s="21"/>
      <c r="E1489" s="21"/>
      <c r="H1489" s="49"/>
      <c r="I1489" s="49"/>
      <c r="J1489" s="50"/>
      <c r="K1489" s="50"/>
    </row>
    <row r="1490" spans="1:11">
      <c r="A1490" s="21"/>
      <c r="B1490" s="21"/>
      <c r="C1490" s="21"/>
      <c r="D1490" s="21"/>
      <c r="E1490" s="21"/>
      <c r="H1490" s="49"/>
      <c r="I1490" s="49"/>
      <c r="J1490" s="50"/>
      <c r="K1490" s="50"/>
    </row>
    <row r="1491" spans="1:11">
      <c r="A1491" s="21"/>
      <c r="B1491" s="21"/>
      <c r="C1491" s="21"/>
      <c r="D1491" s="21"/>
      <c r="E1491" s="21"/>
      <c r="H1491" s="49"/>
      <c r="I1491" s="49"/>
      <c r="J1491" s="50"/>
      <c r="K1491" s="50"/>
    </row>
    <row r="1492" spans="1:11">
      <c r="A1492" s="21"/>
      <c r="B1492" s="21"/>
      <c r="C1492" s="21"/>
      <c r="D1492" s="21"/>
      <c r="E1492" s="21"/>
      <c r="H1492" s="49"/>
      <c r="I1492" s="49"/>
      <c r="J1492" s="50"/>
      <c r="K1492" s="50"/>
    </row>
    <row r="1493" spans="1:11">
      <c r="A1493" s="21"/>
      <c r="B1493" s="21"/>
      <c r="C1493" s="21"/>
      <c r="D1493" s="21"/>
      <c r="E1493" s="21"/>
      <c r="H1493" s="49"/>
      <c r="I1493" s="49"/>
      <c r="J1493" s="50"/>
      <c r="K1493" s="50"/>
    </row>
    <row r="1494" spans="1:11">
      <c r="A1494" s="21"/>
      <c r="B1494" s="21"/>
      <c r="C1494" s="21"/>
      <c r="D1494" s="21"/>
      <c r="E1494" s="21"/>
      <c r="H1494" s="49"/>
      <c r="I1494" s="49"/>
      <c r="J1494" s="50"/>
      <c r="K1494" s="50"/>
    </row>
    <row r="1495" spans="1:11">
      <c r="A1495" s="21"/>
      <c r="B1495" s="21"/>
      <c r="C1495" s="21"/>
      <c r="D1495" s="21"/>
      <c r="E1495" s="21"/>
      <c r="H1495" s="49"/>
      <c r="I1495" s="49"/>
      <c r="J1495" s="50"/>
      <c r="K1495" s="50"/>
    </row>
    <row r="1496" spans="1:11">
      <c r="A1496" s="21"/>
      <c r="B1496" s="21"/>
      <c r="C1496" s="21"/>
      <c r="D1496" s="21"/>
      <c r="E1496" s="21"/>
      <c r="H1496" s="49"/>
      <c r="I1496" s="49"/>
      <c r="J1496" s="50"/>
      <c r="K1496" s="50"/>
    </row>
    <row r="1497" spans="1:11">
      <c r="A1497" s="21"/>
      <c r="B1497" s="21"/>
      <c r="C1497" s="21"/>
      <c r="D1497" s="21"/>
      <c r="E1497" s="21"/>
      <c r="H1497" s="49"/>
      <c r="I1497" s="49"/>
      <c r="J1497" s="50"/>
      <c r="K1497" s="50"/>
    </row>
    <row r="1498" spans="1:11">
      <c r="A1498" s="21"/>
      <c r="B1498" s="21"/>
      <c r="C1498" s="21"/>
      <c r="D1498" s="21"/>
      <c r="E1498" s="21"/>
      <c r="H1498" s="49"/>
      <c r="I1498" s="49"/>
      <c r="J1498" s="50"/>
      <c r="K1498" s="50"/>
    </row>
    <row r="1499" spans="1:11">
      <c r="A1499" s="21"/>
      <c r="B1499" s="21"/>
      <c r="C1499" s="21"/>
      <c r="D1499" s="21"/>
      <c r="E1499" s="21"/>
      <c r="H1499" s="49"/>
      <c r="I1499" s="49"/>
      <c r="J1499" s="50"/>
      <c r="K1499" s="50"/>
    </row>
    <row r="1500" spans="1:11">
      <c r="A1500" s="21"/>
      <c r="B1500" s="21"/>
      <c r="C1500" s="21"/>
      <c r="D1500" s="21"/>
      <c r="E1500" s="21"/>
      <c r="H1500" s="49"/>
      <c r="I1500" s="49"/>
      <c r="J1500" s="50"/>
      <c r="K1500" s="50"/>
    </row>
    <row r="1501" spans="1:11">
      <c r="A1501" s="21"/>
      <c r="B1501" s="21"/>
      <c r="C1501" s="21"/>
      <c r="D1501" s="21"/>
      <c r="E1501" s="21"/>
      <c r="H1501" s="49"/>
      <c r="I1501" s="49"/>
      <c r="J1501" s="50"/>
      <c r="K1501" s="50"/>
    </row>
    <row r="1502" spans="1:11">
      <c r="A1502" s="21"/>
      <c r="B1502" s="21"/>
      <c r="C1502" s="21"/>
      <c r="D1502" s="21"/>
      <c r="E1502" s="21"/>
      <c r="H1502" s="49"/>
      <c r="I1502" s="49"/>
      <c r="J1502" s="50"/>
      <c r="K1502" s="50"/>
    </row>
    <row r="1503" spans="1:11">
      <c r="A1503" s="21"/>
      <c r="B1503" s="21"/>
      <c r="C1503" s="21"/>
      <c r="D1503" s="21"/>
      <c r="E1503" s="21"/>
      <c r="H1503" s="49"/>
      <c r="I1503" s="49"/>
      <c r="J1503" s="50"/>
      <c r="K1503" s="50"/>
    </row>
    <row r="1504" spans="1:11">
      <c r="A1504" s="21"/>
      <c r="B1504" s="21"/>
      <c r="C1504" s="21"/>
      <c r="D1504" s="21"/>
      <c r="E1504" s="21"/>
      <c r="H1504" s="49"/>
      <c r="I1504" s="49"/>
      <c r="J1504" s="50"/>
      <c r="K1504" s="50"/>
    </row>
    <row r="1505" spans="1:11">
      <c r="A1505" s="21"/>
      <c r="B1505" s="21"/>
      <c r="C1505" s="21"/>
      <c r="D1505" s="21"/>
      <c r="E1505" s="21"/>
      <c r="H1505" s="49"/>
      <c r="I1505" s="49"/>
      <c r="J1505" s="50"/>
      <c r="K1505" s="50"/>
    </row>
    <row r="1506" spans="1:11">
      <c r="A1506" s="21"/>
      <c r="B1506" s="21"/>
      <c r="C1506" s="21"/>
      <c r="D1506" s="21"/>
      <c r="E1506" s="21"/>
      <c r="H1506" s="49"/>
      <c r="I1506" s="49"/>
      <c r="J1506" s="50"/>
      <c r="K1506" s="50"/>
    </row>
    <row r="1507" spans="1:11">
      <c r="A1507" s="21"/>
      <c r="B1507" s="21"/>
      <c r="C1507" s="21"/>
      <c r="D1507" s="21"/>
      <c r="E1507" s="21"/>
      <c r="H1507" s="49"/>
      <c r="I1507" s="49"/>
      <c r="J1507" s="50"/>
      <c r="K1507" s="50"/>
    </row>
    <row r="1508" spans="1:11">
      <c r="A1508" s="21"/>
      <c r="B1508" s="21"/>
      <c r="C1508" s="21"/>
      <c r="D1508" s="21"/>
      <c r="E1508" s="21"/>
      <c r="H1508" s="49"/>
      <c r="I1508" s="49"/>
      <c r="J1508" s="50"/>
      <c r="K1508" s="50"/>
    </row>
    <row r="1509" spans="1:11">
      <c r="A1509" s="21"/>
      <c r="B1509" s="21"/>
      <c r="C1509" s="21"/>
      <c r="D1509" s="21"/>
      <c r="E1509" s="21"/>
      <c r="H1509" s="49"/>
      <c r="I1509" s="49"/>
      <c r="J1509" s="50"/>
      <c r="K1509" s="50"/>
    </row>
    <row r="1510" spans="1:11">
      <c r="A1510" s="21"/>
      <c r="B1510" s="21"/>
      <c r="C1510" s="21"/>
      <c r="D1510" s="21"/>
      <c r="E1510" s="21"/>
      <c r="H1510" s="49"/>
      <c r="I1510" s="49"/>
      <c r="J1510" s="50"/>
      <c r="K1510" s="50"/>
    </row>
    <row r="1511" spans="1:11">
      <c r="A1511" s="21"/>
      <c r="B1511" s="21"/>
      <c r="C1511" s="21"/>
      <c r="D1511" s="21"/>
      <c r="E1511" s="21"/>
      <c r="H1511" s="49"/>
      <c r="I1511" s="49"/>
      <c r="J1511" s="50"/>
      <c r="K1511" s="50"/>
    </row>
    <row r="1512" spans="1:11">
      <c r="A1512" s="21"/>
      <c r="B1512" s="21"/>
      <c r="C1512" s="21"/>
      <c r="D1512" s="21"/>
      <c r="E1512" s="21"/>
      <c r="H1512" s="49"/>
      <c r="I1512" s="49"/>
      <c r="J1512" s="50"/>
      <c r="K1512" s="50"/>
    </row>
    <row r="1513" spans="1:11">
      <c r="A1513" s="21"/>
      <c r="B1513" s="21"/>
      <c r="C1513" s="21"/>
      <c r="D1513" s="21"/>
      <c r="E1513" s="21"/>
      <c r="H1513" s="49"/>
      <c r="I1513" s="49"/>
      <c r="J1513" s="50"/>
      <c r="K1513" s="50"/>
    </row>
    <row r="1514" spans="1:11">
      <c r="A1514" s="21"/>
      <c r="B1514" s="21"/>
      <c r="C1514" s="21"/>
      <c r="D1514" s="21"/>
      <c r="E1514" s="21"/>
      <c r="H1514" s="49"/>
      <c r="I1514" s="49"/>
      <c r="J1514" s="50"/>
      <c r="K1514" s="50"/>
    </row>
    <row r="1515" spans="1:11">
      <c r="A1515" s="21"/>
      <c r="B1515" s="21"/>
      <c r="C1515" s="21"/>
      <c r="D1515" s="21"/>
      <c r="E1515" s="21"/>
      <c r="H1515" s="49"/>
      <c r="I1515" s="49"/>
      <c r="J1515" s="50"/>
      <c r="K1515" s="50"/>
    </row>
    <row r="1516" spans="1:11">
      <c r="A1516" s="21"/>
      <c r="B1516" s="21"/>
      <c r="C1516" s="21"/>
      <c r="D1516" s="21"/>
      <c r="E1516" s="21"/>
      <c r="H1516" s="49"/>
      <c r="I1516" s="49"/>
      <c r="J1516" s="50"/>
      <c r="K1516" s="50"/>
    </row>
    <row r="1517" spans="1:11">
      <c r="A1517" s="21"/>
      <c r="B1517" s="21"/>
      <c r="C1517" s="21"/>
      <c r="D1517" s="21"/>
      <c r="E1517" s="21"/>
      <c r="H1517" s="49"/>
      <c r="I1517" s="49"/>
      <c r="J1517" s="50"/>
      <c r="K1517" s="50"/>
    </row>
    <row r="1518" spans="1:11">
      <c r="A1518" s="21"/>
      <c r="B1518" s="21"/>
      <c r="C1518" s="21"/>
      <c r="D1518" s="21"/>
      <c r="E1518" s="21"/>
      <c r="H1518" s="49"/>
      <c r="I1518" s="49"/>
      <c r="J1518" s="50"/>
      <c r="K1518" s="50"/>
    </row>
    <row r="1519" spans="1:11">
      <c r="A1519" s="21"/>
      <c r="B1519" s="21"/>
      <c r="C1519" s="21"/>
      <c r="D1519" s="21"/>
      <c r="E1519" s="21"/>
      <c r="H1519" s="49"/>
      <c r="I1519" s="49"/>
      <c r="J1519" s="50"/>
      <c r="K1519" s="50"/>
    </row>
    <row r="1520" spans="1:11">
      <c r="A1520" s="21"/>
      <c r="B1520" s="21"/>
      <c r="C1520" s="21"/>
      <c r="D1520" s="21"/>
      <c r="E1520" s="21"/>
      <c r="H1520" s="49"/>
      <c r="I1520" s="49"/>
      <c r="J1520" s="50"/>
      <c r="K1520" s="50"/>
    </row>
    <row r="1521" spans="1:11">
      <c r="A1521" s="21"/>
      <c r="B1521" s="21"/>
      <c r="C1521" s="21"/>
      <c r="D1521" s="21"/>
      <c r="E1521" s="21"/>
      <c r="H1521" s="49"/>
      <c r="I1521" s="49"/>
      <c r="J1521" s="50"/>
      <c r="K1521" s="50"/>
    </row>
    <row r="1522" spans="1:11">
      <c r="A1522" s="21"/>
      <c r="B1522" s="21"/>
      <c r="C1522" s="21"/>
      <c r="D1522" s="21"/>
      <c r="E1522" s="21"/>
      <c r="H1522" s="49"/>
      <c r="I1522" s="49"/>
      <c r="J1522" s="50"/>
      <c r="K1522" s="50"/>
    </row>
    <row r="1523" spans="1:11">
      <c r="A1523" s="21"/>
      <c r="B1523" s="21"/>
      <c r="C1523" s="21"/>
      <c r="D1523" s="21"/>
      <c r="E1523" s="21"/>
      <c r="H1523" s="49"/>
      <c r="I1523" s="49"/>
      <c r="J1523" s="50"/>
      <c r="K1523" s="50"/>
    </row>
    <row r="1524" spans="1:11">
      <c r="A1524" s="21"/>
      <c r="B1524" s="21"/>
      <c r="C1524" s="21"/>
      <c r="D1524" s="21"/>
      <c r="E1524" s="21"/>
      <c r="H1524" s="49"/>
      <c r="I1524" s="49"/>
      <c r="J1524" s="50"/>
      <c r="K1524" s="50"/>
    </row>
    <row r="1525" spans="1:11">
      <c r="A1525" s="21"/>
      <c r="B1525" s="21"/>
      <c r="C1525" s="21"/>
      <c r="D1525" s="21"/>
      <c r="E1525" s="21"/>
      <c r="H1525" s="49"/>
      <c r="I1525" s="49"/>
      <c r="J1525" s="50"/>
      <c r="K1525" s="50"/>
    </row>
    <row r="1526" spans="1:11">
      <c r="A1526" s="21"/>
      <c r="B1526" s="21"/>
      <c r="C1526" s="21"/>
      <c r="D1526" s="21"/>
      <c r="E1526" s="21"/>
      <c r="H1526" s="49"/>
      <c r="I1526" s="49"/>
      <c r="J1526" s="50"/>
      <c r="K1526" s="50"/>
    </row>
    <row r="1527" spans="1:11">
      <c r="A1527" s="21"/>
      <c r="B1527" s="21"/>
      <c r="C1527" s="21"/>
      <c r="D1527" s="21"/>
      <c r="E1527" s="21"/>
      <c r="H1527" s="49"/>
      <c r="I1527" s="49"/>
      <c r="J1527" s="50"/>
      <c r="K1527" s="50"/>
    </row>
    <row r="1528" spans="1:11">
      <c r="A1528" s="21"/>
      <c r="B1528" s="21"/>
      <c r="C1528" s="21"/>
      <c r="D1528" s="21"/>
      <c r="E1528" s="21"/>
      <c r="H1528" s="49"/>
      <c r="I1528" s="49"/>
      <c r="J1528" s="50"/>
      <c r="K1528" s="50"/>
    </row>
    <row r="1529" spans="1:11">
      <c r="A1529" s="21"/>
      <c r="B1529" s="21"/>
      <c r="C1529" s="21"/>
      <c r="D1529" s="21"/>
      <c r="E1529" s="21"/>
      <c r="H1529" s="49"/>
      <c r="I1529" s="49"/>
      <c r="J1529" s="50"/>
      <c r="K1529" s="50"/>
    </row>
    <row r="1530" spans="1:11">
      <c r="A1530" s="21"/>
      <c r="B1530" s="21"/>
      <c r="C1530" s="21"/>
      <c r="D1530" s="21"/>
      <c r="E1530" s="21"/>
      <c r="H1530" s="49"/>
      <c r="I1530" s="49"/>
      <c r="J1530" s="50"/>
      <c r="K1530" s="50"/>
    </row>
    <row r="1531" spans="1:11">
      <c r="A1531" s="21"/>
      <c r="B1531" s="21"/>
      <c r="C1531" s="21"/>
      <c r="D1531" s="21"/>
      <c r="E1531" s="21"/>
      <c r="H1531" s="49"/>
      <c r="I1531" s="49"/>
      <c r="J1531" s="50"/>
      <c r="K1531" s="50"/>
    </row>
    <row r="1532" spans="1:11">
      <c r="A1532" s="21"/>
      <c r="B1532" s="21"/>
      <c r="C1532" s="21"/>
      <c r="D1532" s="21"/>
      <c r="E1532" s="21"/>
      <c r="H1532" s="49"/>
      <c r="I1532" s="49"/>
      <c r="J1532" s="50"/>
      <c r="K1532" s="50"/>
    </row>
    <row r="1533" spans="1:11">
      <c r="A1533" s="21"/>
      <c r="B1533" s="21"/>
      <c r="C1533" s="21"/>
      <c r="D1533" s="21"/>
      <c r="E1533" s="21"/>
      <c r="H1533" s="49"/>
      <c r="I1533" s="49"/>
      <c r="J1533" s="50"/>
      <c r="K1533" s="50"/>
    </row>
    <row r="1534" spans="1:11">
      <c r="A1534" s="21"/>
      <c r="B1534" s="21"/>
      <c r="C1534" s="21"/>
      <c r="D1534" s="21"/>
      <c r="E1534" s="21"/>
      <c r="H1534" s="49"/>
      <c r="I1534" s="49"/>
      <c r="J1534" s="50"/>
      <c r="K1534" s="50"/>
    </row>
    <row r="1535" spans="1:11">
      <c r="A1535" s="21"/>
      <c r="B1535" s="21"/>
      <c r="C1535" s="21"/>
      <c r="D1535" s="21"/>
      <c r="E1535" s="21"/>
      <c r="H1535" s="49"/>
      <c r="I1535" s="49"/>
      <c r="J1535" s="50"/>
      <c r="K1535" s="50"/>
    </row>
    <row r="1536" spans="1:11">
      <c r="A1536" s="21"/>
      <c r="B1536" s="21"/>
      <c r="C1536" s="21"/>
      <c r="D1536" s="21"/>
      <c r="E1536" s="21"/>
      <c r="H1536" s="49"/>
      <c r="I1536" s="49"/>
      <c r="J1536" s="50"/>
      <c r="K1536" s="50"/>
    </row>
    <row r="1537" spans="1:11">
      <c r="A1537" s="21"/>
      <c r="B1537" s="21"/>
      <c r="C1537" s="21"/>
      <c r="D1537" s="21"/>
      <c r="E1537" s="21"/>
      <c r="H1537" s="49"/>
      <c r="I1537" s="49"/>
      <c r="J1537" s="50"/>
      <c r="K1537" s="50"/>
    </row>
    <row r="1538" spans="1:11">
      <c r="A1538" s="21"/>
      <c r="B1538" s="21"/>
      <c r="C1538" s="21"/>
      <c r="D1538" s="21"/>
      <c r="E1538" s="21"/>
      <c r="H1538" s="49"/>
      <c r="I1538" s="49"/>
      <c r="J1538" s="50"/>
      <c r="K1538" s="50"/>
    </row>
    <row r="1539" spans="1:11">
      <c r="A1539" s="21"/>
      <c r="B1539" s="21"/>
      <c r="C1539" s="21"/>
      <c r="D1539" s="21"/>
      <c r="E1539" s="21"/>
      <c r="H1539" s="49"/>
      <c r="I1539" s="49"/>
      <c r="J1539" s="50"/>
      <c r="K1539" s="50"/>
    </row>
    <row r="1540" spans="1:11">
      <c r="A1540" s="21"/>
      <c r="B1540" s="21"/>
      <c r="C1540" s="21"/>
      <c r="D1540" s="21"/>
      <c r="E1540" s="21"/>
      <c r="H1540" s="49"/>
      <c r="I1540" s="49"/>
      <c r="J1540" s="50"/>
      <c r="K1540" s="50"/>
    </row>
    <row r="1541" spans="1:11">
      <c r="A1541" s="21"/>
      <c r="B1541" s="21"/>
      <c r="C1541" s="21"/>
      <c r="D1541" s="21"/>
      <c r="E1541" s="21"/>
      <c r="H1541" s="49"/>
      <c r="I1541" s="49"/>
      <c r="J1541" s="50"/>
      <c r="K1541" s="50"/>
    </row>
    <row r="1542" spans="1:11">
      <c r="A1542" s="21"/>
      <c r="B1542" s="21"/>
      <c r="C1542" s="21"/>
      <c r="D1542" s="21"/>
      <c r="E1542" s="21"/>
      <c r="H1542" s="49"/>
      <c r="I1542" s="49"/>
      <c r="J1542" s="50"/>
      <c r="K1542" s="50"/>
    </row>
    <row r="1543" spans="1:11">
      <c r="A1543" s="21"/>
      <c r="B1543" s="21"/>
      <c r="C1543" s="21"/>
      <c r="D1543" s="21"/>
      <c r="E1543" s="21"/>
      <c r="H1543" s="49"/>
      <c r="I1543" s="49"/>
      <c r="J1543" s="50"/>
      <c r="K1543" s="50"/>
    </row>
    <row r="1544" spans="1:11">
      <c r="A1544" s="21"/>
      <c r="B1544" s="21"/>
      <c r="C1544" s="21"/>
      <c r="D1544" s="21"/>
      <c r="E1544" s="21"/>
      <c r="H1544" s="49"/>
      <c r="I1544" s="49"/>
      <c r="J1544" s="50"/>
      <c r="K1544" s="50"/>
    </row>
    <row r="1545" spans="1:11">
      <c r="A1545" s="21"/>
      <c r="B1545" s="21"/>
      <c r="C1545" s="21"/>
      <c r="D1545" s="21"/>
      <c r="E1545" s="21"/>
      <c r="H1545" s="49"/>
      <c r="I1545" s="49"/>
      <c r="J1545" s="50"/>
      <c r="K1545" s="50"/>
    </row>
    <row r="1546" spans="1:11">
      <c r="A1546" s="21"/>
      <c r="B1546" s="21"/>
      <c r="C1546" s="21"/>
      <c r="D1546" s="21"/>
      <c r="E1546" s="21"/>
      <c r="H1546" s="49"/>
      <c r="I1546" s="49"/>
      <c r="J1546" s="50"/>
      <c r="K1546" s="50"/>
    </row>
    <row r="1547" spans="1:11">
      <c r="A1547" s="21"/>
      <c r="B1547" s="21"/>
      <c r="C1547" s="21"/>
      <c r="D1547" s="21"/>
      <c r="E1547" s="21"/>
      <c r="H1547" s="49"/>
      <c r="I1547" s="49"/>
      <c r="J1547" s="50"/>
      <c r="K1547" s="50"/>
    </row>
    <row r="1548" spans="1:11">
      <c r="A1548" s="21"/>
      <c r="B1548" s="21"/>
      <c r="C1548" s="21"/>
      <c r="D1548" s="21"/>
      <c r="E1548" s="21"/>
      <c r="H1548" s="49"/>
      <c r="I1548" s="49"/>
      <c r="J1548" s="50"/>
      <c r="K1548" s="50"/>
    </row>
    <row r="1549" spans="1:11">
      <c r="A1549" s="21"/>
      <c r="B1549" s="21"/>
      <c r="C1549" s="21"/>
      <c r="D1549" s="21"/>
      <c r="E1549" s="21"/>
      <c r="H1549" s="49"/>
      <c r="I1549" s="49"/>
      <c r="J1549" s="50"/>
      <c r="K1549" s="50"/>
    </row>
    <row r="1550" spans="1:11">
      <c r="A1550" s="21"/>
      <c r="B1550" s="21"/>
      <c r="C1550" s="21"/>
      <c r="D1550" s="21"/>
      <c r="E1550" s="21"/>
      <c r="H1550" s="49"/>
      <c r="I1550" s="49"/>
      <c r="J1550" s="50"/>
      <c r="K1550" s="50"/>
    </row>
    <row r="1551" spans="1:11">
      <c r="A1551" s="21"/>
      <c r="B1551" s="21"/>
      <c r="C1551" s="21"/>
      <c r="D1551" s="21"/>
      <c r="E1551" s="21"/>
      <c r="H1551" s="49"/>
      <c r="I1551" s="49"/>
      <c r="J1551" s="50"/>
      <c r="K1551" s="50"/>
    </row>
    <row r="1552" spans="1:11">
      <c r="A1552" s="21"/>
      <c r="B1552" s="21"/>
      <c r="C1552" s="21"/>
      <c r="D1552" s="21"/>
      <c r="E1552" s="21"/>
      <c r="H1552" s="49"/>
      <c r="I1552" s="49"/>
      <c r="J1552" s="50"/>
      <c r="K1552" s="50"/>
    </row>
    <row r="1553" spans="1:11">
      <c r="A1553" s="21"/>
      <c r="B1553" s="21"/>
      <c r="C1553" s="21"/>
      <c r="D1553" s="21"/>
      <c r="E1553" s="21"/>
      <c r="H1553" s="49"/>
      <c r="I1553" s="49"/>
      <c r="J1553" s="50"/>
      <c r="K1553" s="50"/>
    </row>
    <row r="1554" spans="1:11">
      <c r="A1554" s="21"/>
      <c r="B1554" s="21"/>
      <c r="C1554" s="21"/>
      <c r="D1554" s="21"/>
      <c r="E1554" s="21"/>
      <c r="H1554" s="49"/>
      <c r="I1554" s="49"/>
      <c r="J1554" s="50"/>
      <c r="K1554" s="50"/>
    </row>
    <row r="1555" spans="1:11">
      <c r="A1555" s="21"/>
      <c r="B1555" s="21"/>
      <c r="C1555" s="21"/>
      <c r="D1555" s="21"/>
      <c r="E1555" s="21"/>
      <c r="H1555" s="49"/>
      <c r="I1555" s="49"/>
      <c r="J1555" s="50"/>
      <c r="K1555" s="50"/>
    </row>
    <row r="1556" spans="1:11">
      <c r="A1556" s="21"/>
      <c r="B1556" s="21"/>
      <c r="C1556" s="21"/>
      <c r="D1556" s="21"/>
      <c r="E1556" s="21"/>
      <c r="H1556" s="49"/>
      <c r="I1556" s="49"/>
      <c r="J1556" s="50"/>
      <c r="K1556" s="50"/>
    </row>
    <row r="1557" spans="1:11">
      <c r="A1557" s="21"/>
      <c r="B1557" s="21"/>
      <c r="C1557" s="21"/>
      <c r="D1557" s="21"/>
      <c r="E1557" s="21"/>
      <c r="H1557" s="49"/>
      <c r="I1557" s="49"/>
      <c r="J1557" s="50"/>
      <c r="K1557" s="50"/>
    </row>
    <row r="1558" spans="1:11">
      <c r="A1558" s="21"/>
      <c r="B1558" s="21"/>
      <c r="C1558" s="21"/>
      <c r="D1558" s="21"/>
      <c r="E1558" s="21"/>
      <c r="H1558" s="49"/>
      <c r="I1558" s="49"/>
      <c r="J1558" s="50"/>
      <c r="K1558" s="50"/>
    </row>
    <row r="1559" spans="1:11">
      <c r="A1559" s="21"/>
      <c r="B1559" s="21"/>
      <c r="C1559" s="21"/>
      <c r="D1559" s="21"/>
      <c r="E1559" s="21"/>
      <c r="H1559" s="49"/>
      <c r="I1559" s="49"/>
      <c r="J1559" s="50"/>
      <c r="K1559" s="50"/>
    </row>
    <row r="1560" spans="1:11">
      <c r="A1560" s="21"/>
      <c r="B1560" s="21"/>
      <c r="C1560" s="21"/>
      <c r="D1560" s="21"/>
      <c r="E1560" s="21"/>
      <c r="H1560" s="49"/>
      <c r="I1560" s="49"/>
      <c r="J1560" s="50"/>
      <c r="K1560" s="50"/>
    </row>
    <row r="1561" spans="1:11">
      <c r="A1561" s="21"/>
      <c r="B1561" s="21"/>
      <c r="C1561" s="21"/>
      <c r="D1561" s="21"/>
      <c r="E1561" s="21"/>
      <c r="H1561" s="49"/>
      <c r="I1561" s="49"/>
      <c r="J1561" s="50"/>
      <c r="K1561" s="50"/>
    </row>
    <row r="1562" spans="1:11">
      <c r="A1562" s="21"/>
      <c r="B1562" s="21"/>
      <c r="C1562" s="21"/>
      <c r="D1562" s="21"/>
      <c r="E1562" s="21"/>
      <c r="H1562" s="49"/>
      <c r="I1562" s="49"/>
      <c r="J1562" s="50"/>
      <c r="K1562" s="50"/>
    </row>
    <row r="1563" spans="1:11">
      <c r="A1563" s="21"/>
      <c r="B1563" s="21"/>
      <c r="C1563" s="21"/>
      <c r="D1563" s="21"/>
      <c r="E1563" s="21"/>
      <c r="H1563" s="49"/>
      <c r="I1563" s="49"/>
      <c r="J1563" s="50"/>
      <c r="K1563" s="50"/>
    </row>
    <row r="1564" spans="1:11">
      <c r="A1564" s="21"/>
      <c r="B1564" s="21"/>
      <c r="C1564" s="21"/>
      <c r="D1564" s="21"/>
      <c r="E1564" s="21"/>
      <c r="H1564" s="49"/>
      <c r="I1564" s="49"/>
      <c r="J1564" s="50"/>
      <c r="K1564" s="50"/>
    </row>
    <row r="1565" spans="1:11">
      <c r="A1565" s="21"/>
      <c r="B1565" s="21"/>
      <c r="C1565" s="21"/>
      <c r="D1565" s="21"/>
      <c r="E1565" s="21"/>
      <c r="H1565" s="49"/>
      <c r="I1565" s="49"/>
      <c r="J1565" s="50"/>
      <c r="K1565" s="50"/>
    </row>
    <row r="1566" spans="1:11">
      <c r="A1566" s="21"/>
      <c r="B1566" s="21"/>
      <c r="C1566" s="21"/>
      <c r="D1566" s="21"/>
      <c r="E1566" s="21"/>
      <c r="H1566" s="49"/>
      <c r="I1566" s="49"/>
      <c r="J1566" s="50"/>
      <c r="K1566" s="50"/>
    </row>
    <row r="1567" spans="1:11">
      <c r="A1567" s="21"/>
      <c r="B1567" s="21"/>
      <c r="C1567" s="21"/>
      <c r="D1567" s="21"/>
      <c r="E1567" s="21"/>
      <c r="H1567" s="49"/>
      <c r="I1567" s="49"/>
      <c r="J1567" s="50"/>
      <c r="K1567" s="50"/>
    </row>
    <row r="1568" spans="1:11">
      <c r="A1568" s="21"/>
      <c r="B1568" s="21"/>
      <c r="C1568" s="21"/>
      <c r="D1568" s="21"/>
      <c r="E1568" s="21"/>
      <c r="H1568" s="49"/>
      <c r="I1568" s="49"/>
      <c r="J1568" s="50"/>
      <c r="K1568" s="50"/>
    </row>
    <row r="1569" spans="1:11">
      <c r="A1569" s="21"/>
      <c r="B1569" s="21"/>
      <c r="C1569" s="21"/>
      <c r="D1569" s="21"/>
      <c r="E1569" s="21"/>
      <c r="H1569" s="49"/>
      <c r="I1569" s="49"/>
      <c r="J1569" s="50"/>
      <c r="K1569" s="50"/>
    </row>
    <row r="1570" spans="1:11">
      <c r="A1570" s="21"/>
      <c r="B1570" s="21"/>
      <c r="C1570" s="21"/>
      <c r="D1570" s="21"/>
      <c r="E1570" s="21"/>
      <c r="H1570" s="49"/>
      <c r="I1570" s="49"/>
      <c r="J1570" s="50"/>
      <c r="K1570" s="50"/>
    </row>
    <row r="1571" spans="1:11">
      <c r="A1571" s="21"/>
      <c r="B1571" s="21"/>
      <c r="C1571" s="21"/>
      <c r="D1571" s="21"/>
      <c r="E1571" s="21"/>
      <c r="H1571" s="49"/>
      <c r="I1571" s="49"/>
      <c r="J1571" s="50"/>
      <c r="K1571" s="50"/>
    </row>
    <row r="1572" spans="1:11">
      <c r="A1572" s="21"/>
      <c r="B1572" s="21"/>
      <c r="C1572" s="21"/>
      <c r="D1572" s="21"/>
      <c r="E1572" s="21"/>
      <c r="H1572" s="49"/>
      <c r="I1572" s="49"/>
      <c r="J1572" s="50"/>
      <c r="K1572" s="50"/>
    </row>
    <row r="1573" spans="1:11">
      <c r="A1573" s="21"/>
      <c r="B1573" s="21"/>
      <c r="C1573" s="21"/>
      <c r="D1573" s="21"/>
      <c r="E1573" s="21"/>
      <c r="H1573" s="49"/>
      <c r="I1573" s="49"/>
      <c r="J1573" s="50"/>
      <c r="K1573" s="50"/>
    </row>
    <row r="1574" spans="1:11">
      <c r="A1574" s="21"/>
      <c r="B1574" s="21"/>
      <c r="C1574" s="21"/>
      <c r="D1574" s="21"/>
      <c r="E1574" s="21"/>
      <c r="H1574" s="49"/>
      <c r="I1574" s="49"/>
      <c r="J1574" s="50"/>
      <c r="K1574" s="50"/>
    </row>
    <row r="1575" spans="1:11">
      <c r="A1575" s="21"/>
      <c r="B1575" s="21"/>
      <c r="C1575" s="21"/>
      <c r="D1575" s="21"/>
      <c r="E1575" s="21"/>
      <c r="H1575" s="49"/>
      <c r="I1575" s="49"/>
      <c r="J1575" s="50"/>
      <c r="K1575" s="50"/>
    </row>
    <row r="1576" spans="1:11">
      <c r="A1576" s="21"/>
      <c r="B1576" s="21"/>
      <c r="C1576" s="21"/>
      <c r="D1576" s="21"/>
      <c r="E1576" s="21"/>
      <c r="H1576" s="49"/>
      <c r="I1576" s="49"/>
      <c r="J1576" s="50"/>
      <c r="K1576" s="50"/>
    </row>
    <row r="1577" spans="1:11">
      <c r="A1577" s="21"/>
      <c r="B1577" s="21"/>
      <c r="C1577" s="21"/>
      <c r="D1577" s="21"/>
      <c r="E1577" s="21"/>
      <c r="H1577" s="49"/>
      <c r="I1577" s="49"/>
      <c r="J1577" s="50"/>
      <c r="K1577" s="50"/>
    </row>
    <row r="1578" spans="1:11">
      <c r="A1578" s="21"/>
      <c r="B1578" s="21"/>
      <c r="C1578" s="21"/>
      <c r="D1578" s="21"/>
      <c r="E1578" s="21"/>
      <c r="H1578" s="49"/>
      <c r="I1578" s="49"/>
      <c r="J1578" s="50"/>
      <c r="K1578" s="50"/>
    </row>
    <row r="1579" spans="1:11">
      <c r="A1579" s="21"/>
      <c r="B1579" s="21"/>
      <c r="C1579" s="21"/>
      <c r="D1579" s="21"/>
      <c r="E1579" s="21"/>
      <c r="H1579" s="49"/>
      <c r="I1579" s="49"/>
      <c r="J1579" s="50"/>
      <c r="K1579" s="50"/>
    </row>
    <row r="1580" spans="1:11">
      <c r="A1580" s="21"/>
      <c r="B1580" s="21"/>
      <c r="C1580" s="21"/>
      <c r="D1580" s="21"/>
      <c r="E1580" s="21"/>
      <c r="H1580" s="49"/>
      <c r="I1580" s="49"/>
      <c r="J1580" s="50"/>
      <c r="K1580" s="50"/>
    </row>
    <row r="1581" spans="1:11">
      <c r="A1581" s="21"/>
      <c r="B1581" s="21"/>
      <c r="C1581" s="21"/>
      <c r="D1581" s="21"/>
      <c r="E1581" s="21"/>
      <c r="H1581" s="49"/>
      <c r="I1581" s="49"/>
      <c r="J1581" s="50"/>
      <c r="K1581" s="50"/>
    </row>
    <row r="1582" spans="1:11">
      <c r="A1582" s="21"/>
      <c r="B1582" s="21"/>
      <c r="C1582" s="21"/>
      <c r="D1582" s="21"/>
      <c r="E1582" s="21"/>
      <c r="H1582" s="49"/>
      <c r="I1582" s="49"/>
      <c r="J1582" s="50"/>
      <c r="K1582" s="50"/>
    </row>
    <row r="1583" spans="1:11">
      <c r="A1583" s="21"/>
      <c r="B1583" s="21"/>
      <c r="C1583" s="21"/>
      <c r="D1583" s="21"/>
      <c r="E1583" s="21"/>
      <c r="H1583" s="49"/>
      <c r="I1583" s="49"/>
      <c r="J1583" s="50"/>
      <c r="K1583" s="50"/>
    </row>
    <row r="1584" spans="1:11">
      <c r="A1584" s="21"/>
      <c r="B1584" s="21"/>
      <c r="C1584" s="21"/>
      <c r="D1584" s="21"/>
      <c r="E1584" s="21"/>
      <c r="H1584" s="49"/>
      <c r="I1584" s="49"/>
      <c r="J1584" s="50"/>
      <c r="K1584" s="50"/>
    </row>
    <row r="1585" spans="1:11">
      <c r="A1585" s="21"/>
      <c r="B1585" s="21"/>
      <c r="C1585" s="21"/>
      <c r="D1585" s="21"/>
      <c r="E1585" s="21"/>
      <c r="H1585" s="49"/>
      <c r="I1585" s="49"/>
      <c r="J1585" s="50"/>
      <c r="K1585" s="50"/>
    </row>
    <row r="1586" spans="1:11">
      <c r="A1586" s="21"/>
      <c r="B1586" s="21"/>
      <c r="C1586" s="21"/>
      <c r="D1586" s="21"/>
      <c r="E1586" s="21"/>
      <c r="H1586" s="49"/>
      <c r="I1586" s="49"/>
      <c r="J1586" s="50"/>
      <c r="K1586" s="50"/>
    </row>
    <row r="1587" spans="1:11">
      <c r="A1587" s="21"/>
      <c r="B1587" s="21"/>
      <c r="C1587" s="21"/>
      <c r="D1587" s="21"/>
      <c r="E1587" s="21"/>
      <c r="H1587" s="49"/>
      <c r="I1587" s="49"/>
      <c r="J1587" s="50"/>
      <c r="K1587" s="50"/>
    </row>
    <row r="1588" spans="1:11">
      <c r="A1588" s="21"/>
      <c r="B1588" s="21"/>
      <c r="C1588" s="21"/>
      <c r="D1588" s="21"/>
      <c r="E1588" s="21"/>
      <c r="H1588" s="49"/>
      <c r="I1588" s="49"/>
      <c r="J1588" s="50"/>
      <c r="K1588" s="50"/>
    </row>
    <row r="1589" spans="1:11">
      <c r="A1589" s="21"/>
      <c r="B1589" s="21"/>
      <c r="C1589" s="21"/>
      <c r="D1589" s="21"/>
      <c r="E1589" s="21"/>
      <c r="H1589" s="49"/>
      <c r="I1589" s="49"/>
      <c r="J1589" s="50"/>
      <c r="K1589" s="50"/>
    </row>
    <row r="1590" spans="1:11">
      <c r="A1590" s="21"/>
      <c r="B1590" s="21"/>
      <c r="C1590" s="21"/>
      <c r="D1590" s="21"/>
      <c r="E1590" s="21"/>
      <c r="H1590" s="49"/>
      <c r="I1590" s="49"/>
      <c r="J1590" s="50"/>
      <c r="K1590" s="50"/>
    </row>
    <row r="1591" spans="1:11">
      <c r="A1591" s="21"/>
      <c r="B1591" s="21"/>
      <c r="C1591" s="21"/>
      <c r="D1591" s="21"/>
      <c r="E1591" s="21"/>
      <c r="H1591" s="49"/>
      <c r="I1591" s="49"/>
      <c r="J1591" s="50"/>
      <c r="K1591" s="50"/>
    </row>
    <row r="1592" spans="1:11">
      <c r="A1592" s="21"/>
      <c r="B1592" s="21"/>
      <c r="C1592" s="21"/>
      <c r="D1592" s="21"/>
      <c r="E1592" s="21"/>
      <c r="H1592" s="49"/>
      <c r="I1592" s="49"/>
      <c r="J1592" s="50"/>
      <c r="K1592" s="50"/>
    </row>
    <row r="1593" spans="1:11">
      <c r="A1593" s="21"/>
      <c r="B1593" s="21"/>
      <c r="C1593" s="21"/>
      <c r="D1593" s="21"/>
      <c r="E1593" s="21"/>
      <c r="H1593" s="49"/>
      <c r="I1593" s="49"/>
      <c r="J1593" s="50"/>
      <c r="K1593" s="50"/>
    </row>
    <row r="1594" spans="1:11">
      <c r="A1594" s="21"/>
      <c r="B1594" s="21"/>
      <c r="C1594" s="21"/>
      <c r="D1594" s="21"/>
      <c r="E1594" s="21"/>
      <c r="H1594" s="49"/>
      <c r="I1594" s="49"/>
      <c r="J1594" s="50"/>
      <c r="K1594" s="50"/>
    </row>
    <row r="1595" spans="1:11">
      <c r="A1595" s="21"/>
      <c r="B1595" s="21"/>
      <c r="C1595" s="21"/>
      <c r="D1595" s="21"/>
      <c r="E1595" s="21"/>
      <c r="H1595" s="49"/>
      <c r="I1595" s="49"/>
      <c r="J1595" s="50"/>
      <c r="K1595" s="50"/>
    </row>
    <row r="1596" spans="1:11">
      <c r="A1596" s="21"/>
      <c r="B1596" s="21"/>
      <c r="C1596" s="21"/>
      <c r="D1596" s="21"/>
      <c r="E1596" s="21"/>
      <c r="H1596" s="49"/>
      <c r="I1596" s="49"/>
      <c r="J1596" s="50"/>
      <c r="K1596" s="50"/>
    </row>
    <row r="1597" spans="1:11">
      <c r="A1597" s="21"/>
      <c r="B1597" s="21"/>
      <c r="C1597" s="21"/>
      <c r="D1597" s="21"/>
      <c r="E1597" s="21"/>
      <c r="H1597" s="49"/>
      <c r="I1597" s="49"/>
      <c r="J1597" s="50"/>
      <c r="K1597" s="50"/>
    </row>
    <row r="1598" spans="1:11">
      <c r="A1598" s="21"/>
      <c r="B1598" s="21"/>
      <c r="C1598" s="21"/>
      <c r="D1598" s="21"/>
      <c r="E1598" s="21"/>
      <c r="H1598" s="49"/>
      <c r="I1598" s="49"/>
      <c r="J1598" s="50"/>
      <c r="K1598" s="50"/>
    </row>
    <row r="1599" spans="1:11">
      <c r="A1599" s="21"/>
      <c r="B1599" s="21"/>
      <c r="C1599" s="21"/>
      <c r="D1599" s="21"/>
      <c r="E1599" s="21"/>
      <c r="H1599" s="49"/>
      <c r="I1599" s="49"/>
      <c r="J1599" s="50"/>
      <c r="K1599" s="50"/>
    </row>
    <row r="1600" spans="1:11">
      <c r="A1600" s="21"/>
      <c r="B1600" s="21"/>
      <c r="C1600" s="21"/>
      <c r="D1600" s="21"/>
      <c r="E1600" s="21"/>
      <c r="H1600" s="49"/>
      <c r="I1600" s="49"/>
      <c r="J1600" s="50"/>
      <c r="K1600" s="50"/>
    </row>
    <row r="1601" spans="1:11">
      <c r="A1601" s="21"/>
      <c r="B1601" s="21"/>
      <c r="C1601" s="21"/>
      <c r="D1601" s="21"/>
      <c r="E1601" s="21"/>
      <c r="H1601" s="49"/>
      <c r="I1601" s="49"/>
      <c r="J1601" s="50"/>
      <c r="K1601" s="50"/>
    </row>
    <row r="1602" spans="1:11">
      <c r="A1602" s="21"/>
      <c r="B1602" s="21"/>
      <c r="C1602" s="21"/>
      <c r="D1602" s="21"/>
      <c r="E1602" s="21"/>
      <c r="H1602" s="49"/>
      <c r="I1602" s="49"/>
      <c r="J1602" s="50"/>
      <c r="K1602" s="50"/>
    </row>
    <row r="1603" spans="1:11">
      <c r="A1603" s="21"/>
      <c r="B1603" s="21"/>
      <c r="C1603" s="21"/>
      <c r="D1603" s="21"/>
      <c r="E1603" s="21"/>
      <c r="H1603" s="49"/>
      <c r="I1603" s="49"/>
      <c r="J1603" s="50"/>
      <c r="K1603" s="50"/>
    </row>
    <row r="1604" spans="1:11">
      <c r="A1604" s="21"/>
      <c r="B1604" s="21"/>
      <c r="C1604" s="21"/>
      <c r="D1604" s="21"/>
      <c r="E1604" s="21"/>
      <c r="H1604" s="49"/>
      <c r="I1604" s="49"/>
      <c r="J1604" s="50"/>
      <c r="K1604" s="50"/>
    </row>
    <row r="1605" spans="1:11">
      <c r="A1605" s="21"/>
      <c r="B1605" s="21"/>
      <c r="C1605" s="21"/>
      <c r="D1605" s="21"/>
      <c r="E1605" s="21"/>
      <c r="H1605" s="49"/>
      <c r="I1605" s="49"/>
      <c r="J1605" s="50"/>
      <c r="K1605" s="50"/>
    </row>
    <row r="1606" spans="1:11">
      <c r="A1606" s="21"/>
      <c r="B1606" s="21"/>
      <c r="C1606" s="21"/>
      <c r="D1606" s="21"/>
      <c r="E1606" s="21"/>
      <c r="H1606" s="49"/>
      <c r="I1606" s="49"/>
      <c r="J1606" s="50"/>
      <c r="K1606" s="50"/>
    </row>
    <row r="1607" spans="1:11">
      <c r="A1607" s="21"/>
      <c r="B1607" s="21"/>
      <c r="C1607" s="21"/>
      <c r="D1607" s="21"/>
      <c r="E1607" s="21"/>
      <c r="H1607" s="49"/>
      <c r="I1607" s="49"/>
      <c r="J1607" s="50"/>
      <c r="K1607" s="50"/>
    </row>
    <row r="1608" spans="1:11">
      <c r="A1608" s="21"/>
      <c r="B1608" s="21"/>
      <c r="C1608" s="21"/>
      <c r="D1608" s="21"/>
      <c r="E1608" s="21"/>
      <c r="H1608" s="49"/>
      <c r="I1608" s="49"/>
      <c r="J1608" s="50"/>
      <c r="K1608" s="50"/>
    </row>
    <row r="1609" spans="1:11">
      <c r="A1609" s="21"/>
      <c r="B1609" s="21"/>
      <c r="C1609" s="21"/>
      <c r="D1609" s="21"/>
      <c r="E1609" s="21"/>
      <c r="H1609" s="49"/>
      <c r="I1609" s="49"/>
      <c r="J1609" s="50"/>
      <c r="K1609" s="50"/>
    </row>
    <row r="1610" spans="1:11">
      <c r="A1610" s="21"/>
      <c r="B1610" s="21"/>
      <c r="C1610" s="21"/>
      <c r="D1610" s="21"/>
      <c r="E1610" s="21"/>
      <c r="H1610" s="49"/>
      <c r="I1610" s="49"/>
      <c r="J1610" s="50"/>
      <c r="K1610" s="50"/>
    </row>
    <row r="1611" spans="1:11">
      <c r="A1611" s="21"/>
      <c r="B1611" s="21"/>
      <c r="C1611" s="21"/>
      <c r="D1611" s="21"/>
      <c r="E1611" s="21"/>
      <c r="H1611" s="49"/>
      <c r="I1611" s="49"/>
      <c r="J1611" s="50"/>
      <c r="K1611" s="50"/>
    </row>
    <row r="1612" spans="1:11">
      <c r="A1612" s="21"/>
      <c r="B1612" s="21"/>
      <c r="C1612" s="21"/>
      <c r="D1612" s="21"/>
      <c r="E1612" s="21"/>
      <c r="H1612" s="49"/>
      <c r="I1612" s="49"/>
      <c r="J1612" s="50"/>
      <c r="K1612" s="50"/>
    </row>
    <row r="1613" spans="1:11">
      <c r="A1613" s="21"/>
      <c r="B1613" s="21"/>
      <c r="C1613" s="21"/>
      <c r="D1613" s="21"/>
      <c r="E1613" s="21"/>
      <c r="H1613" s="49"/>
      <c r="I1613" s="49"/>
      <c r="J1613" s="50"/>
      <c r="K1613" s="50"/>
    </row>
    <row r="1614" spans="1:11">
      <c r="A1614" s="21"/>
      <c r="B1614" s="21"/>
      <c r="C1614" s="21"/>
      <c r="D1614" s="21"/>
      <c r="E1614" s="21"/>
      <c r="H1614" s="49"/>
      <c r="I1614" s="49"/>
      <c r="J1614" s="50"/>
      <c r="K1614" s="50"/>
    </row>
    <row r="1615" spans="1:11">
      <c r="A1615" s="21"/>
      <c r="B1615" s="21"/>
      <c r="C1615" s="21"/>
      <c r="D1615" s="21"/>
      <c r="E1615" s="21"/>
      <c r="H1615" s="49"/>
      <c r="I1615" s="49"/>
      <c r="J1615" s="50"/>
      <c r="K1615" s="50"/>
    </row>
    <row r="1616" spans="1:11">
      <c r="A1616" s="21"/>
      <c r="B1616" s="21"/>
      <c r="C1616" s="21"/>
      <c r="D1616" s="21"/>
      <c r="E1616" s="21"/>
      <c r="H1616" s="49"/>
      <c r="I1616" s="49"/>
      <c r="J1616" s="50"/>
      <c r="K1616" s="50"/>
    </row>
    <row r="1617" spans="1:11">
      <c r="A1617" s="21"/>
      <c r="B1617" s="21"/>
      <c r="C1617" s="21"/>
      <c r="D1617" s="21"/>
      <c r="E1617" s="21"/>
      <c r="H1617" s="49"/>
      <c r="I1617" s="49"/>
      <c r="J1617" s="50"/>
      <c r="K1617" s="50"/>
    </row>
    <row r="1618" spans="1:11">
      <c r="A1618" s="21"/>
      <c r="B1618" s="21"/>
      <c r="C1618" s="21"/>
      <c r="D1618" s="21"/>
      <c r="E1618" s="21"/>
      <c r="H1618" s="49"/>
      <c r="I1618" s="49"/>
      <c r="J1618" s="50"/>
      <c r="K1618" s="50"/>
    </row>
    <row r="1619" spans="1:11">
      <c r="A1619" s="21"/>
      <c r="B1619" s="21"/>
      <c r="C1619" s="21"/>
      <c r="D1619" s="21"/>
      <c r="E1619" s="21"/>
      <c r="H1619" s="49"/>
      <c r="I1619" s="49"/>
      <c r="J1619" s="50"/>
      <c r="K1619" s="50"/>
    </row>
    <row r="1620" spans="1:11">
      <c r="A1620" s="21"/>
      <c r="B1620" s="21"/>
      <c r="C1620" s="21"/>
      <c r="D1620" s="21"/>
      <c r="E1620" s="21"/>
      <c r="H1620" s="49"/>
      <c r="I1620" s="49"/>
      <c r="J1620" s="50"/>
      <c r="K1620" s="50"/>
    </row>
    <row r="1621" spans="1:11">
      <c r="A1621" s="21"/>
      <c r="B1621" s="21"/>
      <c r="C1621" s="21"/>
      <c r="D1621" s="21"/>
      <c r="E1621" s="21"/>
      <c r="H1621" s="49"/>
      <c r="I1621" s="49"/>
      <c r="J1621" s="50"/>
      <c r="K1621" s="50"/>
    </row>
    <row r="1622" spans="1:11">
      <c r="A1622" s="21"/>
      <c r="B1622" s="21"/>
      <c r="C1622" s="21"/>
      <c r="D1622" s="21"/>
      <c r="E1622" s="21"/>
      <c r="H1622" s="49"/>
      <c r="I1622" s="49"/>
      <c r="J1622" s="50"/>
      <c r="K1622" s="50"/>
    </row>
    <row r="1623" spans="1:11">
      <c r="A1623" s="21"/>
      <c r="B1623" s="21"/>
      <c r="C1623" s="21"/>
      <c r="D1623" s="21"/>
      <c r="E1623" s="21"/>
      <c r="H1623" s="49"/>
      <c r="I1623" s="49"/>
      <c r="J1623" s="50"/>
      <c r="K1623" s="50"/>
    </row>
    <row r="1624" spans="1:11">
      <c r="A1624" s="21"/>
      <c r="B1624" s="21"/>
      <c r="C1624" s="21"/>
      <c r="D1624" s="21"/>
      <c r="E1624" s="21"/>
      <c r="H1624" s="49"/>
      <c r="I1624" s="49"/>
      <c r="J1624" s="50"/>
      <c r="K1624" s="50"/>
    </row>
    <row r="1625" spans="1:11">
      <c r="A1625" s="21"/>
      <c r="B1625" s="21"/>
      <c r="C1625" s="21"/>
      <c r="D1625" s="21"/>
      <c r="E1625" s="21"/>
      <c r="H1625" s="49"/>
      <c r="I1625" s="49"/>
      <c r="J1625" s="50"/>
      <c r="K1625" s="50"/>
    </row>
    <row r="1626" spans="1:11">
      <c r="A1626" s="21"/>
      <c r="B1626" s="21"/>
      <c r="C1626" s="21"/>
      <c r="D1626" s="21"/>
      <c r="E1626" s="21"/>
      <c r="H1626" s="49"/>
      <c r="I1626" s="49"/>
      <c r="J1626" s="50"/>
      <c r="K1626" s="50"/>
    </row>
    <row r="1627" spans="1:11">
      <c r="A1627" s="21"/>
      <c r="B1627" s="21"/>
      <c r="C1627" s="21"/>
      <c r="D1627" s="21"/>
      <c r="E1627" s="21"/>
      <c r="H1627" s="49"/>
      <c r="I1627" s="49"/>
      <c r="J1627" s="50"/>
      <c r="K1627" s="50"/>
    </row>
    <row r="1628" spans="1:11">
      <c r="A1628" s="21"/>
      <c r="B1628" s="21"/>
      <c r="C1628" s="21"/>
      <c r="D1628" s="21"/>
      <c r="E1628" s="21"/>
      <c r="H1628" s="49"/>
      <c r="I1628" s="49"/>
      <c r="J1628" s="50"/>
      <c r="K1628" s="50"/>
    </row>
    <row r="1629" spans="1:11">
      <c r="A1629" s="21"/>
      <c r="B1629" s="21"/>
      <c r="C1629" s="21"/>
      <c r="D1629" s="21"/>
      <c r="E1629" s="21"/>
      <c r="H1629" s="49"/>
      <c r="I1629" s="49"/>
      <c r="J1629" s="50"/>
      <c r="K1629" s="50"/>
    </row>
    <row r="1630" spans="1:11">
      <c r="A1630" s="21"/>
      <c r="B1630" s="21"/>
      <c r="C1630" s="21"/>
      <c r="D1630" s="21"/>
      <c r="E1630" s="21"/>
      <c r="H1630" s="49"/>
      <c r="I1630" s="49"/>
      <c r="J1630" s="50"/>
      <c r="K1630" s="50"/>
    </row>
    <row r="1631" spans="1:11">
      <c r="A1631" s="21"/>
      <c r="B1631" s="21"/>
      <c r="C1631" s="21"/>
      <c r="D1631" s="21"/>
      <c r="E1631" s="21"/>
      <c r="H1631" s="49"/>
      <c r="I1631" s="49"/>
      <c r="J1631" s="50"/>
      <c r="K1631" s="50"/>
    </row>
    <row r="1632" spans="1:11">
      <c r="A1632" s="21"/>
      <c r="B1632" s="21"/>
      <c r="C1632" s="21"/>
      <c r="D1632" s="21"/>
      <c r="E1632" s="21"/>
      <c r="H1632" s="49"/>
      <c r="I1632" s="49"/>
      <c r="J1632" s="50"/>
      <c r="K1632" s="50"/>
    </row>
    <row r="1633" spans="1:11">
      <c r="A1633" s="21"/>
      <c r="B1633" s="21"/>
      <c r="C1633" s="21"/>
      <c r="D1633" s="21"/>
      <c r="E1633" s="21"/>
      <c r="H1633" s="49"/>
      <c r="I1633" s="49"/>
      <c r="J1633" s="50"/>
      <c r="K1633" s="50"/>
    </row>
    <row r="1634" spans="1:11">
      <c r="A1634" s="21"/>
      <c r="B1634" s="21"/>
      <c r="C1634" s="21"/>
      <c r="D1634" s="21"/>
      <c r="E1634" s="21"/>
      <c r="H1634" s="49"/>
      <c r="I1634" s="49"/>
      <c r="J1634" s="50"/>
      <c r="K1634" s="50"/>
    </row>
    <row r="1635" spans="1:11">
      <c r="A1635" s="21"/>
      <c r="B1635" s="21"/>
      <c r="C1635" s="21"/>
      <c r="D1635" s="21"/>
      <c r="E1635" s="21"/>
      <c r="H1635" s="49"/>
      <c r="I1635" s="49"/>
      <c r="J1635" s="50"/>
      <c r="K1635" s="50"/>
    </row>
    <row r="1636" spans="1:11">
      <c r="A1636" s="21"/>
      <c r="B1636" s="21"/>
      <c r="C1636" s="21"/>
      <c r="D1636" s="21"/>
      <c r="E1636" s="21"/>
      <c r="H1636" s="49"/>
      <c r="I1636" s="49"/>
      <c r="J1636" s="50"/>
      <c r="K1636" s="50"/>
    </row>
    <row r="1637" spans="1:11">
      <c r="A1637" s="21"/>
      <c r="B1637" s="21"/>
      <c r="C1637" s="21"/>
      <c r="D1637" s="21"/>
      <c r="E1637" s="21"/>
      <c r="H1637" s="49"/>
      <c r="I1637" s="49"/>
      <c r="J1637" s="50"/>
      <c r="K1637" s="50"/>
    </row>
    <row r="1638" spans="1:11">
      <c r="A1638" s="21"/>
      <c r="B1638" s="21"/>
      <c r="C1638" s="21"/>
      <c r="D1638" s="21"/>
      <c r="E1638" s="21"/>
      <c r="H1638" s="49"/>
      <c r="I1638" s="49"/>
      <c r="J1638" s="50"/>
      <c r="K1638" s="50"/>
    </row>
    <row r="1639" spans="1:11">
      <c r="A1639" s="21"/>
      <c r="B1639" s="21"/>
      <c r="C1639" s="21"/>
      <c r="D1639" s="21"/>
      <c r="E1639" s="21"/>
      <c r="H1639" s="49"/>
      <c r="I1639" s="49"/>
      <c r="J1639" s="50"/>
      <c r="K1639" s="50"/>
    </row>
    <row r="1640" spans="1:11">
      <c r="A1640" s="21"/>
      <c r="B1640" s="21"/>
      <c r="C1640" s="21"/>
      <c r="D1640" s="21"/>
      <c r="E1640" s="21"/>
      <c r="H1640" s="49"/>
      <c r="I1640" s="49"/>
      <c r="J1640" s="50"/>
      <c r="K1640" s="50"/>
    </row>
    <row r="1641" spans="1:11">
      <c r="A1641" s="21"/>
      <c r="B1641" s="21"/>
      <c r="C1641" s="21"/>
      <c r="D1641" s="21"/>
      <c r="E1641" s="21"/>
      <c r="H1641" s="49"/>
      <c r="I1641" s="49"/>
      <c r="J1641" s="50"/>
      <c r="K1641" s="50"/>
    </row>
    <row r="1642" spans="1:11">
      <c r="A1642" s="21"/>
      <c r="B1642" s="21"/>
      <c r="C1642" s="21"/>
      <c r="D1642" s="21"/>
      <c r="E1642" s="21"/>
      <c r="H1642" s="49"/>
      <c r="I1642" s="49"/>
      <c r="J1642" s="50"/>
      <c r="K1642" s="50"/>
    </row>
    <row r="1643" spans="1:11">
      <c r="A1643" s="21"/>
      <c r="B1643" s="21"/>
      <c r="C1643" s="21"/>
      <c r="D1643" s="21"/>
      <c r="E1643" s="21"/>
      <c r="H1643" s="49"/>
      <c r="I1643" s="49"/>
      <c r="J1643" s="50"/>
      <c r="K1643" s="50"/>
    </row>
    <row r="1644" spans="1:11">
      <c r="A1644" s="21"/>
      <c r="B1644" s="21"/>
      <c r="C1644" s="21"/>
      <c r="D1644" s="21"/>
      <c r="E1644" s="21"/>
      <c r="H1644" s="49"/>
      <c r="I1644" s="49"/>
      <c r="J1644" s="50"/>
      <c r="K1644" s="50"/>
    </row>
    <row r="1645" spans="1:11">
      <c r="A1645" s="21"/>
      <c r="B1645" s="21"/>
      <c r="C1645" s="21"/>
      <c r="D1645" s="21"/>
      <c r="E1645" s="21"/>
      <c r="H1645" s="49"/>
      <c r="I1645" s="49"/>
      <c r="J1645" s="50"/>
      <c r="K1645" s="50"/>
    </row>
    <row r="1646" spans="1:11">
      <c r="A1646" s="21"/>
      <c r="B1646" s="21"/>
      <c r="C1646" s="21"/>
      <c r="D1646" s="21"/>
      <c r="E1646" s="21"/>
      <c r="H1646" s="49"/>
      <c r="I1646" s="49"/>
      <c r="J1646" s="50"/>
      <c r="K1646" s="50"/>
    </row>
    <row r="1647" spans="1:11">
      <c r="A1647" s="21"/>
      <c r="B1647" s="21"/>
      <c r="C1647" s="21"/>
      <c r="D1647" s="21"/>
      <c r="E1647" s="21"/>
      <c r="H1647" s="49"/>
      <c r="I1647" s="49"/>
      <c r="J1647" s="50"/>
      <c r="K1647" s="50"/>
    </row>
    <row r="1648" spans="1:11">
      <c r="A1648" s="21"/>
      <c r="B1648" s="21"/>
      <c r="C1648" s="21"/>
      <c r="D1648" s="21"/>
      <c r="E1648" s="21"/>
      <c r="H1648" s="49"/>
      <c r="I1648" s="49"/>
      <c r="J1648" s="50"/>
      <c r="K1648" s="50"/>
    </row>
    <row r="1649" spans="1:11">
      <c r="A1649" s="21"/>
      <c r="B1649" s="21"/>
      <c r="C1649" s="21"/>
      <c r="D1649" s="21"/>
      <c r="E1649" s="21"/>
      <c r="H1649" s="49"/>
      <c r="I1649" s="49"/>
      <c r="J1649" s="50"/>
      <c r="K1649" s="50"/>
    </row>
    <row r="1650" spans="1:11">
      <c r="A1650" s="21"/>
      <c r="B1650" s="21"/>
      <c r="C1650" s="21"/>
      <c r="D1650" s="21"/>
      <c r="E1650" s="21"/>
      <c r="H1650" s="49"/>
      <c r="I1650" s="49"/>
      <c r="J1650" s="50"/>
      <c r="K1650" s="50"/>
    </row>
    <row r="1651" spans="1:11">
      <c r="A1651" s="21"/>
      <c r="B1651" s="21"/>
      <c r="C1651" s="21"/>
      <c r="D1651" s="21"/>
      <c r="E1651" s="21"/>
      <c r="H1651" s="49"/>
      <c r="I1651" s="49"/>
      <c r="J1651" s="50"/>
      <c r="K1651" s="50"/>
    </row>
    <row r="1652" spans="1:11">
      <c r="A1652" s="21"/>
      <c r="B1652" s="21"/>
      <c r="C1652" s="21"/>
      <c r="D1652" s="21"/>
      <c r="E1652" s="21"/>
      <c r="H1652" s="49"/>
      <c r="I1652" s="49"/>
      <c r="J1652" s="50"/>
      <c r="K1652" s="50"/>
    </row>
    <row r="1653" spans="1:11">
      <c r="A1653" s="21"/>
      <c r="B1653" s="21"/>
      <c r="C1653" s="21"/>
      <c r="D1653" s="21"/>
      <c r="E1653" s="21"/>
      <c r="H1653" s="49"/>
      <c r="I1653" s="49"/>
      <c r="J1653" s="50"/>
      <c r="K1653" s="50"/>
    </row>
    <row r="1654" spans="1:11">
      <c r="A1654" s="21"/>
      <c r="B1654" s="21"/>
      <c r="C1654" s="21"/>
      <c r="D1654" s="21"/>
      <c r="E1654" s="21"/>
      <c r="H1654" s="49"/>
      <c r="I1654" s="49"/>
      <c r="J1654" s="50"/>
      <c r="K1654" s="50"/>
    </row>
    <row r="1655" spans="1:11">
      <c r="A1655" s="21"/>
      <c r="B1655" s="21"/>
      <c r="C1655" s="21"/>
      <c r="D1655" s="21"/>
      <c r="E1655" s="21"/>
      <c r="H1655" s="49"/>
      <c r="I1655" s="49"/>
      <c r="J1655" s="50"/>
      <c r="K1655" s="50"/>
    </row>
    <row r="1656" spans="1:11">
      <c r="A1656" s="21"/>
      <c r="B1656" s="21"/>
      <c r="C1656" s="21"/>
      <c r="D1656" s="21"/>
      <c r="E1656" s="21"/>
      <c r="H1656" s="49"/>
      <c r="I1656" s="49"/>
      <c r="J1656" s="50"/>
      <c r="K1656" s="50"/>
    </row>
    <row r="1657" spans="1:11">
      <c r="A1657" s="21"/>
      <c r="B1657" s="21"/>
      <c r="C1657" s="21"/>
      <c r="D1657" s="21"/>
      <c r="E1657" s="21"/>
      <c r="H1657" s="49"/>
      <c r="I1657" s="49"/>
      <c r="J1657" s="50"/>
      <c r="K1657" s="50"/>
    </row>
    <row r="1658" spans="1:11">
      <c r="A1658" s="21"/>
      <c r="B1658" s="21"/>
      <c r="C1658" s="21"/>
      <c r="D1658" s="21"/>
      <c r="E1658" s="21"/>
      <c r="H1658" s="49"/>
      <c r="I1658" s="49"/>
      <c r="J1658" s="50"/>
      <c r="K1658" s="50"/>
    </row>
    <row r="1659" spans="1:11">
      <c r="A1659" s="21"/>
      <c r="B1659" s="21"/>
      <c r="C1659" s="21"/>
      <c r="D1659" s="21"/>
      <c r="E1659" s="21"/>
      <c r="H1659" s="49"/>
      <c r="I1659" s="49"/>
      <c r="J1659" s="50"/>
      <c r="K1659" s="50"/>
    </row>
    <row r="1660" spans="1:11">
      <c r="A1660" s="21"/>
      <c r="B1660" s="21"/>
      <c r="C1660" s="21"/>
      <c r="D1660" s="21"/>
      <c r="E1660" s="21"/>
      <c r="H1660" s="49"/>
      <c r="I1660" s="49"/>
      <c r="J1660" s="50"/>
      <c r="K1660" s="50"/>
    </row>
    <row r="1661" spans="1:11">
      <c r="A1661" s="21"/>
      <c r="B1661" s="21"/>
      <c r="C1661" s="21"/>
      <c r="D1661" s="21"/>
      <c r="E1661" s="21"/>
      <c r="H1661" s="49"/>
      <c r="I1661" s="49"/>
      <c r="J1661" s="50"/>
      <c r="K1661" s="50"/>
    </row>
    <row r="1662" spans="1:11">
      <c r="A1662" s="21"/>
      <c r="B1662" s="21"/>
      <c r="C1662" s="21"/>
      <c r="D1662" s="21"/>
      <c r="E1662" s="21"/>
      <c r="H1662" s="49"/>
      <c r="I1662" s="49"/>
      <c r="J1662" s="50"/>
      <c r="K1662" s="50"/>
    </row>
    <row r="1663" spans="1:11">
      <c r="A1663" s="21"/>
      <c r="B1663" s="21"/>
      <c r="C1663" s="21"/>
      <c r="D1663" s="21"/>
      <c r="E1663" s="21"/>
      <c r="H1663" s="49"/>
      <c r="I1663" s="49"/>
      <c r="J1663" s="50"/>
      <c r="K1663" s="50"/>
    </row>
    <row r="1664" spans="1:11">
      <c r="A1664" s="21"/>
      <c r="B1664" s="21"/>
      <c r="C1664" s="21"/>
      <c r="D1664" s="21"/>
      <c r="E1664" s="21"/>
      <c r="H1664" s="49"/>
      <c r="I1664" s="49"/>
      <c r="J1664" s="50"/>
      <c r="K1664" s="50"/>
    </row>
    <row r="1665" spans="1:11">
      <c r="A1665" s="21"/>
      <c r="B1665" s="21"/>
      <c r="C1665" s="21"/>
      <c r="D1665" s="21"/>
      <c r="E1665" s="21"/>
      <c r="H1665" s="49"/>
      <c r="I1665" s="49"/>
      <c r="J1665" s="50"/>
      <c r="K1665" s="50"/>
    </row>
    <row r="1666" spans="1:11">
      <c r="A1666" s="21"/>
      <c r="B1666" s="21"/>
      <c r="C1666" s="21"/>
      <c r="D1666" s="21"/>
      <c r="E1666" s="21"/>
      <c r="H1666" s="49"/>
      <c r="I1666" s="49"/>
      <c r="J1666" s="50"/>
      <c r="K1666" s="50"/>
    </row>
    <row r="1667" spans="1:11">
      <c r="A1667" s="21"/>
      <c r="B1667" s="21"/>
      <c r="C1667" s="21"/>
      <c r="D1667" s="21"/>
      <c r="E1667" s="21"/>
      <c r="H1667" s="49"/>
      <c r="I1667" s="49"/>
      <c r="J1667" s="50"/>
      <c r="K1667" s="50"/>
    </row>
    <row r="1668" spans="1:11">
      <c r="A1668" s="21"/>
      <c r="B1668" s="21"/>
      <c r="C1668" s="21"/>
      <c r="D1668" s="21"/>
      <c r="E1668" s="21"/>
      <c r="H1668" s="49"/>
      <c r="I1668" s="49"/>
      <c r="J1668" s="50"/>
      <c r="K1668" s="50"/>
    </row>
    <row r="1669" spans="1:11">
      <c r="A1669" s="21"/>
      <c r="B1669" s="21"/>
      <c r="C1669" s="21"/>
      <c r="D1669" s="21"/>
      <c r="E1669" s="21"/>
      <c r="H1669" s="49"/>
      <c r="I1669" s="49"/>
      <c r="J1669" s="50"/>
      <c r="K1669" s="50"/>
    </row>
    <row r="1670" spans="1:11">
      <c r="A1670" s="21"/>
      <c r="B1670" s="21"/>
      <c r="C1670" s="21"/>
      <c r="D1670" s="21"/>
      <c r="E1670" s="21"/>
      <c r="H1670" s="49"/>
      <c r="I1670" s="49"/>
      <c r="J1670" s="50"/>
      <c r="K1670" s="50"/>
    </row>
    <row r="1671" spans="1:11">
      <c r="A1671" s="21"/>
      <c r="B1671" s="21"/>
      <c r="C1671" s="21"/>
      <c r="D1671" s="21"/>
      <c r="E1671" s="21"/>
      <c r="H1671" s="49"/>
      <c r="I1671" s="49"/>
      <c r="J1671" s="50"/>
      <c r="K1671" s="50"/>
    </row>
    <row r="1672" spans="1:11">
      <c r="A1672" s="21"/>
      <c r="B1672" s="21"/>
      <c r="C1672" s="21"/>
      <c r="D1672" s="21"/>
      <c r="E1672" s="21"/>
      <c r="H1672" s="49"/>
      <c r="I1672" s="49"/>
      <c r="J1672" s="50"/>
      <c r="K1672" s="50"/>
    </row>
    <row r="1673" spans="1:11">
      <c r="A1673" s="21"/>
      <c r="B1673" s="21"/>
      <c r="C1673" s="21"/>
      <c r="D1673" s="21"/>
      <c r="E1673" s="21"/>
      <c r="H1673" s="49"/>
      <c r="I1673" s="49"/>
      <c r="J1673" s="50"/>
      <c r="K1673" s="50"/>
    </row>
    <row r="1674" spans="1:11">
      <c r="A1674" s="21"/>
      <c r="B1674" s="21"/>
      <c r="C1674" s="21"/>
      <c r="D1674" s="21"/>
      <c r="E1674" s="21"/>
      <c r="H1674" s="49"/>
      <c r="I1674" s="49"/>
      <c r="J1674" s="50"/>
      <c r="K1674" s="50"/>
    </row>
    <row r="1675" spans="1:11">
      <c r="A1675" s="21"/>
      <c r="B1675" s="21"/>
      <c r="C1675" s="21"/>
      <c r="D1675" s="21"/>
      <c r="E1675" s="21"/>
      <c r="H1675" s="49"/>
      <c r="I1675" s="49"/>
      <c r="J1675" s="50"/>
      <c r="K1675" s="50"/>
    </row>
    <row r="1676" spans="1:11">
      <c r="A1676" s="21"/>
      <c r="B1676" s="21"/>
      <c r="C1676" s="21"/>
      <c r="D1676" s="21"/>
      <c r="E1676" s="21"/>
      <c r="H1676" s="49"/>
      <c r="I1676" s="49"/>
      <c r="J1676" s="50"/>
      <c r="K1676" s="50"/>
    </row>
    <row r="1677" spans="1:11">
      <c r="A1677" s="21"/>
      <c r="B1677" s="21"/>
      <c r="C1677" s="21"/>
      <c r="D1677" s="21"/>
      <c r="E1677" s="21"/>
      <c r="H1677" s="49"/>
      <c r="I1677" s="49"/>
      <c r="J1677" s="50"/>
      <c r="K1677" s="50"/>
    </row>
    <row r="1678" spans="1:11">
      <c r="A1678" s="21"/>
      <c r="B1678" s="21"/>
      <c r="C1678" s="21"/>
      <c r="D1678" s="21"/>
      <c r="E1678" s="21"/>
      <c r="H1678" s="49"/>
      <c r="I1678" s="49"/>
      <c r="J1678" s="50"/>
      <c r="K1678" s="50"/>
    </row>
    <row r="1679" spans="1:11">
      <c r="A1679" s="21"/>
      <c r="B1679" s="21"/>
      <c r="C1679" s="21"/>
      <c r="D1679" s="21"/>
      <c r="E1679" s="21"/>
      <c r="H1679" s="49"/>
      <c r="I1679" s="49"/>
      <c r="J1679" s="50"/>
      <c r="K1679" s="50"/>
    </row>
    <row r="1680" spans="1:11">
      <c r="A1680" s="21"/>
      <c r="B1680" s="21"/>
      <c r="C1680" s="21"/>
      <c r="D1680" s="21"/>
      <c r="E1680" s="21"/>
      <c r="H1680" s="49"/>
      <c r="I1680" s="49"/>
      <c r="J1680" s="50"/>
      <c r="K1680" s="50"/>
    </row>
    <row r="1681" spans="1:11">
      <c r="A1681" s="21"/>
      <c r="B1681" s="21"/>
      <c r="C1681" s="21"/>
      <c r="D1681" s="21"/>
      <c r="E1681" s="21"/>
      <c r="H1681" s="49"/>
      <c r="I1681" s="49"/>
      <c r="J1681" s="50"/>
      <c r="K1681" s="50"/>
    </row>
    <row r="1682" spans="1:11">
      <c r="A1682" s="21"/>
      <c r="B1682" s="21"/>
      <c r="C1682" s="21"/>
      <c r="D1682" s="21"/>
      <c r="E1682" s="21"/>
      <c r="H1682" s="49"/>
      <c r="I1682" s="49"/>
      <c r="J1682" s="50"/>
      <c r="K1682" s="50"/>
    </row>
    <row r="1683" spans="1:11">
      <c r="A1683" s="21"/>
      <c r="B1683" s="21"/>
      <c r="C1683" s="21"/>
      <c r="D1683" s="21"/>
      <c r="E1683" s="21"/>
      <c r="H1683" s="49"/>
      <c r="I1683" s="49"/>
      <c r="J1683" s="50"/>
      <c r="K1683" s="50"/>
    </row>
    <row r="1684" spans="1:11">
      <c r="A1684" s="21"/>
      <c r="B1684" s="21"/>
      <c r="C1684" s="21"/>
      <c r="D1684" s="21"/>
      <c r="E1684" s="21"/>
      <c r="H1684" s="49"/>
      <c r="I1684" s="49"/>
      <c r="J1684" s="50"/>
      <c r="K1684" s="50"/>
    </row>
    <row r="1685" spans="1:11">
      <c r="A1685" s="21"/>
      <c r="B1685" s="21"/>
      <c r="C1685" s="21"/>
      <c r="D1685" s="21"/>
      <c r="E1685" s="21"/>
      <c r="H1685" s="49"/>
      <c r="I1685" s="49"/>
      <c r="J1685" s="50"/>
      <c r="K1685" s="50"/>
    </row>
    <row r="1686" spans="1:11">
      <c r="A1686" s="21"/>
      <c r="B1686" s="21"/>
      <c r="C1686" s="21"/>
      <c r="D1686" s="21"/>
      <c r="E1686" s="21"/>
      <c r="H1686" s="49"/>
      <c r="I1686" s="49"/>
      <c r="J1686" s="50"/>
      <c r="K1686" s="50"/>
    </row>
    <row r="1687" spans="1:11">
      <c r="A1687" s="21"/>
      <c r="B1687" s="21"/>
      <c r="C1687" s="21"/>
      <c r="D1687" s="21"/>
      <c r="E1687" s="21"/>
      <c r="H1687" s="49"/>
      <c r="I1687" s="49"/>
      <c r="J1687" s="50"/>
      <c r="K1687" s="50"/>
    </row>
    <row r="1688" spans="1:11">
      <c r="A1688" s="21"/>
      <c r="B1688" s="21"/>
      <c r="C1688" s="21"/>
      <c r="D1688" s="21"/>
      <c r="E1688" s="21"/>
      <c r="H1688" s="49"/>
      <c r="I1688" s="49"/>
      <c r="J1688" s="50"/>
      <c r="K1688" s="50"/>
    </row>
    <row r="1689" spans="1:11">
      <c r="A1689" s="21"/>
      <c r="B1689" s="21"/>
      <c r="C1689" s="21"/>
      <c r="D1689" s="21"/>
      <c r="E1689" s="21"/>
      <c r="H1689" s="49"/>
      <c r="I1689" s="49"/>
      <c r="J1689" s="50"/>
      <c r="K1689" s="50"/>
    </row>
    <row r="1690" spans="1:11">
      <c r="A1690" s="21"/>
      <c r="B1690" s="21"/>
      <c r="C1690" s="21"/>
      <c r="D1690" s="21"/>
      <c r="E1690" s="21"/>
      <c r="H1690" s="49"/>
      <c r="I1690" s="49"/>
      <c r="J1690" s="50"/>
      <c r="K1690" s="50"/>
    </row>
    <row r="1691" spans="1:11">
      <c r="A1691" s="21"/>
      <c r="B1691" s="21"/>
      <c r="C1691" s="21"/>
      <c r="D1691" s="21"/>
      <c r="E1691" s="21"/>
      <c r="H1691" s="49"/>
      <c r="I1691" s="49"/>
      <c r="J1691" s="50"/>
      <c r="K1691" s="50"/>
    </row>
    <row r="1692" spans="1:11">
      <c r="A1692" s="21"/>
      <c r="B1692" s="21"/>
      <c r="C1692" s="21"/>
      <c r="D1692" s="21"/>
      <c r="E1692" s="21"/>
      <c r="H1692" s="49"/>
      <c r="I1692" s="49"/>
      <c r="J1692" s="50"/>
      <c r="K1692" s="50"/>
    </row>
    <row r="1693" spans="1:11">
      <c r="A1693" s="21"/>
      <c r="B1693" s="21"/>
      <c r="C1693" s="21"/>
      <c r="D1693" s="21"/>
      <c r="E1693" s="21"/>
      <c r="H1693" s="49"/>
      <c r="I1693" s="49"/>
      <c r="J1693" s="50"/>
      <c r="K1693" s="50"/>
    </row>
    <row r="1694" spans="1:11">
      <c r="A1694" s="21"/>
      <c r="B1694" s="21"/>
      <c r="C1694" s="21"/>
      <c r="D1694" s="21"/>
      <c r="E1694" s="21"/>
      <c r="H1694" s="49"/>
      <c r="I1694" s="49"/>
      <c r="J1694" s="50"/>
      <c r="K1694" s="50"/>
    </row>
    <row r="1695" spans="1:11">
      <c r="A1695" s="21"/>
      <c r="B1695" s="21"/>
      <c r="C1695" s="21"/>
      <c r="D1695" s="21"/>
      <c r="E1695" s="21"/>
      <c r="H1695" s="49"/>
      <c r="I1695" s="49"/>
      <c r="J1695" s="50"/>
      <c r="K1695" s="50"/>
    </row>
    <row r="1696" spans="1:11">
      <c r="A1696" s="21"/>
      <c r="B1696" s="21"/>
      <c r="C1696" s="21"/>
      <c r="D1696" s="21"/>
      <c r="E1696" s="21"/>
      <c r="H1696" s="49"/>
      <c r="I1696" s="49"/>
      <c r="J1696" s="50"/>
      <c r="K1696" s="50"/>
    </row>
    <row r="1697" spans="1:11">
      <c r="A1697" s="21"/>
      <c r="B1697" s="21"/>
      <c r="C1697" s="21"/>
      <c r="D1697" s="21"/>
      <c r="E1697" s="21"/>
      <c r="H1697" s="49"/>
      <c r="I1697" s="49"/>
      <c r="J1697" s="50"/>
      <c r="K1697" s="50"/>
    </row>
    <row r="1698" spans="1:11">
      <c r="A1698" s="21"/>
      <c r="B1698" s="21"/>
      <c r="C1698" s="21"/>
      <c r="D1698" s="21"/>
      <c r="E1698" s="21"/>
      <c r="H1698" s="49"/>
      <c r="I1698" s="49"/>
      <c r="J1698" s="50"/>
      <c r="K1698" s="50"/>
    </row>
    <row r="1699" spans="1:11">
      <c r="A1699" s="21"/>
      <c r="B1699" s="21"/>
      <c r="C1699" s="21"/>
      <c r="D1699" s="21"/>
      <c r="E1699" s="21"/>
      <c r="H1699" s="49"/>
      <c r="I1699" s="49"/>
      <c r="J1699" s="50"/>
      <c r="K1699" s="50"/>
    </row>
    <row r="1700" spans="1:11">
      <c r="A1700" s="21"/>
      <c r="B1700" s="21"/>
      <c r="C1700" s="21"/>
      <c r="D1700" s="21"/>
      <c r="E1700" s="21"/>
      <c r="H1700" s="49"/>
      <c r="I1700" s="49"/>
      <c r="J1700" s="50"/>
      <c r="K1700" s="50"/>
    </row>
    <row r="1701" spans="1:11">
      <c r="A1701" s="21"/>
      <c r="B1701" s="21"/>
      <c r="C1701" s="21"/>
      <c r="D1701" s="21"/>
      <c r="E1701" s="21"/>
      <c r="H1701" s="49"/>
      <c r="I1701" s="49"/>
      <c r="J1701" s="50"/>
      <c r="K1701" s="50"/>
    </row>
    <row r="1702" spans="1:11">
      <c r="A1702" s="21"/>
      <c r="B1702" s="21"/>
      <c r="C1702" s="21"/>
      <c r="D1702" s="21"/>
      <c r="E1702" s="21"/>
      <c r="H1702" s="49"/>
      <c r="I1702" s="49"/>
      <c r="J1702" s="50"/>
      <c r="K1702" s="50"/>
    </row>
    <row r="1703" spans="1:11">
      <c r="A1703" s="21"/>
      <c r="B1703" s="21"/>
      <c r="C1703" s="21"/>
      <c r="D1703" s="21"/>
      <c r="E1703" s="21"/>
      <c r="H1703" s="49"/>
      <c r="I1703" s="49"/>
      <c r="J1703" s="50"/>
      <c r="K1703" s="50"/>
    </row>
    <row r="1704" spans="1:11">
      <c r="A1704" s="21"/>
      <c r="B1704" s="21"/>
      <c r="C1704" s="21"/>
      <c r="D1704" s="21"/>
      <c r="E1704" s="21"/>
      <c r="H1704" s="49"/>
      <c r="I1704" s="49"/>
      <c r="J1704" s="50"/>
      <c r="K1704" s="50"/>
    </row>
    <row r="1705" spans="1:11">
      <c r="A1705" s="21"/>
      <c r="B1705" s="21"/>
      <c r="C1705" s="21"/>
      <c r="D1705" s="21"/>
      <c r="E1705" s="21"/>
      <c r="H1705" s="49"/>
      <c r="I1705" s="49"/>
      <c r="J1705" s="50"/>
      <c r="K1705" s="50"/>
    </row>
    <row r="1706" spans="1:11">
      <c r="A1706" s="21"/>
      <c r="B1706" s="21"/>
      <c r="C1706" s="21"/>
      <c r="D1706" s="21"/>
      <c r="E1706" s="21"/>
      <c r="H1706" s="49"/>
      <c r="I1706" s="49"/>
      <c r="J1706" s="50"/>
      <c r="K1706" s="50"/>
    </row>
    <row r="1707" spans="1:11">
      <c r="A1707" s="21"/>
      <c r="B1707" s="21"/>
      <c r="C1707" s="21"/>
      <c r="D1707" s="21"/>
      <c r="E1707" s="21"/>
      <c r="H1707" s="49"/>
      <c r="I1707" s="49"/>
      <c r="J1707" s="50"/>
      <c r="K1707" s="50"/>
    </row>
    <row r="1708" spans="1:11">
      <c r="A1708" s="21"/>
      <c r="B1708" s="21"/>
      <c r="C1708" s="21"/>
      <c r="D1708" s="21"/>
      <c r="E1708" s="21"/>
      <c r="H1708" s="49"/>
      <c r="I1708" s="49"/>
      <c r="J1708" s="50"/>
      <c r="K1708" s="50"/>
    </row>
    <row r="1709" spans="1:11">
      <c r="A1709" s="21"/>
      <c r="B1709" s="21"/>
      <c r="C1709" s="21"/>
      <c r="D1709" s="21"/>
      <c r="E1709" s="21"/>
      <c r="H1709" s="49"/>
      <c r="I1709" s="49"/>
      <c r="J1709" s="50"/>
      <c r="K1709" s="50"/>
    </row>
    <row r="1710" spans="1:11">
      <c r="A1710" s="21"/>
      <c r="B1710" s="21"/>
      <c r="C1710" s="21"/>
      <c r="D1710" s="21"/>
      <c r="E1710" s="21"/>
      <c r="H1710" s="49"/>
      <c r="I1710" s="49"/>
      <c r="J1710" s="50"/>
      <c r="K1710" s="50"/>
    </row>
    <row r="1711" spans="1:11">
      <c r="A1711" s="21"/>
      <c r="B1711" s="21"/>
      <c r="C1711" s="21"/>
      <c r="D1711" s="21"/>
      <c r="E1711" s="21"/>
      <c r="H1711" s="49"/>
      <c r="I1711" s="49"/>
      <c r="J1711" s="50"/>
      <c r="K1711" s="50"/>
    </row>
    <row r="1712" spans="1:11">
      <c r="A1712" s="21"/>
      <c r="B1712" s="21"/>
      <c r="C1712" s="21"/>
      <c r="D1712" s="21"/>
      <c r="E1712" s="21"/>
      <c r="H1712" s="49"/>
      <c r="I1712" s="49"/>
      <c r="J1712" s="50"/>
      <c r="K1712" s="50"/>
    </row>
    <row r="1713" spans="1:11">
      <c r="A1713" s="21"/>
      <c r="B1713" s="21"/>
      <c r="C1713" s="21"/>
      <c r="D1713" s="21"/>
      <c r="E1713" s="21"/>
      <c r="H1713" s="49"/>
      <c r="I1713" s="49"/>
      <c r="J1713" s="50"/>
      <c r="K1713" s="50"/>
    </row>
    <row r="1714" spans="1:11">
      <c r="A1714" s="21"/>
      <c r="B1714" s="21"/>
      <c r="C1714" s="21"/>
      <c r="D1714" s="21"/>
      <c r="E1714" s="21"/>
      <c r="H1714" s="49"/>
      <c r="I1714" s="49"/>
      <c r="J1714" s="50"/>
      <c r="K1714" s="50"/>
    </row>
    <row r="1715" spans="1:11">
      <c r="A1715" s="21"/>
      <c r="B1715" s="21"/>
      <c r="C1715" s="21"/>
      <c r="D1715" s="21"/>
      <c r="E1715" s="21"/>
      <c r="H1715" s="49"/>
      <c r="I1715" s="49"/>
      <c r="J1715" s="50"/>
      <c r="K1715" s="50"/>
    </row>
    <row r="1716" spans="1:11">
      <c r="A1716" s="21"/>
      <c r="B1716" s="21"/>
      <c r="C1716" s="21"/>
      <c r="D1716" s="21"/>
      <c r="E1716" s="21"/>
      <c r="H1716" s="49"/>
      <c r="I1716" s="49"/>
      <c r="J1716" s="50"/>
      <c r="K1716" s="50"/>
    </row>
    <row r="1717" spans="1:11">
      <c r="A1717" s="21"/>
      <c r="B1717" s="21"/>
      <c r="C1717" s="21"/>
      <c r="D1717" s="21"/>
      <c r="E1717" s="21"/>
      <c r="H1717" s="49"/>
      <c r="I1717" s="49"/>
      <c r="J1717" s="50"/>
      <c r="K1717" s="50"/>
    </row>
    <row r="1718" spans="1:11">
      <c r="A1718" s="21"/>
      <c r="B1718" s="21"/>
      <c r="C1718" s="21"/>
      <c r="D1718" s="21"/>
      <c r="E1718" s="21"/>
      <c r="H1718" s="49"/>
      <c r="I1718" s="49"/>
      <c r="J1718" s="50"/>
      <c r="K1718" s="50"/>
    </row>
    <row r="1719" spans="1:11">
      <c r="A1719" s="21"/>
      <c r="B1719" s="21"/>
      <c r="C1719" s="21"/>
      <c r="D1719" s="21"/>
      <c r="E1719" s="21"/>
      <c r="H1719" s="49"/>
      <c r="I1719" s="49"/>
      <c r="J1719" s="50"/>
      <c r="K1719" s="50"/>
    </row>
    <row r="1720" spans="1:11">
      <c r="A1720" s="21"/>
      <c r="B1720" s="21"/>
      <c r="C1720" s="21"/>
      <c r="D1720" s="21"/>
      <c r="E1720" s="21"/>
      <c r="H1720" s="49"/>
      <c r="I1720" s="49"/>
      <c r="J1720" s="50"/>
      <c r="K1720" s="50"/>
    </row>
    <row r="1721" spans="1:11">
      <c r="A1721" s="21"/>
      <c r="B1721" s="21"/>
      <c r="C1721" s="21"/>
      <c r="D1721" s="21"/>
      <c r="E1721" s="21"/>
      <c r="H1721" s="49"/>
      <c r="I1721" s="49"/>
      <c r="J1721" s="50"/>
      <c r="K1721" s="50"/>
    </row>
    <row r="1722" spans="1:11">
      <c r="A1722" s="21"/>
      <c r="B1722" s="21"/>
      <c r="C1722" s="21"/>
      <c r="D1722" s="21"/>
      <c r="E1722" s="21"/>
      <c r="H1722" s="49"/>
      <c r="I1722" s="49"/>
      <c r="J1722" s="50"/>
      <c r="K1722" s="50"/>
    </row>
    <row r="1723" spans="1:11">
      <c r="A1723" s="21"/>
      <c r="B1723" s="21"/>
      <c r="C1723" s="21"/>
      <c r="D1723" s="21"/>
      <c r="E1723" s="21"/>
      <c r="H1723" s="49"/>
      <c r="I1723" s="49"/>
      <c r="J1723" s="50"/>
      <c r="K1723" s="50"/>
    </row>
    <row r="1724" spans="1:11">
      <c r="A1724" s="21"/>
      <c r="B1724" s="21"/>
      <c r="C1724" s="21"/>
      <c r="D1724" s="21"/>
      <c r="E1724" s="21"/>
      <c r="H1724" s="49"/>
      <c r="I1724" s="49"/>
      <c r="J1724" s="50"/>
      <c r="K1724" s="50"/>
    </row>
    <row r="1725" spans="1:11">
      <c r="A1725" s="21"/>
      <c r="B1725" s="21"/>
      <c r="C1725" s="21"/>
      <c r="D1725" s="21"/>
      <c r="E1725" s="21"/>
      <c r="H1725" s="49"/>
      <c r="I1725" s="49"/>
      <c r="J1725" s="50"/>
      <c r="K1725" s="50"/>
    </row>
    <row r="1726" spans="1:11">
      <c r="A1726" s="21"/>
      <c r="B1726" s="21"/>
      <c r="C1726" s="21"/>
      <c r="D1726" s="21"/>
      <c r="E1726" s="21"/>
      <c r="H1726" s="49"/>
      <c r="I1726" s="49"/>
      <c r="J1726" s="50"/>
      <c r="K1726" s="50"/>
    </row>
    <row r="1727" spans="1:11">
      <c r="A1727" s="21"/>
      <c r="B1727" s="21"/>
      <c r="C1727" s="21"/>
      <c r="D1727" s="21"/>
      <c r="E1727" s="21"/>
      <c r="H1727" s="49"/>
      <c r="I1727" s="49"/>
      <c r="J1727" s="50"/>
      <c r="K1727" s="50"/>
    </row>
    <row r="1728" spans="1:11">
      <c r="A1728" s="21"/>
      <c r="B1728" s="21"/>
      <c r="C1728" s="21"/>
      <c r="D1728" s="21"/>
      <c r="E1728" s="21"/>
      <c r="H1728" s="49"/>
      <c r="I1728" s="49"/>
      <c r="J1728" s="50"/>
      <c r="K1728" s="50"/>
    </row>
    <row r="1729" spans="1:11">
      <c r="A1729" s="21"/>
      <c r="B1729" s="21"/>
      <c r="C1729" s="21"/>
      <c r="D1729" s="21"/>
      <c r="E1729" s="21"/>
      <c r="H1729" s="49"/>
      <c r="I1729" s="49"/>
      <c r="J1729" s="50"/>
      <c r="K1729" s="50"/>
    </row>
    <row r="1730" spans="1:11">
      <c r="A1730" s="21"/>
      <c r="B1730" s="21"/>
      <c r="C1730" s="21"/>
      <c r="D1730" s="21"/>
      <c r="E1730" s="21"/>
      <c r="H1730" s="49"/>
      <c r="I1730" s="49"/>
      <c r="J1730" s="50"/>
      <c r="K1730" s="50"/>
    </row>
    <row r="1731" spans="1:11">
      <c r="A1731" s="21"/>
      <c r="B1731" s="21"/>
      <c r="C1731" s="21"/>
      <c r="D1731" s="21"/>
      <c r="E1731" s="21"/>
      <c r="H1731" s="49"/>
      <c r="I1731" s="49"/>
      <c r="J1731" s="50"/>
      <c r="K1731" s="50"/>
    </row>
    <row r="1732" spans="1:11">
      <c r="A1732" s="21"/>
      <c r="B1732" s="21"/>
      <c r="C1732" s="21"/>
      <c r="D1732" s="21"/>
      <c r="E1732" s="21"/>
      <c r="H1732" s="49"/>
      <c r="I1732" s="49"/>
      <c r="J1732" s="50"/>
      <c r="K1732" s="50"/>
    </row>
    <row r="1733" spans="1:11">
      <c r="A1733" s="21"/>
      <c r="B1733" s="21"/>
      <c r="C1733" s="21"/>
      <c r="D1733" s="21"/>
      <c r="E1733" s="21"/>
      <c r="H1733" s="49"/>
      <c r="I1733" s="49"/>
      <c r="J1733" s="50"/>
      <c r="K1733" s="50"/>
    </row>
    <row r="1734" spans="1:11">
      <c r="A1734" s="21"/>
      <c r="B1734" s="21"/>
      <c r="C1734" s="21"/>
      <c r="D1734" s="21"/>
      <c r="E1734" s="21"/>
      <c r="H1734" s="49"/>
      <c r="I1734" s="49"/>
      <c r="J1734" s="50"/>
      <c r="K1734" s="50"/>
    </row>
    <row r="1735" spans="1:11">
      <c r="A1735" s="21"/>
      <c r="B1735" s="21"/>
      <c r="C1735" s="21"/>
      <c r="D1735" s="21"/>
      <c r="E1735" s="21"/>
      <c r="H1735" s="49"/>
      <c r="I1735" s="49"/>
      <c r="J1735" s="50"/>
      <c r="K1735" s="50"/>
    </row>
    <row r="1736" spans="1:11">
      <c r="A1736" s="21"/>
      <c r="B1736" s="21"/>
      <c r="C1736" s="21"/>
      <c r="D1736" s="21"/>
      <c r="E1736" s="21"/>
      <c r="H1736" s="49"/>
      <c r="I1736" s="49"/>
      <c r="J1736" s="50"/>
      <c r="K1736" s="50"/>
    </row>
    <row r="1737" spans="1:11">
      <c r="A1737" s="21"/>
      <c r="B1737" s="21"/>
      <c r="C1737" s="21"/>
      <c r="D1737" s="21"/>
      <c r="E1737" s="21"/>
      <c r="H1737" s="49"/>
      <c r="I1737" s="49"/>
      <c r="J1737" s="50"/>
      <c r="K1737" s="50"/>
    </row>
    <row r="1738" spans="1:11">
      <c r="A1738" s="21"/>
      <c r="B1738" s="21"/>
      <c r="C1738" s="21"/>
      <c r="D1738" s="21"/>
      <c r="E1738" s="21"/>
      <c r="H1738" s="49"/>
      <c r="I1738" s="49"/>
      <c r="J1738" s="50"/>
      <c r="K1738" s="50"/>
    </row>
    <row r="1739" spans="1:11">
      <c r="A1739" s="21"/>
      <c r="B1739" s="21"/>
      <c r="C1739" s="21"/>
      <c r="D1739" s="21"/>
      <c r="E1739" s="21"/>
      <c r="H1739" s="49"/>
      <c r="I1739" s="49"/>
      <c r="J1739" s="50"/>
      <c r="K1739" s="50"/>
    </row>
    <row r="1740" spans="1:11">
      <c r="A1740" s="21"/>
      <c r="B1740" s="21"/>
      <c r="C1740" s="21"/>
      <c r="D1740" s="21"/>
      <c r="E1740" s="21"/>
      <c r="H1740" s="49"/>
      <c r="I1740" s="49"/>
      <c r="J1740" s="50"/>
      <c r="K1740" s="50"/>
    </row>
    <row r="1741" spans="1:11">
      <c r="A1741" s="21"/>
      <c r="B1741" s="21"/>
      <c r="C1741" s="21"/>
      <c r="D1741" s="21"/>
      <c r="E1741" s="21"/>
      <c r="H1741" s="49"/>
      <c r="I1741" s="49"/>
      <c r="J1741" s="50"/>
      <c r="K1741" s="50"/>
    </row>
    <row r="1742" spans="1:11">
      <c r="A1742" s="21"/>
      <c r="B1742" s="21"/>
      <c r="C1742" s="21"/>
      <c r="D1742" s="21"/>
      <c r="E1742" s="21"/>
      <c r="H1742" s="49"/>
      <c r="I1742" s="49"/>
      <c r="J1742" s="50"/>
      <c r="K1742" s="50"/>
    </row>
    <row r="1743" spans="1:11">
      <c r="A1743" s="21"/>
      <c r="B1743" s="21"/>
      <c r="C1743" s="21"/>
      <c r="D1743" s="21"/>
      <c r="E1743" s="21"/>
      <c r="H1743" s="49"/>
      <c r="I1743" s="49"/>
      <c r="J1743" s="50"/>
      <c r="K1743" s="50"/>
    </row>
    <row r="1744" spans="1:11">
      <c r="A1744" s="21"/>
      <c r="B1744" s="21"/>
      <c r="C1744" s="21"/>
      <c r="D1744" s="21"/>
      <c r="E1744" s="21"/>
      <c r="H1744" s="49"/>
      <c r="I1744" s="49"/>
      <c r="J1744" s="50"/>
      <c r="K1744" s="50"/>
    </row>
    <row r="1745" spans="1:11">
      <c r="A1745" s="21"/>
      <c r="B1745" s="21"/>
      <c r="C1745" s="21"/>
      <c r="D1745" s="21"/>
      <c r="E1745" s="21"/>
      <c r="H1745" s="49"/>
      <c r="I1745" s="49"/>
      <c r="J1745" s="50"/>
      <c r="K1745" s="50"/>
    </row>
    <row r="1746" spans="1:11">
      <c r="A1746" s="21"/>
      <c r="B1746" s="21"/>
      <c r="C1746" s="21"/>
      <c r="D1746" s="21"/>
      <c r="E1746" s="21"/>
      <c r="H1746" s="49"/>
      <c r="I1746" s="49"/>
      <c r="J1746" s="50"/>
      <c r="K1746" s="50"/>
    </row>
    <row r="1747" spans="1:11">
      <c r="A1747" s="21"/>
      <c r="B1747" s="21"/>
      <c r="C1747" s="21"/>
      <c r="D1747" s="21"/>
      <c r="E1747" s="21"/>
      <c r="H1747" s="49"/>
      <c r="I1747" s="49"/>
      <c r="J1747" s="50"/>
      <c r="K1747" s="50"/>
    </row>
    <row r="1748" spans="1:11">
      <c r="A1748" s="21"/>
      <c r="B1748" s="21"/>
      <c r="C1748" s="21"/>
      <c r="D1748" s="21"/>
      <c r="E1748" s="21"/>
      <c r="H1748" s="49"/>
      <c r="I1748" s="49"/>
      <c r="J1748" s="50"/>
      <c r="K1748" s="50"/>
    </row>
    <row r="1749" spans="1:11">
      <c r="A1749" s="21"/>
      <c r="B1749" s="21"/>
      <c r="C1749" s="21"/>
      <c r="D1749" s="21"/>
      <c r="E1749" s="21"/>
      <c r="H1749" s="49"/>
      <c r="I1749" s="49"/>
      <c r="J1749" s="50"/>
      <c r="K1749" s="50"/>
    </row>
    <row r="1750" spans="1:11">
      <c r="A1750" s="21"/>
      <c r="B1750" s="21"/>
      <c r="C1750" s="21"/>
      <c r="D1750" s="21"/>
      <c r="E1750" s="21"/>
      <c r="H1750" s="49"/>
      <c r="I1750" s="49"/>
      <c r="J1750" s="50"/>
      <c r="K1750" s="50"/>
    </row>
    <row r="1751" spans="1:11">
      <c r="A1751" s="21"/>
      <c r="B1751" s="21"/>
      <c r="C1751" s="21"/>
      <c r="D1751" s="21"/>
      <c r="E1751" s="21"/>
      <c r="H1751" s="49"/>
      <c r="I1751" s="49"/>
      <c r="J1751" s="50"/>
      <c r="K1751" s="50"/>
    </row>
    <row r="1752" spans="1:11">
      <c r="A1752" s="21"/>
      <c r="B1752" s="21"/>
      <c r="C1752" s="21"/>
      <c r="D1752" s="21"/>
      <c r="E1752" s="21"/>
      <c r="H1752" s="49"/>
      <c r="I1752" s="49"/>
      <c r="J1752" s="50"/>
      <c r="K1752" s="50"/>
    </row>
    <row r="1753" spans="1:11">
      <c r="A1753" s="21"/>
      <c r="B1753" s="21"/>
      <c r="C1753" s="21"/>
      <c r="D1753" s="21"/>
      <c r="E1753" s="21"/>
      <c r="H1753" s="49"/>
      <c r="I1753" s="49"/>
      <c r="J1753" s="50"/>
      <c r="K1753" s="50"/>
    </row>
    <row r="1754" spans="1:11">
      <c r="A1754" s="21"/>
      <c r="B1754" s="21"/>
      <c r="C1754" s="21"/>
      <c r="D1754" s="21"/>
      <c r="E1754" s="21"/>
      <c r="H1754" s="49"/>
      <c r="I1754" s="49"/>
      <c r="J1754" s="50"/>
      <c r="K1754" s="50"/>
    </row>
    <row r="1755" spans="1:11">
      <c r="A1755" s="21"/>
      <c r="B1755" s="21"/>
      <c r="C1755" s="21"/>
      <c r="D1755" s="21"/>
      <c r="E1755" s="21"/>
      <c r="H1755" s="49"/>
      <c r="I1755" s="49"/>
      <c r="J1755" s="50"/>
      <c r="K1755" s="50"/>
    </row>
    <row r="1756" spans="1:11">
      <c r="A1756" s="21"/>
      <c r="B1756" s="21"/>
      <c r="C1756" s="21"/>
      <c r="D1756" s="21"/>
      <c r="E1756" s="21"/>
      <c r="H1756" s="49"/>
      <c r="I1756" s="49"/>
      <c r="J1756" s="50"/>
      <c r="K1756" s="50"/>
    </row>
    <row r="1757" spans="1:11">
      <c r="A1757" s="21"/>
      <c r="B1757" s="21"/>
      <c r="C1757" s="21"/>
      <c r="D1757" s="21"/>
      <c r="E1757" s="21"/>
      <c r="H1757" s="49"/>
      <c r="I1757" s="49"/>
      <c r="J1757" s="50"/>
      <c r="K1757" s="50"/>
    </row>
    <row r="1758" spans="1:11">
      <c r="A1758" s="21"/>
      <c r="B1758" s="21"/>
      <c r="C1758" s="21"/>
      <c r="D1758" s="21"/>
      <c r="E1758" s="21"/>
      <c r="H1758" s="49"/>
      <c r="I1758" s="49"/>
      <c r="J1758" s="50"/>
      <c r="K1758" s="50"/>
    </row>
    <row r="1759" spans="1:11">
      <c r="A1759" s="21"/>
      <c r="B1759" s="21"/>
      <c r="C1759" s="21"/>
      <c r="D1759" s="21"/>
      <c r="E1759" s="21"/>
      <c r="H1759" s="49"/>
      <c r="I1759" s="49"/>
      <c r="J1759" s="50"/>
      <c r="K1759" s="50"/>
    </row>
    <row r="1760" spans="1:11">
      <c r="A1760" s="21"/>
      <c r="B1760" s="21"/>
      <c r="C1760" s="21"/>
      <c r="D1760" s="21"/>
      <c r="E1760" s="21"/>
      <c r="H1760" s="49"/>
      <c r="I1760" s="49"/>
      <c r="J1760" s="50"/>
      <c r="K1760" s="50"/>
    </row>
    <row r="1761" spans="1:11">
      <c r="A1761" s="21"/>
      <c r="B1761" s="21"/>
      <c r="C1761" s="21"/>
      <c r="D1761" s="21"/>
      <c r="E1761" s="21"/>
      <c r="H1761" s="49"/>
      <c r="I1761" s="49"/>
      <c r="J1761" s="50"/>
      <c r="K1761" s="50"/>
    </row>
    <row r="1762" spans="1:11">
      <c r="A1762" s="21"/>
      <c r="B1762" s="21"/>
      <c r="C1762" s="21"/>
      <c r="D1762" s="21"/>
      <c r="E1762" s="21"/>
      <c r="H1762" s="49"/>
      <c r="I1762" s="49"/>
      <c r="J1762" s="50"/>
      <c r="K1762" s="50"/>
    </row>
    <row r="1763" spans="1:11">
      <c r="A1763" s="21"/>
      <c r="B1763" s="21"/>
      <c r="C1763" s="21"/>
      <c r="D1763" s="21"/>
      <c r="E1763" s="21"/>
      <c r="H1763" s="49"/>
      <c r="I1763" s="49"/>
      <c r="J1763" s="50"/>
      <c r="K1763" s="50"/>
    </row>
    <row r="1764" spans="1:11">
      <c r="A1764" s="21"/>
      <c r="B1764" s="21"/>
      <c r="C1764" s="21"/>
      <c r="D1764" s="21"/>
      <c r="E1764" s="21"/>
      <c r="H1764" s="49"/>
      <c r="I1764" s="49"/>
      <c r="J1764" s="50"/>
      <c r="K1764" s="50"/>
    </row>
    <row r="1765" spans="1:11">
      <c r="A1765" s="21"/>
      <c r="B1765" s="21"/>
      <c r="C1765" s="21"/>
      <c r="D1765" s="21"/>
      <c r="E1765" s="21"/>
      <c r="H1765" s="49"/>
      <c r="I1765" s="49"/>
      <c r="J1765" s="50"/>
      <c r="K1765" s="50"/>
    </row>
    <row r="1766" spans="1:11">
      <c r="A1766" s="21"/>
      <c r="B1766" s="21"/>
      <c r="C1766" s="21"/>
      <c r="D1766" s="21"/>
      <c r="E1766" s="21"/>
      <c r="H1766" s="49"/>
      <c r="I1766" s="49"/>
      <c r="J1766" s="50"/>
      <c r="K1766" s="50"/>
    </row>
    <row r="1767" spans="1:11">
      <c r="A1767" s="21"/>
      <c r="B1767" s="21"/>
      <c r="C1767" s="21"/>
      <c r="D1767" s="21"/>
      <c r="E1767" s="21"/>
      <c r="H1767" s="49"/>
      <c r="I1767" s="49"/>
      <c r="J1767" s="50"/>
      <c r="K1767" s="50"/>
    </row>
    <row r="1768" spans="1:11">
      <c r="A1768" s="21"/>
      <c r="B1768" s="21"/>
      <c r="C1768" s="21"/>
      <c r="D1768" s="21"/>
      <c r="E1768" s="21"/>
      <c r="H1768" s="49"/>
      <c r="I1768" s="49"/>
      <c r="J1768" s="50"/>
      <c r="K1768" s="50"/>
    </row>
    <row r="1769" spans="1:11">
      <c r="A1769" s="21"/>
      <c r="B1769" s="21"/>
      <c r="C1769" s="21"/>
      <c r="D1769" s="21"/>
      <c r="E1769" s="21"/>
      <c r="H1769" s="49"/>
      <c r="I1769" s="49"/>
      <c r="J1769" s="50"/>
      <c r="K1769" s="50"/>
    </row>
    <row r="1770" spans="1:11">
      <c r="A1770" s="21"/>
      <c r="B1770" s="21"/>
      <c r="C1770" s="21"/>
      <c r="D1770" s="21"/>
      <c r="E1770" s="21"/>
      <c r="H1770" s="49"/>
      <c r="I1770" s="49"/>
      <c r="J1770" s="50"/>
      <c r="K1770" s="50"/>
    </row>
    <row r="1771" spans="1:11">
      <c r="A1771" s="21"/>
      <c r="B1771" s="21"/>
      <c r="C1771" s="21"/>
      <c r="D1771" s="21"/>
      <c r="E1771" s="21"/>
      <c r="H1771" s="49"/>
      <c r="I1771" s="49"/>
      <c r="J1771" s="50"/>
      <c r="K1771" s="50"/>
    </row>
    <row r="1772" spans="1:11">
      <c r="A1772" s="21"/>
      <c r="B1772" s="21"/>
      <c r="C1772" s="21"/>
      <c r="D1772" s="21"/>
      <c r="E1772" s="21"/>
      <c r="H1772" s="49"/>
      <c r="I1772" s="49"/>
      <c r="J1772" s="50"/>
      <c r="K1772" s="50"/>
    </row>
    <row r="1773" spans="1:11">
      <c r="A1773" s="21"/>
      <c r="B1773" s="21"/>
      <c r="C1773" s="21"/>
      <c r="D1773" s="21"/>
      <c r="E1773" s="21"/>
      <c r="H1773" s="49"/>
      <c r="I1773" s="49"/>
      <c r="J1773" s="50"/>
      <c r="K1773" s="50"/>
    </row>
    <row r="1774" spans="1:11">
      <c r="A1774" s="21"/>
      <c r="B1774" s="21"/>
      <c r="C1774" s="21"/>
      <c r="D1774" s="21"/>
      <c r="E1774" s="21"/>
      <c r="H1774" s="49"/>
      <c r="I1774" s="49"/>
      <c r="J1774" s="50"/>
      <c r="K1774" s="50"/>
    </row>
    <row r="1775" spans="1:11">
      <c r="A1775" s="21"/>
      <c r="B1775" s="21"/>
      <c r="C1775" s="21"/>
      <c r="D1775" s="21"/>
      <c r="E1775" s="21"/>
      <c r="H1775" s="49"/>
      <c r="I1775" s="49"/>
      <c r="J1775" s="50"/>
      <c r="K1775" s="50"/>
    </row>
    <row r="1776" spans="1:11">
      <c r="A1776" s="21"/>
      <c r="B1776" s="21"/>
      <c r="C1776" s="21"/>
      <c r="D1776" s="21"/>
      <c r="E1776" s="21"/>
      <c r="H1776" s="49"/>
      <c r="I1776" s="49"/>
      <c r="J1776" s="50"/>
      <c r="K1776" s="50"/>
    </row>
    <row r="1777" spans="1:11">
      <c r="A1777" s="21"/>
      <c r="B1777" s="21"/>
      <c r="C1777" s="21"/>
      <c r="D1777" s="21"/>
      <c r="E1777" s="21"/>
      <c r="H1777" s="49"/>
      <c r="I1777" s="49"/>
      <c r="J1777" s="50"/>
      <c r="K1777" s="50"/>
    </row>
    <row r="1778" spans="1:11">
      <c r="A1778" s="21"/>
      <c r="B1778" s="21"/>
      <c r="C1778" s="21"/>
      <c r="D1778" s="21"/>
      <c r="E1778" s="21"/>
      <c r="H1778" s="49"/>
      <c r="I1778" s="49"/>
      <c r="J1778" s="50"/>
      <c r="K1778" s="50"/>
    </row>
    <row r="1779" spans="1:11">
      <c r="A1779" s="21"/>
      <c r="B1779" s="21"/>
      <c r="C1779" s="21"/>
      <c r="D1779" s="21"/>
      <c r="E1779" s="21"/>
      <c r="H1779" s="49"/>
      <c r="I1779" s="49"/>
      <c r="J1779" s="50"/>
      <c r="K1779" s="50"/>
    </row>
    <row r="1780" spans="1:11">
      <c r="A1780" s="21"/>
      <c r="B1780" s="21"/>
      <c r="C1780" s="21"/>
      <c r="D1780" s="21"/>
      <c r="E1780" s="21"/>
      <c r="H1780" s="49"/>
      <c r="I1780" s="49"/>
      <c r="J1780" s="50"/>
      <c r="K1780" s="50"/>
    </row>
    <row r="1781" spans="1:11">
      <c r="A1781" s="21"/>
      <c r="B1781" s="21"/>
      <c r="C1781" s="21"/>
      <c r="D1781" s="21"/>
      <c r="E1781" s="21"/>
      <c r="H1781" s="49"/>
      <c r="I1781" s="49"/>
      <c r="J1781" s="50"/>
      <c r="K1781" s="50"/>
    </row>
    <row r="1782" spans="1:11">
      <c r="A1782" s="21"/>
      <c r="B1782" s="21"/>
      <c r="C1782" s="21"/>
      <c r="D1782" s="21"/>
      <c r="E1782" s="21"/>
      <c r="H1782" s="49"/>
      <c r="I1782" s="49"/>
      <c r="J1782" s="50"/>
      <c r="K1782" s="50"/>
    </row>
    <row r="1783" spans="1:11">
      <c r="A1783" s="21"/>
      <c r="B1783" s="21"/>
      <c r="C1783" s="21"/>
      <c r="D1783" s="21"/>
      <c r="E1783" s="21"/>
      <c r="H1783" s="49"/>
      <c r="I1783" s="49"/>
      <c r="J1783" s="50"/>
      <c r="K1783" s="50"/>
    </row>
    <row r="1784" spans="1:11">
      <c r="A1784" s="21"/>
      <c r="B1784" s="21"/>
      <c r="C1784" s="21"/>
      <c r="D1784" s="21"/>
      <c r="E1784" s="21"/>
      <c r="H1784" s="49"/>
      <c r="I1784" s="49"/>
      <c r="J1784" s="50"/>
      <c r="K1784" s="50"/>
    </row>
    <row r="1785" spans="1:11">
      <c r="A1785" s="21"/>
      <c r="B1785" s="21"/>
      <c r="C1785" s="21"/>
      <c r="D1785" s="21"/>
      <c r="E1785" s="21"/>
      <c r="H1785" s="49"/>
      <c r="I1785" s="49"/>
      <c r="J1785" s="50"/>
      <c r="K1785" s="50"/>
    </row>
    <row r="1786" spans="1:11">
      <c r="A1786" s="21"/>
      <c r="B1786" s="21"/>
      <c r="C1786" s="21"/>
      <c r="D1786" s="21"/>
      <c r="E1786" s="21"/>
      <c r="H1786" s="49"/>
      <c r="I1786" s="49"/>
      <c r="J1786" s="50"/>
      <c r="K1786" s="50"/>
    </row>
    <row r="1787" spans="1:11">
      <c r="A1787" s="21"/>
      <c r="B1787" s="21"/>
      <c r="C1787" s="21"/>
      <c r="D1787" s="21"/>
      <c r="E1787" s="21"/>
      <c r="H1787" s="49"/>
      <c r="I1787" s="49"/>
      <c r="J1787" s="50"/>
      <c r="K1787" s="50"/>
    </row>
    <row r="1788" spans="1:11">
      <c r="A1788" s="21"/>
      <c r="B1788" s="21"/>
      <c r="C1788" s="21"/>
      <c r="D1788" s="21"/>
      <c r="E1788" s="21"/>
      <c r="H1788" s="49"/>
      <c r="I1788" s="49"/>
      <c r="J1788" s="50"/>
      <c r="K1788" s="50"/>
    </row>
    <row r="1789" spans="1:11">
      <c r="A1789" s="21"/>
      <c r="B1789" s="21"/>
      <c r="C1789" s="21"/>
      <c r="D1789" s="21"/>
      <c r="E1789" s="21"/>
      <c r="H1789" s="49"/>
      <c r="I1789" s="49"/>
      <c r="J1789" s="50"/>
      <c r="K1789" s="50"/>
    </row>
    <row r="1790" spans="1:11">
      <c r="A1790" s="21"/>
      <c r="B1790" s="21"/>
      <c r="C1790" s="21"/>
      <c r="D1790" s="21"/>
      <c r="E1790" s="21"/>
      <c r="H1790" s="49"/>
      <c r="I1790" s="49"/>
      <c r="J1790" s="50"/>
      <c r="K1790" s="50"/>
    </row>
    <row r="1791" spans="1:11">
      <c r="A1791" s="21"/>
      <c r="B1791" s="21"/>
      <c r="C1791" s="21"/>
      <c r="D1791" s="21"/>
      <c r="E1791" s="21"/>
      <c r="H1791" s="49"/>
      <c r="I1791" s="49"/>
      <c r="J1791" s="50"/>
      <c r="K1791" s="50"/>
    </row>
    <row r="1792" spans="1:11">
      <c r="A1792" s="21"/>
      <c r="B1792" s="21"/>
      <c r="C1792" s="21"/>
      <c r="D1792" s="21"/>
      <c r="E1792" s="21"/>
      <c r="H1792" s="49"/>
      <c r="I1792" s="49"/>
      <c r="J1792" s="50"/>
      <c r="K1792" s="50"/>
    </row>
    <row r="1793" spans="1:11">
      <c r="A1793" s="21"/>
      <c r="B1793" s="21"/>
      <c r="C1793" s="21"/>
      <c r="D1793" s="21"/>
      <c r="E1793" s="21"/>
      <c r="H1793" s="49"/>
      <c r="I1793" s="49"/>
      <c r="J1793" s="50"/>
      <c r="K1793" s="50"/>
    </row>
    <row r="1794" spans="1:11">
      <c r="A1794" s="21"/>
      <c r="B1794" s="21"/>
      <c r="C1794" s="21"/>
      <c r="D1794" s="21"/>
      <c r="E1794" s="21"/>
      <c r="H1794" s="49"/>
      <c r="I1794" s="49"/>
      <c r="J1794" s="50"/>
      <c r="K1794" s="50"/>
    </row>
    <row r="1795" spans="1:11">
      <c r="A1795" s="21"/>
      <c r="B1795" s="21"/>
      <c r="C1795" s="21"/>
      <c r="D1795" s="21"/>
      <c r="E1795" s="21"/>
      <c r="H1795" s="49"/>
      <c r="I1795" s="49"/>
      <c r="J1795" s="50"/>
      <c r="K1795" s="50"/>
    </row>
    <row r="1796" spans="1:11">
      <c r="A1796" s="21"/>
      <c r="B1796" s="21"/>
      <c r="C1796" s="21"/>
      <c r="D1796" s="21"/>
      <c r="E1796" s="21"/>
      <c r="H1796" s="49"/>
      <c r="I1796" s="49"/>
      <c r="J1796" s="50"/>
      <c r="K1796" s="50"/>
    </row>
    <row r="1797" spans="1:11">
      <c r="A1797" s="21"/>
      <c r="B1797" s="21"/>
      <c r="C1797" s="21"/>
      <c r="D1797" s="21"/>
      <c r="E1797" s="21"/>
      <c r="H1797" s="49"/>
      <c r="I1797" s="49"/>
      <c r="J1797" s="50"/>
      <c r="K1797" s="50"/>
    </row>
    <row r="1798" spans="1:11">
      <c r="A1798" s="21"/>
      <c r="B1798" s="21"/>
      <c r="C1798" s="21"/>
      <c r="D1798" s="21"/>
      <c r="E1798" s="21"/>
      <c r="H1798" s="49"/>
      <c r="I1798" s="49"/>
      <c r="J1798" s="50"/>
      <c r="K1798" s="50"/>
    </row>
    <row r="1799" spans="1:11">
      <c r="A1799" s="21"/>
      <c r="B1799" s="21"/>
      <c r="C1799" s="21"/>
      <c r="D1799" s="21"/>
      <c r="E1799" s="21"/>
      <c r="H1799" s="49"/>
      <c r="I1799" s="49"/>
      <c r="J1799" s="50"/>
      <c r="K1799" s="50"/>
    </row>
    <row r="1800" spans="1:11">
      <c r="A1800" s="21"/>
      <c r="B1800" s="21"/>
      <c r="C1800" s="21"/>
      <c r="D1800" s="21"/>
      <c r="E1800" s="21"/>
      <c r="H1800" s="49"/>
      <c r="I1800" s="49"/>
      <c r="J1800" s="50"/>
      <c r="K1800" s="50"/>
    </row>
    <row r="1801" spans="1:11">
      <c r="A1801" s="21"/>
      <c r="B1801" s="21"/>
      <c r="C1801" s="21"/>
      <c r="D1801" s="21"/>
      <c r="E1801" s="21"/>
      <c r="H1801" s="49"/>
      <c r="I1801" s="49"/>
      <c r="J1801" s="50"/>
      <c r="K1801" s="50"/>
    </row>
    <row r="1802" spans="1:11">
      <c r="A1802" s="21"/>
      <c r="B1802" s="21"/>
      <c r="C1802" s="21"/>
      <c r="D1802" s="21"/>
      <c r="E1802" s="21"/>
      <c r="H1802" s="49"/>
      <c r="I1802" s="49"/>
      <c r="J1802" s="50"/>
      <c r="K1802" s="50"/>
    </row>
    <row r="1803" spans="1:11">
      <c r="A1803" s="21"/>
      <c r="B1803" s="21"/>
      <c r="C1803" s="21"/>
      <c r="D1803" s="21"/>
      <c r="E1803" s="21"/>
      <c r="H1803" s="49"/>
      <c r="I1803" s="49"/>
      <c r="J1803" s="50"/>
      <c r="K1803" s="50"/>
    </row>
    <row r="1804" spans="1:11">
      <c r="A1804" s="21"/>
      <c r="B1804" s="21"/>
      <c r="C1804" s="21"/>
      <c r="D1804" s="21"/>
      <c r="E1804" s="21"/>
      <c r="H1804" s="49"/>
      <c r="I1804" s="49"/>
      <c r="J1804" s="50"/>
      <c r="K1804" s="50"/>
    </row>
    <row r="1805" spans="1:11">
      <c r="A1805" s="21"/>
      <c r="B1805" s="21"/>
      <c r="C1805" s="21"/>
      <c r="D1805" s="21"/>
      <c r="E1805" s="21"/>
      <c r="H1805" s="49"/>
      <c r="I1805" s="49"/>
      <c r="J1805" s="50"/>
      <c r="K1805" s="50"/>
    </row>
    <row r="1806" spans="1:11">
      <c r="A1806" s="21"/>
      <c r="B1806" s="21"/>
      <c r="C1806" s="21"/>
      <c r="D1806" s="21"/>
      <c r="E1806" s="21"/>
      <c r="H1806" s="49"/>
      <c r="I1806" s="49"/>
      <c r="J1806" s="50"/>
      <c r="K1806" s="50"/>
    </row>
    <row r="1807" spans="1:11">
      <c r="A1807" s="21"/>
      <c r="B1807" s="21"/>
      <c r="C1807" s="21"/>
      <c r="D1807" s="21"/>
      <c r="E1807" s="21"/>
      <c r="H1807" s="49"/>
      <c r="I1807" s="49"/>
      <c r="J1807" s="50"/>
      <c r="K1807" s="50"/>
    </row>
    <row r="1808" spans="1:11">
      <c r="A1808" s="21"/>
      <c r="B1808" s="21"/>
      <c r="C1808" s="21"/>
      <c r="D1808" s="21"/>
      <c r="E1808" s="21"/>
      <c r="H1808" s="49"/>
      <c r="I1808" s="49"/>
      <c r="J1808" s="50"/>
      <c r="K1808" s="50"/>
    </row>
    <row r="1809" spans="1:11">
      <c r="A1809" s="21"/>
      <c r="B1809" s="21"/>
      <c r="C1809" s="21"/>
      <c r="D1809" s="21"/>
      <c r="E1809" s="21"/>
      <c r="H1809" s="49"/>
      <c r="I1809" s="49"/>
      <c r="J1809" s="50"/>
      <c r="K1809" s="50"/>
    </row>
    <row r="1810" spans="1:11">
      <c r="A1810" s="21"/>
      <c r="B1810" s="21"/>
      <c r="C1810" s="21"/>
      <c r="D1810" s="21"/>
      <c r="E1810" s="21"/>
      <c r="H1810" s="49"/>
      <c r="I1810" s="49"/>
      <c r="J1810" s="50"/>
      <c r="K1810" s="50"/>
    </row>
    <row r="1811" spans="1:11">
      <c r="A1811" s="21"/>
      <c r="B1811" s="21"/>
      <c r="C1811" s="21"/>
      <c r="D1811" s="21"/>
      <c r="E1811" s="21"/>
      <c r="H1811" s="49"/>
      <c r="I1811" s="49"/>
      <c r="J1811" s="50"/>
      <c r="K1811" s="50"/>
    </row>
    <row r="1812" spans="1:11">
      <c r="A1812" s="21"/>
      <c r="B1812" s="21"/>
      <c r="C1812" s="21"/>
      <c r="D1812" s="21"/>
      <c r="E1812" s="21"/>
      <c r="H1812" s="49"/>
      <c r="I1812" s="49"/>
      <c r="J1812" s="50"/>
      <c r="K1812" s="50"/>
    </row>
    <row r="1813" spans="1:11">
      <c r="A1813" s="21"/>
      <c r="B1813" s="21"/>
      <c r="C1813" s="21"/>
      <c r="D1813" s="21"/>
      <c r="E1813" s="21"/>
      <c r="H1813" s="49"/>
      <c r="I1813" s="49"/>
      <c r="J1813" s="50"/>
      <c r="K1813" s="50"/>
    </row>
    <row r="1814" spans="1:11">
      <c r="A1814" s="21"/>
      <c r="B1814" s="21"/>
      <c r="C1814" s="21"/>
      <c r="D1814" s="21"/>
      <c r="E1814" s="21"/>
      <c r="H1814" s="49"/>
      <c r="I1814" s="49"/>
      <c r="J1814" s="50"/>
      <c r="K1814" s="50"/>
    </row>
    <row r="1815" spans="1:11">
      <c r="A1815" s="21"/>
      <c r="B1815" s="21"/>
      <c r="C1815" s="21"/>
      <c r="D1815" s="21"/>
      <c r="E1815" s="21"/>
      <c r="H1815" s="49"/>
      <c r="I1815" s="49"/>
      <c r="J1815" s="50"/>
      <c r="K1815" s="50"/>
    </row>
    <row r="1816" spans="1:11">
      <c r="A1816" s="21"/>
      <c r="B1816" s="21"/>
      <c r="C1816" s="21"/>
      <c r="D1816" s="21"/>
      <c r="E1816" s="21"/>
      <c r="H1816" s="49"/>
      <c r="I1816" s="49"/>
      <c r="J1816" s="50"/>
      <c r="K1816" s="50"/>
    </row>
    <row r="1817" spans="1:11">
      <c r="A1817" s="21"/>
      <c r="B1817" s="21"/>
      <c r="C1817" s="21"/>
      <c r="D1817" s="21"/>
      <c r="E1817" s="21"/>
      <c r="H1817" s="49"/>
      <c r="I1817" s="49"/>
      <c r="J1817" s="50"/>
      <c r="K1817" s="50"/>
    </row>
    <row r="1818" spans="1:11">
      <c r="A1818" s="21"/>
      <c r="B1818" s="21"/>
      <c r="C1818" s="21"/>
      <c r="D1818" s="21"/>
      <c r="E1818" s="21"/>
      <c r="H1818" s="49"/>
      <c r="I1818" s="49"/>
      <c r="J1818" s="50"/>
      <c r="K1818" s="50"/>
    </row>
    <row r="1819" spans="1:11">
      <c r="A1819" s="21"/>
      <c r="B1819" s="21"/>
      <c r="C1819" s="21"/>
      <c r="D1819" s="21"/>
      <c r="E1819" s="21"/>
      <c r="H1819" s="49"/>
      <c r="I1819" s="49"/>
      <c r="J1819" s="50"/>
      <c r="K1819" s="50"/>
    </row>
    <row r="1820" spans="1:11">
      <c r="A1820" s="21"/>
      <c r="B1820" s="21"/>
      <c r="C1820" s="21"/>
      <c r="D1820" s="21"/>
      <c r="E1820" s="21"/>
      <c r="H1820" s="49"/>
      <c r="I1820" s="49"/>
      <c r="J1820" s="50"/>
      <c r="K1820" s="50"/>
    </row>
    <row r="1821" spans="1:11">
      <c r="A1821" s="21"/>
      <c r="B1821" s="21"/>
      <c r="C1821" s="21"/>
      <c r="D1821" s="21"/>
      <c r="E1821" s="21"/>
      <c r="H1821" s="49"/>
      <c r="I1821" s="49"/>
      <c r="J1821" s="50"/>
      <c r="K1821" s="50"/>
    </row>
    <row r="1822" spans="1:11">
      <c r="A1822" s="21"/>
      <c r="B1822" s="21"/>
      <c r="C1822" s="21"/>
      <c r="D1822" s="21"/>
      <c r="E1822" s="21"/>
      <c r="H1822" s="49"/>
      <c r="I1822" s="49"/>
      <c r="J1822" s="50"/>
      <c r="K1822" s="50"/>
    </row>
    <row r="1823" spans="1:11">
      <c r="A1823" s="21"/>
      <c r="B1823" s="21"/>
      <c r="C1823" s="21"/>
      <c r="D1823" s="21"/>
      <c r="E1823" s="21"/>
      <c r="H1823" s="49"/>
      <c r="I1823" s="49"/>
      <c r="J1823" s="50"/>
      <c r="K1823" s="50"/>
    </row>
    <row r="1824" spans="1:11">
      <c r="A1824" s="21"/>
      <c r="B1824" s="21"/>
      <c r="C1824" s="21"/>
      <c r="D1824" s="21"/>
      <c r="E1824" s="21"/>
      <c r="H1824" s="49"/>
      <c r="I1824" s="49"/>
      <c r="J1824" s="50"/>
      <c r="K1824" s="50"/>
    </row>
    <row r="1825" spans="1:11">
      <c r="A1825" s="21"/>
      <c r="B1825" s="21"/>
      <c r="C1825" s="21"/>
      <c r="D1825" s="21"/>
      <c r="E1825" s="21"/>
      <c r="H1825" s="49"/>
      <c r="I1825" s="49"/>
      <c r="J1825" s="50"/>
      <c r="K1825" s="50"/>
    </row>
    <row r="1826" spans="1:11">
      <c r="A1826" s="21"/>
      <c r="B1826" s="21"/>
      <c r="C1826" s="21"/>
      <c r="D1826" s="21"/>
      <c r="E1826" s="21"/>
      <c r="H1826" s="49"/>
      <c r="I1826" s="49"/>
      <c r="J1826" s="50"/>
      <c r="K1826" s="50"/>
    </row>
    <row r="1827" spans="1:11">
      <c r="A1827" s="21"/>
      <c r="B1827" s="21"/>
      <c r="C1827" s="21"/>
      <c r="D1827" s="21"/>
      <c r="E1827" s="21"/>
      <c r="H1827" s="49"/>
      <c r="I1827" s="49"/>
      <c r="J1827" s="50"/>
      <c r="K1827" s="50"/>
    </row>
    <row r="1828" spans="1:11">
      <c r="A1828" s="21"/>
      <c r="B1828" s="21"/>
      <c r="C1828" s="21"/>
      <c r="D1828" s="21"/>
      <c r="E1828" s="21"/>
      <c r="H1828" s="49"/>
      <c r="I1828" s="49"/>
      <c r="J1828" s="50"/>
      <c r="K1828" s="50"/>
    </row>
    <row r="1829" spans="1:11">
      <c r="A1829" s="21"/>
      <c r="B1829" s="21"/>
      <c r="C1829" s="21"/>
      <c r="D1829" s="21"/>
      <c r="E1829" s="21"/>
      <c r="H1829" s="49"/>
      <c r="I1829" s="49"/>
      <c r="J1829" s="50"/>
      <c r="K1829" s="50"/>
    </row>
    <row r="1830" spans="1:11">
      <c r="A1830" s="21"/>
      <c r="B1830" s="21"/>
      <c r="C1830" s="21"/>
      <c r="D1830" s="21"/>
      <c r="E1830" s="21"/>
      <c r="H1830" s="49"/>
      <c r="I1830" s="49"/>
      <c r="J1830" s="50"/>
      <c r="K1830" s="50"/>
    </row>
    <row r="1831" spans="1:11">
      <c r="A1831" s="21"/>
      <c r="B1831" s="21"/>
      <c r="C1831" s="21"/>
      <c r="D1831" s="21"/>
      <c r="E1831" s="21"/>
      <c r="H1831" s="49"/>
      <c r="I1831" s="49"/>
      <c r="J1831" s="50"/>
      <c r="K1831" s="50"/>
    </row>
    <row r="1832" spans="1:11">
      <c r="A1832" s="21"/>
      <c r="B1832" s="21"/>
      <c r="C1832" s="21"/>
      <c r="D1832" s="21"/>
      <c r="E1832" s="21"/>
      <c r="H1832" s="49"/>
      <c r="I1832" s="49"/>
      <c r="J1832" s="50"/>
      <c r="K1832" s="50"/>
    </row>
    <row r="1833" spans="1:11">
      <c r="A1833" s="21"/>
      <c r="B1833" s="21"/>
      <c r="C1833" s="21"/>
      <c r="D1833" s="21"/>
      <c r="E1833" s="21"/>
      <c r="H1833" s="49"/>
      <c r="I1833" s="49"/>
      <c r="J1833" s="50"/>
      <c r="K1833" s="50"/>
    </row>
    <row r="1834" spans="1:11">
      <c r="A1834" s="21"/>
      <c r="B1834" s="21"/>
      <c r="C1834" s="21"/>
      <c r="D1834" s="21"/>
      <c r="E1834" s="21"/>
      <c r="H1834" s="49"/>
      <c r="I1834" s="49"/>
      <c r="J1834" s="50"/>
      <c r="K1834" s="50"/>
    </row>
    <row r="1835" spans="1:11">
      <c r="A1835" s="21"/>
      <c r="B1835" s="21"/>
      <c r="C1835" s="21"/>
      <c r="D1835" s="21"/>
      <c r="E1835" s="21"/>
      <c r="H1835" s="49"/>
      <c r="I1835" s="49"/>
      <c r="J1835" s="50"/>
      <c r="K1835" s="50"/>
    </row>
    <row r="1836" spans="1:11">
      <c r="A1836" s="21"/>
      <c r="B1836" s="21"/>
      <c r="C1836" s="21"/>
      <c r="D1836" s="21"/>
      <c r="E1836" s="21"/>
      <c r="H1836" s="49"/>
      <c r="I1836" s="49"/>
      <c r="J1836" s="50"/>
      <c r="K1836" s="50"/>
    </row>
    <row r="1837" spans="1:11">
      <c r="A1837" s="21"/>
      <c r="B1837" s="21"/>
      <c r="C1837" s="21"/>
      <c r="D1837" s="21"/>
      <c r="E1837" s="21"/>
      <c r="H1837" s="49"/>
      <c r="I1837" s="49"/>
      <c r="J1837" s="50"/>
      <c r="K1837" s="50"/>
    </row>
    <row r="1838" spans="1:11">
      <c r="A1838" s="21"/>
      <c r="B1838" s="21"/>
      <c r="C1838" s="21"/>
      <c r="D1838" s="21"/>
      <c r="E1838" s="21"/>
      <c r="H1838" s="49"/>
      <c r="I1838" s="49"/>
      <c r="J1838" s="50"/>
      <c r="K1838" s="50"/>
    </row>
    <row r="1839" spans="1:11">
      <c r="A1839" s="21"/>
      <c r="B1839" s="21"/>
      <c r="C1839" s="21"/>
      <c r="D1839" s="21"/>
      <c r="E1839" s="21"/>
      <c r="H1839" s="49"/>
      <c r="I1839" s="49"/>
      <c r="J1839" s="50"/>
      <c r="K1839" s="50"/>
    </row>
    <row r="1840" spans="1:11">
      <c r="A1840" s="21"/>
      <c r="B1840" s="21"/>
      <c r="C1840" s="21"/>
      <c r="D1840" s="21"/>
      <c r="E1840" s="21"/>
      <c r="H1840" s="49"/>
      <c r="I1840" s="49"/>
      <c r="J1840" s="50"/>
      <c r="K1840" s="50"/>
    </row>
    <row r="1841" spans="1:11">
      <c r="A1841" s="21"/>
      <c r="B1841" s="21"/>
      <c r="C1841" s="21"/>
      <c r="D1841" s="21"/>
      <c r="E1841" s="21"/>
      <c r="H1841" s="49"/>
      <c r="I1841" s="49"/>
      <c r="J1841" s="50"/>
      <c r="K1841" s="50"/>
    </row>
    <row r="1842" spans="1:11">
      <c r="A1842" s="21"/>
      <c r="B1842" s="21"/>
      <c r="C1842" s="21"/>
      <c r="D1842" s="21"/>
      <c r="E1842" s="21"/>
      <c r="H1842" s="49"/>
      <c r="I1842" s="49"/>
      <c r="J1842" s="50"/>
      <c r="K1842" s="50"/>
    </row>
    <row r="1843" spans="1:11">
      <c r="A1843" s="21"/>
      <c r="B1843" s="21"/>
      <c r="C1843" s="21"/>
      <c r="D1843" s="21"/>
      <c r="E1843" s="21"/>
      <c r="H1843" s="49"/>
      <c r="I1843" s="49"/>
      <c r="J1843" s="50"/>
      <c r="K1843" s="50"/>
    </row>
    <row r="1844" spans="1:11">
      <c r="A1844" s="21"/>
      <c r="B1844" s="21"/>
      <c r="C1844" s="21"/>
      <c r="D1844" s="21"/>
      <c r="E1844" s="21"/>
      <c r="H1844" s="49"/>
      <c r="I1844" s="49"/>
      <c r="J1844" s="50"/>
      <c r="K1844" s="50"/>
    </row>
    <row r="1845" spans="1:11">
      <c r="A1845" s="21"/>
      <c r="B1845" s="21"/>
      <c r="C1845" s="21"/>
      <c r="D1845" s="21"/>
      <c r="E1845" s="21"/>
      <c r="H1845" s="49"/>
      <c r="I1845" s="49"/>
      <c r="J1845" s="50"/>
      <c r="K1845" s="50"/>
    </row>
    <row r="1846" spans="1:11">
      <c r="A1846" s="21"/>
      <c r="B1846" s="21"/>
      <c r="C1846" s="21"/>
      <c r="D1846" s="21"/>
      <c r="E1846" s="21"/>
      <c r="H1846" s="49"/>
      <c r="I1846" s="49"/>
      <c r="J1846" s="50"/>
      <c r="K1846" s="50"/>
    </row>
    <row r="1847" spans="1:11">
      <c r="A1847" s="21"/>
      <c r="B1847" s="21"/>
      <c r="C1847" s="21"/>
      <c r="D1847" s="21"/>
      <c r="E1847" s="21"/>
      <c r="H1847" s="49"/>
      <c r="I1847" s="49"/>
      <c r="J1847" s="50"/>
      <c r="K1847" s="50"/>
    </row>
    <row r="1848" spans="1:11">
      <c r="A1848" s="21"/>
      <c r="B1848" s="21"/>
      <c r="C1848" s="21"/>
      <c r="D1848" s="21"/>
      <c r="E1848" s="21"/>
      <c r="H1848" s="49"/>
      <c r="I1848" s="49"/>
      <c r="J1848" s="50"/>
      <c r="K1848" s="50"/>
    </row>
    <row r="1849" spans="1:11">
      <c r="A1849" s="21"/>
      <c r="B1849" s="21"/>
      <c r="C1849" s="21"/>
      <c r="D1849" s="21"/>
      <c r="E1849" s="21"/>
      <c r="H1849" s="49"/>
      <c r="I1849" s="49"/>
      <c r="J1849" s="50"/>
      <c r="K1849" s="50"/>
    </row>
    <row r="1850" spans="1:11">
      <c r="A1850" s="21"/>
      <c r="B1850" s="21"/>
      <c r="C1850" s="21"/>
      <c r="D1850" s="21"/>
      <c r="E1850" s="21"/>
      <c r="H1850" s="49"/>
      <c r="I1850" s="49"/>
      <c r="J1850" s="50"/>
      <c r="K1850" s="50"/>
    </row>
    <row r="1851" spans="1:11">
      <c r="A1851" s="21"/>
      <c r="B1851" s="21"/>
      <c r="C1851" s="21"/>
      <c r="D1851" s="21"/>
      <c r="E1851" s="21"/>
      <c r="H1851" s="49"/>
      <c r="I1851" s="49"/>
      <c r="J1851" s="50"/>
      <c r="K1851" s="50"/>
    </row>
    <row r="1852" spans="1:11">
      <c r="A1852" s="21"/>
      <c r="B1852" s="21"/>
      <c r="C1852" s="21"/>
      <c r="D1852" s="21"/>
      <c r="E1852" s="21"/>
      <c r="H1852" s="49"/>
      <c r="I1852" s="49"/>
      <c r="J1852" s="50"/>
      <c r="K1852" s="50"/>
    </row>
    <row r="1853" spans="1:11">
      <c r="A1853" s="21"/>
      <c r="B1853" s="21"/>
      <c r="C1853" s="21"/>
      <c r="D1853" s="21"/>
      <c r="E1853" s="21"/>
      <c r="H1853" s="49"/>
      <c r="I1853" s="49"/>
      <c r="J1853" s="50"/>
      <c r="K1853" s="50"/>
    </row>
    <row r="1854" spans="1:11">
      <c r="A1854" s="21"/>
      <c r="B1854" s="21"/>
      <c r="C1854" s="21"/>
      <c r="D1854" s="21"/>
      <c r="E1854" s="21"/>
      <c r="H1854" s="49"/>
      <c r="I1854" s="49"/>
      <c r="J1854" s="50"/>
      <c r="K1854" s="50"/>
    </row>
    <row r="1855" spans="1:11">
      <c r="A1855" s="21"/>
      <c r="B1855" s="21"/>
      <c r="C1855" s="21"/>
      <c r="D1855" s="21"/>
      <c r="E1855" s="21"/>
      <c r="H1855" s="49"/>
      <c r="I1855" s="49"/>
      <c r="J1855" s="50"/>
      <c r="K1855" s="50"/>
    </row>
    <row r="1856" spans="1:11">
      <c r="A1856" s="21"/>
      <c r="B1856" s="21"/>
      <c r="C1856" s="21"/>
      <c r="D1856" s="21"/>
      <c r="E1856" s="21"/>
      <c r="H1856" s="49"/>
      <c r="I1856" s="49"/>
      <c r="J1856" s="50"/>
      <c r="K1856" s="50"/>
    </row>
    <row r="1857" spans="1:11">
      <c r="A1857" s="21"/>
      <c r="B1857" s="21"/>
      <c r="C1857" s="21"/>
      <c r="D1857" s="21"/>
      <c r="E1857" s="21"/>
      <c r="H1857" s="49"/>
      <c r="I1857" s="49"/>
      <c r="J1857" s="50"/>
      <c r="K1857" s="50"/>
    </row>
    <row r="1858" spans="1:11">
      <c r="A1858" s="21"/>
      <c r="B1858" s="21"/>
      <c r="C1858" s="21"/>
      <c r="D1858" s="21"/>
      <c r="E1858" s="21"/>
      <c r="H1858" s="49"/>
      <c r="I1858" s="49"/>
      <c r="J1858" s="50"/>
      <c r="K1858" s="50"/>
    </row>
    <row r="1859" spans="1:11">
      <c r="A1859" s="21"/>
      <c r="B1859" s="21"/>
      <c r="C1859" s="21"/>
      <c r="D1859" s="21"/>
      <c r="E1859" s="21"/>
      <c r="H1859" s="49"/>
      <c r="I1859" s="49"/>
      <c r="J1859" s="50"/>
      <c r="K1859" s="50"/>
    </row>
    <row r="1860" spans="1:11">
      <c r="A1860" s="21"/>
      <c r="B1860" s="21"/>
      <c r="C1860" s="21"/>
      <c r="D1860" s="21"/>
      <c r="E1860" s="21"/>
      <c r="H1860" s="49"/>
      <c r="I1860" s="49"/>
      <c r="J1860" s="50"/>
      <c r="K1860" s="50"/>
    </row>
    <row r="1861" spans="1:11">
      <c r="A1861" s="21"/>
      <c r="B1861" s="21"/>
      <c r="C1861" s="21"/>
      <c r="D1861" s="21"/>
      <c r="E1861" s="21"/>
      <c r="H1861" s="49"/>
      <c r="I1861" s="49"/>
      <c r="J1861" s="50"/>
      <c r="K1861" s="50"/>
    </row>
    <row r="1862" spans="1:11">
      <c r="A1862" s="21"/>
      <c r="B1862" s="21"/>
      <c r="C1862" s="21"/>
      <c r="D1862" s="21"/>
      <c r="E1862" s="21"/>
      <c r="H1862" s="49"/>
      <c r="I1862" s="49"/>
      <c r="J1862" s="50"/>
      <c r="K1862" s="50"/>
    </row>
    <row r="1863" spans="1:11">
      <c r="A1863" s="21"/>
      <c r="B1863" s="21"/>
      <c r="C1863" s="21"/>
      <c r="D1863" s="21"/>
      <c r="E1863" s="21"/>
      <c r="H1863" s="49"/>
      <c r="I1863" s="49"/>
      <c r="J1863" s="50"/>
      <c r="K1863" s="50"/>
    </row>
    <row r="1864" spans="1:11">
      <c r="A1864" s="21"/>
      <c r="B1864" s="21"/>
      <c r="C1864" s="21"/>
      <c r="D1864" s="21"/>
      <c r="E1864" s="21"/>
      <c r="H1864" s="49"/>
      <c r="I1864" s="49"/>
      <c r="J1864" s="50"/>
      <c r="K1864" s="50"/>
    </row>
    <row r="1865" spans="1:11">
      <c r="A1865" s="21"/>
      <c r="B1865" s="21"/>
      <c r="C1865" s="21"/>
      <c r="D1865" s="21"/>
      <c r="E1865" s="21"/>
      <c r="H1865" s="49"/>
      <c r="I1865" s="49"/>
      <c r="J1865" s="50"/>
      <c r="K1865" s="50"/>
    </row>
    <row r="1866" spans="1:11">
      <c r="A1866" s="21"/>
      <c r="B1866" s="21"/>
      <c r="C1866" s="21"/>
      <c r="D1866" s="21"/>
      <c r="E1866" s="21"/>
      <c r="H1866" s="49"/>
      <c r="I1866" s="49"/>
      <c r="J1866" s="50"/>
      <c r="K1866" s="50"/>
    </row>
    <row r="1867" spans="1:11">
      <c r="A1867" s="21"/>
      <c r="B1867" s="21"/>
      <c r="C1867" s="21"/>
      <c r="D1867" s="21"/>
      <c r="E1867" s="21"/>
      <c r="H1867" s="49"/>
      <c r="I1867" s="49"/>
      <c r="J1867" s="50"/>
      <c r="K1867" s="50"/>
    </row>
    <row r="1868" spans="1:11">
      <c r="A1868" s="21"/>
      <c r="B1868" s="21"/>
      <c r="C1868" s="21"/>
      <c r="D1868" s="21"/>
      <c r="E1868" s="21"/>
      <c r="H1868" s="49"/>
      <c r="I1868" s="49"/>
      <c r="J1868" s="50"/>
      <c r="K1868" s="50"/>
    </row>
    <row r="1869" spans="1:11">
      <c r="A1869" s="21"/>
      <c r="B1869" s="21"/>
      <c r="C1869" s="21"/>
      <c r="D1869" s="21"/>
      <c r="E1869" s="21"/>
      <c r="H1869" s="49"/>
      <c r="I1869" s="49"/>
      <c r="J1869" s="50"/>
      <c r="K1869" s="50"/>
    </row>
    <row r="1870" spans="1:11">
      <c r="A1870" s="21"/>
      <c r="B1870" s="21"/>
      <c r="C1870" s="21"/>
      <c r="D1870" s="21"/>
      <c r="E1870" s="21"/>
      <c r="H1870" s="49"/>
      <c r="I1870" s="49"/>
      <c r="J1870" s="50"/>
      <c r="K1870" s="50"/>
    </row>
    <row r="1871" spans="1:11">
      <c r="A1871" s="21"/>
      <c r="B1871" s="21"/>
      <c r="C1871" s="21"/>
      <c r="D1871" s="21"/>
      <c r="E1871" s="21"/>
      <c r="H1871" s="49"/>
      <c r="I1871" s="49"/>
      <c r="J1871" s="50"/>
      <c r="K1871" s="50"/>
    </row>
    <row r="1872" spans="1:11">
      <c r="A1872" s="21"/>
      <c r="B1872" s="21"/>
      <c r="C1872" s="21"/>
      <c r="D1872" s="21"/>
      <c r="E1872" s="21"/>
      <c r="H1872" s="49"/>
      <c r="I1872" s="49"/>
      <c r="J1872" s="50"/>
      <c r="K1872" s="50"/>
    </row>
    <row r="1873" spans="1:11">
      <c r="A1873" s="21"/>
      <c r="B1873" s="21"/>
      <c r="C1873" s="21"/>
      <c r="D1873" s="21"/>
      <c r="E1873" s="21"/>
      <c r="H1873" s="49"/>
      <c r="I1873" s="49"/>
      <c r="J1873" s="50"/>
      <c r="K1873" s="50"/>
    </row>
    <row r="1874" spans="1:11">
      <c r="A1874" s="21"/>
      <c r="B1874" s="21"/>
      <c r="C1874" s="21"/>
      <c r="D1874" s="21"/>
      <c r="E1874" s="21"/>
      <c r="H1874" s="49"/>
      <c r="I1874" s="49"/>
      <c r="J1874" s="50"/>
      <c r="K1874" s="50"/>
    </row>
    <row r="1875" spans="1:11">
      <c r="A1875" s="21"/>
      <c r="B1875" s="21"/>
      <c r="C1875" s="21"/>
      <c r="D1875" s="21"/>
      <c r="E1875" s="21"/>
      <c r="H1875" s="49"/>
      <c r="I1875" s="49"/>
      <c r="J1875" s="50"/>
      <c r="K1875" s="50"/>
    </row>
    <row r="1876" spans="1:11">
      <c r="A1876" s="21"/>
      <c r="B1876" s="21"/>
      <c r="C1876" s="21"/>
      <c r="D1876" s="21"/>
      <c r="E1876" s="21"/>
      <c r="H1876" s="49"/>
      <c r="I1876" s="49"/>
      <c r="J1876" s="50"/>
      <c r="K1876" s="50"/>
    </row>
    <row r="1877" spans="1:11">
      <c r="A1877" s="21"/>
      <c r="B1877" s="21"/>
      <c r="C1877" s="21"/>
      <c r="D1877" s="21"/>
      <c r="E1877" s="21"/>
      <c r="H1877" s="49"/>
      <c r="I1877" s="49"/>
      <c r="J1877" s="50"/>
      <c r="K1877" s="50"/>
    </row>
    <row r="1878" spans="1:11">
      <c r="A1878" s="21"/>
      <c r="B1878" s="21"/>
      <c r="C1878" s="21"/>
      <c r="D1878" s="21"/>
      <c r="E1878" s="21"/>
      <c r="H1878" s="49"/>
      <c r="I1878" s="49"/>
      <c r="J1878" s="50"/>
      <c r="K1878" s="50"/>
    </row>
    <row r="1879" spans="1:11">
      <c r="A1879" s="21"/>
      <c r="B1879" s="21"/>
      <c r="C1879" s="21"/>
      <c r="D1879" s="21"/>
      <c r="E1879" s="21"/>
      <c r="H1879" s="49"/>
      <c r="I1879" s="49"/>
      <c r="J1879" s="50"/>
      <c r="K1879" s="50"/>
    </row>
    <row r="1880" spans="1:11">
      <c r="A1880" s="21"/>
      <c r="B1880" s="21"/>
      <c r="C1880" s="21"/>
      <c r="D1880" s="21"/>
      <c r="E1880" s="21"/>
      <c r="H1880" s="49"/>
      <c r="I1880" s="49"/>
      <c r="J1880" s="50"/>
      <c r="K1880" s="50"/>
    </row>
    <row r="1881" spans="1:11">
      <c r="A1881" s="21"/>
      <c r="B1881" s="21"/>
      <c r="C1881" s="21"/>
      <c r="D1881" s="21"/>
      <c r="E1881" s="21"/>
      <c r="H1881" s="49"/>
      <c r="I1881" s="49"/>
      <c r="J1881" s="50"/>
      <c r="K1881" s="50"/>
    </row>
    <row r="1882" spans="1:11">
      <c r="A1882" s="21"/>
      <c r="B1882" s="21"/>
      <c r="C1882" s="21"/>
      <c r="D1882" s="21"/>
      <c r="E1882" s="21"/>
      <c r="H1882" s="49"/>
      <c r="I1882" s="49"/>
      <c r="J1882" s="50"/>
      <c r="K1882" s="50"/>
    </row>
    <row r="1883" spans="1:11">
      <c r="A1883" s="21"/>
      <c r="B1883" s="21"/>
      <c r="C1883" s="21"/>
      <c r="D1883" s="21"/>
      <c r="E1883" s="21"/>
      <c r="H1883" s="49"/>
      <c r="I1883" s="49"/>
      <c r="J1883" s="50"/>
      <c r="K1883" s="50"/>
    </row>
    <row r="1884" spans="1:11">
      <c r="A1884" s="21"/>
      <c r="B1884" s="21"/>
      <c r="C1884" s="21"/>
      <c r="D1884" s="21"/>
      <c r="E1884" s="21"/>
      <c r="H1884" s="49"/>
      <c r="I1884" s="49"/>
      <c r="J1884" s="50"/>
      <c r="K1884" s="50"/>
    </row>
    <row r="1885" spans="1:11">
      <c r="A1885" s="21"/>
      <c r="B1885" s="21"/>
      <c r="C1885" s="21"/>
      <c r="D1885" s="21"/>
      <c r="E1885" s="21"/>
      <c r="H1885" s="49"/>
      <c r="I1885" s="49"/>
      <c r="J1885" s="50"/>
      <c r="K1885" s="50"/>
    </row>
    <row r="1886" spans="1:11">
      <c r="A1886" s="21"/>
      <c r="B1886" s="21"/>
      <c r="C1886" s="21"/>
      <c r="D1886" s="21"/>
      <c r="E1886" s="21"/>
      <c r="H1886" s="49"/>
      <c r="I1886" s="49"/>
      <c r="J1886" s="50"/>
      <c r="K1886" s="50"/>
    </row>
    <row r="1887" spans="1:11">
      <c r="A1887" s="21"/>
      <c r="B1887" s="21"/>
      <c r="C1887" s="21"/>
      <c r="D1887" s="21"/>
      <c r="E1887" s="21"/>
      <c r="H1887" s="49"/>
      <c r="I1887" s="49"/>
      <c r="J1887" s="50"/>
      <c r="K1887" s="50"/>
    </row>
    <row r="1888" spans="1:11">
      <c r="A1888" s="21"/>
      <c r="B1888" s="21"/>
      <c r="C1888" s="21"/>
      <c r="D1888" s="21"/>
      <c r="E1888" s="21"/>
      <c r="H1888" s="49"/>
      <c r="I1888" s="49"/>
      <c r="J1888" s="50"/>
      <c r="K1888" s="50"/>
    </row>
    <row r="1889" spans="1:11">
      <c r="A1889" s="21"/>
      <c r="B1889" s="21"/>
      <c r="C1889" s="21"/>
      <c r="D1889" s="21"/>
      <c r="E1889" s="21"/>
      <c r="H1889" s="49"/>
      <c r="I1889" s="49"/>
      <c r="J1889" s="50"/>
      <c r="K1889" s="50"/>
    </row>
    <row r="1890" spans="1:11">
      <c r="A1890" s="21"/>
      <c r="B1890" s="21"/>
      <c r="C1890" s="21"/>
      <c r="D1890" s="21"/>
      <c r="E1890" s="21"/>
      <c r="H1890" s="49"/>
      <c r="I1890" s="49"/>
      <c r="J1890" s="50"/>
      <c r="K1890" s="50"/>
    </row>
    <row r="1891" spans="1:11">
      <c r="A1891" s="21"/>
      <c r="B1891" s="21"/>
      <c r="C1891" s="21"/>
      <c r="D1891" s="21"/>
      <c r="E1891" s="21"/>
      <c r="H1891" s="49"/>
      <c r="I1891" s="49"/>
      <c r="J1891" s="50"/>
      <c r="K1891" s="50"/>
    </row>
    <row r="1892" spans="1:11">
      <c r="A1892" s="21"/>
      <c r="B1892" s="21"/>
      <c r="C1892" s="21"/>
      <c r="D1892" s="21"/>
      <c r="E1892" s="21"/>
      <c r="H1892" s="49"/>
      <c r="I1892" s="49"/>
      <c r="J1892" s="50"/>
      <c r="K1892" s="50"/>
    </row>
    <row r="1893" spans="1:11">
      <c r="A1893" s="21"/>
      <c r="B1893" s="21"/>
      <c r="C1893" s="21"/>
      <c r="D1893" s="21"/>
      <c r="E1893" s="21"/>
      <c r="H1893" s="49"/>
      <c r="I1893" s="49"/>
      <c r="J1893" s="50"/>
      <c r="K1893" s="50"/>
    </row>
    <row r="1894" spans="1:11">
      <c r="A1894" s="21"/>
      <c r="B1894" s="21"/>
      <c r="C1894" s="21"/>
      <c r="D1894" s="21"/>
      <c r="E1894" s="21"/>
      <c r="H1894" s="49"/>
      <c r="I1894" s="49"/>
      <c r="J1894" s="50"/>
      <c r="K1894" s="50"/>
    </row>
    <row r="1895" spans="1:11">
      <c r="A1895" s="21"/>
      <c r="B1895" s="21"/>
      <c r="C1895" s="21"/>
      <c r="D1895" s="21"/>
      <c r="E1895" s="21"/>
      <c r="H1895" s="49"/>
      <c r="I1895" s="49"/>
      <c r="J1895" s="50"/>
      <c r="K1895" s="50"/>
    </row>
    <row r="1896" spans="1:11">
      <c r="A1896" s="21"/>
      <c r="B1896" s="21"/>
      <c r="C1896" s="21"/>
      <c r="D1896" s="21"/>
      <c r="E1896" s="21"/>
      <c r="H1896" s="49"/>
      <c r="I1896" s="49"/>
      <c r="J1896" s="50"/>
      <c r="K1896" s="50"/>
    </row>
    <row r="1897" spans="1:11">
      <c r="A1897" s="21"/>
      <c r="B1897" s="21"/>
      <c r="C1897" s="21"/>
      <c r="D1897" s="21"/>
      <c r="E1897" s="21"/>
      <c r="H1897" s="49"/>
      <c r="I1897" s="49"/>
      <c r="J1897" s="50"/>
      <c r="K1897" s="50"/>
    </row>
    <row r="1898" spans="1:11">
      <c r="A1898" s="21"/>
      <c r="B1898" s="21"/>
      <c r="C1898" s="21"/>
      <c r="D1898" s="21"/>
      <c r="E1898" s="21"/>
      <c r="H1898" s="49"/>
      <c r="I1898" s="49"/>
      <c r="J1898" s="50"/>
      <c r="K1898" s="50"/>
    </row>
    <row r="1899" spans="1:11">
      <c r="A1899" s="21"/>
      <c r="B1899" s="21"/>
      <c r="C1899" s="21"/>
      <c r="D1899" s="21"/>
      <c r="E1899" s="21"/>
      <c r="H1899" s="49"/>
      <c r="I1899" s="49"/>
      <c r="J1899" s="50"/>
      <c r="K1899" s="50"/>
    </row>
    <row r="1900" spans="1:11">
      <c r="A1900" s="21"/>
      <c r="B1900" s="21"/>
      <c r="C1900" s="21"/>
      <c r="D1900" s="21"/>
      <c r="E1900" s="21"/>
      <c r="H1900" s="49"/>
      <c r="I1900" s="49"/>
      <c r="J1900" s="50"/>
      <c r="K1900" s="50"/>
    </row>
    <row r="1901" spans="1:11">
      <c r="A1901" s="21"/>
      <c r="B1901" s="21"/>
      <c r="C1901" s="21"/>
      <c r="D1901" s="21"/>
      <c r="E1901" s="21"/>
      <c r="H1901" s="49"/>
      <c r="I1901" s="49"/>
      <c r="J1901" s="50"/>
      <c r="K1901" s="50"/>
    </row>
    <row r="1902" spans="1:11">
      <c r="A1902" s="21"/>
      <c r="B1902" s="21"/>
      <c r="C1902" s="21"/>
      <c r="D1902" s="21"/>
      <c r="E1902" s="21"/>
      <c r="H1902" s="49"/>
      <c r="I1902" s="49"/>
      <c r="J1902" s="50"/>
      <c r="K1902" s="50"/>
    </row>
    <row r="1903" spans="1:11">
      <c r="A1903" s="21"/>
      <c r="B1903" s="21"/>
      <c r="C1903" s="21"/>
      <c r="D1903" s="21"/>
      <c r="E1903" s="21"/>
      <c r="H1903" s="49"/>
      <c r="I1903" s="49"/>
      <c r="J1903" s="50"/>
      <c r="K1903" s="50"/>
    </row>
    <row r="1904" spans="1:11">
      <c r="A1904" s="21"/>
      <c r="B1904" s="21"/>
      <c r="C1904" s="21"/>
      <c r="D1904" s="21"/>
      <c r="E1904" s="21"/>
      <c r="H1904" s="49"/>
      <c r="I1904" s="49"/>
      <c r="J1904" s="50"/>
      <c r="K1904" s="50"/>
    </row>
    <row r="1905" spans="1:11">
      <c r="A1905" s="21"/>
      <c r="B1905" s="21"/>
      <c r="C1905" s="21"/>
      <c r="D1905" s="21"/>
      <c r="E1905" s="21"/>
      <c r="H1905" s="49"/>
      <c r="I1905" s="49"/>
      <c r="J1905" s="50"/>
      <c r="K1905" s="50"/>
    </row>
    <row r="1906" spans="1:11">
      <c r="A1906" s="21"/>
      <c r="B1906" s="21"/>
      <c r="C1906" s="21"/>
      <c r="D1906" s="21"/>
      <c r="E1906" s="21"/>
      <c r="H1906" s="49"/>
      <c r="I1906" s="49"/>
      <c r="J1906" s="50"/>
      <c r="K1906" s="50"/>
    </row>
    <row r="1907" spans="1:11">
      <c r="A1907" s="21"/>
      <c r="B1907" s="21"/>
      <c r="C1907" s="21"/>
      <c r="D1907" s="21"/>
      <c r="E1907" s="21"/>
      <c r="H1907" s="49"/>
      <c r="I1907" s="49"/>
      <c r="J1907" s="50"/>
      <c r="K1907" s="50"/>
    </row>
    <row r="1908" spans="1:11">
      <c r="A1908" s="21"/>
      <c r="B1908" s="21"/>
      <c r="C1908" s="21"/>
      <c r="D1908" s="21"/>
      <c r="E1908" s="21"/>
      <c r="H1908" s="49"/>
      <c r="I1908" s="49"/>
      <c r="J1908" s="50"/>
      <c r="K1908" s="50"/>
    </row>
    <row r="1909" spans="1:11">
      <c r="A1909" s="21"/>
      <c r="B1909" s="21"/>
      <c r="C1909" s="21"/>
      <c r="D1909" s="21"/>
      <c r="E1909" s="21"/>
      <c r="H1909" s="49"/>
      <c r="I1909" s="49"/>
      <c r="J1909" s="50"/>
      <c r="K1909" s="50"/>
    </row>
    <row r="1910" spans="1:11">
      <c r="A1910" s="21"/>
      <c r="B1910" s="21"/>
      <c r="C1910" s="21"/>
      <c r="D1910" s="21"/>
      <c r="E1910" s="21"/>
      <c r="H1910" s="49"/>
      <c r="I1910" s="49"/>
      <c r="J1910" s="50"/>
      <c r="K1910" s="50"/>
    </row>
    <row r="1911" spans="1:11">
      <c r="A1911" s="21"/>
      <c r="B1911" s="21"/>
      <c r="C1911" s="21"/>
      <c r="D1911" s="21"/>
      <c r="E1911" s="21"/>
      <c r="H1911" s="49"/>
      <c r="I1911" s="49"/>
      <c r="J1911" s="50"/>
      <c r="K1911" s="50"/>
    </row>
    <row r="1912" spans="1:11">
      <c r="A1912" s="21"/>
      <c r="B1912" s="21"/>
      <c r="C1912" s="21"/>
      <c r="D1912" s="21"/>
      <c r="E1912" s="21"/>
      <c r="H1912" s="49"/>
      <c r="I1912" s="49"/>
      <c r="J1912" s="50"/>
      <c r="K1912" s="50"/>
    </row>
    <row r="1913" spans="1:11">
      <c r="A1913" s="21"/>
      <c r="B1913" s="21"/>
      <c r="C1913" s="21"/>
      <c r="D1913" s="21"/>
      <c r="E1913" s="21"/>
      <c r="H1913" s="49"/>
      <c r="I1913" s="49"/>
      <c r="J1913" s="50"/>
      <c r="K1913" s="50"/>
    </row>
    <row r="1914" spans="1:11">
      <c r="A1914" s="21"/>
      <c r="B1914" s="21"/>
      <c r="C1914" s="21"/>
      <c r="D1914" s="21"/>
      <c r="E1914" s="21"/>
      <c r="H1914" s="49"/>
      <c r="I1914" s="49"/>
      <c r="J1914" s="50"/>
      <c r="K1914" s="50"/>
    </row>
    <row r="1915" spans="1:11">
      <c r="A1915" s="21"/>
      <c r="B1915" s="21"/>
      <c r="C1915" s="21"/>
      <c r="D1915" s="21"/>
      <c r="E1915" s="21"/>
      <c r="H1915" s="49"/>
      <c r="I1915" s="49"/>
      <c r="J1915" s="50"/>
      <c r="K1915" s="50"/>
    </row>
    <row r="1916" spans="1:11">
      <c r="A1916" s="21"/>
      <c r="B1916" s="21"/>
      <c r="C1916" s="21"/>
      <c r="D1916" s="21"/>
      <c r="E1916" s="21"/>
      <c r="H1916" s="49"/>
      <c r="I1916" s="49"/>
      <c r="J1916" s="50"/>
      <c r="K1916" s="50"/>
    </row>
    <row r="1917" spans="1:11">
      <c r="A1917" s="21"/>
      <c r="B1917" s="21"/>
      <c r="C1917" s="21"/>
      <c r="D1917" s="21"/>
      <c r="E1917" s="21"/>
      <c r="H1917" s="49"/>
      <c r="I1917" s="49"/>
      <c r="J1917" s="50"/>
      <c r="K1917" s="50"/>
    </row>
    <row r="1918" spans="1:11">
      <c r="A1918" s="21"/>
      <c r="B1918" s="21"/>
      <c r="C1918" s="21"/>
      <c r="D1918" s="21"/>
      <c r="E1918" s="21"/>
      <c r="H1918" s="49"/>
      <c r="I1918" s="49"/>
      <c r="J1918" s="50"/>
      <c r="K1918" s="50"/>
    </row>
    <row r="1919" spans="1:11">
      <c r="A1919" s="21"/>
      <c r="B1919" s="21"/>
      <c r="C1919" s="21"/>
      <c r="D1919" s="21"/>
      <c r="E1919" s="21"/>
      <c r="H1919" s="49"/>
      <c r="I1919" s="49"/>
      <c r="J1919" s="50"/>
      <c r="K1919" s="50"/>
    </row>
    <row r="1920" spans="1:11">
      <c r="A1920" s="21"/>
      <c r="B1920" s="21"/>
      <c r="C1920" s="21"/>
      <c r="D1920" s="21"/>
      <c r="E1920" s="21"/>
      <c r="H1920" s="49"/>
      <c r="I1920" s="49"/>
      <c r="J1920" s="50"/>
      <c r="K1920" s="50"/>
    </row>
    <row r="1921" spans="1:11">
      <c r="A1921" s="21"/>
      <c r="B1921" s="21"/>
      <c r="C1921" s="21"/>
      <c r="D1921" s="21"/>
      <c r="E1921" s="21"/>
      <c r="H1921" s="49"/>
      <c r="I1921" s="49"/>
      <c r="J1921" s="50"/>
      <c r="K1921" s="50"/>
    </row>
    <row r="1922" spans="1:11">
      <c r="A1922" s="21"/>
      <c r="B1922" s="21"/>
      <c r="C1922" s="21"/>
      <c r="D1922" s="21"/>
      <c r="E1922" s="21"/>
      <c r="H1922" s="49"/>
      <c r="I1922" s="49"/>
      <c r="J1922" s="50"/>
      <c r="K1922" s="50"/>
    </row>
    <row r="1923" spans="1:11">
      <c r="A1923" s="21"/>
      <c r="B1923" s="21"/>
      <c r="C1923" s="21"/>
      <c r="D1923" s="21"/>
      <c r="E1923" s="21"/>
      <c r="H1923" s="49"/>
      <c r="I1923" s="49"/>
      <c r="J1923" s="50"/>
      <c r="K1923" s="50"/>
    </row>
    <row r="1924" spans="1:11">
      <c r="A1924" s="21"/>
      <c r="B1924" s="21"/>
      <c r="C1924" s="21"/>
      <c r="D1924" s="21"/>
      <c r="E1924" s="21"/>
      <c r="H1924" s="49"/>
      <c r="I1924" s="49"/>
      <c r="J1924" s="50"/>
      <c r="K1924" s="50"/>
    </row>
    <row r="1925" spans="1:11">
      <c r="A1925" s="21"/>
      <c r="B1925" s="21"/>
      <c r="C1925" s="21"/>
      <c r="D1925" s="21"/>
      <c r="E1925" s="21"/>
      <c r="H1925" s="49"/>
      <c r="I1925" s="49"/>
      <c r="J1925" s="50"/>
      <c r="K1925" s="50"/>
    </row>
    <row r="1926" spans="1:11">
      <c r="A1926" s="21"/>
      <c r="B1926" s="21"/>
      <c r="C1926" s="21"/>
      <c r="D1926" s="21"/>
      <c r="E1926" s="21"/>
      <c r="H1926" s="49"/>
      <c r="I1926" s="49"/>
      <c r="J1926" s="50"/>
      <c r="K1926" s="50"/>
    </row>
    <row r="1927" spans="1:11">
      <c r="A1927" s="21"/>
      <c r="B1927" s="21"/>
      <c r="C1927" s="21"/>
      <c r="D1927" s="21"/>
      <c r="E1927" s="21"/>
      <c r="H1927" s="49"/>
      <c r="I1927" s="49"/>
      <c r="J1927" s="50"/>
      <c r="K1927" s="50"/>
    </row>
    <row r="1928" spans="1:11">
      <c r="A1928" s="21"/>
      <c r="B1928" s="21"/>
      <c r="C1928" s="21"/>
      <c r="D1928" s="21"/>
      <c r="E1928" s="21"/>
      <c r="H1928" s="49"/>
      <c r="I1928" s="49"/>
      <c r="J1928" s="50"/>
      <c r="K1928" s="50"/>
    </row>
    <row r="1929" spans="1:11">
      <c r="A1929" s="21"/>
      <c r="B1929" s="21"/>
      <c r="C1929" s="21"/>
      <c r="D1929" s="21"/>
      <c r="E1929" s="21"/>
      <c r="H1929" s="49"/>
      <c r="I1929" s="49"/>
      <c r="J1929" s="50"/>
      <c r="K1929" s="50"/>
    </row>
    <row r="1930" spans="1:11">
      <c r="A1930" s="21"/>
      <c r="B1930" s="21"/>
      <c r="C1930" s="21"/>
      <c r="D1930" s="21"/>
      <c r="E1930" s="21"/>
      <c r="H1930" s="49"/>
      <c r="I1930" s="49"/>
      <c r="J1930" s="50"/>
      <c r="K1930" s="50"/>
    </row>
    <row r="1931" spans="1:11">
      <c r="A1931" s="21"/>
      <c r="B1931" s="21"/>
      <c r="C1931" s="21"/>
      <c r="D1931" s="21"/>
      <c r="E1931" s="21"/>
      <c r="H1931" s="49"/>
      <c r="I1931" s="49"/>
      <c r="J1931" s="50"/>
      <c r="K1931" s="50"/>
    </row>
    <row r="1932" spans="1:11">
      <c r="A1932" s="21"/>
      <c r="B1932" s="21"/>
      <c r="C1932" s="21"/>
      <c r="D1932" s="21"/>
      <c r="E1932" s="21"/>
      <c r="H1932" s="49"/>
      <c r="I1932" s="49"/>
      <c r="J1932" s="50"/>
      <c r="K1932" s="50"/>
    </row>
    <row r="1933" spans="1:11">
      <c r="A1933" s="21"/>
      <c r="B1933" s="21"/>
      <c r="C1933" s="21"/>
      <c r="D1933" s="21"/>
      <c r="E1933" s="21"/>
      <c r="H1933" s="49"/>
      <c r="I1933" s="49"/>
      <c r="J1933" s="50"/>
      <c r="K1933" s="50"/>
    </row>
    <row r="1934" spans="1:11">
      <c r="A1934" s="21"/>
      <c r="B1934" s="21"/>
      <c r="C1934" s="21"/>
      <c r="D1934" s="21"/>
      <c r="E1934" s="21"/>
      <c r="H1934" s="49"/>
      <c r="I1934" s="49"/>
      <c r="J1934" s="50"/>
      <c r="K1934" s="50"/>
    </row>
    <row r="1935" spans="1:11">
      <c r="A1935" s="21"/>
      <c r="B1935" s="21"/>
      <c r="C1935" s="21"/>
      <c r="D1935" s="21"/>
      <c r="E1935" s="21"/>
      <c r="H1935" s="49"/>
      <c r="I1935" s="49"/>
      <c r="J1935" s="50"/>
      <c r="K1935" s="50"/>
    </row>
    <row r="1936" spans="1:11">
      <c r="A1936" s="21"/>
      <c r="B1936" s="21"/>
      <c r="C1936" s="21"/>
      <c r="D1936" s="21"/>
      <c r="E1936" s="21"/>
      <c r="H1936" s="49"/>
      <c r="I1936" s="49"/>
      <c r="J1936" s="50"/>
      <c r="K1936" s="50"/>
    </row>
    <row r="1937" spans="1:11">
      <c r="A1937" s="21"/>
      <c r="B1937" s="21"/>
      <c r="C1937" s="21"/>
      <c r="D1937" s="21"/>
      <c r="E1937" s="21"/>
      <c r="H1937" s="49"/>
      <c r="I1937" s="49"/>
      <c r="J1937" s="50"/>
      <c r="K1937" s="50"/>
    </row>
    <row r="1938" spans="1:11">
      <c r="A1938" s="21"/>
      <c r="B1938" s="21"/>
      <c r="C1938" s="21"/>
      <c r="D1938" s="21"/>
      <c r="E1938" s="21"/>
      <c r="H1938" s="49"/>
      <c r="I1938" s="49"/>
      <c r="J1938" s="50"/>
      <c r="K1938" s="50"/>
    </row>
    <row r="1939" spans="1:11">
      <c r="A1939" s="21"/>
      <c r="B1939" s="21"/>
      <c r="C1939" s="21"/>
      <c r="D1939" s="21"/>
      <c r="E1939" s="21"/>
      <c r="H1939" s="49"/>
      <c r="I1939" s="49"/>
      <c r="J1939" s="50"/>
      <c r="K1939" s="50"/>
    </row>
    <row r="1940" spans="1:11">
      <c r="A1940" s="21"/>
      <c r="B1940" s="21"/>
      <c r="C1940" s="21"/>
      <c r="D1940" s="21"/>
      <c r="E1940" s="21"/>
      <c r="H1940" s="49"/>
      <c r="I1940" s="49"/>
      <c r="J1940" s="50"/>
      <c r="K1940" s="50"/>
    </row>
    <row r="1941" spans="1:11">
      <c r="A1941" s="21"/>
      <c r="B1941" s="21"/>
      <c r="C1941" s="21"/>
      <c r="D1941" s="21"/>
      <c r="E1941" s="21"/>
      <c r="H1941" s="49"/>
      <c r="I1941" s="49"/>
      <c r="J1941" s="50"/>
      <c r="K1941" s="50"/>
    </row>
    <row r="1942" spans="1:11">
      <c r="A1942" s="21"/>
      <c r="B1942" s="21"/>
      <c r="C1942" s="21"/>
      <c r="D1942" s="21"/>
      <c r="E1942" s="21"/>
      <c r="H1942" s="49"/>
      <c r="I1942" s="49"/>
      <c r="J1942" s="50"/>
      <c r="K1942" s="50"/>
    </row>
    <row r="1943" spans="1:11">
      <c r="A1943" s="21"/>
      <c r="B1943" s="21"/>
      <c r="C1943" s="21"/>
      <c r="D1943" s="21"/>
      <c r="E1943" s="21"/>
      <c r="H1943" s="49"/>
      <c r="I1943" s="49"/>
      <c r="J1943" s="50"/>
      <c r="K1943" s="50"/>
    </row>
    <row r="1944" spans="1:11">
      <c r="A1944" s="21"/>
      <c r="B1944" s="21"/>
      <c r="C1944" s="21"/>
      <c r="D1944" s="21"/>
      <c r="E1944" s="21"/>
      <c r="H1944" s="49"/>
      <c r="I1944" s="49"/>
      <c r="J1944" s="50"/>
      <c r="K1944" s="50"/>
    </row>
    <row r="1945" spans="1:11">
      <c r="A1945" s="21"/>
      <c r="B1945" s="21"/>
      <c r="C1945" s="21"/>
      <c r="D1945" s="21"/>
      <c r="E1945" s="21"/>
      <c r="H1945" s="49"/>
      <c r="I1945" s="49"/>
      <c r="J1945" s="50"/>
      <c r="K1945" s="50"/>
    </row>
    <row r="1946" spans="1:11">
      <c r="A1946" s="21"/>
      <c r="B1946" s="21"/>
      <c r="C1946" s="21"/>
      <c r="D1946" s="21"/>
      <c r="E1946" s="21"/>
      <c r="H1946" s="49"/>
      <c r="I1946" s="49"/>
      <c r="J1946" s="50"/>
      <c r="K1946" s="50"/>
    </row>
    <row r="1947" spans="1:11">
      <c r="A1947" s="21"/>
      <c r="B1947" s="21"/>
      <c r="C1947" s="21"/>
      <c r="D1947" s="21"/>
      <c r="E1947" s="21"/>
      <c r="H1947" s="49"/>
      <c r="I1947" s="49"/>
      <c r="J1947" s="50"/>
      <c r="K1947" s="50"/>
    </row>
    <row r="1948" spans="1:11">
      <c r="A1948" s="21"/>
      <c r="B1948" s="21"/>
      <c r="C1948" s="21"/>
      <c r="D1948" s="21"/>
      <c r="E1948" s="21"/>
      <c r="H1948" s="49"/>
      <c r="I1948" s="49"/>
      <c r="J1948" s="50"/>
      <c r="K1948" s="50"/>
    </row>
    <row r="1949" spans="1:11">
      <c r="A1949" s="21"/>
      <c r="B1949" s="21"/>
      <c r="C1949" s="21"/>
      <c r="D1949" s="21"/>
      <c r="E1949" s="21"/>
      <c r="H1949" s="49"/>
      <c r="I1949" s="49"/>
      <c r="J1949" s="50"/>
      <c r="K1949" s="50"/>
    </row>
    <row r="1950" spans="1:11">
      <c r="A1950" s="21"/>
      <c r="B1950" s="21"/>
      <c r="C1950" s="21"/>
      <c r="D1950" s="21"/>
      <c r="E1950" s="21"/>
      <c r="H1950" s="49"/>
      <c r="I1950" s="49"/>
      <c r="J1950" s="50"/>
      <c r="K1950" s="50"/>
    </row>
    <row r="1951" spans="1:11">
      <c r="A1951" s="21"/>
      <c r="B1951" s="21"/>
      <c r="C1951" s="21"/>
      <c r="D1951" s="21"/>
      <c r="E1951" s="21"/>
      <c r="H1951" s="49"/>
      <c r="I1951" s="49"/>
      <c r="J1951" s="50"/>
      <c r="K1951" s="50"/>
    </row>
    <row r="1952" spans="1:11">
      <c r="A1952" s="21"/>
      <c r="B1952" s="21"/>
      <c r="C1952" s="21"/>
      <c r="D1952" s="21"/>
      <c r="E1952" s="21"/>
      <c r="H1952" s="49"/>
      <c r="I1952" s="49"/>
      <c r="J1952" s="50"/>
      <c r="K1952" s="50"/>
    </row>
    <row r="1953" spans="1:11">
      <c r="A1953" s="21"/>
      <c r="B1953" s="21"/>
      <c r="C1953" s="21"/>
      <c r="D1953" s="21"/>
      <c r="E1953" s="21"/>
      <c r="H1953" s="49"/>
      <c r="I1953" s="49"/>
      <c r="J1953" s="50"/>
      <c r="K1953" s="50"/>
    </row>
    <row r="1954" spans="1:11">
      <c r="A1954" s="21"/>
      <c r="B1954" s="21"/>
      <c r="C1954" s="21"/>
      <c r="D1954" s="21"/>
      <c r="E1954" s="21"/>
      <c r="H1954" s="49"/>
      <c r="I1954" s="49"/>
      <c r="J1954" s="50"/>
      <c r="K1954" s="50"/>
    </row>
    <row r="1955" spans="1:11">
      <c r="A1955" s="21"/>
      <c r="B1955" s="21"/>
      <c r="C1955" s="21"/>
      <c r="D1955" s="21"/>
      <c r="E1955" s="21"/>
      <c r="H1955" s="49"/>
      <c r="I1955" s="49"/>
      <c r="J1955" s="50"/>
      <c r="K1955" s="50"/>
    </row>
    <row r="1956" spans="1:11">
      <c r="A1956" s="21"/>
      <c r="B1956" s="21"/>
      <c r="C1956" s="21"/>
      <c r="D1956" s="21"/>
      <c r="E1956" s="21"/>
      <c r="H1956" s="49"/>
      <c r="I1956" s="49"/>
      <c r="J1956" s="50"/>
      <c r="K1956" s="50"/>
    </row>
    <row r="1957" spans="1:11">
      <c r="A1957" s="21"/>
      <c r="B1957" s="21"/>
      <c r="C1957" s="21"/>
      <c r="D1957" s="21"/>
      <c r="E1957" s="21"/>
      <c r="H1957" s="49"/>
      <c r="I1957" s="49"/>
      <c r="J1957" s="50"/>
      <c r="K1957" s="50"/>
    </row>
    <row r="1958" spans="1:11">
      <c r="A1958" s="21"/>
      <c r="B1958" s="21"/>
      <c r="C1958" s="21"/>
      <c r="D1958" s="21"/>
      <c r="E1958" s="21"/>
      <c r="H1958" s="49"/>
      <c r="I1958" s="49"/>
      <c r="J1958" s="50"/>
      <c r="K1958" s="50"/>
    </row>
    <row r="1959" spans="1:11">
      <c r="A1959" s="21"/>
      <c r="B1959" s="21"/>
      <c r="C1959" s="21"/>
      <c r="D1959" s="21"/>
      <c r="E1959" s="21"/>
      <c r="H1959" s="49"/>
      <c r="I1959" s="49"/>
      <c r="J1959" s="50"/>
      <c r="K1959" s="50"/>
    </row>
    <row r="1960" spans="1:11">
      <c r="A1960" s="21"/>
      <c r="B1960" s="21"/>
      <c r="C1960" s="21"/>
      <c r="D1960" s="21"/>
      <c r="E1960" s="21"/>
      <c r="H1960" s="49"/>
      <c r="I1960" s="49"/>
      <c r="J1960" s="50"/>
      <c r="K1960" s="50"/>
    </row>
    <row r="1961" spans="1:11">
      <c r="A1961" s="21"/>
      <c r="B1961" s="21"/>
      <c r="C1961" s="21"/>
      <c r="D1961" s="21"/>
      <c r="E1961" s="21"/>
      <c r="H1961" s="49"/>
      <c r="I1961" s="49"/>
      <c r="J1961" s="50"/>
      <c r="K1961" s="50"/>
    </row>
    <row r="1962" spans="1:11">
      <c r="A1962" s="21"/>
      <c r="B1962" s="21"/>
      <c r="C1962" s="21"/>
      <c r="D1962" s="21"/>
      <c r="E1962" s="21"/>
      <c r="H1962" s="49"/>
      <c r="I1962" s="49"/>
      <c r="J1962" s="50"/>
      <c r="K1962" s="50"/>
    </row>
    <row r="1963" spans="1:11">
      <c r="A1963" s="21"/>
      <c r="B1963" s="21"/>
      <c r="C1963" s="21"/>
      <c r="D1963" s="21"/>
      <c r="E1963" s="21"/>
      <c r="H1963" s="49"/>
      <c r="I1963" s="49"/>
      <c r="J1963" s="50"/>
      <c r="K1963" s="50"/>
    </row>
    <row r="1964" spans="1:11">
      <c r="A1964" s="21"/>
      <c r="B1964" s="21"/>
      <c r="C1964" s="21"/>
      <c r="D1964" s="21"/>
      <c r="E1964" s="21"/>
      <c r="H1964" s="49"/>
      <c r="I1964" s="49"/>
      <c r="J1964" s="50"/>
      <c r="K1964" s="50"/>
    </row>
    <row r="1965" spans="1:11">
      <c r="A1965" s="21"/>
      <c r="B1965" s="21"/>
      <c r="C1965" s="21"/>
      <c r="D1965" s="21"/>
      <c r="E1965" s="21"/>
      <c r="H1965" s="49"/>
      <c r="I1965" s="49"/>
      <c r="J1965" s="50"/>
      <c r="K1965" s="50"/>
    </row>
    <row r="1966" spans="1:11">
      <c r="A1966" s="21"/>
      <c r="B1966" s="21"/>
      <c r="C1966" s="21"/>
      <c r="D1966" s="21"/>
      <c r="E1966" s="21"/>
      <c r="H1966" s="49"/>
      <c r="I1966" s="49"/>
      <c r="J1966" s="50"/>
      <c r="K1966" s="50"/>
    </row>
    <row r="1967" spans="1:11">
      <c r="A1967" s="21"/>
      <c r="B1967" s="21"/>
      <c r="C1967" s="21"/>
      <c r="D1967" s="21"/>
      <c r="E1967" s="21"/>
      <c r="H1967" s="49"/>
      <c r="I1967" s="49"/>
      <c r="J1967" s="50"/>
      <c r="K1967" s="50"/>
    </row>
    <row r="1968" spans="1:11">
      <c r="A1968" s="21"/>
      <c r="B1968" s="21"/>
      <c r="C1968" s="21"/>
      <c r="D1968" s="21"/>
      <c r="E1968" s="21"/>
      <c r="H1968" s="49"/>
      <c r="I1968" s="49"/>
      <c r="J1968" s="50"/>
      <c r="K1968" s="50"/>
    </row>
    <row r="1969" spans="1:11">
      <c r="A1969" s="21"/>
      <c r="B1969" s="21"/>
      <c r="C1969" s="21"/>
      <c r="D1969" s="21"/>
      <c r="E1969" s="21"/>
      <c r="H1969" s="49"/>
      <c r="I1969" s="49"/>
      <c r="J1969" s="50"/>
      <c r="K1969" s="50"/>
    </row>
    <row r="1970" spans="1:11">
      <c r="A1970" s="21"/>
      <c r="B1970" s="21"/>
      <c r="C1970" s="21"/>
      <c r="D1970" s="21"/>
      <c r="E1970" s="21"/>
      <c r="H1970" s="49"/>
      <c r="I1970" s="49"/>
      <c r="J1970" s="50"/>
      <c r="K1970" s="50"/>
    </row>
    <row r="1971" spans="1:11">
      <c r="A1971" s="21"/>
      <c r="B1971" s="21"/>
      <c r="C1971" s="21"/>
      <c r="D1971" s="21"/>
      <c r="E1971" s="21"/>
      <c r="H1971" s="49"/>
      <c r="I1971" s="49"/>
      <c r="J1971" s="50"/>
      <c r="K1971" s="50"/>
    </row>
    <row r="1972" spans="1:11">
      <c r="A1972" s="21"/>
      <c r="B1972" s="21"/>
      <c r="C1972" s="21"/>
      <c r="D1972" s="21"/>
      <c r="E1972" s="21"/>
      <c r="H1972" s="49"/>
      <c r="I1972" s="49"/>
      <c r="J1972" s="50"/>
      <c r="K1972" s="50"/>
    </row>
    <row r="1973" spans="1:11">
      <c r="A1973" s="21"/>
      <c r="B1973" s="21"/>
      <c r="C1973" s="21"/>
      <c r="D1973" s="21"/>
      <c r="E1973" s="21"/>
      <c r="H1973" s="49"/>
      <c r="I1973" s="49"/>
      <c r="J1973" s="50"/>
      <c r="K1973" s="50"/>
    </row>
    <row r="1974" spans="1:11">
      <c r="A1974" s="21"/>
      <c r="B1974" s="21"/>
      <c r="C1974" s="21"/>
      <c r="D1974" s="21"/>
      <c r="E1974" s="21"/>
      <c r="H1974" s="49"/>
      <c r="I1974" s="49"/>
      <c r="J1974" s="50"/>
      <c r="K1974" s="50"/>
    </row>
    <row r="1975" spans="1:11">
      <c r="A1975" s="21"/>
      <c r="B1975" s="21"/>
      <c r="C1975" s="21"/>
      <c r="D1975" s="21"/>
      <c r="E1975" s="21"/>
      <c r="H1975" s="49"/>
      <c r="I1975" s="49"/>
      <c r="J1975" s="50"/>
      <c r="K1975" s="50"/>
    </row>
    <row r="1976" spans="1:11">
      <c r="A1976" s="21"/>
      <c r="B1976" s="21"/>
      <c r="C1976" s="21"/>
      <c r="D1976" s="21"/>
      <c r="E1976" s="21"/>
      <c r="H1976" s="49"/>
      <c r="I1976" s="49"/>
      <c r="J1976" s="50"/>
      <c r="K1976" s="50"/>
    </row>
    <row r="1977" spans="1:11">
      <c r="A1977" s="21"/>
      <c r="B1977" s="21"/>
      <c r="C1977" s="21"/>
      <c r="D1977" s="21"/>
      <c r="E1977" s="21"/>
      <c r="H1977" s="49"/>
      <c r="I1977" s="49"/>
      <c r="J1977" s="50"/>
      <c r="K1977" s="50"/>
    </row>
    <row r="1978" spans="1:11">
      <c r="A1978" s="21"/>
      <c r="B1978" s="21"/>
      <c r="C1978" s="21"/>
      <c r="D1978" s="21"/>
      <c r="E1978" s="21"/>
      <c r="H1978" s="49"/>
      <c r="I1978" s="49"/>
      <c r="J1978" s="50"/>
      <c r="K1978" s="50"/>
    </row>
    <row r="1979" spans="1:11">
      <c r="A1979" s="21"/>
      <c r="B1979" s="21"/>
      <c r="C1979" s="21"/>
      <c r="D1979" s="21"/>
      <c r="E1979" s="21"/>
      <c r="H1979" s="49"/>
      <c r="I1979" s="49"/>
      <c r="J1979" s="50"/>
      <c r="K1979" s="50"/>
    </row>
    <row r="1980" spans="1:11">
      <c r="A1980" s="21"/>
      <c r="B1980" s="21"/>
      <c r="C1980" s="21"/>
      <c r="D1980" s="21"/>
      <c r="E1980" s="21"/>
      <c r="H1980" s="49"/>
      <c r="I1980" s="49"/>
      <c r="J1980" s="50"/>
      <c r="K1980" s="50"/>
    </row>
    <row r="1981" spans="1:11">
      <c r="A1981" s="21"/>
      <c r="B1981" s="21"/>
      <c r="C1981" s="21"/>
      <c r="D1981" s="21"/>
      <c r="E1981" s="21"/>
      <c r="H1981" s="49"/>
      <c r="I1981" s="49"/>
      <c r="J1981" s="50"/>
      <c r="K1981" s="50"/>
    </row>
    <row r="1982" spans="1:11">
      <c r="A1982" s="21"/>
      <c r="B1982" s="21"/>
      <c r="C1982" s="21"/>
      <c r="D1982" s="21"/>
      <c r="E1982" s="21"/>
      <c r="H1982" s="49"/>
      <c r="I1982" s="49"/>
      <c r="J1982" s="50"/>
      <c r="K1982" s="50"/>
    </row>
    <row r="1983" spans="1:11">
      <c r="A1983" s="21"/>
      <c r="B1983" s="21"/>
      <c r="C1983" s="21"/>
      <c r="D1983" s="21"/>
      <c r="E1983" s="21"/>
      <c r="H1983" s="49"/>
      <c r="I1983" s="49"/>
      <c r="J1983" s="50"/>
      <c r="K1983" s="50"/>
    </row>
    <row r="1984" spans="1:11">
      <c r="A1984" s="21"/>
      <c r="B1984" s="21"/>
      <c r="C1984" s="21"/>
      <c r="D1984" s="21"/>
      <c r="E1984" s="21"/>
      <c r="H1984" s="49"/>
      <c r="I1984" s="49"/>
      <c r="J1984" s="50"/>
      <c r="K1984" s="50"/>
    </row>
    <row r="1985" spans="1:11">
      <c r="A1985" s="21"/>
      <c r="B1985" s="21"/>
      <c r="C1985" s="21"/>
      <c r="D1985" s="21"/>
      <c r="E1985" s="21"/>
      <c r="H1985" s="49"/>
      <c r="I1985" s="49"/>
      <c r="J1985" s="50"/>
      <c r="K1985" s="50"/>
    </row>
    <row r="1986" spans="1:11">
      <c r="A1986" s="21"/>
      <c r="B1986" s="21"/>
      <c r="C1986" s="21"/>
      <c r="D1986" s="21"/>
      <c r="E1986" s="21"/>
      <c r="H1986" s="49"/>
      <c r="I1986" s="49"/>
      <c r="J1986" s="50"/>
      <c r="K1986" s="50"/>
    </row>
    <row r="1987" spans="1:11">
      <c r="A1987" s="21"/>
      <c r="B1987" s="21"/>
      <c r="C1987" s="21"/>
      <c r="D1987" s="21"/>
      <c r="E1987" s="21"/>
      <c r="H1987" s="49"/>
      <c r="I1987" s="49"/>
      <c r="J1987" s="50"/>
      <c r="K1987" s="50"/>
    </row>
    <row r="1988" spans="1:11">
      <c r="A1988" s="21"/>
      <c r="B1988" s="21"/>
      <c r="C1988" s="21"/>
      <c r="D1988" s="21"/>
      <c r="E1988" s="21"/>
      <c r="H1988" s="49"/>
      <c r="I1988" s="49"/>
      <c r="J1988" s="50"/>
      <c r="K1988" s="50"/>
    </row>
    <row r="1989" spans="1:11">
      <c r="A1989" s="21"/>
      <c r="B1989" s="21"/>
      <c r="C1989" s="21"/>
      <c r="D1989" s="21"/>
      <c r="E1989" s="21"/>
      <c r="H1989" s="49"/>
      <c r="I1989" s="49"/>
      <c r="J1989" s="50"/>
      <c r="K1989" s="50"/>
    </row>
    <row r="1990" spans="1:11">
      <c r="A1990" s="21"/>
      <c r="B1990" s="21"/>
      <c r="C1990" s="21"/>
      <c r="D1990" s="21"/>
      <c r="E1990" s="21"/>
      <c r="H1990" s="49"/>
      <c r="I1990" s="49"/>
      <c r="J1990" s="50"/>
      <c r="K1990" s="50"/>
    </row>
    <row r="1991" spans="1:11">
      <c r="A1991" s="21"/>
      <c r="B1991" s="21"/>
      <c r="C1991" s="21"/>
      <c r="D1991" s="21"/>
      <c r="E1991" s="21"/>
      <c r="H1991" s="49"/>
      <c r="I1991" s="49"/>
      <c r="J1991" s="50"/>
      <c r="K1991" s="50"/>
    </row>
    <row r="1992" spans="1:11">
      <c r="A1992" s="21"/>
      <c r="B1992" s="21"/>
      <c r="C1992" s="21"/>
      <c r="D1992" s="21"/>
      <c r="E1992" s="21"/>
      <c r="H1992" s="49"/>
      <c r="I1992" s="49"/>
      <c r="J1992" s="50"/>
      <c r="K1992" s="50"/>
    </row>
    <row r="1993" spans="1:11">
      <c r="A1993" s="21"/>
      <c r="B1993" s="21"/>
      <c r="C1993" s="21"/>
      <c r="D1993" s="21"/>
      <c r="E1993" s="21"/>
      <c r="H1993" s="49"/>
      <c r="I1993" s="49"/>
      <c r="J1993" s="50"/>
      <c r="K1993" s="50"/>
    </row>
    <row r="1994" spans="1:11">
      <c r="A1994" s="21"/>
      <c r="B1994" s="21"/>
      <c r="C1994" s="21"/>
      <c r="D1994" s="21"/>
      <c r="E1994" s="21"/>
      <c r="H1994" s="49"/>
      <c r="I1994" s="49"/>
      <c r="J1994" s="50"/>
      <c r="K1994" s="50"/>
    </row>
    <row r="1995" spans="1:11">
      <c r="A1995" s="21"/>
      <c r="B1995" s="21"/>
      <c r="C1995" s="21"/>
      <c r="D1995" s="21"/>
      <c r="E1995" s="21"/>
      <c r="H1995" s="49"/>
      <c r="I1995" s="49"/>
      <c r="J1995" s="50"/>
      <c r="K1995" s="50"/>
    </row>
    <row r="1996" spans="1:11">
      <c r="A1996" s="21"/>
      <c r="B1996" s="21"/>
      <c r="C1996" s="21"/>
      <c r="D1996" s="21"/>
      <c r="E1996" s="21"/>
      <c r="H1996" s="49"/>
      <c r="I1996" s="49"/>
      <c r="J1996" s="50"/>
      <c r="K1996" s="50"/>
    </row>
    <row r="1997" spans="1:11">
      <c r="A1997" s="21"/>
      <c r="B1997" s="21"/>
      <c r="C1997" s="21"/>
      <c r="D1997" s="21"/>
      <c r="E1997" s="21"/>
      <c r="H1997" s="49"/>
      <c r="I1997" s="49"/>
      <c r="J1997" s="50"/>
      <c r="K1997" s="50"/>
    </row>
    <row r="1998" spans="1:11">
      <c r="A1998" s="21"/>
      <c r="B1998" s="21"/>
      <c r="C1998" s="21"/>
      <c r="D1998" s="21"/>
      <c r="E1998" s="21"/>
      <c r="H1998" s="49"/>
      <c r="I1998" s="49"/>
      <c r="J1998" s="50"/>
      <c r="K1998" s="50"/>
    </row>
    <row r="1999" spans="1:11">
      <c r="A1999" s="21"/>
      <c r="B1999" s="21"/>
      <c r="C1999" s="21"/>
      <c r="D1999" s="21"/>
      <c r="E1999" s="21"/>
      <c r="H1999" s="49"/>
      <c r="I1999" s="49"/>
      <c r="J1999" s="50"/>
      <c r="K1999" s="50"/>
    </row>
    <row r="2000" spans="1:11">
      <c r="A2000" s="21"/>
      <c r="B2000" s="21"/>
      <c r="C2000" s="21"/>
      <c r="D2000" s="21"/>
      <c r="E2000" s="21"/>
      <c r="H2000" s="49"/>
      <c r="I2000" s="49"/>
      <c r="J2000" s="50"/>
      <c r="K2000" s="50"/>
    </row>
    <row r="2001" spans="1:11">
      <c r="A2001" s="21"/>
      <c r="B2001" s="21"/>
      <c r="C2001" s="21"/>
      <c r="D2001" s="21"/>
      <c r="E2001" s="21"/>
      <c r="H2001" s="49"/>
      <c r="I2001" s="49"/>
      <c r="J2001" s="50"/>
      <c r="K2001" s="50"/>
    </row>
    <row r="2002" spans="1:11">
      <c r="A2002" s="21"/>
      <c r="B2002" s="21"/>
      <c r="C2002" s="21"/>
      <c r="D2002" s="21"/>
      <c r="E2002" s="21"/>
      <c r="H2002" s="49"/>
      <c r="I2002" s="49"/>
      <c r="J2002" s="50"/>
      <c r="K2002" s="50"/>
    </row>
    <row r="2003" spans="1:11">
      <c r="A2003" s="21"/>
      <c r="B2003" s="21"/>
      <c r="C2003" s="21"/>
      <c r="D2003" s="21"/>
      <c r="E2003" s="21"/>
      <c r="H2003" s="49"/>
      <c r="I2003" s="49"/>
      <c r="J2003" s="50"/>
      <c r="K2003" s="50"/>
    </row>
    <row r="2004" spans="1:11">
      <c r="A2004" s="21"/>
      <c r="B2004" s="21"/>
      <c r="C2004" s="21"/>
      <c r="D2004" s="21"/>
      <c r="E2004" s="21"/>
      <c r="H2004" s="49"/>
      <c r="I2004" s="49"/>
      <c r="J2004" s="50"/>
      <c r="K2004" s="50"/>
    </row>
    <row r="2005" spans="1:11">
      <c r="A2005" s="21"/>
      <c r="B2005" s="21"/>
      <c r="C2005" s="21"/>
      <c r="D2005" s="21"/>
      <c r="E2005" s="21"/>
      <c r="H2005" s="49"/>
      <c r="I2005" s="49"/>
      <c r="J2005" s="50"/>
      <c r="K2005" s="50"/>
    </row>
    <row r="2006" spans="1:11">
      <c r="A2006" s="21"/>
      <c r="B2006" s="21"/>
      <c r="C2006" s="21"/>
      <c r="D2006" s="21"/>
      <c r="E2006" s="21"/>
      <c r="H2006" s="49"/>
      <c r="I2006" s="49"/>
      <c r="J2006" s="50"/>
      <c r="K2006" s="50"/>
    </row>
    <row r="2007" spans="1:11">
      <c r="A2007" s="21"/>
      <c r="B2007" s="21"/>
      <c r="C2007" s="21"/>
      <c r="D2007" s="21"/>
      <c r="E2007" s="21"/>
      <c r="H2007" s="49"/>
      <c r="I2007" s="49"/>
      <c r="J2007" s="50"/>
      <c r="K2007" s="50"/>
    </row>
    <row r="2008" spans="1:11">
      <c r="A2008" s="21"/>
      <c r="B2008" s="21"/>
      <c r="C2008" s="21"/>
      <c r="D2008" s="21"/>
      <c r="E2008" s="21"/>
      <c r="H2008" s="49"/>
      <c r="I2008" s="49"/>
      <c r="J2008" s="50"/>
      <c r="K2008" s="50"/>
    </row>
    <row r="2009" spans="1:11">
      <c r="A2009" s="21"/>
      <c r="B2009" s="21"/>
      <c r="C2009" s="21"/>
      <c r="D2009" s="21"/>
      <c r="E2009" s="21"/>
      <c r="H2009" s="49"/>
      <c r="I2009" s="49"/>
      <c r="J2009" s="50"/>
      <c r="K2009" s="50"/>
    </row>
    <row r="2010" spans="1:11">
      <c r="A2010" s="21"/>
      <c r="B2010" s="21"/>
      <c r="C2010" s="21"/>
      <c r="D2010" s="21"/>
      <c r="E2010" s="21"/>
      <c r="H2010" s="49"/>
      <c r="I2010" s="49"/>
      <c r="J2010" s="50"/>
      <c r="K2010" s="50"/>
    </row>
    <row r="2011" spans="1:11">
      <c r="A2011" s="21"/>
      <c r="B2011" s="21"/>
      <c r="C2011" s="21"/>
      <c r="D2011" s="21"/>
      <c r="E2011" s="21"/>
      <c r="H2011" s="49"/>
      <c r="I2011" s="49"/>
      <c r="J2011" s="50"/>
      <c r="K2011" s="50"/>
    </row>
    <row r="2012" spans="1:11">
      <c r="A2012" s="21"/>
      <c r="B2012" s="21"/>
      <c r="C2012" s="21"/>
      <c r="D2012" s="21"/>
      <c r="E2012" s="21"/>
      <c r="H2012" s="49"/>
      <c r="I2012" s="49"/>
      <c r="J2012" s="50"/>
      <c r="K2012" s="50"/>
    </row>
    <row r="2013" spans="1:11">
      <c r="A2013" s="21"/>
      <c r="B2013" s="21"/>
      <c r="C2013" s="21"/>
      <c r="D2013" s="21"/>
      <c r="E2013" s="21"/>
      <c r="H2013" s="49"/>
      <c r="I2013" s="49"/>
      <c r="J2013" s="50"/>
      <c r="K2013" s="50"/>
    </row>
    <row r="2014" spans="1:11">
      <c r="A2014" s="21"/>
      <c r="B2014" s="21"/>
      <c r="C2014" s="21"/>
      <c r="D2014" s="21"/>
      <c r="E2014" s="21"/>
      <c r="H2014" s="49"/>
      <c r="I2014" s="49"/>
      <c r="J2014" s="50"/>
      <c r="K2014" s="50"/>
    </row>
    <row r="2015" spans="1:11">
      <c r="A2015" s="21"/>
      <c r="B2015" s="21"/>
      <c r="C2015" s="21"/>
      <c r="D2015" s="21"/>
      <c r="E2015" s="21"/>
      <c r="H2015" s="49"/>
      <c r="I2015" s="49"/>
      <c r="J2015" s="50"/>
      <c r="K2015" s="50"/>
    </row>
    <row r="2016" spans="1:11">
      <c r="A2016" s="21"/>
      <c r="B2016" s="21"/>
      <c r="C2016" s="21"/>
      <c r="D2016" s="21"/>
      <c r="E2016" s="21"/>
      <c r="H2016" s="49"/>
      <c r="I2016" s="49"/>
      <c r="J2016" s="50"/>
      <c r="K2016" s="50"/>
    </row>
    <row r="2017" spans="1:11">
      <c r="A2017" s="21"/>
      <c r="B2017" s="21"/>
      <c r="C2017" s="21"/>
      <c r="D2017" s="21"/>
      <c r="E2017" s="21"/>
      <c r="H2017" s="49"/>
      <c r="I2017" s="49"/>
      <c r="J2017" s="50"/>
      <c r="K2017" s="50"/>
    </row>
    <row r="2018" spans="1:11">
      <c r="A2018" s="21"/>
      <c r="B2018" s="21"/>
      <c r="C2018" s="21"/>
      <c r="D2018" s="21"/>
      <c r="E2018" s="21"/>
      <c r="H2018" s="49"/>
      <c r="I2018" s="49"/>
      <c r="J2018" s="50"/>
      <c r="K2018" s="50"/>
    </row>
    <row r="2019" spans="1:11">
      <c r="A2019" s="21"/>
      <c r="B2019" s="21"/>
      <c r="C2019" s="21"/>
      <c r="D2019" s="21"/>
      <c r="E2019" s="21"/>
      <c r="H2019" s="49"/>
      <c r="I2019" s="49"/>
      <c r="J2019" s="50"/>
      <c r="K2019" s="50"/>
    </row>
    <row r="2020" spans="1:11">
      <c r="A2020" s="21"/>
      <c r="B2020" s="21"/>
      <c r="C2020" s="21"/>
      <c r="D2020" s="21"/>
      <c r="E2020" s="21"/>
      <c r="H2020" s="49"/>
      <c r="I2020" s="49"/>
      <c r="J2020" s="50"/>
      <c r="K2020" s="50"/>
    </row>
    <row r="2021" spans="1:11">
      <c r="A2021" s="21"/>
      <c r="B2021" s="21"/>
      <c r="C2021" s="21"/>
      <c r="D2021" s="21"/>
      <c r="E2021" s="21"/>
      <c r="H2021" s="49"/>
      <c r="I2021" s="49"/>
      <c r="J2021" s="50"/>
      <c r="K2021" s="50"/>
    </row>
    <row r="2022" spans="1:11">
      <c r="A2022" s="21"/>
      <c r="B2022" s="21"/>
      <c r="C2022" s="21"/>
      <c r="D2022" s="21"/>
      <c r="E2022" s="21"/>
      <c r="H2022" s="49"/>
      <c r="I2022" s="49"/>
      <c r="J2022" s="50"/>
      <c r="K2022" s="50"/>
    </row>
    <row r="2023" spans="1:11">
      <c r="A2023" s="21"/>
      <c r="B2023" s="21"/>
      <c r="C2023" s="21"/>
      <c r="D2023" s="21"/>
      <c r="E2023" s="21"/>
      <c r="H2023" s="49"/>
      <c r="I2023" s="49"/>
      <c r="J2023" s="50"/>
      <c r="K2023" s="50"/>
    </row>
    <row r="2024" spans="1:11">
      <c r="A2024" s="21"/>
      <c r="B2024" s="21"/>
      <c r="C2024" s="21"/>
      <c r="D2024" s="21"/>
      <c r="E2024" s="21"/>
      <c r="H2024" s="49"/>
      <c r="I2024" s="49"/>
      <c r="J2024" s="50"/>
      <c r="K2024" s="50"/>
    </row>
    <row r="2025" spans="1:11">
      <c r="A2025" s="21"/>
      <c r="B2025" s="21"/>
      <c r="C2025" s="21"/>
      <c r="D2025" s="21"/>
      <c r="E2025" s="21"/>
      <c r="H2025" s="49"/>
      <c r="I2025" s="49"/>
      <c r="J2025" s="50"/>
      <c r="K2025" s="50"/>
    </row>
    <row r="2026" spans="1:11">
      <c r="A2026" s="21"/>
      <c r="B2026" s="21"/>
      <c r="C2026" s="21"/>
      <c r="D2026" s="21"/>
      <c r="E2026" s="21"/>
      <c r="H2026" s="49"/>
      <c r="I2026" s="49"/>
      <c r="J2026" s="50"/>
      <c r="K2026" s="50"/>
    </row>
    <row r="2027" spans="1:11">
      <c r="A2027" s="21"/>
      <c r="B2027" s="21"/>
      <c r="C2027" s="21"/>
      <c r="D2027" s="21"/>
      <c r="E2027" s="21"/>
      <c r="H2027" s="49"/>
      <c r="I2027" s="49"/>
      <c r="J2027" s="50"/>
      <c r="K2027" s="50"/>
    </row>
    <row r="2028" spans="1:11">
      <c r="A2028" s="21"/>
      <c r="B2028" s="21"/>
      <c r="C2028" s="21"/>
      <c r="D2028" s="21"/>
      <c r="E2028" s="21"/>
      <c r="H2028" s="49"/>
      <c r="I2028" s="49"/>
      <c r="J2028" s="50"/>
      <c r="K2028" s="50"/>
    </row>
    <row r="2029" spans="1:11">
      <c r="A2029" s="21"/>
      <c r="B2029" s="21"/>
      <c r="C2029" s="21"/>
      <c r="D2029" s="21"/>
      <c r="E2029" s="21"/>
      <c r="H2029" s="49"/>
      <c r="I2029" s="49"/>
      <c r="J2029" s="50"/>
      <c r="K2029" s="50"/>
    </row>
    <row r="2030" spans="1:11">
      <c r="A2030" s="21"/>
      <c r="B2030" s="21"/>
      <c r="C2030" s="21"/>
      <c r="D2030" s="21"/>
      <c r="E2030" s="21"/>
      <c r="H2030" s="49"/>
      <c r="I2030" s="49"/>
      <c r="J2030" s="50"/>
      <c r="K2030" s="50"/>
    </row>
    <row r="2031" spans="1:11">
      <c r="A2031" s="21"/>
      <c r="B2031" s="21"/>
      <c r="C2031" s="21"/>
      <c r="D2031" s="21"/>
      <c r="E2031" s="21"/>
      <c r="H2031" s="49"/>
      <c r="I2031" s="49"/>
      <c r="J2031" s="50"/>
      <c r="K2031" s="50"/>
    </row>
    <row r="2032" spans="1:11">
      <c r="A2032" s="21"/>
      <c r="B2032" s="21"/>
      <c r="C2032" s="21"/>
      <c r="D2032" s="21"/>
      <c r="E2032" s="21"/>
      <c r="H2032" s="49"/>
      <c r="I2032" s="49"/>
      <c r="J2032" s="50"/>
      <c r="K2032" s="50"/>
    </row>
    <row r="2033" spans="1:11">
      <c r="A2033" s="21"/>
      <c r="B2033" s="21"/>
      <c r="C2033" s="21"/>
      <c r="D2033" s="21"/>
      <c r="E2033" s="21"/>
      <c r="H2033" s="49"/>
      <c r="I2033" s="49"/>
      <c r="J2033" s="50"/>
      <c r="K2033" s="50"/>
    </row>
    <row r="2034" spans="1:11">
      <c r="A2034" s="21"/>
      <c r="B2034" s="21"/>
      <c r="C2034" s="21"/>
      <c r="D2034" s="21"/>
      <c r="E2034" s="21"/>
      <c r="H2034" s="49"/>
      <c r="I2034" s="49"/>
      <c r="J2034" s="50"/>
      <c r="K2034" s="50"/>
    </row>
    <row r="2035" spans="1:11">
      <c r="A2035" s="21"/>
      <c r="B2035" s="21"/>
      <c r="C2035" s="21"/>
      <c r="D2035" s="21"/>
      <c r="E2035" s="21"/>
      <c r="H2035" s="49"/>
      <c r="I2035" s="49"/>
      <c r="J2035" s="50"/>
      <c r="K2035" s="50"/>
    </row>
    <row r="2036" spans="1:11">
      <c r="A2036" s="21"/>
      <c r="B2036" s="21"/>
      <c r="C2036" s="21"/>
      <c r="D2036" s="21"/>
      <c r="E2036" s="21"/>
      <c r="H2036" s="49"/>
      <c r="I2036" s="49"/>
      <c r="J2036" s="50"/>
      <c r="K2036" s="50"/>
    </row>
    <row r="2037" spans="1:11">
      <c r="A2037" s="21"/>
      <c r="B2037" s="21"/>
      <c r="C2037" s="21"/>
      <c r="D2037" s="21"/>
      <c r="E2037" s="21"/>
      <c r="H2037" s="49"/>
      <c r="I2037" s="49"/>
      <c r="J2037" s="50"/>
      <c r="K2037" s="50"/>
    </row>
    <row r="2038" spans="1:11">
      <c r="A2038" s="21"/>
      <c r="B2038" s="21"/>
      <c r="C2038" s="21"/>
      <c r="D2038" s="21"/>
      <c r="E2038" s="21"/>
      <c r="H2038" s="49"/>
      <c r="I2038" s="49"/>
      <c r="J2038" s="50"/>
      <c r="K2038" s="50"/>
    </row>
    <row r="2039" spans="1:11">
      <c r="A2039" s="21"/>
      <c r="B2039" s="21"/>
      <c r="C2039" s="21"/>
      <c r="D2039" s="21"/>
      <c r="E2039" s="21"/>
      <c r="H2039" s="49"/>
      <c r="I2039" s="49"/>
      <c r="J2039" s="50"/>
      <c r="K2039" s="50"/>
    </row>
    <row r="2040" spans="1:11">
      <c r="A2040" s="21"/>
      <c r="B2040" s="21"/>
      <c r="C2040" s="21"/>
      <c r="D2040" s="21"/>
      <c r="E2040" s="21"/>
      <c r="H2040" s="49"/>
      <c r="I2040" s="49"/>
      <c r="J2040" s="50"/>
      <c r="K2040" s="50"/>
    </row>
    <row r="2041" spans="1:11">
      <c r="A2041" s="21"/>
      <c r="B2041" s="21"/>
      <c r="C2041" s="21"/>
      <c r="D2041" s="21"/>
      <c r="E2041" s="21"/>
      <c r="H2041" s="49"/>
      <c r="I2041" s="49"/>
      <c r="J2041" s="50"/>
      <c r="K2041" s="50"/>
    </row>
    <row r="2042" spans="1:11">
      <c r="A2042" s="21"/>
      <c r="B2042" s="21"/>
      <c r="C2042" s="21"/>
      <c r="D2042" s="21"/>
      <c r="E2042" s="21"/>
      <c r="H2042" s="49"/>
      <c r="I2042" s="49"/>
      <c r="J2042" s="50"/>
      <c r="K2042" s="50"/>
    </row>
    <row r="2043" spans="1:11">
      <c r="A2043" s="21"/>
      <c r="B2043" s="21"/>
      <c r="C2043" s="21"/>
      <c r="D2043" s="21"/>
      <c r="E2043" s="21"/>
      <c r="H2043" s="49"/>
      <c r="I2043" s="49"/>
      <c r="J2043" s="50"/>
      <c r="K2043" s="50"/>
    </row>
    <row r="2044" spans="1:11">
      <c r="A2044" s="21"/>
      <c r="B2044" s="21"/>
      <c r="C2044" s="21"/>
      <c r="D2044" s="21"/>
      <c r="E2044" s="21"/>
      <c r="H2044" s="49"/>
      <c r="I2044" s="49"/>
      <c r="J2044" s="50"/>
      <c r="K2044" s="50"/>
    </row>
    <row r="2045" spans="1:11">
      <c r="A2045" s="21"/>
      <c r="B2045" s="21"/>
      <c r="C2045" s="21"/>
      <c r="D2045" s="21"/>
      <c r="E2045" s="21"/>
      <c r="H2045" s="49"/>
      <c r="I2045" s="49"/>
      <c r="J2045" s="50"/>
      <c r="K2045" s="50"/>
    </row>
    <row r="2046" spans="1:11">
      <c r="A2046" s="21"/>
      <c r="B2046" s="21"/>
      <c r="C2046" s="21"/>
      <c r="D2046" s="21"/>
      <c r="E2046" s="21"/>
      <c r="H2046" s="49"/>
      <c r="I2046" s="49"/>
      <c r="J2046" s="50"/>
      <c r="K2046" s="50"/>
    </row>
    <row r="2047" spans="1:11">
      <c r="A2047" s="21"/>
      <c r="B2047" s="21"/>
      <c r="C2047" s="21"/>
      <c r="D2047" s="21"/>
      <c r="E2047" s="21"/>
      <c r="H2047" s="49"/>
      <c r="I2047" s="49"/>
      <c r="J2047" s="50"/>
      <c r="K2047" s="50"/>
    </row>
    <row r="2048" spans="1:11">
      <c r="A2048" s="21"/>
      <c r="B2048" s="21"/>
      <c r="C2048" s="21"/>
      <c r="D2048" s="21"/>
      <c r="E2048" s="21"/>
      <c r="H2048" s="49"/>
      <c r="I2048" s="49"/>
      <c r="J2048" s="50"/>
      <c r="K2048" s="50"/>
    </row>
    <row r="2049" spans="1:11">
      <c r="A2049" s="21"/>
      <c r="B2049" s="21"/>
      <c r="C2049" s="21"/>
      <c r="D2049" s="21"/>
      <c r="E2049" s="21"/>
      <c r="H2049" s="49"/>
      <c r="I2049" s="49"/>
      <c r="J2049" s="50"/>
      <c r="K2049" s="50"/>
    </row>
    <row r="2050" spans="1:11">
      <c r="A2050" s="21"/>
      <c r="B2050" s="21"/>
      <c r="C2050" s="21"/>
      <c r="D2050" s="21"/>
      <c r="E2050" s="21"/>
      <c r="H2050" s="49"/>
      <c r="I2050" s="49"/>
      <c r="J2050" s="50"/>
      <c r="K2050" s="50"/>
    </row>
    <row r="2051" spans="1:11">
      <c r="A2051" s="21"/>
      <c r="B2051" s="21"/>
      <c r="C2051" s="21"/>
      <c r="D2051" s="21"/>
      <c r="E2051" s="21"/>
      <c r="H2051" s="49"/>
      <c r="I2051" s="49"/>
      <c r="J2051" s="50"/>
      <c r="K2051" s="50"/>
    </row>
    <row r="2052" spans="1:11">
      <c r="A2052" s="21"/>
      <c r="B2052" s="21"/>
      <c r="C2052" s="21"/>
      <c r="D2052" s="21"/>
      <c r="E2052" s="21"/>
      <c r="H2052" s="49"/>
      <c r="I2052" s="49"/>
      <c r="J2052" s="50"/>
      <c r="K2052" s="50"/>
    </row>
    <row r="2053" spans="1:11">
      <c r="A2053" s="21"/>
      <c r="B2053" s="21"/>
      <c r="C2053" s="21"/>
      <c r="D2053" s="21"/>
      <c r="E2053" s="21"/>
      <c r="H2053" s="49"/>
      <c r="I2053" s="49"/>
      <c r="J2053" s="50"/>
      <c r="K2053" s="50"/>
    </row>
    <row r="2054" spans="1:11">
      <c r="A2054" s="21"/>
      <c r="B2054" s="21"/>
      <c r="C2054" s="21"/>
      <c r="D2054" s="21"/>
      <c r="E2054" s="21"/>
      <c r="H2054" s="49"/>
      <c r="I2054" s="49"/>
      <c r="J2054" s="50"/>
      <c r="K2054" s="50"/>
    </row>
    <row r="2055" spans="1:11">
      <c r="A2055" s="21"/>
      <c r="B2055" s="21"/>
      <c r="C2055" s="21"/>
      <c r="D2055" s="21"/>
      <c r="E2055" s="21"/>
      <c r="H2055" s="49"/>
      <c r="I2055" s="49"/>
      <c r="J2055" s="50"/>
      <c r="K2055" s="50"/>
    </row>
    <row r="2056" spans="1:11">
      <c r="A2056" s="21"/>
      <c r="B2056" s="21"/>
      <c r="C2056" s="21"/>
      <c r="D2056" s="21"/>
      <c r="E2056" s="21"/>
      <c r="H2056" s="49"/>
      <c r="I2056" s="49"/>
      <c r="J2056" s="50"/>
      <c r="K2056" s="50"/>
    </row>
    <row r="2057" spans="1:11">
      <c r="A2057" s="21"/>
      <c r="B2057" s="21"/>
      <c r="C2057" s="21"/>
      <c r="D2057" s="21"/>
      <c r="E2057" s="21"/>
      <c r="H2057" s="49"/>
      <c r="I2057" s="49"/>
      <c r="J2057" s="50"/>
      <c r="K2057" s="50"/>
    </row>
    <row r="2058" spans="1:11">
      <c r="A2058" s="21"/>
      <c r="B2058" s="21"/>
      <c r="C2058" s="21"/>
      <c r="D2058" s="21"/>
      <c r="E2058" s="21"/>
      <c r="H2058" s="49"/>
      <c r="I2058" s="49"/>
      <c r="J2058" s="50"/>
      <c r="K2058" s="50"/>
    </row>
    <row r="2059" spans="1:11">
      <c r="A2059" s="21"/>
      <c r="B2059" s="21"/>
      <c r="C2059" s="21"/>
      <c r="D2059" s="21"/>
      <c r="E2059" s="21"/>
      <c r="H2059" s="49"/>
      <c r="I2059" s="49"/>
      <c r="J2059" s="50"/>
      <c r="K2059" s="50"/>
    </row>
    <row r="2060" spans="1:11">
      <c r="A2060" s="21"/>
      <c r="B2060" s="21"/>
      <c r="C2060" s="21"/>
      <c r="D2060" s="21"/>
      <c r="E2060" s="21"/>
      <c r="H2060" s="49"/>
      <c r="I2060" s="49"/>
      <c r="J2060" s="50"/>
      <c r="K2060" s="50"/>
    </row>
    <row r="2061" spans="1:11">
      <c r="A2061" s="21"/>
      <c r="B2061" s="21"/>
      <c r="C2061" s="21"/>
      <c r="D2061" s="21"/>
      <c r="E2061" s="21"/>
      <c r="H2061" s="49"/>
      <c r="I2061" s="49"/>
      <c r="J2061" s="50"/>
      <c r="K2061" s="50"/>
    </row>
    <row r="2062" spans="1:11">
      <c r="A2062" s="21"/>
      <c r="B2062" s="21"/>
      <c r="C2062" s="21"/>
      <c r="D2062" s="21"/>
      <c r="E2062" s="21"/>
      <c r="H2062" s="49"/>
      <c r="I2062" s="49"/>
      <c r="J2062" s="50"/>
      <c r="K2062" s="50"/>
    </row>
    <row r="2063" spans="1:11">
      <c r="A2063" s="21"/>
      <c r="B2063" s="21"/>
      <c r="C2063" s="21"/>
      <c r="D2063" s="21"/>
      <c r="E2063" s="21"/>
      <c r="H2063" s="49"/>
      <c r="I2063" s="49"/>
      <c r="J2063" s="50"/>
      <c r="K2063" s="50"/>
    </row>
    <row r="2064" spans="1:11">
      <c r="A2064" s="21"/>
      <c r="B2064" s="21"/>
      <c r="C2064" s="21"/>
      <c r="D2064" s="21"/>
      <c r="E2064" s="21"/>
      <c r="H2064" s="49"/>
      <c r="I2064" s="49"/>
      <c r="J2064" s="50"/>
      <c r="K2064" s="50"/>
    </row>
    <row r="2065" spans="1:11">
      <c r="A2065" s="21"/>
      <c r="B2065" s="21"/>
      <c r="C2065" s="21"/>
      <c r="D2065" s="21"/>
      <c r="E2065" s="21"/>
      <c r="H2065" s="49"/>
      <c r="I2065" s="49"/>
      <c r="J2065" s="50"/>
      <c r="K2065" s="50"/>
    </row>
    <row r="2066" spans="1:11">
      <c r="A2066" s="21"/>
      <c r="B2066" s="21"/>
      <c r="C2066" s="21"/>
      <c r="D2066" s="21"/>
      <c r="E2066" s="21"/>
      <c r="H2066" s="49"/>
      <c r="I2066" s="49"/>
      <c r="J2066" s="50"/>
      <c r="K2066" s="50"/>
    </row>
    <row r="2067" spans="1:11">
      <c r="A2067" s="21"/>
      <c r="B2067" s="21"/>
      <c r="C2067" s="21"/>
      <c r="D2067" s="21"/>
      <c r="E2067" s="21"/>
      <c r="H2067" s="49"/>
      <c r="I2067" s="49"/>
      <c r="J2067" s="50"/>
      <c r="K2067" s="50"/>
    </row>
    <row r="2068" spans="1:11">
      <c r="A2068" s="21"/>
      <c r="B2068" s="21"/>
      <c r="C2068" s="21"/>
      <c r="D2068" s="21"/>
      <c r="E2068" s="21"/>
      <c r="H2068" s="49"/>
      <c r="I2068" s="49"/>
      <c r="J2068" s="50"/>
      <c r="K2068" s="50"/>
    </row>
    <row r="2069" spans="1:11">
      <c r="A2069" s="21"/>
      <c r="B2069" s="21"/>
      <c r="C2069" s="21"/>
      <c r="D2069" s="21"/>
      <c r="E2069" s="21"/>
      <c r="H2069" s="49"/>
      <c r="I2069" s="49"/>
      <c r="J2069" s="50"/>
      <c r="K2069" s="50"/>
    </row>
    <row r="2070" spans="1:11">
      <c r="A2070" s="21"/>
      <c r="B2070" s="21"/>
      <c r="C2070" s="21"/>
      <c r="D2070" s="21"/>
      <c r="E2070" s="21"/>
      <c r="H2070" s="49"/>
      <c r="I2070" s="49"/>
      <c r="J2070" s="50"/>
      <c r="K2070" s="50"/>
    </row>
    <row r="2071" spans="1:11">
      <c r="A2071" s="21"/>
      <c r="B2071" s="21"/>
      <c r="C2071" s="21"/>
      <c r="D2071" s="21"/>
      <c r="E2071" s="21"/>
      <c r="H2071" s="49"/>
      <c r="I2071" s="49"/>
      <c r="J2071" s="50"/>
      <c r="K2071" s="50"/>
    </row>
    <row r="2072" spans="1:11">
      <c r="A2072" s="21"/>
      <c r="B2072" s="21"/>
      <c r="C2072" s="21"/>
      <c r="D2072" s="21"/>
      <c r="E2072" s="21"/>
      <c r="H2072" s="49"/>
      <c r="I2072" s="49"/>
      <c r="J2072" s="50"/>
      <c r="K2072" s="50"/>
    </row>
    <row r="2073" spans="1:11">
      <c r="A2073" s="21"/>
      <c r="B2073" s="21"/>
      <c r="C2073" s="21"/>
      <c r="D2073" s="21"/>
      <c r="E2073" s="21"/>
      <c r="H2073" s="49"/>
      <c r="I2073" s="49"/>
      <c r="J2073" s="50"/>
      <c r="K2073" s="50"/>
    </row>
    <row r="2074" spans="1:11">
      <c r="A2074" s="21"/>
      <c r="B2074" s="21"/>
      <c r="C2074" s="21"/>
      <c r="D2074" s="21"/>
      <c r="E2074" s="21"/>
      <c r="H2074" s="49"/>
      <c r="I2074" s="49"/>
      <c r="J2074" s="50"/>
      <c r="K2074" s="50"/>
    </row>
    <row r="2075" spans="1:11">
      <c r="A2075" s="21"/>
      <c r="B2075" s="21"/>
      <c r="C2075" s="21"/>
      <c r="D2075" s="21"/>
      <c r="E2075" s="21"/>
      <c r="H2075" s="49"/>
      <c r="I2075" s="49"/>
      <c r="J2075" s="50"/>
      <c r="K2075" s="50"/>
    </row>
    <row r="2076" spans="1:11">
      <c r="A2076" s="21"/>
      <c r="B2076" s="21"/>
      <c r="C2076" s="21"/>
      <c r="D2076" s="21"/>
      <c r="E2076" s="21"/>
      <c r="H2076" s="49"/>
      <c r="I2076" s="49"/>
      <c r="J2076" s="50"/>
      <c r="K2076" s="50"/>
    </row>
    <row r="2077" spans="1:11">
      <c r="A2077" s="21"/>
      <c r="B2077" s="21"/>
      <c r="C2077" s="21"/>
      <c r="D2077" s="21"/>
      <c r="E2077" s="21"/>
      <c r="H2077" s="49"/>
      <c r="I2077" s="49"/>
      <c r="J2077" s="50"/>
      <c r="K2077" s="50"/>
    </row>
    <row r="2078" spans="1:11">
      <c r="A2078" s="21"/>
      <c r="B2078" s="21"/>
      <c r="C2078" s="21"/>
      <c r="D2078" s="21"/>
      <c r="E2078" s="21"/>
      <c r="H2078" s="49"/>
      <c r="I2078" s="49"/>
      <c r="J2078" s="50"/>
      <c r="K2078" s="50"/>
    </row>
    <row r="2079" spans="1:11">
      <c r="A2079" s="21"/>
      <c r="B2079" s="21"/>
      <c r="C2079" s="21"/>
      <c r="D2079" s="21"/>
      <c r="E2079" s="21"/>
      <c r="H2079" s="49"/>
      <c r="I2079" s="49"/>
      <c r="J2079" s="50"/>
      <c r="K2079" s="50"/>
    </row>
    <row r="2080" spans="1:11">
      <c r="A2080" s="21"/>
      <c r="B2080" s="21"/>
      <c r="C2080" s="21"/>
      <c r="D2080" s="21"/>
      <c r="E2080" s="21"/>
      <c r="H2080" s="49"/>
      <c r="I2080" s="49"/>
      <c r="J2080" s="50"/>
      <c r="K2080" s="50"/>
    </row>
    <row r="2081" spans="1:11">
      <c r="A2081" s="21"/>
      <c r="B2081" s="21"/>
      <c r="C2081" s="21"/>
      <c r="D2081" s="21"/>
      <c r="E2081" s="21"/>
      <c r="H2081" s="49"/>
      <c r="I2081" s="49"/>
      <c r="J2081" s="50"/>
      <c r="K2081" s="50"/>
    </row>
    <row r="2082" spans="1:11">
      <c r="A2082" s="21"/>
      <c r="B2082" s="21"/>
      <c r="C2082" s="21"/>
      <c r="D2082" s="21"/>
      <c r="E2082" s="21"/>
      <c r="H2082" s="49"/>
      <c r="I2082" s="49"/>
      <c r="J2082" s="50"/>
      <c r="K2082" s="50"/>
    </row>
    <row r="2083" spans="1:11">
      <c r="A2083" s="21"/>
      <c r="B2083" s="21"/>
      <c r="C2083" s="21"/>
      <c r="D2083" s="21"/>
      <c r="E2083" s="21"/>
      <c r="H2083" s="49"/>
      <c r="I2083" s="49"/>
      <c r="J2083" s="50"/>
      <c r="K2083" s="50"/>
    </row>
    <row r="2084" spans="1:11">
      <c r="A2084" s="21"/>
      <c r="B2084" s="21"/>
      <c r="C2084" s="21"/>
      <c r="D2084" s="21"/>
      <c r="E2084" s="21"/>
      <c r="H2084" s="49"/>
      <c r="I2084" s="49"/>
      <c r="J2084" s="50"/>
      <c r="K2084" s="50"/>
    </row>
    <row r="2085" spans="1:11">
      <c r="A2085" s="21"/>
      <c r="B2085" s="21"/>
      <c r="C2085" s="21"/>
      <c r="D2085" s="21"/>
      <c r="E2085" s="21"/>
      <c r="H2085" s="49"/>
      <c r="I2085" s="49"/>
      <c r="J2085" s="50"/>
      <c r="K2085" s="50"/>
    </row>
    <row r="2086" spans="1:11">
      <c r="A2086" s="21"/>
      <c r="B2086" s="21"/>
      <c r="C2086" s="21"/>
      <c r="D2086" s="21"/>
      <c r="E2086" s="21"/>
      <c r="H2086" s="49"/>
      <c r="I2086" s="49"/>
      <c r="J2086" s="50"/>
      <c r="K2086" s="50"/>
    </row>
    <row r="2087" spans="1:11">
      <c r="A2087" s="21"/>
      <c r="B2087" s="21"/>
      <c r="C2087" s="21"/>
      <c r="D2087" s="21"/>
      <c r="E2087" s="21"/>
      <c r="H2087" s="49"/>
      <c r="I2087" s="49"/>
      <c r="J2087" s="50"/>
      <c r="K2087" s="50"/>
    </row>
    <row r="2088" spans="1:11">
      <c r="A2088" s="21"/>
      <c r="B2088" s="21"/>
      <c r="C2088" s="21"/>
      <c r="D2088" s="21"/>
      <c r="E2088" s="21"/>
      <c r="H2088" s="49"/>
      <c r="I2088" s="49"/>
      <c r="J2088" s="50"/>
      <c r="K2088" s="50"/>
    </row>
    <row r="2089" spans="1:11">
      <c r="A2089" s="21"/>
      <c r="B2089" s="21"/>
      <c r="C2089" s="21"/>
      <c r="D2089" s="21"/>
      <c r="E2089" s="21"/>
      <c r="H2089" s="49"/>
      <c r="I2089" s="49"/>
      <c r="J2089" s="50"/>
      <c r="K2089" s="50"/>
    </row>
    <row r="2090" spans="1:11">
      <c r="A2090" s="21"/>
      <c r="B2090" s="21"/>
      <c r="C2090" s="21"/>
      <c r="D2090" s="21"/>
      <c r="E2090" s="21"/>
      <c r="H2090" s="49"/>
      <c r="I2090" s="49"/>
      <c r="J2090" s="50"/>
      <c r="K2090" s="50"/>
    </row>
    <row r="2091" spans="1:11">
      <c r="A2091" s="21"/>
      <c r="B2091" s="21"/>
      <c r="C2091" s="21"/>
      <c r="D2091" s="21"/>
      <c r="E2091" s="21"/>
      <c r="H2091" s="49"/>
      <c r="I2091" s="49"/>
      <c r="J2091" s="50"/>
      <c r="K2091" s="50"/>
    </row>
    <row r="2092" spans="1:11">
      <c r="A2092" s="21"/>
      <c r="B2092" s="21"/>
      <c r="C2092" s="21"/>
      <c r="D2092" s="21"/>
      <c r="E2092" s="21"/>
      <c r="H2092" s="49"/>
      <c r="I2092" s="49"/>
      <c r="J2092" s="50"/>
      <c r="K2092" s="50"/>
    </row>
    <row r="2093" spans="1:11">
      <c r="A2093" s="21"/>
      <c r="B2093" s="21"/>
      <c r="C2093" s="21"/>
      <c r="D2093" s="21"/>
      <c r="E2093" s="21"/>
      <c r="H2093" s="49"/>
      <c r="I2093" s="49"/>
      <c r="J2093" s="50"/>
      <c r="K2093" s="50"/>
    </row>
    <row r="2094" spans="1:11">
      <c r="A2094" s="21"/>
      <c r="B2094" s="21"/>
      <c r="C2094" s="21"/>
      <c r="D2094" s="21"/>
      <c r="E2094" s="21"/>
      <c r="H2094" s="49"/>
      <c r="I2094" s="49"/>
      <c r="J2094" s="50"/>
      <c r="K2094" s="50"/>
    </row>
    <row r="2095" spans="1:11">
      <c r="A2095" s="21"/>
      <c r="B2095" s="21"/>
      <c r="C2095" s="21"/>
      <c r="D2095" s="21"/>
      <c r="E2095" s="21"/>
      <c r="H2095" s="49"/>
      <c r="I2095" s="49"/>
      <c r="J2095" s="50"/>
      <c r="K2095" s="50"/>
    </row>
    <row r="2096" spans="1:11">
      <c r="A2096" s="21"/>
      <c r="B2096" s="21"/>
      <c r="C2096" s="21"/>
      <c r="D2096" s="21"/>
      <c r="E2096" s="21"/>
      <c r="H2096" s="49"/>
      <c r="I2096" s="49"/>
      <c r="J2096" s="50"/>
      <c r="K2096" s="50"/>
    </row>
    <row r="2097" spans="1:11">
      <c r="A2097" s="21"/>
      <c r="B2097" s="21"/>
      <c r="C2097" s="21"/>
      <c r="D2097" s="21"/>
      <c r="E2097" s="21"/>
      <c r="H2097" s="49"/>
      <c r="I2097" s="49"/>
      <c r="J2097" s="50"/>
      <c r="K2097" s="50"/>
    </row>
    <row r="2098" spans="1:11">
      <c r="A2098" s="21"/>
      <c r="B2098" s="21"/>
      <c r="C2098" s="21"/>
      <c r="D2098" s="21"/>
      <c r="E2098" s="21"/>
      <c r="H2098" s="49"/>
      <c r="I2098" s="49"/>
      <c r="J2098" s="50"/>
      <c r="K2098" s="50"/>
    </row>
    <row r="2099" spans="1:11">
      <c r="A2099" s="21"/>
      <c r="B2099" s="21"/>
      <c r="C2099" s="21"/>
      <c r="D2099" s="21"/>
      <c r="E2099" s="21"/>
      <c r="H2099" s="49"/>
      <c r="I2099" s="49"/>
      <c r="J2099" s="50"/>
      <c r="K2099" s="50"/>
    </row>
    <row r="2100" spans="1:11">
      <c r="A2100" s="21"/>
      <c r="B2100" s="21"/>
      <c r="C2100" s="21"/>
      <c r="D2100" s="21"/>
      <c r="E2100" s="21"/>
      <c r="H2100" s="49"/>
      <c r="I2100" s="49"/>
      <c r="J2100" s="50"/>
      <c r="K2100" s="50"/>
    </row>
    <row r="2101" spans="1:11">
      <c r="A2101" s="21"/>
      <c r="B2101" s="21"/>
      <c r="C2101" s="21"/>
      <c r="D2101" s="21"/>
      <c r="E2101" s="21"/>
      <c r="H2101" s="49"/>
      <c r="I2101" s="49"/>
      <c r="J2101" s="50"/>
      <c r="K2101" s="50"/>
    </row>
    <row r="2102" spans="1:11">
      <c r="A2102" s="21"/>
      <c r="B2102" s="21"/>
      <c r="C2102" s="21"/>
      <c r="D2102" s="21"/>
      <c r="E2102" s="21"/>
      <c r="H2102" s="49"/>
      <c r="I2102" s="49"/>
      <c r="J2102" s="50"/>
      <c r="K2102" s="50"/>
    </row>
    <row r="2103" spans="1:11">
      <c r="A2103" s="21"/>
      <c r="B2103" s="21"/>
      <c r="C2103" s="21"/>
      <c r="D2103" s="21"/>
      <c r="E2103" s="21"/>
      <c r="H2103" s="49"/>
      <c r="I2103" s="49"/>
      <c r="J2103" s="50"/>
      <c r="K2103" s="50"/>
    </row>
    <row r="2104" spans="1:11">
      <c r="A2104" s="21"/>
      <c r="B2104" s="21"/>
      <c r="C2104" s="21"/>
      <c r="D2104" s="21"/>
      <c r="E2104" s="21"/>
      <c r="H2104" s="49"/>
      <c r="I2104" s="49"/>
      <c r="J2104" s="50"/>
      <c r="K2104" s="50"/>
    </row>
    <row r="2105" spans="1:11">
      <c r="A2105" s="21"/>
      <c r="B2105" s="21"/>
      <c r="C2105" s="21"/>
      <c r="D2105" s="21"/>
      <c r="E2105" s="21"/>
      <c r="H2105" s="49"/>
      <c r="I2105" s="49"/>
      <c r="J2105" s="50"/>
      <c r="K2105" s="50"/>
    </row>
    <row r="2106" spans="1:11">
      <c r="A2106" s="21"/>
      <c r="B2106" s="21"/>
      <c r="C2106" s="21"/>
      <c r="D2106" s="21"/>
      <c r="E2106" s="21"/>
      <c r="H2106" s="49"/>
      <c r="I2106" s="49"/>
      <c r="J2106" s="50"/>
      <c r="K2106" s="50"/>
    </row>
    <row r="2107" spans="1:11">
      <c r="A2107" s="21"/>
      <c r="B2107" s="21"/>
      <c r="C2107" s="21"/>
      <c r="D2107" s="21"/>
      <c r="E2107" s="21"/>
      <c r="H2107" s="49"/>
      <c r="I2107" s="49"/>
      <c r="J2107" s="50"/>
      <c r="K2107" s="50"/>
    </row>
    <row r="2108" spans="1:11">
      <c r="A2108" s="21"/>
      <c r="B2108" s="21"/>
      <c r="C2108" s="21"/>
      <c r="D2108" s="21"/>
      <c r="E2108" s="21"/>
      <c r="H2108" s="49"/>
      <c r="I2108" s="49"/>
      <c r="J2108" s="50"/>
      <c r="K2108" s="50"/>
    </row>
    <row r="2109" spans="1:11">
      <c r="A2109" s="21"/>
      <c r="B2109" s="21"/>
      <c r="C2109" s="21"/>
      <c r="D2109" s="21"/>
      <c r="E2109" s="21"/>
      <c r="H2109" s="49"/>
      <c r="I2109" s="49"/>
      <c r="J2109" s="50"/>
      <c r="K2109" s="50"/>
    </row>
    <row r="2110" spans="1:11">
      <c r="A2110" s="21"/>
      <c r="B2110" s="21"/>
      <c r="C2110" s="21"/>
      <c r="D2110" s="21"/>
      <c r="E2110" s="21"/>
      <c r="H2110" s="49"/>
      <c r="I2110" s="49"/>
      <c r="J2110" s="50"/>
      <c r="K2110" s="50"/>
    </row>
    <row r="2111" spans="1:11">
      <c r="A2111" s="21"/>
      <c r="B2111" s="21"/>
      <c r="C2111" s="21"/>
      <c r="D2111" s="21"/>
      <c r="E2111" s="21"/>
      <c r="H2111" s="49"/>
      <c r="I2111" s="49"/>
      <c r="J2111" s="50"/>
      <c r="K2111" s="50"/>
    </row>
    <row r="2112" spans="1:11">
      <c r="A2112" s="21"/>
      <c r="B2112" s="21"/>
      <c r="C2112" s="21"/>
      <c r="D2112" s="21"/>
      <c r="E2112" s="21"/>
      <c r="H2112" s="49"/>
      <c r="I2112" s="49"/>
      <c r="J2112" s="50"/>
      <c r="K2112" s="50"/>
    </row>
    <row r="2113" spans="1:11">
      <c r="A2113" s="21"/>
      <c r="B2113" s="21"/>
      <c r="C2113" s="21"/>
      <c r="D2113" s="21"/>
      <c r="E2113" s="21"/>
      <c r="H2113" s="49"/>
      <c r="I2113" s="49"/>
      <c r="J2113" s="50"/>
      <c r="K2113" s="50"/>
    </row>
    <row r="2114" spans="1:11">
      <c r="A2114" s="21"/>
      <c r="B2114" s="21"/>
      <c r="C2114" s="21"/>
      <c r="D2114" s="21"/>
      <c r="E2114" s="21"/>
      <c r="H2114" s="49"/>
      <c r="I2114" s="49"/>
      <c r="J2114" s="50"/>
      <c r="K2114" s="50"/>
    </row>
    <row r="2115" spans="1:11">
      <c r="A2115" s="21"/>
      <c r="B2115" s="21"/>
      <c r="C2115" s="21"/>
      <c r="D2115" s="21"/>
      <c r="E2115" s="21"/>
      <c r="H2115" s="49"/>
      <c r="I2115" s="49"/>
      <c r="J2115" s="50"/>
      <c r="K2115" s="50"/>
    </row>
    <row r="2116" spans="1:11">
      <c r="A2116" s="21"/>
      <c r="B2116" s="21"/>
      <c r="C2116" s="21"/>
      <c r="D2116" s="21"/>
      <c r="E2116" s="21"/>
      <c r="H2116" s="49"/>
      <c r="I2116" s="49"/>
      <c r="J2116" s="50"/>
      <c r="K2116" s="50"/>
    </row>
    <row r="2117" spans="1:11">
      <c r="A2117" s="21"/>
      <c r="B2117" s="21"/>
      <c r="C2117" s="21"/>
      <c r="D2117" s="21"/>
      <c r="E2117" s="21"/>
      <c r="H2117" s="49"/>
      <c r="I2117" s="49"/>
      <c r="J2117" s="50"/>
      <c r="K2117" s="50"/>
    </row>
    <row r="2118" spans="1:11">
      <c r="A2118" s="21"/>
      <c r="B2118" s="21"/>
      <c r="C2118" s="21"/>
      <c r="D2118" s="21"/>
      <c r="E2118" s="21"/>
      <c r="H2118" s="49"/>
      <c r="I2118" s="49"/>
      <c r="J2118" s="50"/>
      <c r="K2118" s="50"/>
    </row>
    <row r="2119" spans="1:11">
      <c r="A2119" s="21"/>
      <c r="B2119" s="21"/>
      <c r="C2119" s="21"/>
      <c r="D2119" s="21"/>
      <c r="E2119" s="21"/>
      <c r="H2119" s="49"/>
      <c r="I2119" s="49"/>
      <c r="J2119" s="50"/>
      <c r="K2119" s="50"/>
    </row>
    <row r="2120" spans="1:11">
      <c r="A2120" s="21"/>
      <c r="B2120" s="21"/>
      <c r="C2120" s="21"/>
      <c r="D2120" s="21"/>
      <c r="E2120" s="21"/>
      <c r="H2120" s="49"/>
      <c r="I2120" s="49"/>
      <c r="J2120" s="50"/>
      <c r="K2120" s="50"/>
    </row>
    <row r="2121" spans="1:11">
      <c r="A2121" s="21"/>
      <c r="B2121" s="21"/>
      <c r="C2121" s="21"/>
      <c r="D2121" s="21"/>
      <c r="E2121" s="21"/>
      <c r="H2121" s="49"/>
      <c r="I2121" s="49"/>
      <c r="J2121" s="50"/>
      <c r="K2121" s="50"/>
    </row>
    <row r="2122" spans="1:11">
      <c r="A2122" s="21"/>
      <c r="B2122" s="21"/>
      <c r="C2122" s="21"/>
      <c r="D2122" s="21"/>
      <c r="E2122" s="21"/>
      <c r="H2122" s="49"/>
      <c r="I2122" s="49"/>
      <c r="J2122" s="50"/>
      <c r="K2122" s="50"/>
    </row>
    <row r="2123" spans="1:11">
      <c r="A2123" s="21"/>
      <c r="B2123" s="21"/>
      <c r="C2123" s="21"/>
      <c r="D2123" s="21"/>
      <c r="E2123" s="21"/>
      <c r="H2123" s="49"/>
      <c r="I2123" s="49"/>
      <c r="J2123" s="50"/>
      <c r="K2123" s="50"/>
    </row>
    <row r="2124" spans="1:11">
      <c r="A2124" s="21"/>
      <c r="B2124" s="21"/>
      <c r="C2124" s="21"/>
      <c r="D2124" s="21"/>
      <c r="E2124" s="21"/>
      <c r="H2124" s="49"/>
      <c r="I2124" s="49"/>
      <c r="J2124" s="50"/>
      <c r="K2124" s="50"/>
    </row>
    <row r="2125" spans="1:11">
      <c r="A2125" s="21"/>
      <c r="B2125" s="21"/>
      <c r="C2125" s="21"/>
      <c r="D2125" s="21"/>
      <c r="E2125" s="21"/>
      <c r="H2125" s="49"/>
      <c r="I2125" s="49"/>
      <c r="J2125" s="50"/>
      <c r="K2125" s="50"/>
    </row>
    <row r="2126" spans="1:11">
      <c r="A2126" s="21"/>
      <c r="B2126" s="21"/>
      <c r="C2126" s="21"/>
      <c r="D2126" s="21"/>
      <c r="E2126" s="21"/>
      <c r="H2126" s="49"/>
      <c r="I2126" s="49"/>
      <c r="J2126" s="50"/>
      <c r="K2126" s="50"/>
    </row>
    <row r="2127" spans="1:11">
      <c r="A2127" s="21"/>
      <c r="B2127" s="21"/>
      <c r="C2127" s="21"/>
      <c r="D2127" s="21"/>
      <c r="E2127" s="21"/>
      <c r="H2127" s="49"/>
      <c r="I2127" s="49"/>
      <c r="J2127" s="50"/>
      <c r="K2127" s="50"/>
    </row>
    <row r="2128" spans="1:11">
      <c r="A2128" s="21"/>
      <c r="B2128" s="21"/>
      <c r="C2128" s="21"/>
      <c r="D2128" s="21"/>
      <c r="E2128" s="21"/>
      <c r="H2128" s="49"/>
      <c r="I2128" s="49"/>
      <c r="J2128" s="50"/>
      <c r="K2128" s="50"/>
    </row>
    <row r="2129" spans="1:11">
      <c r="A2129" s="21"/>
      <c r="B2129" s="21"/>
      <c r="C2129" s="21"/>
      <c r="D2129" s="21"/>
      <c r="E2129" s="21"/>
      <c r="H2129" s="49"/>
      <c r="I2129" s="49"/>
      <c r="J2129" s="50"/>
      <c r="K2129" s="50"/>
    </row>
    <row r="2130" spans="1:11">
      <c r="A2130" s="21"/>
      <c r="B2130" s="21"/>
      <c r="C2130" s="21"/>
      <c r="D2130" s="21"/>
      <c r="E2130" s="21"/>
      <c r="H2130" s="49"/>
      <c r="I2130" s="49"/>
      <c r="J2130" s="50"/>
      <c r="K2130" s="50"/>
    </row>
    <row r="2131" spans="1:11">
      <c r="A2131" s="21"/>
      <c r="B2131" s="21"/>
      <c r="C2131" s="21"/>
      <c r="D2131" s="21"/>
      <c r="E2131" s="21"/>
      <c r="H2131" s="49"/>
      <c r="I2131" s="49"/>
      <c r="J2131" s="50"/>
      <c r="K2131" s="50"/>
    </row>
    <row r="2132" spans="1:11">
      <c r="A2132" s="21"/>
      <c r="B2132" s="21"/>
      <c r="C2132" s="21"/>
      <c r="D2132" s="21"/>
      <c r="E2132" s="21"/>
      <c r="H2132" s="49"/>
      <c r="I2132" s="49"/>
      <c r="J2132" s="50"/>
      <c r="K2132" s="50"/>
    </row>
    <row r="2133" spans="1:11">
      <c r="A2133" s="21"/>
      <c r="B2133" s="21"/>
      <c r="C2133" s="21"/>
      <c r="D2133" s="21"/>
      <c r="E2133" s="21"/>
      <c r="H2133" s="49"/>
      <c r="I2133" s="49"/>
      <c r="J2133" s="50"/>
      <c r="K2133" s="50"/>
    </row>
    <row r="2134" spans="1:11">
      <c r="A2134" s="21"/>
      <c r="B2134" s="21"/>
      <c r="C2134" s="21"/>
      <c r="D2134" s="21"/>
      <c r="E2134" s="21"/>
      <c r="H2134" s="49"/>
      <c r="I2134" s="49"/>
      <c r="J2134" s="50"/>
      <c r="K2134" s="50"/>
    </row>
    <row r="2135" spans="1:11">
      <c r="A2135" s="21"/>
      <c r="B2135" s="21"/>
      <c r="C2135" s="21"/>
      <c r="D2135" s="21"/>
      <c r="E2135" s="21"/>
      <c r="H2135" s="49"/>
      <c r="I2135" s="49"/>
      <c r="J2135" s="50"/>
      <c r="K2135" s="50"/>
    </row>
    <row r="2136" spans="1:11">
      <c r="A2136" s="21"/>
      <c r="B2136" s="21"/>
      <c r="C2136" s="21"/>
      <c r="D2136" s="21"/>
      <c r="E2136" s="21"/>
      <c r="H2136" s="49"/>
      <c r="I2136" s="49"/>
      <c r="J2136" s="50"/>
      <c r="K2136" s="50"/>
    </row>
    <row r="2137" spans="1:11">
      <c r="A2137" s="21"/>
      <c r="B2137" s="21"/>
      <c r="C2137" s="21"/>
      <c r="D2137" s="21"/>
      <c r="E2137" s="21"/>
      <c r="H2137" s="49"/>
      <c r="I2137" s="49"/>
      <c r="J2137" s="50"/>
      <c r="K2137" s="50"/>
    </row>
    <row r="2138" spans="1:11">
      <c r="A2138" s="21"/>
      <c r="B2138" s="21"/>
      <c r="C2138" s="21"/>
      <c r="D2138" s="21"/>
      <c r="E2138" s="21"/>
      <c r="H2138" s="49"/>
      <c r="I2138" s="49"/>
      <c r="J2138" s="50"/>
      <c r="K2138" s="50"/>
    </row>
    <row r="2139" spans="1:11">
      <c r="A2139" s="21"/>
      <c r="B2139" s="21"/>
      <c r="C2139" s="21"/>
      <c r="D2139" s="21"/>
      <c r="E2139" s="21"/>
      <c r="H2139" s="49"/>
      <c r="I2139" s="49"/>
      <c r="J2139" s="50"/>
      <c r="K2139" s="50"/>
    </row>
    <row r="2140" spans="1:11">
      <c r="A2140" s="21"/>
      <c r="B2140" s="21"/>
      <c r="C2140" s="21"/>
      <c r="D2140" s="21"/>
      <c r="E2140" s="21"/>
      <c r="H2140" s="49"/>
      <c r="I2140" s="49"/>
      <c r="J2140" s="50"/>
      <c r="K2140" s="50"/>
    </row>
    <row r="2141" spans="1:11">
      <c r="A2141" s="21"/>
      <c r="B2141" s="21"/>
      <c r="C2141" s="21"/>
      <c r="D2141" s="21"/>
      <c r="E2141" s="21"/>
      <c r="H2141" s="49"/>
      <c r="I2141" s="49"/>
      <c r="J2141" s="50"/>
      <c r="K2141" s="50"/>
    </row>
    <row r="2142" spans="1:11">
      <c r="A2142" s="21"/>
      <c r="B2142" s="21"/>
      <c r="C2142" s="21"/>
      <c r="D2142" s="21"/>
      <c r="E2142" s="21"/>
      <c r="H2142" s="49"/>
      <c r="I2142" s="49"/>
      <c r="J2142" s="50"/>
      <c r="K2142" s="50"/>
    </row>
    <row r="2143" spans="1:11">
      <c r="A2143" s="21"/>
      <c r="B2143" s="21"/>
      <c r="C2143" s="21"/>
      <c r="D2143" s="21"/>
      <c r="E2143" s="21"/>
      <c r="H2143" s="49"/>
      <c r="I2143" s="49"/>
      <c r="J2143" s="50"/>
      <c r="K2143" s="50"/>
    </row>
    <row r="2144" spans="1:11">
      <c r="A2144" s="21"/>
      <c r="B2144" s="21"/>
      <c r="C2144" s="21"/>
      <c r="D2144" s="21"/>
      <c r="E2144" s="21"/>
      <c r="H2144" s="49"/>
      <c r="I2144" s="49"/>
      <c r="J2144" s="50"/>
      <c r="K2144" s="50"/>
    </row>
    <row r="2145" spans="1:11">
      <c r="A2145" s="21"/>
      <c r="B2145" s="21"/>
      <c r="C2145" s="21"/>
      <c r="D2145" s="21"/>
      <c r="E2145" s="21"/>
      <c r="H2145" s="49"/>
      <c r="I2145" s="49"/>
      <c r="J2145" s="50"/>
      <c r="K2145" s="50"/>
    </row>
    <row r="2146" spans="1:11">
      <c r="A2146" s="21"/>
      <c r="B2146" s="21"/>
      <c r="C2146" s="21"/>
      <c r="D2146" s="21"/>
      <c r="E2146" s="21"/>
      <c r="H2146" s="49"/>
      <c r="I2146" s="49"/>
      <c r="J2146" s="50"/>
      <c r="K2146" s="50"/>
    </row>
    <row r="2147" spans="1:11">
      <c r="A2147" s="21"/>
      <c r="B2147" s="21"/>
      <c r="C2147" s="21"/>
      <c r="D2147" s="21"/>
      <c r="E2147" s="21"/>
      <c r="H2147" s="49"/>
      <c r="I2147" s="49"/>
      <c r="J2147" s="50"/>
      <c r="K2147" s="50"/>
    </row>
    <row r="2148" spans="1:11">
      <c r="A2148" s="21"/>
      <c r="B2148" s="21"/>
      <c r="C2148" s="21"/>
      <c r="D2148" s="21"/>
      <c r="E2148" s="21"/>
      <c r="H2148" s="49"/>
      <c r="I2148" s="49"/>
      <c r="J2148" s="50"/>
      <c r="K2148" s="50"/>
    </row>
    <row r="2149" spans="1:11">
      <c r="A2149" s="21"/>
      <c r="B2149" s="21"/>
      <c r="C2149" s="21"/>
      <c r="D2149" s="21"/>
      <c r="E2149" s="21"/>
      <c r="H2149" s="49"/>
      <c r="I2149" s="49"/>
      <c r="J2149" s="50"/>
      <c r="K2149" s="50"/>
    </row>
    <row r="2150" spans="1:11">
      <c r="A2150" s="21"/>
      <c r="B2150" s="21"/>
      <c r="C2150" s="21"/>
      <c r="D2150" s="21"/>
      <c r="E2150" s="21"/>
      <c r="H2150" s="49"/>
      <c r="I2150" s="49"/>
      <c r="J2150" s="50"/>
      <c r="K2150" s="50"/>
    </row>
    <row r="2151" spans="1:11">
      <c r="A2151" s="21"/>
      <c r="B2151" s="21"/>
      <c r="C2151" s="21"/>
      <c r="D2151" s="21"/>
      <c r="E2151" s="21"/>
      <c r="H2151" s="49"/>
      <c r="I2151" s="49"/>
      <c r="J2151" s="50"/>
      <c r="K2151" s="50"/>
    </row>
    <row r="2152" spans="1:11">
      <c r="A2152" s="21"/>
      <c r="B2152" s="21"/>
      <c r="C2152" s="21"/>
      <c r="D2152" s="21"/>
      <c r="E2152" s="21"/>
      <c r="H2152" s="49"/>
      <c r="I2152" s="49"/>
      <c r="J2152" s="50"/>
      <c r="K2152" s="50"/>
    </row>
    <row r="2153" spans="1:11">
      <c r="A2153" s="21"/>
      <c r="B2153" s="21"/>
      <c r="C2153" s="21"/>
      <c r="D2153" s="21"/>
      <c r="E2153" s="21"/>
      <c r="H2153" s="49"/>
      <c r="I2153" s="49"/>
      <c r="J2153" s="50"/>
      <c r="K2153" s="50"/>
    </row>
    <row r="2154" spans="1:11">
      <c r="A2154" s="21"/>
      <c r="B2154" s="21"/>
      <c r="C2154" s="21"/>
      <c r="D2154" s="21"/>
      <c r="E2154" s="21"/>
      <c r="H2154" s="49"/>
      <c r="I2154" s="49"/>
      <c r="J2154" s="50"/>
      <c r="K2154" s="50"/>
    </row>
    <row r="2155" spans="1:11">
      <c r="A2155" s="21"/>
      <c r="B2155" s="21"/>
      <c r="C2155" s="21"/>
      <c r="D2155" s="21"/>
      <c r="E2155" s="21"/>
      <c r="H2155" s="49"/>
      <c r="I2155" s="49"/>
      <c r="J2155" s="50"/>
      <c r="K2155" s="50"/>
    </row>
    <row r="2156" spans="1:11">
      <c r="A2156" s="21"/>
      <c r="B2156" s="21"/>
      <c r="C2156" s="21"/>
      <c r="D2156" s="21"/>
      <c r="E2156" s="21"/>
      <c r="H2156" s="49"/>
      <c r="I2156" s="49"/>
      <c r="J2156" s="50"/>
      <c r="K2156" s="50"/>
    </row>
    <row r="2157" spans="1:11">
      <c r="A2157" s="21"/>
      <c r="B2157" s="21"/>
      <c r="C2157" s="21"/>
      <c r="D2157" s="21"/>
      <c r="E2157" s="21"/>
      <c r="H2157" s="49"/>
      <c r="I2157" s="49"/>
      <c r="J2157" s="50"/>
      <c r="K2157" s="50"/>
    </row>
    <row r="2158" spans="1:11">
      <c r="A2158" s="21"/>
      <c r="B2158" s="21"/>
      <c r="C2158" s="21"/>
      <c r="D2158" s="21"/>
      <c r="E2158" s="21"/>
      <c r="H2158" s="49"/>
      <c r="I2158" s="49"/>
      <c r="J2158" s="50"/>
      <c r="K2158" s="50"/>
    </row>
    <row r="2159" spans="1:11">
      <c r="A2159" s="21"/>
      <c r="B2159" s="21"/>
      <c r="C2159" s="21"/>
      <c r="D2159" s="21"/>
      <c r="E2159" s="21"/>
      <c r="H2159" s="49"/>
      <c r="I2159" s="49"/>
      <c r="J2159" s="50"/>
      <c r="K2159" s="50"/>
    </row>
    <row r="2160" spans="1:11">
      <c r="A2160" s="21"/>
      <c r="B2160" s="21"/>
      <c r="C2160" s="21"/>
      <c r="D2160" s="21"/>
      <c r="E2160" s="21"/>
      <c r="H2160" s="49"/>
      <c r="I2160" s="49"/>
      <c r="J2160" s="50"/>
      <c r="K2160" s="50"/>
    </row>
    <row r="2161" spans="1:11">
      <c r="A2161" s="21"/>
      <c r="B2161" s="21"/>
      <c r="C2161" s="21"/>
      <c r="D2161" s="21"/>
      <c r="E2161" s="21"/>
      <c r="H2161" s="49"/>
      <c r="I2161" s="49"/>
      <c r="J2161" s="50"/>
      <c r="K2161" s="50"/>
    </row>
    <row r="2162" spans="1:11">
      <c r="A2162" s="21"/>
      <c r="B2162" s="21"/>
      <c r="C2162" s="21"/>
      <c r="D2162" s="21"/>
      <c r="E2162" s="21"/>
      <c r="H2162" s="49"/>
      <c r="I2162" s="49"/>
      <c r="J2162" s="50"/>
      <c r="K2162" s="50"/>
    </row>
    <row r="2163" spans="1:11">
      <c r="A2163" s="21"/>
      <c r="B2163" s="21"/>
      <c r="C2163" s="21"/>
      <c r="D2163" s="21"/>
      <c r="E2163" s="21"/>
      <c r="H2163" s="49"/>
      <c r="I2163" s="49"/>
      <c r="J2163" s="50"/>
      <c r="K2163" s="50"/>
    </row>
    <row r="2164" spans="1:11">
      <c r="A2164" s="21"/>
      <c r="B2164" s="21"/>
      <c r="C2164" s="21"/>
      <c r="D2164" s="21"/>
      <c r="E2164" s="21"/>
      <c r="H2164" s="49"/>
      <c r="I2164" s="49"/>
      <c r="J2164" s="50"/>
      <c r="K2164" s="50"/>
    </row>
    <row r="2165" spans="1:11">
      <c r="A2165" s="21"/>
      <c r="B2165" s="21"/>
      <c r="C2165" s="21"/>
      <c r="D2165" s="21"/>
      <c r="E2165" s="21"/>
      <c r="H2165" s="49"/>
      <c r="I2165" s="49"/>
      <c r="J2165" s="50"/>
      <c r="K2165" s="50"/>
    </row>
    <row r="2166" spans="1:11">
      <c r="A2166" s="21"/>
      <c r="B2166" s="21"/>
      <c r="C2166" s="21"/>
      <c r="D2166" s="21"/>
      <c r="E2166" s="21"/>
      <c r="H2166" s="49"/>
      <c r="I2166" s="49"/>
      <c r="J2166" s="50"/>
      <c r="K2166" s="50"/>
    </row>
    <row r="2167" spans="1:11">
      <c r="A2167" s="21"/>
      <c r="B2167" s="21"/>
      <c r="C2167" s="21"/>
      <c r="D2167" s="21"/>
      <c r="E2167" s="21"/>
      <c r="H2167" s="49"/>
      <c r="I2167" s="49"/>
      <c r="J2167" s="50"/>
      <c r="K2167" s="50"/>
    </row>
    <row r="2168" spans="1:11">
      <c r="A2168" s="21"/>
      <c r="B2168" s="21"/>
      <c r="C2168" s="21"/>
      <c r="D2168" s="21"/>
      <c r="E2168" s="21"/>
      <c r="H2168" s="49"/>
      <c r="I2168" s="49"/>
      <c r="J2168" s="50"/>
      <c r="K2168" s="50"/>
    </row>
    <row r="2169" spans="1:11">
      <c r="A2169" s="21"/>
      <c r="B2169" s="21"/>
      <c r="C2169" s="21"/>
      <c r="D2169" s="21"/>
      <c r="E2169" s="21"/>
      <c r="H2169" s="49"/>
      <c r="I2169" s="49"/>
      <c r="J2169" s="50"/>
      <c r="K2169" s="50"/>
    </row>
    <row r="2170" spans="1:11">
      <c r="A2170" s="21"/>
      <c r="B2170" s="21"/>
      <c r="C2170" s="21"/>
      <c r="D2170" s="21"/>
      <c r="E2170" s="21"/>
      <c r="H2170" s="49"/>
      <c r="I2170" s="49"/>
      <c r="J2170" s="50"/>
      <c r="K2170" s="50"/>
    </row>
    <row r="2171" spans="1:11">
      <c r="A2171" s="21"/>
      <c r="B2171" s="21"/>
      <c r="C2171" s="21"/>
      <c r="D2171" s="21"/>
      <c r="E2171" s="21"/>
      <c r="H2171" s="49"/>
      <c r="I2171" s="49"/>
      <c r="J2171" s="50"/>
      <c r="K2171" s="50"/>
    </row>
    <row r="2172" spans="1:11">
      <c r="A2172" s="21"/>
      <c r="B2172" s="21"/>
      <c r="C2172" s="21"/>
      <c r="D2172" s="21"/>
      <c r="E2172" s="21"/>
      <c r="H2172" s="49"/>
      <c r="I2172" s="49"/>
      <c r="J2172" s="50"/>
      <c r="K2172" s="50"/>
    </row>
    <row r="2173" spans="1:11">
      <c r="A2173" s="21"/>
      <c r="B2173" s="21"/>
      <c r="C2173" s="21"/>
      <c r="D2173" s="21"/>
      <c r="E2173" s="21"/>
      <c r="H2173" s="49"/>
      <c r="I2173" s="49"/>
      <c r="J2173" s="50"/>
      <c r="K2173" s="50"/>
    </row>
    <row r="2174" spans="1:11">
      <c r="A2174" s="21"/>
      <c r="B2174" s="21"/>
      <c r="C2174" s="21"/>
      <c r="D2174" s="21"/>
      <c r="E2174" s="21"/>
      <c r="H2174" s="49"/>
      <c r="I2174" s="49"/>
      <c r="J2174" s="50"/>
      <c r="K2174" s="50"/>
    </row>
    <row r="2175" spans="1:11">
      <c r="A2175" s="21"/>
      <c r="B2175" s="21"/>
      <c r="C2175" s="21"/>
      <c r="D2175" s="21"/>
      <c r="E2175" s="21"/>
      <c r="H2175" s="49"/>
      <c r="I2175" s="49"/>
      <c r="J2175" s="50"/>
      <c r="K2175" s="50"/>
    </row>
    <row r="2176" spans="1:11">
      <c r="A2176" s="21"/>
      <c r="B2176" s="21"/>
      <c r="C2176" s="21"/>
      <c r="D2176" s="21"/>
      <c r="E2176" s="21"/>
      <c r="H2176" s="49"/>
      <c r="I2176" s="49"/>
      <c r="J2176" s="50"/>
      <c r="K2176" s="50"/>
    </row>
    <row r="2177" spans="1:11">
      <c r="A2177" s="21"/>
      <c r="B2177" s="21"/>
      <c r="C2177" s="21"/>
      <c r="D2177" s="21"/>
      <c r="E2177" s="21"/>
      <c r="H2177" s="49"/>
      <c r="I2177" s="49"/>
      <c r="J2177" s="50"/>
      <c r="K2177" s="50"/>
    </row>
    <row r="2178" spans="1:11">
      <c r="A2178" s="21"/>
      <c r="B2178" s="21"/>
      <c r="C2178" s="21"/>
      <c r="D2178" s="21"/>
      <c r="E2178" s="21"/>
      <c r="H2178" s="49"/>
      <c r="I2178" s="49"/>
      <c r="J2178" s="50"/>
      <c r="K2178" s="50"/>
    </row>
    <row r="2179" spans="1:11">
      <c r="A2179" s="21"/>
      <c r="B2179" s="21"/>
      <c r="C2179" s="21"/>
      <c r="D2179" s="21"/>
      <c r="E2179" s="21"/>
      <c r="H2179" s="49"/>
      <c r="I2179" s="49"/>
      <c r="J2179" s="50"/>
      <c r="K2179" s="50"/>
    </row>
    <row r="2180" spans="1:11">
      <c r="A2180" s="21"/>
      <c r="B2180" s="21"/>
      <c r="C2180" s="21"/>
      <c r="D2180" s="21"/>
      <c r="E2180" s="21"/>
      <c r="H2180" s="49"/>
      <c r="I2180" s="49"/>
      <c r="J2180" s="50"/>
      <c r="K2180" s="50"/>
    </row>
    <row r="2181" spans="1:11">
      <c r="A2181" s="21"/>
      <c r="B2181" s="21"/>
      <c r="C2181" s="21"/>
      <c r="D2181" s="21"/>
      <c r="E2181" s="21"/>
      <c r="H2181" s="49"/>
      <c r="I2181" s="49"/>
      <c r="J2181" s="50"/>
      <c r="K2181" s="50"/>
    </row>
    <row r="2182" spans="1:11">
      <c r="A2182" s="21"/>
      <c r="B2182" s="21"/>
      <c r="C2182" s="21"/>
      <c r="D2182" s="21"/>
      <c r="E2182" s="21"/>
      <c r="H2182" s="49"/>
      <c r="I2182" s="49"/>
      <c r="J2182" s="50"/>
      <c r="K2182" s="50"/>
    </row>
    <row r="2183" spans="1:11">
      <c r="A2183" s="21"/>
      <c r="B2183" s="21"/>
      <c r="C2183" s="21"/>
      <c r="D2183" s="21"/>
      <c r="E2183" s="21"/>
      <c r="H2183" s="49"/>
      <c r="I2183" s="49"/>
      <c r="J2183" s="50"/>
      <c r="K2183" s="50"/>
    </row>
    <row r="2184" spans="1:11">
      <c r="A2184" s="21"/>
      <c r="B2184" s="21"/>
      <c r="C2184" s="21"/>
      <c r="D2184" s="21"/>
      <c r="E2184" s="21"/>
      <c r="H2184" s="49"/>
      <c r="I2184" s="49"/>
      <c r="J2184" s="50"/>
      <c r="K2184" s="50"/>
    </row>
    <row r="2185" spans="1:11">
      <c r="A2185" s="21"/>
      <c r="B2185" s="21"/>
      <c r="C2185" s="21"/>
      <c r="D2185" s="21"/>
      <c r="E2185" s="21"/>
      <c r="H2185" s="49"/>
      <c r="I2185" s="49"/>
      <c r="J2185" s="50"/>
      <c r="K2185" s="50"/>
    </row>
    <row r="2186" spans="1:11">
      <c r="A2186" s="21"/>
      <c r="B2186" s="21"/>
      <c r="C2186" s="21"/>
      <c r="D2186" s="21"/>
      <c r="E2186" s="21"/>
      <c r="H2186" s="49"/>
      <c r="I2186" s="49"/>
      <c r="J2186" s="50"/>
      <c r="K2186" s="50"/>
    </row>
    <row r="2187" spans="1:11">
      <c r="A2187" s="21"/>
      <c r="B2187" s="21"/>
      <c r="C2187" s="21"/>
      <c r="D2187" s="21"/>
      <c r="E2187" s="21"/>
      <c r="H2187" s="49"/>
      <c r="I2187" s="49"/>
      <c r="J2187" s="50"/>
      <c r="K2187" s="50"/>
    </row>
    <row r="2188" spans="1:11">
      <c r="A2188" s="21"/>
      <c r="B2188" s="21"/>
      <c r="C2188" s="21"/>
      <c r="D2188" s="21"/>
      <c r="E2188" s="21"/>
      <c r="H2188" s="49"/>
      <c r="I2188" s="49"/>
      <c r="J2188" s="50"/>
      <c r="K2188" s="50"/>
    </row>
    <row r="2189" spans="1:11">
      <c r="A2189" s="21"/>
      <c r="B2189" s="21"/>
      <c r="C2189" s="21"/>
      <c r="D2189" s="21"/>
      <c r="E2189" s="21"/>
      <c r="H2189" s="49"/>
      <c r="I2189" s="49"/>
      <c r="J2189" s="50"/>
      <c r="K2189" s="50"/>
    </row>
    <row r="2190" spans="1:11">
      <c r="A2190" s="21"/>
      <c r="B2190" s="21"/>
      <c r="C2190" s="21"/>
      <c r="D2190" s="21"/>
      <c r="E2190" s="21"/>
      <c r="H2190" s="49"/>
      <c r="I2190" s="49"/>
      <c r="J2190" s="50"/>
      <c r="K2190" s="50"/>
    </row>
    <row r="2191" spans="1:11">
      <c r="A2191" s="21"/>
      <c r="B2191" s="21"/>
      <c r="C2191" s="21"/>
      <c r="D2191" s="21"/>
      <c r="E2191" s="21"/>
      <c r="H2191" s="49"/>
      <c r="I2191" s="49"/>
      <c r="J2191" s="50"/>
      <c r="K2191" s="50"/>
    </row>
    <row r="2192" spans="1:11">
      <c r="A2192" s="21"/>
      <c r="B2192" s="21"/>
      <c r="C2192" s="21"/>
      <c r="D2192" s="21"/>
      <c r="E2192" s="21"/>
      <c r="H2192" s="49"/>
      <c r="I2192" s="49"/>
      <c r="J2192" s="50"/>
      <c r="K2192" s="50"/>
    </row>
    <row r="2193" spans="1:11">
      <c r="A2193" s="21"/>
      <c r="B2193" s="21"/>
      <c r="C2193" s="21"/>
      <c r="D2193" s="21"/>
      <c r="E2193" s="21"/>
      <c r="H2193" s="49"/>
      <c r="I2193" s="49"/>
      <c r="J2193" s="50"/>
      <c r="K2193" s="50"/>
    </row>
    <row r="2194" spans="1:11">
      <c r="A2194" s="21"/>
      <c r="B2194" s="21"/>
      <c r="C2194" s="21"/>
      <c r="D2194" s="21"/>
      <c r="E2194" s="21"/>
      <c r="H2194" s="49"/>
      <c r="I2194" s="49"/>
      <c r="J2194" s="50"/>
      <c r="K2194" s="50"/>
    </row>
    <row r="2195" spans="1:11">
      <c r="A2195" s="21"/>
      <c r="B2195" s="21"/>
      <c r="C2195" s="21"/>
      <c r="D2195" s="21"/>
      <c r="E2195" s="21"/>
      <c r="H2195" s="49"/>
      <c r="I2195" s="49"/>
      <c r="J2195" s="50"/>
      <c r="K2195" s="50"/>
    </row>
    <row r="2196" spans="1:11">
      <c r="A2196" s="21"/>
      <c r="B2196" s="21"/>
      <c r="C2196" s="21"/>
      <c r="D2196" s="21"/>
      <c r="E2196" s="21"/>
      <c r="H2196" s="49"/>
      <c r="I2196" s="49"/>
      <c r="J2196" s="50"/>
      <c r="K2196" s="50"/>
    </row>
    <row r="2197" spans="1:11">
      <c r="A2197" s="21"/>
      <c r="B2197" s="21"/>
      <c r="C2197" s="21"/>
      <c r="D2197" s="21"/>
      <c r="E2197" s="21"/>
      <c r="H2197" s="49"/>
      <c r="I2197" s="49"/>
      <c r="J2197" s="50"/>
      <c r="K2197" s="50"/>
    </row>
    <row r="2198" spans="1:11">
      <c r="A2198" s="21"/>
      <c r="B2198" s="21"/>
      <c r="C2198" s="21"/>
      <c r="D2198" s="21"/>
      <c r="E2198" s="21"/>
      <c r="H2198" s="49"/>
      <c r="I2198" s="49"/>
      <c r="J2198" s="50"/>
      <c r="K2198" s="50"/>
    </row>
    <row r="2199" spans="1:11">
      <c r="A2199" s="21"/>
      <c r="B2199" s="21"/>
      <c r="C2199" s="21"/>
      <c r="D2199" s="21"/>
      <c r="E2199" s="21"/>
      <c r="H2199" s="49"/>
      <c r="I2199" s="49"/>
      <c r="J2199" s="50"/>
      <c r="K2199" s="50"/>
    </row>
    <row r="2200" spans="1:11">
      <c r="A2200" s="21"/>
      <c r="B2200" s="21"/>
      <c r="C2200" s="21"/>
      <c r="D2200" s="21"/>
      <c r="E2200" s="21"/>
      <c r="H2200" s="49"/>
      <c r="I2200" s="49"/>
      <c r="J2200" s="50"/>
      <c r="K2200" s="50"/>
    </row>
    <row r="2201" spans="1:11">
      <c r="A2201" s="21"/>
      <c r="B2201" s="21"/>
      <c r="C2201" s="21"/>
      <c r="D2201" s="21"/>
      <c r="E2201" s="21"/>
      <c r="H2201" s="49"/>
      <c r="I2201" s="49"/>
      <c r="J2201" s="50"/>
      <c r="K2201" s="50"/>
    </row>
    <row r="2202" spans="1:11">
      <c r="A2202" s="21"/>
      <c r="B2202" s="21"/>
      <c r="C2202" s="21"/>
      <c r="D2202" s="21"/>
      <c r="E2202" s="21"/>
      <c r="H2202" s="49"/>
      <c r="I2202" s="49"/>
      <c r="J2202" s="50"/>
      <c r="K2202" s="50"/>
    </row>
    <row r="2203" spans="1:11">
      <c r="A2203" s="21"/>
      <c r="B2203" s="21"/>
      <c r="C2203" s="21"/>
      <c r="D2203" s="21"/>
      <c r="E2203" s="21"/>
      <c r="H2203" s="49"/>
      <c r="I2203" s="49"/>
      <c r="J2203" s="50"/>
      <c r="K2203" s="50"/>
    </row>
    <row r="2204" spans="1:11">
      <c r="A2204" s="21"/>
      <c r="B2204" s="21"/>
      <c r="C2204" s="21"/>
      <c r="D2204" s="21"/>
      <c r="E2204" s="21"/>
      <c r="H2204" s="49"/>
      <c r="I2204" s="49"/>
      <c r="J2204" s="50"/>
      <c r="K2204" s="50"/>
    </row>
    <row r="2205" spans="1:11">
      <c r="A2205" s="21"/>
      <c r="B2205" s="21"/>
      <c r="C2205" s="21"/>
      <c r="D2205" s="21"/>
      <c r="E2205" s="21"/>
      <c r="H2205" s="49"/>
      <c r="I2205" s="49"/>
      <c r="J2205" s="50"/>
      <c r="K2205" s="50"/>
    </row>
    <row r="2206" spans="1:11">
      <c r="A2206" s="21"/>
      <c r="B2206" s="21"/>
      <c r="C2206" s="21"/>
      <c r="D2206" s="21"/>
      <c r="E2206" s="21"/>
      <c r="H2206" s="49"/>
      <c r="I2206" s="49"/>
      <c r="J2206" s="50"/>
      <c r="K2206" s="50"/>
    </row>
    <row r="2207" spans="1:11">
      <c r="A2207" s="21"/>
      <c r="B2207" s="21"/>
      <c r="C2207" s="21"/>
      <c r="D2207" s="21"/>
      <c r="E2207" s="21"/>
      <c r="H2207" s="49"/>
      <c r="I2207" s="49"/>
      <c r="J2207" s="50"/>
      <c r="K2207" s="50"/>
    </row>
    <row r="2208" spans="1:11">
      <c r="A2208" s="21"/>
      <c r="B2208" s="21"/>
      <c r="C2208" s="21"/>
      <c r="D2208" s="21"/>
      <c r="E2208" s="21"/>
      <c r="H2208" s="49"/>
      <c r="I2208" s="49"/>
      <c r="J2208" s="50"/>
      <c r="K2208" s="50"/>
    </row>
    <row r="2209" spans="1:11">
      <c r="A2209" s="21"/>
      <c r="B2209" s="21"/>
      <c r="C2209" s="21"/>
      <c r="D2209" s="21"/>
      <c r="E2209" s="21"/>
      <c r="H2209" s="49"/>
      <c r="I2209" s="49"/>
      <c r="J2209" s="50"/>
      <c r="K2209" s="50"/>
    </row>
    <row r="2210" spans="1:11">
      <c r="A2210" s="21"/>
      <c r="B2210" s="21"/>
      <c r="C2210" s="21"/>
      <c r="D2210" s="21"/>
      <c r="E2210" s="21"/>
      <c r="H2210" s="49"/>
      <c r="I2210" s="49"/>
      <c r="J2210" s="50"/>
      <c r="K2210" s="50"/>
    </row>
    <row r="2211" spans="1:11">
      <c r="A2211" s="21"/>
      <c r="B2211" s="21"/>
      <c r="C2211" s="21"/>
      <c r="D2211" s="21"/>
      <c r="E2211" s="21"/>
      <c r="H2211" s="49"/>
      <c r="I2211" s="49"/>
      <c r="J2211" s="50"/>
      <c r="K2211" s="50"/>
    </row>
    <row r="2212" spans="1:11">
      <c r="A2212" s="21"/>
      <c r="B2212" s="21"/>
      <c r="C2212" s="21"/>
      <c r="D2212" s="21"/>
      <c r="E2212" s="21"/>
      <c r="H2212" s="49"/>
      <c r="I2212" s="49"/>
      <c r="J2212" s="50"/>
      <c r="K2212" s="50"/>
    </row>
    <row r="2213" spans="1:11">
      <c r="A2213" s="21"/>
      <c r="B2213" s="21"/>
      <c r="C2213" s="21"/>
      <c r="D2213" s="21"/>
      <c r="E2213" s="21"/>
      <c r="H2213" s="49"/>
      <c r="I2213" s="49"/>
      <c r="J2213" s="50"/>
      <c r="K2213" s="50"/>
    </row>
    <row r="2214" spans="1:11">
      <c r="A2214" s="21"/>
      <c r="B2214" s="21"/>
      <c r="C2214" s="21"/>
      <c r="D2214" s="21"/>
      <c r="E2214" s="21"/>
      <c r="H2214" s="49"/>
      <c r="I2214" s="49"/>
      <c r="J2214" s="50"/>
      <c r="K2214" s="50"/>
    </row>
    <row r="2215" spans="1:11">
      <c r="A2215" s="21"/>
      <c r="B2215" s="21"/>
      <c r="C2215" s="21"/>
      <c r="D2215" s="21"/>
      <c r="E2215" s="21"/>
      <c r="H2215" s="49"/>
      <c r="I2215" s="49"/>
      <c r="J2215" s="50"/>
      <c r="K2215" s="50"/>
    </row>
    <row r="2216" spans="1:11">
      <c r="A2216" s="21"/>
      <c r="B2216" s="21"/>
      <c r="C2216" s="21"/>
      <c r="D2216" s="21"/>
      <c r="E2216" s="21"/>
      <c r="H2216" s="49"/>
      <c r="I2216" s="49"/>
      <c r="J2216" s="50"/>
      <c r="K2216" s="50"/>
    </row>
    <row r="2217" spans="1:11">
      <c r="A2217" s="21"/>
      <c r="B2217" s="21"/>
      <c r="C2217" s="21"/>
      <c r="D2217" s="21"/>
      <c r="E2217" s="21"/>
      <c r="H2217" s="49"/>
      <c r="I2217" s="49"/>
      <c r="J2217" s="50"/>
      <c r="K2217" s="50"/>
    </row>
    <row r="2218" spans="1:11">
      <c r="A2218" s="21"/>
      <c r="B2218" s="21"/>
      <c r="C2218" s="21"/>
      <c r="D2218" s="21"/>
      <c r="E2218" s="21"/>
      <c r="H2218" s="49"/>
      <c r="I2218" s="49"/>
      <c r="J2218" s="50"/>
      <c r="K2218" s="50"/>
    </row>
    <row r="2219" spans="1:11">
      <c r="A2219" s="21"/>
      <c r="B2219" s="21"/>
      <c r="C2219" s="21"/>
      <c r="D2219" s="21"/>
      <c r="E2219" s="21"/>
      <c r="H2219" s="49"/>
      <c r="I2219" s="49"/>
      <c r="J2219" s="50"/>
      <c r="K2219" s="50"/>
    </row>
    <row r="2220" spans="1:11">
      <c r="A2220" s="21"/>
      <c r="B2220" s="21"/>
      <c r="C2220" s="21"/>
      <c r="D2220" s="21"/>
      <c r="E2220" s="21"/>
      <c r="H2220" s="49"/>
      <c r="I2220" s="49"/>
      <c r="J2220" s="50"/>
      <c r="K2220" s="50"/>
    </row>
    <row r="2221" spans="1:11">
      <c r="A2221" s="21"/>
      <c r="B2221" s="21"/>
      <c r="C2221" s="21"/>
      <c r="D2221" s="21"/>
      <c r="E2221" s="21"/>
      <c r="H2221" s="49"/>
      <c r="I2221" s="49"/>
      <c r="J2221" s="50"/>
      <c r="K2221" s="50"/>
    </row>
    <row r="2222" spans="1:11">
      <c r="A2222" s="21"/>
      <c r="B2222" s="21"/>
      <c r="C2222" s="21"/>
      <c r="D2222" s="21"/>
      <c r="E2222" s="21"/>
      <c r="H2222" s="49"/>
      <c r="I2222" s="49"/>
      <c r="J2222" s="50"/>
      <c r="K2222" s="50"/>
    </row>
    <row r="2223" spans="1:11">
      <c r="A2223" s="21"/>
      <c r="B2223" s="21"/>
      <c r="C2223" s="21"/>
      <c r="D2223" s="21"/>
      <c r="E2223" s="21"/>
      <c r="H2223" s="49"/>
      <c r="I2223" s="49"/>
      <c r="J2223" s="50"/>
      <c r="K2223" s="50"/>
    </row>
    <row r="2224" spans="1:11">
      <c r="A2224" s="21"/>
      <c r="B2224" s="21"/>
      <c r="C2224" s="21"/>
      <c r="D2224" s="21"/>
      <c r="E2224" s="21"/>
      <c r="H2224" s="49"/>
      <c r="I2224" s="49"/>
      <c r="J2224" s="50"/>
      <c r="K2224" s="50"/>
    </row>
    <row r="2225" spans="1:11">
      <c r="A2225" s="21"/>
      <c r="B2225" s="21"/>
      <c r="C2225" s="21"/>
      <c r="D2225" s="21"/>
      <c r="E2225" s="21"/>
      <c r="H2225" s="49"/>
      <c r="I2225" s="49"/>
      <c r="J2225" s="50"/>
      <c r="K2225" s="50"/>
    </row>
    <row r="2226" spans="1:11">
      <c r="A2226" s="21"/>
      <c r="B2226" s="21"/>
      <c r="C2226" s="21"/>
      <c r="D2226" s="21"/>
      <c r="E2226" s="21"/>
      <c r="H2226" s="49"/>
      <c r="I2226" s="49"/>
      <c r="J2226" s="50"/>
      <c r="K2226" s="50"/>
    </row>
    <row r="2227" spans="1:11">
      <c r="A2227" s="21"/>
      <c r="B2227" s="21"/>
      <c r="C2227" s="21"/>
      <c r="D2227" s="21"/>
      <c r="E2227" s="21"/>
      <c r="H2227" s="49"/>
      <c r="I2227" s="49"/>
      <c r="J2227" s="50"/>
      <c r="K2227" s="50"/>
    </row>
    <row r="2228" spans="1:11">
      <c r="A2228" s="21"/>
      <c r="B2228" s="21"/>
      <c r="C2228" s="21"/>
      <c r="D2228" s="21"/>
      <c r="E2228" s="21"/>
      <c r="H2228" s="49"/>
      <c r="I2228" s="49"/>
      <c r="J2228" s="50"/>
      <c r="K2228" s="50"/>
    </row>
    <row r="2229" spans="1:11">
      <c r="A2229" s="21"/>
      <c r="B2229" s="21"/>
      <c r="C2229" s="21"/>
      <c r="D2229" s="21"/>
      <c r="E2229" s="21"/>
      <c r="H2229" s="49"/>
      <c r="I2229" s="49"/>
      <c r="J2229" s="50"/>
      <c r="K2229" s="50"/>
    </row>
    <row r="2230" spans="1:11">
      <c r="A2230" s="21"/>
      <c r="B2230" s="21"/>
      <c r="C2230" s="21"/>
      <c r="D2230" s="21"/>
      <c r="E2230" s="21"/>
      <c r="H2230" s="49"/>
      <c r="I2230" s="49"/>
      <c r="J2230" s="50"/>
      <c r="K2230" s="50"/>
    </row>
    <row r="2231" spans="1:11">
      <c r="A2231" s="21"/>
      <c r="B2231" s="21"/>
      <c r="C2231" s="21"/>
      <c r="D2231" s="21"/>
      <c r="E2231" s="21"/>
      <c r="H2231" s="49"/>
      <c r="I2231" s="49"/>
      <c r="J2231" s="50"/>
      <c r="K2231" s="50"/>
    </row>
    <row r="2232" spans="1:11">
      <c r="A2232" s="21"/>
      <c r="B2232" s="21"/>
      <c r="C2232" s="21"/>
      <c r="D2232" s="21"/>
      <c r="E2232" s="21"/>
      <c r="H2232" s="49"/>
      <c r="I2232" s="49"/>
      <c r="J2232" s="50"/>
      <c r="K2232" s="50"/>
    </row>
    <row r="2233" spans="1:11">
      <c r="A2233" s="21"/>
      <c r="B2233" s="21"/>
      <c r="C2233" s="21"/>
      <c r="D2233" s="21"/>
      <c r="E2233" s="21"/>
      <c r="H2233" s="49"/>
      <c r="I2233" s="49"/>
      <c r="J2233" s="50"/>
      <c r="K2233" s="50"/>
    </row>
    <row r="2234" spans="1:11">
      <c r="A2234" s="21"/>
      <c r="B2234" s="21"/>
      <c r="C2234" s="21"/>
      <c r="D2234" s="21"/>
      <c r="E2234" s="21"/>
      <c r="H2234" s="49"/>
      <c r="I2234" s="49"/>
      <c r="J2234" s="50"/>
      <c r="K2234" s="50"/>
    </row>
    <row r="2235" spans="1:11">
      <c r="A2235" s="21"/>
      <c r="B2235" s="21"/>
      <c r="C2235" s="21"/>
      <c r="D2235" s="21"/>
      <c r="E2235" s="21"/>
      <c r="H2235" s="49"/>
      <c r="I2235" s="49"/>
      <c r="J2235" s="50"/>
      <c r="K2235" s="50"/>
    </row>
    <row r="2236" spans="1:11">
      <c r="A2236" s="21"/>
      <c r="B2236" s="21"/>
      <c r="C2236" s="21"/>
      <c r="D2236" s="21"/>
      <c r="E2236" s="21"/>
      <c r="H2236" s="49"/>
      <c r="I2236" s="49"/>
      <c r="J2236" s="50"/>
      <c r="K2236" s="50"/>
    </row>
    <row r="2237" spans="1:11">
      <c r="A2237" s="21"/>
      <c r="B2237" s="21"/>
      <c r="C2237" s="21"/>
      <c r="D2237" s="21"/>
      <c r="E2237" s="21"/>
      <c r="H2237" s="49"/>
      <c r="I2237" s="49"/>
      <c r="J2237" s="50"/>
      <c r="K2237" s="50"/>
    </row>
    <row r="2238" spans="1:11">
      <c r="A2238" s="21"/>
      <c r="B2238" s="21"/>
      <c r="C2238" s="21"/>
      <c r="D2238" s="21"/>
      <c r="E2238" s="21"/>
      <c r="H2238" s="49"/>
      <c r="I2238" s="49"/>
      <c r="J2238" s="50"/>
      <c r="K2238" s="50"/>
    </row>
    <row r="2239" spans="1:11">
      <c r="A2239" s="21"/>
      <c r="B2239" s="21"/>
      <c r="C2239" s="21"/>
      <c r="D2239" s="21"/>
      <c r="E2239" s="21"/>
      <c r="H2239" s="49"/>
      <c r="I2239" s="49"/>
      <c r="J2239" s="50"/>
      <c r="K2239" s="50"/>
    </row>
    <row r="2240" spans="1:11">
      <c r="A2240" s="21"/>
      <c r="B2240" s="21"/>
      <c r="C2240" s="21"/>
      <c r="D2240" s="21"/>
      <c r="E2240" s="21"/>
      <c r="H2240" s="49"/>
      <c r="I2240" s="49"/>
      <c r="J2240" s="50"/>
      <c r="K2240" s="50"/>
    </row>
    <row r="2241" spans="1:11">
      <c r="A2241" s="21"/>
      <c r="B2241" s="21"/>
      <c r="C2241" s="21"/>
      <c r="D2241" s="21"/>
      <c r="E2241" s="21"/>
      <c r="H2241" s="49"/>
      <c r="I2241" s="49"/>
      <c r="J2241" s="50"/>
      <c r="K2241" s="50"/>
    </row>
    <row r="2242" spans="1:11">
      <c r="A2242" s="21"/>
      <c r="B2242" s="21"/>
      <c r="C2242" s="21"/>
      <c r="D2242" s="21"/>
      <c r="E2242" s="21"/>
      <c r="H2242" s="49"/>
      <c r="I2242" s="49"/>
      <c r="J2242" s="50"/>
      <c r="K2242" s="50"/>
    </row>
    <row r="2243" spans="1:11">
      <c r="A2243" s="21"/>
      <c r="B2243" s="21"/>
      <c r="C2243" s="21"/>
      <c r="D2243" s="21"/>
      <c r="E2243" s="21"/>
      <c r="H2243" s="49"/>
      <c r="I2243" s="49"/>
      <c r="J2243" s="50"/>
      <c r="K2243" s="50"/>
    </row>
    <row r="2244" spans="1:11">
      <c r="A2244" s="21"/>
      <c r="B2244" s="21"/>
      <c r="C2244" s="21"/>
      <c r="D2244" s="21"/>
      <c r="E2244" s="21"/>
      <c r="H2244" s="49"/>
      <c r="I2244" s="49"/>
      <c r="J2244" s="50"/>
      <c r="K2244" s="50"/>
    </row>
    <row r="2245" spans="1:11">
      <c r="A2245" s="21"/>
      <c r="B2245" s="21"/>
      <c r="C2245" s="21"/>
      <c r="D2245" s="21"/>
      <c r="E2245" s="21"/>
      <c r="H2245" s="49"/>
      <c r="I2245" s="49"/>
      <c r="J2245" s="50"/>
      <c r="K2245" s="50"/>
    </row>
    <row r="2246" spans="1:11">
      <c r="A2246" s="21"/>
      <c r="B2246" s="21"/>
      <c r="C2246" s="21"/>
      <c r="D2246" s="21"/>
      <c r="E2246" s="21"/>
      <c r="H2246" s="49"/>
      <c r="I2246" s="49"/>
      <c r="J2246" s="50"/>
      <c r="K2246" s="50"/>
    </row>
    <row r="2247" spans="1:11">
      <c r="A2247" s="21"/>
      <c r="B2247" s="21"/>
      <c r="C2247" s="21"/>
      <c r="D2247" s="21"/>
      <c r="E2247" s="21"/>
      <c r="H2247" s="49"/>
      <c r="I2247" s="49"/>
      <c r="J2247" s="50"/>
      <c r="K2247" s="50"/>
    </row>
    <row r="2248" spans="1:11">
      <c r="A2248" s="21"/>
      <c r="B2248" s="21"/>
      <c r="C2248" s="21"/>
      <c r="D2248" s="21"/>
      <c r="E2248" s="21"/>
      <c r="H2248" s="49"/>
      <c r="I2248" s="49"/>
      <c r="J2248" s="50"/>
      <c r="K2248" s="50"/>
    </row>
    <row r="2249" spans="1:11">
      <c r="A2249" s="21"/>
      <c r="B2249" s="21"/>
      <c r="C2249" s="21"/>
      <c r="D2249" s="21"/>
      <c r="E2249" s="21"/>
      <c r="H2249" s="49"/>
      <c r="I2249" s="49"/>
      <c r="J2249" s="50"/>
      <c r="K2249" s="50"/>
    </row>
    <row r="2250" spans="1:11">
      <c r="A2250" s="21"/>
      <c r="B2250" s="21"/>
      <c r="C2250" s="21"/>
      <c r="D2250" s="21"/>
      <c r="E2250" s="21"/>
      <c r="H2250" s="49"/>
      <c r="I2250" s="49"/>
      <c r="J2250" s="50"/>
      <c r="K2250" s="50"/>
    </row>
    <row r="2251" spans="1:11">
      <c r="A2251" s="21"/>
      <c r="B2251" s="21"/>
      <c r="C2251" s="21"/>
      <c r="D2251" s="21"/>
      <c r="E2251" s="21"/>
      <c r="H2251" s="49"/>
      <c r="I2251" s="49"/>
      <c r="J2251" s="50"/>
      <c r="K2251" s="50"/>
    </row>
    <row r="2252" spans="1:11">
      <c r="A2252" s="21"/>
      <c r="B2252" s="21"/>
      <c r="C2252" s="21"/>
      <c r="D2252" s="21"/>
      <c r="E2252" s="21"/>
      <c r="H2252" s="49"/>
      <c r="I2252" s="49"/>
      <c r="J2252" s="50"/>
      <c r="K2252" s="50"/>
    </row>
    <row r="2253" spans="1:11">
      <c r="A2253" s="21"/>
      <c r="B2253" s="21"/>
      <c r="C2253" s="21"/>
      <c r="D2253" s="21"/>
      <c r="E2253" s="21"/>
      <c r="H2253" s="49"/>
      <c r="I2253" s="49"/>
      <c r="J2253" s="50"/>
      <c r="K2253" s="50"/>
    </row>
    <row r="2254" spans="1:11">
      <c r="A2254" s="21"/>
      <c r="B2254" s="21"/>
      <c r="C2254" s="21"/>
      <c r="D2254" s="21"/>
      <c r="E2254" s="21"/>
      <c r="H2254" s="49"/>
      <c r="I2254" s="49"/>
      <c r="J2254" s="50"/>
      <c r="K2254" s="50"/>
    </row>
    <row r="2255" spans="1:11">
      <c r="A2255" s="21"/>
      <c r="B2255" s="21"/>
      <c r="C2255" s="21"/>
      <c r="D2255" s="21"/>
      <c r="E2255" s="21"/>
      <c r="H2255" s="49"/>
      <c r="I2255" s="49"/>
      <c r="J2255" s="50"/>
      <c r="K2255" s="50"/>
    </row>
    <row r="2256" spans="1:11">
      <c r="A2256" s="21"/>
      <c r="B2256" s="21"/>
      <c r="C2256" s="21"/>
      <c r="D2256" s="21"/>
      <c r="E2256" s="21"/>
      <c r="H2256" s="49"/>
      <c r="I2256" s="49"/>
      <c r="J2256" s="50"/>
      <c r="K2256" s="50"/>
    </row>
    <row r="2257" spans="1:11">
      <c r="A2257" s="21"/>
      <c r="B2257" s="21"/>
      <c r="C2257" s="21"/>
      <c r="D2257" s="21"/>
      <c r="E2257" s="21"/>
      <c r="H2257" s="49"/>
      <c r="I2257" s="49"/>
      <c r="J2257" s="50"/>
      <c r="K2257" s="50"/>
    </row>
    <row r="2258" spans="1:11">
      <c r="A2258" s="21"/>
      <c r="B2258" s="21"/>
      <c r="C2258" s="21"/>
      <c r="D2258" s="21"/>
      <c r="E2258" s="21"/>
      <c r="H2258" s="49"/>
      <c r="I2258" s="49"/>
      <c r="J2258" s="50"/>
      <c r="K2258" s="50"/>
    </row>
    <row r="2259" spans="1:11">
      <c r="A2259" s="21"/>
      <c r="B2259" s="21"/>
      <c r="C2259" s="21"/>
      <c r="D2259" s="21"/>
      <c r="E2259" s="21"/>
      <c r="H2259" s="49"/>
      <c r="I2259" s="49"/>
      <c r="J2259" s="50"/>
      <c r="K2259" s="50"/>
    </row>
    <row r="2260" spans="1:11">
      <c r="A2260" s="21"/>
      <c r="B2260" s="21"/>
      <c r="C2260" s="21"/>
      <c r="D2260" s="21"/>
      <c r="E2260" s="21"/>
      <c r="H2260" s="49"/>
      <c r="I2260" s="49"/>
      <c r="J2260" s="50"/>
      <c r="K2260" s="50"/>
    </row>
    <row r="2261" spans="1:11">
      <c r="A2261" s="21"/>
      <c r="B2261" s="21"/>
      <c r="C2261" s="21"/>
      <c r="D2261" s="21"/>
      <c r="E2261" s="21"/>
      <c r="H2261" s="49"/>
      <c r="I2261" s="49"/>
      <c r="J2261" s="50"/>
      <c r="K2261" s="50"/>
    </row>
    <row r="2262" spans="1:11">
      <c r="A2262" s="21"/>
      <c r="B2262" s="21"/>
      <c r="C2262" s="21"/>
      <c r="D2262" s="21"/>
      <c r="E2262" s="21"/>
      <c r="H2262" s="49"/>
      <c r="I2262" s="49"/>
      <c r="J2262" s="50"/>
      <c r="K2262" s="50"/>
    </row>
    <row r="2263" spans="1:11">
      <c r="A2263" s="21"/>
      <c r="B2263" s="21"/>
      <c r="C2263" s="21"/>
      <c r="D2263" s="21"/>
      <c r="E2263" s="21"/>
      <c r="H2263" s="49"/>
      <c r="I2263" s="49"/>
      <c r="J2263" s="50"/>
      <c r="K2263" s="50"/>
    </row>
    <row r="2264" spans="1:11">
      <c r="A2264" s="21"/>
      <c r="B2264" s="21"/>
      <c r="C2264" s="21"/>
      <c r="D2264" s="21"/>
      <c r="E2264" s="21"/>
      <c r="H2264" s="49"/>
      <c r="I2264" s="49"/>
      <c r="J2264" s="50"/>
      <c r="K2264" s="50"/>
    </row>
    <row r="2265" spans="1:11">
      <c r="A2265" s="21"/>
      <c r="B2265" s="21"/>
      <c r="C2265" s="21"/>
      <c r="D2265" s="21"/>
      <c r="E2265" s="21"/>
      <c r="H2265" s="49"/>
      <c r="I2265" s="49"/>
      <c r="J2265" s="50"/>
      <c r="K2265" s="50"/>
    </row>
    <row r="2266" spans="1:11">
      <c r="A2266" s="21"/>
      <c r="B2266" s="21"/>
      <c r="C2266" s="21"/>
      <c r="D2266" s="21"/>
      <c r="E2266" s="21"/>
      <c r="H2266" s="49"/>
      <c r="I2266" s="49"/>
      <c r="J2266" s="50"/>
      <c r="K2266" s="50"/>
    </row>
    <row r="2267" spans="1:11">
      <c r="A2267" s="21"/>
      <c r="B2267" s="21"/>
      <c r="C2267" s="21"/>
      <c r="D2267" s="21"/>
      <c r="E2267" s="21"/>
      <c r="H2267" s="49"/>
      <c r="I2267" s="49"/>
      <c r="J2267" s="50"/>
      <c r="K2267" s="50"/>
    </row>
    <row r="2268" spans="1:11">
      <c r="A2268" s="21"/>
      <c r="B2268" s="21"/>
      <c r="C2268" s="21"/>
      <c r="D2268" s="21"/>
      <c r="E2268" s="21"/>
      <c r="H2268" s="49"/>
      <c r="I2268" s="49"/>
      <c r="J2268" s="50"/>
      <c r="K2268" s="50"/>
    </row>
    <row r="2269" spans="1:11">
      <c r="A2269" s="21"/>
      <c r="B2269" s="21"/>
      <c r="C2269" s="21"/>
      <c r="D2269" s="21"/>
      <c r="E2269" s="21"/>
      <c r="H2269" s="49"/>
      <c r="I2269" s="49"/>
      <c r="J2269" s="50"/>
      <c r="K2269" s="50"/>
    </row>
    <row r="2270" spans="1:11">
      <c r="A2270" s="21"/>
      <c r="B2270" s="21"/>
      <c r="C2270" s="21"/>
      <c r="D2270" s="21"/>
      <c r="E2270" s="21"/>
      <c r="H2270" s="49"/>
      <c r="I2270" s="49"/>
      <c r="J2270" s="50"/>
      <c r="K2270" s="50"/>
    </row>
    <row r="2271" spans="1:11">
      <c r="A2271" s="21"/>
      <c r="B2271" s="21"/>
      <c r="C2271" s="21"/>
      <c r="D2271" s="21"/>
      <c r="E2271" s="21"/>
      <c r="H2271" s="49"/>
      <c r="I2271" s="49"/>
      <c r="J2271" s="50"/>
      <c r="K2271" s="50"/>
    </row>
    <row r="2272" spans="1:11">
      <c r="A2272" s="21"/>
      <c r="B2272" s="21"/>
      <c r="C2272" s="21"/>
      <c r="D2272" s="21"/>
      <c r="E2272" s="21"/>
      <c r="H2272" s="49"/>
      <c r="I2272" s="49"/>
      <c r="J2272" s="50"/>
      <c r="K2272" s="50"/>
    </row>
    <row r="2273" spans="1:11">
      <c r="A2273" s="21"/>
      <c r="B2273" s="21"/>
      <c r="C2273" s="21"/>
      <c r="D2273" s="21"/>
      <c r="E2273" s="21"/>
      <c r="H2273" s="49"/>
      <c r="I2273" s="49"/>
      <c r="J2273" s="50"/>
      <c r="K2273" s="50"/>
    </row>
    <row r="2274" spans="1:11">
      <c r="A2274" s="21"/>
      <c r="B2274" s="21"/>
      <c r="C2274" s="21"/>
      <c r="D2274" s="21"/>
      <c r="E2274" s="21"/>
      <c r="H2274" s="49"/>
      <c r="I2274" s="49"/>
      <c r="J2274" s="50"/>
      <c r="K2274" s="50"/>
    </row>
    <row r="2275" spans="1:11">
      <c r="A2275" s="21"/>
      <c r="B2275" s="21"/>
      <c r="C2275" s="21"/>
      <c r="D2275" s="21"/>
      <c r="E2275" s="21"/>
      <c r="H2275" s="49"/>
      <c r="I2275" s="49"/>
      <c r="J2275" s="50"/>
      <c r="K2275" s="50"/>
    </row>
    <row r="2276" spans="1:11">
      <c r="A2276" s="21"/>
      <c r="B2276" s="21"/>
      <c r="C2276" s="21"/>
      <c r="D2276" s="21"/>
      <c r="E2276" s="21"/>
      <c r="H2276" s="49"/>
      <c r="I2276" s="49"/>
      <c r="J2276" s="50"/>
      <c r="K2276" s="50"/>
    </row>
    <row r="2277" spans="1:11">
      <c r="A2277" s="21"/>
      <c r="B2277" s="21"/>
      <c r="C2277" s="21"/>
      <c r="D2277" s="21"/>
      <c r="E2277" s="21"/>
      <c r="H2277" s="49"/>
      <c r="I2277" s="49"/>
      <c r="J2277" s="50"/>
      <c r="K2277" s="50"/>
    </row>
    <row r="2278" spans="1:11">
      <c r="A2278" s="21"/>
      <c r="B2278" s="21"/>
      <c r="C2278" s="21"/>
      <c r="D2278" s="21"/>
      <c r="E2278" s="21"/>
      <c r="H2278" s="49"/>
      <c r="I2278" s="49"/>
      <c r="J2278" s="50"/>
      <c r="K2278" s="50"/>
    </row>
    <row r="2279" spans="1:11">
      <c r="A2279" s="21"/>
      <c r="B2279" s="21"/>
      <c r="C2279" s="21"/>
      <c r="D2279" s="21"/>
      <c r="E2279" s="21"/>
      <c r="H2279" s="49"/>
      <c r="I2279" s="49"/>
      <c r="J2279" s="50"/>
      <c r="K2279" s="50"/>
    </row>
    <row r="2280" spans="1:11">
      <c r="A2280" s="21"/>
      <c r="B2280" s="21"/>
      <c r="C2280" s="21"/>
      <c r="D2280" s="21"/>
      <c r="E2280" s="21"/>
      <c r="H2280" s="49"/>
      <c r="I2280" s="49"/>
      <c r="J2280" s="50"/>
      <c r="K2280" s="50"/>
    </row>
    <row r="2281" spans="1:11">
      <c r="A2281" s="21"/>
      <c r="B2281" s="21"/>
      <c r="C2281" s="21"/>
      <c r="D2281" s="21"/>
      <c r="E2281" s="21"/>
      <c r="H2281" s="49"/>
      <c r="I2281" s="49"/>
      <c r="J2281" s="50"/>
      <c r="K2281" s="50"/>
    </row>
    <row r="2282" spans="1:11">
      <c r="A2282" s="21"/>
      <c r="B2282" s="21"/>
      <c r="C2282" s="21"/>
      <c r="D2282" s="21"/>
      <c r="E2282" s="21"/>
      <c r="H2282" s="49"/>
      <c r="I2282" s="49"/>
      <c r="J2282" s="50"/>
      <c r="K2282" s="50"/>
    </row>
    <row r="2283" spans="1:11">
      <c r="A2283" s="21"/>
      <c r="B2283" s="21"/>
      <c r="C2283" s="21"/>
      <c r="D2283" s="21"/>
      <c r="E2283" s="21"/>
      <c r="H2283" s="49"/>
      <c r="I2283" s="49"/>
      <c r="J2283" s="50"/>
      <c r="K2283" s="50"/>
    </row>
    <row r="2284" spans="1:11">
      <c r="A2284" s="21"/>
      <c r="B2284" s="21"/>
      <c r="C2284" s="21"/>
      <c r="D2284" s="21"/>
      <c r="E2284" s="21"/>
      <c r="H2284" s="49"/>
      <c r="I2284" s="49"/>
      <c r="J2284" s="50"/>
      <c r="K2284" s="50"/>
    </row>
    <row r="2285" spans="1:11">
      <c r="A2285" s="21"/>
      <c r="B2285" s="21"/>
      <c r="C2285" s="21"/>
      <c r="D2285" s="21"/>
      <c r="E2285" s="21"/>
      <c r="H2285" s="49"/>
      <c r="I2285" s="49"/>
      <c r="J2285" s="50"/>
      <c r="K2285" s="50"/>
    </row>
    <row r="2286" spans="1:11">
      <c r="A2286" s="21"/>
      <c r="B2286" s="21"/>
      <c r="C2286" s="21"/>
      <c r="D2286" s="21"/>
      <c r="E2286" s="21"/>
      <c r="H2286" s="49"/>
      <c r="I2286" s="49"/>
      <c r="J2286" s="50"/>
      <c r="K2286" s="50"/>
    </row>
    <row r="2287" spans="1:11">
      <c r="A2287" s="21"/>
      <c r="B2287" s="21"/>
      <c r="C2287" s="21"/>
      <c r="D2287" s="21"/>
      <c r="E2287" s="21"/>
      <c r="H2287" s="49"/>
      <c r="I2287" s="49"/>
      <c r="J2287" s="50"/>
      <c r="K2287" s="50"/>
    </row>
    <row r="2288" spans="1:11">
      <c r="A2288" s="21"/>
      <c r="B2288" s="21"/>
      <c r="C2288" s="21"/>
      <c r="D2288" s="21"/>
      <c r="E2288" s="21"/>
      <c r="H2288" s="49"/>
      <c r="I2288" s="49"/>
      <c r="J2288" s="50"/>
      <c r="K2288" s="50"/>
    </row>
    <row r="2289" spans="1:11">
      <c r="A2289" s="21"/>
      <c r="B2289" s="21"/>
      <c r="C2289" s="21"/>
      <c r="D2289" s="21"/>
      <c r="E2289" s="21"/>
      <c r="H2289" s="49"/>
      <c r="I2289" s="49"/>
      <c r="J2289" s="50"/>
      <c r="K2289" s="50"/>
    </row>
    <row r="2290" spans="1:11">
      <c r="A2290" s="21"/>
      <c r="B2290" s="21"/>
      <c r="C2290" s="21"/>
      <c r="D2290" s="21"/>
      <c r="E2290" s="21"/>
      <c r="H2290" s="49"/>
      <c r="I2290" s="49"/>
      <c r="J2290" s="50"/>
      <c r="K2290" s="50"/>
    </row>
    <row r="2291" spans="1:11">
      <c r="A2291" s="21"/>
      <c r="B2291" s="21"/>
      <c r="C2291" s="21"/>
      <c r="D2291" s="21"/>
      <c r="E2291" s="21"/>
      <c r="H2291" s="49"/>
      <c r="I2291" s="49"/>
      <c r="J2291" s="50"/>
      <c r="K2291" s="50"/>
    </row>
    <row r="2292" spans="1:11">
      <c r="A2292" s="21"/>
      <c r="B2292" s="21"/>
      <c r="C2292" s="21"/>
      <c r="D2292" s="21"/>
      <c r="E2292" s="21"/>
      <c r="H2292" s="49"/>
      <c r="I2292" s="49"/>
      <c r="J2292" s="50"/>
      <c r="K2292" s="50"/>
    </row>
    <row r="2293" spans="1:11">
      <c r="A2293" s="21"/>
      <c r="B2293" s="21"/>
      <c r="C2293" s="21"/>
      <c r="D2293" s="21"/>
      <c r="E2293" s="21"/>
      <c r="H2293" s="49"/>
      <c r="I2293" s="49"/>
      <c r="J2293" s="50"/>
      <c r="K2293" s="50"/>
    </row>
    <row r="2294" spans="1:11">
      <c r="A2294" s="21"/>
      <c r="B2294" s="21"/>
      <c r="C2294" s="21"/>
      <c r="D2294" s="21"/>
      <c r="E2294" s="21"/>
      <c r="H2294" s="49"/>
      <c r="I2294" s="49"/>
      <c r="J2294" s="50"/>
      <c r="K2294" s="50"/>
    </row>
    <row r="2295" spans="1:11">
      <c r="A2295" s="21"/>
      <c r="B2295" s="21"/>
      <c r="C2295" s="21"/>
      <c r="D2295" s="21"/>
      <c r="E2295" s="21"/>
      <c r="H2295" s="49"/>
      <c r="I2295" s="49"/>
      <c r="J2295" s="50"/>
      <c r="K2295" s="50"/>
    </row>
    <row r="2296" spans="1:11">
      <c r="A2296" s="21"/>
      <c r="B2296" s="21"/>
      <c r="C2296" s="21"/>
      <c r="D2296" s="21"/>
      <c r="E2296" s="21"/>
      <c r="H2296" s="49"/>
      <c r="I2296" s="49"/>
      <c r="J2296" s="50"/>
      <c r="K2296" s="50"/>
    </row>
    <row r="2297" spans="1:11">
      <c r="A2297" s="21"/>
      <c r="B2297" s="21"/>
      <c r="C2297" s="21"/>
      <c r="D2297" s="21"/>
      <c r="E2297" s="21"/>
      <c r="H2297" s="49"/>
      <c r="I2297" s="49"/>
      <c r="J2297" s="50"/>
      <c r="K2297" s="50"/>
    </row>
    <row r="2298" spans="1:11">
      <c r="A2298" s="21"/>
      <c r="B2298" s="21"/>
      <c r="C2298" s="21"/>
      <c r="D2298" s="21"/>
      <c r="E2298" s="21"/>
      <c r="H2298" s="49"/>
      <c r="I2298" s="49"/>
      <c r="J2298" s="50"/>
      <c r="K2298" s="50"/>
    </row>
    <row r="2299" spans="1:11">
      <c r="A2299" s="21"/>
      <c r="B2299" s="21"/>
      <c r="C2299" s="21"/>
      <c r="D2299" s="21"/>
      <c r="E2299" s="21"/>
      <c r="H2299" s="49"/>
      <c r="I2299" s="49"/>
      <c r="J2299" s="50"/>
      <c r="K2299" s="50"/>
    </row>
    <row r="2300" spans="1:11">
      <c r="A2300" s="21"/>
      <c r="B2300" s="21"/>
      <c r="C2300" s="21"/>
      <c r="D2300" s="21"/>
      <c r="E2300" s="21"/>
      <c r="H2300" s="49"/>
      <c r="I2300" s="49"/>
      <c r="J2300" s="50"/>
      <c r="K2300" s="50"/>
    </row>
    <row r="2301" spans="1:11">
      <c r="A2301" s="21"/>
      <c r="B2301" s="21"/>
      <c r="C2301" s="21"/>
      <c r="D2301" s="21"/>
      <c r="E2301" s="21"/>
      <c r="H2301" s="49"/>
      <c r="I2301" s="49"/>
      <c r="J2301" s="50"/>
      <c r="K2301" s="50"/>
    </row>
    <row r="2302" spans="1:11">
      <c r="A2302" s="21"/>
      <c r="B2302" s="21"/>
      <c r="C2302" s="21"/>
      <c r="D2302" s="21"/>
      <c r="E2302" s="21"/>
      <c r="H2302" s="49"/>
      <c r="I2302" s="49"/>
      <c r="J2302" s="50"/>
      <c r="K2302" s="50"/>
    </row>
    <row r="2303" spans="1:11">
      <c r="A2303" s="21"/>
      <c r="B2303" s="21"/>
      <c r="C2303" s="21"/>
      <c r="D2303" s="21"/>
      <c r="E2303" s="21"/>
      <c r="H2303" s="49"/>
      <c r="I2303" s="49"/>
      <c r="J2303" s="50"/>
      <c r="K2303" s="50"/>
    </row>
    <row r="2304" spans="1:11">
      <c r="A2304" s="21"/>
      <c r="B2304" s="21"/>
      <c r="C2304" s="21"/>
      <c r="D2304" s="21"/>
      <c r="E2304" s="21"/>
      <c r="H2304" s="49"/>
      <c r="I2304" s="49"/>
      <c r="J2304" s="50"/>
      <c r="K2304" s="50"/>
    </row>
    <row r="2305" spans="1:11">
      <c r="A2305" s="21"/>
      <c r="B2305" s="21"/>
      <c r="C2305" s="21"/>
      <c r="D2305" s="21"/>
      <c r="E2305" s="21"/>
      <c r="H2305" s="49"/>
      <c r="I2305" s="49"/>
      <c r="J2305" s="50"/>
      <c r="K2305" s="50"/>
    </row>
    <row r="2306" spans="1:11">
      <c r="A2306" s="21"/>
      <c r="B2306" s="21"/>
      <c r="C2306" s="21"/>
      <c r="D2306" s="21"/>
      <c r="E2306" s="21"/>
      <c r="H2306" s="49"/>
      <c r="I2306" s="49"/>
      <c r="J2306" s="50"/>
      <c r="K2306" s="50"/>
    </row>
    <row r="2307" spans="1:11">
      <c r="A2307" s="21"/>
      <c r="B2307" s="21"/>
      <c r="C2307" s="21"/>
      <c r="D2307" s="21"/>
      <c r="E2307" s="21"/>
      <c r="H2307" s="49"/>
      <c r="I2307" s="49"/>
      <c r="J2307" s="50"/>
      <c r="K2307" s="50"/>
    </row>
    <row r="2308" spans="1:11">
      <c r="A2308" s="21"/>
      <c r="B2308" s="21"/>
      <c r="C2308" s="21"/>
      <c r="D2308" s="21"/>
      <c r="E2308" s="21"/>
      <c r="H2308" s="49"/>
      <c r="I2308" s="49"/>
      <c r="J2308" s="50"/>
      <c r="K2308" s="50"/>
    </row>
    <row r="2309" spans="1:11">
      <c r="A2309" s="21"/>
      <c r="B2309" s="21"/>
      <c r="C2309" s="21"/>
      <c r="D2309" s="21"/>
      <c r="E2309" s="21"/>
      <c r="H2309" s="49"/>
      <c r="I2309" s="49"/>
      <c r="J2309" s="50"/>
      <c r="K2309" s="50"/>
    </row>
    <row r="2310" spans="1:11">
      <c r="A2310" s="21"/>
      <c r="B2310" s="21"/>
      <c r="C2310" s="21"/>
      <c r="D2310" s="21"/>
      <c r="E2310" s="21"/>
      <c r="H2310" s="49"/>
      <c r="I2310" s="49"/>
      <c r="J2310" s="50"/>
      <c r="K2310" s="50"/>
    </row>
    <row r="2311" spans="1:11">
      <c r="A2311" s="21"/>
      <c r="B2311" s="21"/>
      <c r="C2311" s="21"/>
      <c r="D2311" s="21"/>
      <c r="E2311" s="21"/>
      <c r="H2311" s="49"/>
      <c r="I2311" s="49"/>
      <c r="J2311" s="50"/>
      <c r="K2311" s="50"/>
    </row>
    <row r="2312" spans="1:11">
      <c r="A2312" s="21"/>
      <c r="B2312" s="21"/>
      <c r="C2312" s="21"/>
      <c r="D2312" s="21"/>
      <c r="E2312" s="21"/>
      <c r="H2312" s="49"/>
      <c r="I2312" s="49"/>
      <c r="J2312" s="50"/>
      <c r="K2312" s="50"/>
    </row>
    <row r="2313" spans="1:11">
      <c r="A2313" s="21"/>
      <c r="B2313" s="21"/>
      <c r="C2313" s="21"/>
      <c r="D2313" s="21"/>
      <c r="E2313" s="21"/>
      <c r="H2313" s="49"/>
      <c r="I2313" s="49"/>
      <c r="J2313" s="50"/>
      <c r="K2313" s="50"/>
    </row>
    <row r="2314" spans="1:11">
      <c r="A2314" s="21"/>
      <c r="B2314" s="21"/>
      <c r="C2314" s="21"/>
      <c r="D2314" s="21"/>
      <c r="E2314" s="21"/>
      <c r="H2314" s="49"/>
      <c r="I2314" s="49"/>
      <c r="J2314" s="50"/>
      <c r="K2314" s="50"/>
    </row>
    <row r="2315" spans="1:11">
      <c r="A2315" s="21"/>
      <c r="B2315" s="21"/>
      <c r="C2315" s="21"/>
      <c r="D2315" s="21"/>
      <c r="E2315" s="21"/>
      <c r="H2315" s="49"/>
      <c r="I2315" s="49"/>
      <c r="J2315" s="50"/>
      <c r="K2315" s="50"/>
    </row>
    <row r="2316" spans="1:11">
      <c r="A2316" s="21"/>
      <c r="B2316" s="21"/>
      <c r="C2316" s="21"/>
      <c r="D2316" s="21"/>
      <c r="E2316" s="21"/>
      <c r="H2316" s="49"/>
      <c r="I2316" s="49"/>
      <c r="J2316" s="50"/>
      <c r="K2316" s="50"/>
    </row>
    <row r="2317" spans="1:11">
      <c r="A2317" s="21"/>
      <c r="B2317" s="21"/>
      <c r="C2317" s="21"/>
      <c r="D2317" s="21"/>
      <c r="E2317" s="21"/>
      <c r="H2317" s="49"/>
      <c r="I2317" s="49"/>
      <c r="J2317" s="50"/>
      <c r="K2317" s="50"/>
    </row>
    <row r="2318" spans="1:11">
      <c r="A2318" s="21"/>
      <c r="B2318" s="21"/>
      <c r="C2318" s="21"/>
      <c r="D2318" s="21"/>
      <c r="E2318" s="21"/>
      <c r="H2318" s="49"/>
      <c r="I2318" s="49"/>
      <c r="J2318" s="50"/>
      <c r="K2318" s="50"/>
    </row>
    <row r="2319" spans="1:11">
      <c r="A2319" s="21"/>
      <c r="B2319" s="21"/>
      <c r="C2319" s="21"/>
      <c r="D2319" s="21"/>
      <c r="E2319" s="21"/>
      <c r="H2319" s="49"/>
      <c r="I2319" s="49"/>
      <c r="J2319" s="50"/>
      <c r="K2319" s="50"/>
    </row>
    <row r="2320" spans="1:11">
      <c r="A2320" s="21"/>
      <c r="B2320" s="21"/>
      <c r="C2320" s="21"/>
      <c r="D2320" s="21"/>
      <c r="E2320" s="21"/>
      <c r="H2320" s="49"/>
      <c r="I2320" s="49"/>
      <c r="J2320" s="50"/>
      <c r="K2320" s="50"/>
    </row>
    <row r="2321" spans="1:11">
      <c r="A2321" s="21"/>
      <c r="B2321" s="21"/>
      <c r="C2321" s="21"/>
      <c r="D2321" s="21"/>
      <c r="E2321" s="21"/>
      <c r="H2321" s="49"/>
      <c r="I2321" s="49"/>
      <c r="J2321" s="50"/>
      <c r="K2321" s="50"/>
    </row>
    <row r="2322" spans="1:11">
      <c r="A2322" s="21"/>
      <c r="B2322" s="21"/>
      <c r="C2322" s="21"/>
      <c r="D2322" s="21"/>
      <c r="E2322" s="21"/>
      <c r="H2322" s="49"/>
      <c r="I2322" s="49"/>
      <c r="J2322" s="50"/>
      <c r="K2322" s="50"/>
    </row>
    <row r="2323" spans="1:11">
      <c r="A2323" s="21"/>
      <c r="B2323" s="21"/>
      <c r="C2323" s="21"/>
      <c r="D2323" s="21"/>
      <c r="E2323" s="21"/>
      <c r="H2323" s="49"/>
      <c r="I2323" s="49"/>
      <c r="J2323" s="50"/>
      <c r="K2323" s="50"/>
    </row>
    <row r="2324" spans="1:11">
      <c r="A2324" s="21"/>
      <c r="B2324" s="21"/>
      <c r="C2324" s="21"/>
      <c r="D2324" s="21"/>
      <c r="E2324" s="21"/>
      <c r="H2324" s="49"/>
      <c r="I2324" s="49"/>
      <c r="J2324" s="50"/>
      <c r="K2324" s="50"/>
    </row>
    <row r="2325" spans="1:11">
      <c r="A2325" s="21"/>
      <c r="B2325" s="21"/>
      <c r="C2325" s="21"/>
      <c r="D2325" s="21"/>
      <c r="E2325" s="21"/>
      <c r="H2325" s="49"/>
      <c r="I2325" s="49"/>
      <c r="J2325" s="50"/>
      <c r="K2325" s="50"/>
    </row>
    <row r="2326" spans="1:11">
      <c r="A2326" s="21"/>
      <c r="B2326" s="21"/>
      <c r="C2326" s="21"/>
      <c r="D2326" s="21"/>
      <c r="E2326" s="21"/>
      <c r="H2326" s="49"/>
      <c r="I2326" s="49"/>
      <c r="J2326" s="50"/>
      <c r="K2326" s="50"/>
    </row>
    <row r="2327" spans="1:11">
      <c r="A2327" s="21"/>
      <c r="B2327" s="21"/>
      <c r="C2327" s="21"/>
      <c r="D2327" s="21"/>
      <c r="E2327" s="21"/>
      <c r="H2327" s="49"/>
      <c r="I2327" s="49"/>
      <c r="J2327" s="50"/>
      <c r="K2327" s="50"/>
    </row>
    <row r="2328" spans="1:11">
      <c r="A2328" s="21"/>
      <c r="B2328" s="21"/>
      <c r="C2328" s="21"/>
      <c r="D2328" s="21"/>
      <c r="E2328" s="21"/>
      <c r="H2328" s="49"/>
      <c r="I2328" s="49"/>
      <c r="J2328" s="50"/>
      <c r="K2328" s="50"/>
    </row>
    <row r="2329" spans="1:11">
      <c r="A2329" s="21"/>
      <c r="B2329" s="21"/>
      <c r="C2329" s="21"/>
      <c r="D2329" s="21"/>
      <c r="E2329" s="21"/>
      <c r="H2329" s="49"/>
      <c r="I2329" s="49"/>
      <c r="J2329" s="50"/>
      <c r="K2329" s="50"/>
    </row>
    <row r="2330" spans="1:11">
      <c r="A2330" s="21"/>
      <c r="B2330" s="21"/>
      <c r="C2330" s="21"/>
      <c r="D2330" s="21"/>
      <c r="E2330" s="21"/>
      <c r="H2330" s="49"/>
      <c r="I2330" s="49"/>
      <c r="J2330" s="50"/>
      <c r="K2330" s="50"/>
    </row>
    <row r="2331" spans="1:11">
      <c r="A2331" s="21"/>
      <c r="B2331" s="21"/>
      <c r="C2331" s="21"/>
      <c r="D2331" s="21"/>
      <c r="E2331" s="21"/>
      <c r="H2331" s="49"/>
      <c r="I2331" s="49"/>
      <c r="J2331" s="50"/>
      <c r="K2331" s="50"/>
    </row>
    <row r="2332" spans="1:11">
      <c r="A2332" s="21"/>
      <c r="B2332" s="21"/>
      <c r="C2332" s="21"/>
      <c r="D2332" s="21"/>
      <c r="E2332" s="21"/>
      <c r="H2332" s="49"/>
      <c r="I2332" s="49"/>
      <c r="J2332" s="50"/>
      <c r="K2332" s="50"/>
    </row>
    <row r="2333" spans="1:11">
      <c r="A2333" s="21"/>
      <c r="B2333" s="21"/>
      <c r="C2333" s="21"/>
      <c r="D2333" s="21"/>
      <c r="E2333" s="21"/>
      <c r="H2333" s="49"/>
      <c r="I2333" s="49"/>
      <c r="J2333" s="50"/>
      <c r="K2333" s="50"/>
    </row>
    <row r="2334" spans="1:11">
      <c r="A2334" s="21"/>
      <c r="B2334" s="21"/>
      <c r="C2334" s="21"/>
      <c r="D2334" s="21"/>
      <c r="E2334" s="21"/>
      <c r="H2334" s="49"/>
      <c r="I2334" s="49"/>
      <c r="J2334" s="50"/>
      <c r="K2334" s="50"/>
    </row>
    <row r="2335" spans="1:11">
      <c r="A2335" s="21"/>
      <c r="B2335" s="21"/>
      <c r="C2335" s="21"/>
      <c r="D2335" s="21"/>
      <c r="E2335" s="21"/>
      <c r="H2335" s="49"/>
      <c r="I2335" s="49"/>
      <c r="J2335" s="50"/>
      <c r="K2335" s="50"/>
    </row>
    <row r="2336" spans="1:11">
      <c r="A2336" s="21"/>
      <c r="B2336" s="21"/>
      <c r="C2336" s="21"/>
      <c r="D2336" s="21"/>
      <c r="E2336" s="21"/>
      <c r="H2336" s="49"/>
      <c r="I2336" s="49"/>
      <c r="J2336" s="50"/>
      <c r="K2336" s="50"/>
    </row>
    <row r="2337" spans="1:11">
      <c r="A2337" s="21"/>
      <c r="B2337" s="21"/>
      <c r="C2337" s="21"/>
      <c r="D2337" s="21"/>
      <c r="E2337" s="21"/>
      <c r="H2337" s="49"/>
      <c r="I2337" s="49"/>
      <c r="J2337" s="50"/>
      <c r="K2337" s="50"/>
    </row>
    <row r="2338" spans="1:11">
      <c r="A2338" s="21"/>
      <c r="B2338" s="21"/>
      <c r="C2338" s="21"/>
      <c r="D2338" s="21"/>
      <c r="E2338" s="21"/>
      <c r="H2338" s="49"/>
      <c r="I2338" s="49"/>
      <c r="J2338" s="50"/>
      <c r="K2338" s="50"/>
    </row>
    <row r="2339" spans="1:11">
      <c r="A2339" s="21"/>
      <c r="B2339" s="21"/>
      <c r="C2339" s="21"/>
      <c r="D2339" s="21"/>
      <c r="E2339" s="21"/>
      <c r="H2339" s="49"/>
      <c r="I2339" s="49"/>
      <c r="J2339" s="50"/>
      <c r="K2339" s="50"/>
    </row>
    <row r="2340" spans="1:11">
      <c r="A2340" s="21"/>
      <c r="B2340" s="21"/>
      <c r="C2340" s="21"/>
      <c r="D2340" s="21"/>
      <c r="E2340" s="21"/>
      <c r="H2340" s="49"/>
      <c r="I2340" s="49"/>
      <c r="J2340" s="50"/>
      <c r="K2340" s="50"/>
    </row>
    <row r="2341" spans="1:11">
      <c r="A2341" s="21"/>
      <c r="B2341" s="21"/>
      <c r="C2341" s="21"/>
      <c r="D2341" s="21"/>
      <c r="E2341" s="21"/>
      <c r="H2341" s="49"/>
      <c r="I2341" s="49"/>
      <c r="J2341" s="50"/>
      <c r="K2341" s="50"/>
    </row>
    <row r="2342" spans="1:11">
      <c r="A2342" s="21"/>
      <c r="B2342" s="21"/>
      <c r="C2342" s="21"/>
      <c r="D2342" s="21"/>
      <c r="E2342" s="21"/>
      <c r="H2342" s="49"/>
      <c r="I2342" s="49"/>
      <c r="J2342" s="50"/>
      <c r="K2342" s="50"/>
    </row>
    <row r="2343" spans="1:11">
      <c r="A2343" s="21"/>
      <c r="B2343" s="21"/>
      <c r="C2343" s="21"/>
      <c r="D2343" s="21"/>
      <c r="E2343" s="21"/>
      <c r="H2343" s="49"/>
      <c r="I2343" s="49"/>
      <c r="J2343" s="50"/>
      <c r="K2343" s="50"/>
    </row>
    <row r="2344" spans="1:11">
      <c r="A2344" s="21"/>
      <c r="B2344" s="21"/>
      <c r="C2344" s="21"/>
      <c r="D2344" s="21"/>
      <c r="E2344" s="21"/>
      <c r="H2344" s="49"/>
      <c r="I2344" s="49"/>
      <c r="J2344" s="50"/>
      <c r="K2344" s="50"/>
    </row>
    <row r="2345" spans="1:11">
      <c r="A2345" s="21"/>
      <c r="B2345" s="21"/>
      <c r="C2345" s="21"/>
      <c r="D2345" s="21"/>
      <c r="E2345" s="21"/>
      <c r="H2345" s="49"/>
      <c r="I2345" s="49"/>
      <c r="J2345" s="50"/>
      <c r="K2345" s="50"/>
    </row>
    <row r="2346" spans="1:11">
      <c r="A2346" s="21"/>
      <c r="B2346" s="21"/>
      <c r="C2346" s="21"/>
      <c r="D2346" s="21"/>
      <c r="E2346" s="21"/>
      <c r="H2346" s="49"/>
      <c r="I2346" s="49"/>
      <c r="J2346" s="50"/>
      <c r="K2346" s="50"/>
    </row>
    <row r="2347" spans="1:11">
      <c r="A2347" s="21"/>
      <c r="B2347" s="21"/>
      <c r="C2347" s="21"/>
      <c r="D2347" s="21"/>
      <c r="E2347" s="21"/>
      <c r="H2347" s="49"/>
      <c r="I2347" s="49"/>
      <c r="J2347" s="50"/>
      <c r="K2347" s="50"/>
    </row>
    <row r="2348" spans="1:11">
      <c r="A2348" s="21"/>
      <c r="B2348" s="21"/>
      <c r="C2348" s="21"/>
      <c r="D2348" s="21"/>
      <c r="E2348" s="21"/>
      <c r="H2348" s="49"/>
      <c r="I2348" s="49"/>
      <c r="J2348" s="50"/>
      <c r="K2348" s="50"/>
    </row>
    <row r="2349" spans="1:11">
      <c r="A2349" s="21"/>
      <c r="B2349" s="21"/>
      <c r="C2349" s="21"/>
      <c r="D2349" s="21"/>
      <c r="E2349" s="21"/>
      <c r="H2349" s="49"/>
      <c r="I2349" s="49"/>
      <c r="J2349" s="50"/>
      <c r="K2349" s="50"/>
    </row>
    <row r="2350" spans="1:11">
      <c r="A2350" s="21"/>
      <c r="B2350" s="21"/>
      <c r="C2350" s="21"/>
      <c r="D2350" s="21"/>
      <c r="E2350" s="21"/>
      <c r="H2350" s="49"/>
      <c r="I2350" s="49"/>
      <c r="J2350" s="50"/>
      <c r="K2350" s="50"/>
    </row>
    <row r="2351" spans="1:11">
      <c r="A2351" s="21"/>
      <c r="B2351" s="21"/>
      <c r="C2351" s="21"/>
      <c r="D2351" s="21"/>
      <c r="E2351" s="21"/>
      <c r="H2351" s="49"/>
      <c r="I2351" s="49"/>
      <c r="J2351" s="50"/>
      <c r="K2351" s="50"/>
    </row>
    <row r="2352" spans="1:11">
      <c r="A2352" s="21"/>
      <c r="B2352" s="21"/>
      <c r="C2352" s="21"/>
      <c r="D2352" s="21"/>
      <c r="E2352" s="21"/>
      <c r="H2352" s="49"/>
      <c r="I2352" s="49"/>
      <c r="J2352" s="50"/>
      <c r="K2352" s="50"/>
    </row>
    <row r="2353" spans="1:11">
      <c r="A2353" s="21"/>
      <c r="B2353" s="21"/>
      <c r="C2353" s="21"/>
      <c r="D2353" s="21"/>
      <c r="E2353" s="21"/>
      <c r="H2353" s="49"/>
      <c r="I2353" s="49"/>
      <c r="J2353" s="50"/>
      <c r="K2353" s="50"/>
    </row>
    <row r="2354" spans="1:11">
      <c r="A2354" s="21"/>
      <c r="B2354" s="21"/>
      <c r="C2354" s="21"/>
      <c r="D2354" s="21"/>
      <c r="E2354" s="21"/>
      <c r="H2354" s="49"/>
      <c r="I2354" s="49"/>
      <c r="J2354" s="50"/>
      <c r="K2354" s="50"/>
    </row>
    <row r="2355" spans="1:11">
      <c r="A2355" s="21"/>
      <c r="B2355" s="21"/>
      <c r="C2355" s="21"/>
      <c r="D2355" s="21"/>
      <c r="E2355" s="21"/>
      <c r="H2355" s="49"/>
      <c r="I2355" s="49"/>
      <c r="J2355" s="50"/>
      <c r="K2355" s="50"/>
    </row>
    <row r="2356" spans="1:11">
      <c r="A2356" s="21"/>
      <c r="B2356" s="21"/>
      <c r="C2356" s="21"/>
      <c r="D2356" s="21"/>
      <c r="E2356" s="21"/>
      <c r="H2356" s="49"/>
      <c r="I2356" s="49"/>
      <c r="J2356" s="50"/>
      <c r="K2356" s="50"/>
    </row>
    <row r="2357" spans="1:11">
      <c r="A2357" s="21"/>
      <c r="B2357" s="21"/>
      <c r="C2357" s="21"/>
      <c r="D2357" s="21"/>
      <c r="E2357" s="21"/>
      <c r="H2357" s="49"/>
      <c r="I2357" s="49"/>
      <c r="J2357" s="50"/>
      <c r="K2357" s="50"/>
    </row>
    <row r="2358" spans="1:11">
      <c r="A2358" s="21"/>
      <c r="B2358" s="21"/>
      <c r="C2358" s="21"/>
      <c r="D2358" s="21"/>
      <c r="E2358" s="21"/>
      <c r="H2358" s="49"/>
      <c r="I2358" s="49"/>
      <c r="J2358" s="50"/>
      <c r="K2358" s="50"/>
    </row>
    <row r="2359" spans="1:11">
      <c r="A2359" s="21"/>
      <c r="B2359" s="21"/>
      <c r="C2359" s="21"/>
      <c r="D2359" s="21"/>
      <c r="E2359" s="21"/>
      <c r="H2359" s="49"/>
      <c r="I2359" s="49"/>
      <c r="J2359" s="50"/>
      <c r="K2359" s="50"/>
    </row>
    <row r="2360" spans="1:11">
      <c r="A2360" s="21"/>
      <c r="B2360" s="21"/>
      <c r="C2360" s="21"/>
      <c r="D2360" s="21"/>
      <c r="E2360" s="21"/>
      <c r="H2360" s="49"/>
      <c r="I2360" s="49"/>
      <c r="J2360" s="50"/>
      <c r="K2360" s="50"/>
    </row>
    <row r="2361" spans="1:11">
      <c r="A2361" s="21"/>
      <c r="B2361" s="21"/>
      <c r="C2361" s="21"/>
      <c r="D2361" s="21"/>
      <c r="E2361" s="21"/>
      <c r="H2361" s="49"/>
      <c r="I2361" s="49"/>
      <c r="J2361" s="50"/>
      <c r="K2361" s="50"/>
    </row>
    <row r="2362" spans="1:11">
      <c r="A2362" s="21"/>
      <c r="B2362" s="21"/>
      <c r="C2362" s="21"/>
      <c r="D2362" s="21"/>
      <c r="E2362" s="21"/>
      <c r="H2362" s="49"/>
      <c r="I2362" s="49"/>
      <c r="J2362" s="50"/>
      <c r="K2362" s="50"/>
    </row>
    <row r="2363" spans="1:11">
      <c r="A2363" s="21"/>
      <c r="B2363" s="21"/>
      <c r="C2363" s="21"/>
      <c r="D2363" s="21"/>
      <c r="E2363" s="21"/>
      <c r="H2363" s="49"/>
      <c r="I2363" s="49"/>
      <c r="J2363" s="50"/>
      <c r="K2363" s="50"/>
    </row>
    <row r="2364" spans="1:11">
      <c r="A2364" s="21"/>
      <c r="B2364" s="21"/>
      <c r="C2364" s="21"/>
      <c r="D2364" s="21"/>
      <c r="E2364" s="21"/>
      <c r="H2364" s="49"/>
      <c r="I2364" s="49"/>
      <c r="J2364" s="50"/>
      <c r="K2364" s="50"/>
    </row>
    <row r="2365" spans="1:11">
      <c r="A2365" s="21"/>
      <c r="B2365" s="21"/>
      <c r="C2365" s="21"/>
      <c r="D2365" s="21"/>
      <c r="E2365" s="21"/>
      <c r="H2365" s="49"/>
      <c r="I2365" s="49"/>
      <c r="J2365" s="50"/>
      <c r="K2365" s="50"/>
    </row>
    <row r="2366" spans="1:11">
      <c r="A2366" s="21"/>
      <c r="B2366" s="21"/>
      <c r="C2366" s="21"/>
      <c r="D2366" s="21"/>
      <c r="E2366" s="21"/>
      <c r="H2366" s="49"/>
      <c r="I2366" s="49"/>
      <c r="J2366" s="50"/>
      <c r="K2366" s="50"/>
    </row>
    <row r="2367" spans="1:11">
      <c r="A2367" s="21"/>
      <c r="B2367" s="21"/>
      <c r="C2367" s="21"/>
      <c r="D2367" s="21"/>
      <c r="E2367" s="21"/>
      <c r="H2367" s="49"/>
      <c r="I2367" s="49"/>
      <c r="J2367" s="50"/>
      <c r="K2367" s="50"/>
    </row>
    <row r="2368" spans="1:11">
      <c r="A2368" s="21"/>
      <c r="B2368" s="21"/>
      <c r="C2368" s="21"/>
      <c r="D2368" s="21"/>
      <c r="E2368" s="21"/>
      <c r="H2368" s="49"/>
      <c r="I2368" s="49"/>
      <c r="J2368" s="50"/>
      <c r="K2368" s="50"/>
    </row>
    <row r="2369" spans="1:11">
      <c r="A2369" s="21"/>
      <c r="B2369" s="21"/>
      <c r="C2369" s="21"/>
      <c r="D2369" s="21"/>
      <c r="E2369" s="21"/>
      <c r="H2369" s="49"/>
      <c r="I2369" s="49"/>
      <c r="J2369" s="50"/>
      <c r="K2369" s="50"/>
    </row>
    <row r="2370" spans="1:11">
      <c r="A2370" s="21"/>
      <c r="B2370" s="21"/>
      <c r="C2370" s="21"/>
      <c r="D2370" s="21"/>
      <c r="E2370" s="21"/>
      <c r="H2370" s="49"/>
      <c r="I2370" s="49"/>
      <c r="J2370" s="50"/>
      <c r="K2370" s="50"/>
    </row>
    <row r="2371" spans="1:11">
      <c r="A2371" s="21"/>
      <c r="B2371" s="21"/>
      <c r="C2371" s="21"/>
      <c r="D2371" s="21"/>
      <c r="E2371" s="21"/>
      <c r="H2371" s="49"/>
      <c r="I2371" s="49"/>
      <c r="J2371" s="50"/>
      <c r="K2371" s="50"/>
    </row>
    <row r="2372" spans="1:11">
      <c r="A2372" s="21"/>
      <c r="B2372" s="21"/>
      <c r="C2372" s="21"/>
      <c r="D2372" s="21"/>
      <c r="E2372" s="21"/>
      <c r="H2372" s="49"/>
      <c r="I2372" s="49"/>
      <c r="J2372" s="50"/>
      <c r="K2372" s="50"/>
    </row>
    <row r="2373" spans="1:11">
      <c r="A2373" s="21"/>
      <c r="B2373" s="21"/>
      <c r="C2373" s="21"/>
      <c r="D2373" s="21"/>
      <c r="E2373" s="21"/>
      <c r="H2373" s="49"/>
      <c r="I2373" s="49"/>
      <c r="J2373" s="50"/>
      <c r="K2373" s="50"/>
    </row>
    <row r="2374" spans="1:11">
      <c r="A2374" s="21"/>
      <c r="B2374" s="21"/>
      <c r="C2374" s="21"/>
      <c r="D2374" s="21"/>
      <c r="E2374" s="21"/>
      <c r="H2374" s="49"/>
      <c r="I2374" s="49"/>
      <c r="J2374" s="50"/>
      <c r="K2374" s="50"/>
    </row>
    <row r="2375" spans="1:11">
      <c r="A2375" s="21"/>
      <c r="B2375" s="21"/>
      <c r="C2375" s="21"/>
      <c r="D2375" s="21"/>
      <c r="E2375" s="21"/>
      <c r="H2375" s="49"/>
      <c r="I2375" s="49"/>
      <c r="J2375" s="50"/>
      <c r="K2375" s="50"/>
    </row>
    <row r="2376" spans="1:11">
      <c r="A2376" s="21"/>
      <c r="B2376" s="21"/>
      <c r="C2376" s="21"/>
      <c r="D2376" s="21"/>
      <c r="E2376" s="21"/>
      <c r="H2376" s="49"/>
      <c r="I2376" s="49"/>
      <c r="J2376" s="50"/>
      <c r="K2376" s="50"/>
    </row>
    <row r="2377" spans="1:11">
      <c r="A2377" s="21"/>
      <c r="B2377" s="21"/>
      <c r="C2377" s="21"/>
      <c r="D2377" s="21"/>
      <c r="E2377" s="21"/>
      <c r="H2377" s="49"/>
      <c r="I2377" s="49"/>
      <c r="J2377" s="50"/>
      <c r="K2377" s="50"/>
    </row>
    <row r="2378" spans="1:11">
      <c r="A2378" s="21"/>
      <c r="B2378" s="21"/>
      <c r="C2378" s="21"/>
      <c r="D2378" s="21"/>
      <c r="E2378" s="21"/>
      <c r="H2378" s="49"/>
      <c r="I2378" s="49"/>
      <c r="J2378" s="50"/>
      <c r="K2378" s="50"/>
    </row>
    <row r="2379" spans="1:11">
      <c r="A2379" s="21"/>
      <c r="B2379" s="21"/>
      <c r="C2379" s="21"/>
      <c r="D2379" s="21"/>
      <c r="E2379" s="21"/>
      <c r="H2379" s="49"/>
      <c r="I2379" s="49"/>
      <c r="J2379" s="50"/>
      <c r="K2379" s="50"/>
    </row>
    <row r="2380" spans="1:11">
      <c r="A2380" s="21"/>
      <c r="B2380" s="21"/>
      <c r="C2380" s="21"/>
      <c r="D2380" s="21"/>
      <c r="E2380" s="21"/>
      <c r="H2380" s="49"/>
      <c r="I2380" s="49"/>
      <c r="J2380" s="50"/>
      <c r="K2380" s="50"/>
    </row>
    <row r="2381" spans="1:11">
      <c r="A2381" s="21"/>
      <c r="B2381" s="21"/>
      <c r="C2381" s="21"/>
      <c r="D2381" s="21"/>
      <c r="E2381" s="21"/>
      <c r="H2381" s="49"/>
      <c r="I2381" s="49"/>
      <c r="J2381" s="50"/>
      <c r="K2381" s="50"/>
    </row>
    <row r="2382" spans="1:11">
      <c r="A2382" s="21"/>
      <c r="B2382" s="21"/>
      <c r="C2382" s="21"/>
      <c r="D2382" s="21"/>
      <c r="E2382" s="21"/>
      <c r="H2382" s="49"/>
      <c r="I2382" s="49"/>
      <c r="J2382" s="50"/>
      <c r="K2382" s="50"/>
    </row>
    <row r="2383" spans="1:11">
      <c r="A2383" s="21"/>
      <c r="B2383" s="21"/>
      <c r="C2383" s="21"/>
      <c r="D2383" s="21"/>
      <c r="E2383" s="21"/>
      <c r="H2383" s="49"/>
      <c r="I2383" s="49"/>
      <c r="J2383" s="50"/>
      <c r="K2383" s="50"/>
    </row>
    <row r="2384" spans="1:11">
      <c r="A2384" s="21"/>
      <c r="B2384" s="21"/>
      <c r="C2384" s="21"/>
      <c r="D2384" s="21"/>
      <c r="E2384" s="21"/>
      <c r="H2384" s="49"/>
      <c r="I2384" s="49"/>
      <c r="J2384" s="50"/>
      <c r="K2384" s="50"/>
    </row>
    <row r="2385" spans="1:11">
      <c r="A2385" s="21"/>
      <c r="B2385" s="21"/>
      <c r="C2385" s="21"/>
      <c r="D2385" s="21"/>
      <c r="E2385" s="21"/>
      <c r="H2385" s="49"/>
      <c r="I2385" s="49"/>
      <c r="J2385" s="50"/>
      <c r="K2385" s="50"/>
    </row>
    <row r="2386" spans="1:11">
      <c r="A2386" s="21"/>
      <c r="B2386" s="21"/>
      <c r="C2386" s="21"/>
      <c r="D2386" s="21"/>
      <c r="E2386" s="21"/>
      <c r="H2386" s="49"/>
      <c r="I2386" s="49"/>
      <c r="J2386" s="50"/>
      <c r="K2386" s="50"/>
    </row>
    <row r="2387" spans="1:11">
      <c r="A2387" s="21"/>
      <c r="B2387" s="21"/>
      <c r="C2387" s="21"/>
      <c r="D2387" s="21"/>
      <c r="E2387" s="21"/>
      <c r="H2387" s="49"/>
      <c r="I2387" s="49"/>
      <c r="J2387" s="50"/>
      <c r="K2387" s="50"/>
    </row>
    <row r="2388" spans="1:11">
      <c r="A2388" s="21"/>
      <c r="B2388" s="21"/>
      <c r="C2388" s="21"/>
      <c r="D2388" s="21"/>
      <c r="E2388" s="21"/>
      <c r="H2388" s="49"/>
      <c r="I2388" s="49"/>
      <c r="J2388" s="50"/>
      <c r="K2388" s="50"/>
    </row>
    <row r="2389" spans="1:11">
      <c r="A2389" s="21"/>
      <c r="B2389" s="21"/>
      <c r="C2389" s="21"/>
      <c r="D2389" s="21"/>
      <c r="E2389" s="21"/>
      <c r="H2389" s="49"/>
      <c r="I2389" s="49"/>
      <c r="J2389" s="50"/>
      <c r="K2389" s="50"/>
    </row>
    <row r="2390" spans="1:11">
      <c r="A2390" s="21"/>
      <c r="B2390" s="21"/>
      <c r="C2390" s="21"/>
      <c r="D2390" s="21"/>
      <c r="E2390" s="21"/>
      <c r="H2390" s="49"/>
      <c r="I2390" s="49"/>
      <c r="J2390" s="50"/>
      <c r="K2390" s="50"/>
    </row>
    <row r="2391" spans="1:11">
      <c r="A2391" s="21"/>
      <c r="B2391" s="21"/>
      <c r="C2391" s="21"/>
      <c r="D2391" s="21"/>
      <c r="E2391" s="21"/>
      <c r="H2391" s="49"/>
      <c r="I2391" s="49"/>
      <c r="J2391" s="50"/>
      <c r="K2391" s="50"/>
    </row>
    <row r="2392" spans="1:11">
      <c r="A2392" s="21"/>
      <c r="B2392" s="21"/>
      <c r="C2392" s="21"/>
      <c r="D2392" s="21"/>
      <c r="E2392" s="21"/>
      <c r="H2392" s="49"/>
      <c r="I2392" s="49"/>
      <c r="J2392" s="50"/>
      <c r="K2392" s="50"/>
    </row>
    <row r="2393" spans="1:11">
      <c r="A2393" s="21"/>
      <c r="B2393" s="21"/>
      <c r="C2393" s="21"/>
      <c r="D2393" s="21"/>
      <c r="E2393" s="21"/>
      <c r="H2393" s="49"/>
      <c r="I2393" s="49"/>
      <c r="J2393" s="50"/>
      <c r="K2393" s="50"/>
    </row>
    <row r="2394" spans="1:11">
      <c r="A2394" s="21"/>
      <c r="B2394" s="21"/>
      <c r="C2394" s="21"/>
      <c r="D2394" s="21"/>
      <c r="E2394" s="21"/>
      <c r="H2394" s="49"/>
      <c r="I2394" s="49"/>
      <c r="J2394" s="50"/>
      <c r="K2394" s="50"/>
    </row>
    <row r="2395" spans="1:11">
      <c r="A2395" s="21"/>
      <c r="B2395" s="21"/>
      <c r="C2395" s="21"/>
      <c r="D2395" s="21"/>
      <c r="E2395" s="21"/>
      <c r="H2395" s="49"/>
      <c r="I2395" s="49"/>
      <c r="J2395" s="50"/>
      <c r="K2395" s="50"/>
    </row>
    <row r="2396" spans="1:11">
      <c r="A2396" s="21"/>
      <c r="B2396" s="21"/>
      <c r="C2396" s="21"/>
      <c r="D2396" s="21"/>
      <c r="E2396" s="21"/>
      <c r="H2396" s="49"/>
      <c r="I2396" s="49"/>
      <c r="J2396" s="50"/>
      <c r="K2396" s="50"/>
    </row>
    <row r="2397" spans="1:11">
      <c r="A2397" s="21"/>
      <c r="B2397" s="21"/>
      <c r="C2397" s="21"/>
      <c r="D2397" s="21"/>
      <c r="E2397" s="21"/>
      <c r="H2397" s="49"/>
      <c r="I2397" s="49"/>
      <c r="J2397" s="50"/>
      <c r="K2397" s="50"/>
    </row>
    <row r="2398" spans="1:11">
      <c r="A2398" s="21"/>
      <c r="B2398" s="21"/>
      <c r="C2398" s="21"/>
      <c r="D2398" s="21"/>
      <c r="E2398" s="21"/>
      <c r="H2398" s="49"/>
      <c r="I2398" s="49"/>
      <c r="J2398" s="50"/>
      <c r="K2398" s="50"/>
    </row>
    <row r="2399" spans="1:11">
      <c r="A2399" s="21"/>
      <c r="B2399" s="21"/>
      <c r="C2399" s="21"/>
      <c r="D2399" s="21"/>
      <c r="E2399" s="21"/>
      <c r="H2399" s="49"/>
      <c r="I2399" s="49"/>
      <c r="J2399" s="50"/>
      <c r="K2399" s="50"/>
    </row>
    <row r="2400" spans="1:11">
      <c r="A2400" s="21"/>
      <c r="B2400" s="21"/>
      <c r="C2400" s="21"/>
      <c r="D2400" s="21"/>
      <c r="E2400" s="21"/>
      <c r="H2400" s="49"/>
      <c r="I2400" s="49"/>
      <c r="J2400" s="50"/>
      <c r="K2400" s="50"/>
    </row>
    <row r="2401" spans="1:11">
      <c r="A2401" s="21"/>
      <c r="B2401" s="21"/>
      <c r="C2401" s="21"/>
      <c r="D2401" s="21"/>
      <c r="E2401" s="21"/>
      <c r="H2401" s="49"/>
      <c r="I2401" s="49"/>
      <c r="J2401" s="50"/>
      <c r="K2401" s="50"/>
    </row>
    <row r="2402" spans="1:11">
      <c r="A2402" s="21"/>
      <c r="B2402" s="21"/>
      <c r="C2402" s="21"/>
      <c r="D2402" s="21"/>
      <c r="E2402" s="21"/>
      <c r="H2402" s="49"/>
      <c r="I2402" s="49"/>
      <c r="J2402" s="50"/>
      <c r="K2402" s="50"/>
    </row>
    <row r="2403" spans="1:11">
      <c r="A2403" s="21"/>
      <c r="B2403" s="21"/>
      <c r="C2403" s="21"/>
      <c r="D2403" s="21"/>
      <c r="E2403" s="21"/>
      <c r="H2403" s="49"/>
      <c r="I2403" s="49"/>
      <c r="J2403" s="50"/>
      <c r="K2403" s="50"/>
    </row>
    <row r="2404" spans="1:11">
      <c r="A2404" s="21"/>
      <c r="B2404" s="21"/>
      <c r="C2404" s="21"/>
      <c r="D2404" s="21"/>
      <c r="E2404" s="21"/>
      <c r="H2404" s="49"/>
      <c r="I2404" s="49"/>
      <c r="J2404" s="50"/>
      <c r="K2404" s="50"/>
    </row>
    <row r="2405" spans="1:11">
      <c r="A2405" s="21"/>
      <c r="B2405" s="21"/>
      <c r="C2405" s="21"/>
      <c r="D2405" s="21"/>
      <c r="E2405" s="21"/>
      <c r="H2405" s="49"/>
      <c r="I2405" s="49"/>
      <c r="J2405" s="50"/>
      <c r="K2405" s="50"/>
    </row>
    <row r="2406" spans="1:11">
      <c r="A2406" s="21"/>
      <c r="B2406" s="21"/>
      <c r="C2406" s="21"/>
      <c r="D2406" s="21"/>
      <c r="E2406" s="21"/>
      <c r="H2406" s="49"/>
      <c r="I2406" s="49"/>
      <c r="J2406" s="50"/>
      <c r="K2406" s="50"/>
    </row>
    <row r="2407" spans="1:11">
      <c r="A2407" s="21"/>
      <c r="B2407" s="21"/>
      <c r="C2407" s="21"/>
      <c r="D2407" s="21"/>
      <c r="E2407" s="21"/>
      <c r="H2407" s="49"/>
      <c r="I2407" s="49"/>
      <c r="J2407" s="50"/>
      <c r="K2407" s="50"/>
    </row>
    <row r="2408" spans="1:11">
      <c r="A2408" s="21"/>
      <c r="B2408" s="21"/>
      <c r="C2408" s="21"/>
      <c r="D2408" s="21"/>
      <c r="E2408" s="21"/>
      <c r="H2408" s="49"/>
      <c r="I2408" s="49"/>
      <c r="J2408" s="50"/>
      <c r="K2408" s="50"/>
    </row>
    <row r="2409" spans="1:11">
      <c r="A2409" s="21"/>
      <c r="B2409" s="21"/>
      <c r="C2409" s="21"/>
      <c r="D2409" s="21"/>
      <c r="E2409" s="21"/>
      <c r="H2409" s="49"/>
      <c r="I2409" s="49"/>
      <c r="J2409" s="50"/>
      <c r="K2409" s="50"/>
    </row>
    <row r="2410" spans="1:11">
      <c r="A2410" s="21"/>
      <c r="B2410" s="21"/>
      <c r="C2410" s="21"/>
      <c r="D2410" s="21"/>
      <c r="E2410" s="21"/>
      <c r="H2410" s="49"/>
      <c r="I2410" s="49"/>
      <c r="J2410" s="50"/>
      <c r="K2410" s="50"/>
    </row>
    <row r="2411" spans="1:11">
      <c r="A2411" s="21"/>
      <c r="B2411" s="21"/>
      <c r="C2411" s="21"/>
      <c r="D2411" s="21"/>
      <c r="E2411" s="21"/>
      <c r="H2411" s="49"/>
      <c r="I2411" s="49"/>
      <c r="J2411" s="50"/>
      <c r="K2411" s="50"/>
    </row>
    <row r="2412" spans="1:11">
      <c r="A2412" s="21"/>
      <c r="B2412" s="21"/>
      <c r="C2412" s="21"/>
      <c r="D2412" s="21"/>
      <c r="E2412" s="21"/>
      <c r="H2412" s="49"/>
      <c r="I2412" s="49"/>
      <c r="J2412" s="50"/>
      <c r="K2412" s="50"/>
    </row>
    <row r="2413" spans="1:11">
      <c r="A2413" s="21"/>
      <c r="B2413" s="21"/>
      <c r="C2413" s="21"/>
      <c r="D2413" s="21"/>
      <c r="E2413" s="21"/>
      <c r="H2413" s="49"/>
      <c r="I2413" s="49"/>
      <c r="J2413" s="50"/>
      <c r="K2413" s="50"/>
    </row>
    <row r="2414" spans="1:11">
      <c r="A2414" s="21"/>
      <c r="B2414" s="21"/>
      <c r="C2414" s="21"/>
      <c r="D2414" s="21"/>
      <c r="E2414" s="21"/>
      <c r="H2414" s="49"/>
      <c r="I2414" s="49"/>
      <c r="J2414" s="50"/>
      <c r="K2414" s="50"/>
    </row>
    <row r="2415" spans="1:11">
      <c r="A2415" s="21"/>
      <c r="B2415" s="21"/>
      <c r="C2415" s="21"/>
      <c r="D2415" s="21"/>
      <c r="E2415" s="21"/>
      <c r="H2415" s="49"/>
      <c r="I2415" s="49"/>
      <c r="J2415" s="50"/>
      <c r="K2415" s="50"/>
    </row>
    <row r="2416" spans="1:11">
      <c r="A2416" s="21"/>
      <c r="B2416" s="21"/>
      <c r="C2416" s="21"/>
      <c r="D2416" s="21"/>
      <c r="E2416" s="21"/>
      <c r="H2416" s="49"/>
      <c r="I2416" s="49"/>
      <c r="J2416" s="50"/>
      <c r="K2416" s="50"/>
    </row>
    <row r="2417" spans="1:11">
      <c r="A2417" s="21"/>
      <c r="B2417" s="21"/>
      <c r="C2417" s="21"/>
      <c r="D2417" s="21"/>
      <c r="E2417" s="21"/>
      <c r="H2417" s="49"/>
      <c r="I2417" s="49"/>
      <c r="J2417" s="50"/>
      <c r="K2417" s="50"/>
    </row>
    <row r="2418" spans="1:11">
      <c r="A2418" s="21"/>
      <c r="B2418" s="21"/>
      <c r="C2418" s="21"/>
      <c r="D2418" s="21"/>
      <c r="E2418" s="21"/>
      <c r="H2418" s="49"/>
      <c r="I2418" s="49"/>
      <c r="J2418" s="50"/>
      <c r="K2418" s="50"/>
    </row>
    <row r="2419" spans="1:11">
      <c r="A2419" s="21"/>
      <c r="B2419" s="21"/>
      <c r="C2419" s="21"/>
      <c r="D2419" s="21"/>
      <c r="E2419" s="21"/>
      <c r="H2419" s="49"/>
      <c r="I2419" s="49"/>
      <c r="J2419" s="50"/>
      <c r="K2419" s="50"/>
    </row>
    <row r="2420" spans="1:11">
      <c r="A2420" s="21"/>
      <c r="B2420" s="21"/>
      <c r="C2420" s="21"/>
      <c r="D2420" s="21"/>
      <c r="E2420" s="21"/>
      <c r="H2420" s="49"/>
      <c r="I2420" s="49"/>
      <c r="J2420" s="50"/>
      <c r="K2420" s="50"/>
    </row>
    <row r="2421" spans="1:11">
      <c r="A2421" s="21"/>
      <c r="B2421" s="21"/>
      <c r="C2421" s="21"/>
      <c r="D2421" s="21"/>
      <c r="E2421" s="21"/>
      <c r="H2421" s="49"/>
      <c r="I2421" s="49"/>
      <c r="J2421" s="50"/>
      <c r="K2421" s="50"/>
    </row>
    <row r="2422" spans="1:11">
      <c r="A2422" s="21"/>
      <c r="B2422" s="21"/>
      <c r="C2422" s="21"/>
      <c r="D2422" s="21"/>
      <c r="E2422" s="21"/>
      <c r="H2422" s="49"/>
      <c r="I2422" s="49"/>
      <c r="J2422" s="50"/>
      <c r="K2422" s="50"/>
    </row>
    <row r="2423" spans="1:11">
      <c r="A2423" s="21"/>
      <c r="B2423" s="21"/>
      <c r="C2423" s="21"/>
      <c r="D2423" s="21"/>
      <c r="E2423" s="21"/>
      <c r="H2423" s="49"/>
      <c r="I2423" s="49"/>
      <c r="J2423" s="50"/>
      <c r="K2423" s="50"/>
    </row>
    <row r="2424" spans="1:11">
      <c r="A2424" s="21"/>
      <c r="B2424" s="21"/>
      <c r="C2424" s="21"/>
      <c r="D2424" s="21"/>
      <c r="E2424" s="21"/>
      <c r="H2424" s="49"/>
      <c r="I2424" s="49"/>
      <c r="J2424" s="50"/>
      <c r="K2424" s="50"/>
    </row>
    <row r="2425" spans="1:11">
      <c r="A2425" s="21"/>
      <c r="B2425" s="21"/>
      <c r="C2425" s="21"/>
      <c r="D2425" s="21"/>
      <c r="E2425" s="21"/>
      <c r="H2425" s="49"/>
      <c r="I2425" s="49"/>
      <c r="J2425" s="50"/>
      <c r="K2425" s="50"/>
    </row>
    <row r="2426" spans="1:11">
      <c r="A2426" s="21"/>
      <c r="B2426" s="21"/>
      <c r="C2426" s="21"/>
      <c r="D2426" s="21"/>
      <c r="E2426" s="21"/>
      <c r="H2426" s="49"/>
      <c r="I2426" s="49"/>
      <c r="J2426" s="50"/>
      <c r="K2426" s="50"/>
    </row>
    <row r="2427" spans="1:11">
      <c r="A2427" s="21"/>
      <c r="B2427" s="21"/>
      <c r="C2427" s="21"/>
      <c r="D2427" s="21"/>
      <c r="E2427" s="21"/>
      <c r="H2427" s="49"/>
      <c r="I2427" s="49"/>
      <c r="J2427" s="50"/>
      <c r="K2427" s="50"/>
    </row>
    <row r="2428" spans="1:11">
      <c r="A2428" s="21"/>
      <c r="B2428" s="21"/>
      <c r="C2428" s="21"/>
      <c r="D2428" s="21"/>
      <c r="E2428" s="21"/>
      <c r="H2428" s="49"/>
      <c r="I2428" s="49"/>
      <c r="J2428" s="50"/>
      <c r="K2428" s="50"/>
    </row>
    <row r="2429" spans="1:11">
      <c r="A2429" s="21"/>
      <c r="B2429" s="21"/>
      <c r="C2429" s="21"/>
      <c r="D2429" s="21"/>
      <c r="E2429" s="21"/>
      <c r="H2429" s="49"/>
      <c r="I2429" s="49"/>
      <c r="J2429" s="50"/>
      <c r="K2429" s="50"/>
    </row>
    <row r="2430" spans="1:11">
      <c r="A2430" s="21"/>
      <c r="B2430" s="21"/>
      <c r="C2430" s="21"/>
      <c r="D2430" s="21"/>
      <c r="E2430" s="21"/>
      <c r="H2430" s="49"/>
      <c r="I2430" s="49"/>
      <c r="J2430" s="50"/>
      <c r="K2430" s="50"/>
    </row>
    <row r="2431" spans="1:11">
      <c r="A2431" s="21"/>
      <c r="B2431" s="21"/>
      <c r="C2431" s="21"/>
      <c r="D2431" s="21"/>
      <c r="E2431" s="21"/>
      <c r="H2431" s="49"/>
      <c r="I2431" s="49"/>
      <c r="J2431" s="50"/>
      <c r="K2431" s="50"/>
    </row>
    <row r="2432" spans="1:11">
      <c r="A2432" s="21"/>
      <c r="B2432" s="21"/>
      <c r="C2432" s="21"/>
      <c r="D2432" s="21"/>
      <c r="E2432" s="21"/>
      <c r="H2432" s="49"/>
      <c r="I2432" s="49"/>
      <c r="J2432" s="50"/>
      <c r="K2432" s="50"/>
    </row>
    <row r="2433" spans="1:11">
      <c r="A2433" s="21"/>
      <c r="B2433" s="21"/>
      <c r="C2433" s="21"/>
      <c r="D2433" s="21"/>
      <c r="E2433" s="21"/>
      <c r="H2433" s="49"/>
      <c r="I2433" s="49"/>
      <c r="J2433" s="50"/>
      <c r="K2433" s="50"/>
    </row>
    <row r="2434" spans="1:11">
      <c r="A2434" s="21"/>
      <c r="B2434" s="21"/>
      <c r="C2434" s="21"/>
      <c r="D2434" s="21"/>
      <c r="E2434" s="21"/>
      <c r="H2434" s="49"/>
      <c r="I2434" s="49"/>
      <c r="J2434" s="50"/>
      <c r="K2434" s="50"/>
    </row>
    <row r="2435" spans="1:11">
      <c r="A2435" s="21"/>
      <c r="B2435" s="21"/>
      <c r="C2435" s="21"/>
      <c r="D2435" s="21"/>
      <c r="E2435" s="21"/>
      <c r="H2435" s="49"/>
      <c r="I2435" s="49"/>
      <c r="J2435" s="50"/>
      <c r="K2435" s="50"/>
    </row>
    <row r="2436" spans="1:11">
      <c r="A2436" s="21"/>
      <c r="B2436" s="21"/>
      <c r="C2436" s="21"/>
      <c r="D2436" s="21"/>
      <c r="E2436" s="21"/>
      <c r="H2436" s="49"/>
      <c r="I2436" s="49"/>
      <c r="J2436" s="50"/>
      <c r="K2436" s="50"/>
    </row>
    <row r="2437" spans="1:11">
      <c r="A2437" s="21"/>
      <c r="B2437" s="21"/>
      <c r="C2437" s="21"/>
      <c r="D2437" s="21"/>
      <c r="E2437" s="21"/>
      <c r="H2437" s="49"/>
      <c r="I2437" s="49"/>
      <c r="J2437" s="50"/>
      <c r="K2437" s="50"/>
    </row>
    <row r="2438" spans="1:11">
      <c r="A2438" s="21"/>
      <c r="B2438" s="21"/>
      <c r="C2438" s="21"/>
      <c r="D2438" s="21"/>
      <c r="E2438" s="21"/>
      <c r="H2438" s="49"/>
      <c r="I2438" s="49"/>
      <c r="J2438" s="50"/>
      <c r="K2438" s="50"/>
    </row>
    <row r="2439" spans="1:11">
      <c r="A2439" s="21"/>
      <c r="B2439" s="21"/>
      <c r="C2439" s="21"/>
      <c r="D2439" s="21"/>
      <c r="E2439" s="21"/>
      <c r="H2439" s="49"/>
      <c r="I2439" s="49"/>
      <c r="J2439" s="50"/>
      <c r="K2439" s="50"/>
    </row>
    <row r="2440" spans="1:11">
      <c r="A2440" s="21"/>
      <c r="B2440" s="21"/>
      <c r="C2440" s="21"/>
      <c r="D2440" s="21"/>
      <c r="E2440" s="21"/>
      <c r="H2440" s="49"/>
      <c r="I2440" s="49"/>
      <c r="J2440" s="50"/>
      <c r="K2440" s="50"/>
    </row>
    <row r="2441" spans="1:11">
      <c r="A2441" s="21"/>
      <c r="B2441" s="21"/>
      <c r="C2441" s="21"/>
      <c r="D2441" s="21"/>
      <c r="E2441" s="21"/>
      <c r="H2441" s="49"/>
      <c r="I2441" s="49"/>
      <c r="J2441" s="50"/>
      <c r="K2441" s="50"/>
    </row>
    <row r="2442" spans="1:11">
      <c r="A2442" s="21"/>
      <c r="B2442" s="21"/>
      <c r="C2442" s="21"/>
      <c r="D2442" s="21"/>
      <c r="E2442" s="21"/>
      <c r="H2442" s="49"/>
      <c r="I2442" s="49"/>
      <c r="J2442" s="50"/>
      <c r="K2442" s="50"/>
    </row>
    <row r="2443" spans="1:11">
      <c r="A2443" s="21"/>
      <c r="B2443" s="21"/>
      <c r="C2443" s="21"/>
      <c r="D2443" s="21"/>
      <c r="E2443" s="21"/>
      <c r="H2443" s="49"/>
      <c r="I2443" s="49"/>
      <c r="J2443" s="50"/>
      <c r="K2443" s="50"/>
    </row>
    <row r="2444" spans="1:11">
      <c r="A2444" s="21"/>
      <c r="B2444" s="21"/>
      <c r="C2444" s="21"/>
      <c r="D2444" s="21"/>
      <c r="E2444" s="21"/>
      <c r="H2444" s="49"/>
      <c r="I2444" s="49"/>
      <c r="J2444" s="50"/>
      <c r="K2444" s="50"/>
    </row>
    <row r="2445" spans="1:11">
      <c r="A2445" s="21"/>
      <c r="B2445" s="21"/>
      <c r="C2445" s="21"/>
      <c r="D2445" s="21"/>
      <c r="E2445" s="21"/>
      <c r="H2445" s="49"/>
      <c r="I2445" s="49"/>
      <c r="J2445" s="50"/>
      <c r="K2445" s="50"/>
    </row>
    <row r="2446" spans="1:11">
      <c r="A2446" s="21"/>
      <c r="B2446" s="21"/>
      <c r="C2446" s="21"/>
      <c r="D2446" s="21"/>
      <c r="E2446" s="21"/>
      <c r="H2446" s="49"/>
      <c r="I2446" s="49"/>
      <c r="J2446" s="50"/>
      <c r="K2446" s="50"/>
    </row>
    <row r="2447" spans="1:11">
      <c r="A2447" s="21"/>
      <c r="B2447" s="21"/>
      <c r="C2447" s="21"/>
      <c r="D2447" s="21"/>
      <c r="E2447" s="21"/>
      <c r="H2447" s="49"/>
      <c r="I2447" s="49"/>
      <c r="J2447" s="50"/>
      <c r="K2447" s="50"/>
    </row>
    <row r="2448" spans="1:11">
      <c r="A2448" s="21"/>
      <c r="B2448" s="21"/>
      <c r="C2448" s="21"/>
      <c r="D2448" s="21"/>
      <c r="E2448" s="21"/>
      <c r="H2448" s="49"/>
      <c r="I2448" s="49"/>
      <c r="J2448" s="50"/>
      <c r="K2448" s="50"/>
    </row>
    <row r="2449" spans="1:11">
      <c r="A2449" s="21"/>
      <c r="B2449" s="21"/>
      <c r="C2449" s="21"/>
      <c r="D2449" s="21"/>
      <c r="E2449" s="21"/>
      <c r="H2449" s="49"/>
      <c r="I2449" s="49"/>
      <c r="J2449" s="50"/>
      <c r="K2449" s="50"/>
    </row>
    <row r="2450" spans="1:11">
      <c r="A2450" s="21"/>
      <c r="B2450" s="21"/>
      <c r="C2450" s="21"/>
      <c r="D2450" s="21"/>
      <c r="E2450" s="21"/>
      <c r="H2450" s="49"/>
      <c r="I2450" s="49"/>
      <c r="J2450" s="50"/>
      <c r="K2450" s="50"/>
    </row>
    <row r="2451" spans="1:11">
      <c r="A2451" s="21"/>
      <c r="B2451" s="21"/>
      <c r="C2451" s="21"/>
      <c r="D2451" s="21"/>
      <c r="E2451" s="21"/>
      <c r="H2451" s="49"/>
      <c r="I2451" s="49"/>
      <c r="J2451" s="50"/>
      <c r="K2451" s="50"/>
    </row>
    <row r="2452" spans="1:11">
      <c r="A2452" s="21"/>
      <c r="B2452" s="21"/>
      <c r="C2452" s="21"/>
      <c r="D2452" s="21"/>
      <c r="E2452" s="21"/>
      <c r="H2452" s="49"/>
      <c r="I2452" s="49"/>
      <c r="J2452" s="50"/>
      <c r="K2452" s="50"/>
    </row>
    <row r="2453" spans="1:11">
      <c r="A2453" s="21"/>
      <c r="B2453" s="21"/>
      <c r="C2453" s="21"/>
      <c r="D2453" s="21"/>
      <c r="E2453" s="21"/>
      <c r="H2453" s="49"/>
      <c r="I2453" s="49"/>
      <c r="J2453" s="50"/>
      <c r="K2453" s="50"/>
    </row>
    <row r="2454" spans="1:11">
      <c r="A2454" s="21"/>
      <c r="B2454" s="21"/>
      <c r="C2454" s="21"/>
      <c r="D2454" s="21"/>
      <c r="E2454" s="21"/>
      <c r="H2454" s="49"/>
      <c r="I2454" s="49"/>
      <c r="J2454" s="50"/>
      <c r="K2454" s="50"/>
    </row>
    <row r="2455" spans="1:11">
      <c r="A2455" s="21"/>
      <c r="B2455" s="21"/>
      <c r="C2455" s="21"/>
      <c r="D2455" s="21"/>
      <c r="E2455" s="21"/>
      <c r="H2455" s="49"/>
      <c r="I2455" s="49"/>
      <c r="J2455" s="50"/>
      <c r="K2455" s="50"/>
    </row>
    <row r="2456" spans="1:11">
      <c r="A2456" s="21"/>
      <c r="B2456" s="21"/>
      <c r="C2456" s="21"/>
      <c r="D2456" s="21"/>
      <c r="E2456" s="21"/>
      <c r="H2456" s="49"/>
      <c r="I2456" s="49"/>
      <c r="J2456" s="50"/>
      <c r="K2456" s="50"/>
    </row>
    <row r="2457" spans="1:11">
      <c r="A2457" s="21"/>
      <c r="B2457" s="21"/>
      <c r="C2457" s="21"/>
      <c r="D2457" s="21"/>
      <c r="E2457" s="21"/>
      <c r="H2457" s="49"/>
      <c r="I2457" s="49"/>
      <c r="J2457" s="50"/>
      <c r="K2457" s="50"/>
    </row>
    <row r="2458" spans="1:11">
      <c r="A2458" s="21"/>
      <c r="B2458" s="21"/>
      <c r="C2458" s="21"/>
      <c r="D2458" s="21"/>
      <c r="E2458" s="21"/>
      <c r="H2458" s="49"/>
      <c r="I2458" s="49"/>
      <c r="J2458" s="50"/>
      <c r="K2458" s="50"/>
    </row>
    <row r="2459" spans="1:11">
      <c r="A2459" s="21"/>
      <c r="B2459" s="21"/>
      <c r="C2459" s="21"/>
      <c r="D2459" s="21"/>
      <c r="E2459" s="21"/>
      <c r="H2459" s="49"/>
      <c r="I2459" s="49"/>
      <c r="J2459" s="50"/>
      <c r="K2459" s="50"/>
    </row>
    <row r="2460" spans="1:11">
      <c r="A2460" s="21"/>
      <c r="B2460" s="21"/>
      <c r="C2460" s="21"/>
      <c r="D2460" s="21"/>
      <c r="E2460" s="21"/>
      <c r="H2460" s="49"/>
      <c r="I2460" s="49"/>
      <c r="J2460" s="50"/>
      <c r="K2460" s="50"/>
    </row>
    <row r="2461" spans="1:11">
      <c r="A2461" s="21"/>
      <c r="B2461" s="21"/>
      <c r="C2461" s="21"/>
      <c r="D2461" s="21"/>
      <c r="E2461" s="21"/>
      <c r="H2461" s="49"/>
      <c r="I2461" s="49"/>
      <c r="J2461" s="50"/>
      <c r="K2461" s="50"/>
    </row>
    <row r="2462" spans="1:11">
      <c r="A2462" s="21"/>
      <c r="B2462" s="21"/>
      <c r="C2462" s="21"/>
      <c r="D2462" s="21"/>
      <c r="E2462" s="21"/>
      <c r="H2462" s="49"/>
      <c r="I2462" s="49"/>
      <c r="J2462" s="50"/>
      <c r="K2462" s="50"/>
    </row>
    <row r="2463" spans="1:11">
      <c r="A2463" s="21"/>
      <c r="B2463" s="21"/>
      <c r="C2463" s="21"/>
      <c r="D2463" s="21"/>
      <c r="E2463" s="21"/>
      <c r="H2463" s="49"/>
      <c r="I2463" s="49"/>
      <c r="J2463" s="50"/>
      <c r="K2463" s="50"/>
    </row>
    <row r="2464" spans="1:11">
      <c r="A2464" s="21"/>
      <c r="B2464" s="21"/>
      <c r="C2464" s="21"/>
      <c r="D2464" s="21"/>
      <c r="E2464" s="21"/>
      <c r="H2464" s="49"/>
      <c r="I2464" s="49"/>
      <c r="J2464" s="50"/>
      <c r="K2464" s="50"/>
    </row>
    <row r="2465" spans="1:11">
      <c r="A2465" s="21"/>
      <c r="B2465" s="21"/>
      <c r="C2465" s="21"/>
      <c r="D2465" s="21"/>
      <c r="E2465" s="21"/>
      <c r="H2465" s="49"/>
      <c r="I2465" s="49"/>
      <c r="J2465" s="50"/>
      <c r="K2465" s="50"/>
    </row>
    <row r="2466" spans="1:11">
      <c r="A2466" s="21"/>
      <c r="B2466" s="21"/>
      <c r="C2466" s="21"/>
      <c r="D2466" s="21"/>
      <c r="E2466" s="21"/>
      <c r="H2466" s="49"/>
      <c r="I2466" s="49"/>
      <c r="J2466" s="50"/>
      <c r="K2466" s="50"/>
    </row>
    <row r="2467" spans="1:11">
      <c r="A2467" s="21"/>
      <c r="B2467" s="21"/>
      <c r="C2467" s="21"/>
      <c r="D2467" s="21"/>
      <c r="E2467" s="21"/>
      <c r="H2467" s="49"/>
      <c r="I2467" s="49"/>
      <c r="J2467" s="50"/>
      <c r="K2467" s="50"/>
    </row>
    <row r="2468" spans="1:11">
      <c r="A2468" s="21"/>
      <c r="B2468" s="21"/>
      <c r="C2468" s="21"/>
      <c r="D2468" s="21"/>
      <c r="E2468" s="21"/>
      <c r="H2468" s="49"/>
      <c r="I2468" s="49"/>
      <c r="J2468" s="50"/>
      <c r="K2468" s="50"/>
    </row>
    <row r="2469" spans="1:11">
      <c r="A2469" s="21"/>
      <c r="B2469" s="21"/>
      <c r="C2469" s="21"/>
      <c r="D2469" s="21"/>
      <c r="E2469" s="21"/>
      <c r="H2469" s="49"/>
      <c r="I2469" s="49"/>
      <c r="J2469" s="50"/>
      <c r="K2469" s="50"/>
    </row>
    <row r="2470" spans="1:11">
      <c r="A2470" s="21"/>
      <c r="B2470" s="21"/>
      <c r="C2470" s="21"/>
      <c r="D2470" s="21"/>
      <c r="E2470" s="21"/>
      <c r="H2470" s="49"/>
      <c r="I2470" s="49"/>
      <c r="J2470" s="50"/>
      <c r="K2470" s="50"/>
    </row>
    <row r="2471" spans="1:11">
      <c r="A2471" s="21"/>
      <c r="B2471" s="21"/>
      <c r="C2471" s="21"/>
      <c r="D2471" s="21"/>
      <c r="E2471" s="21"/>
      <c r="H2471" s="49"/>
      <c r="I2471" s="49"/>
      <c r="J2471" s="50"/>
      <c r="K2471" s="50"/>
    </row>
    <row r="2472" spans="1:11">
      <c r="A2472" s="21"/>
      <c r="B2472" s="21"/>
      <c r="C2472" s="21"/>
      <c r="D2472" s="21"/>
      <c r="E2472" s="21"/>
      <c r="H2472" s="49"/>
      <c r="I2472" s="49"/>
      <c r="J2472" s="50"/>
      <c r="K2472" s="50"/>
    </row>
    <row r="2473" spans="1:11">
      <c r="A2473" s="21"/>
      <c r="B2473" s="21"/>
      <c r="C2473" s="21"/>
      <c r="D2473" s="21"/>
      <c r="E2473" s="21"/>
      <c r="H2473" s="49"/>
      <c r="I2473" s="49"/>
      <c r="J2473" s="50"/>
      <c r="K2473" s="50"/>
    </row>
    <row r="2474" spans="1:11">
      <c r="A2474" s="21"/>
      <c r="B2474" s="21"/>
      <c r="C2474" s="21"/>
      <c r="D2474" s="21"/>
      <c r="E2474" s="21"/>
      <c r="H2474" s="49"/>
      <c r="I2474" s="49"/>
      <c r="J2474" s="50"/>
      <c r="K2474" s="50"/>
    </row>
    <row r="2475" spans="1:11">
      <c r="A2475" s="21"/>
      <c r="B2475" s="21"/>
      <c r="C2475" s="21"/>
      <c r="D2475" s="21"/>
      <c r="E2475" s="21"/>
      <c r="H2475" s="49"/>
      <c r="I2475" s="49"/>
      <c r="J2475" s="50"/>
      <c r="K2475" s="50"/>
    </row>
    <row r="2476" spans="1:11">
      <c r="A2476" s="21"/>
      <c r="B2476" s="21"/>
      <c r="C2476" s="21"/>
      <c r="D2476" s="21"/>
      <c r="E2476" s="21"/>
      <c r="H2476" s="49"/>
      <c r="I2476" s="49"/>
      <c r="J2476" s="50"/>
      <c r="K2476" s="50"/>
    </row>
    <row r="2477" spans="1:11">
      <c r="A2477" s="21"/>
      <c r="B2477" s="21"/>
      <c r="C2477" s="21"/>
      <c r="D2477" s="21"/>
      <c r="E2477" s="21"/>
      <c r="H2477" s="49"/>
      <c r="I2477" s="49"/>
      <c r="J2477" s="50"/>
      <c r="K2477" s="50"/>
    </row>
    <row r="2478" spans="1:11">
      <c r="A2478" s="21"/>
      <c r="B2478" s="21"/>
      <c r="C2478" s="21"/>
      <c r="D2478" s="21"/>
      <c r="E2478" s="21"/>
      <c r="H2478" s="49"/>
      <c r="I2478" s="49"/>
      <c r="J2478" s="50"/>
      <c r="K2478" s="50"/>
    </row>
    <row r="2479" spans="1:11">
      <c r="A2479" s="21"/>
      <c r="B2479" s="21"/>
      <c r="C2479" s="21"/>
      <c r="D2479" s="21"/>
      <c r="E2479" s="21"/>
      <c r="H2479" s="49"/>
      <c r="I2479" s="49"/>
      <c r="J2479" s="50"/>
      <c r="K2479" s="50"/>
    </row>
    <row r="2480" spans="1:11">
      <c r="A2480" s="21"/>
      <c r="B2480" s="21"/>
      <c r="C2480" s="21"/>
      <c r="D2480" s="21"/>
      <c r="E2480" s="21"/>
      <c r="H2480" s="49"/>
      <c r="I2480" s="49"/>
      <c r="J2480" s="50"/>
      <c r="K2480" s="50"/>
    </row>
    <row r="2481" spans="1:11">
      <c r="A2481" s="21"/>
      <c r="B2481" s="21"/>
      <c r="C2481" s="21"/>
      <c r="D2481" s="21"/>
      <c r="E2481" s="21"/>
      <c r="H2481" s="49"/>
      <c r="I2481" s="49"/>
      <c r="J2481" s="50"/>
      <c r="K2481" s="50"/>
    </row>
    <row r="2482" spans="1:11">
      <c r="A2482" s="21"/>
      <c r="B2482" s="21"/>
      <c r="C2482" s="21"/>
      <c r="D2482" s="21"/>
      <c r="E2482" s="21"/>
      <c r="H2482" s="49"/>
      <c r="I2482" s="49"/>
      <c r="J2482" s="50"/>
      <c r="K2482" s="50"/>
    </row>
    <row r="2483" spans="1:11">
      <c r="A2483" s="21"/>
      <c r="B2483" s="21"/>
      <c r="C2483" s="21"/>
      <c r="D2483" s="21"/>
      <c r="E2483" s="21"/>
      <c r="H2483" s="49"/>
      <c r="I2483" s="49"/>
      <c r="J2483" s="50"/>
      <c r="K2483" s="50"/>
    </row>
    <row r="2484" spans="1:11">
      <c r="A2484" s="21"/>
      <c r="B2484" s="21"/>
      <c r="C2484" s="21"/>
      <c r="D2484" s="21"/>
      <c r="E2484" s="21"/>
      <c r="H2484" s="49"/>
      <c r="I2484" s="49"/>
      <c r="J2484" s="50"/>
      <c r="K2484" s="50"/>
    </row>
    <row r="2485" spans="1:11">
      <c r="A2485" s="21"/>
      <c r="B2485" s="21"/>
      <c r="C2485" s="21"/>
      <c r="D2485" s="21"/>
      <c r="E2485" s="21"/>
      <c r="H2485" s="49"/>
      <c r="I2485" s="49"/>
      <c r="J2485" s="50"/>
      <c r="K2485" s="50"/>
    </row>
    <row r="2486" spans="1:11">
      <c r="A2486" s="21"/>
      <c r="B2486" s="21"/>
      <c r="C2486" s="21"/>
      <c r="D2486" s="21"/>
      <c r="E2486" s="21"/>
      <c r="H2486" s="49"/>
      <c r="I2486" s="49"/>
      <c r="J2486" s="50"/>
      <c r="K2486" s="50"/>
    </row>
    <row r="2487" spans="1:11">
      <c r="A2487" s="21"/>
      <c r="B2487" s="21"/>
      <c r="C2487" s="21"/>
      <c r="D2487" s="21"/>
      <c r="E2487" s="21"/>
      <c r="H2487" s="49"/>
      <c r="I2487" s="49"/>
      <c r="J2487" s="50"/>
      <c r="K2487" s="50"/>
    </row>
    <row r="2488" spans="1:11">
      <c r="A2488" s="21"/>
      <c r="B2488" s="21"/>
      <c r="C2488" s="21"/>
      <c r="D2488" s="21"/>
      <c r="E2488" s="21"/>
      <c r="H2488" s="49"/>
      <c r="I2488" s="49"/>
      <c r="J2488" s="50"/>
      <c r="K2488" s="50"/>
    </row>
    <row r="2489" spans="1:11">
      <c r="A2489" s="21"/>
      <c r="B2489" s="21"/>
      <c r="C2489" s="21"/>
      <c r="D2489" s="21"/>
      <c r="E2489" s="21"/>
      <c r="H2489" s="49"/>
      <c r="I2489" s="49"/>
      <c r="J2489" s="50"/>
      <c r="K2489" s="50"/>
    </row>
    <row r="2490" spans="1:11">
      <c r="A2490" s="21"/>
      <c r="B2490" s="21"/>
      <c r="C2490" s="21"/>
      <c r="D2490" s="21"/>
      <c r="E2490" s="21"/>
      <c r="H2490" s="49"/>
      <c r="I2490" s="49"/>
      <c r="J2490" s="50"/>
      <c r="K2490" s="50"/>
    </row>
    <row r="2491" spans="1:11">
      <c r="A2491" s="21"/>
      <c r="B2491" s="21"/>
      <c r="C2491" s="21"/>
      <c r="D2491" s="21"/>
      <c r="E2491" s="21"/>
      <c r="H2491" s="49"/>
      <c r="I2491" s="49"/>
      <c r="J2491" s="50"/>
      <c r="K2491" s="50"/>
    </row>
    <row r="2492" spans="1:11">
      <c r="A2492" s="21"/>
      <c r="B2492" s="21"/>
      <c r="C2492" s="21"/>
      <c r="D2492" s="21"/>
      <c r="E2492" s="21"/>
      <c r="H2492" s="49"/>
      <c r="I2492" s="49"/>
      <c r="J2492" s="50"/>
      <c r="K2492" s="50"/>
    </row>
    <row r="2493" spans="1:11">
      <c r="A2493" s="21"/>
      <c r="B2493" s="21"/>
      <c r="C2493" s="21"/>
      <c r="D2493" s="21"/>
      <c r="E2493" s="21"/>
      <c r="H2493" s="49"/>
      <c r="I2493" s="49"/>
      <c r="J2493" s="50"/>
      <c r="K2493" s="50"/>
    </row>
    <row r="2494" spans="1:11">
      <c r="A2494" s="21"/>
      <c r="B2494" s="21"/>
      <c r="C2494" s="21"/>
      <c r="D2494" s="21"/>
      <c r="E2494" s="21"/>
      <c r="H2494" s="49"/>
      <c r="I2494" s="49"/>
      <c r="J2494" s="50"/>
      <c r="K2494" s="50"/>
    </row>
    <row r="2495" spans="1:11">
      <c r="A2495" s="21"/>
      <c r="B2495" s="21"/>
      <c r="C2495" s="21"/>
      <c r="D2495" s="21"/>
      <c r="E2495" s="21"/>
      <c r="H2495" s="49"/>
      <c r="I2495" s="49"/>
      <c r="J2495" s="50"/>
      <c r="K2495" s="50"/>
    </row>
    <row r="2496" spans="1:11">
      <c r="A2496" s="21"/>
      <c r="B2496" s="21"/>
      <c r="C2496" s="21"/>
      <c r="D2496" s="21"/>
      <c r="E2496" s="21"/>
      <c r="H2496" s="49"/>
      <c r="I2496" s="49"/>
      <c r="J2496" s="50"/>
      <c r="K2496" s="50"/>
    </row>
    <row r="2497" spans="1:11">
      <c r="A2497" s="21"/>
      <c r="B2497" s="21"/>
      <c r="C2497" s="21"/>
      <c r="D2497" s="21"/>
      <c r="E2497" s="21"/>
      <c r="H2497" s="49"/>
      <c r="I2497" s="49"/>
      <c r="J2497" s="50"/>
      <c r="K2497" s="50"/>
    </row>
    <row r="2498" spans="1:11">
      <c r="A2498" s="21"/>
      <c r="B2498" s="21"/>
      <c r="C2498" s="21"/>
      <c r="D2498" s="21"/>
      <c r="E2498" s="21"/>
      <c r="H2498" s="49"/>
      <c r="I2498" s="49"/>
      <c r="J2498" s="50"/>
      <c r="K2498" s="50"/>
    </row>
    <row r="2499" spans="1:11">
      <c r="A2499" s="21"/>
      <c r="B2499" s="21"/>
      <c r="C2499" s="21"/>
      <c r="D2499" s="21"/>
      <c r="E2499" s="21"/>
      <c r="H2499" s="49"/>
      <c r="I2499" s="49"/>
      <c r="J2499" s="50"/>
      <c r="K2499" s="50"/>
    </row>
    <row r="2500" spans="1:11">
      <c r="A2500" s="21"/>
      <c r="B2500" s="21"/>
      <c r="C2500" s="21"/>
      <c r="D2500" s="21"/>
      <c r="E2500" s="21"/>
      <c r="H2500" s="49"/>
      <c r="I2500" s="49"/>
      <c r="J2500" s="50"/>
      <c r="K2500" s="50"/>
    </row>
    <row r="2501" spans="1:11">
      <c r="A2501" s="21"/>
      <c r="B2501" s="21"/>
      <c r="C2501" s="21"/>
      <c r="D2501" s="21"/>
      <c r="E2501" s="21"/>
      <c r="H2501" s="49"/>
      <c r="I2501" s="49"/>
      <c r="J2501" s="50"/>
      <c r="K2501" s="50"/>
    </row>
    <row r="2502" spans="1:11">
      <c r="A2502" s="21"/>
      <c r="B2502" s="21"/>
      <c r="C2502" s="21"/>
      <c r="D2502" s="21"/>
      <c r="E2502" s="21"/>
      <c r="H2502" s="49"/>
      <c r="I2502" s="49"/>
      <c r="J2502" s="50"/>
      <c r="K2502" s="50"/>
    </row>
    <row r="2503" spans="1:11">
      <c r="A2503" s="21"/>
      <c r="B2503" s="21"/>
      <c r="C2503" s="21"/>
      <c r="D2503" s="21"/>
      <c r="E2503" s="21"/>
      <c r="H2503" s="49"/>
      <c r="I2503" s="49"/>
      <c r="J2503" s="50"/>
      <c r="K2503" s="50"/>
    </row>
    <row r="2504" spans="1:11">
      <c r="A2504" s="21"/>
      <c r="B2504" s="21"/>
      <c r="C2504" s="21"/>
      <c r="D2504" s="21"/>
      <c r="E2504" s="21"/>
      <c r="H2504" s="49"/>
      <c r="I2504" s="49"/>
      <c r="J2504" s="50"/>
      <c r="K2504" s="50"/>
    </row>
    <row r="2505" spans="1:11">
      <c r="A2505" s="21"/>
      <c r="B2505" s="21"/>
      <c r="C2505" s="21"/>
      <c r="D2505" s="21"/>
      <c r="E2505" s="21"/>
      <c r="H2505" s="49"/>
      <c r="I2505" s="49"/>
      <c r="J2505" s="50"/>
      <c r="K2505" s="50"/>
    </row>
    <row r="2506" spans="1:11">
      <c r="A2506" s="21"/>
      <c r="B2506" s="21"/>
      <c r="C2506" s="21"/>
      <c r="D2506" s="21"/>
      <c r="E2506" s="21"/>
      <c r="H2506" s="49"/>
      <c r="I2506" s="49"/>
      <c r="J2506" s="50"/>
      <c r="K2506" s="50"/>
    </row>
    <row r="2507" spans="1:11">
      <c r="A2507" s="21"/>
      <c r="B2507" s="21"/>
      <c r="C2507" s="21"/>
      <c r="D2507" s="21"/>
      <c r="E2507" s="21"/>
      <c r="H2507" s="49"/>
      <c r="I2507" s="49"/>
      <c r="J2507" s="50"/>
      <c r="K2507" s="50"/>
    </row>
    <row r="2508" spans="1:11">
      <c r="A2508" s="21"/>
      <c r="B2508" s="21"/>
      <c r="C2508" s="21"/>
      <c r="D2508" s="21"/>
      <c r="E2508" s="21"/>
      <c r="H2508" s="49"/>
      <c r="I2508" s="49"/>
      <c r="J2508" s="50"/>
      <c r="K2508" s="50"/>
    </row>
    <row r="2509" spans="1:11">
      <c r="A2509" s="21"/>
      <c r="B2509" s="21"/>
      <c r="C2509" s="21"/>
      <c r="D2509" s="21"/>
      <c r="E2509" s="21"/>
      <c r="H2509" s="49"/>
      <c r="I2509" s="49"/>
      <c r="J2509" s="50"/>
      <c r="K2509" s="50"/>
    </row>
    <row r="2510" spans="1:11">
      <c r="A2510" s="21"/>
      <c r="B2510" s="21"/>
      <c r="C2510" s="21"/>
      <c r="D2510" s="21"/>
      <c r="E2510" s="21"/>
      <c r="H2510" s="49"/>
      <c r="I2510" s="49"/>
      <c r="J2510" s="50"/>
      <c r="K2510" s="50"/>
    </row>
    <row r="2511" spans="1:11">
      <c r="A2511" s="21"/>
      <c r="B2511" s="21"/>
      <c r="C2511" s="21"/>
      <c r="D2511" s="21"/>
      <c r="E2511" s="21"/>
      <c r="H2511" s="49"/>
      <c r="I2511" s="49"/>
      <c r="J2511" s="50"/>
      <c r="K2511" s="50"/>
    </row>
    <row r="2512" spans="1:11">
      <c r="A2512" s="21"/>
      <c r="B2512" s="21"/>
      <c r="C2512" s="21"/>
      <c r="D2512" s="21"/>
      <c r="E2512" s="21"/>
      <c r="H2512" s="49"/>
      <c r="I2512" s="49"/>
      <c r="J2512" s="50"/>
      <c r="K2512" s="50"/>
    </row>
    <row r="2513" spans="1:11">
      <c r="A2513" s="21"/>
      <c r="B2513" s="21"/>
      <c r="C2513" s="21"/>
      <c r="D2513" s="21"/>
      <c r="E2513" s="21"/>
      <c r="H2513" s="49"/>
      <c r="I2513" s="49"/>
      <c r="J2513" s="50"/>
      <c r="K2513" s="50"/>
    </row>
    <row r="2514" spans="1:11">
      <c r="A2514" s="21"/>
      <c r="B2514" s="21"/>
      <c r="C2514" s="21"/>
      <c r="D2514" s="21"/>
      <c r="E2514" s="21"/>
      <c r="H2514" s="49"/>
      <c r="I2514" s="49"/>
      <c r="J2514" s="50"/>
      <c r="K2514" s="50"/>
    </row>
    <row r="2515" spans="1:11">
      <c r="A2515" s="21"/>
      <c r="B2515" s="21"/>
      <c r="C2515" s="21"/>
      <c r="D2515" s="21"/>
      <c r="E2515" s="21"/>
      <c r="H2515" s="49"/>
      <c r="I2515" s="49"/>
      <c r="J2515" s="50"/>
      <c r="K2515" s="50"/>
    </row>
    <row r="2516" spans="1:11">
      <c r="A2516" s="21"/>
      <c r="B2516" s="21"/>
      <c r="C2516" s="21"/>
      <c r="D2516" s="21"/>
      <c r="E2516" s="21"/>
      <c r="H2516" s="49"/>
      <c r="I2516" s="49"/>
      <c r="J2516" s="50"/>
      <c r="K2516" s="50"/>
    </row>
    <row r="2517" spans="1:11">
      <c r="A2517" s="21"/>
      <c r="B2517" s="21"/>
      <c r="C2517" s="21"/>
      <c r="D2517" s="21"/>
      <c r="E2517" s="21"/>
      <c r="H2517" s="49"/>
      <c r="I2517" s="49"/>
      <c r="J2517" s="50"/>
      <c r="K2517" s="50"/>
    </row>
    <row r="2518" spans="1:11">
      <c r="A2518" s="21"/>
      <c r="B2518" s="21"/>
      <c r="C2518" s="21"/>
      <c r="D2518" s="21"/>
      <c r="E2518" s="21"/>
      <c r="H2518" s="49"/>
      <c r="I2518" s="49"/>
      <c r="J2518" s="50"/>
      <c r="K2518" s="50"/>
    </row>
    <row r="2519" spans="1:11">
      <c r="A2519" s="21"/>
      <c r="B2519" s="21"/>
      <c r="C2519" s="21"/>
      <c r="D2519" s="21"/>
      <c r="E2519" s="21"/>
      <c r="H2519" s="49"/>
      <c r="I2519" s="49"/>
      <c r="J2519" s="50"/>
      <c r="K2519" s="50"/>
    </row>
    <row r="2520" spans="1:11">
      <c r="A2520" s="21"/>
      <c r="B2520" s="21"/>
      <c r="C2520" s="21"/>
      <c r="D2520" s="21"/>
      <c r="E2520" s="21"/>
      <c r="H2520" s="49"/>
      <c r="I2520" s="49"/>
      <c r="J2520" s="50"/>
      <c r="K2520" s="50"/>
    </row>
    <row r="2521" spans="1:11">
      <c r="A2521" s="21"/>
      <c r="B2521" s="21"/>
      <c r="C2521" s="21"/>
      <c r="D2521" s="21"/>
      <c r="E2521" s="21"/>
      <c r="H2521" s="49"/>
      <c r="I2521" s="49"/>
      <c r="J2521" s="50"/>
      <c r="K2521" s="50"/>
    </row>
    <row r="2522" spans="1:11">
      <c r="A2522" s="21"/>
      <c r="B2522" s="21"/>
      <c r="C2522" s="21"/>
      <c r="D2522" s="21"/>
      <c r="E2522" s="21"/>
      <c r="H2522" s="49"/>
      <c r="I2522" s="49"/>
      <c r="J2522" s="50"/>
      <c r="K2522" s="50"/>
    </row>
    <row r="2523" spans="1:11">
      <c r="A2523" s="21"/>
      <c r="B2523" s="21"/>
      <c r="C2523" s="21"/>
      <c r="D2523" s="21"/>
      <c r="E2523" s="21"/>
      <c r="H2523" s="49"/>
      <c r="I2523" s="49"/>
      <c r="J2523" s="50"/>
      <c r="K2523" s="50"/>
    </row>
    <row r="2524" spans="1:11">
      <c r="A2524" s="21"/>
      <c r="B2524" s="21"/>
      <c r="C2524" s="21"/>
      <c r="D2524" s="21"/>
      <c r="E2524" s="21"/>
      <c r="H2524" s="49"/>
      <c r="I2524" s="49"/>
      <c r="J2524" s="50"/>
      <c r="K2524" s="50"/>
    </row>
    <row r="2525" spans="1:11">
      <c r="A2525" s="21"/>
      <c r="B2525" s="21"/>
      <c r="C2525" s="21"/>
      <c r="D2525" s="21"/>
      <c r="E2525" s="21"/>
      <c r="H2525" s="49"/>
      <c r="I2525" s="49"/>
      <c r="J2525" s="50"/>
      <c r="K2525" s="50"/>
    </row>
    <row r="2526" spans="1:11">
      <c r="A2526" s="21"/>
      <c r="B2526" s="21"/>
      <c r="C2526" s="21"/>
      <c r="D2526" s="21"/>
      <c r="E2526" s="21"/>
      <c r="H2526" s="49"/>
      <c r="I2526" s="49"/>
      <c r="J2526" s="50"/>
      <c r="K2526" s="50"/>
    </row>
    <row r="2527" spans="1:11">
      <c r="A2527" s="21"/>
      <c r="B2527" s="21"/>
      <c r="C2527" s="21"/>
      <c r="D2527" s="21"/>
      <c r="E2527" s="21"/>
      <c r="H2527" s="49"/>
      <c r="I2527" s="49"/>
      <c r="J2527" s="50"/>
      <c r="K2527" s="50"/>
    </row>
    <row r="2528" spans="1:11">
      <c r="A2528" s="21"/>
      <c r="B2528" s="21"/>
      <c r="C2528" s="21"/>
      <c r="D2528" s="21"/>
      <c r="E2528" s="21"/>
      <c r="H2528" s="49"/>
      <c r="I2528" s="49"/>
      <c r="J2528" s="50"/>
      <c r="K2528" s="50"/>
    </row>
    <row r="2529" spans="1:11">
      <c r="A2529" s="21"/>
      <c r="B2529" s="21"/>
      <c r="C2529" s="21"/>
      <c r="D2529" s="21"/>
      <c r="E2529" s="21"/>
      <c r="H2529" s="49"/>
      <c r="I2529" s="49"/>
      <c r="J2529" s="50"/>
      <c r="K2529" s="50"/>
    </row>
    <row r="2530" spans="1:11">
      <c r="A2530" s="21"/>
      <c r="B2530" s="21"/>
      <c r="C2530" s="21"/>
      <c r="D2530" s="21"/>
      <c r="E2530" s="21"/>
      <c r="H2530" s="49"/>
      <c r="I2530" s="49"/>
      <c r="J2530" s="50"/>
      <c r="K2530" s="50"/>
    </row>
    <row r="2531" spans="1:11">
      <c r="A2531" s="21"/>
      <c r="B2531" s="21"/>
      <c r="C2531" s="21"/>
      <c r="D2531" s="21"/>
      <c r="E2531" s="21"/>
      <c r="H2531" s="49"/>
      <c r="I2531" s="49"/>
      <c r="J2531" s="50"/>
      <c r="K2531" s="50"/>
    </row>
    <row r="2532" spans="1:11">
      <c r="A2532" s="21"/>
      <c r="B2532" s="21"/>
      <c r="C2532" s="21"/>
      <c r="D2532" s="21"/>
      <c r="E2532" s="21"/>
      <c r="H2532" s="49"/>
      <c r="I2532" s="49"/>
      <c r="J2532" s="50"/>
      <c r="K2532" s="50"/>
    </row>
    <row r="2533" spans="1:11">
      <c r="A2533" s="21"/>
      <c r="B2533" s="21"/>
      <c r="C2533" s="21"/>
      <c r="D2533" s="21"/>
      <c r="E2533" s="21"/>
      <c r="H2533" s="49"/>
      <c r="I2533" s="49"/>
      <c r="J2533" s="50"/>
      <c r="K2533" s="50"/>
    </row>
    <row r="2534" spans="1:11">
      <c r="A2534" s="21"/>
      <c r="B2534" s="21"/>
      <c r="C2534" s="21"/>
      <c r="D2534" s="21"/>
      <c r="E2534" s="21"/>
      <c r="H2534" s="49"/>
      <c r="I2534" s="49"/>
      <c r="J2534" s="50"/>
      <c r="K2534" s="50"/>
    </row>
    <row r="2535" spans="1:11">
      <c r="A2535" s="21"/>
      <c r="B2535" s="21"/>
      <c r="C2535" s="21"/>
      <c r="D2535" s="21"/>
      <c r="E2535" s="21"/>
      <c r="H2535" s="49"/>
      <c r="I2535" s="49"/>
      <c r="J2535" s="50"/>
      <c r="K2535" s="50"/>
    </row>
    <row r="2536" spans="1:11">
      <c r="A2536" s="21"/>
      <c r="B2536" s="21"/>
      <c r="C2536" s="21"/>
      <c r="D2536" s="21"/>
      <c r="E2536" s="21"/>
      <c r="H2536" s="49"/>
      <c r="I2536" s="49"/>
      <c r="J2536" s="50"/>
      <c r="K2536" s="50"/>
    </row>
    <row r="2537" spans="1:11">
      <c r="A2537" s="21"/>
      <c r="B2537" s="21"/>
      <c r="C2537" s="21"/>
      <c r="D2537" s="21"/>
      <c r="E2537" s="21"/>
      <c r="H2537" s="49"/>
      <c r="I2537" s="49"/>
      <c r="J2537" s="50"/>
      <c r="K2537" s="50"/>
    </row>
    <row r="2538" spans="1:11">
      <c r="A2538" s="21"/>
      <c r="B2538" s="21"/>
      <c r="C2538" s="21"/>
      <c r="D2538" s="21"/>
      <c r="E2538" s="21"/>
      <c r="H2538" s="49"/>
      <c r="I2538" s="49"/>
      <c r="J2538" s="50"/>
      <c r="K2538" s="50"/>
    </row>
    <row r="2539" spans="1:11">
      <c r="A2539" s="21"/>
      <c r="B2539" s="21"/>
      <c r="C2539" s="21"/>
      <c r="D2539" s="21"/>
      <c r="E2539" s="21"/>
      <c r="H2539" s="49"/>
      <c r="I2539" s="49"/>
      <c r="J2539" s="50"/>
      <c r="K2539" s="50"/>
    </row>
    <row r="2540" spans="1:11">
      <c r="A2540" s="21"/>
      <c r="B2540" s="21"/>
      <c r="C2540" s="21"/>
      <c r="D2540" s="21"/>
      <c r="E2540" s="21"/>
      <c r="H2540" s="49"/>
      <c r="I2540" s="49"/>
      <c r="J2540" s="50"/>
      <c r="K2540" s="50"/>
    </row>
    <row r="2541" spans="1:11">
      <c r="A2541" s="21"/>
      <c r="B2541" s="21"/>
      <c r="C2541" s="21"/>
      <c r="D2541" s="21"/>
      <c r="E2541" s="21"/>
      <c r="H2541" s="49"/>
      <c r="I2541" s="49"/>
      <c r="J2541" s="50"/>
      <c r="K2541" s="50"/>
    </row>
    <row r="2542" spans="1:11">
      <c r="A2542" s="21"/>
      <c r="B2542" s="21"/>
      <c r="C2542" s="21"/>
      <c r="D2542" s="21"/>
      <c r="E2542" s="21"/>
      <c r="H2542" s="49"/>
      <c r="I2542" s="49"/>
      <c r="J2542" s="50"/>
      <c r="K2542" s="50"/>
    </row>
    <row r="2543" spans="1:11">
      <c r="A2543" s="21"/>
      <c r="B2543" s="21"/>
      <c r="C2543" s="21"/>
      <c r="D2543" s="21"/>
      <c r="E2543" s="21"/>
      <c r="H2543" s="49"/>
      <c r="I2543" s="49"/>
      <c r="J2543" s="50"/>
      <c r="K2543" s="50"/>
    </row>
    <row r="2544" spans="1:11">
      <c r="A2544" s="21"/>
      <c r="B2544" s="21"/>
      <c r="C2544" s="21"/>
      <c r="D2544" s="21"/>
      <c r="E2544" s="21"/>
      <c r="H2544" s="49"/>
      <c r="I2544" s="49"/>
      <c r="J2544" s="50"/>
      <c r="K2544" s="50"/>
    </row>
    <row r="2545" spans="1:11">
      <c r="A2545" s="21"/>
      <c r="B2545" s="21"/>
      <c r="C2545" s="21"/>
      <c r="D2545" s="21"/>
      <c r="E2545" s="21"/>
      <c r="H2545" s="49"/>
      <c r="I2545" s="49"/>
      <c r="J2545" s="50"/>
      <c r="K2545" s="50"/>
    </row>
    <row r="2546" spans="1:11">
      <c r="A2546" s="21"/>
      <c r="B2546" s="21"/>
      <c r="C2546" s="21"/>
      <c r="D2546" s="21"/>
      <c r="E2546" s="21"/>
      <c r="H2546" s="49"/>
      <c r="I2546" s="49"/>
      <c r="J2546" s="50"/>
      <c r="K2546" s="50"/>
    </row>
    <row r="2547" spans="1:11">
      <c r="A2547" s="21"/>
      <c r="B2547" s="21"/>
      <c r="C2547" s="21"/>
      <c r="D2547" s="21"/>
      <c r="E2547" s="21"/>
      <c r="H2547" s="49"/>
      <c r="I2547" s="49"/>
      <c r="J2547" s="50"/>
      <c r="K2547" s="50"/>
    </row>
    <row r="2548" spans="1:11">
      <c r="A2548" s="21"/>
      <c r="B2548" s="21"/>
      <c r="C2548" s="21"/>
      <c r="D2548" s="21"/>
      <c r="E2548" s="21"/>
      <c r="H2548" s="49"/>
      <c r="I2548" s="49"/>
      <c r="J2548" s="50"/>
      <c r="K2548" s="50"/>
    </row>
    <row r="2549" spans="1:11">
      <c r="A2549" s="21"/>
      <c r="B2549" s="21"/>
      <c r="C2549" s="21"/>
      <c r="D2549" s="21"/>
      <c r="E2549" s="21"/>
      <c r="H2549" s="49"/>
      <c r="I2549" s="49"/>
      <c r="J2549" s="50"/>
      <c r="K2549" s="50"/>
    </row>
    <row r="2550" spans="1:11">
      <c r="A2550" s="21"/>
      <c r="B2550" s="21"/>
      <c r="C2550" s="21"/>
      <c r="D2550" s="21"/>
      <c r="E2550" s="21"/>
      <c r="H2550" s="49"/>
      <c r="I2550" s="49"/>
      <c r="J2550" s="50"/>
      <c r="K2550" s="50"/>
    </row>
    <row r="2551" spans="1:11">
      <c r="A2551" s="21"/>
      <c r="B2551" s="21"/>
      <c r="C2551" s="21"/>
      <c r="D2551" s="21"/>
      <c r="E2551" s="21"/>
      <c r="H2551" s="49"/>
      <c r="I2551" s="49"/>
      <c r="J2551" s="50"/>
      <c r="K2551" s="50"/>
    </row>
    <row r="2552" spans="1:11">
      <c r="A2552" s="21"/>
      <c r="B2552" s="21"/>
      <c r="C2552" s="21"/>
      <c r="D2552" s="21"/>
      <c r="E2552" s="21"/>
      <c r="H2552" s="49"/>
      <c r="I2552" s="49"/>
      <c r="J2552" s="50"/>
      <c r="K2552" s="50"/>
    </row>
    <row r="2553" spans="1:11">
      <c r="A2553" s="21"/>
      <c r="B2553" s="21"/>
      <c r="C2553" s="21"/>
      <c r="D2553" s="21"/>
      <c r="E2553" s="21"/>
      <c r="H2553" s="49"/>
      <c r="I2553" s="49"/>
      <c r="J2553" s="50"/>
      <c r="K2553" s="50"/>
    </row>
    <row r="2554" spans="1:11">
      <c r="A2554" s="21"/>
      <c r="B2554" s="21"/>
      <c r="C2554" s="21"/>
      <c r="D2554" s="21"/>
      <c r="E2554" s="21"/>
      <c r="H2554" s="49"/>
      <c r="I2554" s="49"/>
      <c r="J2554" s="50"/>
      <c r="K2554" s="50"/>
    </row>
    <row r="2555" spans="1:11">
      <c r="A2555" s="21"/>
      <c r="B2555" s="21"/>
      <c r="C2555" s="21"/>
      <c r="D2555" s="21"/>
      <c r="E2555" s="21"/>
      <c r="H2555" s="49"/>
      <c r="I2555" s="49"/>
      <c r="J2555" s="50"/>
      <c r="K2555" s="50"/>
    </row>
    <row r="2556" spans="1:11">
      <c r="A2556" s="21"/>
      <c r="B2556" s="21"/>
      <c r="C2556" s="21"/>
      <c r="D2556" s="21"/>
      <c r="E2556" s="21"/>
      <c r="H2556" s="49"/>
      <c r="I2556" s="49"/>
      <c r="J2556" s="50"/>
      <c r="K2556" s="50"/>
    </row>
    <row r="2557" spans="1:11">
      <c r="A2557" s="21"/>
      <c r="B2557" s="21"/>
      <c r="C2557" s="21"/>
      <c r="D2557" s="21"/>
      <c r="E2557" s="21"/>
      <c r="H2557" s="49"/>
      <c r="I2557" s="49"/>
      <c r="J2557" s="50"/>
      <c r="K2557" s="50"/>
    </row>
    <row r="2558" spans="1:11">
      <c r="A2558" s="21"/>
      <c r="B2558" s="21"/>
      <c r="C2558" s="21"/>
      <c r="D2558" s="21"/>
      <c r="E2558" s="21"/>
      <c r="H2558" s="49"/>
      <c r="I2558" s="49"/>
      <c r="J2558" s="50"/>
      <c r="K2558" s="50"/>
    </row>
    <row r="2559" spans="1:11">
      <c r="A2559" s="21"/>
      <c r="B2559" s="21"/>
      <c r="C2559" s="21"/>
      <c r="D2559" s="21"/>
      <c r="E2559" s="21"/>
      <c r="H2559" s="49"/>
      <c r="I2559" s="49"/>
      <c r="J2559" s="50"/>
      <c r="K2559" s="50"/>
    </row>
    <row r="2560" spans="1:11">
      <c r="A2560" s="21"/>
      <c r="B2560" s="21"/>
      <c r="C2560" s="21"/>
      <c r="D2560" s="21"/>
      <c r="E2560" s="21"/>
      <c r="H2560" s="49"/>
      <c r="I2560" s="49"/>
      <c r="J2560" s="50"/>
      <c r="K2560" s="50"/>
    </row>
    <row r="2561" spans="1:11">
      <c r="A2561" s="21"/>
      <c r="B2561" s="21"/>
      <c r="C2561" s="21"/>
      <c r="D2561" s="21"/>
      <c r="E2561" s="21"/>
      <c r="H2561" s="49"/>
      <c r="I2561" s="49"/>
      <c r="J2561" s="50"/>
      <c r="K2561" s="50"/>
    </row>
    <row r="2562" spans="1:11">
      <c r="A2562" s="21"/>
      <c r="B2562" s="21"/>
      <c r="C2562" s="21"/>
      <c r="D2562" s="21"/>
      <c r="E2562" s="21"/>
      <c r="H2562" s="49"/>
      <c r="I2562" s="49"/>
      <c r="J2562" s="50"/>
      <c r="K2562" s="50"/>
    </row>
    <row r="2563" spans="1:11">
      <c r="A2563" s="21"/>
      <c r="B2563" s="21"/>
      <c r="C2563" s="21"/>
      <c r="D2563" s="21"/>
      <c r="E2563" s="21"/>
      <c r="H2563" s="49"/>
      <c r="I2563" s="49"/>
      <c r="J2563" s="50"/>
      <c r="K2563" s="50"/>
    </row>
    <row r="2564" spans="1:11">
      <c r="A2564" s="21"/>
      <c r="B2564" s="21"/>
      <c r="C2564" s="21"/>
      <c r="D2564" s="21"/>
      <c r="E2564" s="21"/>
      <c r="H2564" s="49"/>
      <c r="I2564" s="49"/>
      <c r="J2564" s="50"/>
      <c r="K2564" s="50"/>
    </row>
    <row r="2565" spans="1:11">
      <c r="A2565" s="21"/>
      <c r="B2565" s="21"/>
      <c r="C2565" s="21"/>
      <c r="D2565" s="21"/>
      <c r="E2565" s="21"/>
      <c r="H2565" s="49"/>
      <c r="I2565" s="49"/>
      <c r="J2565" s="50"/>
      <c r="K2565" s="50"/>
    </row>
    <row r="2566" spans="1:11">
      <c r="A2566" s="21"/>
      <c r="B2566" s="21"/>
      <c r="C2566" s="21"/>
      <c r="D2566" s="21"/>
      <c r="E2566" s="21"/>
      <c r="H2566" s="49"/>
      <c r="I2566" s="49"/>
      <c r="J2566" s="50"/>
      <c r="K2566" s="50"/>
    </row>
    <row r="2567" spans="1:11">
      <c r="A2567" s="21"/>
      <c r="B2567" s="21"/>
      <c r="C2567" s="21"/>
      <c r="D2567" s="21"/>
      <c r="E2567" s="21"/>
      <c r="H2567" s="49"/>
      <c r="I2567" s="49"/>
      <c r="J2567" s="50"/>
      <c r="K2567" s="50"/>
    </row>
    <row r="2568" spans="1:11">
      <c r="A2568" s="21"/>
      <c r="B2568" s="21"/>
      <c r="C2568" s="21"/>
      <c r="D2568" s="21"/>
      <c r="E2568" s="21"/>
      <c r="H2568" s="49"/>
      <c r="I2568" s="49"/>
      <c r="J2568" s="50"/>
      <c r="K2568" s="50"/>
    </row>
    <row r="2569" spans="1:11">
      <c r="A2569" s="21"/>
      <c r="B2569" s="21"/>
      <c r="C2569" s="21"/>
      <c r="D2569" s="21"/>
      <c r="E2569" s="21"/>
      <c r="H2569" s="49"/>
      <c r="I2569" s="49"/>
      <c r="J2569" s="50"/>
      <c r="K2569" s="50"/>
    </row>
    <row r="2570" spans="1:11">
      <c r="A2570" s="21"/>
      <c r="B2570" s="21"/>
      <c r="C2570" s="21"/>
      <c r="D2570" s="21"/>
      <c r="E2570" s="21"/>
      <c r="H2570" s="49"/>
      <c r="I2570" s="49"/>
      <c r="J2570" s="50"/>
      <c r="K2570" s="50"/>
    </row>
    <row r="2571" spans="1:11">
      <c r="A2571" s="21"/>
      <c r="B2571" s="21"/>
      <c r="C2571" s="21"/>
      <c r="D2571" s="21"/>
      <c r="E2571" s="21"/>
      <c r="H2571" s="49"/>
      <c r="I2571" s="49"/>
      <c r="J2571" s="50"/>
      <c r="K2571" s="50"/>
    </row>
    <row r="2572" spans="1:11">
      <c r="A2572" s="21"/>
      <c r="B2572" s="21"/>
      <c r="C2572" s="21"/>
      <c r="D2572" s="21"/>
      <c r="E2572" s="21"/>
      <c r="H2572" s="49"/>
      <c r="I2572" s="49"/>
      <c r="J2572" s="50"/>
      <c r="K2572" s="50"/>
    </row>
    <row r="2573" spans="1:11">
      <c r="A2573" s="21"/>
      <c r="B2573" s="21"/>
      <c r="C2573" s="21"/>
      <c r="D2573" s="21"/>
      <c r="E2573" s="21"/>
      <c r="H2573" s="49"/>
      <c r="I2573" s="49"/>
      <c r="J2573" s="50"/>
      <c r="K2573" s="50"/>
    </row>
    <row r="2574" spans="1:11">
      <c r="A2574" s="21"/>
      <c r="B2574" s="21"/>
      <c r="C2574" s="21"/>
      <c r="D2574" s="21"/>
      <c r="E2574" s="21"/>
      <c r="H2574" s="49"/>
      <c r="I2574" s="49"/>
      <c r="J2574" s="50"/>
      <c r="K2574" s="50"/>
    </row>
    <row r="2575" spans="1:11">
      <c r="A2575" s="21"/>
      <c r="B2575" s="21"/>
      <c r="C2575" s="21"/>
      <c r="D2575" s="21"/>
      <c r="E2575" s="21"/>
      <c r="H2575" s="49"/>
      <c r="I2575" s="49"/>
      <c r="J2575" s="50"/>
      <c r="K2575" s="50"/>
    </row>
    <row r="2576" spans="1:11">
      <c r="A2576" s="21"/>
      <c r="B2576" s="21"/>
      <c r="C2576" s="21"/>
      <c r="D2576" s="21"/>
      <c r="E2576" s="21"/>
      <c r="H2576" s="49"/>
      <c r="I2576" s="49"/>
      <c r="J2576" s="50"/>
      <c r="K2576" s="50"/>
    </row>
    <row r="2577" spans="1:11">
      <c r="A2577" s="21"/>
      <c r="B2577" s="21"/>
      <c r="C2577" s="21"/>
      <c r="D2577" s="21"/>
      <c r="E2577" s="21"/>
      <c r="H2577" s="49"/>
      <c r="I2577" s="49"/>
      <c r="J2577" s="50"/>
      <c r="K2577" s="50"/>
    </row>
    <row r="2578" spans="1:11">
      <c r="A2578" s="21"/>
      <c r="B2578" s="21"/>
      <c r="C2578" s="21"/>
      <c r="D2578" s="21"/>
      <c r="E2578" s="21"/>
      <c r="H2578" s="49"/>
      <c r="I2578" s="49"/>
      <c r="J2578" s="50"/>
      <c r="K2578" s="50"/>
    </row>
    <row r="2579" spans="1:11">
      <c r="A2579" s="21"/>
      <c r="B2579" s="21"/>
      <c r="C2579" s="21"/>
      <c r="D2579" s="21"/>
      <c r="E2579" s="21"/>
      <c r="H2579" s="49"/>
      <c r="I2579" s="49"/>
      <c r="J2579" s="50"/>
      <c r="K2579" s="50"/>
    </row>
    <row r="2580" spans="1:11">
      <c r="A2580" s="21"/>
      <c r="B2580" s="21"/>
      <c r="C2580" s="21"/>
      <c r="D2580" s="21"/>
      <c r="E2580" s="21"/>
      <c r="H2580" s="49"/>
      <c r="I2580" s="49"/>
      <c r="J2580" s="50"/>
      <c r="K2580" s="50"/>
    </row>
    <row r="2581" spans="1:11">
      <c r="A2581" s="21"/>
      <c r="B2581" s="21"/>
      <c r="C2581" s="21"/>
      <c r="D2581" s="21"/>
      <c r="E2581" s="21"/>
      <c r="H2581" s="49"/>
      <c r="I2581" s="49"/>
      <c r="J2581" s="50"/>
      <c r="K2581" s="50"/>
    </row>
    <row r="2582" spans="1:11">
      <c r="A2582" s="21"/>
      <c r="B2582" s="21"/>
      <c r="C2582" s="21"/>
      <c r="D2582" s="21"/>
      <c r="E2582" s="21"/>
      <c r="H2582" s="49"/>
      <c r="I2582" s="49"/>
      <c r="J2582" s="50"/>
      <c r="K2582" s="50"/>
    </row>
    <row r="2583" spans="1:11">
      <c r="A2583" s="21"/>
      <c r="B2583" s="21"/>
      <c r="C2583" s="21"/>
      <c r="D2583" s="21"/>
      <c r="E2583" s="21"/>
      <c r="H2583" s="49"/>
      <c r="I2583" s="49"/>
      <c r="J2583" s="50"/>
      <c r="K2583" s="50"/>
    </row>
    <row r="2584" spans="1:11">
      <c r="A2584" s="21"/>
      <c r="B2584" s="21"/>
      <c r="C2584" s="21"/>
      <c r="D2584" s="21"/>
      <c r="E2584" s="21"/>
      <c r="H2584" s="49"/>
      <c r="I2584" s="49"/>
      <c r="J2584" s="50"/>
      <c r="K2584" s="50"/>
    </row>
    <row r="2585" spans="1:11">
      <c r="A2585" s="21"/>
      <c r="B2585" s="21"/>
      <c r="C2585" s="21"/>
      <c r="D2585" s="21"/>
      <c r="E2585" s="21"/>
      <c r="H2585" s="49"/>
      <c r="I2585" s="49"/>
      <c r="J2585" s="50"/>
      <c r="K2585" s="50"/>
    </row>
    <row r="2586" spans="1:11">
      <c r="A2586" s="21"/>
      <c r="B2586" s="21"/>
      <c r="C2586" s="21"/>
      <c r="D2586" s="21"/>
      <c r="E2586" s="21"/>
      <c r="H2586" s="49"/>
      <c r="I2586" s="49"/>
      <c r="J2586" s="50"/>
      <c r="K2586" s="50"/>
    </row>
    <row r="2587" spans="1:11">
      <c r="A2587" s="21"/>
      <c r="B2587" s="21"/>
      <c r="C2587" s="21"/>
      <c r="D2587" s="21"/>
      <c r="E2587" s="21"/>
      <c r="H2587" s="49"/>
      <c r="I2587" s="49"/>
      <c r="J2587" s="50"/>
      <c r="K2587" s="50"/>
    </row>
    <row r="2588" spans="1:11">
      <c r="A2588" s="21"/>
      <c r="B2588" s="21"/>
      <c r="C2588" s="21"/>
      <c r="D2588" s="21"/>
      <c r="E2588" s="21"/>
      <c r="H2588" s="49"/>
      <c r="I2588" s="49"/>
      <c r="J2588" s="50"/>
      <c r="K2588" s="50"/>
    </row>
    <row r="2589" spans="1:11">
      <c r="A2589" s="21"/>
      <c r="B2589" s="21"/>
      <c r="C2589" s="21"/>
      <c r="D2589" s="21"/>
      <c r="E2589" s="21"/>
      <c r="H2589" s="49"/>
      <c r="I2589" s="49"/>
      <c r="J2589" s="50"/>
      <c r="K2589" s="50"/>
    </row>
    <row r="2590" spans="1:11">
      <c r="A2590" s="21"/>
      <c r="B2590" s="21"/>
      <c r="C2590" s="21"/>
      <c r="D2590" s="21"/>
      <c r="E2590" s="21"/>
      <c r="H2590" s="49"/>
      <c r="I2590" s="49"/>
      <c r="J2590" s="50"/>
      <c r="K2590" s="50"/>
    </row>
    <row r="2591" spans="1:11">
      <c r="A2591" s="21"/>
      <c r="B2591" s="21"/>
      <c r="C2591" s="21"/>
      <c r="D2591" s="21"/>
      <c r="E2591" s="21"/>
      <c r="H2591" s="49"/>
      <c r="I2591" s="49"/>
      <c r="J2591" s="50"/>
      <c r="K2591" s="50"/>
    </row>
    <row r="2592" spans="1:11">
      <c r="A2592" s="21"/>
      <c r="B2592" s="21"/>
      <c r="C2592" s="21"/>
      <c r="D2592" s="21"/>
      <c r="E2592" s="21"/>
      <c r="H2592" s="49"/>
      <c r="I2592" s="49"/>
      <c r="J2592" s="50"/>
      <c r="K2592" s="50"/>
    </row>
    <row r="2593" spans="1:11">
      <c r="A2593" s="21"/>
      <c r="B2593" s="21"/>
      <c r="C2593" s="21"/>
      <c r="D2593" s="21"/>
      <c r="E2593" s="21"/>
      <c r="H2593" s="49"/>
      <c r="I2593" s="49"/>
      <c r="J2593" s="50"/>
      <c r="K2593" s="50"/>
    </row>
    <row r="2594" spans="1:11">
      <c r="A2594" s="21"/>
      <c r="B2594" s="21"/>
      <c r="C2594" s="21"/>
      <c r="D2594" s="21"/>
      <c r="E2594" s="21"/>
      <c r="H2594" s="49"/>
      <c r="I2594" s="49"/>
      <c r="J2594" s="50"/>
      <c r="K2594" s="50"/>
    </row>
    <row r="2595" spans="1:11">
      <c r="A2595" s="21"/>
      <c r="B2595" s="21"/>
      <c r="C2595" s="21"/>
      <c r="D2595" s="21"/>
      <c r="E2595" s="21"/>
      <c r="H2595" s="49"/>
      <c r="I2595" s="49"/>
      <c r="J2595" s="50"/>
      <c r="K2595" s="50"/>
    </row>
    <row r="2596" spans="1:11">
      <c r="A2596" s="21"/>
      <c r="B2596" s="21"/>
      <c r="C2596" s="21"/>
      <c r="D2596" s="21"/>
      <c r="E2596" s="21"/>
      <c r="H2596" s="49"/>
      <c r="I2596" s="49"/>
      <c r="J2596" s="50"/>
      <c r="K2596" s="50"/>
    </row>
    <row r="2597" spans="1:11">
      <c r="A2597" s="21"/>
      <c r="B2597" s="21"/>
      <c r="C2597" s="21"/>
      <c r="D2597" s="21"/>
      <c r="E2597" s="21"/>
      <c r="H2597" s="49"/>
      <c r="I2597" s="49"/>
      <c r="J2597" s="50"/>
      <c r="K2597" s="50"/>
    </row>
    <row r="2598" spans="1:11">
      <c r="A2598" s="21"/>
      <c r="B2598" s="21"/>
      <c r="C2598" s="21"/>
      <c r="D2598" s="21"/>
      <c r="E2598" s="21"/>
      <c r="H2598" s="49"/>
      <c r="I2598" s="49"/>
      <c r="J2598" s="50"/>
      <c r="K2598" s="50"/>
    </row>
    <row r="2599" spans="1:11">
      <c r="A2599" s="21"/>
      <c r="B2599" s="21"/>
      <c r="C2599" s="21"/>
      <c r="D2599" s="21"/>
      <c r="E2599" s="21"/>
      <c r="H2599" s="49"/>
      <c r="I2599" s="49"/>
      <c r="J2599" s="50"/>
      <c r="K2599" s="50"/>
    </row>
    <row r="2600" spans="1:11">
      <c r="A2600" s="21"/>
      <c r="B2600" s="21"/>
      <c r="C2600" s="21"/>
      <c r="D2600" s="21"/>
      <c r="E2600" s="21"/>
      <c r="H2600" s="49"/>
      <c r="I2600" s="49"/>
      <c r="J2600" s="50"/>
      <c r="K2600" s="50"/>
    </row>
    <row r="2601" spans="1:11">
      <c r="A2601" s="21"/>
      <c r="B2601" s="21"/>
      <c r="C2601" s="21"/>
      <c r="D2601" s="21"/>
      <c r="E2601" s="21"/>
      <c r="H2601" s="49"/>
      <c r="I2601" s="49"/>
      <c r="J2601" s="50"/>
      <c r="K2601" s="50"/>
    </row>
    <row r="2602" spans="1:11">
      <c r="A2602" s="21"/>
      <c r="B2602" s="21"/>
      <c r="C2602" s="21"/>
      <c r="D2602" s="21"/>
      <c r="E2602" s="21"/>
      <c r="H2602" s="49"/>
      <c r="I2602" s="49"/>
      <c r="J2602" s="50"/>
      <c r="K2602" s="50"/>
    </row>
    <row r="2603" spans="1:11">
      <c r="A2603" s="21"/>
      <c r="B2603" s="21"/>
      <c r="C2603" s="21"/>
      <c r="D2603" s="21"/>
      <c r="E2603" s="21"/>
      <c r="H2603" s="49"/>
      <c r="I2603" s="49"/>
      <c r="J2603" s="50"/>
      <c r="K2603" s="50"/>
    </row>
    <row r="2604" spans="1:11">
      <c r="A2604" s="21"/>
      <c r="B2604" s="21"/>
      <c r="C2604" s="21"/>
      <c r="D2604" s="21"/>
      <c r="E2604" s="21"/>
      <c r="H2604" s="49"/>
      <c r="I2604" s="49"/>
      <c r="J2604" s="50"/>
      <c r="K2604" s="50"/>
    </row>
    <row r="2605" spans="1:11">
      <c r="A2605" s="21"/>
      <c r="B2605" s="21"/>
      <c r="C2605" s="21"/>
      <c r="D2605" s="21"/>
      <c r="E2605" s="21"/>
      <c r="H2605" s="49"/>
      <c r="I2605" s="49"/>
      <c r="J2605" s="50"/>
      <c r="K2605" s="50"/>
    </row>
    <row r="2606" spans="1:11">
      <c r="A2606" s="21"/>
      <c r="B2606" s="21"/>
      <c r="C2606" s="21"/>
      <c r="D2606" s="21"/>
      <c r="E2606" s="21"/>
      <c r="H2606" s="49"/>
      <c r="I2606" s="49"/>
      <c r="J2606" s="50"/>
      <c r="K2606" s="50"/>
    </row>
    <row r="2607" spans="1:11">
      <c r="A2607" s="21"/>
      <c r="B2607" s="21"/>
      <c r="C2607" s="21"/>
      <c r="D2607" s="21"/>
      <c r="E2607" s="21"/>
      <c r="H2607" s="49"/>
      <c r="I2607" s="49"/>
      <c r="J2607" s="50"/>
      <c r="K2607" s="50"/>
    </row>
    <row r="2608" spans="1:11">
      <c r="A2608" s="21"/>
      <c r="B2608" s="21"/>
      <c r="C2608" s="21"/>
      <c r="D2608" s="21"/>
      <c r="E2608" s="21"/>
      <c r="H2608" s="49"/>
      <c r="I2608" s="49"/>
      <c r="J2608" s="50"/>
      <c r="K2608" s="50"/>
    </row>
    <row r="2609" spans="1:11">
      <c r="A2609" s="21"/>
      <c r="B2609" s="21"/>
      <c r="C2609" s="21"/>
      <c r="D2609" s="21"/>
      <c r="E2609" s="21"/>
      <c r="H2609" s="49"/>
      <c r="I2609" s="49"/>
      <c r="J2609" s="50"/>
      <c r="K2609" s="50"/>
    </row>
    <row r="2610" spans="1:11">
      <c r="A2610" s="21"/>
      <c r="B2610" s="21"/>
      <c r="C2610" s="21"/>
      <c r="D2610" s="21"/>
      <c r="E2610" s="21"/>
      <c r="H2610" s="49"/>
      <c r="I2610" s="49"/>
      <c r="J2610" s="50"/>
      <c r="K2610" s="50"/>
    </row>
    <row r="2611" spans="1:11">
      <c r="A2611" s="21"/>
      <c r="B2611" s="21"/>
      <c r="C2611" s="21"/>
      <c r="D2611" s="21"/>
      <c r="E2611" s="21"/>
      <c r="H2611" s="49"/>
      <c r="I2611" s="49"/>
      <c r="J2611" s="50"/>
      <c r="K2611" s="50"/>
    </row>
    <row r="2612" spans="1:11">
      <c r="A2612" s="21"/>
      <c r="B2612" s="21"/>
      <c r="C2612" s="21"/>
      <c r="D2612" s="21"/>
      <c r="E2612" s="21"/>
      <c r="H2612" s="49"/>
      <c r="I2612" s="49"/>
      <c r="J2612" s="50"/>
      <c r="K2612" s="50"/>
    </row>
    <row r="2613" spans="1:11">
      <c r="A2613" s="21"/>
      <c r="B2613" s="21"/>
      <c r="C2613" s="21"/>
      <c r="D2613" s="21"/>
      <c r="E2613" s="21"/>
      <c r="H2613" s="49"/>
      <c r="I2613" s="49"/>
      <c r="J2613" s="50"/>
      <c r="K2613" s="50"/>
    </row>
    <row r="2614" spans="1:11">
      <c r="A2614" s="21"/>
      <c r="B2614" s="21"/>
      <c r="C2614" s="21"/>
      <c r="D2614" s="21"/>
      <c r="E2614" s="21"/>
      <c r="H2614" s="49"/>
      <c r="I2614" s="49"/>
      <c r="J2614" s="50"/>
      <c r="K2614" s="50"/>
    </row>
    <row r="2615" spans="1:11">
      <c r="A2615" s="21"/>
      <c r="B2615" s="21"/>
      <c r="C2615" s="21"/>
      <c r="D2615" s="21"/>
      <c r="E2615" s="21"/>
      <c r="H2615" s="49"/>
      <c r="I2615" s="49"/>
      <c r="J2615" s="50"/>
      <c r="K2615" s="50"/>
    </row>
    <row r="2616" spans="1:11">
      <c r="A2616" s="21"/>
      <c r="B2616" s="21"/>
      <c r="C2616" s="21"/>
      <c r="D2616" s="21"/>
      <c r="E2616" s="21"/>
      <c r="H2616" s="49"/>
      <c r="I2616" s="49"/>
      <c r="J2616" s="50"/>
      <c r="K2616" s="50"/>
    </row>
    <row r="2617" spans="1:11">
      <c r="A2617" s="21"/>
      <c r="B2617" s="21"/>
      <c r="C2617" s="21"/>
      <c r="D2617" s="21"/>
      <c r="E2617" s="21"/>
      <c r="H2617" s="49"/>
      <c r="I2617" s="49"/>
      <c r="J2617" s="50"/>
      <c r="K2617" s="50"/>
    </row>
    <row r="2618" spans="1:11">
      <c r="A2618" s="21"/>
      <c r="B2618" s="21"/>
      <c r="C2618" s="21"/>
      <c r="D2618" s="21"/>
      <c r="E2618" s="21"/>
      <c r="H2618" s="49"/>
      <c r="I2618" s="49"/>
      <c r="J2618" s="50"/>
      <c r="K2618" s="50"/>
    </row>
    <row r="2619" spans="1:11">
      <c r="A2619" s="21"/>
      <c r="B2619" s="21"/>
      <c r="C2619" s="21"/>
      <c r="D2619" s="21"/>
      <c r="E2619" s="21"/>
      <c r="H2619" s="49"/>
      <c r="I2619" s="49"/>
      <c r="J2619" s="50"/>
      <c r="K2619" s="50"/>
    </row>
    <row r="2620" spans="1:11">
      <c r="A2620" s="21"/>
      <c r="B2620" s="21"/>
      <c r="C2620" s="21"/>
      <c r="D2620" s="21"/>
      <c r="E2620" s="21"/>
      <c r="H2620" s="49"/>
      <c r="I2620" s="49"/>
      <c r="J2620" s="50"/>
      <c r="K2620" s="50"/>
    </row>
    <row r="2621" spans="1:11">
      <c r="A2621" s="21"/>
      <c r="B2621" s="21"/>
      <c r="C2621" s="21"/>
      <c r="D2621" s="21"/>
      <c r="E2621" s="21"/>
      <c r="H2621" s="49"/>
      <c r="I2621" s="49"/>
      <c r="J2621" s="50"/>
      <c r="K2621" s="50"/>
    </row>
    <row r="2622" spans="1:11">
      <c r="A2622" s="21"/>
      <c r="B2622" s="21"/>
      <c r="C2622" s="21"/>
      <c r="D2622" s="21"/>
      <c r="E2622" s="21"/>
      <c r="H2622" s="49"/>
      <c r="I2622" s="49"/>
      <c r="J2622" s="50"/>
      <c r="K2622" s="50"/>
    </row>
    <row r="2623" spans="1:11">
      <c r="A2623" s="21"/>
      <c r="B2623" s="21"/>
      <c r="C2623" s="21"/>
      <c r="D2623" s="21"/>
      <c r="E2623" s="21"/>
      <c r="H2623" s="49"/>
      <c r="I2623" s="49"/>
      <c r="J2623" s="50"/>
      <c r="K2623" s="50"/>
    </row>
    <row r="2624" spans="1:11">
      <c r="A2624" s="21"/>
      <c r="B2624" s="21"/>
      <c r="C2624" s="21"/>
      <c r="D2624" s="21"/>
      <c r="E2624" s="21"/>
      <c r="H2624" s="49"/>
      <c r="I2624" s="49"/>
      <c r="J2624" s="50"/>
      <c r="K2624" s="50"/>
    </row>
    <row r="2625" spans="1:11">
      <c r="A2625" s="21"/>
      <c r="B2625" s="21"/>
      <c r="C2625" s="21"/>
      <c r="D2625" s="21"/>
      <c r="E2625" s="21"/>
      <c r="H2625" s="49"/>
      <c r="I2625" s="49"/>
      <c r="J2625" s="50"/>
      <c r="K2625" s="50"/>
    </row>
    <row r="2626" spans="1:11">
      <c r="A2626" s="21"/>
      <c r="B2626" s="21"/>
      <c r="C2626" s="21"/>
      <c r="D2626" s="21"/>
      <c r="E2626" s="21"/>
      <c r="H2626" s="49"/>
      <c r="I2626" s="49"/>
      <c r="J2626" s="50"/>
      <c r="K2626" s="50"/>
    </row>
    <row r="2627" spans="1:11">
      <c r="A2627" s="21"/>
      <c r="B2627" s="21"/>
      <c r="C2627" s="21"/>
      <c r="D2627" s="21"/>
      <c r="E2627" s="21"/>
      <c r="H2627" s="49"/>
      <c r="I2627" s="49"/>
      <c r="J2627" s="50"/>
      <c r="K2627" s="50"/>
    </row>
    <row r="2628" spans="1:11">
      <c r="A2628" s="21"/>
      <c r="B2628" s="21"/>
      <c r="C2628" s="21"/>
      <c r="D2628" s="21"/>
      <c r="E2628" s="21"/>
      <c r="H2628" s="49"/>
      <c r="I2628" s="49"/>
      <c r="J2628" s="50"/>
      <c r="K2628" s="50"/>
    </row>
    <row r="2629" spans="1:11">
      <c r="A2629" s="21"/>
      <c r="B2629" s="21"/>
      <c r="C2629" s="21"/>
      <c r="D2629" s="21"/>
      <c r="E2629" s="21"/>
      <c r="H2629" s="49"/>
      <c r="I2629" s="49"/>
      <c r="J2629" s="50"/>
      <c r="K2629" s="50"/>
    </row>
    <row r="2630" spans="1:11">
      <c r="A2630" s="21"/>
      <c r="B2630" s="21"/>
      <c r="C2630" s="21"/>
      <c r="D2630" s="21"/>
      <c r="E2630" s="21"/>
      <c r="H2630" s="49"/>
      <c r="I2630" s="49"/>
      <c r="J2630" s="50"/>
      <c r="K2630" s="50"/>
    </row>
    <row r="2631" spans="1:11">
      <c r="A2631" s="21"/>
      <c r="B2631" s="21"/>
      <c r="C2631" s="21"/>
      <c r="D2631" s="21"/>
      <c r="E2631" s="21"/>
      <c r="H2631" s="49"/>
      <c r="I2631" s="49"/>
      <c r="J2631" s="50"/>
      <c r="K2631" s="50"/>
    </row>
    <row r="2632" spans="1:11">
      <c r="A2632" s="21"/>
      <c r="B2632" s="21"/>
      <c r="C2632" s="21"/>
      <c r="D2632" s="21"/>
      <c r="E2632" s="21"/>
      <c r="H2632" s="49"/>
      <c r="I2632" s="49"/>
      <c r="J2632" s="50"/>
      <c r="K2632" s="50"/>
    </row>
    <row r="2633" spans="1:11">
      <c r="A2633" s="21"/>
      <c r="B2633" s="21"/>
      <c r="C2633" s="21"/>
      <c r="D2633" s="21"/>
      <c r="E2633" s="21"/>
      <c r="H2633" s="49"/>
      <c r="I2633" s="49"/>
      <c r="J2633" s="50"/>
      <c r="K2633" s="50"/>
    </row>
    <row r="2634" spans="1:11">
      <c r="A2634" s="21"/>
      <c r="B2634" s="21"/>
      <c r="C2634" s="21"/>
      <c r="D2634" s="21"/>
      <c r="E2634" s="21"/>
      <c r="H2634" s="49"/>
      <c r="I2634" s="49"/>
      <c r="J2634" s="50"/>
      <c r="K2634" s="50"/>
    </row>
    <row r="2635" spans="1:11">
      <c r="A2635" s="21"/>
      <c r="B2635" s="21"/>
      <c r="C2635" s="21"/>
      <c r="D2635" s="21"/>
      <c r="E2635" s="21"/>
      <c r="H2635" s="49"/>
      <c r="I2635" s="49"/>
      <c r="J2635" s="50"/>
      <c r="K2635" s="50"/>
    </row>
    <row r="2636" spans="1:11">
      <c r="A2636" s="21"/>
      <c r="B2636" s="21"/>
      <c r="C2636" s="21"/>
      <c r="D2636" s="21"/>
      <c r="E2636" s="21"/>
      <c r="H2636" s="49"/>
      <c r="I2636" s="49"/>
      <c r="J2636" s="50"/>
      <c r="K2636" s="50"/>
    </row>
    <row r="2637" spans="1:11">
      <c r="A2637" s="21"/>
      <c r="B2637" s="21"/>
      <c r="C2637" s="21"/>
      <c r="D2637" s="21"/>
      <c r="E2637" s="21"/>
      <c r="H2637" s="49"/>
      <c r="I2637" s="49"/>
      <c r="J2637" s="50"/>
      <c r="K2637" s="50"/>
    </row>
    <row r="2638" spans="1:11">
      <c r="A2638" s="21"/>
      <c r="B2638" s="21"/>
      <c r="C2638" s="21"/>
      <c r="D2638" s="21"/>
      <c r="E2638" s="21"/>
      <c r="H2638" s="49"/>
      <c r="I2638" s="49"/>
      <c r="J2638" s="50"/>
      <c r="K2638" s="50"/>
    </row>
    <row r="2639" spans="1:11">
      <c r="A2639" s="21"/>
      <c r="B2639" s="21"/>
      <c r="C2639" s="21"/>
      <c r="D2639" s="21"/>
      <c r="E2639" s="21"/>
      <c r="H2639" s="49"/>
      <c r="I2639" s="49"/>
      <c r="J2639" s="50"/>
      <c r="K2639" s="50"/>
    </row>
    <row r="2640" spans="1:11">
      <c r="A2640" s="21"/>
      <c r="B2640" s="21"/>
      <c r="C2640" s="21"/>
      <c r="D2640" s="21"/>
      <c r="E2640" s="21"/>
      <c r="H2640" s="49"/>
      <c r="I2640" s="49"/>
      <c r="J2640" s="50"/>
      <c r="K2640" s="50"/>
    </row>
    <row r="2641" spans="1:11">
      <c r="A2641" s="21"/>
      <c r="B2641" s="21"/>
      <c r="C2641" s="21"/>
      <c r="D2641" s="21"/>
      <c r="E2641" s="21"/>
      <c r="H2641" s="49"/>
      <c r="I2641" s="49"/>
      <c r="J2641" s="50"/>
      <c r="K2641" s="50"/>
    </row>
    <row r="2642" spans="1:11">
      <c r="A2642" s="21"/>
      <c r="B2642" s="21"/>
      <c r="C2642" s="21"/>
      <c r="D2642" s="21"/>
      <c r="E2642" s="21"/>
      <c r="H2642" s="49"/>
      <c r="I2642" s="49"/>
      <c r="J2642" s="50"/>
      <c r="K2642" s="50"/>
    </row>
    <row r="2643" spans="1:11">
      <c r="A2643" s="21"/>
      <c r="B2643" s="21"/>
      <c r="C2643" s="21"/>
      <c r="D2643" s="21"/>
      <c r="E2643" s="21"/>
      <c r="H2643" s="49"/>
      <c r="I2643" s="49"/>
      <c r="J2643" s="50"/>
      <c r="K2643" s="50"/>
    </row>
    <row r="2644" spans="1:11">
      <c r="A2644" s="21"/>
      <c r="B2644" s="21"/>
      <c r="C2644" s="21"/>
      <c r="D2644" s="21"/>
      <c r="E2644" s="21"/>
      <c r="H2644" s="49"/>
      <c r="I2644" s="49"/>
      <c r="J2644" s="50"/>
      <c r="K2644" s="50"/>
    </row>
    <row r="2645" spans="1:11">
      <c r="A2645" s="21"/>
      <c r="B2645" s="21"/>
      <c r="C2645" s="21"/>
      <c r="D2645" s="21"/>
      <c r="E2645" s="21"/>
      <c r="H2645" s="49"/>
      <c r="I2645" s="49"/>
      <c r="J2645" s="50"/>
      <c r="K2645" s="50"/>
    </row>
    <row r="2646" spans="1:11">
      <c r="A2646" s="21"/>
      <c r="B2646" s="21"/>
      <c r="C2646" s="21"/>
      <c r="D2646" s="21"/>
      <c r="E2646" s="21"/>
      <c r="H2646" s="49"/>
      <c r="I2646" s="49"/>
      <c r="J2646" s="50"/>
      <c r="K2646" s="50"/>
    </row>
    <row r="2647" spans="1:11">
      <c r="A2647" s="21"/>
      <c r="B2647" s="21"/>
      <c r="C2647" s="21"/>
      <c r="D2647" s="21"/>
      <c r="E2647" s="21"/>
      <c r="H2647" s="49"/>
      <c r="I2647" s="49"/>
      <c r="J2647" s="50"/>
      <c r="K2647" s="50"/>
    </row>
    <row r="2648" spans="1:11">
      <c r="A2648" s="21"/>
      <c r="B2648" s="21"/>
      <c r="C2648" s="21"/>
      <c r="D2648" s="21"/>
      <c r="E2648" s="21"/>
      <c r="H2648" s="49"/>
      <c r="I2648" s="49"/>
      <c r="J2648" s="50"/>
      <c r="K2648" s="50"/>
    </row>
    <row r="2649" spans="1:11">
      <c r="A2649" s="21"/>
      <c r="B2649" s="21"/>
      <c r="C2649" s="21"/>
      <c r="D2649" s="21"/>
      <c r="E2649" s="21"/>
      <c r="H2649" s="49"/>
      <c r="I2649" s="49"/>
      <c r="J2649" s="50"/>
      <c r="K2649" s="50"/>
    </row>
    <row r="2650" spans="1:11">
      <c r="A2650" s="21"/>
      <c r="B2650" s="21"/>
      <c r="C2650" s="21"/>
      <c r="D2650" s="21"/>
      <c r="E2650" s="21"/>
      <c r="H2650" s="49"/>
      <c r="I2650" s="49"/>
      <c r="J2650" s="50"/>
      <c r="K2650" s="50"/>
    </row>
    <row r="2651" spans="1:11">
      <c r="A2651" s="21"/>
      <c r="B2651" s="21"/>
      <c r="C2651" s="21"/>
      <c r="D2651" s="21"/>
      <c r="E2651" s="21"/>
      <c r="H2651" s="49"/>
      <c r="I2651" s="49"/>
      <c r="J2651" s="50"/>
      <c r="K2651" s="50"/>
    </row>
    <row r="2652" spans="1:11">
      <c r="A2652" s="21"/>
      <c r="B2652" s="21"/>
      <c r="C2652" s="21"/>
      <c r="D2652" s="21"/>
      <c r="E2652" s="21"/>
      <c r="H2652" s="49"/>
      <c r="I2652" s="49"/>
      <c r="J2652" s="50"/>
      <c r="K2652" s="50"/>
    </row>
    <row r="2653" spans="1:11">
      <c r="A2653" s="21"/>
      <c r="B2653" s="21"/>
      <c r="C2653" s="21"/>
      <c r="D2653" s="21"/>
      <c r="E2653" s="21"/>
      <c r="H2653" s="49"/>
      <c r="I2653" s="49"/>
      <c r="J2653" s="50"/>
      <c r="K2653" s="50"/>
    </row>
    <row r="2654" spans="1:11">
      <c r="A2654" s="21"/>
      <c r="B2654" s="21"/>
      <c r="C2654" s="21"/>
      <c r="D2654" s="21"/>
      <c r="E2654" s="21"/>
      <c r="H2654" s="49"/>
      <c r="I2654" s="49"/>
      <c r="J2654" s="50"/>
      <c r="K2654" s="50"/>
    </row>
    <row r="2655" spans="1:11">
      <c r="A2655" s="21"/>
      <c r="B2655" s="21"/>
      <c r="C2655" s="21"/>
      <c r="D2655" s="21"/>
      <c r="E2655" s="21"/>
      <c r="H2655" s="49"/>
      <c r="I2655" s="49"/>
      <c r="J2655" s="50"/>
      <c r="K2655" s="50"/>
    </row>
    <row r="2656" spans="1:11">
      <c r="A2656" s="21"/>
      <c r="B2656" s="21"/>
      <c r="C2656" s="21"/>
      <c r="D2656" s="21"/>
      <c r="E2656" s="21"/>
      <c r="H2656" s="49"/>
      <c r="I2656" s="49"/>
      <c r="J2656" s="50"/>
      <c r="K2656" s="50"/>
    </row>
    <row r="2657" spans="1:11">
      <c r="A2657" s="21"/>
      <c r="B2657" s="21"/>
      <c r="C2657" s="21"/>
      <c r="D2657" s="21"/>
      <c r="E2657" s="21"/>
      <c r="H2657" s="49"/>
      <c r="I2657" s="49"/>
      <c r="J2657" s="50"/>
      <c r="K2657" s="50"/>
    </row>
    <row r="2658" spans="1:11">
      <c r="A2658" s="21"/>
      <c r="B2658" s="21"/>
      <c r="C2658" s="21"/>
      <c r="D2658" s="21"/>
      <c r="E2658" s="21"/>
      <c r="H2658" s="49"/>
      <c r="I2658" s="49"/>
      <c r="J2658" s="50"/>
      <c r="K2658" s="50"/>
    </row>
    <row r="2659" spans="1:11">
      <c r="A2659" s="21"/>
      <c r="B2659" s="21"/>
      <c r="C2659" s="21"/>
      <c r="D2659" s="21"/>
      <c r="E2659" s="21"/>
      <c r="H2659" s="49"/>
      <c r="I2659" s="49"/>
      <c r="J2659" s="50"/>
      <c r="K2659" s="50"/>
    </row>
    <row r="2660" spans="1:11">
      <c r="A2660" s="21"/>
      <c r="B2660" s="21"/>
      <c r="C2660" s="21"/>
      <c r="D2660" s="21"/>
      <c r="E2660" s="21"/>
      <c r="H2660" s="49"/>
      <c r="I2660" s="49"/>
      <c r="J2660" s="50"/>
      <c r="K2660" s="50"/>
    </row>
    <row r="2661" spans="1:11">
      <c r="A2661" s="21"/>
      <c r="B2661" s="21"/>
      <c r="C2661" s="21"/>
      <c r="D2661" s="21"/>
      <c r="E2661" s="21"/>
      <c r="H2661" s="49"/>
      <c r="I2661" s="49"/>
      <c r="J2661" s="50"/>
      <c r="K2661" s="50"/>
    </row>
    <row r="2662" spans="1:11">
      <c r="A2662" s="21"/>
      <c r="B2662" s="21"/>
      <c r="C2662" s="21"/>
      <c r="D2662" s="21"/>
      <c r="E2662" s="21"/>
      <c r="H2662" s="49"/>
      <c r="I2662" s="49"/>
      <c r="J2662" s="50"/>
      <c r="K2662" s="50"/>
    </row>
    <row r="2663" spans="1:11">
      <c r="A2663" s="21"/>
      <c r="B2663" s="21"/>
      <c r="C2663" s="21"/>
      <c r="D2663" s="21"/>
      <c r="E2663" s="21"/>
      <c r="H2663" s="49"/>
      <c r="I2663" s="49"/>
      <c r="J2663" s="50"/>
      <c r="K2663" s="50"/>
    </row>
    <row r="2664" spans="1:11">
      <c r="A2664" s="21"/>
      <c r="B2664" s="21"/>
      <c r="C2664" s="21"/>
      <c r="D2664" s="21"/>
      <c r="E2664" s="21"/>
      <c r="H2664" s="49"/>
      <c r="I2664" s="49"/>
      <c r="J2664" s="50"/>
      <c r="K2664" s="50"/>
    </row>
    <row r="2665" spans="1:11">
      <c r="A2665" s="21"/>
      <c r="B2665" s="21"/>
      <c r="C2665" s="21"/>
      <c r="D2665" s="21"/>
      <c r="E2665" s="21"/>
      <c r="H2665" s="49"/>
      <c r="I2665" s="49"/>
      <c r="J2665" s="50"/>
      <c r="K2665" s="50"/>
    </row>
    <row r="2666" spans="1:11">
      <c r="A2666" s="21"/>
      <c r="B2666" s="21"/>
      <c r="C2666" s="21"/>
      <c r="D2666" s="21"/>
      <c r="E2666" s="21"/>
      <c r="H2666" s="49"/>
      <c r="I2666" s="49"/>
      <c r="J2666" s="50"/>
      <c r="K2666" s="50"/>
    </row>
    <row r="2667" spans="1:11">
      <c r="A2667" s="21"/>
      <c r="B2667" s="21"/>
      <c r="C2667" s="21"/>
      <c r="D2667" s="21"/>
      <c r="E2667" s="21"/>
      <c r="H2667" s="49"/>
      <c r="I2667" s="49"/>
      <c r="J2667" s="50"/>
      <c r="K2667" s="50"/>
    </row>
    <row r="2668" spans="1:11">
      <c r="A2668" s="21"/>
      <c r="B2668" s="21"/>
      <c r="C2668" s="21"/>
      <c r="D2668" s="21"/>
      <c r="E2668" s="21"/>
      <c r="H2668" s="49"/>
      <c r="I2668" s="49"/>
      <c r="J2668" s="50"/>
      <c r="K2668" s="50"/>
    </row>
    <row r="2669" spans="1:11">
      <c r="A2669" s="21"/>
      <c r="B2669" s="21"/>
      <c r="C2669" s="21"/>
      <c r="D2669" s="21"/>
      <c r="E2669" s="21"/>
      <c r="H2669" s="49"/>
      <c r="I2669" s="49"/>
      <c r="J2669" s="50"/>
      <c r="K2669" s="50"/>
    </row>
    <row r="2670" spans="1:11">
      <c r="A2670" s="21"/>
      <c r="B2670" s="21"/>
      <c r="C2670" s="21"/>
      <c r="D2670" s="21"/>
      <c r="E2670" s="21"/>
      <c r="H2670" s="49"/>
      <c r="I2670" s="49"/>
      <c r="J2670" s="50"/>
      <c r="K2670" s="50"/>
    </row>
    <row r="2671" spans="1:11">
      <c r="A2671" s="21"/>
      <c r="B2671" s="21"/>
      <c r="C2671" s="21"/>
      <c r="D2671" s="21"/>
      <c r="E2671" s="21"/>
      <c r="H2671" s="49"/>
      <c r="I2671" s="49"/>
      <c r="J2671" s="50"/>
      <c r="K2671" s="50"/>
    </row>
    <row r="2672" spans="1:11">
      <c r="A2672" s="21"/>
      <c r="B2672" s="21"/>
      <c r="C2672" s="21"/>
      <c r="D2672" s="21"/>
      <c r="E2672" s="21"/>
      <c r="H2672" s="49"/>
      <c r="I2672" s="49"/>
      <c r="J2672" s="50"/>
      <c r="K2672" s="50"/>
    </row>
    <row r="2673" spans="1:11">
      <c r="A2673" s="21"/>
      <c r="B2673" s="21"/>
      <c r="C2673" s="21"/>
      <c r="D2673" s="21"/>
      <c r="E2673" s="21"/>
      <c r="H2673" s="49"/>
      <c r="I2673" s="49"/>
      <c r="J2673" s="50"/>
      <c r="K2673" s="50"/>
    </row>
    <row r="2674" spans="1:11">
      <c r="A2674" s="21"/>
      <c r="B2674" s="21"/>
      <c r="C2674" s="21"/>
      <c r="D2674" s="21"/>
      <c r="E2674" s="21"/>
      <c r="H2674" s="49"/>
      <c r="I2674" s="49"/>
      <c r="J2674" s="50"/>
      <c r="K2674" s="50"/>
    </row>
    <row r="2675" spans="1:11">
      <c r="A2675" s="21"/>
      <c r="B2675" s="21"/>
      <c r="C2675" s="21"/>
      <c r="D2675" s="21"/>
      <c r="E2675" s="21"/>
      <c r="H2675" s="49"/>
      <c r="I2675" s="49"/>
      <c r="J2675" s="50"/>
      <c r="K2675" s="50"/>
    </row>
    <row r="2676" spans="1:11">
      <c r="A2676" s="21"/>
      <c r="B2676" s="21"/>
      <c r="C2676" s="21"/>
      <c r="D2676" s="21"/>
      <c r="E2676" s="21"/>
      <c r="H2676" s="49"/>
      <c r="I2676" s="49"/>
      <c r="J2676" s="50"/>
      <c r="K2676" s="50"/>
    </row>
    <row r="2677" spans="1:11">
      <c r="A2677" s="21"/>
      <c r="B2677" s="21"/>
      <c r="C2677" s="21"/>
      <c r="D2677" s="21"/>
      <c r="E2677" s="21"/>
      <c r="H2677" s="49"/>
      <c r="I2677" s="49"/>
      <c r="J2677" s="50"/>
      <c r="K2677" s="50"/>
    </row>
    <row r="2678" spans="1:11">
      <c r="A2678" s="21"/>
      <c r="B2678" s="21"/>
      <c r="C2678" s="21"/>
      <c r="D2678" s="21"/>
      <c r="E2678" s="21"/>
      <c r="H2678" s="49"/>
      <c r="I2678" s="49"/>
      <c r="J2678" s="50"/>
      <c r="K2678" s="50"/>
    </row>
    <row r="2679" spans="1:11">
      <c r="A2679" s="21"/>
      <c r="B2679" s="21"/>
      <c r="C2679" s="21"/>
      <c r="D2679" s="21"/>
      <c r="E2679" s="21"/>
      <c r="H2679" s="49"/>
      <c r="I2679" s="49"/>
      <c r="J2679" s="50"/>
      <c r="K2679" s="50"/>
    </row>
    <row r="2680" spans="1:11">
      <c r="A2680" s="21"/>
      <c r="B2680" s="21"/>
      <c r="C2680" s="21"/>
      <c r="D2680" s="21"/>
      <c r="E2680" s="21"/>
      <c r="H2680" s="49"/>
      <c r="I2680" s="49"/>
      <c r="J2680" s="50"/>
      <c r="K2680" s="50"/>
    </row>
    <row r="2681" spans="1:11">
      <c r="A2681" s="21"/>
      <c r="B2681" s="21"/>
      <c r="C2681" s="21"/>
      <c r="D2681" s="21"/>
      <c r="E2681" s="21"/>
      <c r="H2681" s="49"/>
      <c r="I2681" s="49"/>
      <c r="J2681" s="50"/>
      <c r="K2681" s="50"/>
    </row>
    <row r="2682" spans="1:11">
      <c r="A2682" s="21"/>
      <c r="B2682" s="21"/>
      <c r="C2682" s="21"/>
      <c r="D2682" s="21"/>
      <c r="E2682" s="21"/>
      <c r="H2682" s="49"/>
      <c r="I2682" s="49"/>
      <c r="J2682" s="50"/>
      <c r="K2682" s="50"/>
    </row>
    <row r="2683" spans="1:11">
      <c r="A2683" s="21"/>
      <c r="B2683" s="21"/>
      <c r="C2683" s="21"/>
      <c r="D2683" s="21"/>
      <c r="E2683" s="21"/>
      <c r="H2683" s="49"/>
      <c r="I2683" s="49"/>
      <c r="J2683" s="50"/>
      <c r="K2683" s="50"/>
    </row>
    <row r="2684" spans="1:11">
      <c r="A2684" s="21"/>
      <c r="B2684" s="21"/>
      <c r="C2684" s="21"/>
      <c r="D2684" s="21"/>
      <c r="E2684" s="21"/>
      <c r="H2684" s="49"/>
      <c r="I2684" s="49"/>
      <c r="J2684" s="50"/>
      <c r="K2684" s="50"/>
    </row>
    <row r="2685" spans="1:11">
      <c r="A2685" s="21"/>
      <c r="B2685" s="21"/>
      <c r="C2685" s="21"/>
      <c r="D2685" s="21"/>
      <c r="E2685" s="21"/>
      <c r="H2685" s="49"/>
      <c r="I2685" s="49"/>
      <c r="J2685" s="50"/>
      <c r="K2685" s="50"/>
    </row>
    <row r="2686" spans="1:11">
      <c r="A2686" s="21"/>
      <c r="B2686" s="21"/>
      <c r="C2686" s="21"/>
      <c r="D2686" s="21"/>
      <c r="E2686" s="21"/>
      <c r="H2686" s="49"/>
      <c r="I2686" s="49"/>
      <c r="J2686" s="50"/>
      <c r="K2686" s="50"/>
    </row>
    <row r="2687" spans="1:11">
      <c r="A2687" s="21"/>
      <c r="B2687" s="21"/>
      <c r="C2687" s="21"/>
      <c r="D2687" s="21"/>
      <c r="E2687" s="21"/>
      <c r="H2687" s="49"/>
      <c r="I2687" s="49"/>
      <c r="J2687" s="50"/>
      <c r="K2687" s="50"/>
    </row>
    <row r="2688" spans="1:11">
      <c r="A2688" s="21"/>
      <c r="B2688" s="21"/>
      <c r="C2688" s="21"/>
      <c r="D2688" s="21"/>
      <c r="E2688" s="21"/>
      <c r="H2688" s="49"/>
      <c r="I2688" s="49"/>
      <c r="J2688" s="50"/>
      <c r="K2688" s="50"/>
    </row>
    <row r="2689" spans="1:11">
      <c r="A2689" s="21"/>
      <c r="B2689" s="21"/>
      <c r="C2689" s="21"/>
      <c r="D2689" s="21"/>
      <c r="E2689" s="21"/>
      <c r="H2689" s="49"/>
      <c r="I2689" s="49"/>
      <c r="J2689" s="50"/>
      <c r="K2689" s="50"/>
    </row>
    <row r="2690" spans="1:11">
      <c r="A2690" s="21"/>
      <c r="B2690" s="21"/>
      <c r="C2690" s="21"/>
      <c r="D2690" s="21"/>
      <c r="E2690" s="21"/>
      <c r="H2690" s="49"/>
      <c r="I2690" s="49"/>
      <c r="J2690" s="50"/>
      <c r="K2690" s="50"/>
    </row>
    <row r="2691" spans="1:11">
      <c r="A2691" s="21"/>
      <c r="B2691" s="21"/>
      <c r="C2691" s="21"/>
      <c r="D2691" s="21"/>
      <c r="E2691" s="21"/>
      <c r="H2691" s="49"/>
      <c r="I2691" s="49"/>
      <c r="J2691" s="50"/>
      <c r="K2691" s="50"/>
    </row>
    <row r="2692" spans="1:11">
      <c r="A2692" s="21"/>
      <c r="B2692" s="21"/>
      <c r="C2692" s="21"/>
      <c r="D2692" s="21"/>
      <c r="E2692" s="21"/>
      <c r="H2692" s="49"/>
      <c r="I2692" s="49"/>
      <c r="J2692" s="50"/>
      <c r="K2692" s="50"/>
    </row>
    <row r="2693" spans="1:11">
      <c r="A2693" s="21"/>
      <c r="B2693" s="21"/>
      <c r="C2693" s="21"/>
      <c r="D2693" s="21"/>
      <c r="E2693" s="21"/>
      <c r="H2693" s="49"/>
      <c r="I2693" s="49"/>
      <c r="J2693" s="50"/>
      <c r="K2693" s="50"/>
    </row>
    <row r="2694" spans="1:11">
      <c r="A2694" s="21"/>
      <c r="B2694" s="21"/>
      <c r="C2694" s="21"/>
      <c r="D2694" s="21"/>
      <c r="E2694" s="21"/>
      <c r="H2694" s="49"/>
      <c r="I2694" s="49"/>
      <c r="J2694" s="50"/>
      <c r="K2694" s="50"/>
    </row>
    <row r="2695" spans="1:11">
      <c r="A2695" s="21"/>
      <c r="B2695" s="21"/>
      <c r="C2695" s="21"/>
      <c r="D2695" s="21"/>
      <c r="E2695" s="21"/>
      <c r="H2695" s="49"/>
      <c r="I2695" s="49"/>
      <c r="J2695" s="50"/>
      <c r="K2695" s="50"/>
    </row>
    <row r="2696" spans="1:11">
      <c r="A2696" s="21"/>
      <c r="B2696" s="21"/>
      <c r="C2696" s="21"/>
      <c r="D2696" s="21"/>
      <c r="E2696" s="21"/>
      <c r="H2696" s="49"/>
      <c r="I2696" s="49"/>
      <c r="J2696" s="50"/>
      <c r="K2696" s="50"/>
    </row>
    <row r="2697" spans="1:11">
      <c r="A2697" s="21"/>
      <c r="B2697" s="21"/>
      <c r="C2697" s="21"/>
      <c r="D2697" s="21"/>
      <c r="E2697" s="21"/>
      <c r="H2697" s="49"/>
      <c r="I2697" s="49"/>
      <c r="J2697" s="50"/>
      <c r="K2697" s="50"/>
    </row>
    <row r="2698" spans="1:11">
      <c r="A2698" s="21"/>
      <c r="B2698" s="21"/>
      <c r="C2698" s="21"/>
      <c r="D2698" s="21"/>
      <c r="E2698" s="21"/>
      <c r="H2698" s="49"/>
      <c r="I2698" s="49"/>
      <c r="J2698" s="50"/>
      <c r="K2698" s="50"/>
    </row>
    <row r="2699" spans="1:11">
      <c r="A2699" s="21"/>
      <c r="B2699" s="21"/>
      <c r="C2699" s="21"/>
      <c r="D2699" s="21"/>
      <c r="E2699" s="21"/>
      <c r="H2699" s="49"/>
      <c r="I2699" s="49"/>
      <c r="J2699" s="50"/>
      <c r="K2699" s="50"/>
    </row>
    <row r="2700" spans="1:11">
      <c r="A2700" s="21"/>
      <c r="B2700" s="21"/>
      <c r="C2700" s="21"/>
      <c r="D2700" s="21"/>
      <c r="E2700" s="21"/>
      <c r="H2700" s="49"/>
      <c r="I2700" s="49"/>
      <c r="J2700" s="50"/>
      <c r="K2700" s="50"/>
    </row>
    <row r="2701" spans="1:11">
      <c r="A2701" s="21"/>
      <c r="B2701" s="21"/>
      <c r="C2701" s="21"/>
      <c r="D2701" s="21"/>
      <c r="E2701" s="21"/>
      <c r="H2701" s="49"/>
      <c r="I2701" s="49"/>
      <c r="J2701" s="50"/>
      <c r="K2701" s="50"/>
    </row>
    <row r="2702" spans="1:11">
      <c r="A2702" s="21"/>
      <c r="B2702" s="21"/>
      <c r="C2702" s="21"/>
      <c r="D2702" s="21"/>
      <c r="E2702" s="21"/>
      <c r="H2702" s="49"/>
      <c r="I2702" s="49"/>
      <c r="J2702" s="50"/>
      <c r="K2702" s="50"/>
    </row>
    <row r="2703" spans="1:11">
      <c r="A2703" s="21"/>
      <c r="B2703" s="21"/>
      <c r="C2703" s="21"/>
      <c r="D2703" s="21"/>
      <c r="E2703" s="21"/>
      <c r="H2703" s="49"/>
      <c r="I2703" s="49"/>
      <c r="J2703" s="50"/>
      <c r="K2703" s="50"/>
    </row>
    <row r="2704" spans="1:11">
      <c r="A2704" s="21"/>
      <c r="B2704" s="21"/>
      <c r="C2704" s="21"/>
      <c r="D2704" s="21"/>
      <c r="E2704" s="21"/>
      <c r="H2704" s="49"/>
      <c r="I2704" s="49"/>
      <c r="J2704" s="50"/>
      <c r="K2704" s="50"/>
    </row>
    <row r="2705" spans="1:11">
      <c r="A2705" s="21"/>
      <c r="B2705" s="21"/>
      <c r="C2705" s="21"/>
      <c r="D2705" s="21"/>
      <c r="E2705" s="21"/>
      <c r="H2705" s="49"/>
      <c r="I2705" s="49"/>
      <c r="J2705" s="50"/>
      <c r="K2705" s="50"/>
    </row>
    <row r="2706" spans="1:11">
      <c r="A2706" s="21"/>
      <c r="B2706" s="21"/>
      <c r="C2706" s="21"/>
      <c r="D2706" s="21"/>
      <c r="E2706" s="21"/>
      <c r="H2706" s="49"/>
      <c r="I2706" s="49"/>
      <c r="J2706" s="50"/>
      <c r="K2706" s="50"/>
    </row>
    <row r="2707" spans="1:11">
      <c r="A2707" s="21"/>
      <c r="B2707" s="21"/>
      <c r="C2707" s="21"/>
      <c r="D2707" s="21"/>
      <c r="E2707" s="21"/>
      <c r="H2707" s="49"/>
      <c r="I2707" s="49"/>
      <c r="J2707" s="50"/>
      <c r="K2707" s="50"/>
    </row>
    <row r="2708" spans="1:11">
      <c r="A2708" s="21"/>
      <c r="B2708" s="21"/>
      <c r="C2708" s="21"/>
      <c r="D2708" s="21"/>
      <c r="E2708" s="21"/>
      <c r="H2708" s="49"/>
      <c r="I2708" s="49"/>
      <c r="J2708" s="50"/>
      <c r="K2708" s="50"/>
    </row>
    <row r="2709" spans="1:11">
      <c r="A2709" s="21"/>
      <c r="B2709" s="21"/>
      <c r="C2709" s="21"/>
      <c r="D2709" s="21"/>
      <c r="E2709" s="21"/>
      <c r="H2709" s="49"/>
      <c r="I2709" s="49"/>
      <c r="J2709" s="50"/>
      <c r="K2709" s="50"/>
    </row>
    <row r="2710" spans="1:11">
      <c r="A2710" s="21"/>
      <c r="B2710" s="21"/>
      <c r="C2710" s="21"/>
      <c r="D2710" s="21"/>
      <c r="E2710" s="21"/>
      <c r="H2710" s="49"/>
      <c r="I2710" s="49"/>
      <c r="J2710" s="50"/>
      <c r="K2710" s="50"/>
    </row>
    <row r="2711" spans="1:11">
      <c r="A2711" s="21"/>
      <c r="B2711" s="21"/>
      <c r="C2711" s="21"/>
      <c r="D2711" s="21"/>
      <c r="E2711" s="21"/>
      <c r="H2711" s="49"/>
      <c r="I2711" s="49"/>
      <c r="J2711" s="50"/>
      <c r="K2711" s="50"/>
    </row>
    <row r="2712" spans="1:11">
      <c r="A2712" s="21"/>
      <c r="B2712" s="21"/>
      <c r="C2712" s="21"/>
      <c r="D2712" s="21"/>
      <c r="E2712" s="21"/>
      <c r="H2712" s="49"/>
      <c r="I2712" s="49"/>
      <c r="J2712" s="50"/>
      <c r="K2712" s="50"/>
    </row>
    <row r="2713" spans="1:11">
      <c r="A2713" s="21"/>
      <c r="B2713" s="21"/>
      <c r="C2713" s="21"/>
      <c r="D2713" s="21"/>
      <c r="E2713" s="21"/>
      <c r="H2713" s="49"/>
      <c r="I2713" s="49"/>
      <c r="J2713" s="50"/>
      <c r="K2713" s="50"/>
    </row>
    <row r="2714" spans="1:11">
      <c r="A2714" s="21"/>
      <c r="B2714" s="21"/>
      <c r="C2714" s="21"/>
      <c r="D2714" s="21"/>
      <c r="E2714" s="21"/>
      <c r="H2714" s="49"/>
      <c r="I2714" s="49"/>
      <c r="J2714" s="50"/>
      <c r="K2714" s="50"/>
    </row>
    <row r="2715" spans="1:11">
      <c r="A2715" s="21"/>
      <c r="B2715" s="21"/>
      <c r="C2715" s="21"/>
      <c r="D2715" s="21"/>
      <c r="E2715" s="21"/>
      <c r="H2715" s="49"/>
      <c r="I2715" s="49"/>
      <c r="J2715" s="50"/>
      <c r="K2715" s="50"/>
    </row>
    <row r="2716" spans="1:11">
      <c r="A2716" s="21"/>
      <c r="B2716" s="21"/>
      <c r="C2716" s="21"/>
      <c r="D2716" s="21"/>
      <c r="E2716" s="21"/>
      <c r="H2716" s="49"/>
      <c r="I2716" s="49"/>
      <c r="J2716" s="50"/>
      <c r="K2716" s="50"/>
    </row>
    <row r="2717" spans="1:11">
      <c r="A2717" s="21"/>
      <c r="B2717" s="21"/>
      <c r="C2717" s="21"/>
      <c r="D2717" s="21"/>
      <c r="E2717" s="21"/>
      <c r="H2717" s="49"/>
      <c r="I2717" s="49"/>
      <c r="J2717" s="50"/>
      <c r="K2717" s="50"/>
    </row>
    <row r="2718" spans="1:11">
      <c r="A2718" s="21"/>
      <c r="B2718" s="21"/>
      <c r="C2718" s="21"/>
      <c r="D2718" s="21"/>
      <c r="E2718" s="21"/>
      <c r="H2718" s="49"/>
      <c r="I2718" s="49"/>
      <c r="J2718" s="50"/>
      <c r="K2718" s="50"/>
    </row>
    <row r="2719" spans="1:11">
      <c r="A2719" s="21"/>
      <c r="B2719" s="21"/>
      <c r="C2719" s="21"/>
      <c r="D2719" s="21"/>
      <c r="E2719" s="21"/>
      <c r="H2719" s="49"/>
      <c r="I2719" s="49"/>
      <c r="J2719" s="50"/>
      <c r="K2719" s="50"/>
    </row>
    <row r="2720" spans="1:11">
      <c r="A2720" s="21"/>
      <c r="B2720" s="21"/>
      <c r="C2720" s="21"/>
      <c r="D2720" s="21"/>
      <c r="E2720" s="21"/>
      <c r="H2720" s="49"/>
      <c r="I2720" s="49"/>
      <c r="J2720" s="50"/>
      <c r="K2720" s="50"/>
    </row>
    <row r="2721" spans="1:11">
      <c r="A2721" s="21"/>
      <c r="B2721" s="21"/>
      <c r="C2721" s="21"/>
      <c r="D2721" s="21"/>
      <c r="E2721" s="21"/>
      <c r="H2721" s="49"/>
      <c r="I2721" s="49"/>
      <c r="J2721" s="50"/>
      <c r="K2721" s="50"/>
    </row>
    <row r="2722" spans="1:11">
      <c r="A2722" s="21"/>
      <c r="B2722" s="21"/>
      <c r="C2722" s="21"/>
      <c r="D2722" s="21"/>
      <c r="E2722" s="21"/>
      <c r="H2722" s="49"/>
      <c r="I2722" s="49"/>
      <c r="J2722" s="50"/>
      <c r="K2722" s="50"/>
    </row>
    <row r="2723" spans="1:11">
      <c r="A2723" s="21"/>
      <c r="B2723" s="21"/>
      <c r="C2723" s="21"/>
      <c r="D2723" s="21"/>
      <c r="E2723" s="21"/>
      <c r="H2723" s="49"/>
      <c r="I2723" s="49"/>
      <c r="J2723" s="50"/>
      <c r="K2723" s="50"/>
    </row>
    <row r="2724" spans="1:11">
      <c r="A2724" s="21"/>
      <c r="B2724" s="21"/>
      <c r="C2724" s="21"/>
      <c r="D2724" s="21"/>
      <c r="E2724" s="21"/>
      <c r="H2724" s="49"/>
      <c r="I2724" s="49"/>
      <c r="J2724" s="50"/>
      <c r="K2724" s="50"/>
    </row>
    <row r="2725" spans="1:11">
      <c r="A2725" s="21"/>
      <c r="B2725" s="21"/>
      <c r="C2725" s="21"/>
      <c r="D2725" s="21"/>
      <c r="E2725" s="21"/>
      <c r="H2725" s="49"/>
      <c r="I2725" s="49"/>
      <c r="J2725" s="50"/>
      <c r="K2725" s="50"/>
    </row>
    <row r="2726" spans="1:11">
      <c r="A2726" s="21"/>
      <c r="B2726" s="21"/>
      <c r="C2726" s="21"/>
      <c r="D2726" s="21"/>
      <c r="E2726" s="21"/>
      <c r="H2726" s="49"/>
      <c r="I2726" s="49"/>
      <c r="J2726" s="50"/>
      <c r="K2726" s="50"/>
    </row>
    <row r="2727" spans="1:11">
      <c r="A2727" s="21"/>
      <c r="B2727" s="21"/>
      <c r="C2727" s="21"/>
      <c r="D2727" s="21"/>
      <c r="E2727" s="21"/>
      <c r="H2727" s="49"/>
      <c r="I2727" s="49"/>
      <c r="J2727" s="50"/>
      <c r="K2727" s="50"/>
    </row>
    <row r="2728" spans="1:11">
      <c r="A2728" s="21"/>
      <c r="B2728" s="21"/>
      <c r="C2728" s="21"/>
      <c r="D2728" s="21"/>
      <c r="E2728" s="21"/>
      <c r="H2728" s="49"/>
      <c r="I2728" s="49"/>
      <c r="J2728" s="50"/>
      <c r="K2728" s="50"/>
    </row>
    <row r="2729" spans="1:11">
      <c r="A2729" s="21"/>
      <c r="B2729" s="21"/>
      <c r="C2729" s="21"/>
      <c r="D2729" s="21"/>
      <c r="E2729" s="21"/>
      <c r="H2729" s="49"/>
      <c r="I2729" s="49"/>
      <c r="J2729" s="50"/>
      <c r="K2729" s="50"/>
    </row>
    <row r="2730" spans="1:11">
      <c r="A2730" s="21"/>
      <c r="B2730" s="21"/>
      <c r="C2730" s="21"/>
      <c r="D2730" s="21"/>
      <c r="E2730" s="21"/>
      <c r="H2730" s="49"/>
      <c r="I2730" s="49"/>
      <c r="J2730" s="50"/>
      <c r="K2730" s="50"/>
    </row>
    <row r="2731" spans="1:11">
      <c r="A2731" s="21"/>
      <c r="B2731" s="21"/>
      <c r="C2731" s="21"/>
      <c r="D2731" s="21"/>
      <c r="E2731" s="21"/>
      <c r="H2731" s="49"/>
      <c r="I2731" s="49"/>
      <c r="J2731" s="50"/>
      <c r="K2731" s="50"/>
    </row>
    <row r="2732" spans="1:11">
      <c r="A2732" s="21"/>
      <c r="B2732" s="21"/>
      <c r="C2732" s="21"/>
      <c r="D2732" s="21"/>
      <c r="E2732" s="21"/>
      <c r="H2732" s="49"/>
      <c r="I2732" s="49"/>
      <c r="J2732" s="50"/>
      <c r="K2732" s="50"/>
    </row>
    <row r="2733" spans="1:11">
      <c r="A2733" s="21"/>
      <c r="B2733" s="21"/>
      <c r="C2733" s="21"/>
      <c r="D2733" s="21"/>
      <c r="E2733" s="21"/>
      <c r="H2733" s="49"/>
      <c r="I2733" s="49"/>
      <c r="J2733" s="50"/>
      <c r="K2733" s="50"/>
    </row>
    <row r="2734" spans="1:11">
      <c r="A2734" s="21"/>
      <c r="B2734" s="21"/>
      <c r="C2734" s="21"/>
      <c r="D2734" s="21"/>
      <c r="E2734" s="21"/>
      <c r="H2734" s="49"/>
      <c r="I2734" s="49"/>
      <c r="J2734" s="50"/>
      <c r="K2734" s="50"/>
    </row>
    <row r="2735" spans="1:11">
      <c r="A2735" s="21"/>
      <c r="B2735" s="21"/>
      <c r="C2735" s="21"/>
      <c r="D2735" s="21"/>
      <c r="E2735" s="21"/>
      <c r="H2735" s="49"/>
      <c r="I2735" s="49"/>
      <c r="J2735" s="50"/>
      <c r="K2735" s="50"/>
    </row>
    <row r="2736" spans="1:11">
      <c r="A2736" s="21"/>
      <c r="B2736" s="21"/>
      <c r="C2736" s="21"/>
      <c r="D2736" s="21"/>
      <c r="E2736" s="21"/>
      <c r="H2736" s="49"/>
      <c r="I2736" s="49"/>
      <c r="J2736" s="50"/>
      <c r="K2736" s="50"/>
    </row>
    <row r="2737" spans="1:11">
      <c r="A2737" s="21"/>
      <c r="B2737" s="21"/>
      <c r="C2737" s="21"/>
      <c r="D2737" s="21"/>
      <c r="E2737" s="21"/>
      <c r="H2737" s="49"/>
      <c r="I2737" s="49"/>
      <c r="J2737" s="50"/>
      <c r="K2737" s="50"/>
    </row>
    <row r="2738" spans="1:11">
      <c r="A2738" s="21"/>
      <c r="B2738" s="21"/>
      <c r="C2738" s="21"/>
      <c r="D2738" s="21"/>
      <c r="E2738" s="21"/>
      <c r="H2738" s="49"/>
      <c r="I2738" s="49"/>
      <c r="J2738" s="50"/>
      <c r="K2738" s="50"/>
    </row>
    <row r="2739" spans="1:11">
      <c r="A2739" s="21"/>
      <c r="B2739" s="21"/>
      <c r="C2739" s="21"/>
      <c r="D2739" s="21"/>
      <c r="E2739" s="21"/>
      <c r="H2739" s="49"/>
      <c r="I2739" s="49"/>
      <c r="J2739" s="50"/>
      <c r="K2739" s="50"/>
    </row>
    <row r="2740" spans="1:11">
      <c r="A2740" s="21"/>
      <c r="B2740" s="21"/>
      <c r="C2740" s="21"/>
      <c r="D2740" s="21"/>
      <c r="E2740" s="21"/>
      <c r="H2740" s="49"/>
      <c r="I2740" s="49"/>
      <c r="J2740" s="50"/>
      <c r="K2740" s="50"/>
    </row>
    <row r="2741" spans="1:11">
      <c r="A2741" s="21"/>
      <c r="B2741" s="21"/>
      <c r="C2741" s="21"/>
      <c r="D2741" s="21"/>
      <c r="E2741" s="21"/>
      <c r="H2741" s="49"/>
      <c r="I2741" s="49"/>
      <c r="J2741" s="50"/>
      <c r="K2741" s="50"/>
    </row>
    <row r="2742" spans="1:11">
      <c r="A2742" s="21"/>
      <c r="B2742" s="21"/>
      <c r="C2742" s="21"/>
      <c r="D2742" s="21"/>
      <c r="E2742" s="21"/>
      <c r="H2742" s="49"/>
      <c r="I2742" s="49"/>
      <c r="J2742" s="50"/>
      <c r="K2742" s="50"/>
    </row>
    <row r="2743" spans="1:11">
      <c r="A2743" s="21"/>
      <c r="B2743" s="21"/>
      <c r="C2743" s="21"/>
      <c r="D2743" s="21"/>
      <c r="E2743" s="21"/>
      <c r="H2743" s="49"/>
      <c r="I2743" s="49"/>
      <c r="J2743" s="50"/>
      <c r="K2743" s="50"/>
    </row>
    <row r="2744" spans="1:11">
      <c r="A2744" s="21"/>
      <c r="B2744" s="21"/>
      <c r="C2744" s="21"/>
      <c r="D2744" s="21"/>
      <c r="E2744" s="21"/>
      <c r="H2744" s="49"/>
      <c r="I2744" s="49"/>
      <c r="J2744" s="50"/>
      <c r="K2744" s="50"/>
    </row>
    <row r="2745" spans="1:11">
      <c r="A2745" s="21"/>
      <c r="B2745" s="21"/>
      <c r="C2745" s="21"/>
      <c r="D2745" s="21"/>
      <c r="E2745" s="21"/>
      <c r="H2745" s="49"/>
      <c r="I2745" s="49"/>
      <c r="J2745" s="50"/>
      <c r="K2745" s="50"/>
    </row>
    <row r="2746" spans="1:11">
      <c r="A2746" s="21"/>
      <c r="B2746" s="21"/>
      <c r="C2746" s="21"/>
      <c r="D2746" s="21"/>
      <c r="E2746" s="21"/>
      <c r="H2746" s="49"/>
      <c r="I2746" s="49"/>
      <c r="J2746" s="50"/>
      <c r="K2746" s="50"/>
    </row>
    <row r="2747" spans="1:11">
      <c r="A2747" s="21"/>
      <c r="B2747" s="21"/>
      <c r="C2747" s="21"/>
      <c r="D2747" s="21"/>
      <c r="E2747" s="21"/>
      <c r="H2747" s="49"/>
      <c r="I2747" s="49"/>
      <c r="J2747" s="50"/>
      <c r="K2747" s="50"/>
    </row>
    <row r="2748" spans="1:11">
      <c r="A2748" s="21"/>
      <c r="B2748" s="21"/>
      <c r="C2748" s="21"/>
      <c r="D2748" s="21"/>
      <c r="E2748" s="21"/>
      <c r="H2748" s="49"/>
      <c r="I2748" s="49"/>
      <c r="J2748" s="50"/>
      <c r="K2748" s="50"/>
    </row>
    <row r="2749" spans="1:11">
      <c r="A2749" s="21"/>
      <c r="B2749" s="21"/>
      <c r="C2749" s="21"/>
      <c r="D2749" s="21"/>
      <c r="E2749" s="21"/>
      <c r="H2749" s="49"/>
      <c r="I2749" s="49"/>
      <c r="J2749" s="50"/>
      <c r="K2749" s="50"/>
    </row>
    <row r="2750" spans="1:11">
      <c r="A2750" s="21"/>
      <c r="B2750" s="21"/>
      <c r="C2750" s="21"/>
      <c r="D2750" s="21"/>
      <c r="E2750" s="21"/>
      <c r="H2750" s="49"/>
      <c r="I2750" s="49"/>
      <c r="J2750" s="50"/>
      <c r="K2750" s="50"/>
    </row>
    <row r="2751" spans="1:11">
      <c r="A2751" s="21"/>
      <c r="B2751" s="21"/>
      <c r="C2751" s="21"/>
      <c r="D2751" s="21"/>
      <c r="E2751" s="21"/>
      <c r="H2751" s="49"/>
      <c r="I2751" s="49"/>
      <c r="J2751" s="50"/>
      <c r="K2751" s="50"/>
    </row>
    <row r="2752" spans="1:11">
      <c r="A2752" s="21"/>
      <c r="B2752" s="21"/>
      <c r="C2752" s="21"/>
      <c r="D2752" s="21"/>
      <c r="E2752" s="21"/>
      <c r="H2752" s="49"/>
      <c r="I2752" s="49"/>
      <c r="J2752" s="50"/>
      <c r="K2752" s="50"/>
    </row>
    <row r="2753" spans="1:11">
      <c r="A2753" s="21"/>
      <c r="B2753" s="21"/>
      <c r="C2753" s="21"/>
      <c r="D2753" s="21"/>
      <c r="E2753" s="21"/>
      <c r="H2753" s="49"/>
      <c r="I2753" s="49"/>
      <c r="J2753" s="50"/>
      <c r="K2753" s="50"/>
    </row>
    <row r="2754" spans="1:11">
      <c r="A2754" s="21"/>
      <c r="B2754" s="21"/>
      <c r="C2754" s="21"/>
      <c r="D2754" s="21"/>
      <c r="E2754" s="21"/>
      <c r="H2754" s="49"/>
      <c r="I2754" s="49"/>
      <c r="J2754" s="50"/>
      <c r="K2754" s="50"/>
    </row>
    <row r="2755" spans="1:11">
      <c r="A2755" s="21"/>
      <c r="B2755" s="21"/>
      <c r="C2755" s="21"/>
      <c r="D2755" s="21"/>
      <c r="E2755" s="21"/>
      <c r="H2755" s="49"/>
      <c r="I2755" s="49"/>
      <c r="J2755" s="50"/>
      <c r="K2755" s="50"/>
    </row>
    <row r="2756" spans="1:11">
      <c r="A2756" s="21"/>
      <c r="B2756" s="21"/>
      <c r="C2756" s="21"/>
      <c r="D2756" s="21"/>
      <c r="E2756" s="21"/>
      <c r="H2756" s="49"/>
      <c r="I2756" s="49"/>
      <c r="J2756" s="50"/>
      <c r="K2756" s="50"/>
    </row>
    <row r="2757" spans="1:11">
      <c r="A2757" s="21"/>
      <c r="B2757" s="21"/>
      <c r="C2757" s="21"/>
      <c r="D2757" s="21"/>
      <c r="E2757" s="21"/>
      <c r="H2757" s="49"/>
      <c r="I2757" s="49"/>
      <c r="J2757" s="50"/>
      <c r="K2757" s="50"/>
    </row>
    <row r="2758" spans="1:11">
      <c r="A2758" s="21"/>
      <c r="B2758" s="21"/>
      <c r="C2758" s="21"/>
      <c r="D2758" s="21"/>
      <c r="E2758" s="21"/>
      <c r="H2758" s="49"/>
      <c r="I2758" s="49"/>
      <c r="J2758" s="50"/>
      <c r="K2758" s="50"/>
    </row>
    <row r="2759" spans="1:11">
      <c r="A2759" s="21"/>
      <c r="B2759" s="21"/>
      <c r="C2759" s="21"/>
      <c r="D2759" s="21"/>
      <c r="E2759" s="21"/>
      <c r="H2759" s="49"/>
      <c r="I2759" s="49"/>
      <c r="J2759" s="50"/>
      <c r="K2759" s="50"/>
    </row>
    <row r="2760" spans="1:11">
      <c r="A2760" s="21"/>
      <c r="B2760" s="21"/>
      <c r="C2760" s="21"/>
      <c r="D2760" s="21"/>
      <c r="E2760" s="21"/>
      <c r="H2760" s="49"/>
      <c r="I2760" s="49"/>
      <c r="J2760" s="50"/>
      <c r="K2760" s="50"/>
    </row>
    <row r="2761" spans="1:11">
      <c r="A2761" s="21"/>
      <c r="B2761" s="21"/>
      <c r="C2761" s="21"/>
      <c r="D2761" s="21"/>
      <c r="E2761" s="21"/>
      <c r="H2761" s="49"/>
      <c r="I2761" s="49"/>
      <c r="J2761" s="50"/>
      <c r="K2761" s="50"/>
    </row>
    <row r="2762" spans="1:11">
      <c r="A2762" s="21"/>
      <c r="B2762" s="21"/>
      <c r="C2762" s="21"/>
      <c r="D2762" s="21"/>
      <c r="E2762" s="21"/>
      <c r="H2762" s="49"/>
      <c r="I2762" s="49"/>
      <c r="J2762" s="50"/>
      <c r="K2762" s="50"/>
    </row>
    <row r="2763" spans="1:11">
      <c r="A2763" s="21"/>
      <c r="B2763" s="21"/>
      <c r="C2763" s="21"/>
      <c r="D2763" s="21"/>
      <c r="E2763" s="21"/>
      <c r="H2763" s="49"/>
      <c r="I2763" s="49"/>
      <c r="J2763" s="50"/>
      <c r="K2763" s="50"/>
    </row>
    <row r="2764" spans="1:11">
      <c r="A2764" s="21"/>
      <c r="B2764" s="21"/>
      <c r="C2764" s="21"/>
      <c r="D2764" s="21"/>
      <c r="E2764" s="21"/>
      <c r="H2764" s="49"/>
      <c r="I2764" s="49"/>
      <c r="J2764" s="50"/>
      <c r="K2764" s="50"/>
    </row>
    <row r="2765" spans="1:11">
      <c r="A2765" s="21"/>
      <c r="B2765" s="21"/>
      <c r="C2765" s="21"/>
      <c r="D2765" s="21"/>
      <c r="E2765" s="21"/>
      <c r="H2765" s="49"/>
      <c r="I2765" s="49"/>
      <c r="J2765" s="50"/>
      <c r="K2765" s="50"/>
    </row>
    <row r="2766" spans="1:11">
      <c r="A2766" s="21"/>
      <c r="B2766" s="21"/>
      <c r="C2766" s="21"/>
      <c r="D2766" s="21"/>
      <c r="E2766" s="21"/>
      <c r="H2766" s="49"/>
      <c r="I2766" s="49"/>
      <c r="J2766" s="50"/>
      <c r="K2766" s="50"/>
    </row>
    <row r="2767" spans="1:11">
      <c r="A2767" s="21"/>
      <c r="B2767" s="21"/>
      <c r="C2767" s="21"/>
      <c r="D2767" s="21"/>
      <c r="E2767" s="21"/>
      <c r="H2767" s="49"/>
      <c r="I2767" s="49"/>
      <c r="J2767" s="50"/>
      <c r="K2767" s="50"/>
    </row>
    <row r="2768" spans="1:11">
      <c r="A2768" s="21"/>
      <c r="B2768" s="21"/>
      <c r="C2768" s="21"/>
      <c r="D2768" s="21"/>
      <c r="E2768" s="21"/>
      <c r="H2768" s="49"/>
      <c r="I2768" s="49"/>
      <c r="J2768" s="50"/>
      <c r="K2768" s="50"/>
    </row>
    <row r="2769" spans="1:11">
      <c r="A2769" s="21"/>
      <c r="B2769" s="21"/>
      <c r="C2769" s="21"/>
      <c r="D2769" s="21"/>
      <c r="E2769" s="21"/>
      <c r="H2769" s="49"/>
      <c r="I2769" s="49"/>
      <c r="J2769" s="50"/>
      <c r="K2769" s="50"/>
    </row>
    <row r="2770" spans="1:11">
      <c r="A2770" s="21"/>
      <c r="B2770" s="21"/>
      <c r="C2770" s="21"/>
      <c r="D2770" s="21"/>
      <c r="E2770" s="21"/>
      <c r="H2770" s="49"/>
      <c r="I2770" s="49"/>
      <c r="J2770" s="50"/>
      <c r="K2770" s="50"/>
    </row>
    <row r="2771" spans="1:11">
      <c r="A2771" s="21"/>
      <c r="B2771" s="21"/>
      <c r="C2771" s="21"/>
      <c r="D2771" s="21"/>
      <c r="E2771" s="21"/>
      <c r="H2771" s="49"/>
      <c r="I2771" s="49"/>
      <c r="J2771" s="50"/>
      <c r="K2771" s="50"/>
    </row>
    <row r="2772" spans="1:11">
      <c r="A2772" s="21"/>
      <c r="B2772" s="21"/>
      <c r="C2772" s="21"/>
      <c r="D2772" s="21"/>
      <c r="E2772" s="21"/>
      <c r="H2772" s="49"/>
      <c r="I2772" s="49"/>
      <c r="J2772" s="50"/>
      <c r="K2772" s="50"/>
    </row>
    <row r="2773" spans="1:11">
      <c r="A2773" s="21"/>
      <c r="B2773" s="21"/>
      <c r="C2773" s="21"/>
      <c r="D2773" s="21"/>
      <c r="E2773" s="21"/>
      <c r="H2773" s="49"/>
      <c r="I2773" s="49"/>
      <c r="J2773" s="50"/>
      <c r="K2773" s="50"/>
    </row>
    <row r="2774" spans="1:11">
      <c r="A2774" s="21"/>
      <c r="B2774" s="21"/>
      <c r="C2774" s="21"/>
      <c r="D2774" s="21"/>
      <c r="E2774" s="21"/>
      <c r="H2774" s="49"/>
      <c r="I2774" s="49"/>
      <c r="J2774" s="50"/>
      <c r="K2774" s="50"/>
    </row>
    <row r="2775" spans="1:11">
      <c r="A2775" s="21"/>
      <c r="B2775" s="21"/>
      <c r="C2775" s="21"/>
      <c r="D2775" s="21"/>
      <c r="E2775" s="21"/>
      <c r="H2775" s="49"/>
      <c r="I2775" s="49"/>
      <c r="J2775" s="50"/>
      <c r="K2775" s="50"/>
    </row>
    <row r="2776" spans="1:11">
      <c r="A2776" s="21"/>
      <c r="B2776" s="21"/>
      <c r="C2776" s="21"/>
      <c r="D2776" s="21"/>
      <c r="E2776" s="21"/>
      <c r="H2776" s="49"/>
      <c r="I2776" s="49"/>
      <c r="J2776" s="50"/>
      <c r="K2776" s="50"/>
    </row>
    <row r="2777" spans="1:11">
      <c r="A2777" s="21"/>
      <c r="B2777" s="21"/>
      <c r="C2777" s="21"/>
      <c r="D2777" s="21"/>
      <c r="E2777" s="21"/>
      <c r="H2777" s="49"/>
      <c r="I2777" s="49"/>
      <c r="J2777" s="50"/>
      <c r="K2777" s="50"/>
    </row>
    <row r="2778" spans="1:11">
      <c r="A2778" s="21"/>
      <c r="B2778" s="21"/>
      <c r="C2778" s="21"/>
      <c r="D2778" s="21"/>
      <c r="E2778" s="21"/>
      <c r="H2778" s="49"/>
      <c r="I2778" s="49"/>
      <c r="J2778" s="50"/>
      <c r="K2778" s="50"/>
    </row>
    <row r="2779" spans="1:11">
      <c r="A2779" s="21"/>
      <c r="B2779" s="21"/>
      <c r="C2779" s="21"/>
      <c r="D2779" s="21"/>
      <c r="E2779" s="21"/>
      <c r="H2779" s="49"/>
      <c r="I2779" s="49"/>
      <c r="J2779" s="50"/>
      <c r="K2779" s="50"/>
    </row>
    <row r="2780" spans="1:11">
      <c r="A2780" s="21"/>
      <c r="B2780" s="21"/>
      <c r="C2780" s="21"/>
      <c r="D2780" s="21"/>
      <c r="E2780" s="21"/>
      <c r="H2780" s="49"/>
      <c r="I2780" s="49"/>
      <c r="J2780" s="50"/>
      <c r="K2780" s="50"/>
    </row>
    <row r="2781" spans="1:11">
      <c r="A2781" s="21"/>
      <c r="B2781" s="21"/>
      <c r="C2781" s="21"/>
      <c r="D2781" s="21"/>
      <c r="E2781" s="21"/>
      <c r="H2781" s="49"/>
      <c r="I2781" s="49"/>
      <c r="J2781" s="50"/>
      <c r="K2781" s="50"/>
    </row>
    <row r="2782" spans="1:11">
      <c r="A2782" s="21"/>
      <c r="B2782" s="21"/>
      <c r="C2782" s="21"/>
      <c r="D2782" s="21"/>
      <c r="E2782" s="21"/>
      <c r="H2782" s="49"/>
      <c r="I2782" s="49"/>
      <c r="J2782" s="50"/>
      <c r="K2782" s="50"/>
    </row>
    <row r="2783" spans="1:11">
      <c r="A2783" s="21"/>
      <c r="B2783" s="21"/>
      <c r="C2783" s="21"/>
      <c r="D2783" s="21"/>
      <c r="E2783" s="21"/>
      <c r="H2783" s="49"/>
      <c r="I2783" s="49"/>
      <c r="J2783" s="50"/>
      <c r="K2783" s="50"/>
    </row>
    <row r="2784" spans="1:11">
      <c r="A2784" s="21"/>
      <c r="B2784" s="21"/>
      <c r="C2784" s="21"/>
      <c r="D2784" s="21"/>
      <c r="E2784" s="21"/>
      <c r="H2784" s="49"/>
      <c r="I2784" s="49"/>
      <c r="J2784" s="50"/>
      <c r="K2784" s="50"/>
    </row>
    <row r="2785" spans="1:11">
      <c r="A2785" s="21"/>
      <c r="B2785" s="21"/>
      <c r="C2785" s="21"/>
      <c r="D2785" s="21"/>
      <c r="E2785" s="21"/>
      <c r="H2785" s="49"/>
      <c r="I2785" s="49"/>
      <c r="J2785" s="50"/>
      <c r="K2785" s="50"/>
    </row>
    <row r="2786" spans="1:11">
      <c r="A2786" s="21"/>
      <c r="B2786" s="21"/>
      <c r="C2786" s="21"/>
      <c r="D2786" s="21"/>
      <c r="E2786" s="21"/>
      <c r="H2786" s="49"/>
      <c r="I2786" s="49"/>
      <c r="J2786" s="50"/>
      <c r="K2786" s="50"/>
    </row>
    <row r="2787" spans="1:11">
      <c r="A2787" s="21"/>
      <c r="B2787" s="21"/>
      <c r="C2787" s="21"/>
      <c r="D2787" s="21"/>
      <c r="E2787" s="21"/>
      <c r="H2787" s="49"/>
      <c r="I2787" s="49"/>
      <c r="J2787" s="50"/>
      <c r="K2787" s="50"/>
    </row>
    <row r="2788" spans="1:11">
      <c r="A2788" s="21"/>
      <c r="B2788" s="21"/>
      <c r="C2788" s="21"/>
      <c r="D2788" s="21"/>
      <c r="E2788" s="21"/>
      <c r="H2788" s="49"/>
      <c r="I2788" s="49"/>
      <c r="J2788" s="50"/>
      <c r="K2788" s="50"/>
    </row>
    <row r="2789" spans="1:11">
      <c r="A2789" s="21"/>
      <c r="B2789" s="21"/>
      <c r="C2789" s="21"/>
      <c r="D2789" s="21"/>
      <c r="E2789" s="21"/>
      <c r="H2789" s="49"/>
      <c r="I2789" s="49"/>
      <c r="J2789" s="50"/>
      <c r="K2789" s="50"/>
    </row>
    <row r="2790" spans="1:11">
      <c r="A2790" s="21"/>
      <c r="B2790" s="21"/>
      <c r="C2790" s="21"/>
      <c r="D2790" s="21"/>
      <c r="E2790" s="21"/>
      <c r="H2790" s="49"/>
      <c r="I2790" s="49"/>
      <c r="J2790" s="50"/>
      <c r="K2790" s="50"/>
    </row>
    <row r="2791" spans="1:11">
      <c r="A2791" s="21"/>
      <c r="B2791" s="21"/>
      <c r="C2791" s="21"/>
      <c r="D2791" s="21"/>
      <c r="E2791" s="21"/>
      <c r="H2791" s="49"/>
      <c r="I2791" s="49"/>
      <c r="J2791" s="50"/>
      <c r="K2791" s="50"/>
    </row>
    <row r="2792" spans="1:11">
      <c r="A2792" s="21"/>
      <c r="B2792" s="21"/>
      <c r="C2792" s="21"/>
      <c r="D2792" s="21"/>
      <c r="E2792" s="21"/>
      <c r="H2792" s="49"/>
      <c r="I2792" s="49"/>
      <c r="J2792" s="50"/>
      <c r="K2792" s="50"/>
    </row>
    <row r="2793" spans="1:11">
      <c r="A2793" s="21"/>
      <c r="B2793" s="21"/>
      <c r="C2793" s="21"/>
      <c r="D2793" s="21"/>
      <c r="E2793" s="21"/>
      <c r="H2793" s="49"/>
      <c r="I2793" s="49"/>
      <c r="J2793" s="50"/>
      <c r="K2793" s="50"/>
    </row>
    <row r="2794" spans="1:11">
      <c r="A2794" s="21"/>
      <c r="B2794" s="21"/>
      <c r="C2794" s="21"/>
      <c r="D2794" s="21"/>
      <c r="E2794" s="21"/>
      <c r="H2794" s="49"/>
      <c r="I2794" s="49"/>
      <c r="J2794" s="50"/>
      <c r="K2794" s="50"/>
    </row>
    <row r="2795" spans="1:11">
      <c r="A2795" s="21"/>
      <c r="B2795" s="21"/>
      <c r="C2795" s="21"/>
      <c r="D2795" s="21"/>
      <c r="E2795" s="21"/>
      <c r="H2795" s="49"/>
      <c r="I2795" s="49"/>
      <c r="J2795" s="50"/>
      <c r="K2795" s="50"/>
    </row>
    <row r="2796" spans="1:11">
      <c r="A2796" s="21"/>
      <c r="B2796" s="21"/>
      <c r="C2796" s="21"/>
      <c r="D2796" s="21"/>
      <c r="E2796" s="21"/>
      <c r="H2796" s="49"/>
      <c r="I2796" s="49"/>
      <c r="J2796" s="50"/>
      <c r="K2796" s="50"/>
    </row>
    <row r="2797" spans="1:11">
      <c r="A2797" s="21"/>
      <c r="B2797" s="21"/>
      <c r="C2797" s="21"/>
      <c r="D2797" s="21"/>
      <c r="E2797" s="21"/>
      <c r="H2797" s="49"/>
      <c r="I2797" s="49"/>
      <c r="J2797" s="50"/>
      <c r="K2797" s="50"/>
    </row>
    <row r="2798" spans="1:11">
      <c r="A2798" s="21"/>
      <c r="B2798" s="21"/>
      <c r="C2798" s="21"/>
      <c r="D2798" s="21"/>
      <c r="E2798" s="21"/>
      <c r="H2798" s="49"/>
      <c r="I2798" s="49"/>
      <c r="J2798" s="50"/>
      <c r="K2798" s="50"/>
    </row>
    <row r="2799" spans="1:11">
      <c r="A2799" s="21"/>
      <c r="B2799" s="21"/>
      <c r="C2799" s="21"/>
      <c r="D2799" s="21"/>
      <c r="E2799" s="21"/>
      <c r="H2799" s="49"/>
      <c r="I2799" s="49"/>
      <c r="J2799" s="50"/>
      <c r="K2799" s="50"/>
    </row>
    <row r="2800" spans="1:11">
      <c r="A2800" s="21"/>
      <c r="B2800" s="21"/>
      <c r="C2800" s="21"/>
      <c r="D2800" s="21"/>
      <c r="E2800" s="21"/>
      <c r="H2800" s="49"/>
      <c r="I2800" s="49"/>
      <c r="J2800" s="50"/>
      <c r="K2800" s="50"/>
    </row>
    <row r="2801" spans="1:11">
      <c r="A2801" s="21"/>
      <c r="B2801" s="21"/>
      <c r="C2801" s="21"/>
      <c r="D2801" s="21"/>
      <c r="E2801" s="21"/>
      <c r="H2801" s="49"/>
      <c r="I2801" s="49"/>
      <c r="J2801" s="50"/>
      <c r="K2801" s="50"/>
    </row>
    <row r="2802" spans="1:11">
      <c r="A2802" s="21"/>
      <c r="B2802" s="21"/>
      <c r="C2802" s="21"/>
      <c r="D2802" s="21"/>
      <c r="E2802" s="21"/>
      <c r="H2802" s="49"/>
      <c r="I2802" s="49"/>
      <c r="J2802" s="50"/>
      <c r="K2802" s="50"/>
    </row>
    <row r="2803" spans="1:11">
      <c r="A2803" s="21"/>
      <c r="B2803" s="21"/>
      <c r="C2803" s="21"/>
      <c r="D2803" s="21"/>
      <c r="E2803" s="21"/>
      <c r="H2803" s="49"/>
      <c r="I2803" s="49"/>
      <c r="J2803" s="50"/>
      <c r="K2803" s="50"/>
    </row>
    <row r="2804" spans="1:11">
      <c r="A2804" s="21"/>
      <c r="B2804" s="21"/>
      <c r="C2804" s="21"/>
      <c r="D2804" s="21"/>
      <c r="E2804" s="21"/>
      <c r="H2804" s="49"/>
      <c r="I2804" s="49"/>
      <c r="J2804" s="50"/>
      <c r="K2804" s="50"/>
    </row>
    <row r="2805" spans="1:11">
      <c r="A2805" s="21"/>
      <c r="B2805" s="21"/>
      <c r="C2805" s="21"/>
      <c r="D2805" s="21"/>
      <c r="E2805" s="21"/>
      <c r="H2805" s="49"/>
      <c r="I2805" s="49"/>
      <c r="J2805" s="50"/>
      <c r="K2805" s="50"/>
    </row>
    <row r="2806" spans="1:11">
      <c r="A2806" s="21"/>
      <c r="B2806" s="21"/>
      <c r="C2806" s="21"/>
      <c r="D2806" s="21"/>
      <c r="E2806" s="21"/>
      <c r="H2806" s="49"/>
      <c r="I2806" s="49"/>
      <c r="J2806" s="50"/>
      <c r="K2806" s="50"/>
    </row>
    <row r="2807" spans="1:11">
      <c r="A2807" s="21"/>
      <c r="B2807" s="21"/>
      <c r="C2807" s="21"/>
      <c r="D2807" s="21"/>
      <c r="E2807" s="21"/>
      <c r="H2807" s="49"/>
      <c r="I2807" s="49"/>
      <c r="J2807" s="50"/>
      <c r="K2807" s="50"/>
    </row>
    <row r="2808" spans="1:11">
      <c r="A2808" s="21"/>
      <c r="B2808" s="21"/>
      <c r="C2808" s="21"/>
      <c r="D2808" s="21"/>
      <c r="E2808" s="21"/>
      <c r="H2808" s="49"/>
      <c r="I2808" s="49"/>
      <c r="J2808" s="50"/>
      <c r="K2808" s="50"/>
    </row>
    <row r="2809" spans="1:11">
      <c r="A2809" s="21"/>
      <c r="B2809" s="21"/>
      <c r="C2809" s="21"/>
      <c r="D2809" s="21"/>
      <c r="E2809" s="21"/>
      <c r="H2809" s="49"/>
      <c r="I2809" s="49"/>
      <c r="J2809" s="50"/>
      <c r="K2809" s="50"/>
    </row>
    <row r="2810" spans="1:11">
      <c r="A2810" s="21"/>
      <c r="B2810" s="21"/>
      <c r="C2810" s="21"/>
      <c r="D2810" s="21"/>
      <c r="E2810" s="21"/>
      <c r="H2810" s="49"/>
      <c r="I2810" s="49"/>
      <c r="J2810" s="50"/>
      <c r="K2810" s="50"/>
    </row>
    <row r="2811" spans="1:11">
      <c r="A2811" s="21"/>
      <c r="B2811" s="21"/>
      <c r="C2811" s="21"/>
      <c r="D2811" s="21"/>
      <c r="E2811" s="21"/>
      <c r="H2811" s="49"/>
      <c r="I2811" s="49"/>
      <c r="J2811" s="50"/>
      <c r="K2811" s="50"/>
    </row>
    <row r="2812" spans="1:11">
      <c r="A2812" s="21"/>
      <c r="B2812" s="21"/>
      <c r="C2812" s="21"/>
      <c r="D2812" s="21"/>
      <c r="E2812" s="21"/>
      <c r="H2812" s="49"/>
      <c r="I2812" s="49"/>
      <c r="J2812" s="50"/>
      <c r="K2812" s="50"/>
    </row>
    <row r="2813" spans="1:11">
      <c r="A2813" s="21"/>
      <c r="B2813" s="21"/>
      <c r="C2813" s="21"/>
      <c r="D2813" s="21"/>
      <c r="E2813" s="21"/>
      <c r="H2813" s="49"/>
      <c r="I2813" s="49"/>
      <c r="J2813" s="50"/>
      <c r="K2813" s="50"/>
    </row>
    <row r="2814" spans="1:11">
      <c r="A2814" s="21"/>
      <c r="B2814" s="21"/>
      <c r="C2814" s="21"/>
      <c r="D2814" s="21"/>
      <c r="E2814" s="21"/>
      <c r="H2814" s="49"/>
      <c r="I2814" s="49"/>
      <c r="J2814" s="50"/>
      <c r="K2814" s="50"/>
    </row>
    <row r="2815" spans="1:11">
      <c r="A2815" s="21"/>
      <c r="B2815" s="21"/>
      <c r="C2815" s="21"/>
      <c r="D2815" s="21"/>
      <c r="E2815" s="21"/>
      <c r="H2815" s="49"/>
      <c r="I2815" s="49"/>
      <c r="J2815" s="50"/>
      <c r="K2815" s="50"/>
    </row>
    <row r="2816" spans="1:11">
      <c r="A2816" s="21"/>
      <c r="B2816" s="21"/>
      <c r="C2816" s="21"/>
      <c r="D2816" s="21"/>
      <c r="E2816" s="21"/>
      <c r="H2816" s="49"/>
      <c r="I2816" s="49"/>
      <c r="J2816" s="50"/>
      <c r="K2816" s="50"/>
    </row>
    <row r="2817" spans="1:11">
      <c r="A2817" s="21"/>
      <c r="B2817" s="21"/>
      <c r="C2817" s="21"/>
      <c r="D2817" s="21"/>
      <c r="E2817" s="21"/>
      <c r="H2817" s="49"/>
      <c r="I2817" s="49"/>
      <c r="J2817" s="50"/>
      <c r="K2817" s="50"/>
    </row>
    <row r="2818" spans="1:11">
      <c r="A2818" s="21"/>
      <c r="B2818" s="21"/>
      <c r="C2818" s="21"/>
      <c r="D2818" s="21"/>
      <c r="E2818" s="21"/>
      <c r="H2818" s="49"/>
      <c r="I2818" s="49"/>
      <c r="J2818" s="50"/>
      <c r="K2818" s="50"/>
    </row>
    <row r="2819" spans="1:11">
      <c r="A2819" s="21"/>
      <c r="B2819" s="21"/>
      <c r="C2819" s="21"/>
      <c r="D2819" s="21"/>
      <c r="E2819" s="21"/>
      <c r="H2819" s="49"/>
      <c r="I2819" s="49"/>
      <c r="J2819" s="50"/>
      <c r="K2819" s="50"/>
    </row>
    <row r="2820" spans="1:11">
      <c r="A2820" s="21"/>
      <c r="B2820" s="21"/>
      <c r="C2820" s="21"/>
      <c r="D2820" s="21"/>
      <c r="E2820" s="21"/>
      <c r="H2820" s="49"/>
      <c r="I2820" s="49"/>
      <c r="J2820" s="50"/>
      <c r="K2820" s="50"/>
    </row>
    <row r="2821" spans="1:11">
      <c r="A2821" s="21"/>
      <c r="B2821" s="21"/>
      <c r="C2821" s="21"/>
      <c r="D2821" s="21"/>
      <c r="E2821" s="21"/>
      <c r="H2821" s="49"/>
      <c r="I2821" s="49"/>
      <c r="J2821" s="50"/>
      <c r="K2821" s="50"/>
    </row>
    <row r="2822" spans="1:11">
      <c r="A2822" s="21"/>
      <c r="B2822" s="21"/>
      <c r="C2822" s="21"/>
      <c r="D2822" s="21"/>
      <c r="E2822" s="21"/>
      <c r="H2822" s="49"/>
      <c r="I2822" s="49"/>
      <c r="J2822" s="50"/>
      <c r="K2822" s="50"/>
    </row>
    <row r="2823" spans="1:11">
      <c r="A2823" s="21"/>
      <c r="B2823" s="21"/>
      <c r="C2823" s="21"/>
      <c r="D2823" s="21"/>
      <c r="E2823" s="21"/>
      <c r="H2823" s="49"/>
      <c r="I2823" s="49"/>
      <c r="J2823" s="50"/>
      <c r="K2823" s="50"/>
    </row>
    <row r="2824" spans="1:11">
      <c r="A2824" s="21"/>
      <c r="B2824" s="21"/>
      <c r="C2824" s="21"/>
      <c r="D2824" s="21"/>
      <c r="E2824" s="21"/>
      <c r="H2824" s="49"/>
      <c r="I2824" s="49"/>
      <c r="J2824" s="50"/>
      <c r="K2824" s="50"/>
    </row>
    <row r="2825" spans="1:11">
      <c r="A2825" s="21"/>
      <c r="B2825" s="21"/>
      <c r="C2825" s="21"/>
      <c r="D2825" s="21"/>
      <c r="E2825" s="21"/>
      <c r="H2825" s="49"/>
      <c r="I2825" s="49"/>
      <c r="J2825" s="50"/>
      <c r="K2825" s="50"/>
    </row>
    <row r="2826" spans="1:11">
      <c r="A2826" s="21"/>
      <c r="B2826" s="21"/>
      <c r="C2826" s="21"/>
      <c r="D2826" s="21"/>
      <c r="E2826" s="21"/>
      <c r="H2826" s="49"/>
      <c r="I2826" s="49"/>
      <c r="J2826" s="50"/>
      <c r="K2826" s="50"/>
    </row>
    <row r="2827" spans="1:11">
      <c r="A2827" s="21"/>
      <c r="B2827" s="21"/>
      <c r="C2827" s="21"/>
      <c r="D2827" s="21"/>
      <c r="E2827" s="21"/>
      <c r="H2827" s="49"/>
      <c r="I2827" s="49"/>
      <c r="J2827" s="50"/>
      <c r="K2827" s="50"/>
    </row>
    <row r="2828" spans="1:11">
      <c r="A2828" s="21"/>
      <c r="B2828" s="21"/>
      <c r="C2828" s="21"/>
      <c r="D2828" s="21"/>
      <c r="E2828" s="21"/>
      <c r="H2828" s="49"/>
      <c r="I2828" s="49"/>
      <c r="J2828" s="50"/>
      <c r="K2828" s="50"/>
    </row>
    <row r="2829" spans="1:11">
      <c r="A2829" s="21"/>
      <c r="B2829" s="21"/>
      <c r="C2829" s="21"/>
      <c r="D2829" s="21"/>
      <c r="E2829" s="21"/>
      <c r="H2829" s="49"/>
      <c r="I2829" s="49"/>
      <c r="J2829" s="50"/>
      <c r="K2829" s="50"/>
    </row>
    <row r="2830" spans="1:11">
      <c r="A2830" s="21"/>
      <c r="B2830" s="21"/>
      <c r="C2830" s="21"/>
      <c r="D2830" s="21"/>
      <c r="E2830" s="21"/>
      <c r="H2830" s="49"/>
      <c r="I2830" s="49"/>
      <c r="J2830" s="50"/>
      <c r="K2830" s="50"/>
    </row>
    <row r="2831" spans="1:11">
      <c r="A2831" s="21"/>
      <c r="B2831" s="21"/>
      <c r="C2831" s="21"/>
      <c r="D2831" s="21"/>
      <c r="E2831" s="21"/>
      <c r="H2831" s="49"/>
      <c r="I2831" s="49"/>
      <c r="J2831" s="50"/>
      <c r="K2831" s="50"/>
    </row>
    <row r="2832" spans="1:11">
      <c r="A2832" s="21"/>
      <c r="B2832" s="21"/>
      <c r="C2832" s="21"/>
      <c r="D2832" s="21"/>
      <c r="E2832" s="21"/>
      <c r="H2832" s="49"/>
      <c r="I2832" s="49"/>
      <c r="J2832" s="50"/>
      <c r="K2832" s="50"/>
    </row>
    <row r="2833" spans="1:11">
      <c r="A2833" s="21"/>
      <c r="B2833" s="21"/>
      <c r="C2833" s="21"/>
      <c r="D2833" s="21"/>
      <c r="E2833" s="21"/>
      <c r="H2833" s="49"/>
      <c r="I2833" s="49"/>
      <c r="J2833" s="50"/>
      <c r="K2833" s="50"/>
    </row>
    <row r="2834" spans="1:11">
      <c r="A2834" s="21"/>
      <c r="B2834" s="21"/>
      <c r="C2834" s="21"/>
      <c r="D2834" s="21"/>
      <c r="E2834" s="21"/>
      <c r="H2834" s="49"/>
      <c r="I2834" s="49"/>
      <c r="J2834" s="50"/>
      <c r="K2834" s="50"/>
    </row>
    <row r="2835" spans="1:11">
      <c r="A2835" s="21"/>
      <c r="B2835" s="21"/>
      <c r="C2835" s="21"/>
      <c r="D2835" s="21"/>
      <c r="E2835" s="21"/>
      <c r="H2835" s="49"/>
      <c r="I2835" s="49"/>
      <c r="J2835" s="50"/>
      <c r="K2835" s="50"/>
    </row>
    <row r="2836" spans="1:11">
      <c r="A2836" s="21"/>
      <c r="B2836" s="21"/>
      <c r="C2836" s="21"/>
      <c r="D2836" s="21"/>
      <c r="E2836" s="21"/>
      <c r="H2836" s="49"/>
      <c r="I2836" s="49"/>
      <c r="J2836" s="50"/>
      <c r="K2836" s="50"/>
    </row>
    <row r="2837" spans="1:11">
      <c r="A2837" s="21"/>
      <c r="B2837" s="21"/>
      <c r="C2837" s="21"/>
      <c r="D2837" s="21"/>
      <c r="E2837" s="21"/>
      <c r="H2837" s="49"/>
      <c r="I2837" s="49"/>
      <c r="J2837" s="50"/>
      <c r="K2837" s="50"/>
    </row>
    <row r="2838" spans="1:11">
      <c r="A2838" s="21"/>
      <c r="B2838" s="21"/>
      <c r="C2838" s="21"/>
      <c r="D2838" s="21"/>
      <c r="E2838" s="21"/>
      <c r="H2838" s="49"/>
      <c r="I2838" s="49"/>
      <c r="J2838" s="50"/>
      <c r="K2838" s="50"/>
    </row>
    <row r="2839" spans="1:11">
      <c r="A2839" s="21"/>
      <c r="B2839" s="21"/>
      <c r="C2839" s="21"/>
      <c r="D2839" s="21"/>
      <c r="E2839" s="21"/>
      <c r="H2839" s="49"/>
      <c r="I2839" s="49"/>
      <c r="J2839" s="50"/>
      <c r="K2839" s="50"/>
    </row>
    <row r="2840" spans="1:11">
      <c r="A2840" s="21"/>
      <c r="B2840" s="21"/>
      <c r="C2840" s="21"/>
      <c r="D2840" s="21"/>
      <c r="E2840" s="21"/>
      <c r="H2840" s="49"/>
      <c r="I2840" s="49"/>
      <c r="J2840" s="50"/>
      <c r="K2840" s="50"/>
    </row>
    <row r="2841" spans="1:11">
      <c r="A2841" s="21"/>
      <c r="B2841" s="21"/>
      <c r="C2841" s="21"/>
      <c r="D2841" s="21"/>
      <c r="E2841" s="21"/>
      <c r="H2841" s="49"/>
      <c r="I2841" s="49"/>
      <c r="J2841" s="50"/>
      <c r="K2841" s="50"/>
    </row>
    <row r="2842" spans="1:11">
      <c r="A2842" s="21"/>
      <c r="B2842" s="21"/>
      <c r="C2842" s="21"/>
      <c r="D2842" s="21"/>
      <c r="E2842" s="21"/>
      <c r="H2842" s="49"/>
      <c r="I2842" s="49"/>
      <c r="J2842" s="50"/>
      <c r="K2842" s="50"/>
    </row>
    <row r="2843" spans="1:11">
      <c r="A2843" s="21"/>
      <c r="B2843" s="21"/>
      <c r="C2843" s="21"/>
      <c r="D2843" s="21"/>
      <c r="E2843" s="21"/>
      <c r="H2843" s="49"/>
      <c r="I2843" s="49"/>
      <c r="J2843" s="50"/>
      <c r="K2843" s="50"/>
    </row>
    <row r="2844" spans="1:11">
      <c r="A2844" s="21"/>
      <c r="B2844" s="21"/>
      <c r="C2844" s="21"/>
      <c r="D2844" s="21"/>
      <c r="E2844" s="21"/>
      <c r="H2844" s="49"/>
      <c r="I2844" s="49"/>
      <c r="J2844" s="50"/>
      <c r="K2844" s="50"/>
    </row>
    <row r="2845" spans="1:11">
      <c r="A2845" s="21"/>
      <c r="B2845" s="21"/>
      <c r="C2845" s="21"/>
      <c r="D2845" s="21"/>
      <c r="E2845" s="21"/>
      <c r="H2845" s="49"/>
      <c r="I2845" s="49"/>
      <c r="J2845" s="50"/>
      <c r="K2845" s="50"/>
    </row>
    <row r="2846" spans="1:11">
      <c r="A2846" s="21"/>
      <c r="B2846" s="21"/>
      <c r="C2846" s="21"/>
      <c r="D2846" s="21"/>
      <c r="E2846" s="21"/>
      <c r="H2846" s="49"/>
      <c r="I2846" s="49"/>
      <c r="J2846" s="50"/>
      <c r="K2846" s="50"/>
    </row>
    <row r="2847" spans="1:11">
      <c r="A2847" s="21"/>
      <c r="B2847" s="21"/>
      <c r="C2847" s="21"/>
      <c r="D2847" s="21"/>
      <c r="E2847" s="21"/>
      <c r="H2847" s="49"/>
      <c r="I2847" s="49"/>
      <c r="J2847" s="50"/>
      <c r="K2847" s="50"/>
    </row>
    <row r="2848" spans="1:11">
      <c r="A2848" s="21"/>
      <c r="B2848" s="21"/>
      <c r="C2848" s="21"/>
      <c r="D2848" s="21"/>
      <c r="E2848" s="21"/>
      <c r="H2848" s="49"/>
      <c r="I2848" s="49"/>
      <c r="J2848" s="50"/>
      <c r="K2848" s="50"/>
    </row>
    <row r="2849" spans="1:11">
      <c r="A2849" s="21"/>
      <c r="B2849" s="21"/>
      <c r="C2849" s="21"/>
      <c r="D2849" s="21"/>
      <c r="E2849" s="21"/>
      <c r="H2849" s="49"/>
      <c r="I2849" s="49"/>
      <c r="J2849" s="50"/>
      <c r="K2849" s="50"/>
    </row>
    <row r="2850" spans="1:11">
      <c r="A2850" s="21"/>
      <c r="B2850" s="21"/>
      <c r="C2850" s="21"/>
      <c r="D2850" s="21"/>
      <c r="E2850" s="21"/>
      <c r="H2850" s="49"/>
      <c r="I2850" s="49"/>
      <c r="J2850" s="50"/>
      <c r="K2850" s="50"/>
    </row>
    <row r="2851" spans="1:11">
      <c r="A2851" s="21"/>
      <c r="B2851" s="21"/>
      <c r="C2851" s="21"/>
      <c r="D2851" s="21"/>
      <c r="E2851" s="21"/>
      <c r="H2851" s="49"/>
      <c r="I2851" s="49"/>
      <c r="J2851" s="50"/>
      <c r="K2851" s="50"/>
    </row>
    <row r="2852" spans="1:11">
      <c r="A2852" s="21"/>
      <c r="B2852" s="21"/>
      <c r="C2852" s="21"/>
      <c r="D2852" s="21"/>
      <c r="E2852" s="21"/>
      <c r="H2852" s="49"/>
      <c r="I2852" s="49"/>
      <c r="J2852" s="50"/>
      <c r="K2852" s="50"/>
    </row>
    <row r="2853" spans="1:11">
      <c r="A2853" s="21"/>
      <c r="B2853" s="21"/>
      <c r="C2853" s="21"/>
      <c r="D2853" s="21"/>
      <c r="E2853" s="21"/>
      <c r="H2853" s="49"/>
      <c r="I2853" s="49"/>
      <c r="J2853" s="50"/>
      <c r="K2853" s="50"/>
    </row>
    <row r="2854" spans="1:11">
      <c r="A2854" s="21"/>
      <c r="B2854" s="21"/>
      <c r="C2854" s="21"/>
      <c r="D2854" s="21"/>
      <c r="E2854" s="21"/>
      <c r="H2854" s="49"/>
      <c r="I2854" s="49"/>
      <c r="J2854" s="50"/>
      <c r="K2854" s="50"/>
    </row>
    <row r="2855" spans="1:11">
      <c r="A2855" s="21"/>
      <c r="B2855" s="21"/>
      <c r="C2855" s="21"/>
      <c r="D2855" s="21"/>
      <c r="E2855" s="21"/>
      <c r="H2855" s="49"/>
      <c r="I2855" s="49"/>
      <c r="J2855" s="50"/>
      <c r="K2855" s="50"/>
    </row>
    <row r="2856" spans="1:11">
      <c r="A2856" s="21"/>
      <c r="B2856" s="21"/>
      <c r="C2856" s="21"/>
      <c r="D2856" s="21"/>
      <c r="E2856" s="21"/>
      <c r="H2856" s="49"/>
      <c r="I2856" s="49"/>
      <c r="J2856" s="50"/>
      <c r="K2856" s="50"/>
    </row>
    <row r="2857" spans="1:11">
      <c r="A2857" s="21"/>
      <c r="B2857" s="21"/>
      <c r="C2857" s="21"/>
      <c r="D2857" s="21"/>
      <c r="E2857" s="21"/>
      <c r="H2857" s="49"/>
      <c r="I2857" s="49"/>
      <c r="J2857" s="50"/>
      <c r="K2857" s="50"/>
    </row>
    <row r="2858" spans="1:11">
      <c r="A2858" s="21"/>
      <c r="B2858" s="21"/>
      <c r="C2858" s="21"/>
      <c r="D2858" s="21"/>
      <c r="E2858" s="21"/>
      <c r="H2858" s="49"/>
      <c r="I2858" s="49"/>
      <c r="J2858" s="50"/>
      <c r="K2858" s="50"/>
    </row>
    <row r="2859" spans="1:11">
      <c r="A2859" s="21"/>
      <c r="B2859" s="21"/>
      <c r="C2859" s="21"/>
      <c r="D2859" s="21"/>
      <c r="E2859" s="21"/>
      <c r="H2859" s="49"/>
      <c r="I2859" s="49"/>
      <c r="J2859" s="50"/>
      <c r="K2859" s="50"/>
    </row>
    <row r="2860" spans="1:11">
      <c r="A2860" s="21"/>
      <c r="B2860" s="21"/>
      <c r="C2860" s="21"/>
      <c r="D2860" s="21"/>
      <c r="E2860" s="21"/>
      <c r="H2860" s="49"/>
      <c r="I2860" s="49"/>
      <c r="J2860" s="50"/>
      <c r="K2860" s="50"/>
    </row>
    <row r="2861" spans="1:11">
      <c r="A2861" s="21"/>
      <c r="B2861" s="21"/>
      <c r="C2861" s="21"/>
      <c r="D2861" s="21"/>
      <c r="E2861" s="21"/>
      <c r="H2861" s="49"/>
      <c r="I2861" s="49"/>
      <c r="J2861" s="50"/>
      <c r="K2861" s="50"/>
    </row>
    <row r="2862" spans="1:11">
      <c r="A2862" s="21"/>
      <c r="B2862" s="21"/>
      <c r="C2862" s="21"/>
      <c r="D2862" s="21"/>
      <c r="E2862" s="21"/>
      <c r="H2862" s="49"/>
      <c r="I2862" s="49"/>
      <c r="J2862" s="50"/>
      <c r="K2862" s="50"/>
    </row>
    <row r="2863" spans="1:11">
      <c r="A2863" s="21"/>
      <c r="B2863" s="21"/>
      <c r="C2863" s="21"/>
      <c r="D2863" s="21"/>
      <c r="E2863" s="21"/>
      <c r="H2863" s="49"/>
      <c r="I2863" s="49"/>
      <c r="J2863" s="50"/>
      <c r="K2863" s="50"/>
    </row>
    <row r="2864" spans="1:11">
      <c r="A2864" s="21"/>
      <c r="B2864" s="21"/>
      <c r="C2864" s="21"/>
      <c r="D2864" s="21"/>
      <c r="E2864" s="21"/>
      <c r="H2864" s="49"/>
      <c r="I2864" s="49"/>
      <c r="J2864" s="50"/>
      <c r="K2864" s="50"/>
    </row>
    <row r="2865" spans="1:11">
      <c r="A2865" s="21"/>
      <c r="B2865" s="21"/>
      <c r="C2865" s="21"/>
      <c r="D2865" s="21"/>
      <c r="E2865" s="21"/>
      <c r="H2865" s="49"/>
      <c r="I2865" s="49"/>
      <c r="J2865" s="50"/>
      <c r="K2865" s="50"/>
    </row>
    <row r="2866" spans="1:11">
      <c r="A2866" s="21"/>
      <c r="B2866" s="21"/>
      <c r="C2866" s="21"/>
      <c r="D2866" s="21"/>
      <c r="E2866" s="21"/>
      <c r="H2866" s="49"/>
      <c r="I2866" s="49"/>
      <c r="J2866" s="50"/>
      <c r="K2866" s="50"/>
    </row>
    <row r="2867" spans="1:11">
      <c r="A2867" s="21"/>
      <c r="B2867" s="21"/>
      <c r="C2867" s="21"/>
      <c r="D2867" s="21"/>
      <c r="E2867" s="21"/>
      <c r="H2867" s="49"/>
      <c r="I2867" s="49"/>
      <c r="J2867" s="50"/>
      <c r="K2867" s="50"/>
    </row>
    <row r="2868" spans="1:11">
      <c r="A2868" s="21"/>
      <c r="B2868" s="21"/>
      <c r="C2868" s="21"/>
      <c r="D2868" s="21"/>
      <c r="E2868" s="21"/>
      <c r="H2868" s="49"/>
      <c r="I2868" s="49"/>
      <c r="J2868" s="50"/>
      <c r="K2868" s="50"/>
    </row>
    <row r="2869" spans="1:11">
      <c r="A2869" s="21"/>
      <c r="B2869" s="21"/>
      <c r="C2869" s="21"/>
      <c r="D2869" s="21"/>
      <c r="E2869" s="21"/>
      <c r="H2869" s="49"/>
      <c r="I2869" s="49"/>
      <c r="J2869" s="50"/>
      <c r="K2869" s="50"/>
    </row>
    <row r="2870" spans="1:11">
      <c r="A2870" s="21"/>
      <c r="B2870" s="21"/>
      <c r="C2870" s="21"/>
      <c r="D2870" s="21"/>
      <c r="E2870" s="21"/>
      <c r="H2870" s="49"/>
      <c r="I2870" s="49"/>
      <c r="J2870" s="50"/>
      <c r="K2870" s="50"/>
    </row>
    <row r="2871" spans="1:11">
      <c r="A2871" s="21"/>
      <c r="B2871" s="21"/>
      <c r="C2871" s="21"/>
      <c r="D2871" s="21"/>
      <c r="E2871" s="21"/>
      <c r="H2871" s="49"/>
      <c r="I2871" s="49"/>
      <c r="J2871" s="50"/>
      <c r="K2871" s="50"/>
    </row>
    <row r="2872" spans="1:11">
      <c r="A2872" s="21"/>
      <c r="B2872" s="21"/>
      <c r="C2872" s="21"/>
      <c r="D2872" s="21"/>
      <c r="E2872" s="21"/>
      <c r="H2872" s="49"/>
      <c r="I2872" s="49"/>
      <c r="J2872" s="50"/>
      <c r="K2872" s="50"/>
    </row>
    <row r="2873" spans="1:11">
      <c r="A2873" s="21"/>
      <c r="B2873" s="21"/>
      <c r="C2873" s="21"/>
      <c r="D2873" s="21"/>
      <c r="E2873" s="21"/>
      <c r="H2873" s="49"/>
      <c r="I2873" s="49"/>
      <c r="J2873" s="50"/>
      <c r="K2873" s="50"/>
    </row>
    <row r="2874" spans="1:11">
      <c r="A2874" s="21"/>
      <c r="B2874" s="21"/>
      <c r="C2874" s="21"/>
      <c r="D2874" s="21"/>
      <c r="E2874" s="21"/>
      <c r="H2874" s="49"/>
      <c r="I2874" s="49"/>
      <c r="J2874" s="50"/>
      <c r="K2874" s="50"/>
    </row>
    <row r="2875" spans="1:11">
      <c r="A2875" s="21"/>
      <c r="B2875" s="21"/>
      <c r="C2875" s="21"/>
      <c r="D2875" s="21"/>
      <c r="E2875" s="21"/>
      <c r="H2875" s="49"/>
      <c r="I2875" s="49"/>
      <c r="J2875" s="50"/>
      <c r="K2875" s="50"/>
    </row>
    <row r="2876" spans="1:11">
      <c r="A2876" s="21"/>
      <c r="B2876" s="21"/>
      <c r="C2876" s="21"/>
      <c r="D2876" s="21"/>
      <c r="E2876" s="21"/>
      <c r="H2876" s="49"/>
      <c r="I2876" s="49"/>
      <c r="J2876" s="50"/>
      <c r="K2876" s="50"/>
    </row>
    <row r="2877" spans="1:11">
      <c r="A2877" s="21"/>
      <c r="B2877" s="21"/>
      <c r="C2877" s="21"/>
      <c r="D2877" s="21"/>
      <c r="E2877" s="21"/>
      <c r="H2877" s="49"/>
      <c r="I2877" s="49"/>
      <c r="J2877" s="50"/>
      <c r="K2877" s="50"/>
    </row>
    <row r="2878" spans="1:11">
      <c r="A2878" s="21"/>
      <c r="B2878" s="21"/>
      <c r="C2878" s="21"/>
      <c r="D2878" s="21"/>
      <c r="E2878" s="21"/>
      <c r="H2878" s="49"/>
      <c r="I2878" s="49"/>
      <c r="J2878" s="50"/>
      <c r="K2878" s="50"/>
    </row>
    <row r="2879" spans="1:11">
      <c r="A2879" s="21"/>
      <c r="B2879" s="21"/>
      <c r="C2879" s="21"/>
      <c r="D2879" s="21"/>
      <c r="E2879" s="21"/>
      <c r="H2879" s="49"/>
      <c r="I2879" s="49"/>
      <c r="J2879" s="50"/>
      <c r="K2879" s="50"/>
    </row>
    <row r="2880" spans="1:11">
      <c r="A2880" s="21"/>
      <c r="B2880" s="21"/>
      <c r="C2880" s="21"/>
      <c r="D2880" s="21"/>
      <c r="E2880" s="21"/>
      <c r="H2880" s="49"/>
      <c r="I2880" s="49"/>
      <c r="J2880" s="50"/>
      <c r="K2880" s="50"/>
    </row>
    <row r="2881" spans="1:11">
      <c r="A2881" s="21"/>
      <c r="B2881" s="21"/>
      <c r="C2881" s="21"/>
      <c r="D2881" s="21"/>
      <c r="E2881" s="21"/>
      <c r="H2881" s="49"/>
      <c r="I2881" s="49"/>
      <c r="J2881" s="50"/>
      <c r="K2881" s="50"/>
    </row>
    <row r="2882" spans="1:11">
      <c r="A2882" s="21"/>
      <c r="B2882" s="21"/>
      <c r="C2882" s="21"/>
      <c r="D2882" s="21"/>
      <c r="E2882" s="21"/>
      <c r="H2882" s="49"/>
      <c r="I2882" s="49"/>
      <c r="J2882" s="50"/>
      <c r="K2882" s="50"/>
    </row>
    <row r="2883" spans="1:11">
      <c r="A2883" s="21"/>
      <c r="B2883" s="21"/>
      <c r="C2883" s="21"/>
      <c r="D2883" s="21"/>
      <c r="E2883" s="21"/>
      <c r="H2883" s="49"/>
      <c r="I2883" s="49"/>
      <c r="J2883" s="50"/>
      <c r="K2883" s="50"/>
    </row>
    <row r="2884" spans="1:11">
      <c r="A2884" s="21"/>
      <c r="B2884" s="21"/>
      <c r="C2884" s="21"/>
      <c r="D2884" s="21"/>
      <c r="E2884" s="21"/>
      <c r="H2884" s="49"/>
      <c r="I2884" s="49"/>
      <c r="J2884" s="50"/>
      <c r="K2884" s="50"/>
    </row>
    <row r="2885" spans="1:11">
      <c r="A2885" s="21"/>
      <c r="B2885" s="21"/>
      <c r="C2885" s="21"/>
      <c r="D2885" s="21"/>
      <c r="E2885" s="21"/>
      <c r="H2885" s="49"/>
      <c r="I2885" s="49"/>
      <c r="J2885" s="50"/>
      <c r="K2885" s="50"/>
    </row>
    <row r="2886" spans="1:11">
      <c r="A2886" s="21"/>
      <c r="B2886" s="21"/>
      <c r="C2886" s="21"/>
      <c r="D2886" s="21"/>
      <c r="E2886" s="21"/>
      <c r="H2886" s="49"/>
      <c r="I2886" s="49"/>
      <c r="J2886" s="50"/>
      <c r="K2886" s="50"/>
    </row>
    <row r="2887" spans="1:11">
      <c r="A2887" s="21"/>
      <c r="B2887" s="21"/>
      <c r="C2887" s="21"/>
      <c r="D2887" s="21"/>
      <c r="E2887" s="21"/>
      <c r="H2887" s="49"/>
      <c r="I2887" s="49"/>
      <c r="J2887" s="50"/>
      <c r="K2887" s="50"/>
    </row>
    <row r="2888" spans="1:11">
      <c r="A2888" s="21"/>
      <c r="B2888" s="21"/>
      <c r="C2888" s="21"/>
      <c r="D2888" s="21"/>
      <c r="E2888" s="21"/>
      <c r="H2888" s="49"/>
      <c r="I2888" s="49"/>
      <c r="J2888" s="50"/>
      <c r="K2888" s="50"/>
    </row>
    <row r="2889" spans="1:11">
      <c r="A2889" s="21"/>
      <c r="B2889" s="21"/>
      <c r="C2889" s="21"/>
      <c r="D2889" s="21"/>
      <c r="E2889" s="21"/>
      <c r="H2889" s="49"/>
      <c r="I2889" s="49"/>
      <c r="J2889" s="50"/>
      <c r="K2889" s="50"/>
    </row>
    <row r="2890" spans="1:11">
      <c r="A2890" s="21"/>
      <c r="B2890" s="21"/>
      <c r="C2890" s="21"/>
      <c r="D2890" s="21"/>
      <c r="E2890" s="21"/>
      <c r="H2890" s="49"/>
      <c r="I2890" s="49"/>
      <c r="J2890" s="50"/>
      <c r="K2890" s="50"/>
    </row>
    <row r="2891" spans="1:11">
      <c r="A2891" s="21"/>
      <c r="B2891" s="21"/>
      <c r="C2891" s="21"/>
      <c r="D2891" s="21"/>
      <c r="E2891" s="21"/>
      <c r="H2891" s="49"/>
      <c r="I2891" s="49"/>
      <c r="J2891" s="50"/>
      <c r="K2891" s="50"/>
    </row>
    <row r="2892" spans="1:11">
      <c r="A2892" s="21"/>
      <c r="B2892" s="21"/>
      <c r="C2892" s="21"/>
      <c r="D2892" s="21"/>
      <c r="E2892" s="21"/>
      <c r="H2892" s="49"/>
      <c r="I2892" s="49"/>
      <c r="J2892" s="50"/>
      <c r="K2892" s="50"/>
    </row>
    <row r="2893" spans="1:11">
      <c r="A2893" s="21"/>
      <c r="B2893" s="21"/>
      <c r="C2893" s="21"/>
      <c r="D2893" s="21"/>
      <c r="E2893" s="21"/>
      <c r="H2893" s="49"/>
      <c r="I2893" s="49"/>
      <c r="J2893" s="50"/>
      <c r="K2893" s="50"/>
    </row>
    <row r="2894" spans="1:11">
      <c r="A2894" s="21"/>
      <c r="B2894" s="21"/>
      <c r="C2894" s="21"/>
      <c r="D2894" s="21"/>
      <c r="E2894" s="21"/>
      <c r="H2894" s="49"/>
      <c r="I2894" s="49"/>
      <c r="J2894" s="50"/>
      <c r="K2894" s="50"/>
    </row>
    <row r="2895" spans="1:11">
      <c r="A2895" s="21"/>
      <c r="B2895" s="21"/>
      <c r="C2895" s="21"/>
      <c r="D2895" s="21"/>
      <c r="E2895" s="21"/>
      <c r="H2895" s="49"/>
      <c r="I2895" s="49"/>
      <c r="J2895" s="50"/>
      <c r="K2895" s="50"/>
    </row>
    <row r="2896" spans="1:11">
      <c r="A2896" s="21"/>
      <c r="B2896" s="21"/>
      <c r="C2896" s="21"/>
      <c r="D2896" s="21"/>
      <c r="E2896" s="21"/>
      <c r="H2896" s="49"/>
      <c r="I2896" s="49"/>
      <c r="J2896" s="50"/>
      <c r="K2896" s="50"/>
    </row>
    <row r="2897" spans="1:11">
      <c r="A2897" s="21"/>
      <c r="B2897" s="21"/>
      <c r="C2897" s="21"/>
      <c r="D2897" s="21"/>
      <c r="E2897" s="21"/>
      <c r="H2897" s="49"/>
      <c r="I2897" s="49"/>
      <c r="J2897" s="50"/>
      <c r="K2897" s="50"/>
    </row>
    <row r="2898" spans="1:11">
      <c r="A2898" s="21"/>
      <c r="B2898" s="21"/>
      <c r="C2898" s="21"/>
      <c r="D2898" s="21"/>
      <c r="E2898" s="21"/>
      <c r="H2898" s="49"/>
      <c r="I2898" s="49"/>
      <c r="J2898" s="50"/>
      <c r="K2898" s="50"/>
    </row>
    <row r="2899" spans="1:11">
      <c r="A2899" s="21"/>
      <c r="B2899" s="21"/>
      <c r="C2899" s="21"/>
      <c r="D2899" s="21"/>
      <c r="E2899" s="21"/>
      <c r="H2899" s="49"/>
      <c r="I2899" s="49"/>
      <c r="J2899" s="50"/>
      <c r="K2899" s="50"/>
    </row>
    <row r="2900" spans="1:11">
      <c r="A2900" s="21"/>
      <c r="B2900" s="21"/>
      <c r="C2900" s="21"/>
      <c r="D2900" s="21"/>
      <c r="E2900" s="21"/>
      <c r="H2900" s="49"/>
      <c r="I2900" s="49"/>
      <c r="J2900" s="50"/>
      <c r="K2900" s="50"/>
    </row>
    <row r="2901" spans="1:11">
      <c r="A2901" s="21"/>
      <c r="B2901" s="21"/>
      <c r="C2901" s="21"/>
      <c r="D2901" s="21"/>
      <c r="E2901" s="21"/>
      <c r="H2901" s="49"/>
      <c r="I2901" s="49"/>
      <c r="J2901" s="50"/>
      <c r="K2901" s="50"/>
    </row>
    <row r="2902" spans="1:11">
      <c r="A2902" s="21"/>
      <c r="B2902" s="21"/>
      <c r="C2902" s="21"/>
      <c r="D2902" s="21"/>
      <c r="E2902" s="21"/>
      <c r="H2902" s="49"/>
      <c r="I2902" s="49"/>
      <c r="J2902" s="50"/>
      <c r="K2902" s="50"/>
    </row>
    <row r="2903" spans="1:11">
      <c r="A2903" s="21"/>
      <c r="B2903" s="21"/>
      <c r="C2903" s="21"/>
      <c r="D2903" s="21"/>
      <c r="E2903" s="21"/>
      <c r="H2903" s="49"/>
      <c r="I2903" s="49"/>
      <c r="J2903" s="50"/>
      <c r="K2903" s="50"/>
    </row>
    <row r="2904" spans="1:11">
      <c r="A2904" s="21"/>
      <c r="B2904" s="21"/>
      <c r="C2904" s="21"/>
      <c r="D2904" s="21"/>
      <c r="E2904" s="21"/>
      <c r="H2904" s="49"/>
      <c r="I2904" s="49"/>
      <c r="J2904" s="50"/>
      <c r="K2904" s="50"/>
    </row>
    <row r="2905" spans="1:11">
      <c r="A2905" s="21"/>
      <c r="B2905" s="21"/>
      <c r="C2905" s="21"/>
      <c r="D2905" s="21"/>
      <c r="E2905" s="21"/>
      <c r="H2905" s="49"/>
      <c r="I2905" s="49"/>
      <c r="J2905" s="50"/>
      <c r="K2905" s="50"/>
    </row>
    <row r="2906" spans="1:11">
      <c r="A2906" s="21"/>
      <c r="B2906" s="21"/>
      <c r="C2906" s="21"/>
      <c r="D2906" s="21"/>
      <c r="E2906" s="21"/>
      <c r="H2906" s="49"/>
      <c r="I2906" s="49"/>
      <c r="J2906" s="50"/>
      <c r="K2906" s="50"/>
    </row>
    <row r="2907" spans="1:11">
      <c r="A2907" s="21"/>
      <c r="B2907" s="21"/>
      <c r="C2907" s="21"/>
      <c r="D2907" s="21"/>
      <c r="E2907" s="21"/>
      <c r="H2907" s="49"/>
      <c r="I2907" s="49"/>
      <c r="J2907" s="50"/>
      <c r="K2907" s="50"/>
    </row>
    <row r="2908" spans="1:11">
      <c r="A2908" s="21"/>
      <c r="B2908" s="21"/>
      <c r="C2908" s="21"/>
      <c r="D2908" s="21"/>
      <c r="E2908" s="21"/>
      <c r="H2908" s="49"/>
      <c r="I2908" s="49"/>
      <c r="J2908" s="50"/>
      <c r="K2908" s="50"/>
    </row>
    <row r="2909" spans="1:11">
      <c r="A2909" s="21"/>
      <c r="B2909" s="21"/>
      <c r="C2909" s="21"/>
      <c r="D2909" s="21"/>
      <c r="E2909" s="21"/>
      <c r="H2909" s="49"/>
      <c r="I2909" s="49"/>
      <c r="J2909" s="50"/>
      <c r="K2909" s="50"/>
    </row>
    <row r="2910" spans="1:11">
      <c r="A2910" s="21"/>
      <c r="B2910" s="21"/>
      <c r="C2910" s="21"/>
      <c r="D2910" s="21"/>
      <c r="E2910" s="21"/>
      <c r="H2910" s="49"/>
      <c r="I2910" s="49"/>
      <c r="J2910" s="50"/>
      <c r="K2910" s="50"/>
    </row>
    <row r="2911" spans="1:11">
      <c r="A2911" s="21"/>
      <c r="B2911" s="21"/>
      <c r="C2911" s="21"/>
      <c r="D2911" s="21"/>
      <c r="E2911" s="21"/>
      <c r="H2911" s="49"/>
      <c r="I2911" s="49"/>
      <c r="J2911" s="50"/>
      <c r="K2911" s="50"/>
    </row>
    <row r="2912" spans="1:11">
      <c r="A2912" s="21"/>
      <c r="B2912" s="21"/>
      <c r="C2912" s="21"/>
      <c r="D2912" s="21"/>
      <c r="E2912" s="21"/>
      <c r="H2912" s="49"/>
      <c r="I2912" s="49"/>
      <c r="J2912" s="50"/>
      <c r="K2912" s="50"/>
    </row>
    <row r="2913" spans="1:11">
      <c r="A2913" s="21"/>
      <c r="B2913" s="21"/>
      <c r="C2913" s="21"/>
      <c r="D2913" s="21"/>
      <c r="E2913" s="21"/>
      <c r="H2913" s="49"/>
      <c r="I2913" s="49"/>
      <c r="J2913" s="50"/>
      <c r="K2913" s="50"/>
    </row>
    <row r="2914" spans="1:11">
      <c r="A2914" s="21"/>
      <c r="B2914" s="21"/>
      <c r="C2914" s="21"/>
      <c r="D2914" s="21"/>
      <c r="E2914" s="21"/>
      <c r="H2914" s="49"/>
      <c r="I2914" s="49"/>
      <c r="J2914" s="50"/>
      <c r="K2914" s="50"/>
    </row>
    <row r="2915" spans="1:11">
      <c r="A2915" s="21"/>
      <c r="B2915" s="21"/>
      <c r="C2915" s="21"/>
      <c r="D2915" s="21"/>
      <c r="E2915" s="21"/>
      <c r="H2915" s="49"/>
      <c r="I2915" s="49"/>
      <c r="J2915" s="50"/>
      <c r="K2915" s="50"/>
    </row>
    <row r="2916" spans="1:11">
      <c r="A2916" s="21"/>
      <c r="B2916" s="21"/>
      <c r="C2916" s="21"/>
      <c r="D2916" s="21"/>
      <c r="E2916" s="21"/>
      <c r="H2916" s="49"/>
      <c r="I2916" s="49"/>
      <c r="J2916" s="50"/>
      <c r="K2916" s="50"/>
    </row>
    <row r="2917" spans="1:11">
      <c r="A2917" s="21"/>
      <c r="B2917" s="21"/>
      <c r="C2917" s="21"/>
      <c r="D2917" s="21"/>
      <c r="E2917" s="21"/>
      <c r="H2917" s="49"/>
      <c r="I2917" s="49"/>
      <c r="J2917" s="50"/>
      <c r="K2917" s="50"/>
    </row>
    <row r="2918" spans="1:11">
      <c r="A2918" s="21"/>
      <c r="B2918" s="21"/>
      <c r="C2918" s="21"/>
      <c r="D2918" s="21"/>
      <c r="E2918" s="21"/>
      <c r="H2918" s="49"/>
      <c r="I2918" s="49"/>
      <c r="J2918" s="50"/>
      <c r="K2918" s="50"/>
    </row>
    <row r="2919" spans="1:11">
      <c r="A2919" s="21"/>
      <c r="B2919" s="21"/>
      <c r="C2919" s="21"/>
      <c r="D2919" s="21"/>
      <c r="E2919" s="21"/>
      <c r="H2919" s="49"/>
      <c r="I2919" s="49"/>
      <c r="J2919" s="50"/>
      <c r="K2919" s="50"/>
    </row>
    <row r="2920" spans="1:11">
      <c r="A2920" s="21"/>
      <c r="B2920" s="21"/>
      <c r="C2920" s="21"/>
      <c r="D2920" s="21"/>
      <c r="E2920" s="21"/>
      <c r="H2920" s="49"/>
      <c r="I2920" s="49"/>
      <c r="J2920" s="50"/>
      <c r="K2920" s="50"/>
    </row>
    <row r="2921" spans="1:11">
      <c r="A2921" s="21"/>
      <c r="B2921" s="21"/>
      <c r="C2921" s="21"/>
      <c r="D2921" s="21"/>
      <c r="E2921" s="21"/>
      <c r="H2921" s="49"/>
      <c r="I2921" s="49"/>
      <c r="J2921" s="50"/>
      <c r="K2921" s="50"/>
    </row>
    <row r="2922" spans="1:11">
      <c r="A2922" s="21"/>
      <c r="B2922" s="21"/>
      <c r="C2922" s="21"/>
      <c r="D2922" s="21"/>
      <c r="E2922" s="21"/>
      <c r="H2922" s="49"/>
      <c r="I2922" s="49"/>
      <c r="J2922" s="50"/>
      <c r="K2922" s="50"/>
    </row>
    <row r="2923" spans="1:11">
      <c r="A2923" s="21"/>
      <c r="B2923" s="21"/>
      <c r="C2923" s="21"/>
      <c r="D2923" s="21"/>
      <c r="E2923" s="21"/>
      <c r="H2923" s="49"/>
      <c r="I2923" s="49"/>
      <c r="J2923" s="50"/>
      <c r="K2923" s="50"/>
    </row>
    <row r="2924" spans="1:11">
      <c r="A2924" s="21"/>
      <c r="B2924" s="21"/>
      <c r="C2924" s="21"/>
      <c r="D2924" s="21"/>
      <c r="E2924" s="21"/>
      <c r="H2924" s="49"/>
      <c r="I2924" s="49"/>
      <c r="J2924" s="50"/>
      <c r="K2924" s="50"/>
    </row>
    <row r="2925" spans="1:11">
      <c r="A2925" s="21"/>
      <c r="B2925" s="21"/>
      <c r="C2925" s="21"/>
      <c r="D2925" s="21"/>
      <c r="E2925" s="21"/>
      <c r="H2925" s="49"/>
      <c r="I2925" s="49"/>
      <c r="J2925" s="50"/>
      <c r="K2925" s="50"/>
    </row>
    <row r="2926" spans="1:11">
      <c r="A2926" s="21"/>
      <c r="B2926" s="21"/>
      <c r="C2926" s="21"/>
      <c r="D2926" s="21"/>
      <c r="E2926" s="21"/>
      <c r="H2926" s="49"/>
      <c r="I2926" s="49"/>
      <c r="J2926" s="50"/>
      <c r="K2926" s="50"/>
    </row>
    <row r="2927" spans="1:11">
      <c r="A2927" s="21"/>
      <c r="B2927" s="21"/>
      <c r="C2927" s="21"/>
      <c r="D2927" s="21"/>
      <c r="E2927" s="21"/>
      <c r="H2927" s="49"/>
      <c r="I2927" s="49"/>
      <c r="J2927" s="50"/>
      <c r="K2927" s="50"/>
    </row>
    <row r="2928" spans="1:11">
      <c r="A2928" s="21"/>
      <c r="B2928" s="21"/>
      <c r="C2928" s="21"/>
      <c r="D2928" s="21"/>
      <c r="E2928" s="21"/>
      <c r="H2928" s="49"/>
      <c r="I2928" s="49"/>
      <c r="J2928" s="50"/>
      <c r="K2928" s="50"/>
    </row>
    <row r="2929" spans="1:11">
      <c r="A2929" s="21"/>
      <c r="B2929" s="21"/>
      <c r="C2929" s="21"/>
      <c r="D2929" s="21"/>
      <c r="E2929" s="21"/>
      <c r="H2929" s="49"/>
      <c r="I2929" s="49"/>
      <c r="J2929" s="50"/>
      <c r="K2929" s="50"/>
    </row>
    <row r="2930" spans="1:11">
      <c r="A2930" s="21"/>
      <c r="B2930" s="21"/>
      <c r="C2930" s="21"/>
      <c r="D2930" s="21"/>
      <c r="E2930" s="21"/>
      <c r="H2930" s="49"/>
      <c r="I2930" s="49"/>
      <c r="J2930" s="50"/>
      <c r="K2930" s="50"/>
    </row>
    <row r="2931" spans="1:11">
      <c r="A2931" s="21"/>
      <c r="B2931" s="21"/>
      <c r="C2931" s="21"/>
      <c r="D2931" s="21"/>
      <c r="E2931" s="21"/>
      <c r="H2931" s="49"/>
      <c r="I2931" s="49"/>
      <c r="J2931" s="50"/>
      <c r="K2931" s="50"/>
    </row>
    <row r="2932" spans="1:11">
      <c r="A2932" s="21"/>
      <c r="B2932" s="21"/>
      <c r="C2932" s="21"/>
      <c r="D2932" s="21"/>
      <c r="E2932" s="21"/>
      <c r="H2932" s="49"/>
      <c r="I2932" s="49"/>
      <c r="J2932" s="50"/>
      <c r="K2932" s="50"/>
    </row>
    <row r="2933" spans="1:11">
      <c r="A2933" s="21"/>
      <c r="B2933" s="21"/>
      <c r="C2933" s="21"/>
      <c r="D2933" s="21"/>
      <c r="E2933" s="21"/>
      <c r="H2933" s="49"/>
      <c r="I2933" s="49"/>
      <c r="J2933" s="50"/>
      <c r="K2933" s="50"/>
    </row>
    <row r="2934" spans="1:11">
      <c r="A2934" s="21"/>
      <c r="B2934" s="21"/>
      <c r="C2934" s="21"/>
      <c r="D2934" s="21"/>
      <c r="E2934" s="21"/>
      <c r="H2934" s="49"/>
      <c r="I2934" s="49"/>
      <c r="J2934" s="50"/>
      <c r="K2934" s="50"/>
    </row>
    <row r="2935" spans="1:11">
      <c r="A2935" s="21"/>
      <c r="B2935" s="21"/>
      <c r="C2935" s="21"/>
      <c r="D2935" s="21"/>
      <c r="E2935" s="21"/>
      <c r="H2935" s="49"/>
      <c r="I2935" s="49"/>
      <c r="J2935" s="50"/>
      <c r="K2935" s="50"/>
    </row>
    <row r="2936" spans="1:11">
      <c r="A2936" s="21"/>
      <c r="B2936" s="21"/>
      <c r="C2936" s="21"/>
      <c r="D2936" s="21"/>
      <c r="E2936" s="21"/>
      <c r="H2936" s="49"/>
      <c r="I2936" s="49"/>
      <c r="J2936" s="50"/>
      <c r="K2936" s="50"/>
    </row>
    <row r="2937" spans="1:11">
      <c r="A2937" s="21"/>
      <c r="B2937" s="21"/>
      <c r="C2937" s="21"/>
      <c r="D2937" s="21"/>
      <c r="E2937" s="21"/>
      <c r="H2937" s="49"/>
      <c r="I2937" s="49"/>
      <c r="J2937" s="50"/>
      <c r="K2937" s="50"/>
    </row>
    <row r="2938" spans="1:11">
      <c r="A2938" s="21"/>
      <c r="B2938" s="21"/>
      <c r="C2938" s="21"/>
      <c r="D2938" s="21"/>
      <c r="E2938" s="21"/>
      <c r="H2938" s="49"/>
      <c r="I2938" s="49"/>
      <c r="J2938" s="50"/>
      <c r="K2938" s="50"/>
    </row>
    <row r="2939" spans="1:11">
      <c r="A2939" s="21"/>
      <c r="B2939" s="21"/>
      <c r="C2939" s="21"/>
      <c r="D2939" s="21"/>
      <c r="E2939" s="21"/>
      <c r="H2939" s="49"/>
      <c r="I2939" s="49"/>
      <c r="J2939" s="50"/>
      <c r="K2939" s="50"/>
    </row>
    <row r="2940" spans="1:11">
      <c r="A2940" s="21"/>
      <c r="B2940" s="21"/>
      <c r="C2940" s="21"/>
      <c r="D2940" s="21"/>
      <c r="E2940" s="21"/>
      <c r="H2940" s="49"/>
      <c r="I2940" s="49"/>
      <c r="J2940" s="50"/>
      <c r="K2940" s="50"/>
    </row>
    <row r="2941" spans="1:11">
      <c r="A2941" s="21"/>
      <c r="B2941" s="21"/>
      <c r="C2941" s="21"/>
      <c r="D2941" s="21"/>
      <c r="E2941" s="21"/>
      <c r="H2941" s="49"/>
      <c r="I2941" s="49"/>
      <c r="J2941" s="50"/>
      <c r="K2941" s="50"/>
    </row>
    <row r="2942" spans="1:11">
      <c r="A2942" s="21"/>
      <c r="B2942" s="21"/>
      <c r="C2942" s="21"/>
      <c r="D2942" s="21"/>
      <c r="E2942" s="21"/>
      <c r="H2942" s="49"/>
      <c r="I2942" s="49"/>
      <c r="J2942" s="50"/>
      <c r="K2942" s="50"/>
    </row>
    <row r="2943" spans="1:11">
      <c r="A2943" s="21"/>
      <c r="B2943" s="21"/>
      <c r="C2943" s="21"/>
      <c r="D2943" s="21"/>
      <c r="E2943" s="21"/>
      <c r="H2943" s="49"/>
      <c r="I2943" s="49"/>
      <c r="J2943" s="50"/>
      <c r="K2943" s="50"/>
    </row>
    <row r="2944" spans="1:11">
      <c r="A2944" s="21"/>
      <c r="B2944" s="21"/>
      <c r="C2944" s="21"/>
      <c r="D2944" s="21"/>
      <c r="E2944" s="21"/>
      <c r="H2944" s="49"/>
      <c r="I2944" s="49"/>
      <c r="J2944" s="50"/>
      <c r="K2944" s="50"/>
    </row>
    <row r="2945" spans="1:11">
      <c r="A2945" s="21"/>
      <c r="B2945" s="21"/>
      <c r="C2945" s="21"/>
      <c r="D2945" s="21"/>
      <c r="E2945" s="21"/>
      <c r="H2945" s="49"/>
      <c r="I2945" s="49"/>
      <c r="J2945" s="50"/>
      <c r="K2945" s="50"/>
    </row>
    <row r="2946" spans="1:11">
      <c r="A2946" s="21"/>
      <c r="B2946" s="21"/>
      <c r="C2946" s="21"/>
      <c r="D2946" s="21"/>
      <c r="E2946" s="21"/>
      <c r="H2946" s="49"/>
      <c r="I2946" s="49"/>
      <c r="J2946" s="50"/>
      <c r="K2946" s="50"/>
    </row>
    <row r="2947" spans="1:11">
      <c r="A2947" s="21"/>
      <c r="B2947" s="21"/>
      <c r="C2947" s="21"/>
      <c r="D2947" s="21"/>
      <c r="E2947" s="21"/>
      <c r="H2947" s="49"/>
      <c r="I2947" s="49"/>
      <c r="J2947" s="50"/>
      <c r="K2947" s="50"/>
    </row>
    <row r="2948" spans="1:11">
      <c r="A2948" s="21"/>
      <c r="B2948" s="21"/>
      <c r="C2948" s="21"/>
      <c r="D2948" s="21"/>
      <c r="E2948" s="21"/>
      <c r="H2948" s="49"/>
      <c r="I2948" s="49"/>
      <c r="J2948" s="50"/>
      <c r="K2948" s="50"/>
    </row>
    <row r="2949" spans="1:11">
      <c r="A2949" s="21"/>
      <c r="B2949" s="21"/>
      <c r="C2949" s="21"/>
      <c r="D2949" s="21"/>
      <c r="E2949" s="21"/>
      <c r="H2949" s="49"/>
      <c r="I2949" s="49"/>
      <c r="J2949" s="50"/>
      <c r="K2949" s="50"/>
    </row>
    <row r="2950" spans="1:11">
      <c r="A2950" s="21"/>
      <c r="B2950" s="21"/>
      <c r="C2950" s="21"/>
      <c r="D2950" s="21"/>
      <c r="E2950" s="21"/>
      <c r="H2950" s="49"/>
      <c r="I2950" s="49"/>
      <c r="J2950" s="50"/>
      <c r="K2950" s="50"/>
    </row>
    <row r="2951" spans="1:11">
      <c r="A2951" s="21"/>
      <c r="B2951" s="21"/>
      <c r="C2951" s="21"/>
      <c r="D2951" s="21"/>
      <c r="E2951" s="21"/>
      <c r="H2951" s="49"/>
      <c r="I2951" s="49"/>
      <c r="J2951" s="50"/>
      <c r="K2951" s="50"/>
    </row>
    <row r="2952" spans="1:11">
      <c r="A2952" s="21"/>
      <c r="B2952" s="21"/>
      <c r="C2952" s="21"/>
      <c r="D2952" s="21"/>
      <c r="E2952" s="21"/>
      <c r="H2952" s="49"/>
      <c r="I2952" s="49"/>
      <c r="J2952" s="50"/>
      <c r="K2952" s="50"/>
    </row>
    <row r="2953" spans="1:11">
      <c r="A2953" s="21"/>
      <c r="B2953" s="21"/>
      <c r="C2953" s="21"/>
      <c r="D2953" s="21"/>
      <c r="E2953" s="21"/>
      <c r="H2953" s="49"/>
      <c r="I2953" s="49"/>
      <c r="J2953" s="50"/>
      <c r="K2953" s="50"/>
    </row>
    <row r="2954" spans="1:11">
      <c r="A2954" s="21"/>
      <c r="B2954" s="21"/>
      <c r="C2954" s="21"/>
      <c r="D2954" s="21"/>
      <c r="E2954" s="21"/>
      <c r="H2954" s="49"/>
      <c r="I2954" s="49"/>
      <c r="J2954" s="50"/>
      <c r="K2954" s="50"/>
    </row>
    <row r="2955" spans="1:11">
      <c r="A2955" s="21"/>
      <c r="B2955" s="21"/>
      <c r="C2955" s="21"/>
      <c r="D2955" s="21"/>
      <c r="E2955" s="21"/>
      <c r="H2955" s="49"/>
      <c r="I2955" s="49"/>
      <c r="J2955" s="50"/>
      <c r="K2955" s="50"/>
    </row>
    <row r="2956" spans="1:11">
      <c r="A2956" s="21"/>
      <c r="B2956" s="21"/>
      <c r="C2956" s="21"/>
      <c r="D2956" s="21"/>
      <c r="E2956" s="21"/>
      <c r="H2956" s="49"/>
      <c r="I2956" s="49"/>
      <c r="J2956" s="50"/>
      <c r="K2956" s="50"/>
    </row>
    <row r="2957" spans="1:11">
      <c r="A2957" s="21"/>
      <c r="B2957" s="21"/>
      <c r="C2957" s="21"/>
      <c r="D2957" s="21"/>
      <c r="E2957" s="21"/>
      <c r="H2957" s="49"/>
      <c r="I2957" s="49"/>
      <c r="J2957" s="50"/>
      <c r="K2957" s="50"/>
    </row>
    <row r="2958" spans="1:11">
      <c r="A2958" s="21"/>
      <c r="B2958" s="21"/>
      <c r="C2958" s="21"/>
      <c r="D2958" s="21"/>
      <c r="E2958" s="21"/>
      <c r="H2958" s="49"/>
      <c r="I2958" s="49"/>
      <c r="J2958" s="50"/>
      <c r="K2958" s="50"/>
    </row>
    <row r="2959" spans="1:11">
      <c r="A2959" s="21"/>
      <c r="B2959" s="21"/>
      <c r="C2959" s="21"/>
      <c r="D2959" s="21"/>
      <c r="E2959" s="21"/>
      <c r="H2959" s="49"/>
      <c r="I2959" s="49"/>
      <c r="J2959" s="50"/>
      <c r="K2959" s="50"/>
    </row>
    <row r="2960" spans="1:11">
      <c r="A2960" s="21"/>
      <c r="B2960" s="21"/>
      <c r="C2960" s="21"/>
      <c r="D2960" s="21"/>
      <c r="E2960" s="21"/>
      <c r="H2960" s="49"/>
      <c r="I2960" s="49"/>
      <c r="J2960" s="50"/>
      <c r="K2960" s="50"/>
    </row>
    <row r="2961" spans="1:11">
      <c r="A2961" s="21"/>
      <c r="B2961" s="21"/>
      <c r="C2961" s="21"/>
      <c r="D2961" s="21"/>
      <c r="E2961" s="21"/>
      <c r="H2961" s="49"/>
      <c r="I2961" s="49"/>
      <c r="J2961" s="50"/>
      <c r="K2961" s="50"/>
    </row>
    <row r="2962" spans="1:11">
      <c r="A2962" s="21"/>
      <c r="B2962" s="21"/>
      <c r="C2962" s="21"/>
      <c r="D2962" s="21"/>
      <c r="E2962" s="21"/>
      <c r="H2962" s="49"/>
      <c r="I2962" s="49"/>
      <c r="J2962" s="50"/>
      <c r="K2962" s="50"/>
    </row>
    <row r="2963" spans="1:11">
      <c r="A2963" s="21"/>
      <c r="B2963" s="21"/>
      <c r="C2963" s="21"/>
      <c r="D2963" s="21"/>
      <c r="E2963" s="21"/>
      <c r="H2963" s="49"/>
      <c r="I2963" s="49"/>
      <c r="J2963" s="50"/>
      <c r="K2963" s="50"/>
    </row>
    <row r="2964" spans="1:11">
      <c r="A2964" s="21"/>
      <c r="B2964" s="21"/>
      <c r="C2964" s="21"/>
      <c r="D2964" s="21"/>
      <c r="E2964" s="21"/>
      <c r="H2964" s="49"/>
      <c r="I2964" s="49"/>
      <c r="J2964" s="50"/>
      <c r="K2964" s="50"/>
    </row>
    <row r="2965" spans="1:11">
      <c r="A2965" s="21"/>
      <c r="B2965" s="21"/>
      <c r="C2965" s="21"/>
      <c r="D2965" s="21"/>
      <c r="E2965" s="21"/>
      <c r="H2965" s="49"/>
      <c r="I2965" s="49"/>
      <c r="J2965" s="50"/>
      <c r="K2965" s="50"/>
    </row>
    <row r="2966" spans="1:11">
      <c r="A2966" s="21"/>
      <c r="B2966" s="21"/>
      <c r="C2966" s="21"/>
      <c r="D2966" s="21"/>
      <c r="E2966" s="21"/>
      <c r="H2966" s="49"/>
      <c r="I2966" s="49"/>
      <c r="J2966" s="50"/>
      <c r="K2966" s="50"/>
    </row>
    <row r="2967" spans="1:11">
      <c r="A2967" s="21"/>
      <c r="B2967" s="21"/>
      <c r="C2967" s="21"/>
      <c r="D2967" s="21"/>
      <c r="E2967" s="21"/>
      <c r="H2967" s="49"/>
      <c r="I2967" s="49"/>
      <c r="J2967" s="50"/>
      <c r="K2967" s="50"/>
    </row>
    <row r="2968" spans="1:11">
      <c r="A2968" s="21"/>
      <c r="B2968" s="21"/>
      <c r="C2968" s="21"/>
      <c r="D2968" s="21"/>
      <c r="E2968" s="21"/>
      <c r="H2968" s="49"/>
      <c r="I2968" s="49"/>
      <c r="J2968" s="50"/>
      <c r="K2968" s="50"/>
    </row>
    <row r="2969" spans="1:11">
      <c r="A2969" s="21"/>
      <c r="B2969" s="21"/>
      <c r="C2969" s="21"/>
      <c r="D2969" s="21"/>
      <c r="E2969" s="21"/>
      <c r="H2969" s="49"/>
      <c r="I2969" s="49"/>
      <c r="J2969" s="50"/>
      <c r="K2969" s="50"/>
    </row>
    <row r="2970" spans="1:11">
      <c r="A2970" s="21"/>
      <c r="B2970" s="21"/>
      <c r="C2970" s="21"/>
      <c r="D2970" s="21"/>
      <c r="E2970" s="21"/>
      <c r="H2970" s="49"/>
      <c r="I2970" s="49"/>
      <c r="J2970" s="50"/>
      <c r="K2970" s="50"/>
    </row>
    <row r="2971" spans="1:11">
      <c r="A2971" s="21"/>
      <c r="B2971" s="21"/>
      <c r="C2971" s="21"/>
      <c r="D2971" s="21"/>
      <c r="E2971" s="21"/>
      <c r="H2971" s="49"/>
      <c r="I2971" s="49"/>
      <c r="J2971" s="50"/>
      <c r="K2971" s="50"/>
    </row>
    <row r="2972" spans="1:11">
      <c r="A2972" s="21"/>
      <c r="B2972" s="21"/>
      <c r="C2972" s="21"/>
      <c r="D2972" s="21"/>
      <c r="E2972" s="21"/>
      <c r="H2972" s="49"/>
      <c r="I2972" s="49"/>
      <c r="J2972" s="50"/>
      <c r="K2972" s="50"/>
    </row>
    <row r="2973" spans="1:11">
      <c r="A2973" s="21"/>
      <c r="B2973" s="21"/>
      <c r="C2973" s="21"/>
      <c r="D2973" s="21"/>
      <c r="E2973" s="21"/>
      <c r="H2973" s="49"/>
      <c r="I2973" s="49"/>
      <c r="J2973" s="50"/>
      <c r="K2973" s="50"/>
    </row>
    <row r="2974" spans="1:11">
      <c r="A2974" s="21"/>
      <c r="B2974" s="21"/>
      <c r="C2974" s="21"/>
      <c r="D2974" s="21"/>
      <c r="E2974" s="21"/>
      <c r="H2974" s="49"/>
      <c r="I2974" s="49"/>
      <c r="J2974" s="50"/>
      <c r="K2974" s="50"/>
    </row>
    <row r="2975" spans="1:11">
      <c r="A2975" s="21"/>
      <c r="B2975" s="21"/>
      <c r="C2975" s="21"/>
      <c r="D2975" s="21"/>
      <c r="E2975" s="21"/>
      <c r="H2975" s="49"/>
      <c r="I2975" s="49"/>
      <c r="J2975" s="50"/>
      <c r="K2975" s="50"/>
    </row>
    <row r="2976" spans="1:11">
      <c r="A2976" s="21"/>
      <c r="B2976" s="21"/>
      <c r="C2976" s="21"/>
      <c r="D2976" s="21"/>
      <c r="E2976" s="21"/>
      <c r="H2976" s="49"/>
      <c r="I2976" s="49"/>
      <c r="J2976" s="50"/>
      <c r="K2976" s="50"/>
    </row>
    <row r="2977" spans="1:11">
      <c r="A2977" s="21"/>
      <c r="B2977" s="21"/>
      <c r="C2977" s="21"/>
      <c r="D2977" s="21"/>
      <c r="E2977" s="21"/>
      <c r="H2977" s="49"/>
      <c r="I2977" s="49"/>
      <c r="J2977" s="50"/>
      <c r="K2977" s="50"/>
    </row>
    <row r="2978" spans="1:11">
      <c r="A2978" s="21"/>
      <c r="B2978" s="21"/>
      <c r="C2978" s="21"/>
      <c r="D2978" s="21"/>
      <c r="E2978" s="21"/>
      <c r="H2978" s="49"/>
      <c r="I2978" s="49"/>
      <c r="J2978" s="50"/>
      <c r="K2978" s="50"/>
    </row>
    <row r="2979" spans="1:11">
      <c r="A2979" s="21"/>
      <c r="B2979" s="21"/>
      <c r="C2979" s="21"/>
      <c r="D2979" s="21"/>
      <c r="E2979" s="21"/>
      <c r="H2979" s="49"/>
      <c r="I2979" s="49"/>
      <c r="J2979" s="50"/>
      <c r="K2979" s="50"/>
    </row>
    <row r="2980" spans="1:11">
      <c r="A2980" s="21"/>
      <c r="B2980" s="21"/>
      <c r="C2980" s="21"/>
      <c r="D2980" s="21"/>
      <c r="E2980" s="21"/>
      <c r="H2980" s="49"/>
      <c r="I2980" s="49"/>
      <c r="J2980" s="50"/>
      <c r="K2980" s="50"/>
    </row>
    <row r="2981" spans="1:11">
      <c r="A2981" s="21"/>
      <c r="B2981" s="21"/>
      <c r="C2981" s="21"/>
      <c r="D2981" s="21"/>
      <c r="E2981" s="21"/>
      <c r="H2981" s="49"/>
      <c r="I2981" s="49"/>
      <c r="J2981" s="50"/>
      <c r="K2981" s="50"/>
    </row>
    <row r="2982" spans="1:11">
      <c r="A2982" s="21"/>
      <c r="B2982" s="21"/>
      <c r="C2982" s="21"/>
      <c r="D2982" s="21"/>
      <c r="E2982" s="21"/>
      <c r="H2982" s="49"/>
      <c r="I2982" s="49"/>
      <c r="J2982" s="50"/>
      <c r="K2982" s="50"/>
    </row>
    <row r="2983" spans="1:11">
      <c r="A2983" s="21"/>
      <c r="B2983" s="21"/>
      <c r="C2983" s="21"/>
      <c r="D2983" s="21"/>
      <c r="E2983" s="21"/>
      <c r="H2983" s="49"/>
      <c r="I2983" s="49"/>
      <c r="J2983" s="50"/>
      <c r="K2983" s="50"/>
    </row>
    <row r="2984" spans="1:11">
      <c r="A2984" s="21"/>
      <c r="B2984" s="21"/>
      <c r="C2984" s="21"/>
      <c r="D2984" s="21"/>
      <c r="E2984" s="21"/>
      <c r="H2984" s="49"/>
      <c r="I2984" s="49"/>
      <c r="J2984" s="50"/>
      <c r="K2984" s="50"/>
    </row>
    <row r="2985" spans="1:11">
      <c r="A2985" s="21"/>
      <c r="B2985" s="21"/>
      <c r="C2985" s="21"/>
      <c r="D2985" s="21"/>
      <c r="E2985" s="21"/>
      <c r="H2985" s="49"/>
      <c r="I2985" s="49"/>
      <c r="J2985" s="50"/>
      <c r="K2985" s="50"/>
    </row>
    <row r="2986" spans="1:11">
      <c r="A2986" s="21"/>
      <c r="B2986" s="21"/>
      <c r="C2986" s="21"/>
      <c r="D2986" s="21"/>
      <c r="E2986" s="21"/>
      <c r="H2986" s="49"/>
      <c r="I2986" s="49"/>
      <c r="J2986" s="50"/>
      <c r="K2986" s="50"/>
    </row>
    <row r="2987" spans="1:11">
      <c r="A2987" s="21"/>
      <c r="B2987" s="21"/>
      <c r="C2987" s="21"/>
      <c r="D2987" s="21"/>
      <c r="E2987" s="21"/>
      <c r="H2987" s="49"/>
      <c r="I2987" s="49"/>
      <c r="J2987" s="50"/>
      <c r="K2987" s="50"/>
    </row>
    <row r="2988" spans="1:11">
      <c r="A2988" s="21"/>
      <c r="B2988" s="21"/>
      <c r="C2988" s="21"/>
      <c r="D2988" s="21"/>
      <c r="E2988" s="21"/>
      <c r="H2988" s="49"/>
      <c r="I2988" s="49"/>
      <c r="J2988" s="50"/>
      <c r="K2988" s="50"/>
    </row>
    <row r="2989" spans="1:11">
      <c r="A2989" s="21"/>
      <c r="B2989" s="21"/>
      <c r="C2989" s="21"/>
      <c r="D2989" s="21"/>
      <c r="E2989" s="21"/>
      <c r="H2989" s="49"/>
      <c r="I2989" s="49"/>
      <c r="J2989" s="50"/>
      <c r="K2989" s="50"/>
    </row>
    <row r="2990" spans="1:11">
      <c r="A2990" s="21"/>
      <c r="B2990" s="21"/>
      <c r="C2990" s="21"/>
      <c r="D2990" s="21"/>
      <c r="E2990" s="21"/>
      <c r="H2990" s="49"/>
      <c r="I2990" s="49"/>
      <c r="J2990" s="50"/>
      <c r="K2990" s="50"/>
    </row>
    <row r="2991" spans="1:11">
      <c r="A2991" s="21"/>
      <c r="B2991" s="21"/>
      <c r="C2991" s="21"/>
      <c r="D2991" s="21"/>
      <c r="E2991" s="21"/>
      <c r="H2991" s="49"/>
      <c r="I2991" s="49"/>
      <c r="J2991" s="50"/>
      <c r="K2991" s="50"/>
    </row>
    <row r="2992" spans="1:11">
      <c r="A2992" s="21"/>
      <c r="B2992" s="21"/>
      <c r="C2992" s="21"/>
      <c r="D2992" s="21"/>
      <c r="E2992" s="21"/>
      <c r="H2992" s="49"/>
      <c r="I2992" s="49"/>
      <c r="J2992" s="50"/>
      <c r="K2992" s="50"/>
    </row>
    <row r="2993" spans="1:11">
      <c r="A2993" s="21"/>
      <c r="B2993" s="21"/>
      <c r="C2993" s="21"/>
      <c r="D2993" s="21"/>
      <c r="E2993" s="21"/>
      <c r="H2993" s="49"/>
      <c r="I2993" s="49"/>
      <c r="J2993" s="50"/>
      <c r="K2993" s="50"/>
    </row>
    <row r="2994" spans="1:11">
      <c r="A2994" s="21"/>
      <c r="B2994" s="21"/>
      <c r="C2994" s="21"/>
      <c r="D2994" s="21"/>
      <c r="E2994" s="21"/>
      <c r="H2994" s="49"/>
      <c r="I2994" s="49"/>
      <c r="J2994" s="50"/>
      <c r="K2994" s="50"/>
    </row>
    <row r="2995" spans="1:11">
      <c r="A2995" s="21"/>
      <c r="B2995" s="21"/>
      <c r="C2995" s="21"/>
      <c r="D2995" s="21"/>
      <c r="E2995" s="21"/>
      <c r="H2995" s="49"/>
      <c r="I2995" s="49"/>
      <c r="J2995" s="50"/>
      <c r="K2995" s="50"/>
    </row>
    <row r="2996" spans="1:11">
      <c r="A2996" s="21"/>
      <c r="B2996" s="21"/>
      <c r="C2996" s="21"/>
      <c r="D2996" s="21"/>
      <c r="E2996" s="21"/>
      <c r="H2996" s="49"/>
      <c r="I2996" s="49"/>
      <c r="J2996" s="50"/>
      <c r="K2996" s="50"/>
    </row>
    <row r="2997" spans="1:11">
      <c r="A2997" s="21"/>
      <c r="B2997" s="21"/>
      <c r="C2997" s="21"/>
      <c r="D2997" s="21"/>
      <c r="E2997" s="21"/>
      <c r="H2997" s="49"/>
      <c r="I2997" s="49"/>
      <c r="J2997" s="50"/>
      <c r="K2997" s="50"/>
    </row>
    <row r="2998" spans="1:11">
      <c r="A2998" s="21"/>
      <c r="B2998" s="21"/>
      <c r="C2998" s="21"/>
      <c r="D2998" s="21"/>
      <c r="E2998" s="21"/>
      <c r="H2998" s="49"/>
      <c r="I2998" s="49"/>
      <c r="J2998" s="50"/>
      <c r="K2998" s="50"/>
    </row>
    <row r="2999" spans="1:11">
      <c r="A2999" s="21"/>
      <c r="B2999" s="21"/>
      <c r="C2999" s="21"/>
      <c r="D2999" s="21"/>
      <c r="E2999" s="21"/>
      <c r="H2999" s="49"/>
      <c r="I2999" s="49"/>
      <c r="J2999" s="50"/>
      <c r="K2999" s="50"/>
    </row>
    <row r="3000" spans="1:11">
      <c r="A3000" s="21"/>
      <c r="B3000" s="21"/>
      <c r="C3000" s="21"/>
      <c r="D3000" s="21"/>
      <c r="E3000" s="21"/>
      <c r="H3000" s="49"/>
      <c r="I3000" s="49"/>
      <c r="J3000" s="50"/>
      <c r="K3000" s="50"/>
    </row>
    <row r="3001" spans="1:11">
      <c r="A3001" s="21"/>
      <c r="B3001" s="21"/>
      <c r="C3001" s="21"/>
      <c r="D3001" s="21"/>
      <c r="E3001" s="21"/>
      <c r="H3001" s="49"/>
      <c r="I3001" s="49"/>
      <c r="J3001" s="50"/>
      <c r="K3001" s="50"/>
    </row>
    <row r="3002" spans="1:11">
      <c r="A3002" s="21"/>
      <c r="B3002" s="21"/>
      <c r="C3002" s="21"/>
      <c r="D3002" s="21"/>
      <c r="E3002" s="21"/>
      <c r="H3002" s="49"/>
      <c r="I3002" s="49"/>
      <c r="J3002" s="50"/>
      <c r="K3002" s="50"/>
    </row>
    <row r="3003" spans="1:11">
      <c r="A3003" s="21"/>
      <c r="B3003" s="21"/>
      <c r="C3003" s="21"/>
      <c r="D3003" s="21"/>
      <c r="E3003" s="21"/>
      <c r="H3003" s="49"/>
      <c r="I3003" s="49"/>
      <c r="J3003" s="50"/>
      <c r="K3003" s="50"/>
    </row>
    <row r="3004" spans="1:11">
      <c r="A3004" s="21"/>
      <c r="B3004" s="21"/>
      <c r="C3004" s="21"/>
      <c r="D3004" s="21"/>
      <c r="E3004" s="21"/>
      <c r="H3004" s="49"/>
      <c r="I3004" s="49"/>
      <c r="J3004" s="50"/>
      <c r="K3004" s="50"/>
    </row>
    <row r="3005" spans="1:11">
      <c r="A3005" s="21"/>
      <c r="B3005" s="21"/>
      <c r="C3005" s="21"/>
      <c r="D3005" s="21"/>
      <c r="E3005" s="21"/>
      <c r="H3005" s="49"/>
      <c r="I3005" s="49"/>
      <c r="J3005" s="50"/>
      <c r="K3005" s="50"/>
    </row>
    <row r="3006" spans="1:11">
      <c r="J3006" s="50"/>
      <c r="K3006" s="50"/>
    </row>
    <row r="3007" spans="1:11">
      <c r="J3007" s="50"/>
      <c r="K3007" s="50"/>
    </row>
    <row r="3008" spans="1:11">
      <c r="J3008" s="50"/>
      <c r="K3008" s="50"/>
    </row>
    <row r="3009" spans="10:11">
      <c r="J3009" s="50"/>
      <c r="K3009" s="50"/>
    </row>
    <row r="3010" spans="10:11">
      <c r="J3010" s="50"/>
      <c r="K3010" s="50"/>
    </row>
    <row r="3011" spans="10:11">
      <c r="J3011" s="50"/>
      <c r="K3011" s="50"/>
    </row>
    <row r="3012" spans="10:11">
      <c r="J3012" s="50"/>
      <c r="K3012" s="50"/>
    </row>
    <row r="3013" spans="10:11">
      <c r="J3013" s="50"/>
      <c r="K3013" s="50"/>
    </row>
    <row r="3014" spans="10:11">
      <c r="J3014" s="50"/>
      <c r="K3014" s="50"/>
    </row>
    <row r="3015" spans="10:11">
      <c r="J3015" s="50"/>
      <c r="K3015" s="50"/>
    </row>
    <row r="3016" spans="10:11">
      <c r="J3016" s="50"/>
      <c r="K3016" s="50"/>
    </row>
    <row r="3017" spans="10:11">
      <c r="J3017" s="50"/>
      <c r="K3017" s="50"/>
    </row>
    <row r="3018" spans="10:11">
      <c r="J3018" s="50"/>
      <c r="K3018" s="50"/>
    </row>
    <row r="3019" spans="10:11">
      <c r="J3019" s="50"/>
      <c r="K3019" s="50"/>
    </row>
    <row r="3020" spans="10:11">
      <c r="J3020" s="50"/>
      <c r="K3020" s="50"/>
    </row>
    <row r="3021" spans="10:11">
      <c r="J3021" s="50"/>
      <c r="K3021" s="50"/>
    </row>
    <row r="3022" spans="10:11">
      <c r="J3022" s="50"/>
      <c r="K3022" s="50"/>
    </row>
    <row r="3023" spans="10:11">
      <c r="J3023" s="50"/>
      <c r="K3023" s="50"/>
    </row>
    <row r="3024" spans="10:11">
      <c r="J3024" s="50"/>
      <c r="K3024" s="50"/>
    </row>
    <row r="3025" spans="8:11">
      <c r="J3025" s="50"/>
      <c r="K3025" s="50"/>
    </row>
    <row r="3026" spans="8:11">
      <c r="J3026" s="50"/>
      <c r="K3026" s="50"/>
    </row>
    <row r="3027" spans="8:11">
      <c r="J3027" s="50"/>
      <c r="K3027" s="50"/>
    </row>
    <row r="3028" spans="8:11">
      <c r="J3028" s="50"/>
      <c r="K3028" s="50"/>
    </row>
    <row r="3029" spans="8:11">
      <c r="H3029" s="49"/>
      <c r="I3029" s="49"/>
      <c r="J3029" s="50"/>
      <c r="K3029" s="50"/>
    </row>
    <row r="3030" spans="8:11">
      <c r="H3030" s="49"/>
      <c r="I3030" s="49"/>
      <c r="J3030" s="50"/>
      <c r="K3030" s="50"/>
    </row>
    <row r="3031" spans="8:11">
      <c r="H3031" s="49"/>
      <c r="I3031" s="49"/>
      <c r="J3031" s="50"/>
      <c r="K3031" s="50"/>
    </row>
    <row r="3032" spans="8:11">
      <c r="H3032" s="49"/>
      <c r="I3032" s="49"/>
      <c r="J3032" s="50"/>
      <c r="K3032" s="50"/>
    </row>
    <row r="3033" spans="8:11">
      <c r="H3033" s="49"/>
      <c r="I3033" s="49"/>
      <c r="J3033" s="50"/>
      <c r="K3033" s="50"/>
    </row>
    <row r="3034" spans="8:11">
      <c r="H3034" s="49"/>
      <c r="I3034" s="49"/>
      <c r="J3034" s="50"/>
      <c r="K3034" s="50"/>
    </row>
    <row r="3035" spans="8:11">
      <c r="H3035" s="49"/>
      <c r="I3035" s="49"/>
      <c r="J3035" s="50"/>
      <c r="K3035" s="50"/>
    </row>
    <row r="3036" spans="8:11">
      <c r="H3036" s="49"/>
      <c r="I3036" s="49"/>
      <c r="J3036" s="50"/>
      <c r="K3036" s="50"/>
    </row>
    <row r="3037" spans="8:11">
      <c r="H3037" s="49"/>
      <c r="I3037" s="49"/>
      <c r="J3037" s="50"/>
      <c r="K3037" s="50"/>
    </row>
    <row r="3038" spans="8:11">
      <c r="H3038" s="49"/>
      <c r="I3038" s="49"/>
      <c r="J3038" s="50"/>
      <c r="K3038" s="50"/>
    </row>
    <row r="3039" spans="8:11">
      <c r="H3039" s="49"/>
      <c r="I3039" s="49"/>
      <c r="J3039" s="50"/>
      <c r="K3039" s="50"/>
    </row>
    <row r="3040" spans="8:11">
      <c r="H3040" s="49"/>
      <c r="I3040" s="49"/>
      <c r="J3040" s="50"/>
      <c r="K3040" s="50"/>
    </row>
    <row r="3041" spans="8:11">
      <c r="H3041" s="49"/>
      <c r="I3041" s="49"/>
      <c r="J3041" s="50"/>
      <c r="K3041" s="50"/>
    </row>
    <row r="3042" spans="8:11">
      <c r="H3042" s="49"/>
      <c r="I3042" s="49"/>
      <c r="J3042" s="50"/>
      <c r="K3042" s="50"/>
    </row>
    <row r="3043" spans="8:11">
      <c r="H3043" s="49"/>
      <c r="I3043" s="49"/>
      <c r="J3043" s="50"/>
      <c r="K3043" s="50"/>
    </row>
    <row r="3044" spans="8:11">
      <c r="H3044" s="49"/>
      <c r="I3044" s="49"/>
      <c r="J3044" s="50"/>
      <c r="K3044" s="50"/>
    </row>
    <row r="3045" spans="8:11">
      <c r="H3045" s="49"/>
      <c r="I3045" s="49"/>
      <c r="J3045" s="50"/>
      <c r="K3045" s="50"/>
    </row>
    <row r="3046" spans="8:11">
      <c r="H3046" s="49"/>
      <c r="I3046" s="49"/>
      <c r="J3046" s="50"/>
      <c r="K3046" s="50"/>
    </row>
    <row r="3047" spans="8:11">
      <c r="H3047" s="49"/>
      <c r="I3047" s="49"/>
      <c r="J3047" s="50"/>
      <c r="K3047" s="50"/>
    </row>
    <row r="3048" spans="8:11">
      <c r="H3048" s="49"/>
      <c r="I3048" s="49"/>
      <c r="J3048" s="50"/>
      <c r="K3048" s="50"/>
    </row>
    <row r="3049" spans="8:11">
      <c r="H3049" s="49"/>
      <c r="I3049" s="49"/>
      <c r="J3049" s="50"/>
      <c r="K3049" s="50"/>
    </row>
    <row r="3050" spans="8:11">
      <c r="H3050" s="49"/>
      <c r="I3050" s="49"/>
      <c r="J3050" s="50"/>
      <c r="K3050" s="50"/>
    </row>
    <row r="3051" spans="8:11">
      <c r="H3051" s="49"/>
      <c r="I3051" s="49"/>
      <c r="J3051" s="50"/>
      <c r="K3051" s="50"/>
    </row>
    <row r="3052" spans="8:11">
      <c r="H3052" s="49"/>
      <c r="I3052" s="49"/>
      <c r="J3052" s="50"/>
      <c r="K3052" s="50"/>
    </row>
    <row r="3053" spans="8:11">
      <c r="H3053" s="49"/>
      <c r="I3053" s="49"/>
      <c r="J3053" s="50"/>
      <c r="K3053" s="50"/>
    </row>
    <row r="3054" spans="8:11">
      <c r="H3054" s="49"/>
      <c r="I3054" s="49"/>
      <c r="J3054" s="50"/>
      <c r="K3054" s="50"/>
    </row>
    <row r="3055" spans="8:11">
      <c r="H3055" s="49"/>
      <c r="I3055" s="49"/>
      <c r="J3055" s="50"/>
      <c r="K3055" s="50"/>
    </row>
    <row r="3056" spans="8:11">
      <c r="H3056" s="49"/>
      <c r="I3056" s="49"/>
      <c r="J3056" s="50"/>
      <c r="K3056" s="50"/>
    </row>
    <row r="3057" spans="8:11">
      <c r="H3057" s="49"/>
      <c r="I3057" s="49"/>
      <c r="J3057" s="50"/>
      <c r="K3057" s="50"/>
    </row>
    <row r="3058" spans="8:11">
      <c r="H3058" s="49"/>
      <c r="I3058" s="49"/>
      <c r="J3058" s="50"/>
      <c r="K3058" s="50"/>
    </row>
    <row r="3059" spans="8:11">
      <c r="H3059" s="49"/>
      <c r="I3059" s="49"/>
      <c r="J3059" s="50"/>
      <c r="K3059" s="50"/>
    </row>
    <row r="3060" spans="8:11">
      <c r="H3060" s="49"/>
      <c r="I3060" s="49"/>
      <c r="J3060" s="50"/>
      <c r="K3060" s="50"/>
    </row>
    <row r="3061" spans="8:11">
      <c r="H3061" s="49"/>
      <c r="I3061" s="49"/>
      <c r="J3061" s="50"/>
      <c r="K3061" s="50"/>
    </row>
    <row r="3062" spans="8:11">
      <c r="H3062" s="49"/>
      <c r="I3062" s="49"/>
      <c r="J3062" s="50"/>
      <c r="K3062" s="50"/>
    </row>
    <row r="3063" spans="8:11">
      <c r="H3063" s="49"/>
      <c r="I3063" s="49"/>
      <c r="J3063" s="50"/>
      <c r="K3063" s="50"/>
    </row>
    <row r="3064" spans="8:11">
      <c r="H3064" s="49"/>
      <c r="I3064" s="49"/>
      <c r="J3064" s="50"/>
      <c r="K3064" s="50"/>
    </row>
    <row r="3065" spans="8:11">
      <c r="H3065" s="49"/>
      <c r="I3065" s="49"/>
      <c r="J3065" s="50"/>
      <c r="K3065" s="50"/>
    </row>
    <row r="3066" spans="8:11">
      <c r="H3066" s="49"/>
      <c r="I3066" s="49"/>
      <c r="J3066" s="50"/>
      <c r="K3066" s="50"/>
    </row>
    <row r="3067" spans="8:11">
      <c r="H3067" s="49"/>
      <c r="I3067" s="49"/>
      <c r="J3067" s="50"/>
      <c r="K3067" s="50"/>
    </row>
    <row r="3068" spans="8:11">
      <c r="H3068" s="49"/>
      <c r="I3068" s="49"/>
      <c r="J3068" s="50"/>
      <c r="K3068" s="50"/>
    </row>
    <row r="3069" spans="8:11">
      <c r="H3069" s="49"/>
      <c r="I3069" s="49"/>
      <c r="J3069" s="50"/>
      <c r="K3069" s="50"/>
    </row>
    <row r="3070" spans="8:11">
      <c r="H3070" s="49"/>
      <c r="I3070" s="49"/>
      <c r="J3070" s="50"/>
      <c r="K3070" s="50"/>
    </row>
    <row r="3071" spans="8:11">
      <c r="H3071" s="49"/>
      <c r="I3071" s="49"/>
      <c r="J3071" s="50"/>
      <c r="K3071" s="50"/>
    </row>
    <row r="3072" spans="8:11">
      <c r="H3072" s="49"/>
      <c r="I3072" s="49"/>
      <c r="J3072" s="50"/>
      <c r="K3072" s="50"/>
    </row>
    <row r="3073" spans="8:11">
      <c r="H3073" s="49"/>
      <c r="I3073" s="49"/>
      <c r="J3073" s="50"/>
      <c r="K3073" s="50"/>
    </row>
    <row r="3074" spans="8:11">
      <c r="H3074" s="49"/>
      <c r="I3074" s="49"/>
      <c r="J3074" s="50"/>
      <c r="K3074" s="50"/>
    </row>
    <row r="3075" spans="8:11">
      <c r="H3075" s="49"/>
      <c r="I3075" s="49"/>
      <c r="J3075" s="50"/>
      <c r="K3075" s="50"/>
    </row>
    <row r="3076" spans="8:11">
      <c r="H3076" s="49"/>
      <c r="I3076" s="49"/>
      <c r="J3076" s="50"/>
      <c r="K3076" s="50"/>
    </row>
    <row r="3077" spans="8:11">
      <c r="H3077" s="49"/>
      <c r="I3077" s="49"/>
      <c r="J3077" s="50"/>
      <c r="K3077" s="50"/>
    </row>
    <row r="3078" spans="8:11">
      <c r="H3078" s="49"/>
      <c r="I3078" s="49"/>
      <c r="J3078" s="50"/>
      <c r="K3078" s="50"/>
    </row>
    <row r="3079" spans="8:11">
      <c r="H3079" s="49"/>
      <c r="I3079" s="49"/>
      <c r="J3079" s="50"/>
      <c r="K3079" s="50"/>
    </row>
    <row r="3080" spans="8:11">
      <c r="H3080" s="49"/>
      <c r="I3080" s="49"/>
      <c r="J3080" s="50"/>
      <c r="K3080" s="50"/>
    </row>
    <row r="3081" spans="8:11">
      <c r="H3081" s="49"/>
      <c r="I3081" s="49"/>
      <c r="J3081" s="50"/>
      <c r="K3081" s="50"/>
    </row>
    <row r="3082" spans="8:11">
      <c r="H3082" s="49"/>
      <c r="I3082" s="49"/>
      <c r="J3082" s="50"/>
      <c r="K3082" s="50"/>
    </row>
    <row r="3083" spans="8:11">
      <c r="H3083" s="49"/>
      <c r="I3083" s="49"/>
      <c r="J3083" s="50"/>
      <c r="K3083" s="50"/>
    </row>
    <row r="3084" spans="8:11">
      <c r="H3084" s="49"/>
      <c r="I3084" s="49"/>
      <c r="J3084" s="50"/>
      <c r="K3084" s="50"/>
    </row>
    <row r="3085" spans="8:11">
      <c r="H3085" s="49"/>
      <c r="I3085" s="49"/>
      <c r="J3085" s="50"/>
      <c r="K3085" s="50"/>
    </row>
    <row r="3086" spans="8:11">
      <c r="H3086" s="49"/>
      <c r="I3086" s="49"/>
      <c r="J3086" s="50"/>
      <c r="K3086" s="50"/>
    </row>
    <row r="3087" spans="8:11">
      <c r="H3087" s="49"/>
      <c r="I3087" s="49"/>
      <c r="J3087" s="50"/>
      <c r="K3087" s="50"/>
    </row>
    <row r="3088" spans="8:11">
      <c r="H3088" s="49"/>
      <c r="I3088" s="49"/>
      <c r="J3088" s="50"/>
      <c r="K3088" s="50"/>
    </row>
    <row r="3089" spans="8:11">
      <c r="H3089" s="49"/>
      <c r="I3089" s="49"/>
      <c r="J3089" s="50"/>
      <c r="K3089" s="50"/>
    </row>
    <row r="3090" spans="8:11">
      <c r="H3090" s="49"/>
      <c r="I3090" s="49"/>
      <c r="J3090" s="50"/>
      <c r="K3090" s="50"/>
    </row>
    <row r="3091" spans="8:11">
      <c r="H3091" s="49"/>
      <c r="I3091" s="49"/>
      <c r="J3091" s="50"/>
      <c r="K3091" s="50"/>
    </row>
    <row r="3092" spans="8:11">
      <c r="H3092" s="49"/>
      <c r="I3092" s="49"/>
      <c r="J3092" s="50"/>
      <c r="K3092" s="50"/>
    </row>
    <row r="3093" spans="8:11">
      <c r="H3093" s="49"/>
      <c r="I3093" s="49"/>
      <c r="J3093" s="50"/>
      <c r="K3093" s="50"/>
    </row>
    <row r="3094" spans="8:11">
      <c r="H3094" s="49"/>
      <c r="I3094" s="49"/>
      <c r="J3094" s="50"/>
      <c r="K3094" s="50"/>
    </row>
    <row r="3095" spans="8:11">
      <c r="H3095" s="49"/>
      <c r="I3095" s="49"/>
      <c r="J3095" s="50"/>
      <c r="K3095" s="50"/>
    </row>
    <row r="3096" spans="8:11">
      <c r="H3096" s="49"/>
      <c r="I3096" s="49"/>
      <c r="J3096" s="50"/>
      <c r="K3096" s="50"/>
    </row>
    <row r="3097" spans="8:11">
      <c r="H3097" s="49"/>
      <c r="I3097" s="49"/>
      <c r="J3097" s="50"/>
      <c r="K3097" s="50"/>
    </row>
    <row r="3098" spans="8:11">
      <c r="H3098" s="49"/>
      <c r="I3098" s="49"/>
      <c r="J3098" s="50"/>
      <c r="K3098" s="50"/>
    </row>
    <row r="3099" spans="8:11">
      <c r="H3099" s="49"/>
      <c r="I3099" s="49"/>
      <c r="J3099" s="50"/>
      <c r="K3099" s="50"/>
    </row>
    <row r="3100" spans="8:11">
      <c r="H3100" s="49"/>
      <c r="I3100" s="49"/>
      <c r="J3100" s="50"/>
      <c r="K3100" s="50"/>
    </row>
    <row r="3101" spans="8:11">
      <c r="H3101" s="49"/>
      <c r="I3101" s="49"/>
      <c r="J3101" s="50"/>
      <c r="K3101" s="50"/>
    </row>
    <row r="3102" spans="8:11">
      <c r="H3102" s="49"/>
      <c r="I3102" s="49"/>
      <c r="J3102" s="50"/>
      <c r="K3102" s="50"/>
    </row>
    <row r="3103" spans="8:11">
      <c r="H3103" s="49"/>
      <c r="I3103" s="49"/>
      <c r="J3103" s="50"/>
      <c r="K3103" s="50"/>
    </row>
    <row r="3104" spans="8:11">
      <c r="H3104" s="49"/>
      <c r="I3104" s="49"/>
      <c r="J3104" s="50"/>
      <c r="K3104" s="50"/>
    </row>
    <row r="3105" spans="8:11">
      <c r="H3105" s="49"/>
      <c r="I3105" s="49"/>
      <c r="J3105" s="50"/>
      <c r="K3105" s="50"/>
    </row>
    <row r="3106" spans="8:11">
      <c r="H3106" s="49"/>
      <c r="I3106" s="49"/>
      <c r="J3106" s="50"/>
      <c r="K3106" s="50"/>
    </row>
    <row r="3107" spans="8:11">
      <c r="H3107" s="49"/>
      <c r="I3107" s="49"/>
      <c r="J3107" s="50"/>
      <c r="K3107" s="50"/>
    </row>
    <row r="3108" spans="8:11">
      <c r="H3108" s="49"/>
      <c r="I3108" s="49"/>
      <c r="J3108" s="50"/>
      <c r="K3108" s="50"/>
    </row>
    <row r="3109" spans="8:11">
      <c r="H3109" s="49"/>
      <c r="I3109" s="49"/>
      <c r="J3109" s="50"/>
      <c r="K3109" s="50"/>
    </row>
    <row r="3110" spans="8:11">
      <c r="H3110" s="49"/>
      <c r="I3110" s="49"/>
      <c r="J3110" s="50"/>
      <c r="K3110" s="50"/>
    </row>
    <row r="3111" spans="8:11">
      <c r="H3111" s="49"/>
      <c r="I3111" s="49"/>
      <c r="J3111" s="50"/>
      <c r="K3111" s="50"/>
    </row>
    <row r="3112" spans="8:11">
      <c r="H3112" s="49"/>
      <c r="I3112" s="49"/>
      <c r="J3112" s="50"/>
      <c r="K3112" s="50"/>
    </row>
    <row r="3113" spans="8:11">
      <c r="H3113" s="49"/>
      <c r="I3113" s="49"/>
      <c r="J3113" s="50"/>
      <c r="K3113" s="50"/>
    </row>
    <row r="3114" spans="8:11">
      <c r="H3114" s="49"/>
      <c r="I3114" s="49"/>
      <c r="J3114" s="50"/>
      <c r="K3114" s="50"/>
    </row>
    <row r="3115" spans="8:11">
      <c r="H3115" s="49"/>
      <c r="I3115" s="49"/>
      <c r="J3115" s="50"/>
      <c r="K3115" s="50"/>
    </row>
    <row r="3116" spans="8:11">
      <c r="H3116" s="49"/>
      <c r="I3116" s="49"/>
      <c r="J3116" s="50"/>
      <c r="K3116" s="50"/>
    </row>
    <row r="3117" spans="8:11">
      <c r="H3117" s="49"/>
      <c r="I3117" s="49"/>
      <c r="J3117" s="50"/>
      <c r="K3117" s="50"/>
    </row>
    <row r="3118" spans="8:11">
      <c r="H3118" s="49"/>
      <c r="I3118" s="49"/>
      <c r="J3118" s="50"/>
      <c r="K3118" s="50"/>
    </row>
    <row r="3119" spans="8:11">
      <c r="H3119" s="49"/>
      <c r="I3119" s="49"/>
      <c r="J3119" s="50"/>
      <c r="K3119" s="50"/>
    </row>
    <row r="3120" spans="8:11">
      <c r="H3120" s="49"/>
      <c r="I3120" s="49"/>
      <c r="J3120" s="50"/>
      <c r="K3120" s="50"/>
    </row>
    <row r="3121" spans="8:11">
      <c r="H3121" s="49"/>
      <c r="I3121" s="49"/>
      <c r="J3121" s="50"/>
      <c r="K3121" s="50"/>
    </row>
    <row r="3122" spans="8:11">
      <c r="H3122" s="49"/>
      <c r="I3122" s="49"/>
      <c r="J3122" s="50"/>
      <c r="K3122" s="50"/>
    </row>
    <row r="3123" spans="8:11">
      <c r="H3123" s="49"/>
      <c r="I3123" s="49"/>
      <c r="J3123" s="50"/>
      <c r="K3123" s="50"/>
    </row>
    <row r="3124" spans="8:11">
      <c r="H3124" s="49"/>
      <c r="I3124" s="49"/>
      <c r="J3124" s="50"/>
      <c r="K3124" s="50"/>
    </row>
    <row r="3125" spans="8:11">
      <c r="H3125" s="49"/>
      <c r="I3125" s="49"/>
      <c r="J3125" s="50"/>
      <c r="K3125" s="50"/>
    </row>
    <row r="3126" spans="8:11">
      <c r="H3126" s="49"/>
      <c r="I3126" s="49"/>
      <c r="J3126" s="50"/>
      <c r="K3126" s="50"/>
    </row>
    <row r="3127" spans="8:11">
      <c r="H3127" s="49"/>
      <c r="I3127" s="49"/>
      <c r="J3127" s="50"/>
      <c r="K3127" s="50"/>
    </row>
    <row r="3128" spans="8:11">
      <c r="H3128" s="49"/>
      <c r="I3128" s="49"/>
      <c r="J3128" s="50"/>
      <c r="K3128" s="50"/>
    </row>
    <row r="3129" spans="8:11">
      <c r="H3129" s="49"/>
      <c r="I3129" s="49"/>
      <c r="J3129" s="50"/>
      <c r="K3129" s="50"/>
    </row>
    <row r="3130" spans="8:11">
      <c r="H3130" s="49"/>
      <c r="I3130" s="49"/>
      <c r="J3130" s="50"/>
      <c r="K3130" s="50"/>
    </row>
    <row r="3131" spans="8:11">
      <c r="H3131" s="49"/>
      <c r="I3131" s="49"/>
      <c r="J3131" s="50"/>
      <c r="K3131" s="50"/>
    </row>
    <row r="3132" spans="8:11">
      <c r="H3132" s="49"/>
      <c r="I3132" s="49"/>
      <c r="J3132" s="50"/>
      <c r="K3132" s="50"/>
    </row>
    <row r="3133" spans="8:11">
      <c r="H3133" s="49"/>
      <c r="I3133" s="49"/>
      <c r="J3133" s="50"/>
      <c r="K3133" s="50"/>
    </row>
    <row r="3134" spans="8:11">
      <c r="H3134" s="49"/>
      <c r="I3134" s="49"/>
      <c r="J3134" s="50"/>
      <c r="K3134" s="50"/>
    </row>
    <row r="3135" spans="8:11">
      <c r="H3135" s="49"/>
      <c r="I3135" s="49"/>
      <c r="J3135" s="50"/>
      <c r="K3135" s="50"/>
    </row>
    <row r="3136" spans="8:11">
      <c r="H3136" s="49"/>
      <c r="I3136" s="49"/>
      <c r="J3136" s="50"/>
      <c r="K3136" s="50"/>
    </row>
    <row r="3137" spans="8:11">
      <c r="H3137" s="49"/>
      <c r="I3137" s="49"/>
      <c r="J3137" s="50"/>
      <c r="K3137" s="50"/>
    </row>
    <row r="3138" spans="8:11">
      <c r="H3138" s="49"/>
      <c r="I3138" s="49"/>
      <c r="J3138" s="50"/>
      <c r="K3138" s="50"/>
    </row>
    <row r="3139" spans="8:11">
      <c r="H3139" s="49"/>
      <c r="I3139" s="49"/>
      <c r="J3139" s="50"/>
      <c r="K3139" s="50"/>
    </row>
    <row r="3140" spans="8:11">
      <c r="H3140" s="49"/>
      <c r="I3140" s="49"/>
      <c r="J3140" s="50"/>
      <c r="K3140" s="50"/>
    </row>
    <row r="3141" spans="8:11">
      <c r="H3141" s="49"/>
      <c r="I3141" s="49"/>
      <c r="J3141" s="50"/>
      <c r="K3141" s="50"/>
    </row>
    <row r="3142" spans="8:11">
      <c r="H3142" s="49"/>
      <c r="I3142" s="49"/>
      <c r="J3142" s="50"/>
      <c r="K3142" s="50"/>
    </row>
    <row r="3143" spans="8:11">
      <c r="H3143" s="49"/>
      <c r="I3143" s="49"/>
      <c r="J3143" s="50"/>
      <c r="K3143" s="50"/>
    </row>
    <row r="3144" spans="8:11">
      <c r="H3144" s="49"/>
      <c r="I3144" s="49"/>
      <c r="J3144" s="50"/>
      <c r="K3144" s="50"/>
    </row>
    <row r="3145" spans="8:11">
      <c r="H3145" s="49"/>
      <c r="I3145" s="49"/>
      <c r="J3145" s="50"/>
      <c r="K3145" s="50"/>
    </row>
    <row r="3146" spans="8:11">
      <c r="H3146" s="49"/>
      <c r="I3146" s="49"/>
      <c r="J3146" s="50"/>
      <c r="K3146" s="50"/>
    </row>
    <row r="3147" spans="8:11">
      <c r="H3147" s="49"/>
      <c r="I3147" s="49"/>
      <c r="J3147" s="50"/>
      <c r="K3147" s="50"/>
    </row>
    <row r="3148" spans="8:11">
      <c r="H3148" s="49"/>
      <c r="I3148" s="49"/>
      <c r="J3148" s="50"/>
      <c r="K3148" s="50"/>
    </row>
    <row r="3149" spans="8:11">
      <c r="H3149" s="49"/>
      <c r="I3149" s="49"/>
      <c r="J3149" s="50"/>
      <c r="K3149" s="50"/>
    </row>
    <row r="3150" spans="8:11">
      <c r="H3150" s="49"/>
      <c r="I3150" s="49"/>
      <c r="J3150" s="50"/>
      <c r="K3150" s="50"/>
    </row>
    <row r="3151" spans="8:11">
      <c r="H3151" s="49"/>
      <c r="I3151" s="49"/>
      <c r="J3151" s="50"/>
      <c r="K3151" s="50"/>
    </row>
    <row r="3152" spans="8:11">
      <c r="H3152" s="49"/>
      <c r="I3152" s="49"/>
      <c r="J3152" s="50"/>
      <c r="K3152" s="50"/>
    </row>
    <row r="3153" spans="8:11">
      <c r="H3153" s="49"/>
      <c r="I3153" s="49"/>
      <c r="J3153" s="50"/>
      <c r="K3153" s="50"/>
    </row>
    <row r="3154" spans="8:11">
      <c r="H3154" s="49"/>
      <c r="I3154" s="49"/>
      <c r="J3154" s="50"/>
      <c r="K3154" s="50"/>
    </row>
    <row r="3155" spans="8:11">
      <c r="H3155" s="49"/>
      <c r="I3155" s="49"/>
      <c r="J3155" s="50"/>
      <c r="K3155" s="50"/>
    </row>
    <row r="3156" spans="8:11">
      <c r="H3156" s="49"/>
      <c r="I3156" s="49"/>
      <c r="J3156" s="50"/>
      <c r="K3156" s="50"/>
    </row>
    <row r="3157" spans="8:11">
      <c r="H3157" s="49"/>
      <c r="I3157" s="49"/>
      <c r="J3157" s="50"/>
      <c r="K3157" s="50"/>
    </row>
    <row r="3158" spans="8:11">
      <c r="H3158" s="49"/>
      <c r="I3158" s="49"/>
      <c r="J3158" s="50"/>
      <c r="K3158" s="50"/>
    </row>
    <row r="3159" spans="8:11">
      <c r="H3159" s="49"/>
      <c r="I3159" s="49"/>
      <c r="J3159" s="50"/>
      <c r="K3159" s="50"/>
    </row>
    <row r="3160" spans="8:11">
      <c r="H3160" s="49"/>
      <c r="I3160" s="49"/>
      <c r="J3160" s="50"/>
      <c r="K3160" s="50"/>
    </row>
    <row r="3161" spans="8:11">
      <c r="H3161" s="49"/>
      <c r="I3161" s="49"/>
      <c r="J3161" s="50"/>
      <c r="K3161" s="50"/>
    </row>
    <row r="3162" spans="8:11">
      <c r="H3162" s="49"/>
      <c r="I3162" s="49"/>
      <c r="J3162" s="50"/>
      <c r="K3162" s="50"/>
    </row>
    <row r="3163" spans="8:11">
      <c r="H3163" s="49"/>
      <c r="I3163" s="49"/>
      <c r="J3163" s="50"/>
      <c r="K3163" s="50"/>
    </row>
    <row r="3164" spans="8:11">
      <c r="H3164" s="49"/>
      <c r="I3164" s="49"/>
      <c r="J3164" s="50"/>
      <c r="K3164" s="50"/>
    </row>
    <row r="3165" spans="8:11">
      <c r="H3165" s="49"/>
      <c r="I3165" s="49"/>
      <c r="J3165" s="50"/>
      <c r="K3165" s="50"/>
    </row>
    <row r="3166" spans="8:11">
      <c r="H3166" s="49"/>
      <c r="I3166" s="49"/>
      <c r="J3166" s="50"/>
      <c r="K3166" s="50"/>
    </row>
    <row r="3167" spans="8:11">
      <c r="H3167" s="49"/>
      <c r="I3167" s="49"/>
      <c r="J3167" s="50"/>
      <c r="K3167" s="50"/>
    </row>
    <row r="3168" spans="8:11">
      <c r="H3168" s="49"/>
      <c r="I3168" s="49"/>
      <c r="J3168" s="50"/>
      <c r="K3168" s="50"/>
    </row>
    <row r="3169" spans="8:11">
      <c r="H3169" s="49"/>
      <c r="I3169" s="49"/>
      <c r="J3169" s="50"/>
      <c r="K3169" s="50"/>
    </row>
    <row r="3170" spans="8:11">
      <c r="H3170" s="49"/>
      <c r="I3170" s="49"/>
      <c r="J3170" s="50"/>
      <c r="K3170" s="50"/>
    </row>
    <row r="3171" spans="8:11">
      <c r="H3171" s="49"/>
      <c r="I3171" s="49"/>
      <c r="J3171" s="50"/>
      <c r="K3171" s="50"/>
    </row>
    <row r="3172" spans="8:11">
      <c r="H3172" s="49"/>
      <c r="I3172" s="49"/>
      <c r="J3172" s="50"/>
      <c r="K3172" s="50"/>
    </row>
    <row r="3173" spans="8:11">
      <c r="H3173" s="49"/>
      <c r="I3173" s="49"/>
      <c r="J3173" s="50"/>
      <c r="K3173" s="50"/>
    </row>
    <row r="3174" spans="8:11">
      <c r="H3174" s="49"/>
      <c r="I3174" s="49"/>
      <c r="J3174" s="50"/>
      <c r="K3174" s="50"/>
    </row>
    <row r="3175" spans="8:11">
      <c r="H3175" s="49"/>
      <c r="I3175" s="49"/>
      <c r="J3175" s="50"/>
      <c r="K3175" s="50"/>
    </row>
    <row r="3176" spans="8:11">
      <c r="H3176" s="49"/>
      <c r="I3176" s="49"/>
      <c r="J3176" s="50"/>
      <c r="K3176" s="50"/>
    </row>
    <row r="3177" spans="8:11">
      <c r="H3177" s="49"/>
      <c r="I3177" s="49"/>
      <c r="J3177" s="50"/>
      <c r="K3177" s="50"/>
    </row>
    <row r="3178" spans="8:11">
      <c r="H3178" s="49"/>
      <c r="I3178" s="49"/>
      <c r="J3178" s="50"/>
      <c r="K3178" s="50"/>
    </row>
    <row r="3179" spans="8:11">
      <c r="H3179" s="49"/>
      <c r="I3179" s="49"/>
      <c r="J3179" s="50"/>
      <c r="K3179" s="50"/>
    </row>
    <row r="3180" spans="8:11">
      <c r="H3180" s="49"/>
      <c r="I3180" s="49"/>
      <c r="J3180" s="50"/>
      <c r="K3180" s="50"/>
    </row>
    <row r="3181" spans="8:11">
      <c r="H3181" s="49"/>
      <c r="I3181" s="49"/>
      <c r="J3181" s="50"/>
      <c r="K3181" s="50"/>
    </row>
    <row r="3182" spans="8:11">
      <c r="H3182" s="49"/>
      <c r="I3182" s="49"/>
      <c r="J3182" s="50"/>
      <c r="K3182" s="50"/>
    </row>
    <row r="3183" spans="8:11">
      <c r="H3183" s="49"/>
      <c r="I3183" s="49"/>
      <c r="J3183" s="50"/>
      <c r="K3183" s="50"/>
    </row>
    <row r="3184" spans="8:11">
      <c r="H3184" s="49"/>
      <c r="I3184" s="49"/>
      <c r="J3184" s="50"/>
      <c r="K3184" s="50"/>
    </row>
    <row r="3185" spans="8:11">
      <c r="H3185" s="49"/>
      <c r="I3185" s="49"/>
      <c r="J3185" s="50"/>
      <c r="K3185" s="50"/>
    </row>
    <row r="3186" spans="8:11">
      <c r="H3186" s="49"/>
      <c r="I3186" s="49"/>
      <c r="J3186" s="50"/>
      <c r="K3186" s="50"/>
    </row>
    <row r="3187" spans="8:11">
      <c r="H3187" s="49"/>
      <c r="I3187" s="49"/>
      <c r="J3187" s="50"/>
      <c r="K3187" s="50"/>
    </row>
    <row r="3188" spans="8:11">
      <c r="H3188" s="49"/>
      <c r="I3188" s="49"/>
      <c r="J3188" s="50"/>
      <c r="K3188" s="50"/>
    </row>
    <row r="3189" spans="8:11">
      <c r="H3189" s="49"/>
      <c r="I3189" s="49"/>
      <c r="J3189" s="50"/>
      <c r="K3189" s="50"/>
    </row>
    <row r="3190" spans="8:11">
      <c r="H3190" s="49"/>
      <c r="I3190" s="49"/>
      <c r="J3190" s="50"/>
      <c r="K3190" s="50"/>
    </row>
    <row r="3191" spans="8:11">
      <c r="H3191" s="49"/>
      <c r="I3191" s="49"/>
      <c r="J3191" s="50"/>
      <c r="K3191" s="50"/>
    </row>
    <row r="3192" spans="8:11">
      <c r="H3192" s="49"/>
      <c r="I3192" s="49"/>
      <c r="J3192" s="50"/>
      <c r="K3192" s="50"/>
    </row>
    <row r="3193" spans="8:11">
      <c r="H3193" s="49"/>
      <c r="I3193" s="49"/>
      <c r="J3193" s="50"/>
      <c r="K3193" s="50"/>
    </row>
    <row r="3194" spans="8:11">
      <c r="H3194" s="49"/>
      <c r="I3194" s="49"/>
      <c r="J3194" s="50"/>
      <c r="K3194" s="50"/>
    </row>
    <row r="3195" spans="8:11">
      <c r="H3195" s="49"/>
      <c r="I3195" s="49"/>
      <c r="J3195" s="50"/>
      <c r="K3195" s="50"/>
    </row>
    <row r="3196" spans="8:11">
      <c r="H3196" s="49"/>
      <c r="I3196" s="49"/>
      <c r="J3196" s="50"/>
      <c r="K3196" s="50"/>
    </row>
    <row r="3197" spans="8:11">
      <c r="H3197" s="49"/>
      <c r="I3197" s="49"/>
      <c r="J3197" s="50"/>
      <c r="K3197" s="50"/>
    </row>
    <row r="3198" spans="8:11">
      <c r="H3198" s="49"/>
      <c r="I3198" s="49"/>
      <c r="J3198" s="50"/>
      <c r="K3198" s="50"/>
    </row>
    <row r="3199" spans="8:11">
      <c r="H3199" s="49"/>
      <c r="I3199" s="49"/>
      <c r="J3199" s="50"/>
      <c r="K3199" s="50"/>
    </row>
    <row r="3200" spans="8:11">
      <c r="H3200" s="49"/>
      <c r="I3200" s="49"/>
      <c r="J3200" s="50"/>
      <c r="K3200" s="50"/>
    </row>
    <row r="3201" spans="8:11">
      <c r="H3201" s="49"/>
      <c r="I3201" s="49"/>
      <c r="J3201" s="50"/>
      <c r="K3201" s="50"/>
    </row>
    <row r="3202" spans="8:11">
      <c r="H3202" s="49"/>
      <c r="I3202" s="49"/>
      <c r="J3202" s="50"/>
      <c r="K3202" s="50"/>
    </row>
    <row r="3203" spans="8:11">
      <c r="H3203" s="49"/>
      <c r="I3203" s="49"/>
      <c r="J3203" s="50"/>
      <c r="K3203" s="50"/>
    </row>
    <row r="3204" spans="8:11">
      <c r="H3204" s="49"/>
      <c r="I3204" s="49"/>
      <c r="J3204" s="50"/>
      <c r="K3204" s="50"/>
    </row>
    <row r="3205" spans="8:11">
      <c r="H3205" s="49"/>
      <c r="I3205" s="49"/>
      <c r="J3205" s="50"/>
      <c r="K3205" s="50"/>
    </row>
    <row r="3206" spans="8:11">
      <c r="H3206" s="49"/>
      <c r="I3206" s="49"/>
      <c r="J3206" s="50"/>
      <c r="K3206" s="50"/>
    </row>
    <row r="3207" spans="8:11">
      <c r="H3207" s="49"/>
      <c r="I3207" s="49"/>
      <c r="J3207" s="50"/>
      <c r="K3207" s="50"/>
    </row>
    <row r="3208" spans="8:11">
      <c r="H3208" s="49"/>
      <c r="I3208" s="49"/>
      <c r="J3208" s="50"/>
      <c r="K3208" s="50"/>
    </row>
    <row r="3209" spans="8:11">
      <c r="H3209" s="49"/>
      <c r="I3209" s="49"/>
      <c r="J3209" s="50"/>
      <c r="K3209" s="50"/>
    </row>
    <row r="3210" spans="8:11">
      <c r="H3210" s="49"/>
      <c r="I3210" s="49"/>
      <c r="J3210" s="50"/>
      <c r="K3210" s="50"/>
    </row>
    <row r="3211" spans="8:11">
      <c r="H3211" s="49"/>
      <c r="I3211" s="49"/>
      <c r="J3211" s="50"/>
      <c r="K3211" s="50"/>
    </row>
    <row r="3212" spans="8:11">
      <c r="H3212" s="49"/>
      <c r="I3212" s="49"/>
      <c r="J3212" s="50"/>
      <c r="K3212" s="50"/>
    </row>
    <row r="3213" spans="8:11">
      <c r="H3213" s="49"/>
      <c r="I3213" s="49"/>
      <c r="J3213" s="50"/>
      <c r="K3213" s="50"/>
    </row>
    <row r="3214" spans="8:11">
      <c r="H3214" s="49"/>
      <c r="I3214" s="49"/>
      <c r="J3214" s="50"/>
      <c r="K3214" s="50"/>
    </row>
    <row r="3215" spans="8:11">
      <c r="H3215" s="49"/>
      <c r="I3215" s="49"/>
      <c r="J3215" s="50"/>
      <c r="K3215" s="50"/>
    </row>
    <row r="3216" spans="8:11">
      <c r="H3216" s="49"/>
      <c r="I3216" s="49"/>
      <c r="J3216" s="50"/>
      <c r="K3216" s="50"/>
    </row>
    <row r="3217" spans="8:11">
      <c r="H3217" s="49"/>
      <c r="I3217" s="49"/>
      <c r="J3217" s="50"/>
      <c r="K3217" s="50"/>
    </row>
    <row r="3218" spans="8:11">
      <c r="H3218" s="49"/>
      <c r="I3218" s="49"/>
      <c r="J3218" s="50"/>
      <c r="K3218" s="50"/>
    </row>
    <row r="3219" spans="8:11">
      <c r="H3219" s="49"/>
      <c r="I3219" s="49"/>
      <c r="J3219" s="50"/>
      <c r="K3219" s="50"/>
    </row>
    <row r="3220" spans="8:11">
      <c r="H3220" s="49"/>
      <c r="I3220" s="49"/>
      <c r="J3220" s="50"/>
      <c r="K3220" s="50"/>
    </row>
    <row r="3221" spans="8:11">
      <c r="H3221" s="49"/>
      <c r="I3221" s="49"/>
      <c r="J3221" s="50"/>
      <c r="K3221" s="50"/>
    </row>
    <row r="3222" spans="8:11">
      <c r="H3222" s="49"/>
      <c r="I3222" s="49"/>
      <c r="J3222" s="50"/>
      <c r="K3222" s="50"/>
    </row>
    <row r="3223" spans="8:11">
      <c r="H3223" s="49"/>
      <c r="I3223" s="49"/>
      <c r="J3223" s="50"/>
      <c r="K3223" s="50"/>
    </row>
    <row r="3224" spans="8:11">
      <c r="H3224" s="49"/>
      <c r="I3224" s="49"/>
      <c r="J3224" s="50"/>
      <c r="K3224" s="50"/>
    </row>
    <row r="3225" spans="8:11">
      <c r="H3225" s="49"/>
      <c r="I3225" s="49"/>
      <c r="J3225" s="50"/>
      <c r="K3225" s="50"/>
    </row>
    <row r="3226" spans="8:11">
      <c r="H3226" s="49"/>
      <c r="I3226" s="49"/>
      <c r="J3226" s="50"/>
      <c r="K3226" s="50"/>
    </row>
    <row r="3227" spans="8:11">
      <c r="H3227" s="49"/>
      <c r="I3227" s="49"/>
      <c r="J3227" s="50"/>
      <c r="K3227" s="50"/>
    </row>
    <row r="3228" spans="8:11">
      <c r="H3228" s="49"/>
      <c r="I3228" s="49"/>
      <c r="J3228" s="50"/>
      <c r="K3228" s="50"/>
    </row>
    <row r="3229" spans="8:11">
      <c r="H3229" s="49"/>
      <c r="I3229" s="49"/>
      <c r="J3229" s="50"/>
      <c r="K3229" s="50"/>
    </row>
    <row r="3230" spans="8:11">
      <c r="H3230" s="49"/>
      <c r="I3230" s="49"/>
      <c r="J3230" s="50"/>
      <c r="K3230" s="50"/>
    </row>
    <row r="3231" spans="8:11">
      <c r="H3231" s="49"/>
      <c r="I3231" s="49"/>
      <c r="J3231" s="50"/>
      <c r="K3231" s="50"/>
    </row>
    <row r="3232" spans="8:11">
      <c r="H3232" s="49"/>
      <c r="I3232" s="49"/>
      <c r="J3232" s="50"/>
      <c r="K3232" s="50"/>
    </row>
    <row r="3233" spans="8:11">
      <c r="H3233" s="49"/>
      <c r="I3233" s="49"/>
      <c r="J3233" s="50"/>
      <c r="K3233" s="50"/>
    </row>
    <row r="3234" spans="8:11">
      <c r="H3234" s="49"/>
      <c r="I3234" s="49"/>
      <c r="J3234" s="50"/>
      <c r="K3234" s="50"/>
    </row>
    <row r="3235" spans="8:11">
      <c r="H3235" s="49"/>
      <c r="I3235" s="49"/>
      <c r="J3235" s="50"/>
      <c r="K3235" s="50"/>
    </row>
    <row r="3236" spans="8:11">
      <c r="H3236" s="49"/>
      <c r="I3236" s="49"/>
      <c r="J3236" s="50"/>
      <c r="K3236" s="50"/>
    </row>
    <row r="3237" spans="8:11">
      <c r="H3237" s="49"/>
      <c r="I3237" s="49"/>
      <c r="J3237" s="50"/>
      <c r="K3237" s="50"/>
    </row>
    <row r="3238" spans="8:11">
      <c r="H3238" s="49"/>
      <c r="I3238" s="49"/>
      <c r="J3238" s="50"/>
      <c r="K3238" s="50"/>
    </row>
    <row r="3239" spans="8:11">
      <c r="H3239" s="49"/>
      <c r="I3239" s="49"/>
      <c r="J3239" s="50"/>
      <c r="K3239" s="50"/>
    </row>
    <row r="3240" spans="8:11">
      <c r="H3240" s="49"/>
      <c r="I3240" s="49"/>
      <c r="J3240" s="50"/>
      <c r="K3240" s="50"/>
    </row>
    <row r="3241" spans="8:11">
      <c r="H3241" s="49"/>
      <c r="I3241" s="49"/>
      <c r="J3241" s="50"/>
      <c r="K3241" s="50"/>
    </row>
    <row r="3242" spans="8:11">
      <c r="H3242" s="49"/>
      <c r="I3242" s="49"/>
      <c r="J3242" s="50"/>
      <c r="K3242" s="50"/>
    </row>
    <row r="3243" spans="8:11">
      <c r="H3243" s="49"/>
      <c r="I3243" s="49"/>
      <c r="J3243" s="50"/>
      <c r="K3243" s="50"/>
    </row>
    <row r="3244" spans="8:11">
      <c r="H3244" s="49"/>
      <c r="I3244" s="49"/>
      <c r="J3244" s="50"/>
      <c r="K3244" s="50"/>
    </row>
    <row r="3245" spans="8:11">
      <c r="H3245" s="49"/>
      <c r="I3245" s="49"/>
      <c r="J3245" s="50"/>
      <c r="K3245" s="50"/>
    </row>
    <row r="3246" spans="8:11">
      <c r="H3246" s="49"/>
      <c r="I3246" s="49"/>
      <c r="J3246" s="50"/>
      <c r="K3246" s="50"/>
    </row>
    <row r="3247" spans="8:11">
      <c r="H3247" s="49"/>
      <c r="I3247" s="49"/>
      <c r="J3247" s="50"/>
      <c r="K3247" s="50"/>
    </row>
    <row r="3248" spans="8:11">
      <c r="H3248" s="49"/>
      <c r="I3248" s="49"/>
      <c r="J3248" s="50"/>
      <c r="K3248" s="50"/>
    </row>
    <row r="3249" spans="8:11">
      <c r="H3249" s="49"/>
      <c r="I3249" s="49"/>
      <c r="J3249" s="50"/>
      <c r="K3249" s="50"/>
    </row>
    <row r="3250" spans="8:11">
      <c r="H3250" s="49"/>
      <c r="I3250" s="49"/>
      <c r="J3250" s="50"/>
      <c r="K3250" s="50"/>
    </row>
    <row r="3251" spans="8:11">
      <c r="H3251" s="49"/>
      <c r="I3251" s="49"/>
      <c r="J3251" s="50"/>
      <c r="K3251" s="50"/>
    </row>
    <row r="3252" spans="8:11">
      <c r="H3252" s="49"/>
      <c r="I3252" s="49"/>
      <c r="J3252" s="50"/>
      <c r="K3252" s="50"/>
    </row>
    <row r="3253" spans="8:11">
      <c r="H3253" s="49"/>
      <c r="I3253" s="49"/>
      <c r="J3253" s="50"/>
      <c r="K3253" s="50"/>
    </row>
    <row r="3254" spans="8:11">
      <c r="H3254" s="49"/>
      <c r="I3254" s="49"/>
      <c r="J3254" s="50"/>
      <c r="K3254" s="50"/>
    </row>
    <row r="3255" spans="8:11">
      <c r="H3255" s="49"/>
      <c r="I3255" s="49"/>
      <c r="J3255" s="50"/>
      <c r="K3255" s="50"/>
    </row>
    <row r="3256" spans="8:11">
      <c r="H3256" s="49"/>
      <c r="I3256" s="49"/>
      <c r="J3256" s="50"/>
      <c r="K3256" s="50"/>
    </row>
    <row r="3257" spans="8:11">
      <c r="H3257" s="49"/>
      <c r="I3257" s="49"/>
      <c r="J3257" s="50"/>
      <c r="K3257" s="50"/>
    </row>
    <row r="3258" spans="8:11">
      <c r="H3258" s="49"/>
      <c r="I3258" s="49"/>
      <c r="J3258" s="50"/>
      <c r="K3258" s="50"/>
    </row>
    <row r="3259" spans="8:11">
      <c r="H3259" s="49"/>
      <c r="I3259" s="49"/>
      <c r="J3259" s="50"/>
      <c r="K3259" s="50"/>
    </row>
    <row r="3260" spans="8:11">
      <c r="H3260" s="49"/>
      <c r="I3260" s="49"/>
      <c r="J3260" s="50"/>
      <c r="K3260" s="50"/>
    </row>
    <row r="3261" spans="8:11">
      <c r="H3261" s="49"/>
      <c r="I3261" s="49"/>
      <c r="J3261" s="50"/>
      <c r="K3261" s="50"/>
    </row>
    <row r="3262" spans="8:11">
      <c r="H3262" s="49"/>
      <c r="I3262" s="49"/>
      <c r="J3262" s="50"/>
      <c r="K3262" s="50"/>
    </row>
    <row r="3263" spans="8:11">
      <c r="H3263" s="49"/>
      <c r="I3263" s="49"/>
      <c r="J3263" s="50"/>
      <c r="K3263" s="50"/>
    </row>
    <row r="3264" spans="8:11">
      <c r="H3264" s="49"/>
      <c r="I3264" s="49"/>
      <c r="J3264" s="50"/>
      <c r="K3264" s="50"/>
    </row>
    <row r="3265" spans="8:11">
      <c r="H3265" s="49"/>
      <c r="I3265" s="49"/>
      <c r="J3265" s="50"/>
      <c r="K3265" s="50"/>
    </row>
    <row r="3266" spans="8:11">
      <c r="H3266" s="49"/>
      <c r="I3266" s="49"/>
      <c r="J3266" s="50"/>
      <c r="K3266" s="50"/>
    </row>
    <row r="3267" spans="8:11">
      <c r="H3267" s="49"/>
      <c r="I3267" s="49"/>
      <c r="J3267" s="50"/>
      <c r="K3267" s="50"/>
    </row>
    <row r="3268" spans="8:11">
      <c r="H3268" s="49"/>
      <c r="I3268" s="49"/>
      <c r="J3268" s="50"/>
      <c r="K3268" s="50"/>
    </row>
    <row r="3269" spans="8:11">
      <c r="H3269" s="49"/>
      <c r="I3269" s="49"/>
      <c r="J3269" s="50"/>
      <c r="K3269" s="50"/>
    </row>
    <row r="3270" spans="8:11">
      <c r="H3270" s="49"/>
      <c r="I3270" s="49"/>
      <c r="J3270" s="50"/>
      <c r="K3270" s="50"/>
    </row>
    <row r="3271" spans="8:11">
      <c r="H3271" s="49"/>
      <c r="I3271" s="49"/>
      <c r="J3271" s="50"/>
      <c r="K3271" s="50"/>
    </row>
    <row r="3272" spans="8:11">
      <c r="H3272" s="49"/>
      <c r="I3272" s="49"/>
      <c r="J3272" s="50"/>
      <c r="K3272" s="50"/>
    </row>
    <row r="3273" spans="8:11">
      <c r="H3273" s="49"/>
      <c r="I3273" s="49"/>
      <c r="J3273" s="50"/>
      <c r="K3273" s="50"/>
    </row>
    <row r="3274" spans="8:11">
      <c r="H3274" s="49"/>
      <c r="I3274" s="49"/>
      <c r="J3274" s="50"/>
      <c r="K3274" s="50"/>
    </row>
    <row r="3275" spans="8:11">
      <c r="H3275" s="49"/>
      <c r="I3275" s="49"/>
      <c r="J3275" s="50"/>
      <c r="K3275" s="50"/>
    </row>
    <row r="3276" spans="8:11">
      <c r="H3276" s="49"/>
      <c r="I3276" s="49"/>
      <c r="J3276" s="50"/>
      <c r="K3276" s="50"/>
    </row>
    <row r="3277" spans="8:11">
      <c r="H3277" s="49"/>
      <c r="I3277" s="49"/>
      <c r="J3277" s="50"/>
      <c r="K3277" s="50"/>
    </row>
    <row r="3278" spans="8:11">
      <c r="H3278" s="49"/>
      <c r="I3278" s="49"/>
      <c r="J3278" s="50"/>
      <c r="K3278" s="50"/>
    </row>
    <row r="3279" spans="8:11">
      <c r="H3279" s="49"/>
      <c r="I3279" s="49"/>
      <c r="J3279" s="50"/>
      <c r="K3279" s="50"/>
    </row>
    <row r="3280" spans="8:11">
      <c r="H3280" s="49"/>
      <c r="I3280" s="49"/>
      <c r="J3280" s="50"/>
      <c r="K3280" s="50"/>
    </row>
    <row r="3281" spans="8:11">
      <c r="H3281" s="49"/>
      <c r="I3281" s="49"/>
      <c r="J3281" s="50"/>
      <c r="K3281" s="50"/>
    </row>
    <row r="3282" spans="8:11">
      <c r="H3282" s="49"/>
      <c r="I3282" s="49"/>
      <c r="J3282" s="50"/>
      <c r="K3282" s="50"/>
    </row>
    <row r="3283" spans="8:11">
      <c r="H3283" s="49"/>
      <c r="I3283" s="49"/>
      <c r="J3283" s="50"/>
      <c r="K3283" s="50"/>
    </row>
    <row r="3284" spans="8:11">
      <c r="H3284" s="49"/>
      <c r="I3284" s="49"/>
      <c r="J3284" s="50"/>
      <c r="K3284" s="50"/>
    </row>
    <row r="3285" spans="8:11">
      <c r="H3285" s="49"/>
      <c r="I3285" s="49"/>
      <c r="J3285" s="50"/>
      <c r="K3285" s="50"/>
    </row>
    <row r="3286" spans="8:11">
      <c r="H3286" s="49"/>
      <c r="I3286" s="49"/>
      <c r="J3286" s="50"/>
      <c r="K3286" s="50"/>
    </row>
    <row r="3287" spans="8:11">
      <c r="H3287" s="49"/>
      <c r="I3287" s="49"/>
      <c r="J3287" s="50"/>
      <c r="K3287" s="50"/>
    </row>
    <row r="3288" spans="8:11">
      <c r="H3288" s="49"/>
      <c r="I3288" s="49"/>
      <c r="J3288" s="50"/>
      <c r="K3288" s="50"/>
    </row>
    <row r="3289" spans="8:11">
      <c r="H3289" s="49"/>
      <c r="I3289" s="49"/>
      <c r="J3289" s="50"/>
      <c r="K3289" s="50"/>
    </row>
    <row r="3290" spans="8:11">
      <c r="H3290" s="49"/>
      <c r="I3290" s="49"/>
      <c r="J3290" s="50"/>
      <c r="K3290" s="50"/>
    </row>
    <row r="3291" spans="8:11">
      <c r="H3291" s="49"/>
      <c r="I3291" s="49"/>
      <c r="J3291" s="50"/>
      <c r="K3291" s="50"/>
    </row>
    <row r="3292" spans="8:11">
      <c r="H3292" s="49"/>
      <c r="I3292" s="49"/>
      <c r="J3292" s="50"/>
      <c r="K3292" s="50"/>
    </row>
    <row r="3293" spans="8:11">
      <c r="H3293" s="49"/>
      <c r="I3293" s="49"/>
      <c r="J3293" s="50"/>
      <c r="K3293" s="50"/>
    </row>
    <row r="3294" spans="8:11">
      <c r="H3294" s="49"/>
      <c r="I3294" s="49"/>
      <c r="J3294" s="50"/>
      <c r="K3294" s="50"/>
    </row>
    <row r="3295" spans="8:11">
      <c r="H3295" s="49"/>
      <c r="I3295" s="49"/>
      <c r="J3295" s="50"/>
      <c r="K3295" s="50"/>
    </row>
    <row r="3296" spans="8:11">
      <c r="H3296" s="49"/>
      <c r="I3296" s="49"/>
      <c r="J3296" s="50"/>
      <c r="K3296" s="50"/>
    </row>
    <row r="3297" spans="8:11">
      <c r="H3297" s="49"/>
      <c r="I3297" s="49"/>
      <c r="J3297" s="50"/>
      <c r="K3297" s="50"/>
    </row>
    <row r="3298" spans="8:11">
      <c r="H3298" s="49"/>
      <c r="I3298" s="49"/>
      <c r="J3298" s="50"/>
      <c r="K3298" s="50"/>
    </row>
    <row r="3299" spans="8:11">
      <c r="H3299" s="49"/>
      <c r="I3299" s="49"/>
      <c r="J3299" s="50"/>
      <c r="K3299" s="50"/>
    </row>
    <row r="3300" spans="8:11">
      <c r="H3300" s="49"/>
      <c r="I3300" s="49"/>
      <c r="J3300" s="50"/>
      <c r="K3300" s="50"/>
    </row>
    <row r="3301" spans="8:11">
      <c r="H3301" s="49"/>
      <c r="I3301" s="49"/>
      <c r="J3301" s="50"/>
      <c r="K3301" s="50"/>
    </row>
    <row r="3302" spans="8:11">
      <c r="H3302" s="49"/>
      <c r="I3302" s="49"/>
      <c r="J3302" s="50"/>
      <c r="K3302" s="50"/>
    </row>
    <row r="3303" spans="8:11">
      <c r="H3303" s="49"/>
      <c r="I3303" s="49"/>
      <c r="J3303" s="50"/>
      <c r="K3303" s="50"/>
    </row>
    <row r="3304" spans="8:11">
      <c r="H3304" s="49"/>
      <c r="I3304" s="49"/>
      <c r="J3304" s="50"/>
      <c r="K3304" s="50"/>
    </row>
    <row r="3305" spans="8:11">
      <c r="H3305" s="49"/>
      <c r="I3305" s="49"/>
      <c r="J3305" s="50"/>
      <c r="K3305" s="50"/>
    </row>
    <row r="3306" spans="8:11">
      <c r="H3306" s="49"/>
      <c r="I3306" s="49"/>
      <c r="J3306" s="50"/>
      <c r="K3306" s="50"/>
    </row>
    <row r="3307" spans="8:11">
      <c r="H3307" s="49"/>
      <c r="I3307" s="49"/>
      <c r="J3307" s="50"/>
      <c r="K3307" s="50"/>
    </row>
    <row r="3308" spans="8:11">
      <c r="H3308" s="49"/>
      <c r="I3308" s="49"/>
      <c r="J3308" s="50"/>
      <c r="K3308" s="50"/>
    </row>
    <row r="3309" spans="8:11">
      <c r="H3309" s="49"/>
      <c r="I3309" s="49"/>
      <c r="J3309" s="50"/>
      <c r="K3309" s="50"/>
    </row>
    <row r="3310" spans="8:11">
      <c r="H3310" s="49"/>
      <c r="I3310" s="49"/>
      <c r="J3310" s="50"/>
      <c r="K3310" s="50"/>
    </row>
    <row r="3311" spans="8:11">
      <c r="H3311" s="49"/>
      <c r="I3311" s="49"/>
      <c r="J3311" s="50"/>
      <c r="K3311" s="50"/>
    </row>
    <row r="3312" spans="8:11">
      <c r="H3312" s="49"/>
      <c r="I3312" s="49"/>
      <c r="J3312" s="50"/>
      <c r="K3312" s="50"/>
    </row>
    <row r="3313" spans="8:11">
      <c r="H3313" s="49"/>
      <c r="I3313" s="49"/>
      <c r="J3313" s="50"/>
      <c r="K3313" s="50"/>
    </row>
    <row r="3314" spans="8:11">
      <c r="H3314" s="49"/>
      <c r="I3314" s="49"/>
      <c r="J3314" s="50"/>
      <c r="K3314" s="50"/>
    </row>
    <row r="3315" spans="8:11">
      <c r="H3315" s="49"/>
      <c r="I3315" s="49"/>
      <c r="J3315" s="50"/>
      <c r="K3315" s="50"/>
    </row>
    <row r="3316" spans="8:11">
      <c r="H3316" s="49"/>
      <c r="I3316" s="49"/>
      <c r="J3316" s="50"/>
      <c r="K3316" s="50"/>
    </row>
    <row r="3317" spans="8:11">
      <c r="H3317" s="49"/>
      <c r="I3317" s="49"/>
      <c r="J3317" s="50"/>
      <c r="K3317" s="50"/>
    </row>
    <row r="3318" spans="8:11">
      <c r="H3318" s="49"/>
      <c r="I3318" s="49"/>
      <c r="J3318" s="50"/>
      <c r="K3318" s="50"/>
    </row>
    <row r="3319" spans="8:11">
      <c r="H3319" s="49"/>
      <c r="I3319" s="49"/>
      <c r="J3319" s="50"/>
      <c r="K3319" s="50"/>
    </row>
    <row r="3320" spans="8:11">
      <c r="H3320" s="49"/>
      <c r="I3320" s="49"/>
      <c r="J3320" s="50"/>
      <c r="K3320" s="50"/>
    </row>
    <row r="3321" spans="8:11">
      <c r="H3321" s="49"/>
      <c r="I3321" s="49"/>
      <c r="J3321" s="50"/>
      <c r="K3321" s="50"/>
    </row>
    <row r="3322" spans="8:11">
      <c r="H3322" s="49"/>
      <c r="I3322" s="49"/>
      <c r="J3322" s="50"/>
      <c r="K3322" s="50"/>
    </row>
    <row r="3323" spans="8:11">
      <c r="H3323" s="49"/>
      <c r="I3323" s="49"/>
      <c r="J3323" s="50"/>
      <c r="K3323" s="50"/>
    </row>
    <row r="3324" spans="8:11">
      <c r="H3324" s="49"/>
      <c r="I3324" s="49"/>
      <c r="J3324" s="50"/>
      <c r="K3324" s="50"/>
    </row>
    <row r="3325" spans="8:11">
      <c r="H3325" s="49"/>
      <c r="I3325" s="49"/>
      <c r="J3325" s="50"/>
      <c r="K3325" s="50"/>
    </row>
    <row r="3326" spans="8:11">
      <c r="H3326" s="49"/>
      <c r="I3326" s="49"/>
      <c r="J3326" s="50"/>
      <c r="K3326" s="50"/>
    </row>
    <row r="3327" spans="8:11">
      <c r="H3327" s="49"/>
      <c r="I3327" s="49"/>
      <c r="J3327" s="50"/>
      <c r="K3327" s="50"/>
    </row>
    <row r="3328" spans="8:11">
      <c r="H3328" s="49"/>
      <c r="I3328" s="49"/>
      <c r="J3328" s="50"/>
      <c r="K3328" s="50"/>
    </row>
    <row r="3329" spans="8:11">
      <c r="H3329" s="49"/>
      <c r="I3329" s="49"/>
      <c r="J3329" s="50"/>
      <c r="K3329" s="50"/>
    </row>
    <row r="3330" spans="8:11">
      <c r="H3330" s="49"/>
      <c r="I3330" s="49"/>
      <c r="J3330" s="50"/>
      <c r="K3330" s="50"/>
    </row>
    <row r="3331" spans="8:11">
      <c r="H3331" s="49"/>
      <c r="I3331" s="49"/>
      <c r="J3331" s="50"/>
      <c r="K3331" s="50"/>
    </row>
    <row r="3332" spans="8:11">
      <c r="H3332" s="49"/>
      <c r="I3332" s="49"/>
      <c r="J3332" s="50"/>
      <c r="K3332" s="50"/>
    </row>
    <row r="3333" spans="8:11">
      <c r="H3333" s="49"/>
      <c r="I3333" s="49"/>
      <c r="J3333" s="50"/>
      <c r="K3333" s="50"/>
    </row>
    <row r="3334" spans="8:11">
      <c r="H3334" s="49"/>
      <c r="I3334" s="49"/>
      <c r="J3334" s="50"/>
      <c r="K3334" s="50"/>
    </row>
    <row r="3335" spans="8:11">
      <c r="H3335" s="49"/>
      <c r="I3335" s="49"/>
      <c r="J3335" s="50"/>
      <c r="K3335" s="50"/>
    </row>
    <row r="3336" spans="8:11">
      <c r="H3336" s="49"/>
      <c r="I3336" s="49"/>
      <c r="J3336" s="50"/>
      <c r="K3336" s="50"/>
    </row>
    <row r="3337" spans="8:11">
      <c r="H3337" s="49"/>
      <c r="I3337" s="49"/>
      <c r="J3337" s="50"/>
      <c r="K3337" s="50"/>
    </row>
    <row r="3338" spans="8:11">
      <c r="H3338" s="49"/>
      <c r="I3338" s="49"/>
      <c r="J3338" s="50"/>
      <c r="K3338" s="50"/>
    </row>
    <row r="3339" spans="8:11">
      <c r="H3339" s="49"/>
      <c r="I3339" s="49"/>
      <c r="J3339" s="50"/>
      <c r="K3339" s="50"/>
    </row>
    <row r="3340" spans="8:11">
      <c r="H3340" s="49"/>
      <c r="I3340" s="49"/>
      <c r="J3340" s="50"/>
      <c r="K3340" s="50"/>
    </row>
    <row r="3341" spans="8:11">
      <c r="H3341" s="49"/>
      <c r="I3341" s="49"/>
      <c r="J3341" s="50"/>
      <c r="K3341" s="50"/>
    </row>
    <row r="3342" spans="8:11">
      <c r="H3342" s="49"/>
      <c r="I3342" s="49"/>
      <c r="J3342" s="50"/>
      <c r="K3342" s="50"/>
    </row>
    <row r="3343" spans="8:11">
      <c r="H3343" s="49"/>
      <c r="I3343" s="49"/>
      <c r="J3343" s="50"/>
      <c r="K3343" s="50"/>
    </row>
    <row r="3344" spans="8:11">
      <c r="H3344" s="49"/>
      <c r="I3344" s="49"/>
      <c r="J3344" s="50"/>
      <c r="K3344" s="50"/>
    </row>
    <row r="3345" spans="8:11">
      <c r="H3345" s="49"/>
      <c r="I3345" s="49"/>
      <c r="J3345" s="50"/>
      <c r="K3345" s="50"/>
    </row>
    <row r="3346" spans="8:11">
      <c r="H3346" s="49"/>
      <c r="I3346" s="49"/>
      <c r="J3346" s="50"/>
      <c r="K3346" s="50"/>
    </row>
    <row r="3347" spans="8:11">
      <c r="H3347" s="49"/>
      <c r="I3347" s="49"/>
      <c r="J3347" s="50"/>
      <c r="K3347" s="50"/>
    </row>
    <row r="3348" spans="8:11">
      <c r="H3348" s="49"/>
      <c r="I3348" s="49"/>
      <c r="J3348" s="50"/>
      <c r="K3348" s="50"/>
    </row>
    <row r="3349" spans="8:11">
      <c r="H3349" s="49"/>
      <c r="I3349" s="49"/>
      <c r="J3349" s="50"/>
      <c r="K3349" s="50"/>
    </row>
    <row r="3350" spans="8:11">
      <c r="H3350" s="49"/>
      <c r="I3350" s="49"/>
      <c r="J3350" s="50"/>
      <c r="K3350" s="50"/>
    </row>
    <row r="3351" spans="8:11">
      <c r="H3351" s="49"/>
      <c r="I3351" s="49"/>
      <c r="J3351" s="50"/>
      <c r="K3351" s="50"/>
    </row>
    <row r="3352" spans="8:11">
      <c r="H3352" s="49"/>
      <c r="I3352" s="49"/>
      <c r="J3352" s="50"/>
      <c r="K3352" s="50"/>
    </row>
    <row r="3353" spans="8:11">
      <c r="H3353" s="49"/>
      <c r="I3353" s="49"/>
      <c r="J3353" s="50"/>
      <c r="K3353" s="50"/>
    </row>
    <row r="3354" spans="8:11">
      <c r="H3354" s="49"/>
      <c r="I3354" s="49"/>
      <c r="J3354" s="50"/>
      <c r="K3354" s="50"/>
    </row>
    <row r="3355" spans="8:11">
      <c r="H3355" s="49"/>
      <c r="I3355" s="49"/>
      <c r="J3355" s="50"/>
      <c r="K3355" s="50"/>
    </row>
    <row r="3356" spans="8:11">
      <c r="H3356" s="49"/>
      <c r="I3356" s="49"/>
      <c r="J3356" s="50"/>
      <c r="K3356" s="50"/>
    </row>
    <row r="3357" spans="8:11">
      <c r="H3357" s="49"/>
      <c r="I3357" s="49"/>
      <c r="J3357" s="50"/>
      <c r="K3357" s="50"/>
    </row>
    <row r="3358" spans="8:11">
      <c r="H3358" s="49"/>
      <c r="I3358" s="49"/>
      <c r="J3358" s="50"/>
      <c r="K3358" s="50"/>
    </row>
    <row r="3359" spans="8:11">
      <c r="H3359" s="49"/>
      <c r="I3359" s="49"/>
      <c r="J3359" s="50"/>
      <c r="K3359" s="50"/>
    </row>
    <row r="3360" spans="8:11">
      <c r="H3360" s="49"/>
      <c r="I3360" s="49"/>
      <c r="J3360" s="50"/>
      <c r="K3360" s="50"/>
    </row>
    <row r="3361" spans="8:11">
      <c r="H3361" s="49"/>
      <c r="I3361" s="49"/>
      <c r="J3361" s="50"/>
      <c r="K3361" s="50"/>
    </row>
    <row r="3362" spans="8:11">
      <c r="H3362" s="49"/>
      <c r="I3362" s="49"/>
      <c r="J3362" s="50"/>
      <c r="K3362" s="50"/>
    </row>
    <row r="3363" spans="8:11">
      <c r="H3363" s="49"/>
      <c r="I3363" s="49"/>
      <c r="J3363" s="50"/>
      <c r="K3363" s="50"/>
    </row>
    <row r="3364" spans="8:11">
      <c r="H3364" s="49"/>
      <c r="I3364" s="49"/>
      <c r="J3364" s="50"/>
      <c r="K3364" s="50"/>
    </row>
    <row r="3365" spans="8:11">
      <c r="H3365" s="49"/>
      <c r="I3365" s="49"/>
      <c r="J3365" s="50"/>
      <c r="K3365" s="50"/>
    </row>
    <row r="3366" spans="8:11">
      <c r="H3366" s="49"/>
      <c r="I3366" s="49"/>
      <c r="J3366" s="50"/>
      <c r="K3366" s="50"/>
    </row>
    <row r="3367" spans="8:11">
      <c r="H3367" s="49"/>
      <c r="I3367" s="49"/>
      <c r="J3367" s="50"/>
      <c r="K3367" s="50"/>
    </row>
    <row r="3368" spans="8:11">
      <c r="H3368" s="49"/>
      <c r="I3368" s="49"/>
      <c r="J3368" s="50"/>
      <c r="K3368" s="50"/>
    </row>
    <row r="3369" spans="8:11">
      <c r="H3369" s="49"/>
      <c r="I3369" s="49"/>
      <c r="J3369" s="50"/>
      <c r="K3369" s="50"/>
    </row>
    <row r="3370" spans="8:11">
      <c r="H3370" s="49"/>
      <c r="I3370" s="49"/>
      <c r="J3370" s="50"/>
      <c r="K3370" s="50"/>
    </row>
    <row r="3371" spans="8:11">
      <c r="H3371" s="49"/>
      <c r="I3371" s="49"/>
      <c r="J3371" s="50"/>
      <c r="K3371" s="50"/>
    </row>
    <row r="3372" spans="8:11">
      <c r="H3372" s="49"/>
      <c r="I3372" s="49"/>
      <c r="J3372" s="50"/>
      <c r="K3372" s="50"/>
    </row>
    <row r="3373" spans="8:11">
      <c r="H3373" s="49"/>
      <c r="I3373" s="49"/>
      <c r="J3373" s="50"/>
      <c r="K3373" s="50"/>
    </row>
    <row r="3374" spans="8:11">
      <c r="H3374" s="49"/>
      <c r="I3374" s="49"/>
      <c r="J3374" s="50"/>
      <c r="K3374" s="50"/>
    </row>
    <row r="3375" spans="8:11">
      <c r="H3375" s="49"/>
      <c r="I3375" s="49"/>
      <c r="J3375" s="50"/>
      <c r="K3375" s="50"/>
    </row>
    <row r="3376" spans="8:11">
      <c r="H3376" s="49"/>
      <c r="I3376" s="49"/>
      <c r="J3376" s="50"/>
      <c r="K3376" s="50"/>
    </row>
    <row r="3377" spans="8:11">
      <c r="H3377" s="49"/>
      <c r="I3377" s="49"/>
      <c r="J3377" s="50"/>
      <c r="K3377" s="50"/>
    </row>
    <row r="3378" spans="8:11">
      <c r="H3378" s="49"/>
      <c r="I3378" s="49"/>
      <c r="J3378" s="50"/>
      <c r="K3378" s="50"/>
    </row>
    <row r="3379" spans="8:11">
      <c r="H3379" s="49"/>
      <c r="I3379" s="49"/>
      <c r="J3379" s="50"/>
      <c r="K3379" s="50"/>
    </row>
    <row r="3380" spans="8:11">
      <c r="H3380" s="49"/>
      <c r="I3380" s="49"/>
      <c r="J3380" s="50"/>
      <c r="K3380" s="50"/>
    </row>
    <row r="3381" spans="8:11">
      <c r="H3381" s="49"/>
      <c r="I3381" s="49"/>
      <c r="J3381" s="50"/>
      <c r="K3381" s="50"/>
    </row>
    <row r="3382" spans="8:11">
      <c r="H3382" s="49"/>
      <c r="I3382" s="49"/>
      <c r="J3382" s="50"/>
      <c r="K3382" s="50"/>
    </row>
    <row r="3383" spans="8:11">
      <c r="H3383" s="49"/>
      <c r="I3383" s="49"/>
      <c r="J3383" s="50"/>
      <c r="K3383" s="50"/>
    </row>
    <row r="3384" spans="8:11">
      <c r="H3384" s="49"/>
      <c r="I3384" s="49"/>
      <c r="J3384" s="50"/>
      <c r="K3384" s="50"/>
    </row>
    <row r="3385" spans="8:11">
      <c r="H3385" s="49"/>
      <c r="I3385" s="49"/>
      <c r="J3385" s="50"/>
      <c r="K3385" s="50"/>
    </row>
    <row r="3386" spans="8:11">
      <c r="H3386" s="49"/>
      <c r="I3386" s="49"/>
      <c r="J3386" s="50"/>
      <c r="K3386" s="50"/>
    </row>
    <row r="3387" spans="8:11">
      <c r="H3387" s="49"/>
      <c r="I3387" s="49"/>
      <c r="J3387" s="50"/>
      <c r="K3387" s="50"/>
    </row>
    <row r="3388" spans="8:11">
      <c r="H3388" s="49"/>
      <c r="I3388" s="49"/>
      <c r="J3388" s="50"/>
      <c r="K3388" s="50"/>
    </row>
    <row r="3389" spans="8:11">
      <c r="H3389" s="49"/>
      <c r="I3389" s="49"/>
      <c r="J3389" s="50"/>
      <c r="K3389" s="50"/>
    </row>
    <row r="3390" spans="8:11">
      <c r="H3390" s="49"/>
      <c r="I3390" s="49"/>
      <c r="J3390" s="50"/>
      <c r="K3390" s="50"/>
    </row>
    <row r="3391" spans="8:11">
      <c r="H3391" s="49"/>
      <c r="I3391" s="49"/>
      <c r="J3391" s="50"/>
      <c r="K3391" s="50"/>
    </row>
    <row r="3392" spans="8:11">
      <c r="H3392" s="49"/>
      <c r="I3392" s="49"/>
      <c r="J3392" s="50"/>
      <c r="K3392" s="50"/>
    </row>
    <row r="3393" spans="8:11">
      <c r="H3393" s="49"/>
      <c r="I3393" s="49"/>
      <c r="J3393" s="50"/>
      <c r="K3393" s="50"/>
    </row>
    <row r="3394" spans="8:11">
      <c r="H3394" s="49"/>
      <c r="I3394" s="49"/>
      <c r="J3394" s="50"/>
      <c r="K3394" s="50"/>
    </row>
    <row r="3395" spans="8:11">
      <c r="H3395" s="49"/>
      <c r="I3395" s="49"/>
      <c r="J3395" s="50"/>
      <c r="K3395" s="50"/>
    </row>
    <row r="3396" spans="8:11">
      <c r="H3396" s="49"/>
      <c r="I3396" s="49"/>
      <c r="J3396" s="50"/>
      <c r="K3396" s="50"/>
    </row>
    <row r="3397" spans="8:11">
      <c r="H3397" s="49"/>
      <c r="I3397" s="49"/>
      <c r="J3397" s="50"/>
      <c r="K3397" s="50"/>
    </row>
    <row r="3398" spans="8:11">
      <c r="H3398" s="49"/>
      <c r="I3398" s="49"/>
      <c r="J3398" s="50"/>
      <c r="K3398" s="50"/>
    </row>
    <row r="3399" spans="8:11">
      <c r="H3399" s="49"/>
      <c r="I3399" s="49"/>
      <c r="J3399" s="50"/>
      <c r="K3399" s="50"/>
    </row>
    <row r="3400" spans="8:11">
      <c r="H3400" s="49"/>
      <c r="I3400" s="49"/>
      <c r="J3400" s="50"/>
      <c r="K3400" s="50"/>
    </row>
    <row r="3401" spans="8:11">
      <c r="H3401" s="49"/>
      <c r="I3401" s="49"/>
      <c r="J3401" s="50"/>
      <c r="K3401" s="50"/>
    </row>
    <row r="3402" spans="8:11">
      <c r="H3402" s="49"/>
      <c r="I3402" s="49"/>
      <c r="J3402" s="50"/>
      <c r="K3402" s="50"/>
    </row>
    <row r="3403" spans="8:11">
      <c r="H3403" s="49"/>
      <c r="I3403" s="49"/>
      <c r="J3403" s="50"/>
      <c r="K3403" s="50"/>
    </row>
    <row r="3404" spans="8:11">
      <c r="H3404" s="49"/>
      <c r="I3404" s="49"/>
      <c r="J3404" s="50"/>
      <c r="K3404" s="50"/>
    </row>
    <row r="3405" spans="8:11">
      <c r="H3405" s="49"/>
      <c r="I3405" s="49"/>
      <c r="J3405" s="50"/>
      <c r="K3405" s="50"/>
    </row>
    <row r="3406" spans="8:11">
      <c r="H3406" s="49"/>
      <c r="I3406" s="49"/>
      <c r="J3406" s="50"/>
      <c r="K3406" s="50"/>
    </row>
    <row r="3407" spans="8:11">
      <c r="H3407" s="49"/>
      <c r="I3407" s="49"/>
      <c r="J3407" s="50"/>
      <c r="K3407" s="50"/>
    </row>
    <row r="3408" spans="8:11">
      <c r="H3408" s="49"/>
      <c r="I3408" s="49"/>
      <c r="J3408" s="50"/>
      <c r="K3408" s="50"/>
    </row>
    <row r="3409" spans="8:11">
      <c r="H3409" s="49"/>
      <c r="I3409" s="49"/>
      <c r="J3409" s="50"/>
      <c r="K3409" s="50"/>
    </row>
    <row r="3410" spans="8:11">
      <c r="H3410" s="49"/>
      <c r="I3410" s="49"/>
      <c r="J3410" s="50"/>
      <c r="K3410" s="50"/>
    </row>
    <row r="3411" spans="8:11">
      <c r="H3411" s="49"/>
      <c r="I3411" s="49"/>
      <c r="J3411" s="50"/>
      <c r="K3411" s="50"/>
    </row>
    <row r="3412" spans="8:11">
      <c r="H3412" s="49"/>
      <c r="I3412" s="49"/>
      <c r="J3412" s="50"/>
      <c r="K3412" s="50"/>
    </row>
    <row r="3413" spans="8:11">
      <c r="H3413" s="49"/>
      <c r="I3413" s="49"/>
      <c r="J3413" s="50"/>
      <c r="K3413" s="50"/>
    </row>
    <row r="3414" spans="8:11">
      <c r="H3414" s="49"/>
      <c r="I3414" s="49"/>
      <c r="J3414" s="50"/>
      <c r="K3414" s="50"/>
    </row>
    <row r="3415" spans="8:11">
      <c r="H3415" s="49"/>
      <c r="I3415" s="49"/>
      <c r="J3415" s="50"/>
      <c r="K3415" s="50"/>
    </row>
    <row r="3416" spans="8:11">
      <c r="H3416" s="49"/>
      <c r="I3416" s="49"/>
      <c r="J3416" s="50"/>
      <c r="K3416" s="50"/>
    </row>
    <row r="3417" spans="8:11">
      <c r="H3417" s="49"/>
      <c r="I3417" s="49"/>
      <c r="J3417" s="50"/>
      <c r="K3417" s="50"/>
    </row>
    <row r="3418" spans="8:11">
      <c r="H3418" s="49"/>
      <c r="I3418" s="49"/>
      <c r="J3418" s="50"/>
      <c r="K3418" s="50"/>
    </row>
    <row r="3419" spans="8:11">
      <c r="H3419" s="49"/>
      <c r="I3419" s="49"/>
      <c r="J3419" s="50"/>
      <c r="K3419" s="50"/>
    </row>
    <row r="3420" spans="8:11">
      <c r="H3420" s="49"/>
      <c r="I3420" s="49"/>
      <c r="J3420" s="50"/>
      <c r="K3420" s="50"/>
    </row>
    <row r="3421" spans="8:11">
      <c r="H3421" s="49"/>
      <c r="I3421" s="49"/>
      <c r="J3421" s="50"/>
      <c r="K3421" s="50"/>
    </row>
    <row r="3422" spans="8:11">
      <c r="H3422" s="49"/>
      <c r="I3422" s="49"/>
      <c r="J3422" s="50"/>
      <c r="K3422" s="50"/>
    </row>
    <row r="3423" spans="8:11">
      <c r="H3423" s="49"/>
      <c r="I3423" s="49"/>
      <c r="J3423" s="50"/>
      <c r="K3423" s="50"/>
    </row>
    <row r="3424" spans="8:11">
      <c r="H3424" s="49"/>
      <c r="I3424" s="49"/>
      <c r="J3424" s="50"/>
      <c r="K3424" s="50"/>
    </row>
    <row r="3425" spans="8:11">
      <c r="H3425" s="49"/>
      <c r="I3425" s="49"/>
      <c r="J3425" s="50"/>
      <c r="K3425" s="50"/>
    </row>
    <row r="3426" spans="8:11">
      <c r="H3426" s="49"/>
      <c r="I3426" s="49"/>
      <c r="J3426" s="50"/>
      <c r="K3426" s="50"/>
    </row>
    <row r="3427" spans="8:11">
      <c r="H3427" s="49"/>
      <c r="I3427" s="49"/>
      <c r="J3427" s="50"/>
      <c r="K3427" s="50"/>
    </row>
    <row r="3428" spans="8:11">
      <c r="H3428" s="49"/>
      <c r="I3428" s="49"/>
      <c r="J3428" s="50"/>
      <c r="K3428" s="50"/>
    </row>
    <row r="3429" spans="8:11">
      <c r="H3429" s="49"/>
      <c r="I3429" s="49"/>
      <c r="J3429" s="50"/>
      <c r="K3429" s="50"/>
    </row>
    <row r="3430" spans="8:11">
      <c r="H3430" s="49"/>
      <c r="I3430" s="49"/>
      <c r="J3430" s="50"/>
      <c r="K3430" s="50"/>
    </row>
    <row r="3431" spans="8:11">
      <c r="H3431" s="49"/>
      <c r="I3431" s="49"/>
      <c r="J3431" s="50"/>
      <c r="K3431" s="50"/>
    </row>
    <row r="3432" spans="8:11">
      <c r="H3432" s="49"/>
      <c r="I3432" s="49"/>
      <c r="J3432" s="50"/>
      <c r="K3432" s="50"/>
    </row>
    <row r="3433" spans="8:11">
      <c r="H3433" s="49"/>
      <c r="I3433" s="49"/>
      <c r="J3433" s="50"/>
      <c r="K3433" s="50"/>
    </row>
    <row r="3434" spans="8:11">
      <c r="H3434" s="49"/>
      <c r="I3434" s="49"/>
      <c r="J3434" s="50"/>
      <c r="K3434" s="50"/>
    </row>
    <row r="3435" spans="8:11">
      <c r="H3435" s="49"/>
      <c r="I3435" s="49"/>
      <c r="J3435" s="50"/>
      <c r="K3435" s="50"/>
    </row>
    <row r="3436" spans="8:11">
      <c r="H3436" s="49"/>
      <c r="I3436" s="49"/>
      <c r="J3436" s="50"/>
      <c r="K3436" s="50"/>
    </row>
    <row r="3437" spans="8:11">
      <c r="H3437" s="49"/>
      <c r="I3437" s="49"/>
      <c r="J3437" s="50"/>
      <c r="K3437" s="50"/>
    </row>
    <row r="3438" spans="8:11">
      <c r="H3438" s="49"/>
      <c r="I3438" s="49"/>
      <c r="J3438" s="50"/>
      <c r="K3438" s="50"/>
    </row>
    <row r="3439" spans="8:11">
      <c r="H3439" s="49"/>
      <c r="I3439" s="49"/>
      <c r="J3439" s="50"/>
      <c r="K3439" s="50"/>
    </row>
    <row r="3440" spans="8:11">
      <c r="H3440" s="49"/>
      <c r="I3440" s="49"/>
      <c r="J3440" s="50"/>
      <c r="K3440" s="50"/>
    </row>
    <row r="3441" spans="8:11">
      <c r="H3441" s="49"/>
      <c r="I3441" s="49"/>
      <c r="J3441" s="50"/>
      <c r="K3441" s="50"/>
    </row>
    <row r="3442" spans="8:11">
      <c r="H3442" s="49"/>
      <c r="I3442" s="49"/>
      <c r="J3442" s="50"/>
      <c r="K3442" s="50"/>
    </row>
    <row r="3443" spans="8:11">
      <c r="H3443" s="49"/>
      <c r="I3443" s="49"/>
      <c r="J3443" s="50"/>
      <c r="K3443" s="50"/>
    </row>
    <row r="3444" spans="8:11">
      <c r="H3444" s="49"/>
      <c r="I3444" s="49"/>
      <c r="J3444" s="50"/>
      <c r="K3444" s="50"/>
    </row>
    <row r="3445" spans="8:11">
      <c r="H3445" s="49"/>
      <c r="I3445" s="49"/>
      <c r="J3445" s="50"/>
      <c r="K3445" s="50"/>
    </row>
    <row r="3446" spans="8:11">
      <c r="H3446" s="49"/>
      <c r="I3446" s="49"/>
      <c r="J3446" s="50"/>
      <c r="K3446" s="50"/>
    </row>
    <row r="3447" spans="8:11">
      <c r="H3447" s="49"/>
      <c r="I3447" s="49"/>
      <c r="J3447" s="50"/>
      <c r="K3447" s="50"/>
    </row>
    <row r="3448" spans="8:11">
      <c r="H3448" s="49"/>
      <c r="I3448" s="49"/>
      <c r="J3448" s="50"/>
      <c r="K3448" s="50"/>
    </row>
    <row r="3449" spans="8:11">
      <c r="H3449" s="49"/>
      <c r="I3449" s="49"/>
      <c r="J3449" s="50"/>
      <c r="K3449" s="50"/>
    </row>
    <row r="3450" spans="8:11">
      <c r="H3450" s="49"/>
      <c r="I3450" s="49"/>
      <c r="J3450" s="50"/>
      <c r="K3450" s="50"/>
    </row>
    <row r="3451" spans="8:11">
      <c r="H3451" s="49"/>
      <c r="I3451" s="49"/>
      <c r="J3451" s="50"/>
      <c r="K3451" s="50"/>
    </row>
    <row r="3452" spans="8:11">
      <c r="H3452" s="49"/>
      <c r="I3452" s="49"/>
      <c r="J3452" s="50"/>
      <c r="K3452" s="50"/>
    </row>
    <row r="3453" spans="8:11">
      <c r="H3453" s="49"/>
      <c r="I3453" s="49"/>
      <c r="J3453" s="50"/>
      <c r="K3453" s="50"/>
    </row>
    <row r="3454" spans="8:11">
      <c r="H3454" s="49"/>
      <c r="I3454" s="49"/>
      <c r="J3454" s="50"/>
      <c r="K3454" s="50"/>
    </row>
    <row r="3455" spans="8:11">
      <c r="H3455" s="49"/>
      <c r="I3455" s="49"/>
      <c r="J3455" s="50"/>
      <c r="K3455" s="50"/>
    </row>
    <row r="3456" spans="8:11">
      <c r="H3456" s="49"/>
      <c r="I3456" s="49"/>
      <c r="J3456" s="50"/>
      <c r="K3456" s="50"/>
    </row>
    <row r="3457" spans="8:11">
      <c r="H3457" s="49"/>
      <c r="I3457" s="49"/>
      <c r="J3457" s="50"/>
      <c r="K3457" s="50"/>
    </row>
    <row r="3458" spans="8:11">
      <c r="H3458" s="49"/>
      <c r="I3458" s="49"/>
      <c r="J3458" s="50"/>
      <c r="K3458" s="50"/>
    </row>
    <row r="3459" spans="8:11">
      <c r="H3459" s="49"/>
      <c r="I3459" s="49"/>
      <c r="J3459" s="50"/>
      <c r="K3459" s="50"/>
    </row>
    <row r="3460" spans="8:11">
      <c r="H3460" s="49"/>
      <c r="I3460" s="49"/>
      <c r="J3460" s="50"/>
      <c r="K3460" s="50"/>
    </row>
    <row r="3461" spans="8:11">
      <c r="H3461" s="49"/>
      <c r="I3461" s="49"/>
      <c r="J3461" s="50"/>
      <c r="K3461" s="50"/>
    </row>
    <row r="3462" spans="8:11">
      <c r="H3462" s="49"/>
      <c r="I3462" s="49"/>
      <c r="J3462" s="50"/>
      <c r="K3462" s="50"/>
    </row>
    <row r="3463" spans="8:11">
      <c r="H3463" s="49"/>
      <c r="I3463" s="49"/>
      <c r="J3463" s="50"/>
      <c r="K3463" s="50"/>
    </row>
    <row r="3464" spans="8:11">
      <c r="H3464" s="49"/>
      <c r="I3464" s="49"/>
      <c r="J3464" s="50"/>
      <c r="K3464" s="50"/>
    </row>
    <row r="3465" spans="8:11">
      <c r="H3465" s="49"/>
      <c r="I3465" s="49"/>
      <c r="J3465" s="50"/>
      <c r="K3465" s="50"/>
    </row>
    <row r="3466" spans="8:11">
      <c r="H3466" s="49"/>
      <c r="I3466" s="49"/>
      <c r="J3466" s="50"/>
      <c r="K3466" s="50"/>
    </row>
    <row r="3467" spans="8:11">
      <c r="H3467" s="49"/>
      <c r="I3467" s="49"/>
      <c r="J3467" s="50"/>
      <c r="K3467" s="50"/>
    </row>
    <row r="3468" spans="8:11">
      <c r="H3468" s="49"/>
      <c r="I3468" s="49"/>
      <c r="J3468" s="50"/>
      <c r="K3468" s="50"/>
    </row>
    <row r="3469" spans="8:11">
      <c r="H3469" s="49"/>
      <c r="I3469" s="49"/>
      <c r="J3469" s="50"/>
      <c r="K3469" s="50"/>
    </row>
    <row r="3470" spans="8:11">
      <c r="H3470" s="49"/>
      <c r="I3470" s="49"/>
      <c r="J3470" s="50"/>
      <c r="K3470" s="50"/>
    </row>
    <row r="3471" spans="8:11">
      <c r="H3471" s="49"/>
      <c r="I3471" s="49"/>
      <c r="J3471" s="50"/>
      <c r="K3471" s="50"/>
    </row>
    <row r="3472" spans="8:11">
      <c r="H3472" s="49"/>
      <c r="I3472" s="49"/>
      <c r="J3472" s="50"/>
      <c r="K3472" s="50"/>
    </row>
    <row r="3473" spans="8:11">
      <c r="H3473" s="49"/>
      <c r="I3473" s="49"/>
      <c r="J3473" s="50"/>
      <c r="K3473" s="50"/>
    </row>
    <row r="3474" spans="8:11">
      <c r="H3474" s="49"/>
      <c r="I3474" s="49"/>
      <c r="J3474" s="50"/>
      <c r="K3474" s="50"/>
    </row>
    <row r="3475" spans="8:11">
      <c r="H3475" s="49"/>
      <c r="I3475" s="49"/>
      <c r="J3475" s="50"/>
      <c r="K3475" s="50"/>
    </row>
    <row r="3476" spans="8:11">
      <c r="H3476" s="49"/>
      <c r="I3476" s="49"/>
      <c r="J3476" s="50"/>
      <c r="K3476" s="50"/>
    </row>
    <row r="3477" spans="8:11">
      <c r="H3477" s="49"/>
      <c r="I3477" s="49"/>
      <c r="J3477" s="50"/>
      <c r="K3477" s="50"/>
    </row>
    <row r="3478" spans="8:11">
      <c r="H3478" s="49"/>
      <c r="I3478" s="49"/>
      <c r="J3478" s="50"/>
      <c r="K3478" s="50"/>
    </row>
    <row r="3479" spans="8:11">
      <c r="H3479" s="49"/>
      <c r="I3479" s="49"/>
      <c r="J3479" s="50"/>
      <c r="K3479" s="50"/>
    </row>
    <row r="3480" spans="8:11">
      <c r="H3480" s="49"/>
      <c r="I3480" s="49"/>
      <c r="J3480" s="50"/>
      <c r="K3480" s="50"/>
    </row>
    <row r="3481" spans="8:11">
      <c r="H3481" s="49"/>
      <c r="I3481" s="49"/>
      <c r="J3481" s="50"/>
      <c r="K3481" s="50"/>
    </row>
    <row r="3482" spans="8:11">
      <c r="H3482" s="49"/>
      <c r="I3482" s="49"/>
      <c r="J3482" s="50"/>
      <c r="K3482" s="50"/>
    </row>
    <row r="3483" spans="8:11">
      <c r="H3483" s="49"/>
      <c r="I3483" s="49"/>
      <c r="J3483" s="50"/>
      <c r="K3483" s="50"/>
    </row>
    <row r="3484" spans="8:11">
      <c r="H3484" s="49"/>
      <c r="I3484" s="49"/>
      <c r="J3484" s="50"/>
      <c r="K3484" s="50"/>
    </row>
    <row r="3485" spans="8:11">
      <c r="H3485" s="49"/>
      <c r="I3485" s="49"/>
      <c r="J3485" s="50"/>
      <c r="K3485" s="50"/>
    </row>
    <row r="3486" spans="8:11">
      <c r="H3486" s="49"/>
      <c r="I3486" s="49"/>
      <c r="J3486" s="50"/>
      <c r="K3486" s="50"/>
    </row>
    <row r="3487" spans="8:11">
      <c r="H3487" s="49"/>
      <c r="I3487" s="49"/>
      <c r="J3487" s="50"/>
      <c r="K3487" s="50"/>
    </row>
    <row r="3488" spans="8:11">
      <c r="H3488" s="49"/>
      <c r="I3488" s="49"/>
      <c r="J3488" s="50"/>
      <c r="K3488" s="50"/>
    </row>
    <row r="3489" spans="8:11">
      <c r="H3489" s="49"/>
      <c r="I3489" s="49"/>
      <c r="J3489" s="50"/>
      <c r="K3489" s="50"/>
    </row>
    <row r="3490" spans="8:11">
      <c r="H3490" s="49"/>
      <c r="I3490" s="49"/>
      <c r="J3490" s="50"/>
      <c r="K3490" s="50"/>
    </row>
    <row r="3491" spans="8:11">
      <c r="H3491" s="49"/>
      <c r="I3491" s="49"/>
      <c r="J3491" s="50"/>
      <c r="K3491" s="50"/>
    </row>
    <row r="3492" spans="8:11">
      <c r="H3492" s="49"/>
      <c r="I3492" s="49"/>
      <c r="J3492" s="50"/>
      <c r="K3492" s="50"/>
    </row>
    <row r="3493" spans="8:11">
      <c r="H3493" s="49"/>
      <c r="I3493" s="49"/>
      <c r="J3493" s="50"/>
      <c r="K3493" s="50"/>
    </row>
    <row r="3494" spans="8:11">
      <c r="H3494" s="49"/>
      <c r="I3494" s="49"/>
      <c r="J3494" s="50"/>
      <c r="K3494" s="50"/>
    </row>
    <row r="3495" spans="8:11">
      <c r="H3495" s="49"/>
      <c r="I3495" s="49"/>
      <c r="J3495" s="50"/>
      <c r="K3495" s="50"/>
    </row>
    <row r="3496" spans="8:11">
      <c r="H3496" s="49"/>
      <c r="I3496" s="49"/>
      <c r="J3496" s="50"/>
      <c r="K3496" s="50"/>
    </row>
    <row r="3497" spans="8:11">
      <c r="H3497" s="49"/>
      <c r="I3497" s="49"/>
      <c r="J3497" s="50"/>
      <c r="K3497" s="50"/>
    </row>
    <row r="3498" spans="8:11">
      <c r="H3498" s="49"/>
      <c r="I3498" s="49"/>
      <c r="J3498" s="50"/>
      <c r="K3498" s="50"/>
    </row>
    <row r="3499" spans="8:11">
      <c r="H3499" s="49"/>
      <c r="I3499" s="49"/>
      <c r="J3499" s="50"/>
      <c r="K3499" s="50"/>
    </row>
    <row r="3500" spans="8:11">
      <c r="H3500" s="49"/>
      <c r="I3500" s="49"/>
      <c r="J3500" s="50"/>
      <c r="K3500" s="50"/>
    </row>
    <row r="3501" spans="8:11">
      <c r="H3501" s="49"/>
      <c r="I3501" s="49"/>
      <c r="J3501" s="50"/>
      <c r="K3501" s="50"/>
    </row>
    <row r="3502" spans="8:11">
      <c r="H3502" s="49"/>
      <c r="I3502" s="49"/>
      <c r="J3502" s="50"/>
      <c r="K3502" s="50"/>
    </row>
    <row r="3503" spans="8:11">
      <c r="H3503" s="49"/>
      <c r="I3503" s="49"/>
      <c r="J3503" s="50"/>
      <c r="K3503" s="50"/>
    </row>
    <row r="3504" spans="8:11">
      <c r="H3504" s="49"/>
      <c r="I3504" s="49"/>
      <c r="J3504" s="50"/>
      <c r="K3504" s="50"/>
    </row>
    <row r="3505" spans="8:11">
      <c r="H3505" s="49"/>
      <c r="I3505" s="49"/>
      <c r="J3505" s="50"/>
      <c r="K3505" s="50"/>
    </row>
    <row r="3506" spans="8:11">
      <c r="H3506" s="49"/>
      <c r="I3506" s="49"/>
      <c r="J3506" s="50"/>
      <c r="K3506" s="50"/>
    </row>
    <row r="3507" spans="8:11">
      <c r="H3507" s="49"/>
      <c r="I3507" s="49"/>
      <c r="J3507" s="50"/>
      <c r="K3507" s="50"/>
    </row>
    <row r="3508" spans="8:11">
      <c r="H3508" s="49"/>
      <c r="I3508" s="49"/>
      <c r="J3508" s="50"/>
      <c r="K3508" s="50"/>
    </row>
    <row r="3509" spans="8:11">
      <c r="H3509" s="49"/>
      <c r="I3509" s="49"/>
      <c r="J3509" s="50"/>
      <c r="K3509" s="50"/>
    </row>
    <row r="3510" spans="8:11">
      <c r="H3510" s="49"/>
      <c r="I3510" s="49"/>
      <c r="J3510" s="50"/>
      <c r="K3510" s="50"/>
    </row>
    <row r="3511" spans="8:11">
      <c r="H3511" s="49"/>
      <c r="I3511" s="49"/>
      <c r="J3511" s="50"/>
      <c r="K3511" s="50"/>
    </row>
    <row r="3512" spans="8:11">
      <c r="H3512" s="49"/>
      <c r="I3512" s="49"/>
      <c r="J3512" s="50"/>
      <c r="K3512" s="50"/>
    </row>
    <row r="3513" spans="8:11">
      <c r="H3513" s="49"/>
      <c r="I3513" s="49"/>
      <c r="J3513" s="50"/>
      <c r="K3513" s="50"/>
    </row>
    <row r="3514" spans="8:11">
      <c r="H3514" s="49"/>
      <c r="I3514" s="49"/>
      <c r="J3514" s="50"/>
      <c r="K3514" s="50"/>
    </row>
    <row r="3515" spans="8:11">
      <c r="H3515" s="49"/>
      <c r="I3515" s="49"/>
      <c r="J3515" s="50"/>
      <c r="K3515" s="50"/>
    </row>
    <row r="3516" spans="8:11">
      <c r="H3516" s="49"/>
      <c r="I3516" s="49"/>
      <c r="J3516" s="50"/>
      <c r="K3516" s="50"/>
    </row>
    <row r="3517" spans="8:11">
      <c r="H3517" s="49"/>
      <c r="I3517" s="49"/>
      <c r="J3517" s="50"/>
      <c r="K3517" s="50"/>
    </row>
    <row r="3518" spans="8:11">
      <c r="H3518" s="49"/>
      <c r="I3518" s="49"/>
      <c r="J3518" s="50"/>
      <c r="K3518" s="50"/>
    </row>
    <row r="3519" spans="8:11">
      <c r="H3519" s="49"/>
      <c r="I3519" s="49"/>
      <c r="J3519" s="50"/>
      <c r="K3519" s="50"/>
    </row>
    <row r="3520" spans="8:11">
      <c r="H3520" s="49"/>
      <c r="I3520" s="49"/>
      <c r="J3520" s="50"/>
      <c r="K3520" s="50"/>
    </row>
    <row r="3521" spans="8:11">
      <c r="H3521" s="49"/>
      <c r="I3521" s="49"/>
      <c r="J3521" s="50"/>
      <c r="K3521" s="50"/>
    </row>
    <row r="3522" spans="8:11">
      <c r="H3522" s="49"/>
      <c r="I3522" s="49"/>
      <c r="J3522" s="50"/>
      <c r="K3522" s="50"/>
    </row>
    <row r="3523" spans="8:11">
      <c r="H3523" s="49"/>
      <c r="I3523" s="49"/>
      <c r="J3523" s="50"/>
      <c r="K3523" s="50"/>
    </row>
    <row r="3524" spans="8:11">
      <c r="H3524" s="49"/>
      <c r="I3524" s="49"/>
      <c r="J3524" s="50"/>
      <c r="K3524" s="50"/>
    </row>
    <row r="3525" spans="8:11">
      <c r="H3525" s="49"/>
      <c r="I3525" s="49"/>
      <c r="J3525" s="50"/>
      <c r="K3525" s="50"/>
    </row>
    <row r="3526" spans="8:11">
      <c r="H3526" s="49"/>
      <c r="I3526" s="49"/>
      <c r="J3526" s="50"/>
      <c r="K3526" s="50"/>
    </row>
    <row r="3527" spans="8:11">
      <c r="H3527" s="49"/>
      <c r="I3527" s="49"/>
      <c r="J3527" s="50"/>
      <c r="K3527" s="50"/>
    </row>
    <row r="3528" spans="8:11">
      <c r="H3528" s="49"/>
      <c r="I3528" s="49"/>
      <c r="J3528" s="50"/>
      <c r="K3528" s="50"/>
    </row>
    <row r="3529" spans="8:11">
      <c r="H3529" s="49"/>
      <c r="I3529" s="49"/>
      <c r="J3529" s="50"/>
      <c r="K3529" s="50"/>
    </row>
    <row r="3530" spans="8:11">
      <c r="H3530" s="49"/>
      <c r="I3530" s="49"/>
      <c r="J3530" s="50"/>
      <c r="K3530" s="50"/>
    </row>
    <row r="3531" spans="8:11">
      <c r="H3531" s="49"/>
      <c r="I3531" s="49"/>
      <c r="J3531" s="50"/>
      <c r="K3531" s="50"/>
    </row>
    <row r="3532" spans="8:11">
      <c r="H3532" s="49"/>
      <c r="I3532" s="49"/>
      <c r="J3532" s="50"/>
      <c r="K3532" s="50"/>
    </row>
    <row r="3533" spans="8:11">
      <c r="H3533" s="49"/>
      <c r="I3533" s="49"/>
      <c r="J3533" s="50"/>
      <c r="K3533" s="50"/>
    </row>
    <row r="3534" spans="8:11">
      <c r="H3534" s="49"/>
      <c r="I3534" s="49"/>
      <c r="J3534" s="50"/>
      <c r="K3534" s="50"/>
    </row>
    <row r="3535" spans="8:11">
      <c r="H3535" s="49"/>
      <c r="I3535" s="49"/>
      <c r="J3535" s="50"/>
      <c r="K3535" s="50"/>
    </row>
    <row r="3536" spans="8:11">
      <c r="H3536" s="49"/>
      <c r="I3536" s="49"/>
      <c r="J3536" s="50"/>
      <c r="K3536" s="50"/>
    </row>
    <row r="3537" spans="8:11">
      <c r="H3537" s="49"/>
      <c r="I3537" s="49"/>
      <c r="J3537" s="50"/>
      <c r="K3537" s="50"/>
    </row>
    <row r="3538" spans="8:11">
      <c r="H3538" s="49"/>
      <c r="I3538" s="49"/>
      <c r="J3538" s="50"/>
      <c r="K3538" s="50"/>
    </row>
    <row r="3539" spans="8:11">
      <c r="H3539" s="49"/>
      <c r="I3539" s="49"/>
      <c r="J3539" s="50"/>
      <c r="K3539" s="50"/>
    </row>
    <row r="3540" spans="8:11">
      <c r="H3540" s="49"/>
      <c r="I3540" s="49"/>
      <c r="J3540" s="50"/>
      <c r="K3540" s="50"/>
    </row>
    <row r="3541" spans="8:11">
      <c r="H3541" s="49"/>
      <c r="I3541" s="49"/>
      <c r="J3541" s="50"/>
      <c r="K3541" s="50"/>
    </row>
    <row r="3542" spans="8:11">
      <c r="H3542" s="49"/>
      <c r="I3542" s="49"/>
      <c r="J3542" s="50"/>
      <c r="K3542" s="50"/>
    </row>
    <row r="3543" spans="8:11">
      <c r="H3543" s="49"/>
      <c r="I3543" s="49"/>
      <c r="J3543" s="50"/>
      <c r="K3543" s="50"/>
    </row>
    <row r="3544" spans="8:11">
      <c r="H3544" s="49"/>
      <c r="I3544" s="49"/>
      <c r="J3544" s="50"/>
      <c r="K3544" s="50"/>
    </row>
    <row r="3545" spans="8:11">
      <c r="H3545" s="49"/>
      <c r="I3545" s="49"/>
      <c r="J3545" s="50"/>
      <c r="K3545" s="50"/>
    </row>
    <row r="3546" spans="8:11">
      <c r="H3546" s="49"/>
      <c r="I3546" s="49"/>
      <c r="J3546" s="50"/>
      <c r="K3546" s="50"/>
    </row>
    <row r="3547" spans="8:11">
      <c r="H3547" s="49"/>
      <c r="I3547" s="49"/>
      <c r="J3547" s="50"/>
      <c r="K3547" s="50"/>
    </row>
    <row r="3548" spans="8:11">
      <c r="H3548" s="49"/>
      <c r="I3548" s="49"/>
      <c r="J3548" s="50"/>
      <c r="K3548" s="50"/>
    </row>
    <row r="3549" spans="8:11">
      <c r="H3549" s="49"/>
      <c r="I3549" s="49"/>
      <c r="J3549" s="50"/>
      <c r="K3549" s="50"/>
    </row>
    <row r="3550" spans="8:11">
      <c r="H3550" s="49"/>
      <c r="I3550" s="49"/>
      <c r="J3550" s="50"/>
      <c r="K3550" s="50"/>
    </row>
    <row r="3551" spans="8:11">
      <c r="H3551" s="49"/>
      <c r="I3551" s="49"/>
      <c r="J3551" s="50"/>
      <c r="K3551" s="50"/>
    </row>
    <row r="3552" spans="8:11">
      <c r="H3552" s="49"/>
      <c r="I3552" s="49"/>
      <c r="J3552" s="50"/>
      <c r="K3552" s="50"/>
    </row>
    <row r="3553" spans="8:11">
      <c r="H3553" s="49"/>
      <c r="I3553" s="49"/>
      <c r="J3553" s="50"/>
      <c r="K3553" s="50"/>
    </row>
    <row r="3554" spans="8:11">
      <c r="H3554" s="49"/>
      <c r="I3554" s="49"/>
      <c r="J3554" s="50"/>
      <c r="K3554" s="50"/>
    </row>
    <row r="3555" spans="8:11">
      <c r="H3555" s="49"/>
      <c r="I3555" s="49"/>
      <c r="J3555" s="50"/>
      <c r="K3555" s="50"/>
    </row>
    <row r="3556" spans="8:11">
      <c r="H3556" s="49"/>
      <c r="I3556" s="49"/>
      <c r="J3556" s="50"/>
      <c r="K3556" s="50"/>
    </row>
    <row r="3557" spans="8:11">
      <c r="H3557" s="49"/>
      <c r="I3557" s="49"/>
      <c r="J3557" s="50"/>
      <c r="K3557" s="50"/>
    </row>
    <row r="3558" spans="8:11">
      <c r="H3558" s="49"/>
      <c r="I3558" s="49"/>
      <c r="J3558" s="50"/>
      <c r="K3558" s="50"/>
    </row>
    <row r="3559" spans="8:11">
      <c r="H3559" s="49"/>
      <c r="I3559" s="49"/>
      <c r="J3559" s="50"/>
      <c r="K3559" s="50"/>
    </row>
    <row r="3560" spans="8:11">
      <c r="H3560" s="49"/>
      <c r="I3560" s="49"/>
      <c r="J3560" s="50"/>
      <c r="K3560" s="50"/>
    </row>
    <row r="3561" spans="8:11">
      <c r="H3561" s="49"/>
      <c r="I3561" s="49"/>
      <c r="J3561" s="50"/>
      <c r="K3561" s="50"/>
    </row>
    <row r="3562" spans="8:11">
      <c r="H3562" s="49"/>
      <c r="I3562" s="49"/>
      <c r="J3562" s="50"/>
      <c r="K3562" s="50"/>
    </row>
    <row r="3563" spans="8:11">
      <c r="H3563" s="49"/>
      <c r="I3563" s="49"/>
      <c r="J3563" s="50"/>
      <c r="K3563" s="50"/>
    </row>
    <row r="3564" spans="8:11">
      <c r="H3564" s="49"/>
      <c r="I3564" s="49"/>
      <c r="J3564" s="50"/>
      <c r="K3564" s="50"/>
    </row>
    <row r="3565" spans="8:11">
      <c r="H3565" s="49"/>
      <c r="I3565" s="49"/>
      <c r="J3565" s="50"/>
      <c r="K3565" s="50"/>
    </row>
    <row r="3566" spans="8:11">
      <c r="H3566" s="49"/>
      <c r="I3566" s="49"/>
      <c r="J3566" s="50"/>
      <c r="K3566" s="50"/>
    </row>
    <row r="3567" spans="8:11">
      <c r="H3567" s="49"/>
      <c r="I3567" s="49"/>
      <c r="J3567" s="50"/>
      <c r="K3567" s="50"/>
    </row>
    <row r="3568" spans="8:11">
      <c r="H3568" s="49"/>
      <c r="I3568" s="49"/>
      <c r="J3568" s="50"/>
      <c r="K3568" s="50"/>
    </row>
    <row r="3569" spans="8:11">
      <c r="H3569" s="49"/>
      <c r="I3569" s="49"/>
      <c r="J3569" s="50"/>
      <c r="K3569" s="50"/>
    </row>
    <row r="3570" spans="8:11">
      <c r="H3570" s="49"/>
      <c r="I3570" s="49"/>
      <c r="J3570" s="50"/>
      <c r="K3570" s="50"/>
    </row>
    <row r="3571" spans="8:11">
      <c r="H3571" s="49"/>
      <c r="I3571" s="49"/>
      <c r="J3571" s="50"/>
      <c r="K3571" s="50"/>
    </row>
    <row r="3572" spans="8:11">
      <c r="H3572" s="49"/>
      <c r="I3572" s="49"/>
      <c r="J3572" s="50"/>
      <c r="K3572" s="50"/>
    </row>
    <row r="3573" spans="8:11">
      <c r="H3573" s="49"/>
      <c r="I3573" s="49"/>
      <c r="J3573" s="50"/>
      <c r="K3573" s="50"/>
    </row>
    <row r="3574" spans="8:11">
      <c r="H3574" s="49"/>
      <c r="I3574" s="49"/>
      <c r="J3574" s="50"/>
      <c r="K3574" s="50"/>
    </row>
    <row r="3575" spans="8:11">
      <c r="H3575" s="49"/>
      <c r="I3575" s="49"/>
      <c r="J3575" s="50"/>
      <c r="K3575" s="50"/>
    </row>
    <row r="3576" spans="8:11">
      <c r="H3576" s="49"/>
      <c r="I3576" s="49"/>
      <c r="J3576" s="50"/>
      <c r="K3576" s="50"/>
    </row>
    <row r="3577" spans="8:11">
      <c r="H3577" s="49"/>
      <c r="I3577" s="49"/>
      <c r="J3577" s="50"/>
      <c r="K3577" s="50"/>
    </row>
    <row r="3578" spans="8:11">
      <c r="H3578" s="49"/>
      <c r="I3578" s="49"/>
      <c r="J3578" s="50"/>
      <c r="K3578" s="50"/>
    </row>
    <row r="3579" spans="8:11">
      <c r="H3579" s="49"/>
      <c r="I3579" s="49"/>
      <c r="J3579" s="50"/>
      <c r="K3579" s="50"/>
    </row>
    <row r="3580" spans="8:11">
      <c r="H3580" s="49"/>
      <c r="I3580" s="49"/>
      <c r="J3580" s="50"/>
      <c r="K3580" s="50"/>
    </row>
    <row r="3581" spans="8:11">
      <c r="H3581" s="49"/>
      <c r="I3581" s="49"/>
      <c r="J3581" s="50"/>
      <c r="K3581" s="50"/>
    </row>
    <row r="3582" spans="8:11">
      <c r="H3582" s="49"/>
      <c r="I3582" s="49"/>
      <c r="J3582" s="50"/>
      <c r="K3582" s="50"/>
    </row>
    <row r="3583" spans="8:11">
      <c r="H3583" s="49"/>
      <c r="I3583" s="49"/>
      <c r="J3583" s="50"/>
      <c r="K3583" s="50"/>
    </row>
    <row r="3584" spans="8:11">
      <c r="H3584" s="49"/>
      <c r="I3584" s="49"/>
      <c r="J3584" s="50"/>
      <c r="K3584" s="50"/>
    </row>
    <row r="3585" spans="8:11">
      <c r="H3585" s="49"/>
      <c r="I3585" s="49"/>
      <c r="J3585" s="50"/>
      <c r="K3585" s="50"/>
    </row>
    <row r="3586" spans="8:11">
      <c r="H3586" s="49"/>
      <c r="I3586" s="49"/>
      <c r="J3586" s="50"/>
      <c r="K3586" s="50"/>
    </row>
    <row r="3587" spans="8:11">
      <c r="H3587" s="49"/>
      <c r="I3587" s="49"/>
      <c r="J3587" s="50"/>
      <c r="K3587" s="50"/>
    </row>
    <row r="3588" spans="8:11">
      <c r="H3588" s="49"/>
      <c r="I3588" s="49"/>
      <c r="J3588" s="50"/>
      <c r="K3588" s="50"/>
    </row>
    <row r="3589" spans="8:11">
      <c r="H3589" s="49"/>
      <c r="I3589" s="49"/>
      <c r="J3589" s="50"/>
      <c r="K3589" s="50"/>
    </row>
    <row r="3590" spans="8:11">
      <c r="H3590" s="49"/>
      <c r="I3590" s="49"/>
      <c r="J3590" s="50"/>
      <c r="K3590" s="50"/>
    </row>
    <row r="3591" spans="8:11">
      <c r="H3591" s="49"/>
      <c r="I3591" s="49"/>
      <c r="J3591" s="50"/>
      <c r="K3591" s="50"/>
    </row>
    <row r="3592" spans="8:11">
      <c r="H3592" s="49"/>
      <c r="I3592" s="49"/>
      <c r="J3592" s="50"/>
      <c r="K3592" s="50"/>
    </row>
    <row r="3593" spans="8:11">
      <c r="H3593" s="49"/>
      <c r="I3593" s="49"/>
      <c r="J3593" s="50"/>
      <c r="K3593" s="50"/>
    </row>
    <row r="3594" spans="8:11">
      <c r="H3594" s="49"/>
      <c r="I3594" s="49"/>
      <c r="J3594" s="50"/>
      <c r="K3594" s="50"/>
    </row>
    <row r="3595" spans="8:11">
      <c r="H3595" s="49"/>
      <c r="I3595" s="49"/>
      <c r="J3595" s="50"/>
      <c r="K3595" s="50"/>
    </row>
    <row r="3596" spans="8:11">
      <c r="H3596" s="49"/>
      <c r="I3596" s="49"/>
      <c r="J3596" s="50"/>
      <c r="K3596" s="50"/>
    </row>
    <row r="3597" spans="8:11">
      <c r="H3597" s="49"/>
      <c r="I3597" s="49"/>
      <c r="J3597" s="50"/>
      <c r="K3597" s="50"/>
    </row>
    <row r="3598" spans="8:11">
      <c r="H3598" s="49"/>
      <c r="I3598" s="49"/>
      <c r="J3598" s="50"/>
      <c r="K3598" s="50"/>
    </row>
    <row r="3599" spans="8:11">
      <c r="H3599" s="49"/>
      <c r="I3599" s="49"/>
      <c r="J3599" s="50"/>
      <c r="K3599" s="50"/>
    </row>
    <row r="3600" spans="8:11">
      <c r="H3600" s="49"/>
      <c r="I3600" s="49"/>
      <c r="J3600" s="50"/>
      <c r="K3600" s="50"/>
    </row>
    <row r="3601" spans="8:11">
      <c r="H3601" s="49"/>
      <c r="I3601" s="49"/>
      <c r="J3601" s="50"/>
      <c r="K3601" s="50"/>
    </row>
    <row r="3602" spans="8:11">
      <c r="H3602" s="49"/>
      <c r="I3602" s="49"/>
      <c r="J3602" s="50"/>
      <c r="K3602" s="50"/>
    </row>
    <row r="3603" spans="8:11">
      <c r="H3603" s="49"/>
      <c r="I3603" s="49"/>
      <c r="J3603" s="50"/>
      <c r="K3603" s="50"/>
    </row>
    <row r="3604" spans="8:11">
      <c r="H3604" s="49"/>
      <c r="I3604" s="49"/>
      <c r="J3604" s="50"/>
      <c r="K3604" s="50"/>
    </row>
    <row r="3605" spans="8:11">
      <c r="H3605" s="49"/>
      <c r="I3605" s="49"/>
      <c r="J3605" s="50"/>
      <c r="K3605" s="50"/>
    </row>
    <row r="3606" spans="8:11">
      <c r="H3606" s="49"/>
      <c r="I3606" s="49"/>
      <c r="J3606" s="50"/>
      <c r="K3606" s="50"/>
    </row>
    <row r="3607" spans="8:11">
      <c r="H3607" s="49"/>
      <c r="I3607" s="49"/>
      <c r="J3607" s="50"/>
      <c r="K3607" s="50"/>
    </row>
    <row r="3608" spans="8:11">
      <c r="H3608" s="49"/>
      <c r="I3608" s="49"/>
      <c r="J3608" s="50"/>
      <c r="K3608" s="50"/>
    </row>
    <row r="3609" spans="8:11">
      <c r="H3609" s="49"/>
      <c r="I3609" s="49"/>
      <c r="J3609" s="50"/>
      <c r="K3609" s="50"/>
    </row>
    <row r="3610" spans="8:11">
      <c r="H3610" s="49"/>
      <c r="I3610" s="49"/>
      <c r="J3610" s="50"/>
      <c r="K3610" s="50"/>
    </row>
    <row r="3611" spans="8:11">
      <c r="H3611" s="49"/>
      <c r="I3611" s="49"/>
      <c r="J3611" s="50"/>
      <c r="K3611" s="50"/>
    </row>
    <row r="3612" spans="8:11">
      <c r="H3612" s="49"/>
      <c r="I3612" s="49"/>
      <c r="J3612" s="50"/>
      <c r="K3612" s="50"/>
    </row>
    <row r="3613" spans="8:11">
      <c r="H3613" s="49"/>
      <c r="I3613" s="49"/>
      <c r="J3613" s="50"/>
      <c r="K3613" s="50"/>
    </row>
    <row r="3614" spans="8:11">
      <c r="H3614" s="49"/>
      <c r="I3614" s="49"/>
      <c r="J3614" s="50"/>
      <c r="K3614" s="50"/>
    </row>
    <row r="3615" spans="8:11">
      <c r="H3615" s="49"/>
      <c r="I3615" s="49"/>
      <c r="J3615" s="50"/>
      <c r="K3615" s="50"/>
    </row>
    <row r="3616" spans="8:11">
      <c r="H3616" s="49"/>
      <c r="I3616" s="49"/>
      <c r="J3616" s="50"/>
      <c r="K3616" s="50"/>
    </row>
    <row r="3617" spans="8:11">
      <c r="H3617" s="49"/>
      <c r="I3617" s="49"/>
      <c r="J3617" s="50"/>
      <c r="K3617" s="50"/>
    </row>
    <row r="3618" spans="8:11">
      <c r="H3618" s="49"/>
      <c r="I3618" s="49"/>
      <c r="J3618" s="50"/>
      <c r="K3618" s="50"/>
    </row>
    <row r="3619" spans="8:11">
      <c r="H3619" s="49"/>
      <c r="I3619" s="49"/>
      <c r="J3619" s="50"/>
      <c r="K3619" s="50"/>
    </row>
    <row r="3620" spans="8:11">
      <c r="H3620" s="49"/>
      <c r="I3620" s="49"/>
      <c r="J3620" s="50"/>
      <c r="K3620" s="50"/>
    </row>
    <row r="3621" spans="8:11">
      <c r="H3621" s="49"/>
      <c r="I3621" s="49"/>
      <c r="J3621" s="50"/>
      <c r="K3621" s="50"/>
    </row>
    <row r="3622" spans="8:11">
      <c r="H3622" s="49"/>
      <c r="I3622" s="49"/>
      <c r="J3622" s="50"/>
      <c r="K3622" s="50"/>
    </row>
    <row r="3623" spans="8:11">
      <c r="H3623" s="49"/>
      <c r="I3623" s="49"/>
      <c r="J3623" s="50"/>
      <c r="K3623" s="50"/>
    </row>
    <row r="3624" spans="8:11">
      <c r="H3624" s="49"/>
      <c r="I3624" s="49"/>
      <c r="J3624" s="50"/>
      <c r="K3624" s="50"/>
    </row>
    <row r="3625" spans="8:11">
      <c r="H3625" s="49"/>
      <c r="I3625" s="49"/>
      <c r="J3625" s="50"/>
      <c r="K3625" s="50"/>
    </row>
    <row r="3626" spans="8:11">
      <c r="H3626" s="49"/>
      <c r="I3626" s="49"/>
      <c r="J3626" s="50"/>
      <c r="K3626" s="50"/>
    </row>
    <row r="3627" spans="8:11">
      <c r="H3627" s="49"/>
      <c r="I3627" s="49"/>
      <c r="J3627" s="50"/>
      <c r="K3627" s="50"/>
    </row>
    <row r="3628" spans="8:11">
      <c r="H3628" s="49"/>
      <c r="I3628" s="49"/>
      <c r="J3628" s="50"/>
      <c r="K3628" s="50"/>
    </row>
    <row r="3629" spans="8:11">
      <c r="H3629" s="49"/>
      <c r="I3629" s="49"/>
      <c r="J3629" s="50"/>
      <c r="K3629" s="50"/>
    </row>
    <row r="3630" spans="8:11">
      <c r="H3630" s="49"/>
      <c r="I3630" s="49"/>
      <c r="J3630" s="50"/>
      <c r="K3630" s="50"/>
    </row>
    <row r="3631" spans="8:11">
      <c r="H3631" s="49"/>
      <c r="I3631" s="49"/>
      <c r="J3631" s="50"/>
      <c r="K3631" s="50"/>
    </row>
    <row r="3632" spans="8:11">
      <c r="H3632" s="49"/>
      <c r="I3632" s="49"/>
      <c r="J3632" s="50"/>
      <c r="K3632" s="50"/>
    </row>
    <row r="3633" spans="8:11">
      <c r="H3633" s="49"/>
      <c r="I3633" s="49"/>
      <c r="J3633" s="50"/>
      <c r="K3633" s="50"/>
    </row>
    <row r="3634" spans="8:11">
      <c r="H3634" s="49"/>
      <c r="I3634" s="49"/>
      <c r="J3634" s="50"/>
      <c r="K3634" s="50"/>
    </row>
    <row r="3635" spans="8:11">
      <c r="H3635" s="49"/>
      <c r="I3635" s="49"/>
      <c r="J3635" s="50"/>
      <c r="K3635" s="50"/>
    </row>
    <row r="3636" spans="8:11">
      <c r="H3636" s="49"/>
      <c r="I3636" s="49"/>
      <c r="J3636" s="50"/>
      <c r="K3636" s="50"/>
    </row>
    <row r="3637" spans="8:11">
      <c r="H3637" s="49"/>
      <c r="I3637" s="49"/>
      <c r="J3637" s="50"/>
      <c r="K3637" s="50"/>
    </row>
    <row r="3638" spans="8:11">
      <c r="H3638" s="49"/>
      <c r="I3638" s="49"/>
      <c r="J3638" s="50"/>
      <c r="K3638" s="50"/>
    </row>
    <row r="3639" spans="8:11">
      <c r="H3639" s="49"/>
      <c r="I3639" s="49"/>
      <c r="J3639" s="50"/>
      <c r="K3639" s="50"/>
    </row>
    <row r="3640" spans="8:11">
      <c r="H3640" s="49"/>
      <c r="I3640" s="49"/>
      <c r="J3640" s="50"/>
      <c r="K3640" s="50"/>
    </row>
    <row r="3641" spans="8:11">
      <c r="H3641" s="49"/>
      <c r="I3641" s="49"/>
      <c r="J3641" s="50"/>
      <c r="K3641" s="50"/>
    </row>
    <row r="3642" spans="8:11">
      <c r="H3642" s="49"/>
      <c r="I3642" s="49"/>
      <c r="J3642" s="50"/>
      <c r="K3642" s="50"/>
    </row>
    <row r="3643" spans="8:11">
      <c r="H3643" s="49"/>
      <c r="I3643" s="49"/>
      <c r="J3643" s="50"/>
      <c r="K3643" s="50"/>
    </row>
    <row r="3644" spans="8:11">
      <c r="H3644" s="49"/>
      <c r="I3644" s="49"/>
      <c r="J3644" s="50"/>
      <c r="K3644" s="50"/>
    </row>
    <row r="3645" spans="8:11">
      <c r="H3645" s="49"/>
      <c r="I3645" s="49"/>
      <c r="J3645" s="50"/>
      <c r="K3645" s="50"/>
    </row>
    <row r="3646" spans="8:11">
      <c r="H3646" s="49"/>
      <c r="I3646" s="49"/>
      <c r="J3646" s="50"/>
      <c r="K3646" s="50"/>
    </row>
    <row r="3647" spans="8:11">
      <c r="H3647" s="49"/>
      <c r="I3647" s="49"/>
      <c r="J3647" s="50"/>
      <c r="K3647" s="50"/>
    </row>
    <row r="3648" spans="8:11">
      <c r="H3648" s="49"/>
      <c r="I3648" s="49"/>
      <c r="J3648" s="50"/>
      <c r="K3648" s="50"/>
    </row>
    <row r="3649" spans="8:11">
      <c r="H3649" s="49"/>
      <c r="I3649" s="49"/>
      <c r="J3649" s="50"/>
      <c r="K3649" s="50"/>
    </row>
    <row r="3650" spans="8:11">
      <c r="H3650" s="49"/>
      <c r="I3650" s="49"/>
      <c r="J3650" s="50"/>
      <c r="K3650" s="50"/>
    </row>
    <row r="3651" spans="8:11">
      <c r="H3651" s="49"/>
      <c r="I3651" s="49"/>
      <c r="J3651" s="50"/>
      <c r="K3651" s="50"/>
    </row>
    <row r="3652" spans="8:11">
      <c r="H3652" s="49"/>
      <c r="I3652" s="49"/>
      <c r="J3652" s="50"/>
      <c r="K3652" s="50"/>
    </row>
    <row r="3653" spans="8:11">
      <c r="H3653" s="49"/>
      <c r="I3653" s="49"/>
      <c r="J3653" s="50"/>
      <c r="K3653" s="50"/>
    </row>
    <row r="3654" spans="8:11">
      <c r="H3654" s="49"/>
      <c r="I3654" s="49"/>
      <c r="J3654" s="50"/>
      <c r="K3654" s="50"/>
    </row>
    <row r="3655" spans="8:11">
      <c r="H3655" s="49"/>
      <c r="I3655" s="49"/>
      <c r="J3655" s="50"/>
      <c r="K3655" s="50"/>
    </row>
    <row r="3656" spans="8:11">
      <c r="H3656" s="49"/>
      <c r="I3656" s="49"/>
      <c r="J3656" s="50"/>
      <c r="K3656" s="50"/>
    </row>
    <row r="3657" spans="8:11">
      <c r="H3657" s="49"/>
      <c r="I3657" s="49"/>
      <c r="J3657" s="50"/>
      <c r="K3657" s="50"/>
    </row>
    <row r="3658" spans="8:11">
      <c r="H3658" s="49"/>
      <c r="I3658" s="49"/>
      <c r="J3658" s="50"/>
      <c r="K3658" s="50"/>
    </row>
    <row r="3659" spans="8:11">
      <c r="H3659" s="49"/>
      <c r="I3659" s="49"/>
      <c r="J3659" s="50"/>
      <c r="K3659" s="50"/>
    </row>
    <row r="3660" spans="8:11">
      <c r="H3660" s="49"/>
      <c r="I3660" s="49"/>
      <c r="J3660" s="50"/>
      <c r="K3660" s="50"/>
    </row>
    <row r="3661" spans="8:11">
      <c r="H3661" s="49"/>
      <c r="I3661" s="49"/>
      <c r="J3661" s="50"/>
      <c r="K3661" s="50"/>
    </row>
    <row r="3662" spans="8:11">
      <c r="H3662" s="49"/>
      <c r="I3662" s="49"/>
      <c r="J3662" s="50"/>
      <c r="K3662" s="50"/>
    </row>
    <row r="3663" spans="8:11">
      <c r="H3663" s="49"/>
      <c r="I3663" s="49"/>
      <c r="J3663" s="50"/>
      <c r="K3663" s="50"/>
    </row>
    <row r="3664" spans="8:11">
      <c r="H3664" s="49"/>
      <c r="I3664" s="49"/>
      <c r="J3664" s="50"/>
      <c r="K3664" s="50"/>
    </row>
    <row r="3665" spans="8:11">
      <c r="H3665" s="49"/>
      <c r="I3665" s="49"/>
      <c r="J3665" s="50"/>
      <c r="K3665" s="50"/>
    </row>
    <row r="3666" spans="8:11">
      <c r="H3666" s="49"/>
      <c r="I3666" s="49"/>
      <c r="J3666" s="50"/>
      <c r="K3666" s="50"/>
    </row>
    <row r="3667" spans="8:11">
      <c r="H3667" s="49"/>
      <c r="I3667" s="49"/>
      <c r="J3667" s="50"/>
      <c r="K3667" s="50"/>
    </row>
    <row r="3668" spans="8:11">
      <c r="H3668" s="49"/>
      <c r="I3668" s="49"/>
      <c r="J3668" s="50"/>
      <c r="K3668" s="50"/>
    </row>
    <row r="3669" spans="8:11">
      <c r="H3669" s="49"/>
      <c r="I3669" s="49"/>
      <c r="J3669" s="50"/>
      <c r="K3669" s="50"/>
    </row>
    <row r="3670" spans="8:11">
      <c r="H3670" s="49"/>
      <c r="I3670" s="49"/>
      <c r="J3670" s="50"/>
      <c r="K3670" s="50"/>
    </row>
    <row r="3671" spans="8:11">
      <c r="H3671" s="49"/>
      <c r="I3671" s="49"/>
      <c r="J3671" s="50"/>
      <c r="K3671" s="50"/>
    </row>
    <row r="3672" spans="8:11">
      <c r="H3672" s="49"/>
      <c r="I3672" s="49"/>
      <c r="J3672" s="50"/>
      <c r="K3672" s="50"/>
    </row>
    <row r="3673" spans="8:11">
      <c r="H3673" s="49"/>
      <c r="I3673" s="49"/>
      <c r="J3673" s="50"/>
      <c r="K3673" s="50"/>
    </row>
    <row r="3674" spans="8:11">
      <c r="H3674" s="49"/>
      <c r="I3674" s="49"/>
      <c r="J3674" s="50"/>
      <c r="K3674" s="50"/>
    </row>
    <row r="3675" spans="8:11">
      <c r="H3675" s="49"/>
      <c r="I3675" s="49"/>
      <c r="J3675" s="50"/>
      <c r="K3675" s="50"/>
    </row>
    <row r="3676" spans="8:11">
      <c r="H3676" s="49"/>
      <c r="I3676" s="49"/>
      <c r="J3676" s="50"/>
      <c r="K3676" s="50"/>
    </row>
    <row r="3677" spans="8:11">
      <c r="H3677" s="49"/>
      <c r="I3677" s="49"/>
      <c r="J3677" s="50"/>
      <c r="K3677" s="50"/>
    </row>
    <row r="3678" spans="8:11">
      <c r="H3678" s="49"/>
      <c r="I3678" s="49"/>
      <c r="J3678" s="50"/>
      <c r="K3678" s="50"/>
    </row>
    <row r="3679" spans="8:11">
      <c r="H3679" s="49"/>
      <c r="I3679" s="49"/>
      <c r="J3679" s="50"/>
      <c r="K3679" s="50"/>
    </row>
    <row r="3680" spans="8:11">
      <c r="H3680" s="49"/>
      <c r="I3680" s="49"/>
      <c r="J3680" s="50"/>
      <c r="K3680" s="50"/>
    </row>
    <row r="3681" spans="8:11">
      <c r="H3681" s="49"/>
      <c r="I3681" s="49"/>
      <c r="J3681" s="50"/>
      <c r="K3681" s="50"/>
    </row>
    <row r="3682" spans="8:11">
      <c r="H3682" s="49"/>
      <c r="I3682" s="49"/>
      <c r="J3682" s="50"/>
      <c r="K3682" s="50"/>
    </row>
    <row r="3683" spans="8:11">
      <c r="H3683" s="49"/>
      <c r="I3683" s="49"/>
      <c r="J3683" s="50"/>
      <c r="K3683" s="50"/>
    </row>
    <row r="3684" spans="8:11">
      <c r="H3684" s="49"/>
      <c r="I3684" s="49"/>
      <c r="J3684" s="50"/>
      <c r="K3684" s="50"/>
    </row>
    <row r="3685" spans="8:11">
      <c r="H3685" s="49"/>
      <c r="I3685" s="49"/>
      <c r="J3685" s="50"/>
      <c r="K3685" s="50"/>
    </row>
    <row r="3686" spans="8:11">
      <c r="H3686" s="49"/>
      <c r="I3686" s="49"/>
      <c r="J3686" s="50"/>
      <c r="K3686" s="50"/>
    </row>
    <row r="3687" spans="8:11">
      <c r="H3687" s="49"/>
      <c r="I3687" s="49"/>
      <c r="J3687" s="50"/>
      <c r="K3687" s="50"/>
    </row>
    <row r="3688" spans="8:11">
      <c r="H3688" s="49"/>
      <c r="I3688" s="49"/>
      <c r="J3688" s="50"/>
      <c r="K3688" s="50"/>
    </row>
    <row r="3689" spans="8:11">
      <c r="H3689" s="49"/>
      <c r="I3689" s="49"/>
      <c r="J3689" s="50"/>
      <c r="K3689" s="50"/>
    </row>
    <row r="3690" spans="8:11">
      <c r="H3690" s="49"/>
      <c r="I3690" s="49"/>
      <c r="J3690" s="50"/>
      <c r="K3690" s="50"/>
    </row>
    <row r="3691" spans="8:11">
      <c r="H3691" s="49"/>
      <c r="I3691" s="49"/>
      <c r="J3691" s="50"/>
      <c r="K3691" s="50"/>
    </row>
    <row r="3692" spans="8:11">
      <c r="H3692" s="49"/>
      <c r="I3692" s="49"/>
      <c r="J3692" s="50"/>
      <c r="K3692" s="50"/>
    </row>
    <row r="3693" spans="8:11">
      <c r="H3693" s="49"/>
      <c r="I3693" s="49"/>
      <c r="J3693" s="50"/>
      <c r="K3693" s="50"/>
    </row>
    <row r="3694" spans="8:11">
      <c r="H3694" s="49"/>
      <c r="I3694" s="49"/>
      <c r="J3694" s="50"/>
      <c r="K3694" s="50"/>
    </row>
    <row r="3695" spans="8:11">
      <c r="H3695" s="49"/>
      <c r="I3695" s="49"/>
      <c r="J3695" s="50"/>
      <c r="K3695" s="50"/>
    </row>
    <row r="3696" spans="8:11">
      <c r="H3696" s="49"/>
      <c r="I3696" s="49"/>
      <c r="J3696" s="50"/>
      <c r="K3696" s="50"/>
    </row>
    <row r="3697" spans="8:11">
      <c r="H3697" s="49"/>
      <c r="I3697" s="49"/>
      <c r="J3697" s="50"/>
      <c r="K3697" s="50"/>
    </row>
    <row r="3698" spans="8:11">
      <c r="H3698" s="49"/>
      <c r="I3698" s="49"/>
      <c r="J3698" s="50"/>
      <c r="K3698" s="50"/>
    </row>
    <row r="3699" spans="8:11">
      <c r="H3699" s="49"/>
      <c r="I3699" s="49"/>
      <c r="J3699" s="50"/>
      <c r="K3699" s="50"/>
    </row>
    <row r="3700" spans="8:11">
      <c r="H3700" s="49"/>
      <c r="I3700" s="49"/>
      <c r="J3700" s="50"/>
      <c r="K3700" s="50"/>
    </row>
    <row r="3701" spans="8:11">
      <c r="H3701" s="49"/>
      <c r="I3701" s="49"/>
      <c r="J3701" s="50"/>
      <c r="K3701" s="50"/>
    </row>
    <row r="3702" spans="8:11">
      <c r="H3702" s="49"/>
      <c r="I3702" s="49"/>
      <c r="J3702" s="50"/>
      <c r="K3702" s="50"/>
    </row>
    <row r="3703" spans="8:11">
      <c r="H3703" s="49"/>
      <c r="I3703" s="49"/>
      <c r="J3703" s="50"/>
      <c r="K3703" s="50"/>
    </row>
    <row r="3704" spans="8:11">
      <c r="H3704" s="49"/>
      <c r="I3704" s="49"/>
      <c r="J3704" s="50"/>
      <c r="K3704" s="50"/>
    </row>
    <row r="3705" spans="8:11">
      <c r="H3705" s="49"/>
      <c r="I3705" s="49"/>
      <c r="J3705" s="50"/>
      <c r="K3705" s="50"/>
    </row>
    <row r="3706" spans="8:11">
      <c r="H3706" s="49"/>
      <c r="I3706" s="49"/>
      <c r="J3706" s="50"/>
      <c r="K3706" s="50"/>
    </row>
    <row r="3707" spans="8:11">
      <c r="H3707" s="49"/>
      <c r="I3707" s="49"/>
      <c r="J3707" s="50"/>
      <c r="K3707" s="50"/>
    </row>
    <row r="3708" spans="8:11">
      <c r="H3708" s="49"/>
      <c r="I3708" s="49"/>
      <c r="J3708" s="50"/>
      <c r="K3708" s="50"/>
    </row>
    <row r="3709" spans="8:11">
      <c r="H3709" s="49"/>
      <c r="I3709" s="49"/>
      <c r="J3709" s="50"/>
      <c r="K3709" s="50"/>
    </row>
    <row r="3710" spans="8:11">
      <c r="H3710" s="49"/>
      <c r="I3710" s="49"/>
      <c r="J3710" s="50"/>
      <c r="K3710" s="50"/>
    </row>
    <row r="3711" spans="8:11">
      <c r="H3711" s="49"/>
      <c r="I3711" s="49"/>
      <c r="J3711" s="50"/>
      <c r="K3711" s="50"/>
    </row>
    <row r="3712" spans="8:11">
      <c r="H3712" s="49"/>
      <c r="I3712" s="49"/>
      <c r="J3712" s="50"/>
      <c r="K3712" s="50"/>
    </row>
    <row r="3713" spans="8:11">
      <c r="H3713" s="49"/>
      <c r="I3713" s="49"/>
      <c r="J3713" s="50"/>
      <c r="K3713" s="50"/>
    </row>
    <row r="3714" spans="8:11">
      <c r="H3714" s="49"/>
      <c r="I3714" s="49"/>
      <c r="J3714" s="50"/>
      <c r="K3714" s="50"/>
    </row>
    <row r="3715" spans="8:11">
      <c r="H3715" s="49"/>
      <c r="I3715" s="49"/>
      <c r="J3715" s="50"/>
      <c r="K3715" s="50"/>
    </row>
    <row r="3716" spans="8:11">
      <c r="H3716" s="49"/>
      <c r="I3716" s="49"/>
      <c r="J3716" s="50"/>
      <c r="K3716" s="50"/>
    </row>
    <row r="3717" spans="8:11">
      <c r="H3717" s="49"/>
      <c r="I3717" s="49"/>
      <c r="J3717" s="50"/>
      <c r="K3717" s="50"/>
    </row>
    <row r="3718" spans="8:11">
      <c r="H3718" s="49"/>
      <c r="I3718" s="49"/>
      <c r="J3718" s="50"/>
      <c r="K3718" s="50"/>
    </row>
    <row r="3719" spans="8:11">
      <c r="H3719" s="49"/>
      <c r="I3719" s="49"/>
      <c r="J3719" s="50"/>
      <c r="K3719" s="50"/>
    </row>
    <row r="3720" spans="8:11">
      <c r="H3720" s="49"/>
      <c r="I3720" s="49"/>
      <c r="J3720" s="50"/>
      <c r="K3720" s="50"/>
    </row>
    <row r="3721" spans="8:11">
      <c r="H3721" s="49"/>
      <c r="I3721" s="49"/>
      <c r="J3721" s="50"/>
      <c r="K3721" s="50"/>
    </row>
    <row r="3722" spans="8:11">
      <c r="H3722" s="49"/>
      <c r="I3722" s="49"/>
      <c r="J3722" s="50"/>
      <c r="K3722" s="50"/>
    </row>
    <row r="3723" spans="8:11">
      <c r="H3723" s="49"/>
      <c r="I3723" s="49"/>
      <c r="J3723" s="50"/>
      <c r="K3723" s="50"/>
    </row>
    <row r="3724" spans="8:11">
      <c r="H3724" s="49"/>
      <c r="I3724" s="49"/>
      <c r="J3724" s="50"/>
      <c r="K3724" s="50"/>
    </row>
    <row r="3725" spans="8:11">
      <c r="H3725" s="49"/>
      <c r="I3725" s="49"/>
      <c r="J3725" s="50"/>
      <c r="K3725" s="50"/>
    </row>
    <row r="3726" spans="8:11">
      <c r="H3726" s="49"/>
      <c r="I3726" s="49"/>
      <c r="J3726" s="50"/>
      <c r="K3726" s="50"/>
    </row>
    <row r="3727" spans="8:11">
      <c r="H3727" s="49"/>
      <c r="I3727" s="49"/>
      <c r="J3727" s="50"/>
      <c r="K3727" s="50"/>
    </row>
    <row r="3728" spans="8:11">
      <c r="H3728" s="49"/>
      <c r="I3728" s="49"/>
      <c r="J3728" s="50"/>
      <c r="K3728" s="50"/>
    </row>
    <row r="3729" spans="8:11">
      <c r="H3729" s="49"/>
      <c r="I3729" s="49"/>
      <c r="J3729" s="50"/>
      <c r="K3729" s="50"/>
    </row>
    <row r="3730" spans="8:11">
      <c r="H3730" s="49"/>
      <c r="I3730" s="49"/>
      <c r="J3730" s="50"/>
      <c r="K3730" s="50"/>
    </row>
    <row r="3731" spans="8:11">
      <c r="H3731" s="49"/>
      <c r="I3731" s="49"/>
      <c r="J3731" s="50"/>
      <c r="K3731" s="50"/>
    </row>
    <row r="3732" spans="8:11">
      <c r="H3732" s="49"/>
      <c r="I3732" s="49"/>
      <c r="J3732" s="50"/>
      <c r="K3732" s="50"/>
    </row>
    <row r="3733" spans="8:11">
      <c r="H3733" s="49"/>
      <c r="I3733" s="49"/>
      <c r="J3733" s="50"/>
      <c r="K3733" s="50"/>
    </row>
    <row r="3734" spans="8:11">
      <c r="H3734" s="49"/>
      <c r="I3734" s="49"/>
      <c r="J3734" s="50"/>
      <c r="K3734" s="50"/>
    </row>
    <row r="3735" spans="8:11">
      <c r="H3735" s="49"/>
      <c r="I3735" s="49"/>
      <c r="J3735" s="50"/>
      <c r="K3735" s="50"/>
    </row>
    <row r="3736" spans="8:11">
      <c r="H3736" s="49"/>
      <c r="I3736" s="49"/>
      <c r="J3736" s="50"/>
      <c r="K3736" s="50"/>
    </row>
    <row r="3737" spans="8:11">
      <c r="H3737" s="49"/>
      <c r="I3737" s="49"/>
      <c r="J3737" s="50"/>
      <c r="K3737" s="50"/>
    </row>
    <row r="3738" spans="8:11">
      <c r="H3738" s="49"/>
      <c r="I3738" s="49"/>
      <c r="J3738" s="50"/>
      <c r="K3738" s="50"/>
    </row>
    <row r="3739" spans="8:11">
      <c r="H3739" s="49"/>
      <c r="I3739" s="49"/>
      <c r="J3739" s="50"/>
      <c r="K3739" s="50"/>
    </row>
    <row r="3740" spans="8:11">
      <c r="H3740" s="49"/>
      <c r="I3740" s="49"/>
      <c r="J3740" s="50"/>
      <c r="K3740" s="50"/>
    </row>
    <row r="3741" spans="8:11">
      <c r="H3741" s="49"/>
      <c r="I3741" s="49"/>
      <c r="J3741" s="50"/>
      <c r="K3741" s="50"/>
    </row>
    <row r="3742" spans="8:11">
      <c r="H3742" s="49"/>
      <c r="I3742" s="49"/>
      <c r="J3742" s="50"/>
      <c r="K3742" s="50"/>
    </row>
    <row r="3743" spans="8:11">
      <c r="H3743" s="49"/>
      <c r="I3743" s="49"/>
      <c r="J3743" s="50"/>
      <c r="K3743" s="50"/>
    </row>
    <row r="3744" spans="8:11">
      <c r="H3744" s="49"/>
      <c r="I3744" s="49"/>
      <c r="J3744" s="50"/>
      <c r="K3744" s="50"/>
    </row>
    <row r="3745" spans="8:11">
      <c r="H3745" s="49"/>
      <c r="I3745" s="49"/>
      <c r="J3745" s="50"/>
      <c r="K3745" s="50"/>
    </row>
    <row r="3746" spans="8:11">
      <c r="H3746" s="49"/>
      <c r="I3746" s="49"/>
      <c r="J3746" s="50"/>
      <c r="K3746" s="50"/>
    </row>
    <row r="3747" spans="8:11">
      <c r="H3747" s="49"/>
      <c r="I3747" s="49"/>
      <c r="J3747" s="50"/>
      <c r="K3747" s="50"/>
    </row>
    <row r="3748" spans="8:11">
      <c r="H3748" s="49"/>
      <c r="I3748" s="49"/>
      <c r="J3748" s="50"/>
      <c r="K3748" s="50"/>
    </row>
    <row r="3749" spans="8:11">
      <c r="H3749" s="49"/>
      <c r="I3749" s="49"/>
      <c r="J3749" s="50"/>
      <c r="K3749" s="50"/>
    </row>
    <row r="3750" spans="8:11">
      <c r="H3750" s="49"/>
      <c r="I3750" s="49"/>
      <c r="J3750" s="50"/>
      <c r="K3750" s="50"/>
    </row>
    <row r="3751" spans="8:11">
      <c r="H3751" s="49"/>
      <c r="I3751" s="49"/>
      <c r="J3751" s="50"/>
      <c r="K3751" s="50"/>
    </row>
    <row r="3752" spans="8:11">
      <c r="H3752" s="49"/>
      <c r="I3752" s="49"/>
      <c r="J3752" s="50"/>
      <c r="K3752" s="50"/>
    </row>
    <row r="3753" spans="8:11">
      <c r="H3753" s="49"/>
      <c r="I3753" s="49"/>
      <c r="J3753" s="50"/>
      <c r="K3753" s="50"/>
    </row>
    <row r="3754" spans="8:11">
      <c r="H3754" s="49"/>
      <c r="I3754" s="49"/>
      <c r="J3754" s="50"/>
      <c r="K3754" s="50"/>
    </row>
    <row r="3755" spans="8:11">
      <c r="H3755" s="49"/>
      <c r="I3755" s="49"/>
      <c r="J3755" s="50"/>
      <c r="K3755" s="50"/>
    </row>
    <row r="3756" spans="8:11">
      <c r="H3756" s="49"/>
      <c r="I3756" s="49"/>
      <c r="J3756" s="50"/>
      <c r="K3756" s="50"/>
    </row>
    <row r="3757" spans="8:11">
      <c r="H3757" s="49"/>
      <c r="I3757" s="49"/>
      <c r="J3757" s="50"/>
      <c r="K3757" s="50"/>
    </row>
    <row r="3758" spans="8:11">
      <c r="H3758" s="49"/>
      <c r="I3758" s="49"/>
      <c r="J3758" s="50"/>
      <c r="K3758" s="50"/>
    </row>
    <row r="3759" spans="8:11">
      <c r="H3759" s="49"/>
      <c r="I3759" s="49"/>
      <c r="J3759" s="50"/>
      <c r="K3759" s="50"/>
    </row>
    <row r="3760" spans="8:11">
      <c r="H3760" s="49"/>
      <c r="I3760" s="49"/>
      <c r="J3760" s="50"/>
      <c r="K3760" s="50"/>
    </row>
    <row r="3761" spans="8:11">
      <c r="H3761" s="49"/>
      <c r="I3761" s="49"/>
      <c r="J3761" s="50"/>
      <c r="K3761" s="50"/>
    </row>
    <row r="3762" spans="8:11">
      <c r="H3762" s="49"/>
      <c r="I3762" s="49"/>
      <c r="J3762" s="50"/>
      <c r="K3762" s="50"/>
    </row>
    <row r="3763" spans="8:11">
      <c r="H3763" s="49"/>
      <c r="I3763" s="49"/>
      <c r="J3763" s="50"/>
      <c r="K3763" s="50"/>
    </row>
    <row r="3764" spans="8:11">
      <c r="H3764" s="49"/>
      <c r="I3764" s="49"/>
      <c r="J3764" s="50"/>
      <c r="K3764" s="50"/>
    </row>
    <row r="3765" spans="8:11">
      <c r="H3765" s="49"/>
      <c r="I3765" s="49"/>
      <c r="J3765" s="50"/>
      <c r="K3765" s="50"/>
    </row>
    <row r="3766" spans="8:11">
      <c r="H3766" s="49"/>
      <c r="I3766" s="49"/>
      <c r="J3766" s="50"/>
      <c r="K3766" s="50"/>
    </row>
    <row r="3767" spans="8:11">
      <c r="H3767" s="49"/>
      <c r="I3767" s="49"/>
      <c r="J3767" s="50"/>
      <c r="K3767" s="50"/>
    </row>
    <row r="3768" spans="8:11">
      <c r="H3768" s="49"/>
      <c r="I3768" s="49"/>
      <c r="J3768" s="50"/>
      <c r="K3768" s="50"/>
    </row>
    <row r="3769" spans="8:11">
      <c r="H3769" s="49"/>
      <c r="I3769" s="49"/>
      <c r="J3769" s="50"/>
      <c r="K3769" s="50"/>
    </row>
    <row r="3770" spans="8:11">
      <c r="H3770" s="49"/>
      <c r="I3770" s="49"/>
      <c r="J3770" s="50"/>
      <c r="K3770" s="50"/>
    </row>
    <row r="3771" spans="8:11">
      <c r="H3771" s="49"/>
      <c r="I3771" s="49"/>
      <c r="J3771" s="50"/>
      <c r="K3771" s="50"/>
    </row>
    <row r="3772" spans="8:11">
      <c r="H3772" s="49"/>
      <c r="I3772" s="49"/>
      <c r="J3772" s="50"/>
      <c r="K3772" s="50"/>
    </row>
    <row r="3773" spans="8:11">
      <c r="H3773" s="49"/>
      <c r="I3773" s="49"/>
      <c r="J3773" s="50"/>
      <c r="K3773" s="50"/>
    </row>
    <row r="3774" spans="8:11">
      <c r="H3774" s="49"/>
      <c r="I3774" s="49"/>
      <c r="J3774" s="50"/>
      <c r="K3774" s="50"/>
    </row>
    <row r="3775" spans="8:11">
      <c r="H3775" s="49"/>
      <c r="I3775" s="49"/>
      <c r="J3775" s="50"/>
      <c r="K3775" s="50"/>
    </row>
    <row r="3776" spans="8:11">
      <c r="H3776" s="49"/>
      <c r="I3776" s="49"/>
      <c r="J3776" s="50"/>
      <c r="K3776" s="50"/>
    </row>
    <row r="3777" spans="8:11">
      <c r="H3777" s="49"/>
      <c r="I3777" s="49"/>
      <c r="J3777" s="50"/>
      <c r="K3777" s="50"/>
    </row>
    <row r="3778" spans="8:11">
      <c r="H3778" s="49"/>
      <c r="I3778" s="49"/>
      <c r="J3778" s="50"/>
      <c r="K3778" s="50"/>
    </row>
    <row r="3779" spans="8:11">
      <c r="H3779" s="49"/>
      <c r="I3779" s="49"/>
      <c r="J3779" s="50"/>
      <c r="K3779" s="50"/>
    </row>
    <row r="3780" spans="8:11">
      <c r="H3780" s="49"/>
      <c r="I3780" s="49"/>
      <c r="J3780" s="50"/>
      <c r="K3780" s="50"/>
    </row>
    <row r="3781" spans="8:11">
      <c r="H3781" s="49"/>
      <c r="I3781" s="49"/>
      <c r="J3781" s="50"/>
      <c r="K3781" s="50"/>
    </row>
    <row r="3782" spans="8:11">
      <c r="H3782" s="49"/>
      <c r="I3782" s="49"/>
      <c r="J3782" s="50"/>
      <c r="K3782" s="50"/>
    </row>
    <row r="3783" spans="8:11">
      <c r="H3783" s="49"/>
      <c r="I3783" s="49"/>
      <c r="J3783" s="50"/>
      <c r="K3783" s="50"/>
    </row>
    <row r="3784" spans="8:11">
      <c r="H3784" s="49"/>
      <c r="I3784" s="49"/>
      <c r="J3784" s="50"/>
      <c r="K3784" s="50"/>
    </row>
    <row r="3785" spans="8:11">
      <c r="H3785" s="49"/>
      <c r="I3785" s="49"/>
      <c r="J3785" s="50"/>
      <c r="K3785" s="50"/>
    </row>
    <row r="3786" spans="8:11">
      <c r="H3786" s="49"/>
      <c r="I3786" s="49"/>
      <c r="J3786" s="50"/>
      <c r="K3786" s="50"/>
    </row>
    <row r="3787" spans="8:11">
      <c r="H3787" s="49"/>
      <c r="I3787" s="49"/>
      <c r="J3787" s="50"/>
      <c r="K3787" s="50"/>
    </row>
    <row r="3788" spans="8:11">
      <c r="H3788" s="49"/>
      <c r="I3788" s="49"/>
      <c r="J3788" s="50"/>
      <c r="K3788" s="50"/>
    </row>
    <row r="3789" spans="8:11">
      <c r="H3789" s="49"/>
      <c r="I3789" s="49"/>
      <c r="J3789" s="50"/>
      <c r="K3789" s="50"/>
    </row>
    <row r="3790" spans="8:11">
      <c r="H3790" s="49"/>
      <c r="I3790" s="49"/>
      <c r="J3790" s="50"/>
      <c r="K3790" s="50"/>
    </row>
    <row r="3791" spans="8:11">
      <c r="H3791" s="49"/>
      <c r="I3791" s="49"/>
      <c r="J3791" s="50"/>
      <c r="K3791" s="50"/>
    </row>
    <row r="3792" spans="8:11">
      <c r="H3792" s="49"/>
      <c r="I3792" s="49"/>
      <c r="J3792" s="50"/>
      <c r="K3792" s="50"/>
    </row>
    <row r="3793" spans="8:11">
      <c r="H3793" s="49"/>
      <c r="I3793" s="49"/>
      <c r="J3793" s="50"/>
      <c r="K3793" s="50"/>
    </row>
    <row r="3794" spans="8:11">
      <c r="H3794" s="49"/>
      <c r="I3794" s="49"/>
      <c r="J3794" s="50"/>
      <c r="K3794" s="50"/>
    </row>
    <row r="3795" spans="8:11">
      <c r="H3795" s="49"/>
      <c r="I3795" s="49"/>
      <c r="J3795" s="50"/>
      <c r="K3795" s="50"/>
    </row>
    <row r="3796" spans="8:11">
      <c r="H3796" s="49"/>
      <c r="I3796" s="49"/>
      <c r="J3796" s="50"/>
      <c r="K3796" s="50"/>
    </row>
    <row r="3797" spans="8:11">
      <c r="H3797" s="49"/>
      <c r="I3797" s="49"/>
      <c r="J3797" s="50"/>
      <c r="K3797" s="50"/>
    </row>
    <row r="3798" spans="8:11">
      <c r="H3798" s="49"/>
      <c r="I3798" s="49"/>
      <c r="J3798" s="50"/>
      <c r="K3798" s="50"/>
    </row>
    <row r="3799" spans="8:11">
      <c r="H3799" s="49"/>
      <c r="I3799" s="49"/>
      <c r="J3799" s="50"/>
      <c r="K3799" s="50"/>
    </row>
    <row r="3800" spans="8:11">
      <c r="H3800" s="49"/>
      <c r="I3800" s="49"/>
      <c r="J3800" s="50"/>
      <c r="K3800" s="50"/>
    </row>
    <row r="3801" spans="8:11">
      <c r="H3801" s="49"/>
      <c r="I3801" s="49"/>
      <c r="J3801" s="50"/>
      <c r="K3801" s="50"/>
    </row>
    <row r="3802" spans="8:11">
      <c r="H3802" s="49"/>
      <c r="I3802" s="49"/>
      <c r="J3802" s="50"/>
      <c r="K3802" s="50"/>
    </row>
    <row r="3803" spans="8:11">
      <c r="H3803" s="49"/>
      <c r="I3803" s="49"/>
      <c r="J3803" s="50"/>
      <c r="K3803" s="50"/>
    </row>
    <row r="3804" spans="8:11">
      <c r="H3804" s="49"/>
      <c r="I3804" s="49"/>
      <c r="J3804" s="50"/>
      <c r="K3804" s="50"/>
    </row>
    <row r="3805" spans="8:11">
      <c r="H3805" s="49"/>
      <c r="I3805" s="49"/>
      <c r="J3805" s="50"/>
      <c r="K3805" s="50"/>
    </row>
    <row r="3806" spans="8:11">
      <c r="H3806" s="49"/>
      <c r="I3806" s="49"/>
      <c r="J3806" s="50"/>
      <c r="K3806" s="50"/>
    </row>
    <row r="3807" spans="8:11">
      <c r="H3807" s="49"/>
      <c r="I3807" s="49"/>
      <c r="J3807" s="50"/>
      <c r="K3807" s="50"/>
    </row>
    <row r="3808" spans="8:11">
      <c r="H3808" s="49"/>
      <c r="I3808" s="49"/>
      <c r="J3808" s="50"/>
      <c r="K3808" s="50"/>
    </row>
    <row r="3809" spans="8:11">
      <c r="H3809" s="49"/>
      <c r="I3809" s="49"/>
      <c r="J3809" s="50"/>
      <c r="K3809" s="50"/>
    </row>
    <row r="3810" spans="8:11">
      <c r="H3810" s="49"/>
      <c r="I3810" s="49"/>
      <c r="J3810" s="50"/>
      <c r="K3810" s="50"/>
    </row>
    <row r="3811" spans="8:11">
      <c r="H3811" s="49"/>
      <c r="I3811" s="49"/>
      <c r="J3811" s="50"/>
      <c r="K3811" s="50"/>
    </row>
    <row r="3812" spans="8:11">
      <c r="H3812" s="49"/>
      <c r="I3812" s="49"/>
      <c r="J3812" s="50"/>
      <c r="K3812" s="50"/>
    </row>
    <row r="3813" spans="8:11">
      <c r="H3813" s="49"/>
      <c r="I3813" s="49"/>
      <c r="J3813" s="50"/>
      <c r="K3813" s="50"/>
    </row>
    <row r="3814" spans="8:11">
      <c r="H3814" s="49"/>
      <c r="I3814" s="49"/>
      <c r="J3814" s="50"/>
      <c r="K3814" s="50"/>
    </row>
    <row r="3815" spans="8:11">
      <c r="H3815" s="49"/>
      <c r="I3815" s="49"/>
      <c r="J3815" s="50"/>
      <c r="K3815" s="50"/>
    </row>
    <row r="3816" spans="8:11">
      <c r="H3816" s="49"/>
      <c r="I3816" s="49"/>
      <c r="J3816" s="50"/>
      <c r="K3816" s="50"/>
    </row>
    <row r="3817" spans="8:11">
      <c r="H3817" s="49"/>
      <c r="I3817" s="49"/>
      <c r="J3817" s="50"/>
      <c r="K3817" s="50"/>
    </row>
    <row r="3818" spans="8:11">
      <c r="H3818" s="49"/>
      <c r="I3818" s="49"/>
      <c r="J3818" s="50"/>
      <c r="K3818" s="50"/>
    </row>
    <row r="3819" spans="8:11">
      <c r="H3819" s="49"/>
      <c r="I3819" s="49"/>
      <c r="J3819" s="50"/>
      <c r="K3819" s="50"/>
    </row>
    <row r="3820" spans="8:11">
      <c r="H3820" s="49"/>
      <c r="I3820" s="49"/>
      <c r="J3820" s="50"/>
      <c r="K3820" s="50"/>
    </row>
    <row r="3821" spans="8:11">
      <c r="H3821" s="49"/>
      <c r="I3821" s="49"/>
      <c r="J3821" s="50"/>
      <c r="K3821" s="50"/>
    </row>
    <row r="3822" spans="8:11">
      <c r="H3822" s="49"/>
      <c r="I3822" s="49"/>
      <c r="J3822" s="50"/>
      <c r="K3822" s="50"/>
    </row>
    <row r="3823" spans="8:11">
      <c r="H3823" s="49"/>
      <c r="I3823" s="49"/>
      <c r="J3823" s="50"/>
      <c r="K3823" s="50"/>
    </row>
    <row r="3824" spans="8:11">
      <c r="H3824" s="49"/>
      <c r="I3824" s="49"/>
      <c r="J3824" s="50"/>
      <c r="K3824" s="50"/>
    </row>
    <row r="3825" spans="8:11">
      <c r="H3825" s="49"/>
      <c r="I3825" s="49"/>
      <c r="J3825" s="50"/>
      <c r="K3825" s="50"/>
    </row>
    <row r="3826" spans="8:11">
      <c r="H3826" s="49"/>
      <c r="I3826" s="49"/>
      <c r="J3826" s="50"/>
      <c r="K3826" s="50"/>
    </row>
    <row r="3827" spans="8:11">
      <c r="H3827" s="49"/>
      <c r="I3827" s="49"/>
      <c r="J3827" s="50"/>
      <c r="K3827" s="50"/>
    </row>
    <row r="3828" spans="8:11">
      <c r="H3828" s="49"/>
      <c r="I3828" s="49"/>
      <c r="J3828" s="50"/>
      <c r="K3828" s="50"/>
    </row>
    <row r="3829" spans="8:11">
      <c r="H3829" s="49"/>
      <c r="I3829" s="49"/>
      <c r="J3829" s="50"/>
      <c r="K3829" s="50"/>
    </row>
    <row r="3830" spans="8:11">
      <c r="H3830" s="49"/>
      <c r="I3830" s="49"/>
      <c r="J3830" s="50"/>
      <c r="K3830" s="50"/>
    </row>
    <row r="3831" spans="8:11">
      <c r="H3831" s="49"/>
      <c r="I3831" s="49"/>
      <c r="J3831" s="50"/>
      <c r="K3831" s="50"/>
    </row>
    <row r="3832" spans="8:11">
      <c r="H3832" s="49"/>
      <c r="I3832" s="49"/>
      <c r="J3832" s="50"/>
      <c r="K3832" s="50"/>
    </row>
    <row r="3833" spans="8:11">
      <c r="H3833" s="49"/>
      <c r="I3833" s="49"/>
      <c r="J3833" s="50"/>
      <c r="K3833" s="50"/>
    </row>
    <row r="3834" spans="8:11">
      <c r="H3834" s="49"/>
      <c r="I3834" s="49"/>
      <c r="J3834" s="50"/>
      <c r="K3834" s="50"/>
    </row>
    <row r="3835" spans="8:11">
      <c r="H3835" s="49"/>
      <c r="I3835" s="49"/>
      <c r="J3835" s="50"/>
      <c r="K3835" s="50"/>
    </row>
    <row r="3836" spans="8:11">
      <c r="H3836" s="49"/>
      <c r="I3836" s="49"/>
      <c r="J3836" s="50"/>
      <c r="K3836" s="50"/>
    </row>
    <row r="3837" spans="8:11">
      <c r="H3837" s="49"/>
      <c r="I3837" s="49"/>
      <c r="J3837" s="50"/>
      <c r="K3837" s="50"/>
    </row>
    <row r="3838" spans="8:11">
      <c r="H3838" s="49"/>
      <c r="I3838" s="49"/>
      <c r="J3838" s="50"/>
      <c r="K3838" s="50"/>
    </row>
    <row r="3839" spans="8:11">
      <c r="H3839" s="49"/>
      <c r="I3839" s="49"/>
      <c r="J3839" s="50"/>
      <c r="K3839" s="50"/>
    </row>
    <row r="3840" spans="8:11">
      <c r="H3840" s="49"/>
      <c r="I3840" s="49"/>
      <c r="J3840" s="50"/>
      <c r="K3840" s="50"/>
    </row>
    <row r="3841" spans="8:11">
      <c r="H3841" s="49"/>
      <c r="I3841" s="49"/>
      <c r="J3841" s="50"/>
      <c r="K3841" s="50"/>
    </row>
    <row r="3842" spans="8:11">
      <c r="H3842" s="49"/>
      <c r="I3842" s="49"/>
      <c r="J3842" s="50"/>
      <c r="K3842" s="50"/>
    </row>
    <row r="3843" spans="8:11">
      <c r="H3843" s="49"/>
      <c r="I3843" s="49"/>
      <c r="J3843" s="50"/>
      <c r="K3843" s="50"/>
    </row>
    <row r="3844" spans="8:11">
      <c r="H3844" s="49"/>
      <c r="I3844" s="49"/>
      <c r="J3844" s="50"/>
      <c r="K3844" s="50"/>
    </row>
    <row r="3845" spans="8:11">
      <c r="H3845" s="49"/>
      <c r="I3845" s="49"/>
      <c r="J3845" s="50"/>
      <c r="K3845" s="50"/>
    </row>
    <row r="3846" spans="8:11">
      <c r="H3846" s="49"/>
      <c r="I3846" s="49"/>
      <c r="J3846" s="50"/>
      <c r="K3846" s="50"/>
    </row>
    <row r="3847" spans="8:11">
      <c r="H3847" s="49"/>
      <c r="I3847" s="49"/>
      <c r="J3847" s="50"/>
      <c r="K3847" s="50"/>
    </row>
    <row r="3848" spans="8:11">
      <c r="H3848" s="49"/>
      <c r="I3848" s="49"/>
      <c r="J3848" s="50"/>
      <c r="K3848" s="50"/>
    </row>
    <row r="3849" spans="8:11">
      <c r="H3849" s="49"/>
      <c r="I3849" s="49"/>
      <c r="J3849" s="50"/>
      <c r="K3849" s="50"/>
    </row>
    <row r="3850" spans="8:11">
      <c r="H3850" s="49"/>
      <c r="I3850" s="49"/>
      <c r="J3850" s="50"/>
      <c r="K3850" s="50"/>
    </row>
    <row r="3851" spans="8:11">
      <c r="H3851" s="49"/>
      <c r="I3851" s="49"/>
      <c r="J3851" s="50"/>
      <c r="K3851" s="50"/>
    </row>
    <row r="3852" spans="8:11">
      <c r="H3852" s="49"/>
      <c r="I3852" s="49"/>
      <c r="J3852" s="50"/>
      <c r="K3852" s="50"/>
    </row>
    <row r="3853" spans="8:11">
      <c r="H3853" s="49"/>
      <c r="I3853" s="49"/>
      <c r="J3853" s="50"/>
      <c r="K3853" s="50"/>
    </row>
    <row r="3854" spans="8:11">
      <c r="H3854" s="49"/>
      <c r="I3854" s="49"/>
      <c r="J3854" s="50"/>
      <c r="K3854" s="50"/>
    </row>
    <row r="3855" spans="8:11">
      <c r="H3855" s="49"/>
      <c r="I3855" s="49"/>
      <c r="J3855" s="50"/>
      <c r="K3855" s="50"/>
    </row>
    <row r="3856" spans="8:11">
      <c r="H3856" s="49"/>
      <c r="I3856" s="49"/>
      <c r="J3856" s="50"/>
      <c r="K3856" s="50"/>
    </row>
    <row r="3857" spans="8:11">
      <c r="H3857" s="49"/>
      <c r="I3857" s="49"/>
      <c r="J3857" s="50"/>
      <c r="K3857" s="50"/>
    </row>
    <row r="3858" spans="8:11">
      <c r="H3858" s="49"/>
      <c r="I3858" s="49"/>
      <c r="J3858" s="50"/>
      <c r="K3858" s="50"/>
    </row>
    <row r="3859" spans="8:11">
      <c r="H3859" s="49"/>
      <c r="I3859" s="49"/>
      <c r="J3859" s="50"/>
      <c r="K3859" s="50"/>
    </row>
    <row r="3860" spans="8:11">
      <c r="H3860" s="49"/>
      <c r="I3860" s="49"/>
      <c r="J3860" s="50"/>
      <c r="K3860" s="50"/>
    </row>
    <row r="3861" spans="8:11">
      <c r="H3861" s="49"/>
      <c r="I3861" s="49"/>
      <c r="J3861" s="50"/>
      <c r="K3861" s="50"/>
    </row>
    <row r="3862" spans="8:11">
      <c r="H3862" s="49"/>
      <c r="I3862" s="49"/>
      <c r="J3862" s="50"/>
      <c r="K3862" s="50"/>
    </row>
    <row r="3863" spans="8:11">
      <c r="H3863" s="49"/>
      <c r="I3863" s="49"/>
      <c r="J3863" s="50"/>
      <c r="K3863" s="50"/>
    </row>
    <row r="3864" spans="8:11">
      <c r="H3864" s="49"/>
      <c r="I3864" s="49"/>
      <c r="J3864" s="50"/>
      <c r="K3864" s="50"/>
    </row>
    <row r="3865" spans="8:11">
      <c r="H3865" s="49"/>
      <c r="I3865" s="49"/>
      <c r="J3865" s="50"/>
      <c r="K3865" s="50"/>
    </row>
    <row r="3866" spans="8:11">
      <c r="H3866" s="49"/>
      <c r="I3866" s="49"/>
      <c r="J3866" s="50"/>
      <c r="K3866" s="50"/>
    </row>
    <row r="3867" spans="8:11">
      <c r="H3867" s="49"/>
      <c r="I3867" s="49"/>
      <c r="J3867" s="50"/>
      <c r="K3867" s="50"/>
    </row>
    <row r="3868" spans="8:11">
      <c r="H3868" s="49"/>
      <c r="I3868" s="49"/>
      <c r="J3868" s="50"/>
      <c r="K3868" s="50"/>
    </row>
    <row r="3869" spans="8:11">
      <c r="H3869" s="49"/>
      <c r="I3869" s="49"/>
      <c r="J3869" s="50"/>
      <c r="K3869" s="50"/>
    </row>
    <row r="3870" spans="8:11">
      <c r="H3870" s="49"/>
      <c r="I3870" s="49"/>
      <c r="J3870" s="50"/>
      <c r="K3870" s="50"/>
    </row>
    <row r="3871" spans="8:11">
      <c r="H3871" s="49"/>
      <c r="I3871" s="49"/>
      <c r="J3871" s="50"/>
      <c r="K3871" s="50"/>
    </row>
    <row r="3872" spans="8:11">
      <c r="H3872" s="49"/>
      <c r="I3872" s="49"/>
      <c r="J3872" s="50"/>
      <c r="K3872" s="50"/>
    </row>
    <row r="3873" spans="8:11">
      <c r="H3873" s="49"/>
      <c r="I3873" s="49"/>
      <c r="J3873" s="50"/>
      <c r="K3873" s="50"/>
    </row>
    <row r="3874" spans="8:11">
      <c r="H3874" s="49"/>
      <c r="I3874" s="49"/>
      <c r="J3874" s="50"/>
      <c r="K3874" s="50"/>
    </row>
    <row r="3875" spans="8:11">
      <c r="H3875" s="49"/>
      <c r="I3875" s="49"/>
      <c r="J3875" s="50"/>
      <c r="K3875" s="50"/>
    </row>
    <row r="3876" spans="8:11">
      <c r="H3876" s="49"/>
      <c r="I3876" s="49"/>
      <c r="J3876" s="50"/>
      <c r="K3876" s="50"/>
    </row>
    <row r="3877" spans="8:11">
      <c r="H3877" s="49"/>
      <c r="I3877" s="49"/>
      <c r="J3877" s="50"/>
      <c r="K3877" s="50"/>
    </row>
    <row r="3878" spans="8:11">
      <c r="H3878" s="49"/>
      <c r="I3878" s="49"/>
      <c r="J3878" s="50"/>
      <c r="K3878" s="50"/>
    </row>
    <row r="3879" spans="8:11">
      <c r="H3879" s="49"/>
      <c r="I3879" s="49"/>
      <c r="J3879" s="50"/>
      <c r="K3879" s="50"/>
    </row>
    <row r="3880" spans="8:11">
      <c r="H3880" s="49"/>
      <c r="I3880" s="49"/>
      <c r="J3880" s="50"/>
      <c r="K3880" s="50"/>
    </row>
    <row r="3881" spans="8:11">
      <c r="H3881" s="49"/>
      <c r="I3881" s="49"/>
      <c r="J3881" s="50"/>
      <c r="K3881" s="50"/>
    </row>
    <row r="3882" spans="8:11">
      <c r="H3882" s="49"/>
      <c r="I3882" s="49"/>
      <c r="J3882" s="50"/>
      <c r="K3882" s="50"/>
    </row>
    <row r="3883" spans="8:11">
      <c r="H3883" s="49"/>
      <c r="I3883" s="49"/>
      <c r="J3883" s="50"/>
      <c r="K3883" s="50"/>
    </row>
    <row r="3884" spans="8:11">
      <c r="H3884" s="49"/>
      <c r="I3884" s="49"/>
      <c r="J3884" s="50"/>
      <c r="K3884" s="50"/>
    </row>
    <row r="3885" spans="8:11">
      <c r="H3885" s="49"/>
      <c r="I3885" s="49"/>
      <c r="J3885" s="50"/>
      <c r="K3885" s="50"/>
    </row>
    <row r="3886" spans="8:11">
      <c r="H3886" s="49"/>
      <c r="I3886" s="49"/>
      <c r="J3886" s="50"/>
      <c r="K3886" s="50"/>
    </row>
    <row r="3887" spans="8:11">
      <c r="H3887" s="49"/>
      <c r="I3887" s="49"/>
      <c r="J3887" s="50"/>
      <c r="K3887" s="50"/>
    </row>
    <row r="3888" spans="8:11">
      <c r="H3888" s="49"/>
      <c r="I3888" s="49"/>
      <c r="J3888" s="50"/>
      <c r="K3888" s="50"/>
    </row>
    <row r="3889" spans="8:11">
      <c r="H3889" s="49"/>
      <c r="I3889" s="49"/>
      <c r="J3889" s="50"/>
      <c r="K3889" s="50"/>
    </row>
    <row r="3890" spans="8:11">
      <c r="H3890" s="49"/>
      <c r="I3890" s="49"/>
      <c r="J3890" s="50"/>
      <c r="K3890" s="50"/>
    </row>
    <row r="3891" spans="8:11">
      <c r="H3891" s="49"/>
      <c r="I3891" s="49"/>
      <c r="J3891" s="50"/>
      <c r="K3891" s="50"/>
    </row>
    <row r="3892" spans="8:11">
      <c r="H3892" s="49"/>
      <c r="I3892" s="49"/>
      <c r="J3892" s="50"/>
      <c r="K3892" s="50"/>
    </row>
    <row r="3893" spans="8:11">
      <c r="H3893" s="49"/>
      <c r="I3893" s="49"/>
      <c r="J3893" s="50"/>
      <c r="K3893" s="50"/>
    </row>
    <row r="3894" spans="8:11">
      <c r="H3894" s="49"/>
      <c r="I3894" s="49"/>
      <c r="J3894" s="50"/>
      <c r="K3894" s="50"/>
    </row>
    <row r="3895" spans="8:11">
      <c r="H3895" s="49"/>
      <c r="I3895" s="49"/>
      <c r="J3895" s="50"/>
      <c r="K3895" s="50"/>
    </row>
    <row r="3896" spans="8:11">
      <c r="H3896" s="49"/>
      <c r="I3896" s="49"/>
      <c r="J3896" s="50"/>
      <c r="K3896" s="50"/>
    </row>
    <row r="3897" spans="8:11">
      <c r="H3897" s="49"/>
      <c r="I3897" s="49"/>
      <c r="J3897" s="50"/>
      <c r="K3897" s="50"/>
    </row>
    <row r="3898" spans="8:11">
      <c r="H3898" s="49"/>
      <c r="I3898" s="49"/>
      <c r="J3898" s="50"/>
      <c r="K3898" s="50"/>
    </row>
    <row r="3899" spans="8:11">
      <c r="H3899" s="49"/>
      <c r="I3899" s="49"/>
      <c r="J3899" s="50"/>
      <c r="K3899" s="50"/>
    </row>
    <row r="3900" spans="8:11">
      <c r="H3900" s="49"/>
      <c r="I3900" s="49"/>
      <c r="J3900" s="50"/>
      <c r="K3900" s="50"/>
    </row>
    <row r="3901" spans="8:11">
      <c r="H3901" s="49"/>
      <c r="I3901" s="49"/>
      <c r="J3901" s="50"/>
      <c r="K3901" s="50"/>
    </row>
    <row r="3902" spans="8:11">
      <c r="H3902" s="49"/>
      <c r="I3902" s="49"/>
      <c r="J3902" s="50"/>
      <c r="K3902" s="50"/>
    </row>
    <row r="3903" spans="8:11">
      <c r="H3903" s="49"/>
      <c r="I3903" s="49"/>
      <c r="J3903" s="50"/>
      <c r="K3903" s="50"/>
    </row>
    <row r="3904" spans="8:11">
      <c r="H3904" s="49"/>
      <c r="I3904" s="49"/>
      <c r="J3904" s="50"/>
      <c r="K3904" s="50"/>
    </row>
    <row r="3905" spans="8:11">
      <c r="H3905" s="49"/>
      <c r="I3905" s="49"/>
      <c r="J3905" s="50"/>
      <c r="K3905" s="50"/>
    </row>
    <row r="3906" spans="8:11">
      <c r="H3906" s="49"/>
      <c r="I3906" s="49"/>
      <c r="J3906" s="50"/>
      <c r="K3906" s="50"/>
    </row>
    <row r="3907" spans="8:11">
      <c r="H3907" s="49"/>
      <c r="I3907" s="49"/>
      <c r="J3907" s="50"/>
      <c r="K3907" s="50"/>
    </row>
    <row r="3908" spans="8:11">
      <c r="H3908" s="49"/>
      <c r="I3908" s="49"/>
      <c r="J3908" s="50"/>
      <c r="K3908" s="50"/>
    </row>
    <row r="3909" spans="8:11">
      <c r="H3909" s="49"/>
      <c r="I3909" s="49"/>
      <c r="J3909" s="50"/>
      <c r="K3909" s="50"/>
    </row>
    <row r="3910" spans="8:11">
      <c r="H3910" s="49"/>
      <c r="I3910" s="49"/>
      <c r="J3910" s="50"/>
      <c r="K3910" s="50"/>
    </row>
    <row r="3911" spans="8:11">
      <c r="H3911" s="49"/>
      <c r="I3911" s="49"/>
      <c r="J3911" s="50"/>
      <c r="K3911" s="50"/>
    </row>
    <row r="3912" spans="8:11">
      <c r="H3912" s="49"/>
      <c r="I3912" s="49"/>
      <c r="J3912" s="50"/>
      <c r="K3912" s="50"/>
    </row>
    <row r="3913" spans="8:11">
      <c r="H3913" s="49"/>
      <c r="I3913" s="49"/>
      <c r="J3913" s="50"/>
      <c r="K3913" s="50"/>
    </row>
    <row r="3914" spans="8:11">
      <c r="H3914" s="49"/>
      <c r="I3914" s="49"/>
      <c r="J3914" s="50"/>
      <c r="K3914" s="50"/>
    </row>
    <row r="3915" spans="8:11">
      <c r="H3915" s="49"/>
      <c r="I3915" s="49"/>
      <c r="J3915" s="50"/>
      <c r="K3915" s="50"/>
    </row>
    <row r="3916" spans="8:11">
      <c r="H3916" s="49"/>
      <c r="I3916" s="49"/>
      <c r="J3916" s="50"/>
      <c r="K3916" s="50"/>
    </row>
    <row r="3917" spans="8:11">
      <c r="H3917" s="49"/>
      <c r="I3917" s="49"/>
      <c r="J3917" s="50"/>
      <c r="K3917" s="50"/>
    </row>
    <row r="3918" spans="8:11">
      <c r="H3918" s="49"/>
      <c r="I3918" s="49"/>
      <c r="J3918" s="50"/>
      <c r="K3918" s="50"/>
    </row>
    <row r="3919" spans="8:11">
      <c r="H3919" s="49"/>
      <c r="I3919" s="49"/>
      <c r="J3919" s="50"/>
      <c r="K3919" s="50"/>
    </row>
    <row r="3920" spans="8:11">
      <c r="H3920" s="49"/>
      <c r="I3920" s="49"/>
      <c r="J3920" s="50"/>
      <c r="K3920" s="50"/>
    </row>
    <row r="3921" spans="8:11">
      <c r="H3921" s="49"/>
      <c r="I3921" s="49"/>
      <c r="J3921" s="50"/>
      <c r="K3921" s="50"/>
    </row>
    <row r="3922" spans="8:11">
      <c r="H3922" s="49"/>
      <c r="I3922" s="49"/>
      <c r="J3922" s="50"/>
      <c r="K3922" s="50"/>
    </row>
    <row r="3923" spans="8:11">
      <c r="H3923" s="49"/>
      <c r="I3923" s="49"/>
      <c r="J3923" s="50"/>
      <c r="K3923" s="50"/>
    </row>
    <row r="3924" spans="8:11">
      <c r="H3924" s="49"/>
      <c r="I3924" s="49"/>
      <c r="J3924" s="50"/>
      <c r="K3924" s="50"/>
    </row>
    <row r="3925" spans="8:11">
      <c r="H3925" s="49"/>
      <c r="I3925" s="49"/>
      <c r="J3925" s="50"/>
      <c r="K3925" s="50"/>
    </row>
    <row r="3926" spans="8:11">
      <c r="H3926" s="49"/>
      <c r="I3926" s="49"/>
      <c r="J3926" s="50"/>
      <c r="K3926" s="50"/>
    </row>
    <row r="3927" spans="8:11">
      <c r="H3927" s="49"/>
      <c r="I3927" s="49"/>
      <c r="J3927" s="50"/>
      <c r="K3927" s="50"/>
    </row>
    <row r="3928" spans="8:11">
      <c r="H3928" s="49"/>
      <c r="I3928" s="49"/>
      <c r="J3928" s="50"/>
      <c r="K3928" s="50"/>
    </row>
    <row r="3929" spans="8:11">
      <c r="H3929" s="49"/>
      <c r="I3929" s="49"/>
      <c r="J3929" s="50"/>
      <c r="K3929" s="50"/>
    </row>
    <row r="3930" spans="8:11">
      <c r="H3930" s="49"/>
      <c r="I3930" s="49"/>
      <c r="J3930" s="50"/>
      <c r="K3930" s="50"/>
    </row>
    <row r="3931" spans="8:11">
      <c r="H3931" s="49"/>
      <c r="I3931" s="49"/>
      <c r="J3931" s="50"/>
      <c r="K3931" s="50"/>
    </row>
    <row r="3932" spans="8:11">
      <c r="H3932" s="49"/>
      <c r="I3932" s="49"/>
      <c r="J3932" s="50"/>
      <c r="K3932" s="50"/>
    </row>
    <row r="3933" spans="8:11">
      <c r="H3933" s="49"/>
      <c r="I3933" s="49"/>
      <c r="J3933" s="50"/>
      <c r="K3933" s="50"/>
    </row>
    <row r="3934" spans="8:11">
      <c r="H3934" s="49"/>
      <c r="I3934" s="49"/>
      <c r="J3934" s="50"/>
      <c r="K3934" s="50"/>
    </row>
    <row r="3935" spans="8:11">
      <c r="H3935" s="49"/>
      <c r="I3935" s="49"/>
      <c r="J3935" s="50"/>
      <c r="K3935" s="50"/>
    </row>
    <row r="3936" spans="8:11">
      <c r="H3936" s="49"/>
      <c r="I3936" s="49"/>
      <c r="J3936" s="50"/>
      <c r="K3936" s="50"/>
    </row>
    <row r="3937" spans="8:11">
      <c r="H3937" s="49"/>
      <c r="I3937" s="49"/>
      <c r="J3937" s="50"/>
      <c r="K3937" s="50"/>
    </row>
    <row r="3938" spans="8:11">
      <c r="H3938" s="49"/>
      <c r="I3938" s="49"/>
      <c r="J3938" s="50"/>
      <c r="K3938" s="50"/>
    </row>
    <row r="3939" spans="8:11">
      <c r="H3939" s="49"/>
      <c r="I3939" s="49"/>
      <c r="J3939" s="50"/>
      <c r="K3939" s="50"/>
    </row>
    <row r="3940" spans="8:11">
      <c r="H3940" s="49"/>
      <c r="I3940" s="49"/>
      <c r="J3940" s="50"/>
      <c r="K3940" s="50"/>
    </row>
    <row r="3941" spans="8:11">
      <c r="H3941" s="49"/>
      <c r="I3941" s="49"/>
      <c r="J3941" s="50"/>
      <c r="K3941" s="50"/>
    </row>
    <row r="3942" spans="8:11">
      <c r="H3942" s="49"/>
      <c r="I3942" s="49"/>
      <c r="J3942" s="50"/>
      <c r="K3942" s="50"/>
    </row>
    <row r="3943" spans="8:11">
      <c r="H3943" s="49"/>
      <c r="I3943" s="49"/>
      <c r="J3943" s="50"/>
      <c r="K3943" s="50"/>
    </row>
    <row r="3944" spans="8:11">
      <c r="H3944" s="49"/>
      <c r="I3944" s="49"/>
      <c r="J3944" s="50"/>
      <c r="K3944" s="50"/>
    </row>
    <row r="3945" spans="8:11">
      <c r="H3945" s="49"/>
      <c r="I3945" s="49"/>
      <c r="J3945" s="50"/>
      <c r="K3945" s="50"/>
    </row>
    <row r="3946" spans="8:11">
      <c r="H3946" s="49"/>
      <c r="I3946" s="49"/>
      <c r="J3946" s="50"/>
      <c r="K3946" s="50"/>
    </row>
    <row r="3947" spans="8:11">
      <c r="H3947" s="49"/>
      <c r="I3947" s="49"/>
      <c r="J3947" s="50"/>
      <c r="K3947" s="50"/>
    </row>
    <row r="3948" spans="8:11">
      <c r="H3948" s="49"/>
      <c r="I3948" s="49"/>
      <c r="J3948" s="50"/>
      <c r="K3948" s="50"/>
    </row>
    <row r="3949" spans="8:11">
      <c r="H3949" s="49"/>
      <c r="I3949" s="49"/>
      <c r="J3949" s="50"/>
      <c r="K3949" s="50"/>
    </row>
    <row r="3950" spans="8:11">
      <c r="H3950" s="49"/>
      <c r="I3950" s="49"/>
      <c r="J3950" s="50"/>
      <c r="K3950" s="50"/>
    </row>
    <row r="3951" spans="8:11">
      <c r="H3951" s="49"/>
      <c r="I3951" s="49"/>
      <c r="J3951" s="50"/>
      <c r="K3951" s="50"/>
    </row>
    <row r="3952" spans="8:11">
      <c r="H3952" s="49"/>
      <c r="I3952" s="49"/>
      <c r="J3952" s="50"/>
      <c r="K3952" s="50"/>
    </row>
    <row r="3953" spans="8:11">
      <c r="H3953" s="49"/>
      <c r="I3953" s="49"/>
      <c r="J3953" s="50"/>
      <c r="K3953" s="50"/>
    </row>
    <row r="3954" spans="8:11">
      <c r="H3954" s="49"/>
      <c r="I3954" s="49"/>
      <c r="J3954" s="50"/>
      <c r="K3954" s="50"/>
    </row>
    <row r="3955" spans="8:11">
      <c r="H3955" s="49"/>
      <c r="I3955" s="49"/>
      <c r="J3955" s="50"/>
      <c r="K3955" s="50"/>
    </row>
    <row r="3956" spans="8:11">
      <c r="H3956" s="49"/>
      <c r="I3956" s="49"/>
      <c r="J3956" s="50"/>
      <c r="K3956" s="50"/>
    </row>
    <row r="3957" spans="8:11">
      <c r="H3957" s="49"/>
      <c r="I3957" s="49"/>
      <c r="J3957" s="50"/>
      <c r="K3957" s="50"/>
    </row>
    <row r="3958" spans="8:11">
      <c r="H3958" s="49"/>
      <c r="I3958" s="49"/>
      <c r="J3958" s="50"/>
      <c r="K3958" s="50"/>
    </row>
    <row r="3959" spans="8:11">
      <c r="H3959" s="49"/>
      <c r="I3959" s="49"/>
      <c r="J3959" s="50"/>
      <c r="K3959" s="50"/>
    </row>
    <row r="3960" spans="8:11">
      <c r="H3960" s="49"/>
      <c r="I3960" s="49"/>
      <c r="J3960" s="50"/>
      <c r="K3960" s="50"/>
    </row>
    <row r="3961" spans="8:11">
      <c r="H3961" s="49"/>
      <c r="I3961" s="49"/>
      <c r="J3961" s="50"/>
      <c r="K3961" s="50"/>
    </row>
    <row r="3962" spans="8:11">
      <c r="H3962" s="49"/>
      <c r="I3962" s="49"/>
      <c r="J3962" s="50"/>
      <c r="K3962" s="50"/>
    </row>
    <row r="3963" spans="8:11">
      <c r="H3963" s="49"/>
      <c r="I3963" s="49"/>
      <c r="J3963" s="50"/>
      <c r="K3963" s="50"/>
    </row>
    <row r="3964" spans="8:11">
      <c r="H3964" s="49"/>
      <c r="I3964" s="49"/>
      <c r="J3964" s="50"/>
      <c r="K3964" s="50"/>
    </row>
    <row r="3965" spans="8:11">
      <c r="H3965" s="49"/>
      <c r="I3965" s="49"/>
      <c r="J3965" s="50"/>
      <c r="K3965" s="50"/>
    </row>
    <row r="3966" spans="8:11">
      <c r="H3966" s="49"/>
      <c r="I3966" s="49"/>
      <c r="J3966" s="50"/>
      <c r="K3966" s="50"/>
    </row>
    <row r="3967" spans="8:11">
      <c r="H3967" s="49"/>
      <c r="I3967" s="49"/>
      <c r="J3967" s="50"/>
      <c r="K3967" s="50"/>
    </row>
    <row r="3968" spans="8:11">
      <c r="H3968" s="49"/>
      <c r="I3968" s="49"/>
      <c r="J3968" s="50"/>
      <c r="K3968" s="50"/>
    </row>
    <row r="3969" spans="8:11">
      <c r="H3969" s="49"/>
      <c r="I3969" s="49"/>
      <c r="J3969" s="50"/>
      <c r="K3969" s="50"/>
    </row>
    <row r="3970" spans="8:11">
      <c r="H3970" s="49"/>
      <c r="I3970" s="49"/>
      <c r="J3970" s="50"/>
      <c r="K3970" s="50"/>
    </row>
    <row r="3971" spans="8:11">
      <c r="H3971" s="49"/>
      <c r="I3971" s="49"/>
      <c r="J3971" s="50"/>
      <c r="K3971" s="50"/>
    </row>
    <row r="3972" spans="8:11">
      <c r="H3972" s="49"/>
      <c r="I3972" s="49"/>
      <c r="J3972" s="50"/>
      <c r="K3972" s="50"/>
    </row>
    <row r="3973" spans="8:11">
      <c r="H3973" s="49"/>
      <c r="I3973" s="49"/>
      <c r="J3973" s="50"/>
      <c r="K3973" s="50"/>
    </row>
    <row r="3974" spans="8:11">
      <c r="H3974" s="49"/>
      <c r="I3974" s="49"/>
      <c r="J3974" s="50"/>
      <c r="K3974" s="50"/>
    </row>
    <row r="3975" spans="8:11">
      <c r="H3975" s="49"/>
      <c r="I3975" s="49"/>
      <c r="J3975" s="50"/>
      <c r="K3975" s="50"/>
    </row>
    <row r="3976" spans="8:11">
      <c r="H3976" s="49"/>
      <c r="I3976" s="49"/>
      <c r="J3976" s="50"/>
      <c r="K3976" s="50"/>
    </row>
    <row r="3977" spans="8:11">
      <c r="H3977" s="49"/>
      <c r="I3977" s="49"/>
      <c r="J3977" s="50"/>
      <c r="K3977" s="50"/>
    </row>
    <row r="3978" spans="8:11">
      <c r="H3978" s="49"/>
      <c r="I3978" s="49"/>
      <c r="J3978" s="50"/>
      <c r="K3978" s="50"/>
    </row>
    <row r="3979" spans="8:11">
      <c r="H3979" s="49"/>
      <c r="I3979" s="49"/>
      <c r="J3979" s="50"/>
      <c r="K3979" s="50"/>
    </row>
    <row r="3980" spans="8:11">
      <c r="H3980" s="49"/>
      <c r="I3980" s="49"/>
      <c r="J3980" s="50"/>
      <c r="K3980" s="50"/>
    </row>
    <row r="3981" spans="8:11">
      <c r="H3981" s="49"/>
      <c r="I3981" s="49"/>
      <c r="J3981" s="50"/>
      <c r="K3981" s="50"/>
    </row>
    <row r="3982" spans="8:11">
      <c r="H3982" s="49"/>
      <c r="I3982" s="49"/>
      <c r="J3982" s="50"/>
      <c r="K3982" s="50"/>
    </row>
    <row r="3983" spans="8:11">
      <c r="H3983" s="49"/>
      <c r="I3983" s="49"/>
      <c r="J3983" s="50"/>
      <c r="K3983" s="50"/>
    </row>
    <row r="3984" spans="8:11">
      <c r="H3984" s="49"/>
      <c r="I3984" s="49"/>
      <c r="J3984" s="50"/>
      <c r="K3984" s="50"/>
    </row>
    <row r="3985" spans="8:11">
      <c r="H3985" s="49"/>
      <c r="I3985" s="49"/>
      <c r="J3985" s="50"/>
      <c r="K3985" s="50"/>
    </row>
    <row r="3986" spans="8:11">
      <c r="H3986" s="49"/>
      <c r="I3986" s="49"/>
      <c r="J3986" s="50"/>
      <c r="K3986" s="50"/>
    </row>
    <row r="3987" spans="8:11">
      <c r="H3987" s="49"/>
      <c r="I3987" s="49"/>
      <c r="J3987" s="50"/>
      <c r="K3987" s="50"/>
    </row>
    <row r="3988" spans="8:11">
      <c r="H3988" s="49"/>
      <c r="I3988" s="49"/>
      <c r="J3988" s="50"/>
      <c r="K3988" s="50"/>
    </row>
    <row r="3989" spans="8:11">
      <c r="H3989" s="49"/>
      <c r="I3989" s="49"/>
      <c r="J3989" s="50"/>
      <c r="K3989" s="50"/>
    </row>
    <row r="3990" spans="8:11">
      <c r="H3990" s="49"/>
      <c r="I3990" s="49"/>
      <c r="J3990" s="50"/>
      <c r="K3990" s="50"/>
    </row>
    <row r="3991" spans="8:11">
      <c r="H3991" s="49"/>
      <c r="I3991" s="49"/>
      <c r="J3991" s="50"/>
      <c r="K3991" s="50"/>
    </row>
    <row r="3992" spans="8:11">
      <c r="H3992" s="49"/>
      <c r="I3992" s="49"/>
      <c r="J3992" s="50"/>
      <c r="K3992" s="50"/>
    </row>
    <row r="3993" spans="8:11">
      <c r="H3993" s="49"/>
      <c r="I3993" s="49"/>
      <c r="J3993" s="50"/>
      <c r="K3993" s="50"/>
    </row>
    <row r="3994" spans="8:11">
      <c r="H3994" s="49"/>
      <c r="I3994" s="49"/>
      <c r="J3994" s="50"/>
      <c r="K3994" s="50"/>
    </row>
    <row r="3995" spans="8:11">
      <c r="H3995" s="49"/>
      <c r="I3995" s="49"/>
      <c r="J3995" s="50"/>
      <c r="K3995" s="50"/>
    </row>
    <row r="3996" spans="8:11">
      <c r="H3996" s="49"/>
      <c r="I3996" s="49"/>
      <c r="J3996" s="50"/>
      <c r="K3996" s="50"/>
    </row>
    <row r="3997" spans="8:11">
      <c r="H3997" s="49"/>
      <c r="I3997" s="49"/>
      <c r="J3997" s="50"/>
      <c r="K3997" s="50"/>
    </row>
    <row r="3998" spans="8:11">
      <c r="H3998" s="49"/>
      <c r="I3998" s="49"/>
      <c r="J3998" s="50"/>
      <c r="K3998" s="50"/>
    </row>
    <row r="3999" spans="8:11">
      <c r="H3999" s="49"/>
      <c r="I3999" s="49"/>
      <c r="J3999" s="50"/>
      <c r="K3999" s="50"/>
    </row>
    <row r="4000" spans="8:11">
      <c r="H4000" s="49"/>
      <c r="I4000" s="49"/>
      <c r="J4000" s="50"/>
      <c r="K4000" s="50"/>
    </row>
    <row r="4001" spans="8:11">
      <c r="H4001" s="49"/>
      <c r="I4001" s="49"/>
      <c r="J4001" s="50"/>
      <c r="K4001" s="50"/>
    </row>
    <row r="4002" spans="8:11">
      <c r="H4002" s="49"/>
      <c r="I4002" s="49"/>
      <c r="J4002" s="50"/>
      <c r="K4002" s="50"/>
    </row>
    <row r="4003" spans="8:11">
      <c r="H4003" s="49"/>
      <c r="I4003" s="49"/>
      <c r="J4003" s="50"/>
      <c r="K4003" s="50"/>
    </row>
    <row r="4004" spans="8:11">
      <c r="H4004" s="49"/>
      <c r="I4004" s="49"/>
      <c r="J4004" s="50"/>
      <c r="K4004" s="50"/>
    </row>
    <row r="4005" spans="8:11">
      <c r="H4005" s="49"/>
      <c r="I4005" s="49"/>
      <c r="J4005" s="50"/>
      <c r="K4005" s="50"/>
    </row>
    <row r="4006" spans="8:11">
      <c r="H4006" s="49"/>
      <c r="I4006" s="49"/>
      <c r="J4006" s="50"/>
      <c r="K4006" s="50"/>
    </row>
    <row r="4007" spans="8:11">
      <c r="H4007" s="49"/>
      <c r="I4007" s="49"/>
      <c r="J4007" s="50"/>
      <c r="K4007" s="50"/>
    </row>
    <row r="4008" spans="8:11">
      <c r="H4008" s="49"/>
      <c r="I4008" s="49"/>
      <c r="J4008" s="50"/>
      <c r="K4008" s="50"/>
    </row>
    <row r="4009" spans="8:11">
      <c r="H4009" s="49"/>
      <c r="I4009" s="49"/>
      <c r="J4009" s="50"/>
      <c r="K4009" s="50"/>
    </row>
    <row r="4010" spans="8:11">
      <c r="H4010" s="49"/>
      <c r="I4010" s="49"/>
      <c r="J4010" s="50"/>
      <c r="K4010" s="50"/>
    </row>
    <row r="4011" spans="8:11">
      <c r="H4011" s="49"/>
      <c r="I4011" s="49"/>
      <c r="J4011" s="50"/>
      <c r="K4011" s="50"/>
    </row>
    <row r="4012" spans="8:11">
      <c r="H4012" s="49"/>
      <c r="I4012" s="49"/>
      <c r="J4012" s="50"/>
      <c r="K4012" s="50"/>
    </row>
    <row r="4013" spans="8:11">
      <c r="H4013" s="49"/>
      <c r="I4013" s="49"/>
      <c r="J4013" s="50"/>
      <c r="K4013" s="50"/>
    </row>
    <row r="4014" spans="8:11">
      <c r="H4014" s="49"/>
      <c r="I4014" s="49"/>
      <c r="J4014" s="50"/>
      <c r="K4014" s="50"/>
    </row>
    <row r="4015" spans="8:11">
      <c r="H4015" s="49"/>
      <c r="I4015" s="49"/>
      <c r="J4015" s="50"/>
      <c r="K4015" s="50"/>
    </row>
    <row r="4016" spans="8:11">
      <c r="H4016" s="49"/>
      <c r="I4016" s="49"/>
      <c r="J4016" s="50"/>
      <c r="K4016" s="50"/>
    </row>
    <row r="4017" spans="8:11">
      <c r="H4017" s="49"/>
      <c r="I4017" s="49"/>
      <c r="J4017" s="50"/>
      <c r="K4017" s="50"/>
    </row>
    <row r="4018" spans="8:11">
      <c r="H4018" s="49"/>
      <c r="I4018" s="49"/>
      <c r="J4018" s="50"/>
      <c r="K4018" s="50"/>
    </row>
    <row r="4019" spans="8:11">
      <c r="H4019" s="49"/>
      <c r="I4019" s="49"/>
      <c r="J4019" s="50"/>
      <c r="K4019" s="50"/>
    </row>
    <row r="4020" spans="8:11">
      <c r="H4020" s="49"/>
      <c r="I4020" s="49"/>
      <c r="J4020" s="50"/>
      <c r="K4020" s="50"/>
    </row>
    <row r="4021" spans="8:11">
      <c r="H4021" s="49"/>
      <c r="I4021" s="49"/>
      <c r="J4021" s="50"/>
      <c r="K4021" s="50"/>
    </row>
    <row r="4022" spans="8:11">
      <c r="H4022" s="49"/>
      <c r="I4022" s="49"/>
      <c r="J4022" s="50"/>
      <c r="K4022" s="50"/>
    </row>
    <row r="4023" spans="8:11">
      <c r="H4023" s="49"/>
      <c r="I4023" s="49"/>
      <c r="J4023" s="50"/>
      <c r="K4023" s="50"/>
    </row>
    <row r="4024" spans="8:11">
      <c r="H4024" s="49"/>
      <c r="I4024" s="49"/>
      <c r="J4024" s="50"/>
      <c r="K4024" s="50"/>
    </row>
    <row r="4025" spans="8:11">
      <c r="H4025" s="49"/>
      <c r="I4025" s="49"/>
      <c r="J4025" s="50"/>
      <c r="K4025" s="50"/>
    </row>
    <row r="4026" spans="8:11">
      <c r="H4026" s="49"/>
      <c r="I4026" s="49"/>
      <c r="J4026" s="50"/>
      <c r="K4026" s="50"/>
    </row>
    <row r="4027" spans="8:11">
      <c r="H4027" s="49"/>
      <c r="I4027" s="49"/>
      <c r="J4027" s="50"/>
      <c r="K4027" s="50"/>
    </row>
    <row r="4028" spans="8:11">
      <c r="H4028" s="49"/>
      <c r="I4028" s="49"/>
      <c r="J4028" s="50"/>
      <c r="K4028" s="50"/>
    </row>
    <row r="4029" spans="8:11">
      <c r="H4029" s="49"/>
      <c r="I4029" s="49"/>
      <c r="J4029" s="50"/>
      <c r="K4029" s="50"/>
    </row>
    <row r="4030" spans="8:11">
      <c r="H4030" s="49"/>
      <c r="I4030" s="49"/>
      <c r="J4030" s="50"/>
      <c r="K4030" s="50"/>
    </row>
    <row r="4031" spans="8:11">
      <c r="H4031" s="49"/>
      <c r="I4031" s="49"/>
      <c r="J4031" s="50"/>
      <c r="K4031" s="50"/>
    </row>
    <row r="4032" spans="8:11">
      <c r="H4032" s="49"/>
      <c r="I4032" s="49"/>
      <c r="J4032" s="50"/>
      <c r="K4032" s="50"/>
    </row>
    <row r="4033" spans="8:11">
      <c r="H4033" s="49"/>
      <c r="I4033" s="49"/>
      <c r="J4033" s="50"/>
      <c r="K4033" s="50"/>
    </row>
    <row r="4034" spans="8:11">
      <c r="H4034" s="49"/>
      <c r="I4034" s="49"/>
      <c r="J4034" s="50"/>
      <c r="K4034" s="50"/>
    </row>
    <row r="4035" spans="8:11">
      <c r="H4035" s="49"/>
      <c r="I4035" s="49"/>
      <c r="J4035" s="50"/>
      <c r="K4035" s="50"/>
    </row>
    <row r="4036" spans="8:11">
      <c r="H4036" s="49"/>
      <c r="I4036" s="49"/>
      <c r="J4036" s="50"/>
      <c r="K4036" s="50"/>
    </row>
    <row r="4037" spans="8:11">
      <c r="H4037" s="49"/>
      <c r="I4037" s="49"/>
      <c r="J4037" s="50"/>
      <c r="K4037" s="50"/>
    </row>
    <row r="4038" spans="8:11">
      <c r="H4038" s="49"/>
      <c r="I4038" s="49"/>
      <c r="J4038" s="50"/>
      <c r="K4038" s="50"/>
    </row>
    <row r="4039" spans="8:11">
      <c r="H4039" s="49"/>
      <c r="I4039" s="49"/>
      <c r="J4039" s="50"/>
      <c r="K4039" s="50"/>
    </row>
    <row r="4040" spans="8:11">
      <c r="H4040" s="49"/>
      <c r="I4040" s="49"/>
      <c r="J4040" s="50"/>
      <c r="K4040" s="50"/>
    </row>
    <row r="4041" spans="8:11">
      <c r="H4041" s="49"/>
      <c r="I4041" s="49"/>
      <c r="J4041" s="50"/>
      <c r="K4041" s="50"/>
    </row>
    <row r="4042" spans="8:11">
      <c r="H4042" s="49"/>
      <c r="I4042" s="49"/>
      <c r="J4042" s="50"/>
      <c r="K4042" s="50"/>
    </row>
    <row r="4043" spans="8:11">
      <c r="H4043" s="49"/>
      <c r="I4043" s="49"/>
      <c r="J4043" s="50"/>
      <c r="K4043" s="50"/>
    </row>
    <row r="4044" spans="8:11">
      <c r="H4044" s="49"/>
      <c r="I4044" s="49"/>
      <c r="J4044" s="50"/>
      <c r="K4044" s="50"/>
    </row>
    <row r="4045" spans="8:11">
      <c r="H4045" s="49"/>
      <c r="I4045" s="49"/>
      <c r="J4045" s="50"/>
      <c r="K4045" s="50"/>
    </row>
    <row r="4046" spans="8:11">
      <c r="H4046" s="49"/>
      <c r="I4046" s="49"/>
      <c r="J4046" s="50"/>
      <c r="K4046" s="50"/>
    </row>
    <row r="4047" spans="8:11">
      <c r="H4047" s="49"/>
      <c r="I4047" s="49"/>
      <c r="J4047" s="50"/>
      <c r="K4047" s="50"/>
    </row>
    <row r="4048" spans="8:11">
      <c r="H4048" s="49"/>
      <c r="I4048" s="49"/>
      <c r="J4048" s="50"/>
      <c r="K4048" s="50"/>
    </row>
    <row r="4049" spans="8:11">
      <c r="H4049" s="49"/>
      <c r="I4049" s="49"/>
      <c r="J4049" s="50"/>
      <c r="K4049" s="50"/>
    </row>
    <row r="4050" spans="8:11">
      <c r="H4050" s="49"/>
      <c r="I4050" s="49"/>
      <c r="J4050" s="50"/>
      <c r="K4050" s="50"/>
    </row>
    <row r="4051" spans="8:11">
      <c r="H4051" s="49"/>
      <c r="I4051" s="49"/>
      <c r="J4051" s="50"/>
      <c r="K4051" s="50"/>
    </row>
    <row r="4052" spans="8:11">
      <c r="H4052" s="49"/>
      <c r="I4052" s="49"/>
      <c r="J4052" s="50"/>
      <c r="K4052" s="50"/>
    </row>
    <row r="4053" spans="8:11">
      <c r="H4053" s="49"/>
      <c r="I4053" s="49"/>
      <c r="J4053" s="50"/>
      <c r="K4053" s="50"/>
    </row>
    <row r="4054" spans="8:11">
      <c r="H4054" s="49"/>
      <c r="I4054" s="49"/>
      <c r="J4054" s="50"/>
      <c r="K4054" s="50"/>
    </row>
    <row r="4055" spans="8:11">
      <c r="H4055" s="49"/>
      <c r="I4055" s="49"/>
      <c r="J4055" s="50"/>
      <c r="K4055" s="50"/>
    </row>
    <row r="4056" spans="8:11">
      <c r="H4056" s="49"/>
      <c r="I4056" s="49"/>
      <c r="J4056" s="50"/>
      <c r="K4056" s="50"/>
    </row>
    <row r="4057" spans="8:11">
      <c r="H4057" s="49"/>
      <c r="I4057" s="49"/>
      <c r="J4057" s="50"/>
      <c r="K4057" s="50"/>
    </row>
    <row r="4058" spans="8:11">
      <c r="H4058" s="49"/>
      <c r="I4058" s="49"/>
      <c r="J4058" s="50"/>
      <c r="K4058" s="50"/>
    </row>
    <row r="4059" spans="8:11">
      <c r="H4059" s="49"/>
      <c r="I4059" s="49"/>
      <c r="J4059" s="50"/>
      <c r="K4059" s="50"/>
    </row>
    <row r="4060" spans="8:11">
      <c r="H4060" s="49"/>
      <c r="I4060" s="49"/>
      <c r="J4060" s="50"/>
      <c r="K4060" s="50"/>
    </row>
    <row r="4061" spans="8:11">
      <c r="H4061" s="49"/>
      <c r="I4061" s="49"/>
      <c r="J4061" s="50"/>
      <c r="K4061" s="50"/>
    </row>
    <row r="4062" spans="8:11">
      <c r="H4062" s="49"/>
      <c r="I4062" s="49"/>
      <c r="J4062" s="50"/>
      <c r="K4062" s="50"/>
    </row>
    <row r="4063" spans="8:11">
      <c r="H4063" s="49"/>
      <c r="I4063" s="49"/>
      <c r="J4063" s="50"/>
      <c r="K4063" s="50"/>
    </row>
    <row r="4064" spans="8:11">
      <c r="H4064" s="49"/>
      <c r="I4064" s="49"/>
      <c r="J4064" s="50"/>
      <c r="K4064" s="50"/>
    </row>
    <row r="4065" spans="8:11">
      <c r="H4065" s="49"/>
      <c r="I4065" s="49"/>
      <c r="J4065" s="50"/>
      <c r="K4065" s="50"/>
    </row>
    <row r="4066" spans="8:11">
      <c r="H4066" s="49"/>
      <c r="I4066" s="49"/>
      <c r="J4066" s="50"/>
      <c r="K4066" s="50"/>
    </row>
    <row r="4067" spans="8:11">
      <c r="H4067" s="49"/>
      <c r="I4067" s="49"/>
      <c r="J4067" s="50"/>
      <c r="K4067" s="50"/>
    </row>
    <row r="4068" spans="8:11">
      <c r="H4068" s="49"/>
      <c r="I4068" s="49"/>
      <c r="J4068" s="50"/>
      <c r="K4068" s="50"/>
    </row>
    <row r="4069" spans="8:11">
      <c r="H4069" s="49"/>
      <c r="I4069" s="49"/>
      <c r="J4069" s="50"/>
      <c r="K4069" s="50"/>
    </row>
    <row r="4070" spans="8:11">
      <c r="H4070" s="49"/>
      <c r="I4070" s="49"/>
      <c r="J4070" s="50"/>
      <c r="K4070" s="50"/>
    </row>
    <row r="4071" spans="8:11">
      <c r="H4071" s="49"/>
      <c r="I4071" s="49"/>
      <c r="J4071" s="50"/>
      <c r="K4071" s="50"/>
    </row>
    <row r="4072" spans="8:11">
      <c r="H4072" s="49"/>
      <c r="I4072" s="49"/>
      <c r="J4072" s="50"/>
      <c r="K4072" s="50"/>
    </row>
    <row r="4073" spans="8:11">
      <c r="H4073" s="49"/>
      <c r="I4073" s="49"/>
      <c r="J4073" s="50"/>
      <c r="K4073" s="50"/>
    </row>
    <row r="4074" spans="8:11">
      <c r="H4074" s="49"/>
      <c r="I4074" s="49"/>
      <c r="J4074" s="50"/>
      <c r="K4074" s="50"/>
    </row>
    <row r="4075" spans="8:11">
      <c r="H4075" s="49"/>
      <c r="I4075" s="49"/>
      <c r="J4075" s="50"/>
      <c r="K4075" s="50"/>
    </row>
    <row r="4076" spans="8:11">
      <c r="H4076" s="49"/>
      <c r="I4076" s="49"/>
      <c r="J4076" s="50"/>
      <c r="K4076" s="50"/>
    </row>
    <row r="4077" spans="8:11">
      <c r="H4077" s="49"/>
      <c r="I4077" s="49"/>
      <c r="J4077" s="50"/>
      <c r="K4077" s="50"/>
    </row>
    <row r="4078" spans="8:11">
      <c r="H4078" s="49"/>
      <c r="I4078" s="49"/>
      <c r="J4078" s="50"/>
      <c r="K4078" s="50"/>
    </row>
    <row r="4079" spans="8:11">
      <c r="H4079" s="49"/>
      <c r="I4079" s="49"/>
      <c r="J4079" s="50"/>
      <c r="K4079" s="50"/>
    </row>
    <row r="4080" spans="8:11">
      <c r="H4080" s="49"/>
      <c r="I4080" s="49"/>
      <c r="J4080" s="50"/>
      <c r="K4080" s="50"/>
    </row>
    <row r="4081" spans="8:11">
      <c r="H4081" s="49"/>
      <c r="I4081" s="49"/>
      <c r="J4081" s="50"/>
      <c r="K4081" s="50"/>
    </row>
    <row r="4082" spans="8:11">
      <c r="H4082" s="49"/>
      <c r="I4082" s="49"/>
      <c r="J4082" s="50"/>
      <c r="K4082" s="50"/>
    </row>
    <row r="4083" spans="8:11">
      <c r="H4083" s="49"/>
      <c r="I4083" s="49"/>
      <c r="J4083" s="50"/>
      <c r="K4083" s="50"/>
    </row>
    <row r="4084" spans="8:11">
      <c r="H4084" s="49"/>
      <c r="I4084" s="49"/>
      <c r="J4084" s="50"/>
      <c r="K4084" s="50"/>
    </row>
    <row r="4085" spans="8:11">
      <c r="H4085" s="49"/>
      <c r="I4085" s="49"/>
      <c r="J4085" s="50"/>
      <c r="K4085" s="50"/>
    </row>
    <row r="4086" spans="8:11">
      <c r="H4086" s="49"/>
      <c r="I4086" s="49"/>
      <c r="J4086" s="50"/>
      <c r="K4086" s="50"/>
    </row>
    <row r="4087" spans="8:11">
      <c r="H4087" s="49"/>
      <c r="I4087" s="49"/>
      <c r="J4087" s="50"/>
      <c r="K4087" s="50"/>
    </row>
    <row r="4088" spans="8:11">
      <c r="H4088" s="49"/>
      <c r="I4088" s="49"/>
      <c r="J4088" s="50"/>
      <c r="K4088" s="50"/>
    </row>
    <row r="4089" spans="8:11">
      <c r="H4089" s="49"/>
      <c r="I4089" s="49"/>
      <c r="J4089" s="50"/>
      <c r="K4089" s="50"/>
    </row>
    <row r="4090" spans="8:11">
      <c r="H4090" s="49"/>
      <c r="I4090" s="49"/>
      <c r="J4090" s="50"/>
      <c r="K4090" s="50"/>
    </row>
    <row r="4091" spans="8:11">
      <c r="H4091" s="49"/>
      <c r="I4091" s="49"/>
      <c r="J4091" s="50"/>
      <c r="K4091" s="50"/>
    </row>
    <row r="4092" spans="8:11">
      <c r="H4092" s="49"/>
      <c r="I4092" s="49"/>
      <c r="J4092" s="50"/>
      <c r="K4092" s="50"/>
    </row>
    <row r="4093" spans="8:11">
      <c r="H4093" s="49"/>
      <c r="I4093" s="49"/>
      <c r="J4093" s="50"/>
      <c r="K4093" s="50"/>
    </row>
    <row r="4094" spans="8:11">
      <c r="H4094" s="49"/>
      <c r="I4094" s="49"/>
      <c r="J4094" s="50"/>
      <c r="K4094" s="50"/>
    </row>
    <row r="4095" spans="8:11">
      <c r="H4095" s="49"/>
      <c r="I4095" s="49"/>
      <c r="J4095" s="50"/>
      <c r="K4095" s="50"/>
    </row>
    <row r="4096" spans="8:11">
      <c r="H4096" s="49"/>
      <c r="I4096" s="49"/>
      <c r="J4096" s="50"/>
      <c r="K4096" s="50"/>
    </row>
    <row r="4097" spans="8:11">
      <c r="H4097" s="49"/>
      <c r="I4097" s="49"/>
      <c r="J4097" s="50"/>
      <c r="K4097" s="50"/>
    </row>
    <row r="4098" spans="8:11">
      <c r="H4098" s="49"/>
      <c r="I4098" s="49"/>
      <c r="J4098" s="50"/>
      <c r="K4098" s="50"/>
    </row>
    <row r="4099" spans="8:11">
      <c r="H4099" s="49"/>
      <c r="I4099" s="49"/>
      <c r="J4099" s="50"/>
      <c r="K4099" s="50"/>
    </row>
    <row r="4100" spans="8:11">
      <c r="H4100" s="49"/>
      <c r="I4100" s="49"/>
      <c r="J4100" s="50"/>
      <c r="K4100" s="50"/>
    </row>
    <row r="4101" spans="8:11">
      <c r="H4101" s="49"/>
      <c r="I4101" s="49"/>
      <c r="J4101" s="50"/>
      <c r="K4101" s="50"/>
    </row>
    <row r="4102" spans="8:11">
      <c r="H4102" s="49"/>
      <c r="I4102" s="49"/>
      <c r="J4102" s="50"/>
      <c r="K4102" s="50"/>
    </row>
    <row r="4103" spans="8:11">
      <c r="H4103" s="49"/>
      <c r="I4103" s="49"/>
      <c r="J4103" s="50"/>
      <c r="K4103" s="50"/>
    </row>
    <row r="4104" spans="8:11">
      <c r="H4104" s="49"/>
      <c r="I4104" s="49"/>
      <c r="J4104" s="50"/>
      <c r="K4104" s="50"/>
    </row>
    <row r="4105" spans="8:11">
      <c r="H4105" s="49"/>
      <c r="I4105" s="49"/>
      <c r="J4105" s="50"/>
      <c r="K4105" s="50"/>
    </row>
    <row r="4106" spans="8:11">
      <c r="H4106" s="49"/>
      <c r="I4106" s="49"/>
      <c r="J4106" s="50"/>
      <c r="K4106" s="50"/>
    </row>
    <row r="4107" spans="8:11">
      <c r="H4107" s="49"/>
      <c r="I4107" s="49"/>
      <c r="J4107" s="50"/>
      <c r="K4107" s="50"/>
    </row>
    <row r="4108" spans="8:11">
      <c r="H4108" s="49"/>
      <c r="I4108" s="49"/>
      <c r="J4108" s="50"/>
      <c r="K4108" s="50"/>
    </row>
    <row r="4109" spans="8:11">
      <c r="H4109" s="49"/>
      <c r="I4109" s="49"/>
      <c r="J4109" s="50"/>
      <c r="K4109" s="50"/>
    </row>
    <row r="4110" spans="8:11">
      <c r="H4110" s="49"/>
      <c r="I4110" s="49"/>
      <c r="J4110" s="50"/>
      <c r="K4110" s="50"/>
    </row>
    <row r="4111" spans="8:11">
      <c r="H4111" s="49"/>
      <c r="I4111" s="49"/>
      <c r="J4111" s="50"/>
      <c r="K4111" s="50"/>
    </row>
    <row r="4112" spans="8:11">
      <c r="H4112" s="49"/>
      <c r="I4112" s="49"/>
      <c r="J4112" s="50"/>
      <c r="K4112" s="50"/>
    </row>
    <row r="4113" spans="8:11">
      <c r="H4113" s="49"/>
      <c r="I4113" s="49"/>
      <c r="J4113" s="50"/>
      <c r="K4113" s="50"/>
    </row>
    <row r="4114" spans="8:11">
      <c r="H4114" s="49"/>
      <c r="I4114" s="49"/>
      <c r="J4114" s="50"/>
      <c r="K4114" s="50"/>
    </row>
    <row r="4115" spans="8:11">
      <c r="H4115" s="49"/>
      <c r="I4115" s="49"/>
      <c r="J4115" s="50"/>
      <c r="K4115" s="50"/>
    </row>
    <row r="4116" spans="8:11">
      <c r="H4116" s="49"/>
      <c r="I4116" s="49"/>
      <c r="J4116" s="50"/>
      <c r="K4116" s="50"/>
    </row>
    <row r="4117" spans="8:11">
      <c r="H4117" s="49"/>
      <c r="I4117" s="49"/>
      <c r="J4117" s="50"/>
      <c r="K4117" s="50"/>
    </row>
    <row r="4118" spans="8:11">
      <c r="H4118" s="49"/>
      <c r="I4118" s="49"/>
      <c r="J4118" s="50"/>
      <c r="K4118" s="50"/>
    </row>
    <row r="4119" spans="8:11">
      <c r="H4119" s="49"/>
      <c r="I4119" s="49"/>
      <c r="J4119" s="50"/>
      <c r="K4119" s="50"/>
    </row>
    <row r="4120" spans="8:11">
      <c r="H4120" s="49"/>
      <c r="I4120" s="49"/>
      <c r="J4120" s="50"/>
      <c r="K4120" s="50"/>
    </row>
    <row r="4121" spans="8:11">
      <c r="H4121" s="49"/>
      <c r="I4121" s="49"/>
      <c r="J4121" s="50"/>
      <c r="K4121" s="50"/>
    </row>
    <row r="4122" spans="8:11">
      <c r="H4122" s="49"/>
      <c r="I4122" s="49"/>
      <c r="J4122" s="50"/>
      <c r="K4122" s="50"/>
    </row>
    <row r="4123" spans="8:11">
      <c r="H4123" s="49"/>
      <c r="I4123" s="49"/>
      <c r="J4123" s="50"/>
      <c r="K4123" s="50"/>
    </row>
    <row r="4124" spans="8:11">
      <c r="H4124" s="49"/>
      <c r="I4124" s="49"/>
      <c r="J4124" s="50"/>
      <c r="K4124" s="50"/>
    </row>
    <row r="4125" spans="8:11">
      <c r="H4125" s="49"/>
      <c r="I4125" s="49"/>
      <c r="J4125" s="50"/>
      <c r="K4125" s="50"/>
    </row>
    <row r="4126" spans="8:11">
      <c r="H4126" s="49"/>
      <c r="I4126" s="49"/>
      <c r="J4126" s="50"/>
      <c r="K4126" s="50"/>
    </row>
    <row r="4127" spans="8:11">
      <c r="H4127" s="49"/>
      <c r="I4127" s="49"/>
      <c r="J4127" s="50"/>
      <c r="K4127" s="50"/>
    </row>
    <row r="4128" spans="8:11">
      <c r="H4128" s="49"/>
      <c r="I4128" s="49"/>
      <c r="J4128" s="50"/>
      <c r="K4128" s="50"/>
    </row>
    <row r="4129" spans="8:11">
      <c r="H4129" s="49"/>
      <c r="I4129" s="49"/>
      <c r="J4129" s="50"/>
      <c r="K4129" s="50"/>
    </row>
    <row r="4130" spans="8:11">
      <c r="H4130" s="49"/>
      <c r="I4130" s="49"/>
      <c r="J4130" s="50"/>
      <c r="K4130" s="50"/>
    </row>
    <row r="4131" spans="8:11">
      <c r="H4131" s="49"/>
      <c r="I4131" s="49"/>
      <c r="J4131" s="50"/>
      <c r="K4131" s="50"/>
    </row>
    <row r="4132" spans="8:11">
      <c r="H4132" s="49"/>
      <c r="I4132" s="49"/>
      <c r="J4132" s="50"/>
      <c r="K4132" s="50"/>
    </row>
    <row r="4133" spans="8:11">
      <c r="H4133" s="49"/>
      <c r="I4133" s="49"/>
      <c r="J4133" s="50"/>
      <c r="K4133" s="50"/>
    </row>
    <row r="4134" spans="8:11">
      <c r="H4134" s="49"/>
      <c r="I4134" s="49"/>
      <c r="J4134" s="50"/>
      <c r="K4134" s="50"/>
    </row>
    <row r="4135" spans="8:11">
      <c r="H4135" s="49"/>
      <c r="I4135" s="49"/>
      <c r="J4135" s="50"/>
      <c r="K4135" s="50"/>
    </row>
    <row r="4136" spans="8:11">
      <c r="H4136" s="49"/>
      <c r="I4136" s="49"/>
      <c r="J4136" s="50"/>
      <c r="K4136" s="50"/>
    </row>
    <row r="4137" spans="8:11">
      <c r="H4137" s="49"/>
      <c r="I4137" s="49"/>
      <c r="J4137" s="50"/>
      <c r="K4137" s="50"/>
    </row>
    <row r="4138" spans="8:11">
      <c r="H4138" s="49"/>
      <c r="I4138" s="49"/>
      <c r="J4138" s="50"/>
      <c r="K4138" s="50"/>
    </row>
    <row r="4139" spans="8:11">
      <c r="H4139" s="49"/>
      <c r="I4139" s="49"/>
      <c r="J4139" s="50"/>
      <c r="K4139" s="50"/>
    </row>
    <row r="4140" spans="8:11">
      <c r="H4140" s="49"/>
      <c r="I4140" s="49"/>
      <c r="J4140" s="50"/>
      <c r="K4140" s="50"/>
    </row>
    <row r="4141" spans="8:11">
      <c r="H4141" s="49"/>
      <c r="I4141" s="49"/>
      <c r="J4141" s="50"/>
      <c r="K4141" s="50"/>
    </row>
    <row r="4142" spans="8:11">
      <c r="H4142" s="49"/>
      <c r="I4142" s="49"/>
      <c r="J4142" s="50"/>
      <c r="K4142" s="50"/>
    </row>
    <row r="4143" spans="8:11">
      <c r="H4143" s="49"/>
      <c r="I4143" s="49"/>
      <c r="J4143" s="50"/>
      <c r="K4143" s="50"/>
    </row>
    <row r="4144" spans="8:11">
      <c r="H4144" s="49"/>
      <c r="I4144" s="49"/>
      <c r="J4144" s="50"/>
      <c r="K4144" s="50"/>
    </row>
    <row r="4145" spans="8:11">
      <c r="H4145" s="49"/>
      <c r="I4145" s="49"/>
      <c r="J4145" s="50"/>
      <c r="K4145" s="50"/>
    </row>
    <row r="4146" spans="8:11">
      <c r="H4146" s="49"/>
      <c r="I4146" s="49"/>
      <c r="J4146" s="50"/>
      <c r="K4146" s="50"/>
    </row>
    <row r="4147" spans="8:11">
      <c r="H4147" s="49"/>
      <c r="I4147" s="49"/>
      <c r="J4147" s="50"/>
      <c r="K4147" s="50"/>
    </row>
    <row r="4148" spans="8:11">
      <c r="H4148" s="49"/>
      <c r="I4148" s="49"/>
      <c r="J4148" s="50"/>
      <c r="K4148" s="50"/>
    </row>
    <row r="4149" spans="8:11">
      <c r="H4149" s="49"/>
      <c r="I4149" s="49"/>
      <c r="J4149" s="50"/>
      <c r="K4149" s="50"/>
    </row>
    <row r="4150" spans="8:11">
      <c r="H4150" s="49"/>
      <c r="I4150" s="49"/>
      <c r="J4150" s="50"/>
      <c r="K4150" s="50"/>
    </row>
    <row r="4151" spans="8:11">
      <c r="H4151" s="49"/>
      <c r="I4151" s="49"/>
      <c r="J4151" s="50"/>
      <c r="K4151" s="50"/>
    </row>
    <row r="4152" spans="8:11">
      <c r="H4152" s="49"/>
      <c r="I4152" s="49"/>
      <c r="J4152" s="50"/>
      <c r="K4152" s="50"/>
    </row>
    <row r="4153" spans="8:11">
      <c r="H4153" s="49"/>
      <c r="I4153" s="49"/>
      <c r="J4153" s="50"/>
      <c r="K4153" s="50"/>
    </row>
    <row r="4154" spans="8:11">
      <c r="H4154" s="49"/>
      <c r="I4154" s="49"/>
      <c r="J4154" s="50"/>
      <c r="K4154" s="50"/>
    </row>
    <row r="4155" spans="8:11">
      <c r="H4155" s="49"/>
      <c r="I4155" s="49"/>
      <c r="J4155" s="50"/>
      <c r="K4155" s="50"/>
    </row>
    <row r="4156" spans="8:11">
      <c r="H4156" s="49"/>
      <c r="I4156" s="49"/>
      <c r="J4156" s="50"/>
      <c r="K4156" s="50"/>
    </row>
    <row r="4157" spans="8:11">
      <c r="H4157" s="49"/>
      <c r="I4157" s="49"/>
      <c r="J4157" s="50"/>
      <c r="K4157" s="50"/>
    </row>
    <row r="4158" spans="8:11">
      <c r="H4158" s="49"/>
      <c r="I4158" s="49"/>
      <c r="J4158" s="50"/>
      <c r="K4158" s="50"/>
    </row>
    <row r="4159" spans="8:11">
      <c r="H4159" s="49"/>
      <c r="I4159" s="49"/>
      <c r="J4159" s="50"/>
      <c r="K4159" s="50"/>
    </row>
    <row r="4160" spans="8:11">
      <c r="H4160" s="49"/>
      <c r="I4160" s="49"/>
      <c r="J4160" s="50"/>
      <c r="K4160" s="50"/>
    </row>
    <row r="4161" spans="8:11">
      <c r="H4161" s="49"/>
      <c r="I4161" s="49"/>
      <c r="J4161" s="50"/>
      <c r="K4161" s="50"/>
    </row>
    <row r="4162" spans="8:11">
      <c r="H4162" s="49"/>
      <c r="I4162" s="49"/>
      <c r="J4162" s="50"/>
      <c r="K4162" s="50"/>
    </row>
    <row r="4163" spans="8:11">
      <c r="H4163" s="49"/>
      <c r="I4163" s="49"/>
      <c r="J4163" s="50"/>
      <c r="K4163" s="50"/>
    </row>
    <row r="4164" spans="8:11">
      <c r="H4164" s="49"/>
      <c r="I4164" s="49"/>
      <c r="J4164" s="50"/>
      <c r="K4164" s="50"/>
    </row>
    <row r="4165" spans="8:11">
      <c r="H4165" s="49"/>
      <c r="I4165" s="49"/>
      <c r="J4165" s="50"/>
      <c r="K4165" s="50"/>
    </row>
    <row r="4166" spans="8:11">
      <c r="H4166" s="49"/>
      <c r="I4166" s="49"/>
      <c r="J4166" s="50"/>
      <c r="K4166" s="50"/>
    </row>
    <row r="4167" spans="8:11">
      <c r="H4167" s="49"/>
      <c r="I4167" s="49"/>
      <c r="J4167" s="50"/>
      <c r="K4167" s="50"/>
    </row>
    <row r="4168" spans="8:11">
      <c r="H4168" s="49"/>
      <c r="I4168" s="49"/>
      <c r="J4168" s="50"/>
      <c r="K4168" s="50"/>
    </row>
    <row r="4169" spans="8:11">
      <c r="H4169" s="49"/>
      <c r="I4169" s="49"/>
      <c r="J4169" s="50"/>
      <c r="K4169" s="50"/>
    </row>
    <row r="4170" spans="8:11">
      <c r="H4170" s="49"/>
      <c r="I4170" s="49"/>
      <c r="J4170" s="50"/>
      <c r="K4170" s="50"/>
    </row>
    <row r="4171" spans="8:11">
      <c r="H4171" s="49"/>
      <c r="I4171" s="49"/>
      <c r="J4171" s="50"/>
      <c r="K4171" s="50"/>
    </row>
    <row r="4172" spans="8:11">
      <c r="H4172" s="49"/>
      <c r="I4172" s="49"/>
      <c r="J4172" s="50"/>
      <c r="K4172" s="50"/>
    </row>
    <row r="4173" spans="8:11">
      <c r="H4173" s="49"/>
      <c r="I4173" s="49"/>
      <c r="J4173" s="50"/>
      <c r="K4173" s="50"/>
    </row>
    <row r="4174" spans="8:11">
      <c r="H4174" s="49"/>
      <c r="I4174" s="49"/>
      <c r="J4174" s="50"/>
      <c r="K4174" s="50"/>
    </row>
    <row r="4175" spans="8:11">
      <c r="H4175" s="49"/>
      <c r="I4175" s="49"/>
      <c r="J4175" s="50"/>
      <c r="K4175" s="50"/>
    </row>
    <row r="4176" spans="8:11">
      <c r="H4176" s="49"/>
      <c r="I4176" s="49"/>
      <c r="J4176" s="50"/>
      <c r="K4176" s="50"/>
    </row>
    <row r="4177" spans="8:11">
      <c r="H4177" s="49"/>
      <c r="I4177" s="49"/>
      <c r="J4177" s="50"/>
      <c r="K4177" s="50"/>
    </row>
    <row r="4178" spans="8:11">
      <c r="H4178" s="49"/>
      <c r="I4178" s="49"/>
      <c r="J4178" s="50"/>
      <c r="K4178" s="50"/>
    </row>
    <row r="4179" spans="8:11">
      <c r="H4179" s="49"/>
      <c r="I4179" s="49"/>
      <c r="J4179" s="50"/>
      <c r="K4179" s="50"/>
    </row>
    <row r="4180" spans="8:11">
      <c r="H4180" s="49"/>
      <c r="I4180" s="49"/>
      <c r="J4180" s="50"/>
      <c r="K4180" s="50"/>
    </row>
    <row r="4181" spans="8:11">
      <c r="H4181" s="49"/>
      <c r="I4181" s="49"/>
      <c r="J4181" s="50"/>
      <c r="K4181" s="50"/>
    </row>
    <row r="4182" spans="8:11">
      <c r="H4182" s="49"/>
      <c r="I4182" s="49"/>
      <c r="J4182" s="50"/>
      <c r="K4182" s="50"/>
    </row>
    <row r="4183" spans="8:11">
      <c r="H4183" s="49"/>
      <c r="I4183" s="49"/>
      <c r="J4183" s="50"/>
      <c r="K4183" s="50"/>
    </row>
    <row r="4184" spans="8:11">
      <c r="H4184" s="49"/>
      <c r="I4184" s="49"/>
      <c r="J4184" s="50"/>
      <c r="K4184" s="50"/>
    </row>
    <row r="4185" spans="8:11">
      <c r="H4185" s="49"/>
      <c r="I4185" s="49"/>
      <c r="J4185" s="50"/>
      <c r="K4185" s="50"/>
    </row>
    <row r="4186" spans="8:11">
      <c r="H4186" s="49"/>
      <c r="I4186" s="49"/>
      <c r="J4186" s="50"/>
      <c r="K4186" s="50"/>
    </row>
    <row r="4187" spans="8:11">
      <c r="H4187" s="49"/>
      <c r="I4187" s="49"/>
      <c r="J4187" s="50"/>
      <c r="K4187" s="50"/>
    </row>
    <row r="4188" spans="8:11">
      <c r="H4188" s="49"/>
      <c r="I4188" s="49"/>
      <c r="J4188" s="50"/>
      <c r="K4188" s="50"/>
    </row>
    <row r="4189" spans="8:11">
      <c r="H4189" s="49"/>
      <c r="I4189" s="49"/>
      <c r="J4189" s="50"/>
      <c r="K4189" s="50"/>
    </row>
    <row r="4190" spans="8:11">
      <c r="H4190" s="49"/>
      <c r="I4190" s="49"/>
      <c r="J4190" s="50"/>
      <c r="K4190" s="50"/>
    </row>
    <row r="4191" spans="8:11">
      <c r="H4191" s="49"/>
      <c r="I4191" s="49"/>
      <c r="J4191" s="50"/>
      <c r="K4191" s="50"/>
    </row>
    <row r="4192" spans="8:11">
      <c r="H4192" s="49"/>
      <c r="I4192" s="49"/>
      <c r="J4192" s="50"/>
      <c r="K4192" s="50"/>
    </row>
    <row r="4193" spans="8:11">
      <c r="H4193" s="49"/>
      <c r="I4193" s="49"/>
      <c r="J4193" s="50"/>
      <c r="K4193" s="50"/>
    </row>
    <row r="4194" spans="8:11">
      <c r="H4194" s="49"/>
      <c r="I4194" s="49"/>
      <c r="J4194" s="50"/>
      <c r="K4194" s="50"/>
    </row>
    <row r="4195" spans="8:11">
      <c r="H4195" s="49"/>
      <c r="I4195" s="49"/>
      <c r="J4195" s="50"/>
      <c r="K4195" s="50"/>
    </row>
    <row r="4196" spans="8:11">
      <c r="H4196" s="49"/>
      <c r="I4196" s="49"/>
      <c r="J4196" s="50"/>
      <c r="K4196" s="50"/>
    </row>
    <row r="4197" spans="8:11">
      <c r="H4197" s="49"/>
      <c r="I4197" s="49"/>
      <c r="J4197" s="50"/>
      <c r="K4197" s="50"/>
    </row>
    <row r="4198" spans="8:11">
      <c r="H4198" s="49"/>
      <c r="I4198" s="49"/>
      <c r="J4198" s="50"/>
      <c r="K4198" s="50"/>
    </row>
    <row r="4199" spans="8:11">
      <c r="H4199" s="49"/>
      <c r="I4199" s="49"/>
      <c r="J4199" s="50"/>
      <c r="K4199" s="50"/>
    </row>
    <row r="4200" spans="8:11">
      <c r="H4200" s="49"/>
      <c r="I4200" s="49"/>
      <c r="J4200" s="50"/>
      <c r="K4200" s="50"/>
    </row>
    <row r="4201" spans="8:11">
      <c r="H4201" s="49"/>
      <c r="I4201" s="49"/>
      <c r="J4201" s="50"/>
      <c r="K4201" s="50"/>
    </row>
    <row r="4202" spans="8:11">
      <c r="H4202" s="49"/>
      <c r="I4202" s="49"/>
      <c r="J4202" s="50"/>
      <c r="K4202" s="50"/>
    </row>
    <row r="4203" spans="8:11">
      <c r="H4203" s="49"/>
      <c r="I4203" s="49"/>
      <c r="J4203" s="50"/>
      <c r="K4203" s="50"/>
    </row>
    <row r="4204" spans="8:11">
      <c r="H4204" s="49"/>
      <c r="I4204" s="49"/>
      <c r="J4204" s="50"/>
      <c r="K4204" s="50"/>
    </row>
    <row r="4205" spans="8:11">
      <c r="H4205" s="49"/>
      <c r="I4205" s="49"/>
      <c r="J4205" s="50"/>
      <c r="K4205" s="50"/>
    </row>
    <row r="4206" spans="8:11">
      <c r="H4206" s="49"/>
      <c r="I4206" s="49"/>
      <c r="J4206" s="50"/>
      <c r="K4206" s="50"/>
    </row>
    <row r="4207" spans="8:11">
      <c r="H4207" s="49"/>
      <c r="I4207" s="49"/>
      <c r="J4207" s="50"/>
      <c r="K4207" s="50"/>
    </row>
    <row r="4208" spans="8:11">
      <c r="H4208" s="49"/>
      <c r="I4208" s="49"/>
      <c r="J4208" s="50"/>
      <c r="K4208" s="50"/>
    </row>
    <row r="4209" spans="8:11">
      <c r="H4209" s="49"/>
      <c r="I4209" s="49"/>
      <c r="J4209" s="50"/>
      <c r="K4209" s="50"/>
    </row>
    <row r="4210" spans="8:11">
      <c r="H4210" s="49"/>
      <c r="I4210" s="49"/>
      <c r="J4210" s="50"/>
      <c r="K4210" s="50"/>
    </row>
    <row r="4211" spans="8:11">
      <c r="H4211" s="49"/>
      <c r="I4211" s="49"/>
      <c r="J4211" s="50"/>
      <c r="K4211" s="50"/>
    </row>
    <row r="4212" spans="8:11">
      <c r="H4212" s="49"/>
      <c r="I4212" s="49"/>
      <c r="J4212" s="50"/>
      <c r="K4212" s="50"/>
    </row>
    <row r="4213" spans="8:11">
      <c r="H4213" s="49"/>
      <c r="I4213" s="49"/>
      <c r="J4213" s="50"/>
      <c r="K4213" s="50"/>
    </row>
    <row r="4214" spans="8:11">
      <c r="H4214" s="49"/>
      <c r="I4214" s="49"/>
      <c r="J4214" s="50"/>
      <c r="K4214" s="50"/>
    </row>
    <row r="4215" spans="8:11">
      <c r="H4215" s="49"/>
      <c r="I4215" s="49"/>
      <c r="J4215" s="50"/>
      <c r="K4215" s="50"/>
    </row>
    <row r="4216" spans="8:11">
      <c r="H4216" s="49"/>
      <c r="I4216" s="49"/>
      <c r="J4216" s="50"/>
      <c r="K4216" s="50"/>
    </row>
    <row r="4217" spans="8:11">
      <c r="H4217" s="49"/>
      <c r="I4217" s="49"/>
      <c r="J4217" s="50"/>
      <c r="K4217" s="50"/>
    </row>
    <row r="4218" spans="8:11">
      <c r="H4218" s="49"/>
      <c r="I4218" s="49"/>
      <c r="J4218" s="50"/>
      <c r="K4218" s="50"/>
    </row>
    <row r="4219" spans="8:11">
      <c r="H4219" s="49"/>
      <c r="I4219" s="49"/>
      <c r="J4219" s="50"/>
      <c r="K4219" s="50"/>
    </row>
    <row r="4220" spans="8:11">
      <c r="H4220" s="49"/>
      <c r="I4220" s="49"/>
      <c r="J4220" s="50"/>
      <c r="K4220" s="50"/>
    </row>
    <row r="4221" spans="8:11">
      <c r="H4221" s="49"/>
      <c r="I4221" s="49"/>
      <c r="J4221" s="50"/>
      <c r="K4221" s="50"/>
    </row>
    <row r="4222" spans="8:11">
      <c r="H4222" s="49"/>
      <c r="I4222" s="49"/>
      <c r="J4222" s="50"/>
      <c r="K4222" s="50"/>
    </row>
    <row r="4223" spans="8:11">
      <c r="H4223" s="49"/>
      <c r="I4223" s="49"/>
      <c r="J4223" s="50"/>
      <c r="K4223" s="50"/>
    </row>
    <row r="4224" spans="8:11">
      <c r="H4224" s="49"/>
      <c r="I4224" s="49"/>
      <c r="J4224" s="50"/>
      <c r="K4224" s="50"/>
    </row>
    <row r="4225" spans="8:11">
      <c r="H4225" s="49"/>
      <c r="I4225" s="49"/>
      <c r="J4225" s="50"/>
      <c r="K4225" s="50"/>
    </row>
    <row r="4226" spans="8:11">
      <c r="H4226" s="49"/>
      <c r="I4226" s="49"/>
      <c r="J4226" s="50"/>
      <c r="K4226" s="50"/>
    </row>
    <row r="4227" spans="8:11">
      <c r="H4227" s="49"/>
      <c r="I4227" s="49"/>
      <c r="J4227" s="50"/>
      <c r="K4227" s="50"/>
    </row>
    <row r="4228" spans="8:11">
      <c r="H4228" s="49"/>
      <c r="I4228" s="49"/>
      <c r="J4228" s="50"/>
      <c r="K4228" s="50"/>
    </row>
    <row r="4229" spans="8:11">
      <c r="H4229" s="49"/>
      <c r="I4229" s="49"/>
      <c r="J4229" s="50"/>
      <c r="K4229" s="50"/>
    </row>
    <row r="4230" spans="8:11">
      <c r="H4230" s="49"/>
      <c r="I4230" s="49"/>
      <c r="J4230" s="50"/>
      <c r="K4230" s="50"/>
    </row>
    <row r="4231" spans="8:11">
      <c r="H4231" s="49"/>
      <c r="I4231" s="49"/>
      <c r="J4231" s="50"/>
      <c r="K4231" s="50"/>
    </row>
    <row r="4232" spans="8:11">
      <c r="H4232" s="49"/>
      <c r="I4232" s="49"/>
      <c r="J4232" s="50"/>
      <c r="K4232" s="50"/>
    </row>
    <row r="4233" spans="8:11">
      <c r="H4233" s="49"/>
      <c r="I4233" s="49"/>
      <c r="J4233" s="50"/>
      <c r="K4233" s="50"/>
    </row>
    <row r="4234" spans="8:11">
      <c r="H4234" s="49"/>
      <c r="I4234" s="49"/>
      <c r="J4234" s="50"/>
      <c r="K4234" s="50"/>
    </row>
    <row r="4235" spans="8:11">
      <c r="H4235" s="49"/>
      <c r="I4235" s="49"/>
      <c r="J4235" s="50"/>
      <c r="K4235" s="50"/>
    </row>
    <row r="4236" spans="8:11">
      <c r="H4236" s="49"/>
      <c r="I4236" s="49"/>
      <c r="J4236" s="50"/>
      <c r="K4236" s="50"/>
    </row>
    <row r="4237" spans="8:11">
      <c r="H4237" s="49"/>
      <c r="I4237" s="49"/>
      <c r="J4237" s="50"/>
      <c r="K4237" s="50"/>
    </row>
    <row r="4238" spans="8:11">
      <c r="H4238" s="49"/>
      <c r="I4238" s="49"/>
      <c r="J4238" s="50"/>
      <c r="K4238" s="50"/>
    </row>
    <row r="4239" spans="8:11">
      <c r="H4239" s="49"/>
      <c r="I4239" s="49"/>
      <c r="J4239" s="50"/>
      <c r="K4239" s="50"/>
    </row>
    <row r="4240" spans="8:11">
      <c r="H4240" s="49"/>
      <c r="I4240" s="49"/>
      <c r="J4240" s="50"/>
      <c r="K4240" s="50"/>
    </row>
    <row r="4241" spans="8:11">
      <c r="H4241" s="49"/>
      <c r="I4241" s="49"/>
      <c r="J4241" s="50"/>
      <c r="K4241" s="50"/>
    </row>
    <row r="4242" spans="8:11">
      <c r="H4242" s="49"/>
      <c r="I4242" s="49"/>
      <c r="J4242" s="50"/>
      <c r="K4242" s="50"/>
    </row>
    <row r="4243" spans="8:11">
      <c r="H4243" s="49"/>
      <c r="I4243" s="49"/>
      <c r="J4243" s="50"/>
      <c r="K4243" s="50"/>
    </row>
    <row r="4244" spans="8:11">
      <c r="H4244" s="49"/>
      <c r="I4244" s="49"/>
      <c r="J4244" s="50"/>
      <c r="K4244" s="50"/>
    </row>
    <row r="4245" spans="8:11">
      <c r="H4245" s="49"/>
      <c r="I4245" s="49"/>
      <c r="J4245" s="50"/>
      <c r="K4245" s="50"/>
    </row>
    <row r="4246" spans="8:11">
      <c r="H4246" s="49"/>
      <c r="I4246" s="49"/>
      <c r="J4246" s="50"/>
      <c r="K4246" s="50"/>
    </row>
    <row r="4247" spans="8:11">
      <c r="H4247" s="49"/>
      <c r="I4247" s="49"/>
      <c r="J4247" s="50"/>
      <c r="K4247" s="50"/>
    </row>
    <row r="4248" spans="8:11">
      <c r="H4248" s="49"/>
      <c r="I4248" s="49"/>
      <c r="J4248" s="50"/>
      <c r="K4248" s="50"/>
    </row>
    <row r="4249" spans="8:11">
      <c r="H4249" s="49"/>
      <c r="I4249" s="49"/>
      <c r="J4249" s="50"/>
      <c r="K4249" s="50"/>
    </row>
    <row r="4250" spans="8:11">
      <c r="H4250" s="49"/>
      <c r="I4250" s="49"/>
      <c r="J4250" s="50"/>
      <c r="K4250" s="50"/>
    </row>
    <row r="4251" spans="8:11">
      <c r="H4251" s="49"/>
      <c r="I4251" s="49"/>
      <c r="J4251" s="50"/>
      <c r="K4251" s="50"/>
    </row>
    <row r="4252" spans="8:11">
      <c r="H4252" s="49"/>
      <c r="I4252" s="49"/>
      <c r="J4252" s="50"/>
      <c r="K4252" s="50"/>
    </row>
    <row r="4253" spans="8:11">
      <c r="H4253" s="49"/>
      <c r="I4253" s="49"/>
      <c r="J4253" s="50"/>
      <c r="K4253" s="50"/>
    </row>
    <row r="4254" spans="8:11">
      <c r="H4254" s="49"/>
      <c r="I4254" s="49"/>
      <c r="J4254" s="50"/>
      <c r="K4254" s="50"/>
    </row>
    <row r="4255" spans="8:11">
      <c r="H4255" s="49"/>
      <c r="I4255" s="49"/>
      <c r="J4255" s="50"/>
      <c r="K4255" s="50"/>
    </row>
    <row r="4256" spans="8:11">
      <c r="H4256" s="49"/>
      <c r="I4256" s="49"/>
      <c r="J4256" s="50"/>
      <c r="K4256" s="50"/>
    </row>
    <row r="4257" spans="8:11">
      <c r="H4257" s="49"/>
      <c r="I4257" s="49"/>
      <c r="J4257" s="50"/>
      <c r="K4257" s="50"/>
    </row>
    <row r="4258" spans="8:11">
      <c r="H4258" s="49"/>
      <c r="I4258" s="49"/>
      <c r="J4258" s="50"/>
      <c r="K4258" s="50"/>
    </row>
    <row r="4259" spans="8:11">
      <c r="H4259" s="49"/>
      <c r="I4259" s="49"/>
      <c r="J4259" s="50"/>
      <c r="K4259" s="50"/>
    </row>
    <row r="4260" spans="8:11">
      <c r="H4260" s="49"/>
      <c r="I4260" s="49"/>
      <c r="J4260" s="50"/>
      <c r="K4260" s="50"/>
    </row>
    <row r="4261" spans="8:11">
      <c r="H4261" s="49"/>
      <c r="I4261" s="49"/>
      <c r="J4261" s="50"/>
      <c r="K4261" s="50"/>
    </row>
    <row r="4262" spans="8:11">
      <c r="H4262" s="49"/>
      <c r="I4262" s="49"/>
      <c r="J4262" s="50"/>
      <c r="K4262" s="50"/>
    </row>
    <row r="4263" spans="8:11">
      <c r="H4263" s="49"/>
      <c r="I4263" s="49"/>
      <c r="J4263" s="50"/>
      <c r="K4263" s="50"/>
    </row>
    <row r="4264" spans="8:11">
      <c r="H4264" s="49"/>
      <c r="I4264" s="49"/>
      <c r="J4264" s="50"/>
      <c r="K4264" s="50"/>
    </row>
    <row r="4265" spans="8:11">
      <c r="H4265" s="49"/>
      <c r="I4265" s="49"/>
      <c r="J4265" s="50"/>
      <c r="K4265" s="50"/>
    </row>
    <row r="4266" spans="8:11">
      <c r="H4266" s="49"/>
      <c r="I4266" s="49"/>
      <c r="J4266" s="50"/>
      <c r="K4266" s="50"/>
    </row>
    <row r="4267" spans="8:11">
      <c r="H4267" s="49"/>
      <c r="I4267" s="49"/>
      <c r="J4267" s="50"/>
      <c r="K4267" s="50"/>
    </row>
    <row r="4268" spans="8:11">
      <c r="H4268" s="49"/>
      <c r="I4268" s="49"/>
      <c r="J4268" s="50"/>
      <c r="K4268" s="50"/>
    </row>
    <row r="4269" spans="8:11">
      <c r="H4269" s="49"/>
      <c r="I4269" s="49"/>
      <c r="J4269" s="50"/>
      <c r="K4269" s="50"/>
    </row>
    <row r="4270" spans="8:11">
      <c r="H4270" s="49"/>
      <c r="I4270" s="49"/>
      <c r="J4270" s="50"/>
      <c r="K4270" s="50"/>
    </row>
    <row r="4271" spans="8:11">
      <c r="H4271" s="49"/>
      <c r="I4271" s="49"/>
      <c r="J4271" s="50"/>
      <c r="K4271" s="50"/>
    </row>
    <row r="4272" spans="8:11">
      <c r="H4272" s="49"/>
      <c r="I4272" s="49"/>
      <c r="J4272" s="50"/>
      <c r="K4272" s="50"/>
    </row>
    <row r="4273" spans="8:11">
      <c r="H4273" s="49"/>
      <c r="I4273" s="49"/>
      <c r="J4273" s="50"/>
      <c r="K4273" s="50"/>
    </row>
    <row r="4274" spans="8:11">
      <c r="H4274" s="49"/>
      <c r="I4274" s="49"/>
      <c r="J4274" s="50"/>
      <c r="K4274" s="50"/>
    </row>
    <row r="4275" spans="8:11">
      <c r="H4275" s="49"/>
      <c r="I4275" s="49"/>
      <c r="J4275" s="50"/>
      <c r="K4275" s="50"/>
    </row>
    <row r="4276" spans="8:11">
      <c r="H4276" s="49"/>
      <c r="I4276" s="49"/>
      <c r="J4276" s="50"/>
      <c r="K4276" s="50"/>
    </row>
    <row r="4277" spans="8:11">
      <c r="H4277" s="49"/>
      <c r="I4277" s="49"/>
      <c r="J4277" s="50"/>
      <c r="K4277" s="50"/>
    </row>
    <row r="4278" spans="8:11">
      <c r="H4278" s="49"/>
      <c r="I4278" s="49"/>
      <c r="J4278" s="50"/>
      <c r="K4278" s="50"/>
    </row>
    <row r="4279" spans="8:11">
      <c r="H4279" s="49"/>
      <c r="I4279" s="49"/>
      <c r="J4279" s="50"/>
      <c r="K4279" s="50"/>
    </row>
    <row r="4280" spans="8:11">
      <c r="H4280" s="49"/>
      <c r="I4280" s="49"/>
      <c r="J4280" s="50"/>
      <c r="K4280" s="50"/>
    </row>
    <row r="4281" spans="8:11">
      <c r="H4281" s="49"/>
      <c r="I4281" s="49"/>
      <c r="J4281" s="50"/>
      <c r="K4281" s="50"/>
    </row>
    <row r="4282" spans="8:11">
      <c r="H4282" s="49"/>
      <c r="I4282" s="49"/>
      <c r="J4282" s="50"/>
      <c r="K4282" s="50"/>
    </row>
    <row r="4283" spans="8:11">
      <c r="H4283" s="49"/>
      <c r="I4283" s="49"/>
      <c r="J4283" s="50"/>
      <c r="K4283" s="50"/>
    </row>
    <row r="4284" spans="8:11">
      <c r="H4284" s="49"/>
      <c r="I4284" s="49"/>
      <c r="J4284" s="50"/>
      <c r="K4284" s="50"/>
    </row>
    <row r="4285" spans="8:11">
      <c r="H4285" s="49"/>
      <c r="I4285" s="49"/>
      <c r="J4285" s="50"/>
      <c r="K4285" s="50"/>
    </row>
    <row r="4286" spans="8:11">
      <c r="H4286" s="49"/>
      <c r="I4286" s="49"/>
      <c r="J4286" s="50"/>
      <c r="K4286" s="50"/>
    </row>
    <row r="4287" spans="8:11">
      <c r="H4287" s="49"/>
      <c r="I4287" s="49"/>
      <c r="J4287" s="50"/>
      <c r="K4287" s="50"/>
    </row>
    <row r="4288" spans="8:11">
      <c r="H4288" s="49"/>
      <c r="I4288" s="49"/>
      <c r="J4288" s="50"/>
      <c r="K4288" s="50"/>
    </row>
    <row r="4289" spans="8:11">
      <c r="H4289" s="49"/>
      <c r="I4289" s="49"/>
      <c r="J4289" s="50"/>
      <c r="K4289" s="50"/>
    </row>
    <row r="4290" spans="8:11">
      <c r="H4290" s="49"/>
      <c r="I4290" s="49"/>
      <c r="J4290" s="50"/>
      <c r="K4290" s="50"/>
    </row>
    <row r="4291" spans="8:11">
      <c r="H4291" s="49"/>
      <c r="I4291" s="49"/>
      <c r="J4291" s="50"/>
      <c r="K4291" s="50"/>
    </row>
    <row r="4292" spans="8:11">
      <c r="H4292" s="49"/>
      <c r="I4292" s="49"/>
      <c r="J4292" s="50"/>
      <c r="K4292" s="50"/>
    </row>
    <row r="4293" spans="8:11">
      <c r="H4293" s="49"/>
      <c r="I4293" s="49"/>
      <c r="J4293" s="50"/>
      <c r="K4293" s="50"/>
    </row>
    <row r="4294" spans="8:11">
      <c r="H4294" s="49"/>
      <c r="I4294" s="49"/>
      <c r="J4294" s="50"/>
      <c r="K4294" s="50"/>
    </row>
    <row r="4295" spans="8:11">
      <c r="H4295" s="49"/>
      <c r="I4295" s="49"/>
      <c r="J4295" s="50"/>
      <c r="K4295" s="50"/>
    </row>
    <row r="4296" spans="8:11">
      <c r="H4296" s="49"/>
      <c r="I4296" s="49"/>
      <c r="J4296" s="50"/>
      <c r="K4296" s="50"/>
    </row>
    <row r="4297" spans="8:11">
      <c r="H4297" s="49"/>
      <c r="I4297" s="49"/>
      <c r="J4297" s="50"/>
      <c r="K4297" s="50"/>
    </row>
    <row r="4298" spans="8:11">
      <c r="H4298" s="49"/>
      <c r="I4298" s="49"/>
      <c r="J4298" s="50"/>
      <c r="K4298" s="50"/>
    </row>
    <row r="4299" spans="8:11">
      <c r="H4299" s="49"/>
      <c r="I4299" s="49"/>
      <c r="J4299" s="50"/>
      <c r="K4299" s="50"/>
    </row>
    <row r="4300" spans="8:11">
      <c r="H4300" s="49"/>
      <c r="I4300" s="49"/>
      <c r="J4300" s="50"/>
      <c r="K4300" s="50"/>
    </row>
    <row r="4301" spans="8:11">
      <c r="H4301" s="49"/>
      <c r="I4301" s="49"/>
      <c r="J4301" s="50"/>
      <c r="K4301" s="50"/>
    </row>
    <row r="4302" spans="8:11">
      <c r="H4302" s="49"/>
      <c r="I4302" s="49"/>
      <c r="J4302" s="50"/>
      <c r="K4302" s="50"/>
    </row>
    <row r="4303" spans="8:11">
      <c r="H4303" s="49"/>
      <c r="I4303" s="49"/>
      <c r="J4303" s="50"/>
      <c r="K4303" s="50"/>
    </row>
    <row r="4304" spans="8:11">
      <c r="H4304" s="49"/>
      <c r="I4304" s="49"/>
      <c r="J4304" s="50"/>
      <c r="K4304" s="50"/>
    </row>
    <row r="4305" spans="8:11">
      <c r="H4305" s="49"/>
      <c r="I4305" s="49"/>
      <c r="J4305" s="50"/>
      <c r="K4305" s="50"/>
    </row>
    <row r="4306" spans="8:11">
      <c r="H4306" s="49"/>
      <c r="I4306" s="49"/>
      <c r="J4306" s="50"/>
      <c r="K4306" s="50"/>
    </row>
    <row r="4307" spans="8:11">
      <c r="H4307" s="49"/>
      <c r="I4307" s="49"/>
      <c r="J4307" s="50"/>
      <c r="K4307" s="50"/>
    </row>
    <row r="4308" spans="8:11">
      <c r="H4308" s="49"/>
      <c r="I4308" s="49"/>
      <c r="J4308" s="50"/>
      <c r="K4308" s="50"/>
    </row>
    <row r="4309" spans="8:11">
      <c r="H4309" s="49"/>
      <c r="I4309" s="49"/>
      <c r="J4309" s="50"/>
      <c r="K4309" s="50"/>
    </row>
    <row r="4310" spans="8:11">
      <c r="H4310" s="49"/>
      <c r="I4310" s="49"/>
      <c r="J4310" s="50"/>
      <c r="K4310" s="50"/>
    </row>
    <row r="4311" spans="8:11">
      <c r="H4311" s="49"/>
      <c r="I4311" s="49"/>
      <c r="J4311" s="50"/>
      <c r="K4311" s="50"/>
    </row>
    <row r="4312" spans="8:11">
      <c r="H4312" s="49"/>
      <c r="I4312" s="49"/>
      <c r="J4312" s="50"/>
      <c r="K4312" s="50"/>
    </row>
    <row r="4313" spans="8:11">
      <c r="H4313" s="49"/>
      <c r="I4313" s="49"/>
      <c r="J4313" s="50"/>
      <c r="K4313" s="50"/>
    </row>
    <row r="4314" spans="8:11">
      <c r="H4314" s="49"/>
      <c r="I4314" s="49"/>
      <c r="J4314" s="50"/>
      <c r="K4314" s="50"/>
    </row>
    <row r="4315" spans="8:11">
      <c r="H4315" s="49"/>
      <c r="I4315" s="49"/>
      <c r="J4315" s="50"/>
      <c r="K4315" s="50"/>
    </row>
    <row r="4316" spans="8:11">
      <c r="H4316" s="49"/>
      <c r="I4316" s="49"/>
      <c r="J4316" s="50"/>
      <c r="K4316" s="50"/>
    </row>
    <row r="4317" spans="8:11">
      <c r="H4317" s="49"/>
      <c r="I4317" s="49"/>
      <c r="J4317" s="50"/>
      <c r="K4317" s="50"/>
    </row>
    <row r="4318" spans="8:11">
      <c r="H4318" s="49"/>
      <c r="I4318" s="49"/>
      <c r="J4318" s="50"/>
      <c r="K4318" s="50"/>
    </row>
    <row r="4319" spans="8:11">
      <c r="H4319" s="49"/>
      <c r="I4319" s="49"/>
      <c r="J4319" s="50"/>
      <c r="K4319" s="50"/>
    </row>
    <row r="4320" spans="8:11">
      <c r="H4320" s="49"/>
      <c r="I4320" s="49"/>
      <c r="J4320" s="50"/>
      <c r="K4320" s="50"/>
    </row>
    <row r="4321" spans="8:11">
      <c r="H4321" s="49"/>
      <c r="I4321" s="49"/>
      <c r="J4321" s="50"/>
      <c r="K4321" s="50"/>
    </row>
    <row r="4322" spans="8:11">
      <c r="H4322" s="49"/>
      <c r="I4322" s="49"/>
      <c r="J4322" s="50"/>
      <c r="K4322" s="50"/>
    </row>
    <row r="4323" spans="8:11">
      <c r="H4323" s="49"/>
      <c r="I4323" s="49"/>
      <c r="J4323" s="50"/>
      <c r="K4323" s="50"/>
    </row>
    <row r="4324" spans="8:11">
      <c r="H4324" s="49"/>
      <c r="I4324" s="49"/>
      <c r="J4324" s="50"/>
      <c r="K4324" s="50"/>
    </row>
    <row r="4325" spans="8:11">
      <c r="H4325" s="49"/>
      <c r="I4325" s="49"/>
      <c r="J4325" s="50"/>
      <c r="K4325" s="50"/>
    </row>
    <row r="4326" spans="8:11">
      <c r="H4326" s="49"/>
      <c r="I4326" s="49"/>
      <c r="J4326" s="50"/>
      <c r="K4326" s="50"/>
    </row>
    <row r="4327" spans="8:11">
      <c r="H4327" s="49"/>
      <c r="I4327" s="49"/>
      <c r="J4327" s="50"/>
      <c r="K4327" s="50"/>
    </row>
    <row r="4328" spans="8:11">
      <c r="H4328" s="49"/>
      <c r="I4328" s="49"/>
      <c r="J4328" s="50"/>
      <c r="K4328" s="50"/>
    </row>
    <row r="4329" spans="8:11">
      <c r="H4329" s="49"/>
      <c r="I4329" s="49"/>
      <c r="J4329" s="50"/>
      <c r="K4329" s="50"/>
    </row>
    <row r="4330" spans="8:11">
      <c r="H4330" s="49"/>
      <c r="I4330" s="49"/>
      <c r="J4330" s="50"/>
      <c r="K4330" s="50"/>
    </row>
    <row r="4331" spans="8:11">
      <c r="H4331" s="49"/>
      <c r="I4331" s="49"/>
      <c r="J4331" s="50"/>
      <c r="K4331" s="50"/>
    </row>
    <row r="4332" spans="8:11">
      <c r="H4332" s="49"/>
      <c r="I4332" s="49"/>
      <c r="J4332" s="50"/>
      <c r="K4332" s="50"/>
    </row>
    <row r="4333" spans="8:11">
      <c r="H4333" s="49"/>
      <c r="I4333" s="49"/>
      <c r="J4333" s="50"/>
      <c r="K4333" s="50"/>
    </row>
    <row r="4334" spans="8:11">
      <c r="H4334" s="49"/>
      <c r="I4334" s="49"/>
      <c r="J4334" s="50"/>
      <c r="K4334" s="50"/>
    </row>
    <row r="4335" spans="8:11">
      <c r="H4335" s="49"/>
      <c r="I4335" s="49"/>
      <c r="J4335" s="50"/>
      <c r="K4335" s="50"/>
    </row>
    <row r="4336" spans="8:11">
      <c r="H4336" s="49"/>
      <c r="I4336" s="49"/>
      <c r="J4336" s="50"/>
      <c r="K4336" s="50"/>
    </row>
    <row r="4337" spans="8:11">
      <c r="H4337" s="49"/>
      <c r="I4337" s="49"/>
      <c r="J4337" s="50"/>
      <c r="K4337" s="50"/>
    </row>
    <row r="4338" spans="8:11">
      <c r="H4338" s="49"/>
      <c r="I4338" s="49"/>
      <c r="J4338" s="50"/>
      <c r="K4338" s="50"/>
    </row>
    <row r="4339" spans="8:11">
      <c r="H4339" s="49"/>
      <c r="I4339" s="49"/>
      <c r="J4339" s="50"/>
      <c r="K4339" s="50"/>
    </row>
    <row r="4340" spans="8:11">
      <c r="H4340" s="49"/>
      <c r="I4340" s="49"/>
      <c r="J4340" s="50"/>
      <c r="K4340" s="50"/>
    </row>
    <row r="4341" spans="8:11">
      <c r="H4341" s="49"/>
      <c r="I4341" s="49"/>
      <c r="J4341" s="50"/>
      <c r="K4341" s="50"/>
    </row>
    <row r="4342" spans="8:11">
      <c r="H4342" s="49"/>
      <c r="I4342" s="49"/>
      <c r="J4342" s="50"/>
      <c r="K4342" s="50"/>
    </row>
    <row r="4343" spans="8:11">
      <c r="H4343" s="49"/>
      <c r="I4343" s="49"/>
      <c r="J4343" s="50"/>
      <c r="K4343" s="50"/>
    </row>
    <row r="4344" spans="8:11">
      <c r="H4344" s="49"/>
      <c r="I4344" s="49"/>
      <c r="J4344" s="50"/>
      <c r="K4344" s="50"/>
    </row>
    <row r="4345" spans="8:11">
      <c r="H4345" s="49"/>
      <c r="I4345" s="49"/>
      <c r="J4345" s="50"/>
      <c r="K4345" s="50"/>
    </row>
    <row r="4346" spans="8:11">
      <c r="H4346" s="49"/>
      <c r="I4346" s="49"/>
      <c r="J4346" s="50"/>
      <c r="K4346" s="50"/>
    </row>
    <row r="4347" spans="8:11">
      <c r="H4347" s="49"/>
      <c r="I4347" s="49"/>
      <c r="J4347" s="50"/>
      <c r="K4347" s="50"/>
    </row>
    <row r="4348" spans="8:11">
      <c r="H4348" s="49"/>
      <c r="I4348" s="49"/>
      <c r="J4348" s="50"/>
      <c r="K4348" s="50"/>
    </row>
    <row r="4349" spans="8:11">
      <c r="H4349" s="49"/>
      <c r="I4349" s="49"/>
      <c r="J4349" s="50"/>
      <c r="K4349" s="50"/>
    </row>
    <row r="4350" spans="8:11">
      <c r="H4350" s="49"/>
      <c r="I4350" s="49"/>
      <c r="J4350" s="50"/>
      <c r="K4350" s="50"/>
    </row>
    <row r="4351" spans="8:11">
      <c r="H4351" s="49"/>
      <c r="I4351" s="49"/>
      <c r="J4351" s="50"/>
      <c r="K4351" s="50"/>
    </row>
    <row r="4352" spans="8:11">
      <c r="H4352" s="49"/>
      <c r="I4352" s="49"/>
      <c r="J4352" s="50"/>
      <c r="K4352" s="50"/>
    </row>
    <row r="4353" spans="8:11">
      <c r="H4353" s="49"/>
      <c r="I4353" s="49"/>
      <c r="J4353" s="50"/>
      <c r="K4353" s="50"/>
    </row>
    <row r="4354" spans="8:11">
      <c r="H4354" s="49"/>
      <c r="I4354" s="49"/>
      <c r="J4354" s="50"/>
      <c r="K4354" s="50"/>
    </row>
    <row r="4355" spans="8:11">
      <c r="H4355" s="49"/>
      <c r="I4355" s="49"/>
      <c r="J4355" s="50"/>
      <c r="K4355" s="50"/>
    </row>
    <row r="4356" spans="8:11">
      <c r="H4356" s="49"/>
      <c r="I4356" s="49"/>
      <c r="J4356" s="50"/>
      <c r="K4356" s="50"/>
    </row>
    <row r="4357" spans="8:11">
      <c r="H4357" s="49"/>
      <c r="I4357" s="49"/>
      <c r="J4357" s="50"/>
      <c r="K4357" s="50"/>
    </row>
    <row r="4358" spans="8:11">
      <c r="H4358" s="49"/>
      <c r="I4358" s="49"/>
      <c r="J4358" s="50"/>
      <c r="K4358" s="50"/>
    </row>
    <row r="4359" spans="8:11">
      <c r="H4359" s="49"/>
      <c r="I4359" s="49"/>
      <c r="J4359" s="50"/>
      <c r="K4359" s="50"/>
    </row>
    <row r="4360" spans="8:11">
      <c r="H4360" s="49"/>
      <c r="I4360" s="49"/>
      <c r="J4360" s="50"/>
      <c r="K4360" s="50"/>
    </row>
    <row r="4361" spans="8:11">
      <c r="H4361" s="49"/>
      <c r="I4361" s="49"/>
      <c r="J4361" s="50"/>
      <c r="K4361" s="50"/>
    </row>
    <row r="4362" spans="8:11">
      <c r="H4362" s="49"/>
      <c r="I4362" s="49"/>
      <c r="J4362" s="50"/>
      <c r="K4362" s="50"/>
    </row>
    <row r="4363" spans="8:11">
      <c r="H4363" s="49"/>
      <c r="I4363" s="49"/>
      <c r="J4363" s="50"/>
      <c r="K4363" s="50"/>
    </row>
    <row r="4364" spans="8:11">
      <c r="H4364" s="49"/>
      <c r="I4364" s="49"/>
      <c r="J4364" s="50"/>
      <c r="K4364" s="50"/>
    </row>
    <row r="4365" spans="8:11">
      <c r="H4365" s="49"/>
      <c r="I4365" s="49"/>
      <c r="J4365" s="50"/>
      <c r="K4365" s="50"/>
    </row>
    <row r="4366" spans="8:11">
      <c r="H4366" s="49"/>
      <c r="I4366" s="49"/>
      <c r="J4366" s="50"/>
      <c r="K4366" s="50"/>
    </row>
    <row r="4367" spans="8:11">
      <c r="H4367" s="49"/>
      <c r="I4367" s="49"/>
      <c r="J4367" s="50"/>
      <c r="K4367" s="50"/>
    </row>
    <row r="4368" spans="8:11">
      <c r="H4368" s="49"/>
      <c r="I4368" s="49"/>
      <c r="J4368" s="50"/>
      <c r="K4368" s="50"/>
    </row>
    <row r="4369" spans="8:11">
      <c r="H4369" s="49"/>
      <c r="I4369" s="49"/>
      <c r="J4369" s="50"/>
      <c r="K4369" s="50"/>
    </row>
    <row r="4370" spans="8:11">
      <c r="H4370" s="49"/>
      <c r="I4370" s="49"/>
      <c r="J4370" s="50"/>
      <c r="K4370" s="50"/>
    </row>
    <row r="4371" spans="8:11">
      <c r="H4371" s="49"/>
      <c r="I4371" s="49"/>
      <c r="J4371" s="50"/>
      <c r="K4371" s="50"/>
    </row>
    <row r="4372" spans="8:11">
      <c r="H4372" s="49"/>
      <c r="I4372" s="49"/>
      <c r="J4372" s="50"/>
      <c r="K4372" s="50"/>
    </row>
    <row r="4373" spans="8:11">
      <c r="H4373" s="49"/>
      <c r="I4373" s="49"/>
      <c r="J4373" s="50"/>
      <c r="K4373" s="50"/>
    </row>
    <row r="4374" spans="8:11">
      <c r="H4374" s="49"/>
      <c r="I4374" s="49"/>
      <c r="J4374" s="50"/>
      <c r="K4374" s="50"/>
    </row>
    <row r="4375" spans="8:11">
      <c r="H4375" s="49"/>
      <c r="I4375" s="49"/>
      <c r="J4375" s="50"/>
      <c r="K4375" s="50"/>
    </row>
    <row r="4376" spans="8:11">
      <c r="H4376" s="49"/>
      <c r="I4376" s="49"/>
      <c r="J4376" s="50"/>
      <c r="K4376" s="50"/>
    </row>
    <row r="4377" spans="8:11">
      <c r="H4377" s="49"/>
      <c r="I4377" s="49"/>
      <c r="J4377" s="50"/>
      <c r="K4377" s="50"/>
    </row>
    <row r="4378" spans="8:11">
      <c r="H4378" s="49"/>
      <c r="I4378" s="49"/>
      <c r="J4378" s="50"/>
      <c r="K4378" s="50"/>
    </row>
    <row r="4379" spans="8:11">
      <c r="H4379" s="49"/>
      <c r="I4379" s="49"/>
      <c r="J4379" s="50"/>
      <c r="K4379" s="50"/>
    </row>
    <row r="4380" spans="8:11">
      <c r="H4380" s="49"/>
      <c r="I4380" s="49"/>
      <c r="J4380" s="50"/>
      <c r="K4380" s="50"/>
    </row>
    <row r="4381" spans="8:11">
      <c r="H4381" s="49"/>
      <c r="I4381" s="49"/>
      <c r="J4381" s="50"/>
      <c r="K4381" s="50"/>
    </row>
    <row r="4382" spans="8:11">
      <c r="H4382" s="49"/>
      <c r="I4382" s="49"/>
      <c r="J4382" s="50"/>
      <c r="K4382" s="50"/>
    </row>
    <row r="4383" spans="8:11">
      <c r="H4383" s="49"/>
      <c r="I4383" s="49"/>
      <c r="J4383" s="50"/>
      <c r="K4383" s="50"/>
    </row>
    <row r="4384" spans="8:11">
      <c r="H4384" s="49"/>
      <c r="I4384" s="49"/>
      <c r="J4384" s="50"/>
      <c r="K4384" s="50"/>
    </row>
    <row r="4385" spans="8:11">
      <c r="H4385" s="49"/>
      <c r="I4385" s="49"/>
      <c r="J4385" s="50"/>
      <c r="K4385" s="50"/>
    </row>
    <row r="4386" spans="8:11">
      <c r="H4386" s="49"/>
      <c r="I4386" s="49"/>
      <c r="J4386" s="50"/>
      <c r="K4386" s="50"/>
    </row>
    <row r="4387" spans="8:11">
      <c r="H4387" s="49"/>
      <c r="I4387" s="49"/>
      <c r="J4387" s="50"/>
      <c r="K4387" s="50"/>
    </row>
    <row r="4388" spans="8:11">
      <c r="H4388" s="49"/>
      <c r="I4388" s="49"/>
      <c r="J4388" s="50"/>
      <c r="K4388" s="50"/>
    </row>
    <row r="4389" spans="8:11">
      <c r="H4389" s="49"/>
      <c r="I4389" s="49"/>
      <c r="J4389" s="50"/>
      <c r="K4389" s="50"/>
    </row>
    <row r="4390" spans="8:11">
      <c r="H4390" s="49"/>
      <c r="I4390" s="49"/>
      <c r="J4390" s="50"/>
      <c r="K4390" s="50"/>
    </row>
    <row r="4391" spans="8:11">
      <c r="H4391" s="49"/>
      <c r="I4391" s="49"/>
      <c r="J4391" s="50"/>
      <c r="K4391" s="50"/>
    </row>
    <row r="4392" spans="8:11">
      <c r="H4392" s="49"/>
      <c r="I4392" s="49"/>
      <c r="J4392" s="50"/>
      <c r="K4392" s="50"/>
    </row>
    <row r="4393" spans="8:11">
      <c r="H4393" s="49"/>
      <c r="I4393" s="49"/>
      <c r="J4393" s="50"/>
      <c r="K4393" s="50"/>
    </row>
    <row r="4394" spans="8:11">
      <c r="H4394" s="49"/>
      <c r="I4394" s="49"/>
      <c r="J4394" s="50"/>
      <c r="K4394" s="50"/>
    </row>
    <row r="4395" spans="8:11">
      <c r="H4395" s="49"/>
      <c r="I4395" s="49"/>
      <c r="J4395" s="50"/>
      <c r="K4395" s="50"/>
    </row>
    <row r="4396" spans="8:11">
      <c r="H4396" s="49"/>
      <c r="I4396" s="49"/>
      <c r="J4396" s="50"/>
      <c r="K4396" s="50"/>
    </row>
    <row r="4397" spans="8:11">
      <c r="H4397" s="49"/>
      <c r="I4397" s="49"/>
      <c r="J4397" s="50"/>
      <c r="K4397" s="50"/>
    </row>
    <row r="4398" spans="8:11">
      <c r="H4398" s="49"/>
      <c r="I4398" s="49"/>
      <c r="J4398" s="50"/>
      <c r="K4398" s="50"/>
    </row>
    <row r="4399" spans="8:11">
      <c r="H4399" s="49"/>
      <c r="I4399" s="49"/>
      <c r="J4399" s="50"/>
      <c r="K4399" s="50"/>
    </row>
    <row r="4400" spans="8:11">
      <c r="H4400" s="49"/>
      <c r="I4400" s="49"/>
      <c r="J4400" s="50"/>
      <c r="K4400" s="50"/>
    </row>
    <row r="4401" spans="8:11">
      <c r="H4401" s="49"/>
      <c r="I4401" s="49"/>
      <c r="J4401" s="50"/>
      <c r="K4401" s="50"/>
    </row>
    <row r="4402" spans="8:11">
      <c r="H4402" s="49"/>
      <c r="I4402" s="49"/>
      <c r="J4402" s="50"/>
      <c r="K4402" s="50"/>
    </row>
    <row r="4403" spans="8:11">
      <c r="H4403" s="49"/>
      <c r="I4403" s="49"/>
      <c r="J4403" s="50"/>
      <c r="K4403" s="50"/>
    </row>
    <row r="4404" spans="8:11">
      <c r="H4404" s="49"/>
      <c r="I4404" s="49"/>
      <c r="J4404" s="50"/>
      <c r="K4404" s="50"/>
    </row>
    <row r="4405" spans="8:11">
      <c r="H4405" s="49"/>
      <c r="I4405" s="49"/>
      <c r="J4405" s="50"/>
      <c r="K4405" s="50"/>
    </row>
    <row r="4406" spans="8:11">
      <c r="H4406" s="49"/>
      <c r="I4406" s="49"/>
      <c r="J4406" s="50"/>
      <c r="K4406" s="50"/>
    </row>
    <row r="4407" spans="8:11">
      <c r="H4407" s="49"/>
      <c r="I4407" s="49"/>
      <c r="J4407" s="50"/>
      <c r="K4407" s="50"/>
    </row>
    <row r="4408" spans="8:11">
      <c r="H4408" s="49"/>
      <c r="I4408" s="49"/>
      <c r="J4408" s="50"/>
      <c r="K4408" s="50"/>
    </row>
    <row r="4409" spans="8:11">
      <c r="H4409" s="49"/>
      <c r="I4409" s="49"/>
      <c r="J4409" s="50"/>
      <c r="K4409" s="50"/>
    </row>
    <row r="4410" spans="8:11">
      <c r="H4410" s="49"/>
      <c r="I4410" s="49"/>
      <c r="J4410" s="50"/>
      <c r="K4410" s="50"/>
    </row>
    <row r="4411" spans="8:11">
      <c r="H4411" s="49"/>
      <c r="I4411" s="49"/>
      <c r="J4411" s="50"/>
      <c r="K4411" s="50"/>
    </row>
    <row r="4412" spans="8:11">
      <c r="H4412" s="49"/>
      <c r="I4412" s="49"/>
      <c r="J4412" s="50"/>
      <c r="K4412" s="50"/>
    </row>
    <row r="4413" spans="8:11">
      <c r="H4413" s="49"/>
      <c r="I4413" s="49"/>
      <c r="J4413" s="50"/>
      <c r="K4413" s="50"/>
    </row>
    <row r="4414" spans="8:11">
      <c r="H4414" s="49"/>
      <c r="I4414" s="49"/>
      <c r="J4414" s="50"/>
      <c r="K4414" s="50"/>
    </row>
    <row r="4415" spans="8:11">
      <c r="H4415" s="49"/>
      <c r="I4415" s="49"/>
      <c r="J4415" s="50"/>
      <c r="K4415" s="50"/>
    </row>
    <row r="4416" spans="8:11">
      <c r="H4416" s="49"/>
      <c r="I4416" s="49"/>
      <c r="J4416" s="50"/>
      <c r="K4416" s="50"/>
    </row>
    <row r="4417" spans="8:11">
      <c r="H4417" s="49"/>
      <c r="I4417" s="49"/>
      <c r="J4417" s="50"/>
      <c r="K4417" s="50"/>
    </row>
    <row r="4418" spans="8:11">
      <c r="H4418" s="49"/>
      <c r="I4418" s="49"/>
      <c r="J4418" s="50"/>
      <c r="K4418" s="50"/>
    </row>
    <row r="4419" spans="8:11">
      <c r="H4419" s="49"/>
      <c r="I4419" s="49"/>
      <c r="J4419" s="50"/>
      <c r="K4419" s="50"/>
    </row>
    <row r="4420" spans="8:11">
      <c r="H4420" s="49"/>
      <c r="I4420" s="49"/>
      <c r="J4420" s="50"/>
      <c r="K4420" s="50"/>
    </row>
    <row r="4421" spans="8:11">
      <c r="H4421" s="49"/>
      <c r="I4421" s="49"/>
      <c r="J4421" s="50"/>
      <c r="K4421" s="50"/>
    </row>
    <row r="4422" spans="8:11">
      <c r="H4422" s="49"/>
      <c r="I4422" s="49"/>
      <c r="J4422" s="50"/>
      <c r="K4422" s="50"/>
    </row>
    <row r="4423" spans="8:11">
      <c r="H4423" s="49"/>
      <c r="I4423" s="49"/>
      <c r="J4423" s="50"/>
      <c r="K4423" s="50"/>
    </row>
    <row r="4424" spans="8:11">
      <c r="H4424" s="49"/>
      <c r="I4424" s="49"/>
      <c r="J4424" s="50"/>
      <c r="K4424" s="50"/>
    </row>
    <row r="4425" spans="8:11">
      <c r="H4425" s="49"/>
      <c r="I4425" s="49"/>
      <c r="J4425" s="50"/>
      <c r="K4425" s="50"/>
    </row>
    <row r="4426" spans="8:11">
      <c r="H4426" s="49"/>
      <c r="I4426" s="49"/>
      <c r="J4426" s="50"/>
      <c r="K4426" s="50"/>
    </row>
    <row r="4427" spans="8:11">
      <c r="H4427" s="49"/>
      <c r="I4427" s="49"/>
      <c r="J4427" s="50"/>
      <c r="K4427" s="50"/>
    </row>
    <row r="4428" spans="8:11">
      <c r="H4428" s="49"/>
      <c r="I4428" s="49"/>
      <c r="J4428" s="50"/>
      <c r="K4428" s="50"/>
    </row>
    <row r="4429" spans="8:11">
      <c r="H4429" s="49"/>
      <c r="I4429" s="49"/>
      <c r="J4429" s="50"/>
      <c r="K4429" s="50"/>
    </row>
    <row r="4430" spans="8:11">
      <c r="H4430" s="49"/>
      <c r="I4430" s="49"/>
      <c r="J4430" s="50"/>
      <c r="K4430" s="50"/>
    </row>
    <row r="4431" spans="8:11">
      <c r="H4431" s="49"/>
      <c r="I4431" s="49"/>
      <c r="J4431" s="50"/>
      <c r="K4431" s="50"/>
    </row>
    <row r="4432" spans="8:11">
      <c r="H4432" s="49"/>
      <c r="I4432" s="49"/>
      <c r="J4432" s="50"/>
      <c r="K4432" s="50"/>
    </row>
    <row r="4433" spans="8:11">
      <c r="H4433" s="49"/>
      <c r="I4433" s="49"/>
      <c r="J4433" s="50"/>
      <c r="K4433" s="50"/>
    </row>
    <row r="4434" spans="8:11">
      <c r="H4434" s="49"/>
      <c r="I4434" s="49"/>
      <c r="J4434" s="50"/>
      <c r="K4434" s="50"/>
    </row>
    <row r="4435" spans="8:11">
      <c r="H4435" s="49"/>
      <c r="I4435" s="49"/>
      <c r="J4435" s="50"/>
      <c r="K4435" s="50"/>
    </row>
    <row r="4436" spans="8:11">
      <c r="H4436" s="49"/>
      <c r="I4436" s="49"/>
      <c r="J4436" s="50"/>
      <c r="K4436" s="50"/>
    </row>
    <row r="4437" spans="8:11">
      <c r="H4437" s="49"/>
      <c r="I4437" s="49"/>
      <c r="J4437" s="50"/>
      <c r="K4437" s="50"/>
    </row>
    <row r="4438" spans="8:11">
      <c r="H4438" s="49"/>
      <c r="I4438" s="49"/>
      <c r="J4438" s="50"/>
      <c r="K4438" s="50"/>
    </row>
    <row r="4439" spans="8:11">
      <c r="H4439" s="49"/>
      <c r="I4439" s="49"/>
      <c r="J4439" s="50"/>
      <c r="K4439" s="50"/>
    </row>
    <row r="4440" spans="8:11">
      <c r="H4440" s="49"/>
      <c r="I4440" s="49"/>
      <c r="J4440" s="50"/>
      <c r="K4440" s="50"/>
    </row>
    <row r="4441" spans="8:11">
      <c r="H4441" s="49"/>
      <c r="I4441" s="49"/>
      <c r="J4441" s="50"/>
      <c r="K4441" s="50"/>
    </row>
    <row r="4442" spans="8:11">
      <c r="H4442" s="49"/>
      <c r="I4442" s="49"/>
      <c r="J4442" s="50"/>
      <c r="K4442" s="50"/>
    </row>
    <row r="4443" spans="8:11">
      <c r="H4443" s="49"/>
      <c r="I4443" s="49"/>
      <c r="J4443" s="50"/>
      <c r="K4443" s="50"/>
    </row>
    <row r="4444" spans="8:11">
      <c r="H4444" s="49"/>
      <c r="I4444" s="49"/>
      <c r="J4444" s="50"/>
      <c r="K4444" s="50"/>
    </row>
    <row r="4445" spans="8:11">
      <c r="H4445" s="49"/>
      <c r="I4445" s="49"/>
      <c r="J4445" s="50"/>
      <c r="K4445" s="50"/>
    </row>
    <row r="4446" spans="8:11">
      <c r="H4446" s="49"/>
      <c r="I4446" s="49"/>
      <c r="J4446" s="50"/>
      <c r="K4446" s="50"/>
    </row>
    <row r="4447" spans="8:11">
      <c r="H4447" s="49"/>
      <c r="I4447" s="49"/>
      <c r="J4447" s="50"/>
      <c r="K4447" s="50"/>
    </row>
    <row r="4448" spans="8:11">
      <c r="H4448" s="49"/>
      <c r="I4448" s="49"/>
      <c r="J4448" s="50"/>
      <c r="K4448" s="50"/>
    </row>
    <row r="4449" spans="8:11">
      <c r="H4449" s="49"/>
      <c r="I4449" s="49"/>
      <c r="J4449" s="50"/>
      <c r="K4449" s="50"/>
    </row>
    <row r="4450" spans="8:11">
      <c r="H4450" s="49"/>
      <c r="I4450" s="49"/>
      <c r="J4450" s="50"/>
      <c r="K4450" s="50"/>
    </row>
    <row r="4451" spans="8:11">
      <c r="H4451" s="49"/>
      <c r="I4451" s="49"/>
      <c r="J4451" s="50"/>
      <c r="K4451" s="50"/>
    </row>
    <row r="4452" spans="8:11">
      <c r="H4452" s="49"/>
      <c r="I4452" s="49"/>
      <c r="J4452" s="50"/>
      <c r="K4452" s="50"/>
    </row>
    <row r="4453" spans="8:11">
      <c r="H4453" s="49"/>
      <c r="I4453" s="49"/>
      <c r="J4453" s="50"/>
      <c r="K4453" s="50"/>
    </row>
    <row r="4454" spans="8:11">
      <c r="H4454" s="49"/>
      <c r="I4454" s="49"/>
      <c r="J4454" s="50"/>
      <c r="K4454" s="50"/>
    </row>
    <row r="4455" spans="8:11">
      <c r="H4455" s="49"/>
      <c r="I4455" s="49"/>
      <c r="J4455" s="50"/>
      <c r="K4455" s="50"/>
    </row>
    <row r="4456" spans="8:11">
      <c r="H4456" s="49"/>
      <c r="I4456" s="49"/>
      <c r="J4456" s="50"/>
      <c r="K4456" s="50"/>
    </row>
    <row r="4457" spans="8:11">
      <c r="H4457" s="49"/>
      <c r="I4457" s="49"/>
      <c r="J4457" s="50"/>
      <c r="K4457" s="50"/>
    </row>
    <row r="4458" spans="8:11">
      <c r="H4458" s="49"/>
      <c r="I4458" s="49"/>
      <c r="J4458" s="50"/>
      <c r="K4458" s="50"/>
    </row>
    <row r="4459" spans="8:11">
      <c r="H4459" s="49"/>
      <c r="I4459" s="49"/>
      <c r="J4459" s="50"/>
      <c r="K4459" s="50"/>
    </row>
    <row r="4460" spans="8:11">
      <c r="H4460" s="49"/>
      <c r="I4460" s="49"/>
      <c r="J4460" s="50"/>
      <c r="K4460" s="50"/>
    </row>
    <row r="4461" spans="8:11">
      <c r="H4461" s="49"/>
      <c r="I4461" s="49"/>
      <c r="J4461" s="50"/>
      <c r="K4461" s="50"/>
    </row>
    <row r="4462" spans="8:11">
      <c r="H4462" s="49"/>
      <c r="I4462" s="49"/>
      <c r="J4462" s="50"/>
      <c r="K4462" s="50"/>
    </row>
    <row r="4463" spans="8:11">
      <c r="H4463" s="49"/>
      <c r="I4463" s="49"/>
      <c r="J4463" s="50"/>
      <c r="K4463" s="50"/>
    </row>
    <row r="4464" spans="8:11">
      <c r="H4464" s="49"/>
      <c r="I4464" s="49"/>
      <c r="J4464" s="50"/>
      <c r="K4464" s="50"/>
    </row>
    <row r="4465" spans="8:11">
      <c r="H4465" s="49"/>
      <c r="I4465" s="49"/>
      <c r="J4465" s="50"/>
      <c r="K4465" s="50"/>
    </row>
    <row r="4466" spans="8:11">
      <c r="H4466" s="49"/>
      <c r="I4466" s="49"/>
      <c r="J4466" s="50"/>
      <c r="K4466" s="50"/>
    </row>
    <row r="4467" spans="8:11">
      <c r="H4467" s="49"/>
      <c r="I4467" s="49"/>
      <c r="J4467" s="50"/>
      <c r="K4467" s="50"/>
    </row>
    <row r="4468" spans="8:11">
      <c r="H4468" s="49"/>
      <c r="I4468" s="49"/>
      <c r="J4468" s="50"/>
      <c r="K4468" s="50"/>
    </row>
    <row r="4469" spans="8:11">
      <c r="H4469" s="49"/>
      <c r="I4469" s="49"/>
      <c r="J4469" s="50"/>
      <c r="K4469" s="50"/>
    </row>
    <row r="4470" spans="8:11">
      <c r="H4470" s="49"/>
      <c r="I4470" s="49"/>
      <c r="J4470" s="50"/>
      <c r="K4470" s="50"/>
    </row>
    <row r="4471" spans="8:11">
      <c r="H4471" s="49"/>
      <c r="I4471" s="49"/>
      <c r="J4471" s="50"/>
      <c r="K4471" s="50"/>
    </row>
    <row r="4472" spans="8:11">
      <c r="H4472" s="49"/>
      <c r="I4472" s="49"/>
      <c r="J4472" s="50"/>
      <c r="K4472" s="50"/>
    </row>
    <row r="4473" spans="8:11">
      <c r="H4473" s="49"/>
      <c r="I4473" s="49"/>
      <c r="J4473" s="50"/>
      <c r="K4473" s="50"/>
    </row>
    <row r="4474" spans="8:11">
      <c r="H4474" s="49"/>
      <c r="I4474" s="49"/>
      <c r="J4474" s="50"/>
      <c r="K4474" s="50"/>
    </row>
    <row r="4475" spans="8:11">
      <c r="H4475" s="49"/>
      <c r="I4475" s="49"/>
      <c r="J4475" s="50"/>
      <c r="K4475" s="50"/>
    </row>
    <row r="4476" spans="8:11">
      <c r="H4476" s="49"/>
      <c r="I4476" s="49"/>
      <c r="J4476" s="50"/>
      <c r="K4476" s="50"/>
    </row>
    <row r="4477" spans="8:11">
      <c r="H4477" s="49"/>
      <c r="I4477" s="49"/>
      <c r="J4477" s="50"/>
      <c r="K4477" s="50"/>
    </row>
    <row r="4478" spans="8:11">
      <c r="H4478" s="49"/>
      <c r="I4478" s="49"/>
      <c r="J4478" s="50"/>
      <c r="K4478" s="50"/>
    </row>
    <row r="4479" spans="8:11">
      <c r="H4479" s="49"/>
      <c r="I4479" s="49"/>
      <c r="J4479" s="50"/>
      <c r="K4479" s="50"/>
    </row>
    <row r="4480" spans="8:11">
      <c r="H4480" s="49"/>
      <c r="I4480" s="49"/>
      <c r="J4480" s="50"/>
      <c r="K4480" s="50"/>
    </row>
    <row r="4481" spans="8:11">
      <c r="H4481" s="49"/>
      <c r="I4481" s="49"/>
      <c r="J4481" s="50"/>
      <c r="K4481" s="50"/>
    </row>
    <row r="4482" spans="8:11">
      <c r="H4482" s="49"/>
      <c r="I4482" s="49"/>
      <c r="J4482" s="50"/>
      <c r="K4482" s="50"/>
    </row>
    <row r="4483" spans="8:11">
      <c r="H4483" s="49"/>
      <c r="I4483" s="49"/>
      <c r="J4483" s="50"/>
      <c r="K4483" s="50"/>
    </row>
    <row r="4484" spans="8:11">
      <c r="H4484" s="49"/>
      <c r="I4484" s="49"/>
      <c r="J4484" s="50"/>
      <c r="K4484" s="50"/>
    </row>
    <row r="4485" spans="8:11">
      <c r="H4485" s="49"/>
      <c r="I4485" s="49"/>
      <c r="J4485" s="50"/>
      <c r="K4485" s="50"/>
    </row>
    <row r="4486" spans="8:11">
      <c r="H4486" s="49"/>
      <c r="I4486" s="49"/>
      <c r="J4486" s="50"/>
      <c r="K4486" s="50"/>
    </row>
    <row r="4487" spans="8:11">
      <c r="H4487" s="49"/>
      <c r="I4487" s="49"/>
      <c r="J4487" s="50"/>
      <c r="K4487" s="50"/>
    </row>
    <row r="4488" spans="8:11">
      <c r="H4488" s="49"/>
      <c r="I4488" s="49"/>
      <c r="J4488" s="50"/>
      <c r="K4488" s="50"/>
    </row>
    <row r="4489" spans="8:11">
      <c r="H4489" s="49"/>
      <c r="I4489" s="49"/>
      <c r="J4489" s="50"/>
      <c r="K4489" s="50"/>
    </row>
    <row r="4490" spans="8:11">
      <c r="H4490" s="49"/>
      <c r="I4490" s="49"/>
      <c r="J4490" s="50"/>
      <c r="K4490" s="50"/>
    </row>
    <row r="4491" spans="8:11">
      <c r="H4491" s="49"/>
      <c r="I4491" s="49"/>
      <c r="J4491" s="50"/>
      <c r="K4491" s="50"/>
    </row>
    <row r="4492" spans="8:11">
      <c r="H4492" s="49"/>
      <c r="I4492" s="49"/>
      <c r="J4492" s="50"/>
      <c r="K4492" s="50"/>
    </row>
    <row r="4493" spans="8:11">
      <c r="H4493" s="49"/>
      <c r="I4493" s="49"/>
      <c r="J4493" s="50"/>
      <c r="K4493" s="50"/>
    </row>
    <row r="4494" spans="8:11">
      <c r="H4494" s="49"/>
      <c r="I4494" s="49"/>
      <c r="J4494" s="50"/>
      <c r="K4494" s="50"/>
    </row>
    <row r="4495" spans="8:11">
      <c r="H4495" s="49"/>
      <c r="I4495" s="49"/>
      <c r="J4495" s="50"/>
      <c r="K4495" s="50"/>
    </row>
    <row r="4496" spans="8:11">
      <c r="H4496" s="49"/>
      <c r="I4496" s="49"/>
      <c r="J4496" s="50"/>
      <c r="K4496" s="50"/>
    </row>
    <row r="4497" spans="8:11">
      <c r="H4497" s="49"/>
      <c r="I4497" s="49"/>
      <c r="J4497" s="50"/>
      <c r="K4497" s="50"/>
    </row>
    <row r="4498" spans="8:11">
      <c r="H4498" s="49"/>
      <c r="I4498" s="49"/>
      <c r="J4498" s="50"/>
      <c r="K4498" s="50"/>
    </row>
    <row r="4499" spans="8:11">
      <c r="H4499" s="49"/>
      <c r="I4499" s="49"/>
      <c r="J4499" s="50"/>
      <c r="K4499" s="50"/>
    </row>
    <row r="4500" spans="8:11">
      <c r="H4500" s="49"/>
      <c r="I4500" s="49"/>
      <c r="J4500" s="50"/>
      <c r="K4500" s="50"/>
    </row>
    <row r="4501" spans="8:11">
      <c r="H4501" s="49"/>
      <c r="I4501" s="49"/>
      <c r="J4501" s="50"/>
      <c r="K4501" s="50"/>
    </row>
    <row r="4502" spans="8:11">
      <c r="H4502" s="49"/>
      <c r="I4502" s="49"/>
      <c r="J4502" s="50"/>
      <c r="K4502" s="50"/>
    </row>
    <row r="4503" spans="8:11">
      <c r="H4503" s="49"/>
      <c r="I4503" s="49"/>
      <c r="J4503" s="50"/>
      <c r="K4503" s="50"/>
    </row>
    <row r="4504" spans="8:11">
      <c r="H4504" s="49"/>
      <c r="I4504" s="49"/>
      <c r="J4504" s="50"/>
      <c r="K4504" s="50"/>
    </row>
    <row r="4505" spans="8:11">
      <c r="H4505" s="49"/>
      <c r="I4505" s="49"/>
      <c r="J4505" s="50"/>
      <c r="K4505" s="50"/>
    </row>
    <row r="4506" spans="8:11">
      <c r="H4506" s="49"/>
      <c r="I4506" s="49"/>
      <c r="J4506" s="50"/>
      <c r="K4506" s="50"/>
    </row>
    <row r="4507" spans="8:11">
      <c r="H4507" s="49"/>
      <c r="I4507" s="49"/>
      <c r="J4507" s="50"/>
      <c r="K4507" s="50"/>
    </row>
    <row r="4508" spans="8:11">
      <c r="H4508" s="49"/>
      <c r="I4508" s="49"/>
      <c r="J4508" s="50"/>
      <c r="K4508" s="50"/>
    </row>
    <row r="4509" spans="8:11">
      <c r="H4509" s="49"/>
      <c r="I4509" s="49"/>
      <c r="J4509" s="50"/>
      <c r="K4509" s="50"/>
    </row>
    <row r="4510" spans="8:11">
      <c r="H4510" s="49"/>
      <c r="I4510" s="49"/>
      <c r="J4510" s="50"/>
      <c r="K4510" s="50"/>
    </row>
    <row r="4511" spans="8:11">
      <c r="H4511" s="49"/>
      <c r="I4511" s="49"/>
      <c r="J4511" s="50"/>
      <c r="K4511" s="50"/>
    </row>
    <row r="4512" spans="8:11">
      <c r="H4512" s="49"/>
      <c r="I4512" s="49"/>
      <c r="J4512" s="50"/>
      <c r="K4512" s="50"/>
    </row>
    <row r="4513" spans="8:11">
      <c r="H4513" s="49"/>
      <c r="I4513" s="49"/>
      <c r="J4513" s="50"/>
      <c r="K4513" s="50"/>
    </row>
    <row r="4514" spans="8:11">
      <c r="H4514" s="49"/>
      <c r="I4514" s="49"/>
      <c r="J4514" s="50"/>
      <c r="K4514" s="50"/>
    </row>
    <row r="4515" spans="8:11">
      <c r="H4515" s="49"/>
      <c r="I4515" s="49"/>
      <c r="J4515" s="50"/>
      <c r="K4515" s="50"/>
    </row>
    <row r="4516" spans="8:11">
      <c r="H4516" s="49"/>
      <c r="I4516" s="49"/>
      <c r="J4516" s="50"/>
      <c r="K4516" s="50"/>
    </row>
    <row r="4517" spans="8:11">
      <c r="H4517" s="49"/>
      <c r="I4517" s="49"/>
      <c r="J4517" s="50"/>
      <c r="K4517" s="50"/>
    </row>
    <row r="4518" spans="8:11">
      <c r="H4518" s="49"/>
      <c r="I4518" s="49"/>
      <c r="J4518" s="50"/>
      <c r="K4518" s="50"/>
    </row>
    <row r="4519" spans="8:11">
      <c r="H4519" s="49"/>
      <c r="I4519" s="49"/>
      <c r="J4519" s="50"/>
      <c r="K4519" s="50"/>
    </row>
    <row r="4520" spans="8:11">
      <c r="H4520" s="49"/>
      <c r="I4520" s="49"/>
      <c r="J4520" s="50"/>
      <c r="K4520" s="50"/>
    </row>
    <row r="4521" spans="8:11">
      <c r="H4521" s="49"/>
      <c r="I4521" s="49"/>
      <c r="J4521" s="50"/>
      <c r="K4521" s="50"/>
    </row>
    <row r="4522" spans="8:11">
      <c r="H4522" s="49"/>
      <c r="I4522" s="49"/>
      <c r="J4522" s="50"/>
      <c r="K4522" s="50"/>
    </row>
    <row r="4523" spans="8:11">
      <c r="H4523" s="49"/>
      <c r="I4523" s="49"/>
      <c r="J4523" s="50"/>
      <c r="K4523" s="50"/>
    </row>
    <row r="4524" spans="8:11">
      <c r="H4524" s="49"/>
      <c r="I4524" s="49"/>
      <c r="J4524" s="50"/>
      <c r="K4524" s="50"/>
    </row>
    <row r="4525" spans="8:11">
      <c r="H4525" s="49"/>
      <c r="I4525" s="49"/>
      <c r="J4525" s="50"/>
      <c r="K4525" s="50"/>
    </row>
    <row r="4526" spans="8:11">
      <c r="H4526" s="49"/>
      <c r="I4526" s="49"/>
      <c r="J4526" s="50"/>
      <c r="K4526" s="50"/>
    </row>
    <row r="4527" spans="8:11">
      <c r="H4527" s="49"/>
      <c r="I4527" s="49"/>
      <c r="J4527" s="50"/>
      <c r="K4527" s="50"/>
    </row>
    <row r="4528" spans="8:11">
      <c r="H4528" s="49"/>
      <c r="I4528" s="49"/>
      <c r="J4528" s="50"/>
      <c r="K4528" s="50"/>
    </row>
    <row r="4529" spans="8:11">
      <c r="H4529" s="49"/>
      <c r="I4529" s="49"/>
      <c r="J4529" s="50"/>
      <c r="K4529" s="50"/>
    </row>
    <row r="4530" spans="8:11">
      <c r="H4530" s="49"/>
      <c r="I4530" s="49"/>
      <c r="J4530" s="50"/>
      <c r="K4530" s="50"/>
    </row>
    <row r="4531" spans="8:11">
      <c r="H4531" s="49"/>
      <c r="I4531" s="49"/>
      <c r="J4531" s="50"/>
      <c r="K4531" s="50"/>
    </row>
    <row r="4532" spans="8:11">
      <c r="H4532" s="49"/>
      <c r="I4532" s="49"/>
      <c r="J4532" s="50"/>
      <c r="K4532" s="50"/>
    </row>
    <row r="4533" spans="8:11">
      <c r="H4533" s="49"/>
      <c r="I4533" s="49"/>
      <c r="J4533" s="50"/>
      <c r="K4533" s="50"/>
    </row>
    <row r="4534" spans="8:11">
      <c r="H4534" s="49"/>
      <c r="I4534" s="49"/>
      <c r="J4534" s="50"/>
      <c r="K4534" s="50"/>
    </row>
    <row r="4535" spans="8:11">
      <c r="H4535" s="49"/>
      <c r="I4535" s="49"/>
      <c r="J4535" s="50"/>
      <c r="K4535" s="50"/>
    </row>
    <row r="4536" spans="8:11">
      <c r="H4536" s="49"/>
      <c r="I4536" s="49"/>
      <c r="J4536" s="50"/>
      <c r="K4536" s="50"/>
    </row>
    <row r="4537" spans="8:11">
      <c r="H4537" s="49"/>
      <c r="I4537" s="49"/>
      <c r="J4537" s="50"/>
      <c r="K4537" s="50"/>
    </row>
    <row r="4538" spans="8:11">
      <c r="H4538" s="49"/>
      <c r="I4538" s="49"/>
      <c r="J4538" s="50"/>
      <c r="K4538" s="50"/>
    </row>
    <row r="4539" spans="8:11">
      <c r="H4539" s="49"/>
      <c r="I4539" s="49"/>
      <c r="J4539" s="50"/>
      <c r="K4539" s="50"/>
    </row>
    <row r="4540" spans="8:11">
      <c r="H4540" s="49"/>
      <c r="I4540" s="49"/>
      <c r="J4540" s="50"/>
      <c r="K4540" s="50"/>
    </row>
    <row r="4541" spans="8:11">
      <c r="H4541" s="49"/>
      <c r="I4541" s="49"/>
      <c r="J4541" s="50"/>
      <c r="K4541" s="50"/>
    </row>
    <row r="4542" spans="8:11">
      <c r="H4542" s="49"/>
      <c r="I4542" s="49"/>
      <c r="J4542" s="50"/>
      <c r="K4542" s="50"/>
    </row>
    <row r="4543" spans="8:11">
      <c r="H4543" s="49"/>
      <c r="I4543" s="49"/>
      <c r="J4543" s="50"/>
      <c r="K4543" s="50"/>
    </row>
    <row r="4544" spans="8:11">
      <c r="H4544" s="49"/>
      <c r="I4544" s="49"/>
      <c r="J4544" s="50"/>
      <c r="K4544" s="50"/>
    </row>
    <row r="4545" spans="8:11">
      <c r="H4545" s="49"/>
      <c r="I4545" s="49"/>
      <c r="J4545" s="50"/>
      <c r="K4545" s="50"/>
    </row>
    <row r="4546" spans="8:11">
      <c r="H4546" s="49"/>
      <c r="I4546" s="49"/>
      <c r="J4546" s="50"/>
      <c r="K4546" s="50"/>
    </row>
    <row r="4547" spans="8:11">
      <c r="H4547" s="49"/>
      <c r="I4547" s="49"/>
      <c r="J4547" s="50"/>
      <c r="K4547" s="50"/>
    </row>
    <row r="4548" spans="8:11">
      <c r="H4548" s="49"/>
      <c r="I4548" s="49"/>
      <c r="J4548" s="50"/>
      <c r="K4548" s="50"/>
    </row>
    <row r="4549" spans="8:11">
      <c r="H4549" s="49"/>
      <c r="I4549" s="49"/>
      <c r="J4549" s="50"/>
      <c r="K4549" s="50"/>
    </row>
    <row r="4550" spans="8:11">
      <c r="H4550" s="49"/>
      <c r="I4550" s="49"/>
      <c r="J4550" s="50"/>
      <c r="K4550" s="50"/>
    </row>
    <row r="4551" spans="8:11">
      <c r="H4551" s="49"/>
      <c r="I4551" s="49"/>
      <c r="J4551" s="50"/>
      <c r="K4551" s="50"/>
    </row>
    <row r="4552" spans="8:11">
      <c r="H4552" s="49"/>
      <c r="I4552" s="49"/>
      <c r="J4552" s="50"/>
      <c r="K4552" s="50"/>
    </row>
    <row r="4553" spans="8:11">
      <c r="H4553" s="49"/>
      <c r="I4553" s="49"/>
      <c r="J4553" s="50"/>
      <c r="K4553" s="50"/>
    </row>
    <row r="4554" spans="8:11">
      <c r="H4554" s="49"/>
      <c r="I4554" s="49"/>
      <c r="J4554" s="50"/>
      <c r="K4554" s="50"/>
    </row>
    <row r="4555" spans="8:11">
      <c r="H4555" s="49"/>
      <c r="I4555" s="49"/>
      <c r="J4555" s="50"/>
      <c r="K4555" s="50"/>
    </row>
    <row r="4556" spans="8:11">
      <c r="H4556" s="49"/>
      <c r="I4556" s="49"/>
      <c r="J4556" s="50"/>
      <c r="K4556" s="50"/>
    </row>
    <row r="4557" spans="8:11">
      <c r="H4557" s="49"/>
      <c r="I4557" s="49"/>
      <c r="J4557" s="50"/>
      <c r="K4557" s="50"/>
    </row>
    <row r="4558" spans="8:11">
      <c r="H4558" s="49"/>
      <c r="I4558" s="49"/>
      <c r="J4558" s="50"/>
      <c r="K4558" s="50"/>
    </row>
    <row r="4559" spans="8:11">
      <c r="H4559" s="49"/>
      <c r="I4559" s="49"/>
      <c r="J4559" s="50"/>
      <c r="K4559" s="50"/>
    </row>
    <row r="4560" spans="8:11">
      <c r="H4560" s="49"/>
      <c r="I4560" s="49"/>
      <c r="J4560" s="50"/>
      <c r="K4560" s="50"/>
    </row>
    <row r="4561" spans="8:11">
      <c r="H4561" s="49"/>
      <c r="I4561" s="49"/>
      <c r="J4561" s="50"/>
      <c r="K4561" s="50"/>
    </row>
    <row r="4562" spans="8:11">
      <c r="H4562" s="49"/>
      <c r="I4562" s="49"/>
      <c r="J4562" s="50"/>
      <c r="K4562" s="50"/>
    </row>
    <row r="4563" spans="8:11">
      <c r="H4563" s="49"/>
      <c r="I4563" s="49"/>
      <c r="J4563" s="50"/>
      <c r="K4563" s="50"/>
    </row>
    <row r="4564" spans="8:11">
      <c r="H4564" s="49"/>
      <c r="I4564" s="49"/>
      <c r="J4564" s="50"/>
      <c r="K4564" s="50"/>
    </row>
    <row r="4565" spans="8:11">
      <c r="H4565" s="49"/>
      <c r="I4565" s="49"/>
      <c r="J4565" s="50"/>
      <c r="K4565" s="50"/>
    </row>
    <row r="4566" spans="8:11">
      <c r="H4566" s="49"/>
      <c r="I4566" s="49"/>
      <c r="J4566" s="50"/>
      <c r="K4566" s="50"/>
    </row>
    <row r="4567" spans="8:11">
      <c r="H4567" s="49"/>
      <c r="I4567" s="49"/>
      <c r="J4567" s="50"/>
      <c r="K4567" s="50"/>
    </row>
    <row r="4568" spans="8:11">
      <c r="H4568" s="49"/>
      <c r="I4568" s="49"/>
      <c r="J4568" s="50"/>
      <c r="K4568" s="50"/>
    </row>
    <row r="4569" spans="8:11">
      <c r="H4569" s="49"/>
      <c r="I4569" s="49"/>
      <c r="J4569" s="50"/>
      <c r="K4569" s="50"/>
    </row>
    <row r="4570" spans="8:11">
      <c r="H4570" s="49"/>
      <c r="I4570" s="49"/>
      <c r="J4570" s="50"/>
      <c r="K4570" s="50"/>
    </row>
    <row r="4571" spans="8:11">
      <c r="H4571" s="49"/>
      <c r="I4571" s="49"/>
      <c r="J4571" s="50"/>
      <c r="K4571" s="50"/>
    </row>
    <row r="4572" spans="8:11">
      <c r="H4572" s="49"/>
      <c r="I4572" s="49"/>
      <c r="J4572" s="50"/>
      <c r="K4572" s="50"/>
    </row>
    <row r="4573" spans="8:11">
      <c r="H4573" s="49"/>
      <c r="I4573" s="49"/>
      <c r="J4573" s="50"/>
      <c r="K4573" s="50"/>
    </row>
    <row r="4574" spans="8:11">
      <c r="H4574" s="49"/>
      <c r="I4574" s="49"/>
      <c r="J4574" s="50"/>
      <c r="K4574" s="50"/>
    </row>
    <row r="4575" spans="8:11">
      <c r="H4575" s="49"/>
      <c r="I4575" s="49"/>
      <c r="J4575" s="50"/>
      <c r="K4575" s="50"/>
    </row>
    <row r="4576" spans="8:11">
      <c r="H4576" s="49"/>
      <c r="I4576" s="49"/>
      <c r="J4576" s="50"/>
      <c r="K4576" s="50"/>
    </row>
    <row r="4577" spans="8:11">
      <c r="H4577" s="49"/>
      <c r="I4577" s="49"/>
      <c r="J4577" s="50"/>
      <c r="K4577" s="50"/>
    </row>
    <row r="4578" spans="8:11">
      <c r="H4578" s="49"/>
      <c r="I4578" s="49"/>
      <c r="J4578" s="50"/>
      <c r="K4578" s="50"/>
    </row>
    <row r="4579" spans="8:11">
      <c r="H4579" s="49"/>
      <c r="I4579" s="49"/>
      <c r="J4579" s="50"/>
      <c r="K4579" s="50"/>
    </row>
    <row r="4580" spans="8:11">
      <c r="H4580" s="49"/>
      <c r="I4580" s="49"/>
      <c r="J4580" s="50"/>
      <c r="K4580" s="50"/>
    </row>
    <row r="4581" spans="8:11">
      <c r="H4581" s="49"/>
      <c r="I4581" s="49"/>
      <c r="J4581" s="50"/>
      <c r="K4581" s="50"/>
    </row>
    <row r="4582" spans="8:11">
      <c r="H4582" s="49"/>
      <c r="I4582" s="49"/>
      <c r="J4582" s="50"/>
      <c r="K4582" s="50"/>
    </row>
    <row r="4583" spans="8:11">
      <c r="H4583" s="49"/>
      <c r="I4583" s="49"/>
      <c r="J4583" s="50"/>
      <c r="K4583" s="50"/>
    </row>
    <row r="4584" spans="8:11">
      <c r="H4584" s="49"/>
      <c r="I4584" s="49"/>
      <c r="J4584" s="50"/>
      <c r="K4584" s="50"/>
    </row>
    <row r="4585" spans="8:11">
      <c r="H4585" s="49"/>
      <c r="I4585" s="49"/>
      <c r="J4585" s="50"/>
      <c r="K4585" s="50"/>
    </row>
    <row r="4586" spans="8:11">
      <c r="H4586" s="49"/>
      <c r="I4586" s="49"/>
      <c r="J4586" s="50"/>
      <c r="K4586" s="50"/>
    </row>
    <row r="4587" spans="8:11">
      <c r="H4587" s="49"/>
      <c r="I4587" s="49"/>
      <c r="J4587" s="50"/>
      <c r="K4587" s="50"/>
    </row>
    <row r="4588" spans="8:11">
      <c r="H4588" s="49"/>
      <c r="I4588" s="49"/>
      <c r="J4588" s="50"/>
      <c r="K4588" s="50"/>
    </row>
    <row r="4589" spans="8:11">
      <c r="H4589" s="49"/>
      <c r="I4589" s="49"/>
      <c r="J4589" s="50"/>
      <c r="K4589" s="50"/>
    </row>
    <row r="4590" spans="8:11">
      <c r="H4590" s="49"/>
      <c r="I4590" s="49"/>
      <c r="J4590" s="50"/>
      <c r="K4590" s="50"/>
    </row>
    <row r="4591" spans="8:11">
      <c r="H4591" s="49"/>
      <c r="I4591" s="49"/>
      <c r="J4591" s="50"/>
      <c r="K4591" s="50"/>
    </row>
    <row r="4592" spans="8:11">
      <c r="H4592" s="49"/>
      <c r="I4592" s="49"/>
      <c r="J4592" s="50"/>
      <c r="K4592" s="50"/>
    </row>
    <row r="4593" spans="8:11">
      <c r="H4593" s="49"/>
      <c r="I4593" s="49"/>
      <c r="J4593" s="50"/>
      <c r="K4593" s="50"/>
    </row>
    <row r="4594" spans="8:11">
      <c r="H4594" s="49"/>
      <c r="I4594" s="49"/>
      <c r="J4594" s="50"/>
      <c r="K4594" s="50"/>
    </row>
    <row r="4595" spans="8:11">
      <c r="H4595" s="49"/>
      <c r="I4595" s="49"/>
      <c r="J4595" s="50"/>
      <c r="K4595" s="50"/>
    </row>
    <row r="4596" spans="8:11">
      <c r="H4596" s="49"/>
      <c r="I4596" s="49"/>
      <c r="J4596" s="50"/>
      <c r="K4596" s="50"/>
    </row>
    <row r="4597" spans="8:11">
      <c r="H4597" s="49"/>
      <c r="I4597" s="49"/>
      <c r="J4597" s="50"/>
      <c r="K4597" s="50"/>
    </row>
    <row r="4598" spans="8:11">
      <c r="H4598" s="49"/>
      <c r="I4598" s="49"/>
      <c r="J4598" s="50"/>
      <c r="K4598" s="50"/>
    </row>
    <row r="4599" spans="8:11">
      <c r="H4599" s="49"/>
      <c r="I4599" s="49"/>
      <c r="J4599" s="50"/>
      <c r="K4599" s="50"/>
    </row>
    <row r="4600" spans="8:11">
      <c r="H4600" s="49"/>
      <c r="I4600" s="49"/>
      <c r="J4600" s="50"/>
      <c r="K4600" s="50"/>
    </row>
    <row r="4601" spans="8:11">
      <c r="H4601" s="49"/>
      <c r="I4601" s="49"/>
      <c r="J4601" s="50"/>
      <c r="K4601" s="50"/>
    </row>
    <row r="4602" spans="8:11">
      <c r="H4602" s="49"/>
      <c r="I4602" s="49"/>
      <c r="J4602" s="50"/>
      <c r="K4602" s="50"/>
    </row>
    <row r="4603" spans="8:11">
      <c r="H4603" s="49"/>
      <c r="I4603" s="49"/>
      <c r="J4603" s="50"/>
      <c r="K4603" s="50"/>
    </row>
    <row r="4604" spans="8:11">
      <c r="H4604" s="49"/>
      <c r="I4604" s="49"/>
      <c r="J4604" s="50"/>
      <c r="K4604" s="50"/>
    </row>
    <row r="4605" spans="8:11">
      <c r="H4605" s="49"/>
      <c r="I4605" s="49"/>
      <c r="J4605" s="50"/>
      <c r="K4605" s="50"/>
    </row>
    <row r="4606" spans="8:11">
      <c r="H4606" s="49"/>
      <c r="I4606" s="49"/>
      <c r="J4606" s="50"/>
      <c r="K4606" s="50"/>
    </row>
    <row r="4607" spans="8:11">
      <c r="H4607" s="49"/>
      <c r="I4607" s="49"/>
      <c r="J4607" s="50"/>
      <c r="K4607" s="50"/>
    </row>
    <row r="4608" spans="8:11">
      <c r="H4608" s="49"/>
      <c r="I4608" s="49"/>
      <c r="J4608" s="50"/>
      <c r="K4608" s="50"/>
    </row>
    <row r="4609" spans="8:11">
      <c r="H4609" s="49"/>
      <c r="I4609" s="49"/>
      <c r="J4609" s="50"/>
      <c r="K4609" s="50"/>
    </row>
    <row r="4610" spans="8:11">
      <c r="H4610" s="49"/>
      <c r="I4610" s="49"/>
      <c r="J4610" s="50"/>
      <c r="K4610" s="50"/>
    </row>
    <row r="4611" spans="8:11">
      <c r="H4611" s="49"/>
      <c r="I4611" s="49"/>
      <c r="J4611" s="50"/>
      <c r="K4611" s="50"/>
    </row>
    <row r="4612" spans="8:11">
      <c r="H4612" s="49"/>
      <c r="I4612" s="49"/>
      <c r="J4612" s="50"/>
      <c r="K4612" s="50"/>
    </row>
    <row r="4613" spans="8:11">
      <c r="H4613" s="49"/>
      <c r="I4613" s="49"/>
      <c r="J4613" s="50"/>
      <c r="K4613" s="50"/>
    </row>
    <row r="4614" spans="8:11">
      <c r="H4614" s="49"/>
      <c r="I4614" s="49"/>
      <c r="J4614" s="50"/>
      <c r="K4614" s="50"/>
    </row>
    <row r="4615" spans="8:11">
      <c r="H4615" s="49"/>
      <c r="I4615" s="49"/>
      <c r="J4615" s="50"/>
      <c r="K4615" s="50"/>
    </row>
    <row r="4616" spans="8:11">
      <c r="H4616" s="49"/>
      <c r="I4616" s="49"/>
      <c r="J4616" s="50"/>
      <c r="K4616" s="50"/>
    </row>
    <row r="4617" spans="8:11">
      <c r="H4617" s="49"/>
      <c r="I4617" s="49"/>
      <c r="J4617" s="50"/>
      <c r="K4617" s="50"/>
    </row>
    <row r="4618" spans="8:11">
      <c r="H4618" s="49"/>
      <c r="I4618" s="49"/>
      <c r="J4618" s="50"/>
      <c r="K4618" s="50"/>
    </row>
    <row r="4619" spans="8:11">
      <c r="H4619" s="49"/>
      <c r="I4619" s="49"/>
      <c r="J4619" s="50"/>
      <c r="K4619" s="50"/>
    </row>
    <row r="4620" spans="8:11">
      <c r="H4620" s="49"/>
      <c r="I4620" s="49"/>
      <c r="J4620" s="50"/>
      <c r="K4620" s="50"/>
    </row>
    <row r="4621" spans="8:11">
      <c r="H4621" s="49"/>
      <c r="I4621" s="49"/>
      <c r="J4621" s="50"/>
      <c r="K4621" s="50"/>
    </row>
    <row r="4622" spans="8:11">
      <c r="H4622" s="49"/>
      <c r="I4622" s="49"/>
      <c r="J4622" s="50"/>
      <c r="K4622" s="50"/>
    </row>
    <row r="4623" spans="8:11">
      <c r="H4623" s="49"/>
      <c r="I4623" s="49"/>
      <c r="J4623" s="50"/>
      <c r="K4623" s="50"/>
    </row>
    <row r="4624" spans="8:11">
      <c r="H4624" s="49"/>
      <c r="I4624" s="49"/>
      <c r="J4624" s="50"/>
      <c r="K4624" s="50"/>
    </row>
    <row r="4625" spans="8:11">
      <c r="H4625" s="49"/>
      <c r="I4625" s="49"/>
      <c r="J4625" s="50"/>
      <c r="K4625" s="50"/>
    </row>
    <row r="4626" spans="8:11">
      <c r="H4626" s="49"/>
      <c r="I4626" s="49"/>
      <c r="J4626" s="50"/>
      <c r="K4626" s="50"/>
    </row>
    <row r="4627" spans="8:11">
      <c r="H4627" s="49"/>
      <c r="I4627" s="49"/>
      <c r="J4627" s="50"/>
      <c r="K4627" s="50"/>
    </row>
    <row r="4628" spans="8:11">
      <c r="H4628" s="49"/>
      <c r="I4628" s="49"/>
      <c r="J4628" s="50"/>
      <c r="K4628" s="50"/>
    </row>
    <row r="4629" spans="8:11">
      <c r="H4629" s="49"/>
      <c r="I4629" s="49"/>
      <c r="J4629" s="50"/>
      <c r="K4629" s="50"/>
    </row>
    <row r="4630" spans="8:11">
      <c r="H4630" s="49"/>
      <c r="I4630" s="49"/>
      <c r="J4630" s="50"/>
      <c r="K4630" s="50"/>
    </row>
    <row r="4631" spans="8:11">
      <c r="H4631" s="49"/>
      <c r="I4631" s="49"/>
      <c r="J4631" s="50"/>
      <c r="K4631" s="50"/>
    </row>
    <row r="4632" spans="8:11">
      <c r="H4632" s="49"/>
      <c r="I4632" s="49"/>
      <c r="J4632" s="50"/>
      <c r="K4632" s="50"/>
    </row>
    <row r="4633" spans="8:11">
      <c r="H4633" s="49"/>
      <c r="I4633" s="49"/>
      <c r="J4633" s="50"/>
      <c r="K4633" s="50"/>
    </row>
    <row r="4634" spans="8:11">
      <c r="H4634" s="49"/>
      <c r="I4634" s="49"/>
      <c r="J4634" s="50"/>
      <c r="K4634" s="50"/>
    </row>
    <row r="4635" spans="8:11">
      <c r="H4635" s="49"/>
      <c r="I4635" s="49"/>
      <c r="J4635" s="50"/>
      <c r="K4635" s="50"/>
    </row>
    <row r="4636" spans="8:11">
      <c r="H4636" s="49"/>
      <c r="I4636" s="49"/>
      <c r="J4636" s="50"/>
      <c r="K4636" s="50"/>
    </row>
    <row r="4637" spans="8:11">
      <c r="H4637" s="49"/>
      <c r="I4637" s="49"/>
      <c r="J4637" s="50"/>
      <c r="K4637" s="50"/>
    </row>
    <row r="4638" spans="8:11">
      <c r="H4638" s="49"/>
      <c r="I4638" s="49"/>
      <c r="J4638" s="50"/>
      <c r="K4638" s="50"/>
    </row>
    <row r="4639" spans="8:11">
      <c r="H4639" s="49"/>
      <c r="I4639" s="49"/>
      <c r="J4639" s="50"/>
      <c r="K4639" s="50"/>
    </row>
    <row r="4640" spans="8:11">
      <c r="H4640" s="49"/>
      <c r="I4640" s="49"/>
      <c r="J4640" s="50"/>
      <c r="K4640" s="50"/>
    </row>
    <row r="4641" spans="8:11">
      <c r="H4641" s="49"/>
      <c r="I4641" s="49"/>
      <c r="J4641" s="50"/>
      <c r="K4641" s="50"/>
    </row>
    <row r="4642" spans="8:11">
      <c r="H4642" s="49"/>
      <c r="I4642" s="49"/>
      <c r="J4642" s="50"/>
      <c r="K4642" s="50"/>
    </row>
    <row r="4643" spans="8:11">
      <c r="H4643" s="49"/>
      <c r="I4643" s="49"/>
      <c r="J4643" s="50"/>
      <c r="K4643" s="50"/>
    </row>
    <row r="4644" spans="8:11">
      <c r="H4644" s="49"/>
      <c r="I4644" s="49"/>
      <c r="J4644" s="50"/>
      <c r="K4644" s="50"/>
    </row>
    <row r="4645" spans="8:11">
      <c r="H4645" s="49"/>
      <c r="I4645" s="49"/>
      <c r="J4645" s="50"/>
      <c r="K4645" s="50"/>
    </row>
    <row r="4646" spans="8:11">
      <c r="H4646" s="49"/>
      <c r="I4646" s="49"/>
      <c r="J4646" s="50"/>
      <c r="K4646" s="50"/>
    </row>
    <row r="4647" spans="8:11">
      <c r="H4647" s="49"/>
      <c r="I4647" s="49"/>
      <c r="J4647" s="50"/>
      <c r="K4647" s="50"/>
    </row>
    <row r="4648" spans="8:11">
      <c r="H4648" s="49"/>
      <c r="I4648" s="49"/>
      <c r="J4648" s="50"/>
      <c r="K4648" s="50"/>
    </row>
    <row r="4649" spans="8:11">
      <c r="H4649" s="49"/>
      <c r="I4649" s="49"/>
      <c r="J4649" s="50"/>
      <c r="K4649" s="50"/>
    </row>
    <row r="4650" spans="8:11">
      <c r="H4650" s="49"/>
      <c r="I4650" s="49"/>
      <c r="J4650" s="50"/>
      <c r="K4650" s="50"/>
    </row>
    <row r="4651" spans="8:11">
      <c r="H4651" s="49"/>
      <c r="I4651" s="49"/>
      <c r="J4651" s="50"/>
      <c r="K4651" s="50"/>
    </row>
    <row r="4652" spans="8:11">
      <c r="H4652" s="49"/>
      <c r="I4652" s="49"/>
      <c r="J4652" s="50"/>
      <c r="K4652" s="50"/>
    </row>
    <row r="4653" spans="8:11">
      <c r="H4653" s="49"/>
      <c r="I4653" s="49"/>
      <c r="J4653" s="50"/>
      <c r="K4653" s="50"/>
    </row>
    <row r="4654" spans="8:11">
      <c r="H4654" s="49"/>
      <c r="I4654" s="49"/>
      <c r="J4654" s="50"/>
      <c r="K4654" s="50"/>
    </row>
    <row r="4655" spans="8:11">
      <c r="H4655" s="49"/>
      <c r="I4655" s="49"/>
      <c r="J4655" s="50"/>
      <c r="K4655" s="50"/>
    </row>
    <row r="4656" spans="8:11">
      <c r="H4656" s="49"/>
      <c r="I4656" s="49"/>
      <c r="J4656" s="50"/>
      <c r="K4656" s="50"/>
    </row>
    <row r="4657" spans="8:11">
      <c r="H4657" s="49"/>
      <c r="I4657" s="49"/>
      <c r="J4657" s="50"/>
      <c r="K4657" s="50"/>
    </row>
    <row r="4658" spans="8:11">
      <c r="H4658" s="49"/>
      <c r="I4658" s="49"/>
      <c r="J4658" s="50"/>
      <c r="K4658" s="50"/>
    </row>
    <row r="4659" spans="8:11">
      <c r="H4659" s="49"/>
      <c r="I4659" s="49"/>
      <c r="J4659" s="50"/>
      <c r="K4659" s="50"/>
    </row>
    <row r="4660" spans="8:11">
      <c r="H4660" s="49"/>
      <c r="I4660" s="49"/>
      <c r="J4660" s="50"/>
      <c r="K4660" s="50"/>
    </row>
    <row r="4661" spans="8:11">
      <c r="H4661" s="49"/>
      <c r="I4661" s="49"/>
      <c r="J4661" s="50"/>
      <c r="K4661" s="50"/>
    </row>
    <row r="4662" spans="8:11">
      <c r="H4662" s="49"/>
      <c r="I4662" s="49"/>
      <c r="J4662" s="50"/>
      <c r="K4662" s="50"/>
    </row>
    <row r="4663" spans="8:11">
      <c r="H4663" s="49"/>
      <c r="I4663" s="49"/>
      <c r="J4663" s="50"/>
      <c r="K4663" s="50"/>
    </row>
    <row r="4664" spans="8:11">
      <c r="H4664" s="49"/>
      <c r="I4664" s="49"/>
      <c r="J4664" s="50"/>
      <c r="K4664" s="50"/>
    </row>
    <row r="4665" spans="8:11">
      <c r="H4665" s="49"/>
      <c r="I4665" s="49"/>
      <c r="J4665" s="50"/>
      <c r="K4665" s="50"/>
    </row>
    <row r="4666" spans="8:11">
      <c r="H4666" s="49"/>
      <c r="I4666" s="49"/>
      <c r="J4666" s="50"/>
      <c r="K4666" s="50"/>
    </row>
    <row r="4667" spans="8:11">
      <c r="H4667" s="49"/>
      <c r="I4667" s="49"/>
      <c r="J4667" s="50"/>
      <c r="K4667" s="50"/>
    </row>
    <row r="4668" spans="8:11">
      <c r="H4668" s="49"/>
      <c r="I4668" s="49"/>
      <c r="J4668" s="50"/>
      <c r="K4668" s="50"/>
    </row>
    <row r="4669" spans="8:11">
      <c r="H4669" s="49"/>
      <c r="I4669" s="49"/>
      <c r="J4669" s="50"/>
      <c r="K4669" s="50"/>
    </row>
    <row r="4670" spans="8:11">
      <c r="H4670" s="49"/>
      <c r="I4670" s="49"/>
      <c r="J4670" s="50"/>
      <c r="K4670" s="50"/>
    </row>
    <row r="4671" spans="8:11">
      <c r="H4671" s="49"/>
      <c r="I4671" s="49"/>
      <c r="J4671" s="50"/>
      <c r="K4671" s="50"/>
    </row>
    <row r="4672" spans="8:11">
      <c r="H4672" s="49"/>
      <c r="I4672" s="49"/>
      <c r="J4672" s="50"/>
      <c r="K4672" s="50"/>
    </row>
    <row r="4673" spans="8:11">
      <c r="H4673" s="49"/>
      <c r="I4673" s="49"/>
      <c r="J4673" s="50"/>
      <c r="K4673" s="50"/>
    </row>
    <row r="4674" spans="8:11">
      <c r="H4674" s="49"/>
      <c r="I4674" s="49"/>
      <c r="J4674" s="50"/>
      <c r="K4674" s="50"/>
    </row>
    <row r="4675" spans="8:11">
      <c r="H4675" s="49"/>
      <c r="I4675" s="49"/>
      <c r="J4675" s="50"/>
      <c r="K4675" s="50"/>
    </row>
    <row r="4676" spans="8:11">
      <c r="H4676" s="49"/>
      <c r="I4676" s="49"/>
      <c r="J4676" s="50"/>
      <c r="K4676" s="50"/>
    </row>
    <row r="4677" spans="8:11">
      <c r="H4677" s="49"/>
      <c r="I4677" s="49"/>
      <c r="J4677" s="50"/>
      <c r="K4677" s="50"/>
    </row>
    <row r="4678" spans="8:11">
      <c r="H4678" s="49"/>
      <c r="I4678" s="49"/>
      <c r="J4678" s="50"/>
      <c r="K4678" s="50"/>
    </row>
    <row r="4679" spans="8:11">
      <c r="H4679" s="49"/>
      <c r="I4679" s="49"/>
      <c r="J4679" s="50"/>
      <c r="K4679" s="50"/>
    </row>
    <row r="4680" spans="8:11">
      <c r="H4680" s="49"/>
      <c r="I4680" s="49"/>
      <c r="J4680" s="50"/>
      <c r="K4680" s="50"/>
    </row>
    <row r="4681" spans="8:11">
      <c r="H4681" s="49"/>
      <c r="I4681" s="49"/>
      <c r="J4681" s="50"/>
      <c r="K4681" s="50"/>
    </row>
    <row r="4682" spans="8:11">
      <c r="H4682" s="49"/>
      <c r="I4682" s="49"/>
      <c r="J4682" s="50"/>
      <c r="K4682" s="50"/>
    </row>
    <row r="4683" spans="8:11">
      <c r="H4683" s="49"/>
      <c r="I4683" s="49"/>
      <c r="J4683" s="50"/>
      <c r="K4683" s="50"/>
    </row>
    <row r="4684" spans="8:11">
      <c r="H4684" s="49"/>
      <c r="I4684" s="49"/>
      <c r="J4684" s="50"/>
      <c r="K4684" s="50"/>
    </row>
    <row r="4685" spans="8:11">
      <c r="H4685" s="49"/>
      <c r="I4685" s="49"/>
      <c r="J4685" s="50"/>
      <c r="K4685" s="50"/>
    </row>
    <row r="4686" spans="8:11">
      <c r="H4686" s="49"/>
      <c r="I4686" s="49"/>
      <c r="J4686" s="50"/>
      <c r="K4686" s="50"/>
    </row>
    <row r="4687" spans="8:11">
      <c r="H4687" s="49"/>
      <c r="I4687" s="49"/>
      <c r="J4687" s="50"/>
      <c r="K4687" s="50"/>
    </row>
    <row r="4688" spans="8:11">
      <c r="H4688" s="49"/>
      <c r="I4688" s="49"/>
      <c r="J4688" s="50"/>
      <c r="K4688" s="50"/>
    </row>
    <row r="4689" spans="8:11">
      <c r="H4689" s="49"/>
      <c r="I4689" s="49"/>
      <c r="J4689" s="50"/>
      <c r="K4689" s="50"/>
    </row>
    <row r="4690" spans="8:11">
      <c r="H4690" s="49"/>
      <c r="I4690" s="49"/>
      <c r="J4690" s="50"/>
      <c r="K4690" s="50"/>
    </row>
    <row r="4691" spans="8:11">
      <c r="H4691" s="49"/>
      <c r="I4691" s="49"/>
      <c r="J4691" s="50"/>
      <c r="K4691" s="50"/>
    </row>
    <row r="4692" spans="8:11">
      <c r="H4692" s="49"/>
      <c r="I4692" s="49"/>
      <c r="J4692" s="50"/>
      <c r="K4692" s="50"/>
    </row>
    <row r="4693" spans="8:11">
      <c r="H4693" s="49"/>
      <c r="I4693" s="49"/>
      <c r="J4693" s="50"/>
      <c r="K4693" s="50"/>
    </row>
    <row r="4694" spans="8:11">
      <c r="H4694" s="49"/>
      <c r="I4694" s="49"/>
      <c r="J4694" s="50"/>
      <c r="K4694" s="50"/>
    </row>
    <row r="4695" spans="8:11">
      <c r="H4695" s="49"/>
      <c r="I4695" s="49"/>
      <c r="J4695" s="50"/>
      <c r="K4695" s="50"/>
    </row>
    <row r="4696" spans="8:11">
      <c r="H4696" s="49"/>
      <c r="I4696" s="49"/>
      <c r="J4696" s="50"/>
      <c r="K4696" s="50"/>
    </row>
    <row r="4697" spans="8:11">
      <c r="H4697" s="49"/>
      <c r="I4697" s="49"/>
      <c r="J4697" s="50"/>
      <c r="K4697" s="50"/>
    </row>
    <row r="4698" spans="8:11">
      <c r="H4698" s="49"/>
      <c r="I4698" s="49"/>
      <c r="J4698" s="50"/>
      <c r="K4698" s="50"/>
    </row>
    <row r="4699" spans="8:11">
      <c r="H4699" s="49"/>
      <c r="I4699" s="49"/>
      <c r="J4699" s="50"/>
      <c r="K4699" s="50"/>
    </row>
    <row r="4700" spans="8:11">
      <c r="H4700" s="49"/>
      <c r="I4700" s="49"/>
      <c r="J4700" s="50"/>
      <c r="K4700" s="50"/>
    </row>
    <row r="4701" spans="8:11">
      <c r="H4701" s="49"/>
      <c r="I4701" s="49"/>
      <c r="J4701" s="50"/>
      <c r="K4701" s="50"/>
    </row>
    <row r="4702" spans="8:11">
      <c r="H4702" s="49"/>
      <c r="I4702" s="49"/>
      <c r="J4702" s="50"/>
      <c r="K4702" s="50"/>
    </row>
    <row r="4703" spans="8:11">
      <c r="H4703" s="49"/>
      <c r="I4703" s="49"/>
      <c r="J4703" s="50"/>
      <c r="K4703" s="50"/>
    </row>
    <row r="4704" spans="8:11">
      <c r="H4704" s="49"/>
      <c r="I4704" s="49"/>
      <c r="J4704" s="50"/>
      <c r="K4704" s="50"/>
    </row>
    <row r="4705" spans="8:11">
      <c r="H4705" s="49"/>
      <c r="I4705" s="49"/>
      <c r="J4705" s="50"/>
      <c r="K4705" s="50"/>
    </row>
    <row r="4706" spans="8:11">
      <c r="H4706" s="49"/>
      <c r="I4706" s="49"/>
      <c r="J4706" s="50"/>
      <c r="K4706" s="50"/>
    </row>
    <row r="4707" spans="8:11">
      <c r="H4707" s="49"/>
      <c r="I4707" s="49"/>
      <c r="J4707" s="50"/>
      <c r="K4707" s="50"/>
    </row>
    <row r="4708" spans="8:11">
      <c r="H4708" s="49"/>
      <c r="I4708" s="49"/>
      <c r="J4708" s="50"/>
      <c r="K4708" s="50"/>
    </row>
    <row r="4709" spans="8:11">
      <c r="H4709" s="49"/>
      <c r="I4709" s="49"/>
      <c r="J4709" s="50"/>
      <c r="K4709" s="50"/>
    </row>
    <row r="4710" spans="8:11">
      <c r="H4710" s="49"/>
      <c r="I4710" s="49"/>
      <c r="J4710" s="50"/>
      <c r="K4710" s="50"/>
    </row>
    <row r="4711" spans="8:11">
      <c r="H4711" s="49"/>
      <c r="I4711" s="49"/>
      <c r="J4711" s="50"/>
      <c r="K4711" s="50"/>
    </row>
    <row r="4712" spans="8:11">
      <c r="H4712" s="49"/>
      <c r="I4712" s="49"/>
      <c r="J4712" s="50"/>
      <c r="K4712" s="50"/>
    </row>
    <row r="4713" spans="8:11">
      <c r="H4713" s="49"/>
      <c r="I4713" s="49"/>
      <c r="J4713" s="50"/>
      <c r="K4713" s="50"/>
    </row>
    <row r="4714" spans="8:11">
      <c r="H4714" s="49"/>
      <c r="I4714" s="49"/>
      <c r="J4714" s="50"/>
      <c r="K4714" s="50"/>
    </row>
    <row r="4715" spans="8:11">
      <c r="H4715" s="49"/>
      <c r="I4715" s="49"/>
      <c r="J4715" s="50"/>
      <c r="K4715" s="50"/>
    </row>
    <row r="4716" spans="8:11">
      <c r="H4716" s="49"/>
      <c r="I4716" s="49"/>
      <c r="J4716" s="50"/>
      <c r="K4716" s="50"/>
    </row>
    <row r="4717" spans="8:11">
      <c r="H4717" s="49"/>
      <c r="I4717" s="49"/>
      <c r="J4717" s="50"/>
      <c r="K4717" s="50"/>
    </row>
    <row r="4718" spans="8:11">
      <c r="H4718" s="49"/>
      <c r="I4718" s="49"/>
      <c r="J4718" s="50"/>
      <c r="K4718" s="50"/>
    </row>
    <row r="4719" spans="8:11">
      <c r="H4719" s="49"/>
      <c r="I4719" s="49"/>
      <c r="J4719" s="50"/>
      <c r="K4719" s="50"/>
    </row>
    <row r="4720" spans="8:11">
      <c r="H4720" s="49"/>
      <c r="I4720" s="49"/>
      <c r="J4720" s="50"/>
      <c r="K4720" s="50"/>
    </row>
    <row r="4721" spans="8:11">
      <c r="H4721" s="49"/>
      <c r="I4721" s="49"/>
      <c r="J4721" s="50"/>
      <c r="K4721" s="50"/>
    </row>
    <row r="4722" spans="8:11">
      <c r="H4722" s="49"/>
      <c r="I4722" s="49"/>
      <c r="J4722" s="50"/>
      <c r="K4722" s="50"/>
    </row>
    <row r="4723" spans="8:11">
      <c r="H4723" s="49"/>
      <c r="I4723" s="49"/>
      <c r="J4723" s="50"/>
      <c r="K4723" s="50"/>
    </row>
    <row r="4724" spans="8:11">
      <c r="H4724" s="49"/>
      <c r="I4724" s="49"/>
      <c r="J4724" s="50"/>
      <c r="K4724" s="50"/>
    </row>
    <row r="4725" spans="8:11">
      <c r="H4725" s="49"/>
      <c r="I4725" s="49"/>
      <c r="J4725" s="50"/>
      <c r="K4725" s="50"/>
    </row>
    <row r="4726" spans="8:11">
      <c r="H4726" s="49"/>
      <c r="I4726" s="49"/>
      <c r="J4726" s="50"/>
      <c r="K4726" s="50"/>
    </row>
    <row r="4727" spans="8:11">
      <c r="H4727" s="49"/>
      <c r="I4727" s="49"/>
      <c r="J4727" s="50"/>
      <c r="K4727" s="50"/>
    </row>
    <row r="4728" spans="8:11">
      <c r="H4728" s="49"/>
      <c r="I4728" s="49"/>
      <c r="J4728" s="50"/>
      <c r="K4728" s="50"/>
    </row>
    <row r="4729" spans="8:11">
      <c r="H4729" s="49"/>
      <c r="I4729" s="49"/>
      <c r="J4729" s="50"/>
      <c r="K4729" s="50"/>
    </row>
    <row r="4730" spans="8:11">
      <c r="H4730" s="49"/>
      <c r="I4730" s="49"/>
      <c r="J4730" s="50"/>
      <c r="K4730" s="50"/>
    </row>
    <row r="4731" spans="8:11">
      <c r="H4731" s="49"/>
      <c r="I4731" s="49"/>
      <c r="J4731" s="50"/>
      <c r="K4731" s="50"/>
    </row>
    <row r="4732" spans="8:11">
      <c r="H4732" s="49"/>
      <c r="I4732" s="49"/>
      <c r="J4732" s="50"/>
      <c r="K4732" s="50"/>
    </row>
    <row r="4733" spans="8:11">
      <c r="H4733" s="49"/>
      <c r="I4733" s="49"/>
      <c r="J4733" s="50"/>
      <c r="K4733" s="50"/>
    </row>
    <row r="4734" spans="8:11">
      <c r="H4734" s="49"/>
      <c r="I4734" s="49"/>
      <c r="J4734" s="50"/>
      <c r="K4734" s="50"/>
    </row>
    <row r="4735" spans="8:11">
      <c r="H4735" s="49"/>
      <c r="I4735" s="49"/>
      <c r="J4735" s="50"/>
      <c r="K4735" s="50"/>
    </row>
    <row r="4736" spans="8:11">
      <c r="H4736" s="49"/>
      <c r="I4736" s="49"/>
      <c r="J4736" s="50"/>
      <c r="K4736" s="50"/>
    </row>
    <row r="4737" spans="8:11">
      <c r="H4737" s="49"/>
      <c r="I4737" s="49"/>
      <c r="J4737" s="50"/>
      <c r="K4737" s="50"/>
    </row>
    <row r="4738" spans="8:11">
      <c r="H4738" s="49"/>
      <c r="I4738" s="49"/>
      <c r="J4738" s="50"/>
      <c r="K4738" s="50"/>
    </row>
    <row r="4739" spans="8:11">
      <c r="H4739" s="49"/>
      <c r="I4739" s="49"/>
      <c r="J4739" s="50"/>
      <c r="K4739" s="50"/>
    </row>
    <row r="4740" spans="8:11">
      <c r="H4740" s="49"/>
      <c r="I4740" s="49"/>
      <c r="J4740" s="50"/>
      <c r="K4740" s="50"/>
    </row>
    <row r="4741" spans="8:11">
      <c r="H4741" s="49"/>
      <c r="I4741" s="49"/>
      <c r="J4741" s="50"/>
      <c r="K4741" s="50"/>
    </row>
    <row r="4742" spans="8:11">
      <c r="H4742" s="49"/>
      <c r="I4742" s="49"/>
      <c r="J4742" s="50"/>
      <c r="K4742" s="50"/>
    </row>
    <row r="4743" spans="8:11">
      <c r="H4743" s="49"/>
      <c r="I4743" s="49"/>
      <c r="J4743" s="50"/>
      <c r="K4743" s="50"/>
    </row>
    <row r="4744" spans="8:11">
      <c r="H4744" s="49"/>
      <c r="I4744" s="49"/>
      <c r="J4744" s="50"/>
      <c r="K4744" s="50"/>
    </row>
    <row r="4745" spans="8:11">
      <c r="H4745" s="49"/>
      <c r="I4745" s="49"/>
      <c r="J4745" s="50"/>
      <c r="K4745" s="50"/>
    </row>
    <row r="4746" spans="8:11">
      <c r="H4746" s="49"/>
      <c r="I4746" s="49"/>
      <c r="J4746" s="50"/>
      <c r="K4746" s="50"/>
    </row>
    <row r="4747" spans="8:11">
      <c r="H4747" s="49"/>
      <c r="I4747" s="49"/>
      <c r="J4747" s="50"/>
      <c r="K4747" s="50"/>
    </row>
    <row r="4748" spans="8:11">
      <c r="H4748" s="49"/>
      <c r="I4748" s="49"/>
      <c r="J4748" s="50"/>
      <c r="K4748" s="50"/>
    </row>
    <row r="4749" spans="8:11">
      <c r="H4749" s="49"/>
      <c r="I4749" s="49"/>
      <c r="J4749" s="50"/>
      <c r="K4749" s="50"/>
    </row>
    <row r="4750" spans="8:11">
      <c r="H4750" s="49"/>
      <c r="I4750" s="49"/>
      <c r="J4750" s="50"/>
      <c r="K4750" s="50"/>
    </row>
    <row r="4751" spans="8:11">
      <c r="H4751" s="49"/>
      <c r="I4751" s="49"/>
      <c r="J4751" s="50"/>
      <c r="K4751" s="50"/>
    </row>
    <row r="4752" spans="8:11">
      <c r="H4752" s="49"/>
      <c r="I4752" s="49"/>
      <c r="J4752" s="50"/>
      <c r="K4752" s="50"/>
    </row>
    <row r="4753" spans="8:11">
      <c r="H4753" s="49"/>
      <c r="I4753" s="49"/>
      <c r="J4753" s="50"/>
      <c r="K4753" s="50"/>
    </row>
    <row r="4754" spans="8:11">
      <c r="H4754" s="49"/>
      <c r="I4754" s="49"/>
      <c r="J4754" s="50"/>
      <c r="K4754" s="50"/>
    </row>
    <row r="4755" spans="8:11">
      <c r="H4755" s="49"/>
      <c r="I4755" s="49"/>
      <c r="J4755" s="50"/>
      <c r="K4755" s="50"/>
    </row>
    <row r="4756" spans="8:11">
      <c r="H4756" s="49"/>
      <c r="I4756" s="49"/>
      <c r="J4756" s="50"/>
      <c r="K4756" s="50"/>
    </row>
    <row r="4757" spans="8:11">
      <c r="H4757" s="49"/>
      <c r="I4757" s="49"/>
      <c r="J4757" s="50"/>
      <c r="K4757" s="50"/>
    </row>
    <row r="4758" spans="8:11">
      <c r="H4758" s="49"/>
      <c r="I4758" s="49"/>
      <c r="J4758" s="50"/>
      <c r="K4758" s="50"/>
    </row>
    <row r="4759" spans="8:11">
      <c r="H4759" s="49"/>
      <c r="I4759" s="49"/>
      <c r="J4759" s="50"/>
      <c r="K4759" s="50"/>
    </row>
    <row r="4760" spans="8:11">
      <c r="H4760" s="49"/>
      <c r="I4760" s="49"/>
      <c r="J4760" s="50"/>
      <c r="K4760" s="50"/>
    </row>
    <row r="4761" spans="8:11">
      <c r="H4761" s="49"/>
      <c r="I4761" s="49"/>
      <c r="J4761" s="50"/>
      <c r="K4761" s="50"/>
    </row>
    <row r="4762" spans="8:11">
      <c r="H4762" s="49"/>
      <c r="I4762" s="49"/>
      <c r="J4762" s="50"/>
      <c r="K4762" s="50"/>
    </row>
    <row r="4763" spans="8:11">
      <c r="H4763" s="49"/>
      <c r="I4763" s="49"/>
      <c r="J4763" s="50"/>
      <c r="K4763" s="50"/>
    </row>
    <row r="4764" spans="8:11">
      <c r="H4764" s="49"/>
      <c r="I4764" s="49"/>
      <c r="J4764" s="50"/>
      <c r="K4764" s="50"/>
    </row>
    <row r="4765" spans="8:11">
      <c r="H4765" s="49"/>
      <c r="I4765" s="49"/>
      <c r="J4765" s="50"/>
      <c r="K4765" s="50"/>
    </row>
    <row r="4766" spans="8:11">
      <c r="H4766" s="49"/>
      <c r="I4766" s="49"/>
      <c r="J4766" s="50"/>
      <c r="K4766" s="50"/>
    </row>
    <row r="4767" spans="8:11">
      <c r="H4767" s="49"/>
      <c r="I4767" s="49"/>
      <c r="J4767" s="50"/>
      <c r="K4767" s="50"/>
    </row>
    <row r="4768" spans="8:11">
      <c r="H4768" s="49"/>
      <c r="I4768" s="49"/>
      <c r="J4768" s="50"/>
      <c r="K4768" s="50"/>
    </row>
    <row r="4769" spans="8:11">
      <c r="H4769" s="49"/>
      <c r="I4769" s="49"/>
      <c r="J4769" s="50"/>
      <c r="K4769" s="50"/>
    </row>
    <row r="4770" spans="8:11">
      <c r="H4770" s="49"/>
      <c r="I4770" s="49"/>
      <c r="J4770" s="50"/>
      <c r="K4770" s="50"/>
    </row>
    <row r="4771" spans="8:11">
      <c r="H4771" s="49"/>
      <c r="I4771" s="49"/>
      <c r="J4771" s="50"/>
      <c r="K4771" s="50"/>
    </row>
    <row r="4772" spans="8:11">
      <c r="H4772" s="49"/>
      <c r="I4772" s="49"/>
      <c r="J4772" s="50"/>
      <c r="K4772" s="50"/>
    </row>
    <row r="4773" spans="8:11">
      <c r="H4773" s="49"/>
      <c r="I4773" s="49"/>
      <c r="J4773" s="50"/>
      <c r="K4773" s="50"/>
    </row>
    <row r="4774" spans="8:11">
      <c r="H4774" s="49"/>
      <c r="I4774" s="49"/>
      <c r="J4774" s="50"/>
      <c r="K4774" s="50"/>
    </row>
    <row r="4775" spans="8:11">
      <c r="H4775" s="49"/>
      <c r="I4775" s="49"/>
      <c r="J4775" s="50"/>
      <c r="K4775" s="50"/>
    </row>
    <row r="4776" spans="8:11">
      <c r="H4776" s="49"/>
      <c r="I4776" s="49"/>
      <c r="J4776" s="50"/>
      <c r="K4776" s="50"/>
    </row>
    <row r="4777" spans="8:11">
      <c r="H4777" s="49"/>
      <c r="I4777" s="49"/>
      <c r="J4777" s="50"/>
      <c r="K4777" s="50"/>
    </row>
    <row r="4778" spans="8:11">
      <c r="H4778" s="49"/>
      <c r="I4778" s="49"/>
      <c r="J4778" s="50"/>
      <c r="K4778" s="50"/>
    </row>
    <row r="4779" spans="8:11">
      <c r="H4779" s="49"/>
      <c r="I4779" s="49"/>
      <c r="J4779" s="50"/>
      <c r="K4779" s="50"/>
    </row>
    <row r="4780" spans="8:11">
      <c r="H4780" s="49"/>
      <c r="I4780" s="49"/>
      <c r="J4780" s="50"/>
      <c r="K4780" s="50"/>
    </row>
    <row r="4781" spans="8:11">
      <c r="H4781" s="49"/>
      <c r="I4781" s="49"/>
      <c r="J4781" s="50"/>
      <c r="K4781" s="50"/>
    </row>
    <row r="4782" spans="8:11">
      <c r="H4782" s="49"/>
      <c r="I4782" s="49"/>
      <c r="J4782" s="50"/>
      <c r="K4782" s="50"/>
    </row>
    <row r="4783" spans="8:11">
      <c r="H4783" s="49"/>
      <c r="I4783" s="49"/>
      <c r="J4783" s="50"/>
      <c r="K4783" s="50"/>
    </row>
    <row r="4784" spans="8:11">
      <c r="H4784" s="49"/>
      <c r="I4784" s="49"/>
      <c r="J4784" s="50"/>
      <c r="K4784" s="50"/>
    </row>
    <row r="4785" spans="8:11">
      <c r="H4785" s="49"/>
      <c r="I4785" s="49"/>
      <c r="J4785" s="50"/>
      <c r="K4785" s="50"/>
    </row>
    <row r="4786" spans="8:11">
      <c r="H4786" s="49"/>
      <c r="I4786" s="49"/>
      <c r="J4786" s="50"/>
      <c r="K4786" s="50"/>
    </row>
    <row r="4787" spans="8:11">
      <c r="H4787" s="49"/>
      <c r="I4787" s="49"/>
      <c r="J4787" s="50"/>
      <c r="K4787" s="50"/>
    </row>
    <row r="4788" spans="8:11">
      <c r="H4788" s="49"/>
      <c r="I4788" s="49"/>
      <c r="J4788" s="50"/>
      <c r="K4788" s="50"/>
    </row>
    <row r="4789" spans="8:11">
      <c r="H4789" s="49"/>
      <c r="I4789" s="49"/>
      <c r="J4789" s="50"/>
      <c r="K4789" s="50"/>
    </row>
    <row r="4790" spans="8:11">
      <c r="H4790" s="49"/>
      <c r="I4790" s="49"/>
      <c r="J4790" s="50"/>
      <c r="K4790" s="50"/>
    </row>
    <row r="4791" spans="8:11">
      <c r="H4791" s="49"/>
      <c r="I4791" s="49"/>
      <c r="J4791" s="50"/>
      <c r="K4791" s="50"/>
    </row>
    <row r="4792" spans="8:11">
      <c r="H4792" s="49"/>
      <c r="I4792" s="49"/>
      <c r="J4792" s="50"/>
      <c r="K4792" s="50"/>
    </row>
    <row r="4793" spans="8:11">
      <c r="H4793" s="49"/>
      <c r="I4793" s="49"/>
      <c r="J4793" s="50"/>
      <c r="K4793" s="50"/>
    </row>
    <row r="4794" spans="8:11">
      <c r="H4794" s="49"/>
      <c r="I4794" s="49"/>
      <c r="J4794" s="50"/>
      <c r="K4794" s="50"/>
    </row>
    <row r="4795" spans="8:11">
      <c r="H4795" s="49"/>
      <c r="I4795" s="49"/>
      <c r="J4795" s="50"/>
      <c r="K4795" s="50"/>
    </row>
    <row r="4796" spans="8:11">
      <c r="H4796" s="49"/>
      <c r="I4796" s="49"/>
      <c r="J4796" s="50"/>
      <c r="K4796" s="50"/>
    </row>
    <row r="4797" spans="8:11">
      <c r="H4797" s="49"/>
      <c r="I4797" s="49"/>
      <c r="J4797" s="50"/>
      <c r="K4797" s="50"/>
    </row>
    <row r="4798" spans="8:11">
      <c r="H4798" s="49"/>
      <c r="I4798" s="49"/>
      <c r="J4798" s="50"/>
      <c r="K4798" s="50"/>
    </row>
    <row r="4799" spans="8:11">
      <c r="H4799" s="49"/>
      <c r="I4799" s="49"/>
      <c r="J4799" s="50"/>
      <c r="K4799" s="50"/>
    </row>
    <row r="4800" spans="8:11">
      <c r="H4800" s="49"/>
      <c r="I4800" s="49"/>
      <c r="J4800" s="50"/>
      <c r="K4800" s="50"/>
    </row>
    <row r="4801" spans="8:11">
      <c r="H4801" s="49"/>
      <c r="I4801" s="49"/>
      <c r="J4801" s="50"/>
      <c r="K4801" s="50"/>
    </row>
    <row r="4802" spans="8:11">
      <c r="H4802" s="49"/>
      <c r="I4802" s="49"/>
      <c r="J4802" s="50"/>
      <c r="K4802" s="50"/>
    </row>
    <row r="4803" spans="8:11">
      <c r="H4803" s="49"/>
      <c r="I4803" s="49"/>
      <c r="J4803" s="50"/>
      <c r="K4803" s="50"/>
    </row>
    <row r="4804" spans="8:11">
      <c r="H4804" s="49"/>
      <c r="I4804" s="49"/>
      <c r="J4804" s="50"/>
      <c r="K4804" s="50"/>
    </row>
    <row r="4805" spans="8:11">
      <c r="H4805" s="49"/>
      <c r="I4805" s="49"/>
      <c r="J4805" s="50"/>
      <c r="K4805" s="50"/>
    </row>
    <row r="4806" spans="8:11">
      <c r="H4806" s="49"/>
      <c r="I4806" s="49"/>
      <c r="J4806" s="50"/>
      <c r="K4806" s="50"/>
    </row>
    <row r="4807" spans="8:11">
      <c r="H4807" s="49"/>
      <c r="I4807" s="49"/>
      <c r="J4807" s="50"/>
      <c r="K4807" s="50"/>
    </row>
    <row r="4808" spans="8:11">
      <c r="H4808" s="49"/>
      <c r="I4808" s="49"/>
      <c r="J4808" s="50"/>
      <c r="K4808" s="50"/>
    </row>
    <row r="4809" spans="8:11">
      <c r="H4809" s="49"/>
      <c r="I4809" s="49"/>
      <c r="J4809" s="50"/>
      <c r="K4809" s="50"/>
    </row>
    <row r="4810" spans="8:11">
      <c r="H4810" s="49"/>
      <c r="I4810" s="49"/>
      <c r="J4810" s="50"/>
      <c r="K4810" s="50"/>
    </row>
    <row r="4811" spans="8:11">
      <c r="H4811" s="49"/>
      <c r="I4811" s="49"/>
      <c r="J4811" s="50"/>
      <c r="K4811" s="50"/>
    </row>
    <row r="4812" spans="8:11">
      <c r="H4812" s="49"/>
      <c r="I4812" s="49"/>
      <c r="J4812" s="50"/>
      <c r="K4812" s="50"/>
    </row>
    <row r="4813" spans="8:11">
      <c r="H4813" s="49"/>
      <c r="I4813" s="49"/>
      <c r="J4813" s="50"/>
      <c r="K4813" s="50"/>
    </row>
    <row r="4814" spans="8:11">
      <c r="H4814" s="49"/>
      <c r="I4814" s="49"/>
      <c r="J4814" s="50"/>
      <c r="K4814" s="50"/>
    </row>
    <row r="4815" spans="8:11">
      <c r="H4815" s="49"/>
      <c r="I4815" s="49"/>
      <c r="J4815" s="50"/>
      <c r="K4815" s="50"/>
    </row>
    <row r="4816" spans="8:11">
      <c r="H4816" s="49"/>
      <c r="I4816" s="49"/>
      <c r="J4816" s="50"/>
      <c r="K4816" s="50"/>
    </row>
    <row r="4817" spans="8:11">
      <c r="H4817" s="49"/>
      <c r="I4817" s="49"/>
      <c r="J4817" s="50"/>
      <c r="K4817" s="50"/>
    </row>
    <row r="4818" spans="8:11">
      <c r="H4818" s="49"/>
      <c r="I4818" s="49"/>
      <c r="J4818" s="50"/>
      <c r="K4818" s="50"/>
    </row>
    <row r="4819" spans="8:11">
      <c r="H4819" s="49"/>
      <c r="I4819" s="49"/>
      <c r="J4819" s="50"/>
      <c r="K4819" s="50"/>
    </row>
    <row r="4820" spans="8:11">
      <c r="H4820" s="49"/>
      <c r="I4820" s="49"/>
      <c r="J4820" s="50"/>
      <c r="K4820" s="50"/>
    </row>
    <row r="4821" spans="8:11">
      <c r="H4821" s="49"/>
      <c r="I4821" s="49"/>
      <c r="J4821" s="50"/>
      <c r="K4821" s="50"/>
    </row>
    <row r="4822" spans="8:11">
      <c r="H4822" s="49"/>
      <c r="I4822" s="49"/>
      <c r="J4822" s="50"/>
      <c r="K4822" s="50"/>
    </row>
    <row r="4823" spans="8:11">
      <c r="H4823" s="49"/>
      <c r="I4823" s="49"/>
      <c r="J4823" s="50"/>
      <c r="K4823" s="50"/>
    </row>
    <row r="4824" spans="8:11">
      <c r="H4824" s="49"/>
      <c r="I4824" s="49"/>
      <c r="J4824" s="50"/>
      <c r="K4824" s="50"/>
    </row>
    <row r="4825" spans="8:11">
      <c r="H4825" s="49"/>
      <c r="I4825" s="49"/>
      <c r="J4825" s="50"/>
      <c r="K4825" s="50"/>
    </row>
    <row r="4826" spans="8:11">
      <c r="H4826" s="49"/>
      <c r="I4826" s="49"/>
      <c r="J4826" s="50"/>
      <c r="K4826" s="50"/>
    </row>
    <row r="4827" spans="8:11">
      <c r="H4827" s="49"/>
      <c r="I4827" s="49"/>
      <c r="J4827" s="50"/>
      <c r="K4827" s="50"/>
    </row>
    <row r="4828" spans="8:11">
      <c r="H4828" s="49"/>
      <c r="I4828" s="49"/>
      <c r="J4828" s="50"/>
      <c r="K4828" s="50"/>
    </row>
    <row r="4829" spans="8:11">
      <c r="H4829" s="49"/>
      <c r="I4829" s="49"/>
      <c r="J4829" s="50"/>
      <c r="K4829" s="50"/>
    </row>
    <row r="4830" spans="8:11">
      <c r="H4830" s="49"/>
      <c r="I4830" s="49"/>
      <c r="J4830" s="50"/>
      <c r="K4830" s="50"/>
    </row>
    <row r="4831" spans="8:11">
      <c r="H4831" s="49"/>
      <c r="I4831" s="49"/>
      <c r="J4831" s="50"/>
      <c r="K4831" s="50"/>
    </row>
    <row r="4832" spans="8:11">
      <c r="H4832" s="49"/>
      <c r="I4832" s="49"/>
      <c r="J4832" s="50"/>
      <c r="K4832" s="50"/>
    </row>
    <row r="4833" spans="8:11">
      <c r="H4833" s="49"/>
      <c r="I4833" s="49"/>
      <c r="J4833" s="50"/>
      <c r="K4833" s="50"/>
    </row>
    <row r="4834" spans="8:11">
      <c r="H4834" s="49"/>
      <c r="I4834" s="49"/>
      <c r="J4834" s="50"/>
      <c r="K4834" s="50"/>
    </row>
    <row r="4835" spans="8:11">
      <c r="H4835" s="49"/>
      <c r="I4835" s="49"/>
      <c r="J4835" s="50"/>
      <c r="K4835" s="50"/>
    </row>
    <row r="4836" spans="8:11">
      <c r="H4836" s="49"/>
      <c r="I4836" s="49"/>
      <c r="J4836" s="50"/>
      <c r="K4836" s="50"/>
    </row>
    <row r="4837" spans="8:11">
      <c r="H4837" s="49"/>
      <c r="I4837" s="49"/>
      <c r="J4837" s="50"/>
      <c r="K4837" s="50"/>
    </row>
    <row r="4838" spans="8:11">
      <c r="H4838" s="49"/>
      <c r="I4838" s="49"/>
      <c r="J4838" s="50"/>
      <c r="K4838" s="50"/>
    </row>
    <row r="4839" spans="8:11">
      <c r="H4839" s="49"/>
      <c r="I4839" s="49"/>
      <c r="J4839" s="50"/>
      <c r="K4839" s="50"/>
    </row>
    <row r="4840" spans="8:11">
      <c r="H4840" s="49"/>
      <c r="I4840" s="49"/>
      <c r="J4840" s="50"/>
      <c r="K4840" s="50"/>
    </row>
    <row r="4841" spans="8:11">
      <c r="H4841" s="49"/>
      <c r="I4841" s="49"/>
      <c r="J4841" s="50"/>
      <c r="K4841" s="50"/>
    </row>
    <row r="4842" spans="8:11">
      <c r="H4842" s="49"/>
      <c r="I4842" s="49"/>
      <c r="J4842" s="50"/>
      <c r="K4842" s="50"/>
    </row>
    <row r="4843" spans="8:11">
      <c r="H4843" s="49"/>
      <c r="I4843" s="49"/>
      <c r="J4843" s="50"/>
      <c r="K4843" s="50"/>
    </row>
    <row r="4844" spans="8:11">
      <c r="H4844" s="49"/>
      <c r="I4844" s="49"/>
      <c r="J4844" s="50"/>
      <c r="K4844" s="50"/>
    </row>
    <row r="4845" spans="8:11">
      <c r="H4845" s="49"/>
      <c r="I4845" s="49"/>
      <c r="J4845" s="50"/>
      <c r="K4845" s="50"/>
    </row>
    <row r="4846" spans="8:11">
      <c r="H4846" s="49"/>
      <c r="I4846" s="49"/>
      <c r="J4846" s="50"/>
      <c r="K4846" s="50"/>
    </row>
    <row r="4847" spans="8:11">
      <c r="H4847" s="49"/>
      <c r="I4847" s="49"/>
      <c r="J4847" s="50"/>
      <c r="K4847" s="50"/>
    </row>
    <row r="4848" spans="8:11">
      <c r="H4848" s="49"/>
      <c r="I4848" s="49"/>
      <c r="J4848" s="50"/>
      <c r="K4848" s="50"/>
    </row>
    <row r="4849" spans="8:11">
      <c r="H4849" s="49"/>
      <c r="I4849" s="49"/>
      <c r="J4849" s="50"/>
      <c r="K4849" s="50"/>
    </row>
    <row r="4850" spans="8:11">
      <c r="H4850" s="49"/>
      <c r="I4850" s="49"/>
      <c r="J4850" s="50"/>
      <c r="K4850" s="50"/>
    </row>
    <row r="4851" spans="8:11">
      <c r="H4851" s="49"/>
      <c r="I4851" s="49"/>
      <c r="J4851" s="50"/>
      <c r="K4851" s="50"/>
    </row>
    <row r="4852" spans="8:11">
      <c r="H4852" s="49"/>
      <c r="I4852" s="49"/>
      <c r="J4852" s="50"/>
      <c r="K4852" s="50"/>
    </row>
    <row r="4853" spans="8:11">
      <c r="H4853" s="49"/>
      <c r="I4853" s="49"/>
      <c r="J4853" s="50"/>
      <c r="K4853" s="50"/>
    </row>
    <row r="4854" spans="8:11">
      <c r="H4854" s="49"/>
      <c r="I4854" s="49"/>
      <c r="J4854" s="50"/>
      <c r="K4854" s="50"/>
    </row>
    <row r="4855" spans="8:11">
      <c r="H4855" s="49"/>
      <c r="I4855" s="49"/>
      <c r="J4855" s="50"/>
      <c r="K4855" s="50"/>
    </row>
    <row r="4856" spans="8:11">
      <c r="H4856" s="49"/>
      <c r="I4856" s="49"/>
      <c r="J4856" s="50"/>
      <c r="K4856" s="50"/>
    </row>
    <row r="4857" spans="8:11">
      <c r="H4857" s="49"/>
      <c r="I4857" s="49"/>
      <c r="J4857" s="50"/>
      <c r="K4857" s="50"/>
    </row>
    <row r="4858" spans="8:11">
      <c r="H4858" s="49"/>
      <c r="I4858" s="49"/>
      <c r="J4858" s="50"/>
      <c r="K4858" s="50"/>
    </row>
    <row r="4859" spans="8:11">
      <c r="H4859" s="49"/>
      <c r="I4859" s="49"/>
      <c r="J4859" s="50"/>
      <c r="K4859" s="50"/>
    </row>
    <row r="4860" spans="8:11">
      <c r="H4860" s="49"/>
      <c r="I4860" s="49"/>
      <c r="J4860" s="50"/>
      <c r="K4860" s="50"/>
    </row>
    <row r="4861" spans="8:11">
      <c r="H4861" s="49"/>
      <c r="I4861" s="49"/>
      <c r="J4861" s="50"/>
      <c r="K4861" s="50"/>
    </row>
    <row r="4862" spans="8:11">
      <c r="H4862" s="49"/>
      <c r="I4862" s="49"/>
      <c r="J4862" s="50"/>
      <c r="K4862" s="50"/>
    </row>
    <row r="4863" spans="8:11">
      <c r="H4863" s="49"/>
      <c r="I4863" s="49"/>
      <c r="J4863" s="50"/>
      <c r="K4863" s="50"/>
    </row>
    <row r="4864" spans="8:11">
      <c r="H4864" s="49"/>
      <c r="I4864" s="49"/>
      <c r="J4864" s="50"/>
      <c r="K4864" s="50"/>
    </row>
    <row r="4865" spans="8:11">
      <c r="H4865" s="49"/>
      <c r="I4865" s="49"/>
      <c r="J4865" s="50"/>
      <c r="K4865" s="50"/>
    </row>
    <row r="4866" spans="8:11">
      <c r="H4866" s="49"/>
      <c r="I4866" s="49"/>
      <c r="J4866" s="50"/>
      <c r="K4866" s="50"/>
    </row>
    <row r="4867" spans="8:11">
      <c r="H4867" s="49"/>
      <c r="I4867" s="49"/>
      <c r="J4867" s="50"/>
      <c r="K4867" s="50"/>
    </row>
    <row r="4868" spans="8:11">
      <c r="H4868" s="49"/>
      <c r="I4868" s="49"/>
      <c r="J4868" s="50"/>
      <c r="K4868" s="50"/>
    </row>
    <row r="4869" spans="8:11">
      <c r="H4869" s="49"/>
      <c r="I4869" s="49"/>
      <c r="J4869" s="50"/>
      <c r="K4869" s="50"/>
    </row>
    <row r="4870" spans="8:11">
      <c r="H4870" s="49"/>
      <c r="I4870" s="49"/>
      <c r="J4870" s="50"/>
      <c r="K4870" s="50"/>
    </row>
    <row r="4871" spans="8:11">
      <c r="H4871" s="49"/>
      <c r="I4871" s="49"/>
      <c r="J4871" s="50"/>
      <c r="K4871" s="50"/>
    </row>
    <row r="4872" spans="8:11">
      <c r="H4872" s="49"/>
      <c r="I4872" s="49"/>
      <c r="J4872" s="50"/>
      <c r="K4872" s="50"/>
    </row>
    <row r="4873" spans="8:11">
      <c r="H4873" s="49"/>
      <c r="I4873" s="49"/>
      <c r="J4873" s="50"/>
      <c r="K4873" s="50"/>
    </row>
    <row r="4874" spans="8:11">
      <c r="H4874" s="49"/>
      <c r="I4874" s="49"/>
      <c r="J4874" s="50"/>
      <c r="K4874" s="50"/>
    </row>
    <row r="4875" spans="8:11">
      <c r="H4875" s="49"/>
      <c r="I4875" s="49"/>
      <c r="J4875" s="50"/>
      <c r="K4875" s="50"/>
    </row>
    <row r="4876" spans="8:11">
      <c r="H4876" s="49"/>
      <c r="I4876" s="49"/>
      <c r="J4876" s="50"/>
      <c r="K4876" s="50"/>
    </row>
    <row r="4877" spans="8:11">
      <c r="H4877" s="49"/>
      <c r="I4877" s="49"/>
      <c r="J4877" s="50"/>
      <c r="K4877" s="50"/>
    </row>
    <row r="4878" spans="8:11">
      <c r="H4878" s="49"/>
      <c r="I4878" s="49"/>
      <c r="J4878" s="50"/>
      <c r="K4878" s="50"/>
    </row>
    <row r="4879" spans="8:11">
      <c r="H4879" s="49"/>
      <c r="I4879" s="49"/>
      <c r="J4879" s="50"/>
      <c r="K4879" s="50"/>
    </row>
    <row r="4880" spans="8:11">
      <c r="H4880" s="49"/>
      <c r="I4880" s="49"/>
      <c r="J4880" s="50"/>
      <c r="K4880" s="50"/>
    </row>
    <row r="4881" spans="8:11">
      <c r="H4881" s="49"/>
      <c r="I4881" s="49"/>
      <c r="J4881" s="50"/>
      <c r="K4881" s="50"/>
    </row>
    <row r="4882" spans="8:11">
      <c r="H4882" s="49"/>
      <c r="I4882" s="49"/>
      <c r="J4882" s="50"/>
      <c r="K4882" s="50"/>
    </row>
    <row r="4883" spans="8:11">
      <c r="H4883" s="49"/>
      <c r="I4883" s="49"/>
      <c r="J4883" s="50"/>
      <c r="K4883" s="50"/>
    </row>
    <row r="4884" spans="8:11">
      <c r="H4884" s="49"/>
      <c r="I4884" s="49"/>
      <c r="J4884" s="50"/>
      <c r="K4884" s="50"/>
    </row>
    <row r="4885" spans="8:11">
      <c r="H4885" s="49"/>
      <c r="I4885" s="49"/>
      <c r="J4885" s="50"/>
      <c r="K4885" s="50"/>
    </row>
    <row r="4886" spans="8:11">
      <c r="H4886" s="49"/>
      <c r="I4886" s="49"/>
      <c r="J4886" s="50"/>
      <c r="K4886" s="50"/>
    </row>
    <row r="4887" spans="8:11">
      <c r="H4887" s="49"/>
      <c r="I4887" s="49"/>
      <c r="J4887" s="50"/>
      <c r="K4887" s="50"/>
    </row>
    <row r="4888" spans="8:11">
      <c r="H4888" s="49"/>
      <c r="I4888" s="49"/>
      <c r="J4888" s="50"/>
      <c r="K4888" s="50"/>
    </row>
    <row r="4889" spans="8:11">
      <c r="H4889" s="49"/>
      <c r="I4889" s="49"/>
      <c r="J4889" s="50"/>
      <c r="K4889" s="50"/>
    </row>
    <row r="4890" spans="8:11">
      <c r="H4890" s="49"/>
      <c r="I4890" s="49"/>
      <c r="J4890" s="50"/>
      <c r="K4890" s="50"/>
    </row>
    <row r="4891" spans="8:11">
      <c r="H4891" s="49"/>
      <c r="I4891" s="49"/>
      <c r="J4891" s="50"/>
      <c r="K4891" s="50"/>
    </row>
    <row r="4892" spans="8:11">
      <c r="H4892" s="49"/>
      <c r="I4892" s="49"/>
      <c r="J4892" s="50"/>
      <c r="K4892" s="50"/>
    </row>
    <row r="4893" spans="8:11">
      <c r="H4893" s="49"/>
      <c r="I4893" s="49"/>
      <c r="J4893" s="50"/>
      <c r="K4893" s="50"/>
    </row>
    <row r="4894" spans="8:11">
      <c r="H4894" s="49"/>
      <c r="I4894" s="49"/>
      <c r="J4894" s="50"/>
      <c r="K4894" s="50"/>
    </row>
    <row r="4895" spans="8:11">
      <c r="H4895" s="49"/>
      <c r="I4895" s="49"/>
      <c r="J4895" s="50"/>
      <c r="K4895" s="50"/>
    </row>
    <row r="4896" spans="8:11">
      <c r="H4896" s="49"/>
      <c r="I4896" s="49"/>
      <c r="J4896" s="50"/>
      <c r="K4896" s="50"/>
    </row>
    <row r="4897" spans="8:11">
      <c r="H4897" s="49"/>
      <c r="I4897" s="49"/>
      <c r="J4897" s="50"/>
      <c r="K4897" s="50"/>
    </row>
    <row r="4898" spans="8:11">
      <c r="H4898" s="49"/>
      <c r="I4898" s="49"/>
      <c r="J4898" s="50"/>
      <c r="K4898" s="50"/>
    </row>
    <row r="4899" spans="8:11">
      <c r="H4899" s="49"/>
      <c r="I4899" s="49"/>
      <c r="J4899" s="50"/>
      <c r="K4899" s="50"/>
    </row>
    <row r="4900" spans="8:11">
      <c r="H4900" s="49"/>
      <c r="I4900" s="49"/>
      <c r="J4900" s="50"/>
      <c r="K4900" s="50"/>
    </row>
    <row r="4901" spans="8:11">
      <c r="H4901" s="49"/>
      <c r="I4901" s="49"/>
      <c r="J4901" s="50"/>
      <c r="K4901" s="50"/>
    </row>
    <row r="4902" spans="8:11">
      <c r="H4902" s="49"/>
      <c r="I4902" s="49"/>
      <c r="J4902" s="50"/>
      <c r="K4902" s="50"/>
    </row>
    <row r="4903" spans="8:11">
      <c r="H4903" s="49"/>
      <c r="I4903" s="49"/>
      <c r="J4903" s="50"/>
      <c r="K4903" s="50"/>
    </row>
    <row r="4904" spans="8:11">
      <c r="H4904" s="49"/>
      <c r="I4904" s="49"/>
      <c r="J4904" s="50"/>
      <c r="K4904" s="50"/>
    </row>
    <row r="4905" spans="8:11">
      <c r="H4905" s="49"/>
      <c r="I4905" s="49"/>
      <c r="J4905" s="50"/>
      <c r="K4905" s="50"/>
    </row>
    <row r="4906" spans="8:11">
      <c r="H4906" s="49"/>
      <c r="I4906" s="49"/>
      <c r="J4906" s="50"/>
      <c r="K4906" s="50"/>
    </row>
    <row r="4907" spans="8:11">
      <c r="H4907" s="49"/>
      <c r="I4907" s="49"/>
      <c r="J4907" s="50"/>
      <c r="K4907" s="50"/>
    </row>
    <row r="4908" spans="8:11">
      <c r="H4908" s="49"/>
      <c r="I4908" s="49"/>
      <c r="J4908" s="50"/>
      <c r="K4908" s="50"/>
    </row>
    <row r="4909" spans="8:11">
      <c r="H4909" s="49"/>
      <c r="I4909" s="49"/>
      <c r="J4909" s="50"/>
      <c r="K4909" s="50"/>
    </row>
    <row r="4910" spans="8:11">
      <c r="H4910" s="49"/>
      <c r="I4910" s="49"/>
      <c r="J4910" s="50"/>
      <c r="K4910" s="50"/>
    </row>
    <row r="4911" spans="8:11">
      <c r="H4911" s="49"/>
      <c r="I4911" s="49"/>
      <c r="J4911" s="50"/>
      <c r="K4911" s="50"/>
    </row>
    <row r="4912" spans="8:11">
      <c r="H4912" s="49"/>
      <c r="I4912" s="49"/>
      <c r="J4912" s="50"/>
      <c r="K4912" s="50"/>
    </row>
    <row r="4913" spans="8:11">
      <c r="H4913" s="49"/>
      <c r="I4913" s="49"/>
      <c r="J4913" s="50"/>
      <c r="K4913" s="50"/>
    </row>
    <row r="4914" spans="8:11">
      <c r="H4914" s="49"/>
      <c r="I4914" s="49"/>
      <c r="J4914" s="50"/>
      <c r="K4914" s="50"/>
    </row>
    <row r="4915" spans="8:11">
      <c r="H4915" s="49"/>
      <c r="I4915" s="49"/>
      <c r="J4915" s="50"/>
      <c r="K4915" s="50"/>
    </row>
    <row r="4916" spans="8:11">
      <c r="H4916" s="49"/>
      <c r="I4916" s="49"/>
      <c r="J4916" s="50"/>
      <c r="K4916" s="50"/>
    </row>
    <row r="4917" spans="8:11">
      <c r="H4917" s="49"/>
      <c r="I4917" s="49"/>
      <c r="J4917" s="50"/>
      <c r="K4917" s="50"/>
    </row>
    <row r="4918" spans="8:11">
      <c r="H4918" s="49"/>
      <c r="I4918" s="49"/>
      <c r="J4918" s="50"/>
      <c r="K4918" s="50"/>
    </row>
    <row r="4919" spans="8:11">
      <c r="H4919" s="49"/>
      <c r="I4919" s="49"/>
      <c r="J4919" s="50"/>
      <c r="K4919" s="50"/>
    </row>
    <row r="4920" spans="8:11">
      <c r="H4920" s="49"/>
      <c r="I4920" s="49"/>
      <c r="J4920" s="50"/>
      <c r="K4920" s="50"/>
    </row>
    <row r="4921" spans="8:11">
      <c r="H4921" s="49"/>
      <c r="I4921" s="49"/>
      <c r="J4921" s="50"/>
      <c r="K4921" s="50"/>
    </row>
    <row r="4922" spans="8:11">
      <c r="H4922" s="49"/>
      <c r="I4922" s="49"/>
      <c r="J4922" s="50"/>
      <c r="K4922" s="50"/>
    </row>
    <row r="4923" spans="8:11">
      <c r="H4923" s="49"/>
      <c r="I4923" s="49"/>
      <c r="J4923" s="50"/>
      <c r="K4923" s="50"/>
    </row>
    <row r="4924" spans="8:11">
      <c r="H4924" s="49"/>
      <c r="I4924" s="49"/>
      <c r="J4924" s="50"/>
      <c r="K4924" s="50"/>
    </row>
    <row r="4925" spans="8:11">
      <c r="H4925" s="49"/>
      <c r="I4925" s="49"/>
      <c r="J4925" s="50"/>
      <c r="K4925" s="50"/>
    </row>
    <row r="4926" spans="8:11">
      <c r="H4926" s="49"/>
      <c r="I4926" s="49"/>
      <c r="J4926" s="50"/>
      <c r="K4926" s="50"/>
    </row>
    <row r="4927" spans="8:11">
      <c r="H4927" s="49"/>
      <c r="I4927" s="49"/>
      <c r="J4927" s="50"/>
      <c r="K4927" s="50"/>
    </row>
    <row r="4928" spans="8:11">
      <c r="H4928" s="49"/>
      <c r="I4928" s="49"/>
      <c r="J4928" s="50"/>
      <c r="K4928" s="50"/>
    </row>
    <row r="4929" spans="8:11">
      <c r="H4929" s="49"/>
      <c r="I4929" s="49"/>
      <c r="J4929" s="50"/>
      <c r="K4929" s="50"/>
    </row>
    <row r="4930" spans="8:11">
      <c r="H4930" s="49"/>
      <c r="I4930" s="49"/>
      <c r="J4930" s="50"/>
      <c r="K4930" s="50"/>
    </row>
    <row r="4931" spans="8:11">
      <c r="H4931" s="49"/>
      <c r="I4931" s="49"/>
      <c r="J4931" s="50"/>
      <c r="K4931" s="50"/>
    </row>
    <row r="4932" spans="8:11">
      <c r="H4932" s="49"/>
      <c r="I4932" s="49"/>
      <c r="J4932" s="50"/>
      <c r="K4932" s="50"/>
    </row>
    <row r="4933" spans="8:11">
      <c r="H4933" s="49"/>
      <c r="I4933" s="49"/>
      <c r="J4933" s="50"/>
      <c r="K4933" s="50"/>
    </row>
    <row r="4934" spans="8:11">
      <c r="H4934" s="49"/>
      <c r="I4934" s="49"/>
      <c r="J4934" s="50"/>
      <c r="K4934" s="50"/>
    </row>
    <row r="4935" spans="8:11">
      <c r="H4935" s="49"/>
      <c r="I4935" s="49"/>
      <c r="J4935" s="50"/>
      <c r="K4935" s="50"/>
    </row>
    <row r="4936" spans="8:11">
      <c r="H4936" s="49"/>
      <c r="I4936" s="49"/>
      <c r="J4936" s="50"/>
      <c r="K4936" s="50"/>
    </row>
    <row r="4937" spans="8:11">
      <c r="H4937" s="49"/>
      <c r="I4937" s="49"/>
      <c r="J4937" s="50"/>
      <c r="K4937" s="50"/>
    </row>
    <row r="4938" spans="8:11">
      <c r="H4938" s="49"/>
      <c r="I4938" s="49"/>
      <c r="J4938" s="50"/>
      <c r="K4938" s="50"/>
    </row>
    <row r="4939" spans="8:11">
      <c r="H4939" s="49"/>
      <c r="I4939" s="49"/>
      <c r="J4939" s="50"/>
      <c r="K4939" s="50"/>
    </row>
    <row r="4940" spans="8:11">
      <c r="H4940" s="49"/>
      <c r="I4940" s="49"/>
      <c r="J4940" s="50"/>
      <c r="K4940" s="50"/>
    </row>
    <row r="4941" spans="8:11">
      <c r="H4941" s="49"/>
      <c r="I4941" s="49"/>
      <c r="J4941" s="50"/>
      <c r="K4941" s="50"/>
    </row>
    <row r="4942" spans="8:11">
      <c r="H4942" s="49"/>
      <c r="I4942" s="49"/>
      <c r="J4942" s="50"/>
      <c r="K4942" s="50"/>
    </row>
    <row r="4943" spans="8:11">
      <c r="H4943" s="49"/>
      <c r="I4943" s="49"/>
      <c r="J4943" s="50"/>
      <c r="K4943" s="50"/>
    </row>
    <row r="4944" spans="8:11">
      <c r="H4944" s="49"/>
      <c r="I4944" s="49"/>
      <c r="J4944" s="50"/>
      <c r="K4944" s="50"/>
    </row>
    <row r="4945" spans="8:11">
      <c r="H4945" s="49"/>
      <c r="I4945" s="49"/>
      <c r="J4945" s="50"/>
      <c r="K4945" s="50"/>
    </row>
    <row r="4946" spans="8:11">
      <c r="H4946" s="49"/>
      <c r="I4946" s="49"/>
      <c r="J4946" s="50"/>
      <c r="K4946" s="50"/>
    </row>
    <row r="4947" spans="8:11">
      <c r="H4947" s="49"/>
      <c r="I4947" s="49"/>
      <c r="J4947" s="50"/>
      <c r="K4947" s="50"/>
    </row>
    <row r="4948" spans="8:11">
      <c r="H4948" s="49"/>
      <c r="I4948" s="49"/>
      <c r="J4948" s="50"/>
      <c r="K4948" s="50"/>
    </row>
    <row r="4949" spans="8:11">
      <c r="H4949" s="49"/>
      <c r="I4949" s="49"/>
      <c r="J4949" s="50"/>
      <c r="K4949" s="50"/>
    </row>
    <row r="4950" spans="8:11">
      <c r="H4950" s="49"/>
      <c r="I4950" s="49"/>
      <c r="J4950" s="50"/>
      <c r="K4950" s="50"/>
    </row>
    <row r="4951" spans="8:11">
      <c r="H4951" s="49"/>
      <c r="I4951" s="49"/>
      <c r="J4951" s="50"/>
      <c r="K4951" s="50"/>
    </row>
    <row r="4952" spans="8:11">
      <c r="H4952" s="49"/>
      <c r="I4952" s="49"/>
      <c r="J4952" s="50"/>
      <c r="K4952" s="50"/>
    </row>
    <row r="4953" spans="8:11">
      <c r="H4953" s="49"/>
      <c r="I4953" s="49"/>
      <c r="J4953" s="50"/>
      <c r="K4953" s="50"/>
    </row>
    <row r="4954" spans="8:11">
      <c r="H4954" s="49"/>
      <c r="I4954" s="49"/>
      <c r="J4954" s="50"/>
      <c r="K4954" s="50"/>
    </row>
    <row r="4955" spans="8:11">
      <c r="H4955" s="49"/>
      <c r="I4955" s="49"/>
      <c r="J4955" s="50"/>
      <c r="K4955" s="50"/>
    </row>
    <row r="4956" spans="8:11">
      <c r="H4956" s="49"/>
      <c r="I4956" s="49"/>
      <c r="J4956" s="50"/>
      <c r="K4956" s="50"/>
    </row>
    <row r="4957" spans="8:11">
      <c r="H4957" s="49"/>
      <c r="I4957" s="49"/>
      <c r="J4957" s="50"/>
      <c r="K4957" s="50"/>
    </row>
    <row r="4958" spans="8:11">
      <c r="H4958" s="49"/>
      <c r="I4958" s="49"/>
      <c r="J4958" s="50"/>
      <c r="K4958" s="50"/>
    </row>
    <row r="4959" spans="8:11">
      <c r="H4959" s="49"/>
      <c r="I4959" s="49"/>
      <c r="J4959" s="50"/>
      <c r="K4959" s="50"/>
    </row>
    <row r="4960" spans="8:11">
      <c r="H4960" s="49"/>
      <c r="I4960" s="49"/>
      <c r="J4960" s="50"/>
      <c r="K4960" s="50"/>
    </row>
    <row r="4961" spans="8:11">
      <c r="H4961" s="49"/>
      <c r="I4961" s="49"/>
      <c r="J4961" s="50"/>
      <c r="K4961" s="50"/>
    </row>
    <row r="4962" spans="8:11">
      <c r="H4962" s="49"/>
      <c r="I4962" s="49"/>
      <c r="J4962" s="50"/>
      <c r="K4962" s="50"/>
    </row>
    <row r="4963" spans="8:11">
      <c r="H4963" s="49"/>
      <c r="I4963" s="49"/>
      <c r="J4963" s="50"/>
      <c r="K4963" s="50"/>
    </row>
    <row r="4964" spans="8:11">
      <c r="H4964" s="49"/>
      <c r="I4964" s="49"/>
      <c r="J4964" s="50"/>
      <c r="K4964" s="50"/>
    </row>
    <row r="4965" spans="8:11">
      <c r="H4965" s="49"/>
      <c r="I4965" s="49"/>
      <c r="J4965" s="50"/>
      <c r="K4965" s="50"/>
    </row>
    <row r="4966" spans="8:11">
      <c r="H4966" s="49"/>
      <c r="I4966" s="49"/>
      <c r="J4966" s="50"/>
      <c r="K4966" s="50"/>
    </row>
    <row r="4967" spans="8:11">
      <c r="H4967" s="49"/>
      <c r="I4967" s="49"/>
      <c r="J4967" s="50"/>
      <c r="K4967" s="50"/>
    </row>
    <row r="4968" spans="8:11">
      <c r="H4968" s="49"/>
      <c r="I4968" s="49"/>
      <c r="J4968" s="50"/>
      <c r="K4968" s="50"/>
    </row>
    <row r="4969" spans="8:11">
      <c r="H4969" s="49"/>
      <c r="I4969" s="49"/>
      <c r="J4969" s="50"/>
      <c r="K4969" s="50"/>
    </row>
    <row r="4970" spans="8:11">
      <c r="H4970" s="49"/>
      <c r="I4970" s="49"/>
      <c r="J4970" s="50"/>
      <c r="K4970" s="50"/>
    </row>
    <row r="4971" spans="8:11">
      <c r="H4971" s="49"/>
      <c r="I4971" s="49"/>
      <c r="J4971" s="50"/>
      <c r="K4971" s="50"/>
    </row>
    <row r="4972" spans="8:11">
      <c r="H4972" s="49"/>
      <c r="I4972" s="49"/>
      <c r="J4972" s="50"/>
      <c r="K4972" s="50"/>
    </row>
    <row r="4973" spans="8:11">
      <c r="H4973" s="49"/>
      <c r="I4973" s="49"/>
      <c r="J4973" s="50"/>
      <c r="K4973" s="50"/>
    </row>
    <row r="4974" spans="8:11">
      <c r="H4974" s="49"/>
      <c r="I4974" s="49"/>
      <c r="J4974" s="50"/>
      <c r="K4974" s="50"/>
    </row>
    <row r="4975" spans="8:11">
      <c r="H4975" s="49"/>
      <c r="I4975" s="49"/>
      <c r="J4975" s="50"/>
      <c r="K4975" s="50"/>
    </row>
    <row r="4976" spans="8:11">
      <c r="H4976" s="49"/>
      <c r="I4976" s="49"/>
      <c r="J4976" s="50"/>
      <c r="K4976" s="50"/>
    </row>
    <row r="4977" spans="8:11">
      <c r="H4977" s="49"/>
      <c r="I4977" s="49"/>
      <c r="J4977" s="50"/>
      <c r="K4977" s="50"/>
    </row>
    <row r="4978" spans="8:11">
      <c r="H4978" s="49"/>
      <c r="I4978" s="49"/>
      <c r="J4978" s="50"/>
      <c r="K4978" s="50"/>
    </row>
    <row r="4979" spans="8:11">
      <c r="H4979" s="49"/>
      <c r="I4979" s="49"/>
      <c r="J4979" s="50"/>
      <c r="K4979" s="50"/>
    </row>
    <row r="4980" spans="8:11">
      <c r="H4980" s="49"/>
      <c r="I4980" s="49"/>
      <c r="J4980" s="50"/>
      <c r="K4980" s="50"/>
    </row>
    <row r="4981" spans="8:11">
      <c r="H4981" s="49"/>
      <c r="I4981" s="49"/>
      <c r="J4981" s="50"/>
      <c r="K4981" s="50"/>
    </row>
    <row r="4982" spans="8:11">
      <c r="H4982" s="49"/>
      <c r="I4982" s="49"/>
      <c r="J4982" s="50"/>
      <c r="K4982" s="50"/>
    </row>
    <row r="4983" spans="8:11">
      <c r="H4983" s="49"/>
      <c r="I4983" s="49"/>
      <c r="J4983" s="50"/>
      <c r="K4983" s="50"/>
    </row>
    <row r="4984" spans="8:11">
      <c r="H4984" s="49"/>
      <c r="I4984" s="49"/>
      <c r="J4984" s="50"/>
      <c r="K4984" s="50"/>
    </row>
    <row r="4985" spans="8:11">
      <c r="H4985" s="49"/>
      <c r="I4985" s="49"/>
      <c r="J4985" s="50"/>
      <c r="K4985" s="50"/>
    </row>
    <row r="4986" spans="8:11">
      <c r="H4986" s="49"/>
      <c r="I4986" s="49"/>
      <c r="J4986" s="50"/>
      <c r="K4986" s="50"/>
    </row>
    <row r="4987" spans="8:11">
      <c r="H4987" s="49"/>
      <c r="I4987" s="49"/>
      <c r="J4987" s="50"/>
      <c r="K4987" s="50"/>
    </row>
    <row r="4988" spans="8:11">
      <c r="H4988" s="49"/>
      <c r="I4988" s="49"/>
      <c r="J4988" s="50"/>
      <c r="K4988" s="50"/>
    </row>
    <row r="4989" spans="8:11">
      <c r="H4989" s="49"/>
      <c r="I4989" s="49"/>
      <c r="J4989" s="50"/>
      <c r="K4989" s="50"/>
    </row>
    <row r="4990" spans="8:11">
      <c r="H4990" s="49"/>
      <c r="I4990" s="49"/>
      <c r="J4990" s="50"/>
      <c r="K4990" s="50"/>
    </row>
    <row r="4991" spans="8:11">
      <c r="H4991" s="49"/>
      <c r="I4991" s="49"/>
      <c r="J4991" s="50"/>
      <c r="K4991" s="50"/>
    </row>
    <row r="4992" spans="8:11">
      <c r="H4992" s="49"/>
      <c r="I4992" s="49"/>
      <c r="J4992" s="50"/>
      <c r="K4992" s="50"/>
    </row>
    <row r="4993" spans="8:11">
      <c r="H4993" s="49"/>
      <c r="I4993" s="49"/>
      <c r="J4993" s="50"/>
      <c r="K4993" s="50"/>
    </row>
    <row r="4994" spans="8:11">
      <c r="H4994" s="49"/>
      <c r="I4994" s="49"/>
      <c r="J4994" s="50"/>
      <c r="K4994" s="50"/>
    </row>
    <row r="4995" spans="8:11">
      <c r="H4995" s="49"/>
      <c r="I4995" s="49"/>
      <c r="J4995" s="50"/>
      <c r="K4995" s="50"/>
    </row>
    <row r="4996" spans="8:11">
      <c r="H4996" s="49"/>
      <c r="I4996" s="49"/>
      <c r="J4996" s="50"/>
      <c r="K4996" s="50"/>
    </row>
    <row r="4997" spans="8:11">
      <c r="H4997" s="49"/>
      <c r="I4997" s="49"/>
      <c r="J4997" s="50"/>
      <c r="K4997" s="50"/>
    </row>
    <row r="4998" spans="8:11">
      <c r="H4998" s="49"/>
      <c r="I4998" s="49"/>
      <c r="J4998" s="50"/>
      <c r="K4998" s="50"/>
    </row>
    <row r="4999" spans="8:11">
      <c r="H4999" s="49"/>
      <c r="I4999" s="49"/>
      <c r="J4999" s="50"/>
      <c r="K4999" s="50"/>
    </row>
    <row r="5000" spans="8:11">
      <c r="H5000" s="49"/>
      <c r="I5000" s="49"/>
      <c r="J5000" s="50"/>
      <c r="K5000" s="50"/>
    </row>
    <row r="5001" spans="8:11">
      <c r="H5001" s="49"/>
      <c r="I5001" s="49"/>
      <c r="J5001" s="50"/>
      <c r="K5001" s="50"/>
    </row>
    <row r="5002" spans="8:11">
      <c r="H5002" s="49"/>
      <c r="I5002" s="49"/>
      <c r="J5002" s="50"/>
      <c r="K5002" s="50"/>
    </row>
    <row r="5003" spans="8:11">
      <c r="H5003" s="49"/>
      <c r="I5003" s="49"/>
      <c r="J5003" s="50"/>
      <c r="K5003" s="50"/>
    </row>
    <row r="5004" spans="8:11">
      <c r="H5004" s="49"/>
      <c r="I5004" s="49"/>
      <c r="J5004" s="50"/>
      <c r="K5004" s="50"/>
    </row>
    <row r="5005" spans="8:11">
      <c r="H5005" s="49"/>
      <c r="I5005" s="49"/>
      <c r="J5005" s="50"/>
      <c r="K5005" s="50"/>
    </row>
    <row r="5006" spans="8:11">
      <c r="H5006" s="49"/>
      <c r="I5006" s="49"/>
      <c r="J5006" s="50"/>
      <c r="K5006" s="50"/>
    </row>
    <row r="5007" spans="8:11">
      <c r="H5007" s="49"/>
      <c r="I5007" s="49"/>
      <c r="J5007" s="50"/>
      <c r="K5007" s="50"/>
    </row>
    <row r="5008" spans="8:11">
      <c r="H5008" s="49"/>
      <c r="I5008" s="49"/>
      <c r="J5008" s="50"/>
      <c r="K5008" s="50"/>
    </row>
    <row r="5009" spans="8:11">
      <c r="H5009" s="49"/>
      <c r="I5009" s="49"/>
      <c r="J5009" s="50"/>
      <c r="K5009" s="50"/>
    </row>
    <row r="5010" spans="8:11">
      <c r="H5010" s="49"/>
      <c r="I5010" s="49"/>
      <c r="J5010" s="50"/>
      <c r="K5010" s="50"/>
    </row>
    <row r="5011" spans="8:11">
      <c r="H5011" s="49"/>
      <c r="I5011" s="49"/>
      <c r="J5011" s="50"/>
      <c r="K5011" s="50"/>
    </row>
    <row r="5012" spans="8:11">
      <c r="H5012" s="49"/>
      <c r="I5012" s="49"/>
      <c r="J5012" s="50"/>
      <c r="K5012" s="50"/>
    </row>
    <row r="5013" spans="8:11">
      <c r="H5013" s="49"/>
      <c r="I5013" s="49"/>
      <c r="J5013" s="50"/>
      <c r="K5013" s="50"/>
    </row>
    <row r="5014" spans="8:11">
      <c r="H5014" s="49"/>
      <c r="I5014" s="49"/>
      <c r="J5014" s="50"/>
      <c r="K5014" s="50"/>
    </row>
    <row r="5015" spans="8:11">
      <c r="H5015" s="49"/>
      <c r="I5015" s="49"/>
      <c r="J5015" s="50"/>
      <c r="K5015" s="50"/>
    </row>
    <row r="5016" spans="8:11">
      <c r="H5016" s="49"/>
      <c r="I5016" s="49"/>
      <c r="J5016" s="50"/>
      <c r="K5016" s="50"/>
    </row>
    <row r="5017" spans="8:11">
      <c r="H5017" s="49"/>
      <c r="I5017" s="49"/>
      <c r="J5017" s="50"/>
      <c r="K5017" s="50"/>
    </row>
    <row r="5018" spans="8:11">
      <c r="H5018" s="49"/>
      <c r="I5018" s="49"/>
      <c r="J5018" s="50"/>
      <c r="K5018" s="50"/>
    </row>
    <row r="5019" spans="8:11">
      <c r="H5019" s="49"/>
      <c r="I5019" s="49"/>
      <c r="J5019" s="50"/>
      <c r="K5019" s="50"/>
    </row>
    <row r="5020" spans="8:11">
      <c r="H5020" s="49"/>
      <c r="I5020" s="49"/>
      <c r="J5020" s="50"/>
      <c r="K5020" s="50"/>
    </row>
    <row r="5021" spans="8:11">
      <c r="H5021" s="49"/>
      <c r="I5021" s="49"/>
      <c r="J5021" s="50"/>
      <c r="K5021" s="50"/>
    </row>
    <row r="5022" spans="8:11">
      <c r="H5022" s="49"/>
      <c r="I5022" s="49"/>
      <c r="J5022" s="50"/>
      <c r="K5022" s="50"/>
    </row>
    <row r="5023" spans="8:11">
      <c r="H5023" s="49"/>
      <c r="I5023" s="49"/>
      <c r="J5023" s="50"/>
      <c r="K5023" s="50"/>
    </row>
    <row r="5024" spans="8:11">
      <c r="H5024" s="49"/>
      <c r="I5024" s="49"/>
      <c r="J5024" s="50"/>
      <c r="K5024" s="50"/>
    </row>
    <row r="5025" spans="8:11">
      <c r="H5025" s="49"/>
      <c r="I5025" s="49"/>
      <c r="J5025" s="50"/>
      <c r="K5025" s="50"/>
    </row>
    <row r="5026" spans="8:11">
      <c r="H5026" s="49"/>
      <c r="I5026" s="49"/>
      <c r="J5026" s="50"/>
      <c r="K5026" s="50"/>
    </row>
    <row r="5027" spans="8:11">
      <c r="H5027" s="49"/>
      <c r="I5027" s="49"/>
      <c r="J5027" s="50"/>
      <c r="K5027" s="50"/>
    </row>
    <row r="5028" spans="8:11">
      <c r="H5028" s="49"/>
      <c r="I5028" s="49"/>
      <c r="J5028" s="50"/>
      <c r="K5028" s="50"/>
    </row>
    <row r="5029" spans="8:11">
      <c r="H5029" s="49"/>
      <c r="I5029" s="49"/>
      <c r="J5029" s="50"/>
      <c r="K5029" s="50"/>
    </row>
    <row r="5030" spans="8:11">
      <c r="H5030" s="49"/>
      <c r="I5030" s="49"/>
      <c r="J5030" s="50"/>
      <c r="K5030" s="50"/>
    </row>
    <row r="5031" spans="8:11">
      <c r="H5031" s="49"/>
      <c r="I5031" s="49"/>
      <c r="J5031" s="50"/>
      <c r="K5031" s="50"/>
    </row>
    <row r="5032" spans="8:11">
      <c r="H5032" s="49"/>
      <c r="I5032" s="49"/>
      <c r="J5032" s="50"/>
      <c r="K5032" s="50"/>
    </row>
    <row r="5033" spans="8:11">
      <c r="H5033" s="49"/>
      <c r="I5033" s="49"/>
      <c r="J5033" s="50"/>
      <c r="K5033" s="50"/>
    </row>
    <row r="5034" spans="8:11">
      <c r="H5034" s="49"/>
      <c r="I5034" s="49"/>
      <c r="J5034" s="50"/>
      <c r="K5034" s="50"/>
    </row>
    <row r="5035" spans="8:11">
      <c r="H5035" s="49"/>
      <c r="I5035" s="49"/>
      <c r="J5035" s="50"/>
      <c r="K5035" s="50"/>
    </row>
    <row r="5036" spans="8:11">
      <c r="H5036" s="49"/>
      <c r="I5036" s="49"/>
      <c r="J5036" s="50"/>
      <c r="K5036" s="50"/>
    </row>
    <row r="5037" spans="8:11">
      <c r="H5037" s="49"/>
      <c r="I5037" s="49"/>
      <c r="J5037" s="50"/>
      <c r="K5037" s="50"/>
    </row>
    <row r="5038" spans="8:11">
      <c r="H5038" s="49"/>
      <c r="I5038" s="49"/>
      <c r="J5038" s="50"/>
      <c r="K5038" s="50"/>
    </row>
    <row r="5039" spans="8:11">
      <c r="H5039" s="49"/>
      <c r="I5039" s="49"/>
      <c r="J5039" s="50"/>
      <c r="K5039" s="50"/>
    </row>
    <row r="5040" spans="8:11">
      <c r="H5040" s="49"/>
      <c r="I5040" s="49"/>
      <c r="J5040" s="50"/>
      <c r="K5040" s="50"/>
    </row>
    <row r="5041" spans="8:11">
      <c r="H5041" s="49"/>
      <c r="I5041" s="49"/>
      <c r="J5041" s="50"/>
      <c r="K5041" s="50"/>
    </row>
    <row r="5042" spans="8:11">
      <c r="H5042" s="49"/>
      <c r="I5042" s="49"/>
      <c r="J5042" s="50"/>
      <c r="K5042" s="50"/>
    </row>
    <row r="5043" spans="8:11">
      <c r="H5043" s="49"/>
      <c r="I5043" s="49"/>
      <c r="J5043" s="50"/>
      <c r="K5043" s="50"/>
    </row>
    <row r="5044" spans="8:11">
      <c r="H5044" s="49"/>
      <c r="I5044" s="49"/>
      <c r="J5044" s="50"/>
      <c r="K5044" s="50"/>
    </row>
    <row r="5045" spans="8:11">
      <c r="H5045" s="49"/>
      <c r="I5045" s="49"/>
      <c r="J5045" s="50"/>
      <c r="K5045" s="50"/>
    </row>
    <row r="5046" spans="8:11">
      <c r="H5046" s="49"/>
      <c r="I5046" s="49"/>
      <c r="J5046" s="50"/>
      <c r="K5046" s="50"/>
    </row>
    <row r="5047" spans="8:11">
      <c r="H5047" s="49"/>
      <c r="I5047" s="49"/>
      <c r="J5047" s="50"/>
      <c r="K5047" s="50"/>
    </row>
    <row r="5048" spans="8:11">
      <c r="H5048" s="49"/>
      <c r="I5048" s="49"/>
      <c r="J5048" s="50"/>
      <c r="K5048" s="50"/>
    </row>
    <row r="5049" spans="8:11">
      <c r="H5049" s="49"/>
      <c r="I5049" s="49"/>
      <c r="J5049" s="50"/>
      <c r="K5049" s="50"/>
    </row>
    <row r="5050" spans="8:11">
      <c r="H5050" s="49"/>
      <c r="I5050" s="49"/>
      <c r="J5050" s="50"/>
      <c r="K5050" s="50"/>
    </row>
    <row r="5051" spans="8:11">
      <c r="H5051" s="49"/>
      <c r="I5051" s="49"/>
      <c r="J5051" s="50"/>
      <c r="K5051" s="50"/>
    </row>
    <row r="5052" spans="8:11">
      <c r="H5052" s="49"/>
      <c r="I5052" s="49"/>
      <c r="J5052" s="50"/>
      <c r="K5052" s="50"/>
    </row>
    <row r="5053" spans="8:11">
      <c r="H5053" s="49"/>
      <c r="I5053" s="49"/>
      <c r="J5053" s="50"/>
      <c r="K5053" s="50"/>
    </row>
    <row r="5054" spans="8:11">
      <c r="H5054" s="49"/>
      <c r="I5054" s="49"/>
      <c r="J5054" s="50"/>
      <c r="K5054" s="50"/>
    </row>
    <row r="5055" spans="8:11">
      <c r="H5055" s="49"/>
      <c r="I5055" s="49"/>
      <c r="J5055" s="50"/>
      <c r="K5055" s="50"/>
    </row>
    <row r="5056" spans="8:11">
      <c r="H5056" s="49"/>
      <c r="I5056" s="49"/>
      <c r="J5056" s="50"/>
      <c r="K5056" s="50"/>
    </row>
    <row r="5057" spans="8:11">
      <c r="H5057" s="49"/>
      <c r="I5057" s="49"/>
      <c r="J5057" s="50"/>
      <c r="K5057" s="50"/>
    </row>
    <row r="5058" spans="8:11">
      <c r="H5058" s="49"/>
      <c r="I5058" s="49"/>
      <c r="J5058" s="50"/>
      <c r="K5058" s="50"/>
    </row>
    <row r="5059" spans="8:11">
      <c r="H5059" s="49"/>
      <c r="I5059" s="49"/>
      <c r="J5059" s="50"/>
      <c r="K5059" s="50"/>
    </row>
    <row r="5060" spans="8:11">
      <c r="H5060" s="49"/>
      <c r="I5060" s="49"/>
      <c r="J5060" s="50"/>
      <c r="K5060" s="50"/>
    </row>
    <row r="5061" spans="8:11">
      <c r="H5061" s="49"/>
      <c r="I5061" s="49"/>
      <c r="J5061" s="50"/>
      <c r="K5061" s="50"/>
    </row>
    <row r="5062" spans="8:11">
      <c r="H5062" s="49"/>
      <c r="I5062" s="49"/>
      <c r="J5062" s="50"/>
      <c r="K5062" s="50"/>
    </row>
    <row r="5063" spans="8:11">
      <c r="H5063" s="49"/>
      <c r="I5063" s="49"/>
      <c r="J5063" s="50"/>
      <c r="K5063" s="50"/>
    </row>
    <row r="5064" spans="8:11">
      <c r="H5064" s="49"/>
      <c r="I5064" s="49"/>
      <c r="J5064" s="50"/>
      <c r="K5064" s="50"/>
    </row>
    <row r="5065" spans="8:11">
      <c r="H5065" s="49"/>
      <c r="I5065" s="49"/>
      <c r="J5065" s="50"/>
      <c r="K5065" s="50"/>
    </row>
    <row r="5066" spans="8:11">
      <c r="H5066" s="49"/>
      <c r="I5066" s="49"/>
      <c r="J5066" s="50"/>
      <c r="K5066" s="50"/>
    </row>
    <row r="5067" spans="8:11">
      <c r="H5067" s="49"/>
      <c r="I5067" s="49"/>
      <c r="J5067" s="50"/>
      <c r="K5067" s="50"/>
    </row>
    <row r="5068" spans="8:11">
      <c r="H5068" s="49"/>
      <c r="I5068" s="49"/>
      <c r="J5068" s="50"/>
      <c r="K5068" s="50"/>
    </row>
    <row r="5069" spans="8:11">
      <c r="H5069" s="49"/>
      <c r="I5069" s="49"/>
      <c r="J5069" s="50"/>
      <c r="K5069" s="50"/>
    </row>
    <row r="5070" spans="8:11">
      <c r="H5070" s="49"/>
      <c r="I5070" s="49"/>
      <c r="J5070" s="50"/>
      <c r="K5070" s="50"/>
    </row>
    <row r="5071" spans="8:11">
      <c r="H5071" s="49"/>
      <c r="I5071" s="49"/>
      <c r="J5071" s="50"/>
      <c r="K5071" s="50"/>
    </row>
    <row r="5072" spans="8:11">
      <c r="H5072" s="49"/>
      <c r="I5072" s="49"/>
      <c r="J5072" s="50"/>
      <c r="K5072" s="50"/>
    </row>
    <row r="5073" spans="8:11">
      <c r="H5073" s="49"/>
      <c r="I5073" s="49"/>
      <c r="J5073" s="50"/>
      <c r="K5073" s="50"/>
    </row>
    <row r="5074" spans="8:11">
      <c r="H5074" s="49"/>
      <c r="I5074" s="49"/>
      <c r="J5074" s="50"/>
      <c r="K5074" s="50"/>
    </row>
    <row r="5075" spans="8:11">
      <c r="H5075" s="49"/>
      <c r="I5075" s="49"/>
      <c r="J5075" s="50"/>
      <c r="K5075" s="50"/>
    </row>
    <row r="5076" spans="8:11">
      <c r="H5076" s="49"/>
      <c r="I5076" s="49"/>
      <c r="J5076" s="50"/>
      <c r="K5076" s="50"/>
    </row>
    <row r="5077" spans="8:11">
      <c r="H5077" s="49"/>
      <c r="I5077" s="49"/>
      <c r="J5077" s="50"/>
      <c r="K5077" s="50"/>
    </row>
    <row r="5078" spans="8:11">
      <c r="H5078" s="49"/>
      <c r="I5078" s="49"/>
      <c r="J5078" s="50"/>
      <c r="K5078" s="50"/>
    </row>
    <row r="5079" spans="8:11">
      <c r="H5079" s="49"/>
      <c r="I5079" s="49"/>
      <c r="J5079" s="50"/>
      <c r="K5079" s="50"/>
    </row>
    <row r="5080" spans="8:11">
      <c r="H5080" s="49"/>
      <c r="I5080" s="49"/>
      <c r="J5080" s="50"/>
      <c r="K5080" s="50"/>
    </row>
    <row r="5081" spans="8:11">
      <c r="H5081" s="49"/>
      <c r="I5081" s="49"/>
      <c r="J5081" s="50"/>
      <c r="K5081" s="50"/>
    </row>
    <row r="5082" spans="8:11">
      <c r="H5082" s="49"/>
      <c r="I5082" s="49"/>
      <c r="J5082" s="50"/>
      <c r="K5082" s="50"/>
    </row>
    <row r="5083" spans="8:11">
      <c r="H5083" s="49"/>
      <c r="I5083" s="49"/>
      <c r="J5083" s="50"/>
      <c r="K5083" s="50"/>
    </row>
    <row r="5084" spans="8:11">
      <c r="H5084" s="49"/>
      <c r="I5084" s="49"/>
      <c r="J5084" s="50"/>
      <c r="K5084" s="50"/>
    </row>
    <row r="5085" spans="8:11">
      <c r="H5085" s="49"/>
      <c r="I5085" s="49"/>
      <c r="J5085" s="50"/>
      <c r="K5085" s="50"/>
    </row>
    <row r="5086" spans="8:11">
      <c r="H5086" s="49"/>
      <c r="I5086" s="49"/>
      <c r="J5086" s="50"/>
      <c r="K5086" s="50"/>
    </row>
    <row r="5087" spans="8:11">
      <c r="H5087" s="49"/>
      <c r="I5087" s="49"/>
      <c r="J5087" s="50"/>
      <c r="K5087" s="50"/>
    </row>
    <row r="5088" spans="8:11">
      <c r="H5088" s="49"/>
      <c r="I5088" s="49"/>
      <c r="J5088" s="50"/>
      <c r="K5088" s="50"/>
    </row>
    <row r="5089" spans="8:11">
      <c r="H5089" s="49"/>
      <c r="I5089" s="49"/>
      <c r="J5089" s="50"/>
      <c r="K5089" s="50"/>
    </row>
    <row r="5090" spans="8:11">
      <c r="H5090" s="49"/>
      <c r="I5090" s="49"/>
      <c r="J5090" s="50"/>
      <c r="K5090" s="50"/>
    </row>
    <row r="5091" spans="8:11">
      <c r="H5091" s="49"/>
      <c r="I5091" s="49"/>
      <c r="J5091" s="50"/>
      <c r="K5091" s="50"/>
    </row>
    <row r="5092" spans="8:11">
      <c r="H5092" s="49"/>
      <c r="I5092" s="49"/>
      <c r="J5092" s="50"/>
      <c r="K5092" s="50"/>
    </row>
    <row r="5093" spans="8:11">
      <c r="H5093" s="49"/>
      <c r="I5093" s="49"/>
      <c r="J5093" s="50"/>
      <c r="K5093" s="50"/>
    </row>
    <row r="5094" spans="8:11">
      <c r="H5094" s="49"/>
      <c r="I5094" s="49"/>
      <c r="J5094" s="50"/>
      <c r="K5094" s="50"/>
    </row>
    <row r="5095" spans="8:11">
      <c r="H5095" s="49"/>
      <c r="I5095" s="49"/>
      <c r="J5095" s="50"/>
      <c r="K5095" s="50"/>
    </row>
    <row r="5096" spans="8:11">
      <c r="H5096" s="49"/>
      <c r="I5096" s="49"/>
      <c r="J5096" s="50"/>
      <c r="K5096" s="50"/>
    </row>
    <row r="5097" spans="8:11">
      <c r="H5097" s="49"/>
      <c r="I5097" s="49"/>
      <c r="J5097" s="50"/>
      <c r="K5097" s="50"/>
    </row>
    <row r="5098" spans="8:11">
      <c r="H5098" s="49"/>
      <c r="I5098" s="49"/>
      <c r="J5098" s="50"/>
      <c r="K5098" s="50"/>
    </row>
    <row r="5099" spans="8:11">
      <c r="H5099" s="49"/>
      <c r="I5099" s="49"/>
      <c r="J5099" s="50"/>
      <c r="K5099" s="50"/>
    </row>
    <row r="5100" spans="8:11">
      <c r="H5100" s="49"/>
      <c r="I5100" s="49"/>
      <c r="J5100" s="50"/>
      <c r="K5100" s="50"/>
    </row>
    <row r="5101" spans="8:11">
      <c r="H5101" s="49"/>
      <c r="I5101" s="49"/>
      <c r="J5101" s="50"/>
      <c r="K5101" s="50"/>
    </row>
    <row r="5102" spans="8:11">
      <c r="H5102" s="49"/>
      <c r="I5102" s="49"/>
      <c r="J5102" s="50"/>
      <c r="K5102" s="50"/>
    </row>
    <row r="5103" spans="8:11">
      <c r="H5103" s="49"/>
      <c r="I5103" s="49"/>
      <c r="J5103" s="50"/>
      <c r="K5103" s="50"/>
    </row>
    <row r="5104" spans="8:11">
      <c r="H5104" s="49"/>
      <c r="I5104" s="49"/>
      <c r="J5104" s="50"/>
      <c r="K5104" s="50"/>
    </row>
    <row r="5105" spans="8:11">
      <c r="H5105" s="49"/>
      <c r="I5105" s="49"/>
      <c r="J5105" s="50"/>
      <c r="K5105" s="50"/>
    </row>
    <row r="5106" spans="8:11">
      <c r="H5106" s="49"/>
      <c r="I5106" s="49"/>
      <c r="J5106" s="50"/>
      <c r="K5106" s="50"/>
    </row>
    <row r="5107" spans="8:11">
      <c r="H5107" s="49"/>
      <c r="I5107" s="49"/>
      <c r="J5107" s="50"/>
      <c r="K5107" s="50"/>
    </row>
    <row r="5108" spans="8:11">
      <c r="H5108" s="49"/>
      <c r="I5108" s="49"/>
      <c r="J5108" s="50"/>
      <c r="K5108" s="50"/>
    </row>
    <row r="5109" spans="8:11">
      <c r="H5109" s="49"/>
      <c r="I5109" s="49"/>
      <c r="J5109" s="50"/>
      <c r="K5109" s="50"/>
    </row>
    <row r="5110" spans="8:11">
      <c r="H5110" s="49"/>
      <c r="I5110" s="49"/>
      <c r="J5110" s="50"/>
      <c r="K5110" s="50"/>
    </row>
    <row r="5111" spans="8:11">
      <c r="H5111" s="49"/>
      <c r="I5111" s="49"/>
      <c r="J5111" s="50"/>
      <c r="K5111" s="50"/>
    </row>
    <row r="5112" spans="8:11">
      <c r="H5112" s="49"/>
      <c r="I5112" s="49"/>
      <c r="J5112" s="50"/>
      <c r="K5112" s="50"/>
    </row>
    <row r="5113" spans="8:11">
      <c r="H5113" s="49"/>
      <c r="I5113" s="49"/>
      <c r="J5113" s="50"/>
      <c r="K5113" s="50"/>
    </row>
    <row r="5114" spans="8:11">
      <c r="H5114" s="49"/>
      <c r="I5114" s="49"/>
      <c r="J5114" s="50"/>
      <c r="K5114" s="50"/>
    </row>
    <row r="5115" spans="8:11">
      <c r="H5115" s="49"/>
      <c r="I5115" s="49"/>
      <c r="J5115" s="50"/>
      <c r="K5115" s="50"/>
    </row>
    <row r="5116" spans="8:11">
      <c r="H5116" s="49"/>
      <c r="I5116" s="49"/>
      <c r="J5116" s="50"/>
      <c r="K5116" s="50"/>
    </row>
    <row r="5117" spans="8:11">
      <c r="H5117" s="49"/>
      <c r="I5117" s="49"/>
      <c r="J5117" s="50"/>
      <c r="K5117" s="50"/>
    </row>
    <row r="5118" spans="8:11">
      <c r="H5118" s="49"/>
      <c r="I5118" s="49"/>
      <c r="J5118" s="50"/>
      <c r="K5118" s="50"/>
    </row>
    <row r="5119" spans="8:11">
      <c r="H5119" s="49"/>
      <c r="I5119" s="49"/>
      <c r="J5119" s="50"/>
      <c r="K5119" s="50"/>
    </row>
    <row r="5120" spans="8:11">
      <c r="H5120" s="49"/>
      <c r="I5120" s="49"/>
      <c r="J5120" s="50"/>
      <c r="K5120" s="50"/>
    </row>
    <row r="5121" spans="8:11">
      <c r="H5121" s="49"/>
      <c r="I5121" s="49"/>
      <c r="J5121" s="50"/>
      <c r="K5121" s="50"/>
    </row>
    <row r="5122" spans="8:11">
      <c r="H5122" s="49"/>
      <c r="I5122" s="49"/>
      <c r="J5122" s="50"/>
      <c r="K5122" s="50"/>
    </row>
    <row r="5123" spans="8:11">
      <c r="H5123" s="49"/>
      <c r="I5123" s="49"/>
      <c r="J5123" s="50"/>
      <c r="K5123" s="50"/>
    </row>
    <row r="5124" spans="8:11">
      <c r="H5124" s="49"/>
      <c r="I5124" s="49"/>
      <c r="J5124" s="50"/>
      <c r="K5124" s="50"/>
    </row>
    <row r="5125" spans="8:11">
      <c r="H5125" s="49"/>
      <c r="I5125" s="49"/>
      <c r="J5125" s="50"/>
      <c r="K5125" s="50"/>
    </row>
    <row r="5126" spans="8:11">
      <c r="H5126" s="49"/>
      <c r="I5126" s="49"/>
      <c r="J5126" s="50"/>
      <c r="K5126" s="50"/>
    </row>
    <row r="5127" spans="8:11">
      <c r="H5127" s="49"/>
      <c r="I5127" s="49"/>
      <c r="J5127" s="50"/>
      <c r="K5127" s="50"/>
    </row>
    <row r="5128" spans="8:11">
      <c r="H5128" s="49"/>
      <c r="I5128" s="49"/>
      <c r="J5128" s="50"/>
      <c r="K5128" s="50"/>
    </row>
    <row r="5129" spans="8:11">
      <c r="H5129" s="49"/>
      <c r="I5129" s="49"/>
      <c r="J5129" s="50"/>
      <c r="K5129" s="50"/>
    </row>
    <row r="5130" spans="8:11">
      <c r="H5130" s="49"/>
      <c r="I5130" s="49"/>
      <c r="J5130" s="50"/>
      <c r="K5130" s="50"/>
    </row>
    <row r="5131" spans="8:11">
      <c r="H5131" s="49"/>
      <c r="I5131" s="49"/>
      <c r="J5131" s="50"/>
      <c r="K5131" s="50"/>
    </row>
    <row r="5132" spans="8:11">
      <c r="H5132" s="49"/>
      <c r="I5132" s="49"/>
      <c r="J5132" s="50"/>
      <c r="K5132" s="50"/>
    </row>
    <row r="5133" spans="8:11">
      <c r="H5133" s="49"/>
      <c r="I5133" s="49"/>
      <c r="J5133" s="50"/>
      <c r="K5133" s="50"/>
    </row>
    <row r="5134" spans="8:11">
      <c r="H5134" s="49"/>
      <c r="I5134" s="49"/>
      <c r="J5134" s="50"/>
      <c r="K5134" s="50"/>
    </row>
    <row r="5135" spans="8:11">
      <c r="H5135" s="49"/>
      <c r="I5135" s="49"/>
      <c r="J5135" s="50"/>
      <c r="K5135" s="50"/>
    </row>
    <row r="5136" spans="8:11">
      <c r="H5136" s="49"/>
      <c r="I5136" s="49"/>
      <c r="J5136" s="50"/>
      <c r="K5136" s="50"/>
    </row>
    <row r="5137" spans="8:11">
      <c r="H5137" s="49"/>
      <c r="I5137" s="49"/>
      <c r="J5137" s="50"/>
      <c r="K5137" s="50"/>
    </row>
    <row r="5138" spans="8:11">
      <c r="H5138" s="49"/>
      <c r="I5138" s="49"/>
      <c r="J5138" s="50"/>
      <c r="K5138" s="50"/>
    </row>
    <row r="5139" spans="8:11">
      <c r="H5139" s="49"/>
      <c r="I5139" s="49"/>
      <c r="J5139" s="50"/>
      <c r="K5139" s="50"/>
    </row>
    <row r="5140" spans="8:11">
      <c r="H5140" s="49"/>
      <c r="I5140" s="49"/>
      <c r="J5140" s="50"/>
      <c r="K5140" s="50"/>
    </row>
    <row r="5141" spans="8:11">
      <c r="H5141" s="49"/>
      <c r="I5141" s="49"/>
      <c r="J5141" s="50"/>
      <c r="K5141" s="50"/>
    </row>
    <row r="5142" spans="8:11">
      <c r="H5142" s="49"/>
      <c r="I5142" s="49"/>
      <c r="J5142" s="50"/>
      <c r="K5142" s="50"/>
    </row>
    <row r="5143" spans="8:11">
      <c r="H5143" s="49"/>
      <c r="I5143" s="49"/>
      <c r="J5143" s="50"/>
      <c r="K5143" s="50"/>
    </row>
    <row r="5144" spans="8:11">
      <c r="H5144" s="49"/>
      <c r="I5144" s="49"/>
      <c r="J5144" s="50"/>
      <c r="K5144" s="50"/>
    </row>
    <row r="5145" spans="8:11">
      <c r="H5145" s="49"/>
      <c r="I5145" s="49"/>
      <c r="J5145" s="50"/>
      <c r="K5145" s="50"/>
    </row>
    <row r="5146" spans="8:11">
      <c r="H5146" s="49"/>
      <c r="I5146" s="49"/>
      <c r="J5146" s="50"/>
      <c r="K5146" s="50"/>
    </row>
    <row r="5147" spans="8:11">
      <c r="H5147" s="49"/>
      <c r="I5147" s="49"/>
      <c r="J5147" s="50"/>
      <c r="K5147" s="50"/>
    </row>
    <row r="5148" spans="8:11">
      <c r="H5148" s="49"/>
      <c r="I5148" s="49"/>
      <c r="J5148" s="50"/>
      <c r="K5148" s="50"/>
    </row>
    <row r="5149" spans="8:11">
      <c r="H5149" s="49"/>
      <c r="I5149" s="49"/>
      <c r="J5149" s="50"/>
      <c r="K5149" s="50"/>
    </row>
    <row r="5150" spans="8:11">
      <c r="H5150" s="49"/>
      <c r="I5150" s="49"/>
      <c r="J5150" s="50"/>
      <c r="K5150" s="50"/>
    </row>
    <row r="5151" spans="8:11">
      <c r="H5151" s="49"/>
      <c r="I5151" s="49"/>
      <c r="J5151" s="50"/>
      <c r="K5151" s="50"/>
    </row>
    <row r="5152" spans="8:11">
      <c r="H5152" s="49"/>
      <c r="I5152" s="49"/>
      <c r="J5152" s="50"/>
      <c r="K5152" s="50"/>
    </row>
    <row r="5153" spans="8:11">
      <c r="H5153" s="49"/>
      <c r="I5153" s="49"/>
      <c r="J5153" s="50"/>
      <c r="K5153" s="50"/>
    </row>
    <row r="5154" spans="8:11">
      <c r="H5154" s="49"/>
      <c r="I5154" s="49"/>
      <c r="J5154" s="50"/>
      <c r="K5154" s="50"/>
    </row>
    <row r="5155" spans="8:11">
      <c r="H5155" s="49"/>
      <c r="I5155" s="49"/>
      <c r="J5155" s="50"/>
      <c r="K5155" s="50"/>
    </row>
    <row r="5156" spans="8:11">
      <c r="H5156" s="49"/>
      <c r="I5156" s="49"/>
      <c r="J5156" s="50"/>
      <c r="K5156" s="50"/>
    </row>
    <row r="5157" spans="8:11">
      <c r="H5157" s="49"/>
      <c r="I5157" s="49"/>
      <c r="J5157" s="50"/>
      <c r="K5157" s="50"/>
    </row>
    <row r="5158" spans="8:11">
      <c r="H5158" s="49"/>
      <c r="I5158" s="49"/>
      <c r="J5158" s="50"/>
      <c r="K5158" s="50"/>
    </row>
    <row r="5159" spans="8:11">
      <c r="H5159" s="49"/>
      <c r="I5159" s="49"/>
      <c r="J5159" s="50"/>
      <c r="K5159" s="50"/>
    </row>
    <row r="5160" spans="8:11">
      <c r="H5160" s="49"/>
      <c r="I5160" s="49"/>
      <c r="J5160" s="50"/>
      <c r="K5160" s="50"/>
    </row>
    <row r="5161" spans="8:11">
      <c r="H5161" s="49"/>
      <c r="I5161" s="49"/>
      <c r="J5161" s="50"/>
      <c r="K5161" s="50"/>
    </row>
    <row r="5162" spans="8:11">
      <c r="H5162" s="49"/>
      <c r="I5162" s="49"/>
      <c r="J5162" s="50"/>
      <c r="K5162" s="50"/>
    </row>
    <row r="5163" spans="8:11">
      <c r="H5163" s="49"/>
      <c r="I5163" s="49"/>
      <c r="J5163" s="50"/>
      <c r="K5163" s="50"/>
    </row>
    <row r="5164" spans="8:11">
      <c r="H5164" s="49"/>
      <c r="I5164" s="49"/>
      <c r="J5164" s="50"/>
      <c r="K5164" s="50"/>
    </row>
    <row r="5165" spans="8:11">
      <c r="H5165" s="49"/>
      <c r="I5165" s="49"/>
      <c r="J5165" s="50"/>
      <c r="K5165" s="50"/>
    </row>
    <row r="5166" spans="8:11">
      <c r="H5166" s="49"/>
      <c r="I5166" s="49"/>
      <c r="J5166" s="50"/>
      <c r="K5166" s="50"/>
    </row>
    <row r="5167" spans="8:11">
      <c r="H5167" s="49"/>
      <c r="I5167" s="49"/>
      <c r="J5167" s="50"/>
      <c r="K5167" s="50"/>
    </row>
    <row r="5168" spans="8:11">
      <c r="H5168" s="49"/>
      <c r="I5168" s="49"/>
      <c r="J5168" s="50"/>
      <c r="K5168" s="50"/>
    </row>
    <row r="5169" spans="8:11">
      <c r="H5169" s="49"/>
      <c r="I5169" s="49"/>
      <c r="J5169" s="50"/>
      <c r="K5169" s="50"/>
    </row>
    <row r="5170" spans="8:11">
      <c r="H5170" s="49"/>
      <c r="I5170" s="49"/>
      <c r="J5170" s="50"/>
      <c r="K5170" s="50"/>
    </row>
    <row r="5171" spans="8:11">
      <c r="H5171" s="49"/>
      <c r="I5171" s="49"/>
      <c r="J5171" s="50"/>
      <c r="K5171" s="50"/>
    </row>
    <row r="5172" spans="8:11">
      <c r="H5172" s="49"/>
      <c r="I5172" s="49"/>
      <c r="J5172" s="50"/>
      <c r="K5172" s="50"/>
    </row>
    <row r="5173" spans="8:11">
      <c r="H5173" s="49"/>
      <c r="I5173" s="49"/>
      <c r="J5173" s="50"/>
      <c r="K5173" s="50"/>
    </row>
    <row r="5174" spans="8:11">
      <c r="H5174" s="49"/>
      <c r="I5174" s="49"/>
      <c r="J5174" s="50"/>
      <c r="K5174" s="50"/>
    </row>
    <row r="5175" spans="8:11">
      <c r="H5175" s="49"/>
      <c r="I5175" s="49"/>
      <c r="J5175" s="50"/>
      <c r="K5175" s="50"/>
    </row>
    <row r="5176" spans="8:11">
      <c r="H5176" s="49"/>
      <c r="I5176" s="49"/>
      <c r="J5176" s="50"/>
      <c r="K5176" s="50"/>
    </row>
    <row r="5177" spans="8:11">
      <c r="H5177" s="49"/>
      <c r="I5177" s="49"/>
      <c r="J5177" s="50"/>
      <c r="K5177" s="50"/>
    </row>
    <row r="5178" spans="8:11">
      <c r="H5178" s="49"/>
      <c r="I5178" s="49"/>
      <c r="J5178" s="50"/>
      <c r="K5178" s="50"/>
    </row>
    <row r="5179" spans="8:11">
      <c r="H5179" s="49"/>
      <c r="I5179" s="49"/>
      <c r="J5179" s="50"/>
      <c r="K5179" s="50"/>
    </row>
    <row r="5180" spans="8:11">
      <c r="H5180" s="49"/>
      <c r="I5180" s="49"/>
      <c r="J5180" s="50"/>
      <c r="K5180" s="50"/>
    </row>
    <row r="5181" spans="8:11">
      <c r="H5181" s="49"/>
      <c r="I5181" s="49"/>
      <c r="J5181" s="50"/>
      <c r="K5181" s="50"/>
    </row>
    <row r="5182" spans="8:11">
      <c r="H5182" s="49"/>
      <c r="I5182" s="49"/>
      <c r="J5182" s="50"/>
      <c r="K5182" s="50"/>
    </row>
    <row r="5183" spans="8:11">
      <c r="H5183" s="49"/>
      <c r="I5183" s="49"/>
      <c r="J5183" s="50"/>
      <c r="K5183" s="50"/>
    </row>
    <row r="5184" spans="8:11">
      <c r="H5184" s="49"/>
      <c r="I5184" s="49"/>
      <c r="J5184" s="50"/>
      <c r="K5184" s="50"/>
    </row>
    <row r="5185" spans="8:11">
      <c r="H5185" s="49"/>
      <c r="I5185" s="49"/>
      <c r="J5185" s="50"/>
      <c r="K5185" s="50"/>
    </row>
    <row r="5186" spans="8:11">
      <c r="H5186" s="49"/>
      <c r="I5186" s="49"/>
      <c r="J5186" s="50"/>
      <c r="K5186" s="50"/>
    </row>
    <row r="5187" spans="8:11">
      <c r="H5187" s="49"/>
      <c r="I5187" s="49"/>
      <c r="J5187" s="50"/>
      <c r="K5187" s="50"/>
    </row>
    <row r="5188" spans="8:11">
      <c r="H5188" s="49"/>
      <c r="I5188" s="49"/>
      <c r="J5188" s="50"/>
      <c r="K5188" s="50"/>
    </row>
    <row r="5189" spans="8:11">
      <c r="H5189" s="49"/>
      <c r="I5189" s="49"/>
      <c r="J5189" s="50"/>
      <c r="K5189" s="50"/>
    </row>
    <row r="5190" spans="8:11">
      <c r="H5190" s="49"/>
      <c r="I5190" s="49"/>
      <c r="J5190" s="50"/>
      <c r="K5190" s="50"/>
    </row>
    <row r="5191" spans="8:11">
      <c r="H5191" s="49"/>
      <c r="I5191" s="49"/>
      <c r="J5191" s="50"/>
      <c r="K5191" s="50"/>
    </row>
    <row r="5192" spans="8:11">
      <c r="H5192" s="49"/>
      <c r="I5192" s="49"/>
      <c r="J5192" s="50"/>
      <c r="K5192" s="50"/>
    </row>
    <row r="5193" spans="8:11">
      <c r="H5193" s="49"/>
      <c r="I5193" s="49"/>
      <c r="J5193" s="50"/>
      <c r="K5193" s="50"/>
    </row>
    <row r="5194" spans="8:11">
      <c r="H5194" s="49"/>
      <c r="I5194" s="49"/>
      <c r="J5194" s="50"/>
      <c r="K5194" s="50"/>
    </row>
    <row r="5195" spans="8:11">
      <c r="H5195" s="49"/>
      <c r="I5195" s="49"/>
      <c r="J5195" s="50"/>
      <c r="K5195" s="50"/>
    </row>
    <row r="5196" spans="8:11">
      <c r="H5196" s="49"/>
      <c r="I5196" s="49"/>
      <c r="J5196" s="50"/>
      <c r="K5196" s="50"/>
    </row>
    <row r="5197" spans="8:11">
      <c r="H5197" s="49"/>
      <c r="I5197" s="49"/>
      <c r="J5197" s="50"/>
      <c r="K5197" s="50"/>
    </row>
    <row r="5198" spans="8:11">
      <c r="H5198" s="49"/>
      <c r="I5198" s="49"/>
      <c r="J5198" s="50"/>
      <c r="K5198" s="50"/>
    </row>
    <row r="5199" spans="8:11">
      <c r="H5199" s="49"/>
      <c r="I5199" s="49"/>
      <c r="J5199" s="50"/>
      <c r="K5199" s="50"/>
    </row>
    <row r="5200" spans="8:11">
      <c r="H5200" s="49"/>
      <c r="I5200" s="49"/>
      <c r="J5200" s="50"/>
      <c r="K5200" s="50"/>
    </row>
    <row r="5201" spans="8:11">
      <c r="H5201" s="49"/>
      <c r="I5201" s="49"/>
      <c r="J5201" s="50"/>
      <c r="K5201" s="50"/>
    </row>
    <row r="5202" spans="8:11">
      <c r="H5202" s="49"/>
      <c r="I5202" s="49"/>
      <c r="J5202" s="50"/>
      <c r="K5202" s="50"/>
    </row>
    <row r="5203" spans="8:11">
      <c r="H5203" s="49"/>
      <c r="I5203" s="49"/>
      <c r="J5203" s="50"/>
      <c r="K5203" s="50"/>
    </row>
    <row r="5204" spans="8:11">
      <c r="H5204" s="49"/>
      <c r="I5204" s="49"/>
      <c r="J5204" s="50"/>
      <c r="K5204" s="50"/>
    </row>
    <row r="5205" spans="8:11">
      <c r="H5205" s="49"/>
      <c r="I5205" s="49"/>
      <c r="J5205" s="50"/>
      <c r="K5205" s="50"/>
    </row>
    <row r="5206" spans="8:11">
      <c r="H5206" s="49"/>
      <c r="I5206" s="49"/>
      <c r="J5206" s="50"/>
      <c r="K5206" s="50"/>
    </row>
    <row r="5207" spans="8:11">
      <c r="H5207" s="49"/>
      <c r="I5207" s="49"/>
      <c r="J5207" s="50"/>
      <c r="K5207" s="50"/>
    </row>
    <row r="5208" spans="8:11">
      <c r="H5208" s="49"/>
      <c r="I5208" s="49"/>
      <c r="J5208" s="50"/>
      <c r="K5208" s="50"/>
    </row>
    <row r="5209" spans="8:11">
      <c r="H5209" s="49"/>
      <c r="I5209" s="49"/>
      <c r="J5209" s="50"/>
      <c r="K5209" s="50"/>
    </row>
    <row r="5210" spans="8:11">
      <c r="H5210" s="49"/>
      <c r="I5210" s="49"/>
      <c r="J5210" s="50"/>
      <c r="K5210" s="50"/>
    </row>
    <row r="5211" spans="8:11">
      <c r="H5211" s="49"/>
      <c r="I5211" s="49"/>
      <c r="J5211" s="50"/>
      <c r="K5211" s="50"/>
    </row>
    <row r="5212" spans="8:11">
      <c r="H5212" s="49"/>
      <c r="I5212" s="49"/>
      <c r="J5212" s="50"/>
      <c r="K5212" s="50"/>
    </row>
    <row r="5213" spans="8:11">
      <c r="H5213" s="49"/>
      <c r="I5213" s="49"/>
      <c r="J5213" s="50"/>
      <c r="K5213" s="50"/>
    </row>
    <row r="5214" spans="8:11">
      <c r="H5214" s="49"/>
      <c r="I5214" s="49"/>
      <c r="J5214" s="50"/>
      <c r="K5214" s="50"/>
    </row>
    <row r="5215" spans="8:11">
      <c r="H5215" s="49"/>
      <c r="I5215" s="49"/>
      <c r="J5215" s="50"/>
      <c r="K5215" s="50"/>
    </row>
    <row r="5216" spans="8:11">
      <c r="H5216" s="49"/>
      <c r="I5216" s="49"/>
      <c r="J5216" s="50"/>
      <c r="K5216" s="50"/>
    </row>
    <row r="5217" spans="8:11">
      <c r="H5217" s="49"/>
      <c r="I5217" s="49"/>
      <c r="J5217" s="50"/>
      <c r="K5217" s="50"/>
    </row>
    <row r="5218" spans="8:11">
      <c r="H5218" s="49"/>
      <c r="I5218" s="49"/>
      <c r="J5218" s="50"/>
      <c r="K5218" s="50"/>
    </row>
    <row r="5219" spans="8:11">
      <c r="H5219" s="49"/>
      <c r="I5219" s="49"/>
      <c r="J5219" s="50"/>
      <c r="K5219" s="50"/>
    </row>
    <row r="5220" spans="8:11">
      <c r="H5220" s="49"/>
      <c r="I5220" s="49"/>
      <c r="J5220" s="50"/>
      <c r="K5220" s="50"/>
    </row>
    <row r="5221" spans="8:11">
      <c r="H5221" s="49"/>
      <c r="I5221" s="49"/>
      <c r="J5221" s="50"/>
      <c r="K5221" s="50"/>
    </row>
    <row r="5222" spans="8:11">
      <c r="H5222" s="49"/>
      <c r="I5222" s="49"/>
      <c r="J5222" s="50"/>
      <c r="K5222" s="50"/>
    </row>
    <row r="5223" spans="8:11">
      <c r="H5223" s="49"/>
      <c r="I5223" s="49"/>
      <c r="J5223" s="50"/>
      <c r="K5223" s="50"/>
    </row>
    <row r="5224" spans="8:11">
      <c r="H5224" s="49"/>
      <c r="I5224" s="49"/>
      <c r="J5224" s="50"/>
      <c r="K5224" s="50"/>
    </row>
    <row r="5225" spans="8:11">
      <c r="H5225" s="49"/>
      <c r="I5225" s="49"/>
      <c r="J5225" s="50"/>
      <c r="K5225" s="50"/>
    </row>
    <row r="5226" spans="8:11">
      <c r="H5226" s="49"/>
      <c r="I5226" s="49"/>
      <c r="J5226" s="50"/>
      <c r="K5226" s="50"/>
    </row>
    <row r="5227" spans="8:11">
      <c r="H5227" s="49"/>
      <c r="I5227" s="49"/>
      <c r="J5227" s="50"/>
      <c r="K5227" s="50"/>
    </row>
    <row r="5228" spans="8:11">
      <c r="H5228" s="49"/>
      <c r="I5228" s="49"/>
      <c r="J5228" s="50"/>
      <c r="K5228" s="50"/>
    </row>
    <row r="5229" spans="8:11">
      <c r="H5229" s="49"/>
      <c r="I5229" s="49"/>
      <c r="J5229" s="50"/>
      <c r="K5229" s="50"/>
    </row>
    <row r="5230" spans="8:11">
      <c r="H5230" s="49"/>
      <c r="I5230" s="49"/>
      <c r="J5230" s="50"/>
      <c r="K5230" s="50"/>
    </row>
    <row r="5231" spans="8:11">
      <c r="H5231" s="49"/>
      <c r="I5231" s="49"/>
      <c r="J5231" s="50"/>
      <c r="K5231" s="50"/>
    </row>
    <row r="5232" spans="8:11">
      <c r="H5232" s="49"/>
      <c r="I5232" s="49"/>
      <c r="J5232" s="50"/>
      <c r="K5232" s="50"/>
    </row>
    <row r="5233" spans="8:11">
      <c r="H5233" s="49"/>
      <c r="I5233" s="49"/>
      <c r="J5233" s="50"/>
      <c r="K5233" s="50"/>
    </row>
    <row r="5234" spans="8:11">
      <c r="H5234" s="49"/>
      <c r="I5234" s="49"/>
      <c r="J5234" s="50"/>
      <c r="K5234" s="50"/>
    </row>
    <row r="5235" spans="8:11">
      <c r="H5235" s="49"/>
      <c r="I5235" s="49"/>
      <c r="J5235" s="50"/>
      <c r="K5235" s="50"/>
    </row>
    <row r="5236" spans="8:11">
      <c r="H5236" s="49"/>
      <c r="I5236" s="49"/>
      <c r="J5236" s="50"/>
      <c r="K5236" s="50"/>
    </row>
    <row r="5237" spans="8:11">
      <c r="H5237" s="49"/>
      <c r="I5237" s="49"/>
      <c r="J5237" s="50"/>
      <c r="K5237" s="50"/>
    </row>
    <row r="5238" spans="8:11">
      <c r="H5238" s="49"/>
      <c r="I5238" s="49"/>
      <c r="J5238" s="50"/>
      <c r="K5238" s="50"/>
    </row>
    <row r="5239" spans="8:11">
      <c r="H5239" s="49"/>
      <c r="I5239" s="49"/>
      <c r="J5239" s="50"/>
      <c r="K5239" s="50"/>
    </row>
    <row r="5240" spans="8:11">
      <c r="H5240" s="49"/>
      <c r="I5240" s="49"/>
      <c r="J5240" s="50"/>
      <c r="K5240" s="50"/>
    </row>
    <row r="5241" spans="8:11">
      <c r="H5241" s="49"/>
      <c r="I5241" s="49"/>
      <c r="J5241" s="50"/>
      <c r="K5241" s="50"/>
    </row>
    <row r="5242" spans="8:11">
      <c r="H5242" s="49"/>
      <c r="I5242" s="49"/>
      <c r="J5242" s="50"/>
      <c r="K5242" s="50"/>
    </row>
    <row r="5243" spans="8:11">
      <c r="H5243" s="49"/>
      <c r="I5243" s="49"/>
      <c r="J5243" s="50"/>
      <c r="K5243" s="50"/>
    </row>
    <row r="5244" spans="8:11">
      <c r="H5244" s="49"/>
      <c r="I5244" s="49"/>
      <c r="J5244" s="50"/>
      <c r="K5244" s="50"/>
    </row>
    <row r="5245" spans="8:11">
      <c r="H5245" s="49"/>
      <c r="I5245" s="49"/>
      <c r="J5245" s="50"/>
      <c r="K5245" s="50"/>
    </row>
    <row r="5246" spans="8:11">
      <c r="H5246" s="49"/>
      <c r="I5246" s="49"/>
      <c r="J5246" s="50"/>
      <c r="K5246" s="50"/>
    </row>
    <row r="5247" spans="8:11">
      <c r="H5247" s="49"/>
      <c r="I5247" s="49"/>
      <c r="J5247" s="50"/>
      <c r="K5247" s="50"/>
    </row>
    <row r="5248" spans="8:11">
      <c r="H5248" s="49"/>
      <c r="I5248" s="49"/>
      <c r="J5248" s="50"/>
      <c r="K5248" s="50"/>
    </row>
    <row r="5249" spans="8:11">
      <c r="H5249" s="49"/>
      <c r="I5249" s="49"/>
      <c r="J5249" s="50"/>
      <c r="K5249" s="50"/>
    </row>
    <row r="5250" spans="8:11">
      <c r="H5250" s="49"/>
      <c r="I5250" s="49"/>
      <c r="J5250" s="50"/>
      <c r="K5250" s="50"/>
    </row>
    <row r="5251" spans="8:11">
      <c r="H5251" s="49"/>
      <c r="I5251" s="49"/>
      <c r="J5251" s="50"/>
      <c r="K5251" s="50"/>
    </row>
    <row r="5252" spans="8:11">
      <c r="H5252" s="49"/>
      <c r="I5252" s="49"/>
      <c r="J5252" s="50"/>
      <c r="K5252" s="50"/>
    </row>
    <row r="5253" spans="8:11">
      <c r="H5253" s="49"/>
      <c r="I5253" s="49"/>
      <c r="J5253" s="50"/>
      <c r="K5253" s="50"/>
    </row>
    <row r="5254" spans="8:11">
      <c r="H5254" s="49"/>
      <c r="I5254" s="49"/>
      <c r="J5254" s="50"/>
      <c r="K5254" s="50"/>
    </row>
    <row r="5255" spans="8:11">
      <c r="H5255" s="49"/>
      <c r="I5255" s="49"/>
      <c r="J5255" s="50"/>
      <c r="K5255" s="50"/>
    </row>
    <row r="5256" spans="8:11">
      <c r="H5256" s="49"/>
      <c r="I5256" s="49"/>
      <c r="J5256" s="50"/>
      <c r="K5256" s="50"/>
    </row>
    <row r="5257" spans="8:11">
      <c r="H5257" s="49"/>
      <c r="I5257" s="49"/>
      <c r="J5257" s="50"/>
      <c r="K5257" s="50"/>
    </row>
    <row r="5258" spans="8:11">
      <c r="H5258" s="49"/>
      <c r="I5258" s="49"/>
      <c r="J5258" s="50"/>
      <c r="K5258" s="50"/>
    </row>
    <row r="5259" spans="8:11">
      <c r="H5259" s="49"/>
      <c r="I5259" s="49"/>
      <c r="J5259" s="50"/>
      <c r="K5259" s="50"/>
    </row>
    <row r="5260" spans="8:11">
      <c r="H5260" s="49"/>
      <c r="I5260" s="49"/>
      <c r="J5260" s="50"/>
      <c r="K5260" s="50"/>
    </row>
    <row r="5261" spans="8:11">
      <c r="H5261" s="49"/>
      <c r="I5261" s="49"/>
      <c r="J5261" s="50"/>
      <c r="K5261" s="50"/>
    </row>
    <row r="5262" spans="8:11">
      <c r="H5262" s="49"/>
      <c r="I5262" s="49"/>
      <c r="J5262" s="50"/>
      <c r="K5262" s="50"/>
    </row>
    <row r="5263" spans="8:11">
      <c r="H5263" s="49"/>
      <c r="I5263" s="49"/>
      <c r="J5263" s="50"/>
      <c r="K5263" s="50"/>
    </row>
    <row r="5264" spans="8:11">
      <c r="H5264" s="49"/>
      <c r="I5264" s="49"/>
      <c r="J5264" s="50"/>
      <c r="K5264" s="50"/>
    </row>
    <row r="5265" spans="8:11">
      <c r="H5265" s="49"/>
      <c r="I5265" s="49"/>
      <c r="J5265" s="50"/>
      <c r="K5265" s="50"/>
    </row>
    <row r="5266" spans="8:11">
      <c r="H5266" s="49"/>
      <c r="I5266" s="49"/>
      <c r="J5266" s="50"/>
      <c r="K5266" s="50"/>
    </row>
    <row r="5267" spans="8:11">
      <c r="H5267" s="49"/>
      <c r="I5267" s="49"/>
      <c r="J5267" s="50"/>
      <c r="K5267" s="50"/>
    </row>
    <row r="5268" spans="8:11">
      <c r="H5268" s="49"/>
      <c r="I5268" s="49"/>
      <c r="J5268" s="50"/>
      <c r="K5268" s="50"/>
    </row>
    <row r="5269" spans="8:11">
      <c r="H5269" s="49"/>
      <c r="I5269" s="49"/>
      <c r="J5269" s="50"/>
      <c r="K5269" s="50"/>
    </row>
    <row r="5270" spans="8:11">
      <c r="H5270" s="49"/>
      <c r="I5270" s="49"/>
      <c r="J5270" s="50"/>
      <c r="K5270" s="50"/>
    </row>
    <row r="5271" spans="8:11">
      <c r="H5271" s="49"/>
      <c r="I5271" s="49"/>
      <c r="J5271" s="50"/>
      <c r="K5271" s="50"/>
    </row>
    <row r="5272" spans="8:11">
      <c r="H5272" s="49"/>
      <c r="I5272" s="49"/>
      <c r="J5272" s="50"/>
      <c r="K5272" s="50"/>
    </row>
    <row r="5273" spans="8:11">
      <c r="H5273" s="49"/>
      <c r="I5273" s="49"/>
      <c r="J5273" s="50"/>
      <c r="K5273" s="50"/>
    </row>
    <row r="5274" spans="8:11">
      <c r="H5274" s="49"/>
      <c r="I5274" s="49"/>
      <c r="J5274" s="50"/>
      <c r="K5274" s="50"/>
    </row>
    <row r="5275" spans="8:11">
      <c r="H5275" s="49"/>
      <c r="I5275" s="49"/>
      <c r="J5275" s="50"/>
      <c r="K5275" s="50"/>
    </row>
    <row r="5276" spans="8:11">
      <c r="H5276" s="49"/>
      <c r="I5276" s="49"/>
      <c r="J5276" s="50"/>
      <c r="K5276" s="50"/>
    </row>
    <row r="5277" spans="8:11">
      <c r="H5277" s="49"/>
      <c r="I5277" s="49"/>
      <c r="J5277" s="50"/>
      <c r="K5277" s="50"/>
    </row>
    <row r="5278" spans="8:11">
      <c r="H5278" s="49"/>
      <c r="I5278" s="49"/>
      <c r="J5278" s="50"/>
      <c r="K5278" s="50"/>
    </row>
    <row r="5279" spans="8:11">
      <c r="H5279" s="49"/>
      <c r="I5279" s="49"/>
      <c r="J5279" s="50"/>
      <c r="K5279" s="50"/>
    </row>
    <row r="5280" spans="8:11">
      <c r="H5280" s="49"/>
      <c r="I5280" s="49"/>
      <c r="J5280" s="50"/>
      <c r="K5280" s="50"/>
    </row>
    <row r="5281" spans="8:11">
      <c r="H5281" s="49"/>
      <c r="I5281" s="49"/>
      <c r="J5281" s="50"/>
      <c r="K5281" s="50"/>
    </row>
    <row r="5282" spans="8:11">
      <c r="H5282" s="49"/>
      <c r="I5282" s="49"/>
      <c r="J5282" s="50"/>
      <c r="K5282" s="50"/>
    </row>
    <row r="5283" spans="8:11">
      <c r="H5283" s="49"/>
      <c r="I5283" s="49"/>
      <c r="J5283" s="50"/>
      <c r="K5283" s="50"/>
    </row>
    <row r="5284" spans="8:11">
      <c r="H5284" s="49"/>
      <c r="I5284" s="49"/>
      <c r="J5284" s="50"/>
      <c r="K5284" s="50"/>
    </row>
    <row r="5285" spans="8:11">
      <c r="H5285" s="49"/>
      <c r="I5285" s="49"/>
      <c r="J5285" s="50"/>
      <c r="K5285" s="50"/>
    </row>
    <row r="5286" spans="8:11">
      <c r="H5286" s="49"/>
      <c r="I5286" s="49"/>
      <c r="J5286" s="50"/>
      <c r="K5286" s="50"/>
    </row>
    <row r="5287" spans="8:11">
      <c r="H5287" s="49"/>
      <c r="I5287" s="49"/>
      <c r="J5287" s="50"/>
      <c r="K5287" s="50"/>
    </row>
    <row r="5288" spans="8:11">
      <c r="H5288" s="49"/>
      <c r="I5288" s="49"/>
      <c r="J5288" s="50"/>
      <c r="K5288" s="50"/>
    </row>
    <row r="5289" spans="8:11">
      <c r="H5289" s="49"/>
      <c r="I5289" s="49"/>
      <c r="J5289" s="50"/>
      <c r="K5289" s="50"/>
    </row>
    <row r="5290" spans="8:11">
      <c r="H5290" s="49"/>
      <c r="I5290" s="49"/>
      <c r="J5290" s="50"/>
      <c r="K5290" s="50"/>
    </row>
    <row r="5291" spans="8:11">
      <c r="H5291" s="49"/>
      <c r="I5291" s="49"/>
      <c r="J5291" s="50"/>
      <c r="K5291" s="50"/>
    </row>
    <row r="5292" spans="8:11">
      <c r="H5292" s="49"/>
      <c r="I5292" s="49"/>
      <c r="J5292" s="50"/>
      <c r="K5292" s="50"/>
    </row>
    <row r="5293" spans="8:11">
      <c r="H5293" s="49"/>
      <c r="I5293" s="49"/>
      <c r="J5293" s="50"/>
      <c r="K5293" s="50"/>
    </row>
    <row r="5294" spans="8:11">
      <c r="H5294" s="49"/>
      <c r="I5294" s="49"/>
      <c r="J5294" s="50"/>
      <c r="K5294" s="50"/>
    </row>
    <row r="5295" spans="8:11">
      <c r="H5295" s="49"/>
      <c r="I5295" s="49"/>
      <c r="J5295" s="50"/>
      <c r="K5295" s="50"/>
    </row>
    <row r="5296" spans="8:11">
      <c r="H5296" s="49"/>
      <c r="I5296" s="49"/>
      <c r="J5296" s="50"/>
      <c r="K5296" s="50"/>
    </row>
    <row r="5297" spans="8:11">
      <c r="H5297" s="49"/>
      <c r="I5297" s="49"/>
      <c r="J5297" s="50"/>
      <c r="K5297" s="50"/>
    </row>
    <row r="5298" spans="8:11">
      <c r="H5298" s="49"/>
      <c r="I5298" s="49"/>
      <c r="J5298" s="50"/>
      <c r="K5298" s="50"/>
    </row>
    <row r="5299" spans="8:11">
      <c r="H5299" s="49"/>
      <c r="I5299" s="49"/>
      <c r="J5299" s="50"/>
      <c r="K5299" s="50"/>
    </row>
    <row r="5300" spans="8:11">
      <c r="H5300" s="49"/>
      <c r="I5300" s="49"/>
      <c r="J5300" s="50"/>
      <c r="K5300" s="50"/>
    </row>
    <row r="5301" spans="8:11">
      <c r="H5301" s="49"/>
      <c r="I5301" s="49"/>
      <c r="J5301" s="50"/>
      <c r="K5301" s="50"/>
    </row>
    <row r="5302" spans="8:11">
      <c r="H5302" s="49"/>
      <c r="I5302" s="49"/>
      <c r="J5302" s="50"/>
      <c r="K5302" s="50"/>
    </row>
    <row r="5303" spans="8:11">
      <c r="H5303" s="49"/>
      <c r="I5303" s="49"/>
      <c r="J5303" s="50"/>
      <c r="K5303" s="50"/>
    </row>
    <row r="5304" spans="8:11">
      <c r="H5304" s="49"/>
      <c r="I5304" s="49"/>
      <c r="J5304" s="50"/>
      <c r="K5304" s="50"/>
    </row>
    <row r="5305" spans="8:11">
      <c r="H5305" s="49"/>
      <c r="I5305" s="49"/>
      <c r="J5305" s="50"/>
      <c r="K5305" s="50"/>
    </row>
    <row r="5306" spans="8:11">
      <c r="H5306" s="49"/>
      <c r="I5306" s="49"/>
      <c r="J5306" s="50"/>
      <c r="K5306" s="50"/>
    </row>
    <row r="5307" spans="8:11">
      <c r="H5307" s="49"/>
      <c r="I5307" s="49"/>
      <c r="J5307" s="50"/>
      <c r="K5307" s="50"/>
    </row>
    <row r="5308" spans="8:11">
      <c r="H5308" s="49"/>
      <c r="I5308" s="49"/>
      <c r="J5308" s="50"/>
      <c r="K5308" s="50"/>
    </row>
    <row r="5309" spans="8:11">
      <c r="H5309" s="49"/>
      <c r="I5309" s="49"/>
      <c r="J5309" s="50"/>
      <c r="K5309" s="50"/>
    </row>
    <row r="5310" spans="8:11">
      <c r="H5310" s="49"/>
      <c r="I5310" s="49"/>
      <c r="J5310" s="50"/>
      <c r="K5310" s="50"/>
    </row>
    <row r="5311" spans="8:11">
      <c r="H5311" s="49"/>
      <c r="I5311" s="49"/>
      <c r="J5311" s="50"/>
      <c r="K5311" s="50"/>
    </row>
    <row r="5312" spans="8:11">
      <c r="H5312" s="49"/>
      <c r="I5312" s="49"/>
      <c r="J5312" s="50"/>
      <c r="K5312" s="50"/>
    </row>
    <row r="5313" spans="8:11">
      <c r="H5313" s="49"/>
      <c r="I5313" s="49"/>
      <c r="J5313" s="50"/>
      <c r="K5313" s="50"/>
    </row>
    <row r="5314" spans="8:11">
      <c r="H5314" s="49"/>
      <c r="I5314" s="49"/>
      <c r="J5314" s="50"/>
      <c r="K5314" s="50"/>
    </row>
    <row r="5315" spans="8:11">
      <c r="H5315" s="49"/>
      <c r="I5315" s="49"/>
      <c r="J5315" s="50"/>
      <c r="K5315" s="50"/>
    </row>
    <row r="5316" spans="8:11">
      <c r="H5316" s="49"/>
      <c r="I5316" s="49"/>
      <c r="J5316" s="50"/>
      <c r="K5316" s="50"/>
    </row>
    <row r="5317" spans="8:11">
      <c r="H5317" s="49"/>
      <c r="I5317" s="49"/>
      <c r="J5317" s="50"/>
      <c r="K5317" s="50"/>
    </row>
    <row r="5318" spans="8:11">
      <c r="H5318" s="49"/>
      <c r="I5318" s="49"/>
      <c r="J5318" s="50"/>
      <c r="K5318" s="50"/>
    </row>
    <row r="5319" spans="8:11">
      <c r="H5319" s="49"/>
      <c r="I5319" s="49"/>
      <c r="J5319" s="50"/>
      <c r="K5319" s="50"/>
    </row>
    <row r="5320" spans="8:11">
      <c r="H5320" s="49"/>
      <c r="I5320" s="49"/>
      <c r="J5320" s="50"/>
      <c r="K5320" s="50"/>
    </row>
    <row r="5321" spans="8:11">
      <c r="H5321" s="49"/>
      <c r="I5321" s="49"/>
      <c r="J5321" s="50"/>
      <c r="K5321" s="50"/>
    </row>
    <row r="5322" spans="8:11">
      <c r="H5322" s="49"/>
      <c r="I5322" s="49"/>
      <c r="J5322" s="50"/>
      <c r="K5322" s="50"/>
    </row>
    <row r="5323" spans="8:11">
      <c r="H5323" s="49"/>
      <c r="I5323" s="49"/>
      <c r="J5323" s="50"/>
      <c r="K5323" s="50"/>
    </row>
    <row r="5324" spans="8:11">
      <c r="H5324" s="49"/>
      <c r="I5324" s="49"/>
      <c r="J5324" s="50"/>
      <c r="K5324" s="50"/>
    </row>
    <row r="5325" spans="8:11">
      <c r="H5325" s="49"/>
      <c r="I5325" s="49"/>
      <c r="J5325" s="50"/>
      <c r="K5325" s="50"/>
    </row>
    <row r="5326" spans="8:11">
      <c r="H5326" s="49"/>
      <c r="I5326" s="49"/>
      <c r="J5326" s="50"/>
      <c r="K5326" s="50"/>
    </row>
    <row r="5327" spans="8:11">
      <c r="H5327" s="49"/>
      <c r="I5327" s="49"/>
      <c r="J5327" s="50"/>
      <c r="K5327" s="50"/>
    </row>
    <row r="5328" spans="8:11">
      <c r="H5328" s="49"/>
      <c r="I5328" s="49"/>
      <c r="J5328" s="50"/>
      <c r="K5328" s="50"/>
    </row>
    <row r="5329" spans="8:11">
      <c r="H5329" s="49"/>
      <c r="I5329" s="49"/>
      <c r="J5329" s="50"/>
      <c r="K5329" s="50"/>
    </row>
    <row r="5330" spans="8:11">
      <c r="H5330" s="49"/>
      <c r="I5330" s="49"/>
      <c r="J5330" s="50"/>
      <c r="K5330" s="50"/>
    </row>
    <row r="5331" spans="8:11">
      <c r="H5331" s="49"/>
      <c r="I5331" s="49"/>
      <c r="J5331" s="50"/>
      <c r="K5331" s="50"/>
    </row>
    <row r="5332" spans="8:11">
      <c r="H5332" s="49"/>
      <c r="I5332" s="49"/>
      <c r="J5332" s="50"/>
      <c r="K5332" s="50"/>
    </row>
    <row r="5333" spans="8:11">
      <c r="H5333" s="49"/>
      <c r="I5333" s="49"/>
      <c r="J5333" s="50"/>
      <c r="K5333" s="50"/>
    </row>
    <row r="5334" spans="8:11">
      <c r="H5334" s="49"/>
      <c r="I5334" s="49"/>
      <c r="J5334" s="50"/>
      <c r="K5334" s="50"/>
    </row>
    <row r="5335" spans="8:11">
      <c r="H5335" s="49"/>
      <c r="I5335" s="49"/>
      <c r="J5335" s="50"/>
      <c r="K5335" s="50"/>
    </row>
    <row r="5336" spans="8:11">
      <c r="H5336" s="49"/>
      <c r="I5336" s="49"/>
      <c r="J5336" s="50"/>
      <c r="K5336" s="50"/>
    </row>
    <row r="5337" spans="8:11">
      <c r="H5337" s="49"/>
      <c r="I5337" s="49"/>
      <c r="J5337" s="50"/>
      <c r="K5337" s="50"/>
    </row>
    <row r="5338" spans="8:11">
      <c r="H5338" s="49"/>
      <c r="I5338" s="49"/>
      <c r="J5338" s="50"/>
      <c r="K5338" s="50"/>
    </row>
    <row r="5339" spans="8:11">
      <c r="H5339" s="49"/>
      <c r="I5339" s="49"/>
      <c r="J5339" s="50"/>
      <c r="K5339" s="50"/>
    </row>
    <row r="5340" spans="8:11">
      <c r="H5340" s="49"/>
      <c r="I5340" s="49"/>
      <c r="J5340" s="50"/>
      <c r="K5340" s="50"/>
    </row>
    <row r="5341" spans="8:11">
      <c r="H5341" s="49"/>
      <c r="I5341" s="49"/>
      <c r="J5341" s="50"/>
      <c r="K5341" s="50"/>
    </row>
    <row r="5342" spans="8:11">
      <c r="H5342" s="49"/>
      <c r="I5342" s="49"/>
      <c r="J5342" s="50"/>
      <c r="K5342" s="50"/>
    </row>
    <row r="5343" spans="8:11">
      <c r="H5343" s="49"/>
      <c r="I5343" s="49"/>
      <c r="J5343" s="50"/>
      <c r="K5343" s="50"/>
    </row>
    <row r="5344" spans="8:11">
      <c r="H5344" s="49"/>
      <c r="I5344" s="49"/>
      <c r="J5344" s="50"/>
      <c r="K5344" s="50"/>
    </row>
    <row r="5345" spans="8:11">
      <c r="H5345" s="49"/>
      <c r="I5345" s="49"/>
      <c r="J5345" s="50"/>
      <c r="K5345" s="50"/>
    </row>
    <row r="5346" spans="8:11">
      <c r="H5346" s="49"/>
      <c r="I5346" s="49"/>
      <c r="J5346" s="50"/>
      <c r="K5346" s="50"/>
    </row>
    <row r="5347" spans="8:11">
      <c r="H5347" s="49"/>
      <c r="I5347" s="49"/>
      <c r="J5347" s="50"/>
      <c r="K5347" s="50"/>
    </row>
    <row r="5348" spans="8:11">
      <c r="H5348" s="49"/>
      <c r="I5348" s="49"/>
      <c r="J5348" s="50"/>
      <c r="K5348" s="50"/>
    </row>
    <row r="5349" spans="8:11">
      <c r="H5349" s="49"/>
      <c r="I5349" s="49"/>
      <c r="J5349" s="50"/>
      <c r="K5349" s="50"/>
    </row>
    <row r="5350" spans="8:11">
      <c r="H5350" s="49"/>
      <c r="I5350" s="49"/>
      <c r="J5350" s="50"/>
      <c r="K5350" s="50"/>
    </row>
    <row r="5351" spans="8:11">
      <c r="H5351" s="49"/>
      <c r="I5351" s="49"/>
      <c r="J5351" s="50"/>
      <c r="K5351" s="50"/>
    </row>
    <row r="5352" spans="8:11">
      <c r="H5352" s="49"/>
      <c r="I5352" s="49"/>
      <c r="J5352" s="50"/>
      <c r="K5352" s="50"/>
    </row>
    <row r="5353" spans="8:11">
      <c r="H5353" s="49"/>
      <c r="I5353" s="49"/>
      <c r="J5353" s="50"/>
      <c r="K5353" s="50"/>
    </row>
    <row r="5354" spans="8:11">
      <c r="H5354" s="49"/>
      <c r="I5354" s="49"/>
      <c r="J5354" s="50"/>
      <c r="K5354" s="50"/>
    </row>
    <row r="5355" spans="8:11">
      <c r="H5355" s="49"/>
      <c r="I5355" s="49"/>
      <c r="J5355" s="50"/>
      <c r="K5355" s="50"/>
    </row>
    <row r="5356" spans="8:11">
      <c r="H5356" s="49"/>
      <c r="I5356" s="49"/>
      <c r="J5356" s="50"/>
      <c r="K5356" s="50"/>
    </row>
    <row r="5357" spans="8:11">
      <c r="H5357" s="49"/>
      <c r="I5357" s="49"/>
      <c r="J5357" s="50"/>
      <c r="K5357" s="50"/>
    </row>
    <row r="5358" spans="8:11">
      <c r="H5358" s="49"/>
      <c r="I5358" s="49"/>
      <c r="J5358" s="50"/>
      <c r="K5358" s="50"/>
    </row>
    <row r="5359" spans="8:11">
      <c r="H5359" s="49"/>
      <c r="I5359" s="49"/>
      <c r="J5359" s="50"/>
      <c r="K5359" s="50"/>
    </row>
    <row r="5360" spans="8:11">
      <c r="H5360" s="49"/>
      <c r="I5360" s="49"/>
      <c r="J5360" s="50"/>
      <c r="K5360" s="50"/>
    </row>
    <row r="5361" spans="8:11">
      <c r="H5361" s="49"/>
      <c r="I5361" s="49"/>
      <c r="J5361" s="50"/>
      <c r="K5361" s="50"/>
    </row>
    <row r="5362" spans="8:11">
      <c r="H5362" s="49"/>
      <c r="I5362" s="49"/>
      <c r="J5362" s="50"/>
      <c r="K5362" s="50"/>
    </row>
    <row r="5363" spans="8:11">
      <c r="H5363" s="49"/>
      <c r="I5363" s="49"/>
      <c r="J5363" s="50"/>
      <c r="K5363" s="50"/>
    </row>
    <row r="5364" spans="8:11">
      <c r="H5364" s="49"/>
      <c r="I5364" s="49"/>
      <c r="J5364" s="50"/>
      <c r="K5364" s="50"/>
    </row>
    <row r="5365" spans="8:11">
      <c r="H5365" s="49"/>
      <c r="I5365" s="49"/>
      <c r="J5365" s="50"/>
      <c r="K5365" s="50"/>
    </row>
    <row r="5366" spans="8:11">
      <c r="H5366" s="49"/>
      <c r="I5366" s="49"/>
      <c r="J5366" s="50"/>
      <c r="K5366" s="50"/>
    </row>
    <row r="5367" spans="8:11">
      <c r="H5367" s="49"/>
      <c r="I5367" s="49"/>
      <c r="J5367" s="50"/>
      <c r="K5367" s="50"/>
    </row>
    <row r="5368" spans="8:11">
      <c r="H5368" s="49"/>
      <c r="I5368" s="49"/>
      <c r="J5368" s="50"/>
      <c r="K5368" s="50"/>
    </row>
    <row r="5369" spans="8:11">
      <c r="H5369" s="49"/>
      <c r="I5369" s="49"/>
      <c r="J5369" s="50"/>
      <c r="K5369" s="50"/>
    </row>
    <row r="5370" spans="8:11">
      <c r="H5370" s="49"/>
      <c r="I5370" s="49"/>
      <c r="J5370" s="50"/>
      <c r="K5370" s="50"/>
    </row>
    <row r="5371" spans="8:11">
      <c r="H5371" s="49"/>
      <c r="I5371" s="49"/>
      <c r="J5371" s="50"/>
      <c r="K5371" s="50"/>
    </row>
    <row r="5372" spans="8:11">
      <c r="H5372" s="49"/>
      <c r="I5372" s="49"/>
      <c r="J5372" s="50"/>
      <c r="K5372" s="50"/>
    </row>
    <row r="5373" spans="8:11">
      <c r="H5373" s="49"/>
      <c r="I5373" s="49"/>
      <c r="J5373" s="50"/>
      <c r="K5373" s="50"/>
    </row>
    <row r="5374" spans="8:11">
      <c r="H5374" s="49"/>
      <c r="I5374" s="49"/>
      <c r="J5374" s="50"/>
      <c r="K5374" s="50"/>
    </row>
    <row r="5375" spans="8:11">
      <c r="H5375" s="49"/>
      <c r="I5375" s="49"/>
      <c r="J5375" s="50"/>
      <c r="K5375" s="50"/>
    </row>
    <row r="5376" spans="8:11">
      <c r="H5376" s="49"/>
      <c r="I5376" s="49"/>
      <c r="J5376" s="50"/>
      <c r="K5376" s="50"/>
    </row>
    <row r="5377" spans="8:11">
      <c r="H5377" s="49"/>
      <c r="I5377" s="49"/>
      <c r="J5377" s="50"/>
      <c r="K5377" s="50"/>
    </row>
    <row r="5378" spans="8:11">
      <c r="H5378" s="49"/>
      <c r="I5378" s="49"/>
      <c r="J5378" s="50"/>
      <c r="K5378" s="50"/>
    </row>
    <row r="5379" spans="8:11">
      <c r="H5379" s="49"/>
      <c r="I5379" s="49"/>
      <c r="J5379" s="50"/>
      <c r="K5379" s="50"/>
    </row>
    <row r="5380" spans="8:11">
      <c r="H5380" s="49"/>
      <c r="I5380" s="49"/>
      <c r="J5380" s="50"/>
      <c r="K5380" s="50"/>
    </row>
    <row r="5381" spans="8:11">
      <c r="H5381" s="49"/>
      <c r="I5381" s="49"/>
      <c r="J5381" s="50"/>
      <c r="K5381" s="50"/>
    </row>
    <row r="5382" spans="8:11">
      <c r="H5382" s="49"/>
      <c r="I5382" s="49"/>
      <c r="J5382" s="50"/>
      <c r="K5382" s="50"/>
    </row>
    <row r="5383" spans="8:11">
      <c r="H5383" s="49"/>
      <c r="I5383" s="49"/>
      <c r="J5383" s="50"/>
      <c r="K5383" s="50"/>
    </row>
    <row r="5384" spans="8:11">
      <c r="H5384" s="49"/>
      <c r="I5384" s="49"/>
      <c r="J5384" s="50"/>
      <c r="K5384" s="50"/>
    </row>
    <row r="5385" spans="8:11">
      <c r="H5385" s="49"/>
      <c r="I5385" s="49"/>
      <c r="J5385" s="50"/>
      <c r="K5385" s="50"/>
    </row>
    <row r="5386" spans="8:11">
      <c r="H5386" s="49"/>
      <c r="I5386" s="49"/>
      <c r="J5386" s="50"/>
      <c r="K5386" s="50"/>
    </row>
    <row r="5387" spans="8:11">
      <c r="H5387" s="49"/>
      <c r="I5387" s="49"/>
      <c r="J5387" s="50"/>
      <c r="K5387" s="50"/>
    </row>
    <row r="5388" spans="8:11">
      <c r="H5388" s="49"/>
      <c r="I5388" s="49"/>
      <c r="J5388" s="50"/>
      <c r="K5388" s="50"/>
    </row>
    <row r="5389" spans="8:11">
      <c r="H5389" s="49"/>
      <c r="I5389" s="49"/>
      <c r="J5389" s="50"/>
      <c r="K5389" s="50"/>
    </row>
    <row r="5390" spans="8:11">
      <c r="H5390" s="49"/>
      <c r="I5390" s="49"/>
      <c r="J5390" s="50"/>
      <c r="K5390" s="50"/>
    </row>
    <row r="5391" spans="8:11">
      <c r="H5391" s="49"/>
      <c r="I5391" s="49"/>
      <c r="J5391" s="50"/>
      <c r="K5391" s="50"/>
    </row>
    <row r="5392" spans="8:11">
      <c r="H5392" s="49"/>
      <c r="I5392" s="49"/>
      <c r="J5392" s="50"/>
      <c r="K5392" s="50"/>
    </row>
    <row r="5393" spans="8:11">
      <c r="H5393" s="49"/>
      <c r="I5393" s="49"/>
      <c r="J5393" s="50"/>
      <c r="K5393" s="50"/>
    </row>
    <row r="5394" spans="8:11">
      <c r="H5394" s="49"/>
      <c r="I5394" s="49"/>
      <c r="J5394" s="50"/>
      <c r="K5394" s="50"/>
    </row>
    <row r="5395" spans="8:11">
      <c r="H5395" s="49"/>
      <c r="I5395" s="49"/>
      <c r="J5395" s="50"/>
      <c r="K5395" s="50"/>
    </row>
    <row r="5396" spans="8:11">
      <c r="H5396" s="49"/>
      <c r="I5396" s="49"/>
      <c r="J5396" s="50"/>
      <c r="K5396" s="50"/>
    </row>
    <row r="5397" spans="8:11">
      <c r="H5397" s="49"/>
      <c r="I5397" s="49"/>
      <c r="J5397" s="50"/>
      <c r="K5397" s="50"/>
    </row>
    <row r="5398" spans="8:11">
      <c r="H5398" s="49"/>
      <c r="I5398" s="49"/>
      <c r="J5398" s="50"/>
      <c r="K5398" s="50"/>
    </row>
    <row r="5399" spans="8:11">
      <c r="H5399" s="49"/>
      <c r="I5399" s="49"/>
      <c r="J5399" s="50"/>
      <c r="K5399" s="50"/>
    </row>
    <row r="5400" spans="8:11">
      <c r="H5400" s="49"/>
      <c r="I5400" s="49"/>
      <c r="J5400" s="50"/>
      <c r="K5400" s="50"/>
    </row>
    <row r="5401" spans="8:11">
      <c r="H5401" s="49"/>
      <c r="I5401" s="49"/>
      <c r="J5401" s="50"/>
      <c r="K5401" s="50"/>
    </row>
    <row r="5402" spans="8:11">
      <c r="H5402" s="49"/>
      <c r="I5402" s="49"/>
      <c r="J5402" s="50"/>
      <c r="K5402" s="50"/>
    </row>
    <row r="5403" spans="8:11">
      <c r="H5403" s="49"/>
      <c r="I5403" s="49"/>
      <c r="J5403" s="50"/>
      <c r="K5403" s="50"/>
    </row>
    <row r="5404" spans="8:11">
      <c r="H5404" s="49"/>
      <c r="I5404" s="49"/>
      <c r="J5404" s="50"/>
      <c r="K5404" s="50"/>
    </row>
    <row r="5405" spans="8:11">
      <c r="H5405" s="49"/>
      <c r="I5405" s="49"/>
      <c r="J5405" s="50"/>
      <c r="K5405" s="50"/>
    </row>
    <row r="5406" spans="8:11">
      <c r="H5406" s="49"/>
      <c r="I5406" s="49"/>
      <c r="J5406" s="50"/>
      <c r="K5406" s="50"/>
    </row>
    <row r="5407" spans="8:11">
      <c r="H5407" s="49"/>
      <c r="I5407" s="49"/>
      <c r="J5407" s="50"/>
      <c r="K5407" s="50"/>
    </row>
    <row r="5408" spans="8:11">
      <c r="H5408" s="49"/>
      <c r="I5408" s="49"/>
      <c r="J5408" s="50"/>
      <c r="K5408" s="50"/>
    </row>
    <row r="5409" spans="8:11">
      <c r="H5409" s="49"/>
      <c r="I5409" s="49"/>
      <c r="J5409" s="50"/>
      <c r="K5409" s="50"/>
    </row>
    <row r="5410" spans="8:11">
      <c r="H5410" s="49"/>
      <c r="I5410" s="49"/>
      <c r="J5410" s="50"/>
      <c r="K5410" s="50"/>
    </row>
    <row r="5411" spans="8:11">
      <c r="H5411" s="49"/>
      <c r="I5411" s="49"/>
      <c r="J5411" s="50"/>
      <c r="K5411" s="50"/>
    </row>
    <row r="5412" spans="8:11">
      <c r="H5412" s="49"/>
      <c r="I5412" s="49"/>
      <c r="J5412" s="50"/>
      <c r="K5412" s="50"/>
    </row>
    <row r="5413" spans="8:11">
      <c r="H5413" s="49"/>
      <c r="I5413" s="49"/>
      <c r="J5413" s="50"/>
      <c r="K5413" s="50"/>
    </row>
    <row r="5414" spans="8:11">
      <c r="H5414" s="49"/>
      <c r="I5414" s="49"/>
      <c r="J5414" s="50"/>
      <c r="K5414" s="50"/>
    </row>
    <row r="5415" spans="8:11">
      <c r="H5415" s="49"/>
      <c r="I5415" s="49"/>
      <c r="J5415" s="50"/>
      <c r="K5415" s="50"/>
    </row>
    <row r="5416" spans="8:11">
      <c r="H5416" s="49"/>
      <c r="I5416" s="49"/>
      <c r="J5416" s="50"/>
      <c r="K5416" s="50"/>
    </row>
    <row r="5417" spans="8:11">
      <c r="H5417" s="49"/>
      <c r="I5417" s="49"/>
      <c r="J5417" s="50"/>
      <c r="K5417" s="50"/>
    </row>
    <row r="5418" spans="8:11">
      <c r="H5418" s="49"/>
      <c r="I5418" s="49"/>
      <c r="J5418" s="50"/>
      <c r="K5418" s="50"/>
    </row>
    <row r="5419" spans="8:11">
      <c r="H5419" s="49"/>
      <c r="I5419" s="49"/>
      <c r="J5419" s="50"/>
      <c r="K5419" s="50"/>
    </row>
    <row r="5420" spans="8:11">
      <c r="H5420" s="49"/>
      <c r="I5420" s="49"/>
      <c r="J5420" s="50"/>
      <c r="K5420" s="50"/>
    </row>
    <row r="5421" spans="8:11">
      <c r="H5421" s="49"/>
      <c r="I5421" s="49"/>
      <c r="J5421" s="50"/>
      <c r="K5421" s="50"/>
    </row>
    <row r="5422" spans="8:11">
      <c r="H5422" s="49"/>
      <c r="I5422" s="49"/>
      <c r="J5422" s="50"/>
      <c r="K5422" s="50"/>
    </row>
    <row r="5423" spans="8:11">
      <c r="H5423" s="49"/>
      <c r="I5423" s="49"/>
      <c r="J5423" s="50"/>
      <c r="K5423" s="50"/>
    </row>
    <row r="5424" spans="8:11">
      <c r="H5424" s="49"/>
      <c r="I5424" s="49"/>
      <c r="J5424" s="50"/>
      <c r="K5424" s="50"/>
    </row>
    <row r="5425" spans="8:11">
      <c r="H5425" s="49"/>
      <c r="I5425" s="49"/>
      <c r="J5425" s="50"/>
      <c r="K5425" s="50"/>
    </row>
    <row r="5426" spans="8:11">
      <c r="H5426" s="49"/>
      <c r="I5426" s="49"/>
      <c r="J5426" s="50"/>
      <c r="K5426" s="50"/>
    </row>
    <row r="5427" spans="8:11">
      <c r="H5427" s="49"/>
      <c r="I5427" s="49"/>
      <c r="J5427" s="50"/>
      <c r="K5427" s="50"/>
    </row>
    <row r="5428" spans="8:11">
      <c r="H5428" s="49"/>
      <c r="I5428" s="49"/>
      <c r="J5428" s="50"/>
      <c r="K5428" s="50"/>
    </row>
    <row r="5429" spans="8:11">
      <c r="H5429" s="49"/>
      <c r="I5429" s="49"/>
      <c r="J5429" s="50"/>
      <c r="K5429" s="50"/>
    </row>
    <row r="5430" spans="8:11">
      <c r="H5430" s="49"/>
      <c r="I5430" s="49"/>
      <c r="J5430" s="50"/>
      <c r="K5430" s="50"/>
    </row>
    <row r="5431" spans="8:11">
      <c r="H5431" s="49"/>
      <c r="I5431" s="49"/>
      <c r="J5431" s="50"/>
      <c r="K5431" s="50"/>
    </row>
    <row r="5432" spans="8:11">
      <c r="H5432" s="49"/>
      <c r="I5432" s="49"/>
      <c r="J5432" s="50"/>
      <c r="K5432" s="50"/>
    </row>
    <row r="5433" spans="8:11">
      <c r="H5433" s="49"/>
      <c r="I5433" s="49"/>
      <c r="J5433" s="50"/>
      <c r="K5433" s="50"/>
    </row>
    <row r="5434" spans="8:11">
      <c r="H5434" s="49"/>
      <c r="I5434" s="49"/>
      <c r="J5434" s="50"/>
      <c r="K5434" s="50"/>
    </row>
    <row r="5435" spans="8:11">
      <c r="H5435" s="49"/>
      <c r="I5435" s="49"/>
      <c r="J5435" s="50"/>
      <c r="K5435" s="50"/>
    </row>
    <row r="5436" spans="8:11">
      <c r="H5436" s="49"/>
      <c r="I5436" s="49"/>
      <c r="J5436" s="50"/>
      <c r="K5436" s="50"/>
    </row>
    <row r="5437" spans="8:11">
      <c r="H5437" s="49"/>
      <c r="I5437" s="49"/>
      <c r="J5437" s="50"/>
      <c r="K5437" s="50"/>
    </row>
    <row r="5438" spans="8:11">
      <c r="H5438" s="49"/>
      <c r="I5438" s="49"/>
      <c r="J5438" s="50"/>
      <c r="K5438" s="50"/>
    </row>
    <row r="5439" spans="8:11">
      <c r="H5439" s="49"/>
      <c r="I5439" s="49"/>
      <c r="J5439" s="50"/>
      <c r="K5439" s="50"/>
    </row>
    <row r="5440" spans="8:11">
      <c r="H5440" s="49"/>
      <c r="I5440" s="49"/>
      <c r="J5440" s="50"/>
      <c r="K5440" s="50"/>
    </row>
    <row r="5441" spans="8:11">
      <c r="H5441" s="49"/>
      <c r="I5441" s="49"/>
      <c r="J5441" s="50"/>
      <c r="K5441" s="50"/>
    </row>
    <row r="5442" spans="8:11">
      <c r="H5442" s="49"/>
      <c r="I5442" s="49"/>
      <c r="J5442" s="50"/>
      <c r="K5442" s="50"/>
    </row>
    <row r="5443" spans="8:11">
      <c r="H5443" s="49"/>
      <c r="I5443" s="49"/>
      <c r="J5443" s="50"/>
      <c r="K5443" s="50"/>
    </row>
    <row r="5444" spans="8:11">
      <c r="H5444" s="49"/>
      <c r="I5444" s="49"/>
      <c r="J5444" s="50"/>
      <c r="K5444" s="50"/>
    </row>
    <row r="5445" spans="8:11">
      <c r="H5445" s="49"/>
      <c r="I5445" s="49"/>
      <c r="J5445" s="50"/>
      <c r="K5445" s="50"/>
    </row>
    <row r="5446" spans="8:11">
      <c r="H5446" s="49"/>
      <c r="I5446" s="49"/>
      <c r="J5446" s="50"/>
      <c r="K5446" s="50"/>
    </row>
    <row r="5447" spans="8:11">
      <c r="H5447" s="49"/>
      <c r="I5447" s="49"/>
      <c r="J5447" s="50"/>
      <c r="K5447" s="50"/>
    </row>
    <row r="5448" spans="8:11">
      <c r="H5448" s="49"/>
      <c r="I5448" s="49"/>
      <c r="J5448" s="50"/>
      <c r="K5448" s="50"/>
    </row>
    <row r="5449" spans="8:11">
      <c r="H5449" s="49"/>
      <c r="I5449" s="49"/>
      <c r="J5449" s="50"/>
      <c r="K5449" s="50"/>
    </row>
    <row r="5450" spans="8:11">
      <c r="H5450" s="49"/>
      <c r="I5450" s="49"/>
      <c r="J5450" s="50"/>
      <c r="K5450" s="50"/>
    </row>
    <row r="5451" spans="8:11">
      <c r="H5451" s="49"/>
      <c r="I5451" s="49"/>
      <c r="J5451" s="50"/>
      <c r="K5451" s="50"/>
    </row>
    <row r="5452" spans="8:11">
      <c r="H5452" s="49"/>
      <c r="I5452" s="49"/>
      <c r="J5452" s="50"/>
      <c r="K5452" s="50"/>
    </row>
    <row r="5453" spans="8:11">
      <c r="H5453" s="49"/>
      <c r="I5453" s="49"/>
      <c r="J5453" s="50"/>
      <c r="K5453" s="50"/>
    </row>
    <row r="5454" spans="8:11">
      <c r="H5454" s="49"/>
      <c r="I5454" s="49"/>
      <c r="J5454" s="50"/>
      <c r="K5454" s="50"/>
    </row>
    <row r="5455" spans="8:11">
      <c r="H5455" s="49"/>
      <c r="I5455" s="49"/>
      <c r="J5455" s="50"/>
      <c r="K5455" s="50"/>
    </row>
    <row r="5456" spans="8:11">
      <c r="H5456" s="49"/>
      <c r="I5456" s="49"/>
      <c r="J5456" s="50"/>
      <c r="K5456" s="50"/>
    </row>
    <row r="5457" spans="8:11">
      <c r="H5457" s="49"/>
      <c r="I5457" s="49"/>
      <c r="J5457" s="50"/>
      <c r="K5457" s="50"/>
    </row>
    <row r="5458" spans="8:11">
      <c r="H5458" s="49"/>
      <c r="I5458" s="49"/>
      <c r="J5458" s="50"/>
      <c r="K5458" s="50"/>
    </row>
    <row r="5459" spans="8:11">
      <c r="H5459" s="49"/>
      <c r="I5459" s="49"/>
      <c r="J5459" s="50"/>
      <c r="K5459" s="50"/>
    </row>
    <row r="5460" spans="8:11">
      <c r="H5460" s="49"/>
      <c r="I5460" s="49"/>
      <c r="J5460" s="50"/>
      <c r="K5460" s="50"/>
    </row>
    <row r="5461" spans="8:11">
      <c r="H5461" s="49"/>
      <c r="I5461" s="49"/>
      <c r="J5461" s="50"/>
      <c r="K5461" s="50"/>
    </row>
    <row r="5462" spans="8:11">
      <c r="H5462" s="49"/>
      <c r="I5462" s="49"/>
      <c r="J5462" s="50"/>
      <c r="K5462" s="50"/>
    </row>
    <row r="5463" spans="8:11">
      <c r="H5463" s="49"/>
      <c r="I5463" s="49"/>
      <c r="J5463" s="50"/>
      <c r="K5463" s="50"/>
    </row>
    <row r="5464" spans="8:11">
      <c r="H5464" s="49"/>
      <c r="I5464" s="49"/>
      <c r="J5464" s="50"/>
      <c r="K5464" s="50"/>
    </row>
    <row r="5465" spans="8:11">
      <c r="H5465" s="49"/>
      <c r="I5465" s="49"/>
      <c r="J5465" s="50"/>
      <c r="K5465" s="50"/>
    </row>
    <row r="5466" spans="8:11">
      <c r="H5466" s="49"/>
      <c r="I5466" s="49"/>
      <c r="J5466" s="50"/>
      <c r="K5466" s="50"/>
    </row>
    <row r="5467" spans="8:11">
      <c r="H5467" s="49"/>
      <c r="I5467" s="49"/>
      <c r="J5467" s="50"/>
      <c r="K5467" s="50"/>
    </row>
    <row r="5468" spans="8:11">
      <c r="H5468" s="49"/>
      <c r="I5468" s="49"/>
      <c r="J5468" s="50"/>
      <c r="K5468" s="50"/>
    </row>
    <row r="5469" spans="8:11">
      <c r="H5469" s="49"/>
      <c r="I5469" s="49"/>
      <c r="J5469" s="50"/>
      <c r="K5469" s="50"/>
    </row>
    <row r="5470" spans="8:11">
      <c r="H5470" s="49"/>
      <c r="I5470" s="49"/>
      <c r="J5470" s="50"/>
      <c r="K5470" s="50"/>
    </row>
    <row r="5471" spans="8:11">
      <c r="H5471" s="49"/>
      <c r="I5471" s="49"/>
      <c r="J5471" s="50"/>
      <c r="K5471" s="50"/>
    </row>
    <row r="5472" spans="8:11">
      <c r="H5472" s="49"/>
      <c r="I5472" s="49"/>
      <c r="J5472" s="50"/>
      <c r="K5472" s="50"/>
    </row>
    <row r="5473" spans="8:11">
      <c r="H5473" s="49"/>
      <c r="I5473" s="49"/>
      <c r="J5473" s="50"/>
      <c r="K5473" s="50"/>
    </row>
    <row r="5474" spans="8:11">
      <c r="H5474" s="49"/>
      <c r="I5474" s="49"/>
      <c r="J5474" s="50"/>
      <c r="K5474" s="50"/>
    </row>
    <row r="5475" spans="8:11">
      <c r="H5475" s="49"/>
      <c r="I5475" s="49"/>
      <c r="J5475" s="50"/>
      <c r="K5475" s="50"/>
    </row>
    <row r="5476" spans="8:11">
      <c r="H5476" s="49"/>
      <c r="I5476" s="49"/>
      <c r="J5476" s="50"/>
      <c r="K5476" s="50"/>
    </row>
    <row r="5477" spans="8:11">
      <c r="H5477" s="49"/>
      <c r="I5477" s="49"/>
      <c r="J5477" s="50"/>
      <c r="K5477" s="50"/>
    </row>
    <row r="5478" spans="8:11">
      <c r="H5478" s="49"/>
      <c r="I5478" s="49"/>
      <c r="J5478" s="50"/>
      <c r="K5478" s="50"/>
    </row>
    <row r="5479" spans="8:11">
      <c r="H5479" s="49"/>
      <c r="I5479" s="49"/>
      <c r="J5479" s="50"/>
      <c r="K5479" s="50"/>
    </row>
    <row r="5480" spans="8:11">
      <c r="H5480" s="49"/>
      <c r="I5480" s="49"/>
      <c r="J5480" s="50"/>
      <c r="K5480" s="50"/>
    </row>
    <row r="5481" spans="8:11">
      <c r="H5481" s="49"/>
      <c r="I5481" s="49"/>
      <c r="J5481" s="50"/>
      <c r="K5481" s="50"/>
    </row>
    <row r="5482" spans="8:11">
      <c r="H5482" s="49"/>
      <c r="I5482" s="49"/>
      <c r="J5482" s="50"/>
      <c r="K5482" s="50"/>
    </row>
    <row r="5483" spans="8:11">
      <c r="H5483" s="49"/>
      <c r="I5483" s="49"/>
      <c r="J5483" s="50"/>
      <c r="K5483" s="50"/>
    </row>
    <row r="5484" spans="8:11">
      <c r="H5484" s="49"/>
      <c r="I5484" s="49"/>
      <c r="J5484" s="50"/>
      <c r="K5484" s="50"/>
    </row>
    <row r="5485" spans="8:11">
      <c r="H5485" s="49"/>
      <c r="I5485" s="49"/>
      <c r="J5485" s="50"/>
      <c r="K5485" s="50"/>
    </row>
    <row r="5486" spans="8:11">
      <c r="H5486" s="49"/>
      <c r="I5486" s="49"/>
      <c r="J5486" s="50"/>
      <c r="K5486" s="50"/>
    </row>
    <row r="5487" spans="8:11">
      <c r="H5487" s="49"/>
      <c r="I5487" s="49"/>
      <c r="J5487" s="50"/>
      <c r="K5487" s="50"/>
    </row>
    <row r="5488" spans="8:11">
      <c r="H5488" s="49"/>
      <c r="I5488" s="49"/>
      <c r="J5488" s="50"/>
      <c r="K5488" s="50"/>
    </row>
    <row r="5489" spans="8:11">
      <c r="H5489" s="49"/>
      <c r="I5489" s="49"/>
      <c r="J5489" s="50"/>
      <c r="K5489" s="50"/>
    </row>
    <row r="5490" spans="8:11">
      <c r="H5490" s="49"/>
      <c r="I5490" s="49"/>
      <c r="J5490" s="50"/>
      <c r="K5490" s="50"/>
    </row>
    <row r="5491" spans="8:11">
      <c r="H5491" s="49"/>
      <c r="I5491" s="49"/>
      <c r="J5491" s="50"/>
      <c r="K5491" s="50"/>
    </row>
    <row r="5492" spans="8:11">
      <c r="H5492" s="49"/>
      <c r="I5492" s="49"/>
      <c r="J5492" s="50"/>
      <c r="K5492" s="50"/>
    </row>
    <row r="5493" spans="8:11">
      <c r="H5493" s="49"/>
      <c r="I5493" s="49"/>
      <c r="J5493" s="50"/>
      <c r="K5493" s="50"/>
    </row>
    <row r="5494" spans="8:11">
      <c r="H5494" s="49"/>
      <c r="I5494" s="49"/>
      <c r="J5494" s="50"/>
      <c r="K5494" s="50"/>
    </row>
    <row r="5495" spans="8:11">
      <c r="H5495" s="49"/>
      <c r="I5495" s="49"/>
      <c r="J5495" s="50"/>
      <c r="K5495" s="50"/>
    </row>
    <row r="5496" spans="8:11">
      <c r="H5496" s="49"/>
      <c r="I5496" s="49"/>
      <c r="J5496" s="50"/>
      <c r="K5496" s="50"/>
    </row>
    <row r="5497" spans="8:11">
      <c r="H5497" s="49"/>
      <c r="I5497" s="49"/>
      <c r="J5497" s="50"/>
      <c r="K5497" s="50"/>
    </row>
    <row r="5498" spans="8:11">
      <c r="H5498" s="49"/>
      <c r="I5498" s="49"/>
      <c r="J5498" s="50"/>
      <c r="K5498" s="50"/>
    </row>
    <row r="5499" spans="8:11">
      <c r="H5499" s="49"/>
      <c r="I5499" s="49"/>
      <c r="J5499" s="50"/>
      <c r="K5499" s="50"/>
    </row>
    <row r="5500" spans="8:11">
      <c r="H5500" s="49"/>
      <c r="I5500" s="49"/>
      <c r="J5500" s="50"/>
      <c r="K5500" s="50"/>
    </row>
    <row r="5501" spans="8:11">
      <c r="H5501" s="49"/>
      <c r="I5501" s="49"/>
      <c r="J5501" s="50"/>
      <c r="K5501" s="50"/>
    </row>
    <row r="5502" spans="8:11">
      <c r="H5502" s="49"/>
      <c r="I5502" s="49"/>
      <c r="J5502" s="50"/>
      <c r="K5502" s="50"/>
    </row>
    <row r="5503" spans="8:11">
      <c r="H5503" s="49"/>
      <c r="I5503" s="49"/>
      <c r="J5503" s="50"/>
      <c r="K5503" s="50"/>
    </row>
    <row r="5504" spans="8:11">
      <c r="H5504" s="49"/>
      <c r="I5504" s="49"/>
      <c r="J5504" s="50"/>
      <c r="K5504" s="50"/>
    </row>
    <row r="5505" spans="8:11">
      <c r="H5505" s="49"/>
      <c r="I5505" s="49"/>
      <c r="J5505" s="50"/>
      <c r="K5505" s="50"/>
    </row>
    <row r="5506" spans="8:11">
      <c r="H5506" s="49"/>
      <c r="I5506" s="49"/>
      <c r="J5506" s="50"/>
      <c r="K5506" s="50"/>
    </row>
    <row r="5507" spans="8:11">
      <c r="H5507" s="49"/>
      <c r="I5507" s="49"/>
      <c r="J5507" s="50"/>
      <c r="K5507" s="50"/>
    </row>
    <row r="5508" spans="8:11">
      <c r="H5508" s="49"/>
      <c r="I5508" s="49"/>
      <c r="J5508" s="50"/>
      <c r="K5508" s="50"/>
    </row>
    <row r="5509" spans="8:11">
      <c r="H5509" s="49"/>
      <c r="I5509" s="49"/>
      <c r="J5509" s="50"/>
      <c r="K5509" s="50"/>
    </row>
    <row r="5510" spans="8:11">
      <c r="H5510" s="49"/>
      <c r="I5510" s="49"/>
      <c r="J5510" s="50"/>
      <c r="K5510" s="50"/>
    </row>
    <row r="5511" spans="8:11">
      <c r="H5511" s="49"/>
      <c r="I5511" s="49"/>
      <c r="J5511" s="50"/>
      <c r="K5511" s="50"/>
    </row>
    <row r="5512" spans="8:11">
      <c r="H5512" s="49"/>
      <c r="I5512" s="49"/>
      <c r="J5512" s="50"/>
      <c r="K5512" s="50"/>
    </row>
    <row r="5513" spans="8:11">
      <c r="H5513" s="49"/>
      <c r="I5513" s="49"/>
      <c r="J5513" s="50"/>
      <c r="K5513" s="50"/>
    </row>
    <row r="5514" spans="8:11">
      <c r="H5514" s="49"/>
      <c r="I5514" s="49"/>
      <c r="J5514" s="50"/>
      <c r="K5514" s="50"/>
    </row>
    <row r="5515" spans="8:11">
      <c r="H5515" s="49"/>
      <c r="I5515" s="49"/>
      <c r="J5515" s="50"/>
      <c r="K5515" s="50"/>
    </row>
    <row r="5516" spans="8:11">
      <c r="H5516" s="49"/>
      <c r="I5516" s="49"/>
      <c r="J5516" s="50"/>
      <c r="K5516" s="50"/>
    </row>
    <row r="5517" spans="8:11">
      <c r="H5517" s="49"/>
      <c r="I5517" s="49"/>
      <c r="J5517" s="50"/>
      <c r="K5517" s="50"/>
    </row>
    <row r="5518" spans="8:11">
      <c r="H5518" s="49"/>
      <c r="I5518" s="49"/>
      <c r="J5518" s="50"/>
      <c r="K5518" s="50"/>
    </row>
    <row r="5519" spans="8:11">
      <c r="H5519" s="49"/>
      <c r="I5519" s="49"/>
      <c r="J5519" s="50"/>
      <c r="K5519" s="50"/>
    </row>
    <row r="5520" spans="8:11">
      <c r="H5520" s="49"/>
      <c r="I5520" s="49"/>
      <c r="J5520" s="50"/>
      <c r="K5520" s="50"/>
    </row>
    <row r="5521" spans="8:11">
      <c r="H5521" s="49"/>
      <c r="I5521" s="49"/>
      <c r="J5521" s="50"/>
      <c r="K5521" s="50"/>
    </row>
    <row r="5522" spans="8:11">
      <c r="H5522" s="49"/>
      <c r="I5522" s="49"/>
      <c r="J5522" s="50"/>
      <c r="K5522" s="50"/>
    </row>
    <row r="5523" spans="8:11">
      <c r="H5523" s="49"/>
      <c r="I5523" s="49"/>
      <c r="J5523" s="50"/>
      <c r="K5523" s="50"/>
    </row>
    <row r="5524" spans="8:11">
      <c r="H5524" s="49"/>
      <c r="I5524" s="49"/>
      <c r="J5524" s="50"/>
      <c r="K5524" s="50"/>
    </row>
    <row r="5525" spans="8:11">
      <c r="H5525" s="49"/>
      <c r="I5525" s="49"/>
      <c r="J5525" s="50"/>
      <c r="K5525" s="50"/>
    </row>
    <row r="5526" spans="8:11">
      <c r="H5526" s="49"/>
      <c r="I5526" s="49"/>
      <c r="J5526" s="50"/>
      <c r="K5526" s="50"/>
    </row>
    <row r="5527" spans="8:11">
      <c r="H5527" s="49"/>
      <c r="I5527" s="49"/>
      <c r="J5527" s="50"/>
      <c r="K5527" s="50"/>
    </row>
    <row r="5528" spans="8:11">
      <c r="H5528" s="49"/>
      <c r="I5528" s="49"/>
      <c r="J5528" s="50"/>
      <c r="K5528" s="50"/>
    </row>
    <row r="5529" spans="8:11">
      <c r="H5529" s="49"/>
      <c r="I5529" s="49"/>
      <c r="J5529" s="50"/>
      <c r="K5529" s="50"/>
    </row>
    <row r="5530" spans="8:11">
      <c r="H5530" s="49"/>
      <c r="I5530" s="49"/>
      <c r="J5530" s="50"/>
      <c r="K5530" s="50"/>
    </row>
    <row r="5531" spans="8:11">
      <c r="H5531" s="49"/>
      <c r="I5531" s="49"/>
      <c r="J5531" s="50"/>
      <c r="K5531" s="50"/>
    </row>
    <row r="5532" spans="8:11">
      <c r="H5532" s="49"/>
      <c r="I5532" s="49"/>
      <c r="J5532" s="50"/>
      <c r="K5532" s="50"/>
    </row>
    <row r="5533" spans="8:11">
      <c r="H5533" s="49"/>
      <c r="I5533" s="49"/>
      <c r="J5533" s="50"/>
      <c r="K5533" s="50"/>
    </row>
    <row r="5534" spans="8:11">
      <c r="H5534" s="49"/>
      <c r="I5534" s="49"/>
      <c r="J5534" s="50"/>
      <c r="K5534" s="50"/>
    </row>
    <row r="5535" spans="8:11">
      <c r="H5535" s="49"/>
      <c r="I5535" s="49"/>
      <c r="J5535" s="50"/>
      <c r="K5535" s="50"/>
    </row>
    <row r="5536" spans="8:11">
      <c r="H5536" s="49"/>
      <c r="I5536" s="49"/>
      <c r="J5536" s="50"/>
      <c r="K5536" s="50"/>
    </row>
    <row r="5537" spans="8:11">
      <c r="H5537" s="49"/>
      <c r="I5537" s="49"/>
      <c r="J5537" s="50"/>
      <c r="K5537" s="50"/>
    </row>
    <row r="5538" spans="8:11">
      <c r="H5538" s="49"/>
      <c r="I5538" s="49"/>
      <c r="J5538" s="50"/>
      <c r="K5538" s="50"/>
    </row>
    <row r="5539" spans="8:11">
      <c r="H5539" s="49"/>
      <c r="I5539" s="49"/>
      <c r="J5539" s="50"/>
      <c r="K5539" s="50"/>
    </row>
    <row r="5540" spans="8:11">
      <c r="H5540" s="49"/>
      <c r="I5540" s="49"/>
      <c r="J5540" s="50"/>
      <c r="K5540" s="50"/>
    </row>
    <row r="5541" spans="8:11">
      <c r="H5541" s="49"/>
      <c r="I5541" s="49"/>
      <c r="J5541" s="50"/>
      <c r="K5541" s="50"/>
    </row>
    <row r="5542" spans="8:11">
      <c r="H5542" s="49"/>
      <c r="I5542" s="49"/>
      <c r="J5542" s="50"/>
      <c r="K5542" s="50"/>
    </row>
    <row r="5543" spans="8:11">
      <c r="H5543" s="49"/>
      <c r="I5543" s="49"/>
      <c r="J5543" s="50"/>
      <c r="K5543" s="50"/>
    </row>
    <row r="5544" spans="8:11">
      <c r="H5544" s="49"/>
      <c r="I5544" s="49"/>
      <c r="J5544" s="50"/>
      <c r="K5544" s="50"/>
    </row>
    <row r="5545" spans="8:11">
      <c r="H5545" s="49"/>
      <c r="I5545" s="49"/>
      <c r="J5545" s="50"/>
      <c r="K5545" s="50"/>
    </row>
    <row r="5546" spans="8:11">
      <c r="H5546" s="49"/>
      <c r="I5546" s="49"/>
      <c r="J5546" s="50"/>
      <c r="K5546" s="50"/>
    </row>
    <row r="5547" spans="8:11">
      <c r="H5547" s="49"/>
      <c r="I5547" s="49"/>
      <c r="J5547" s="50"/>
      <c r="K5547" s="50"/>
    </row>
    <row r="5548" spans="8:11">
      <c r="H5548" s="49"/>
      <c r="I5548" s="49"/>
      <c r="J5548" s="50"/>
      <c r="K5548" s="50"/>
    </row>
    <row r="5549" spans="8:11">
      <c r="H5549" s="49"/>
      <c r="I5549" s="49"/>
      <c r="J5549" s="50"/>
      <c r="K5549" s="50"/>
    </row>
    <row r="5550" spans="8:11">
      <c r="H5550" s="49"/>
      <c r="I5550" s="49"/>
      <c r="J5550" s="50"/>
      <c r="K5550" s="50"/>
    </row>
    <row r="5551" spans="8:11">
      <c r="H5551" s="49"/>
      <c r="I5551" s="49"/>
      <c r="J5551" s="50"/>
      <c r="K5551" s="50"/>
    </row>
    <row r="5552" spans="8:11">
      <c r="H5552" s="49"/>
      <c r="I5552" s="49"/>
      <c r="J5552" s="50"/>
      <c r="K5552" s="50"/>
    </row>
    <row r="5553" spans="8:11">
      <c r="H5553" s="49"/>
      <c r="I5553" s="49"/>
      <c r="J5553" s="50"/>
      <c r="K5553" s="50"/>
    </row>
    <row r="5554" spans="8:11">
      <c r="H5554" s="49"/>
      <c r="I5554" s="49"/>
      <c r="J5554" s="50"/>
      <c r="K5554" s="50"/>
    </row>
    <row r="5555" spans="8:11">
      <c r="H5555" s="49"/>
      <c r="I5555" s="49"/>
      <c r="J5555" s="50"/>
      <c r="K5555" s="50"/>
    </row>
    <row r="5556" spans="8:11">
      <c r="H5556" s="49"/>
      <c r="I5556" s="49"/>
      <c r="J5556" s="50"/>
      <c r="K5556" s="50"/>
    </row>
    <row r="5557" spans="8:11">
      <c r="H5557" s="49"/>
      <c r="I5557" s="49"/>
      <c r="J5557" s="50"/>
      <c r="K5557" s="50"/>
    </row>
    <row r="5558" spans="8:11">
      <c r="H5558" s="49"/>
      <c r="I5558" s="49"/>
      <c r="J5558" s="50"/>
      <c r="K5558" s="50"/>
    </row>
    <row r="5559" spans="8:11">
      <c r="H5559" s="49"/>
      <c r="I5559" s="49"/>
      <c r="J5559" s="50"/>
      <c r="K5559" s="50"/>
    </row>
    <row r="5560" spans="8:11">
      <c r="H5560" s="49"/>
      <c r="I5560" s="49"/>
      <c r="J5560" s="50"/>
      <c r="K5560" s="50"/>
    </row>
    <row r="5561" spans="8:11">
      <c r="H5561" s="49"/>
      <c r="I5561" s="49"/>
      <c r="J5561" s="50"/>
      <c r="K5561" s="50"/>
    </row>
    <row r="5562" spans="8:11">
      <c r="H5562" s="49"/>
      <c r="I5562" s="49"/>
      <c r="J5562" s="50"/>
      <c r="K5562" s="50"/>
    </row>
    <row r="5563" spans="8:11">
      <c r="H5563" s="49"/>
      <c r="I5563" s="49"/>
      <c r="J5563" s="50"/>
      <c r="K5563" s="50"/>
    </row>
    <row r="5564" spans="8:11">
      <c r="H5564" s="49"/>
      <c r="I5564" s="49"/>
      <c r="J5564" s="50"/>
      <c r="K5564" s="50"/>
    </row>
    <row r="5565" spans="8:11">
      <c r="H5565" s="49"/>
      <c r="I5565" s="49"/>
      <c r="J5565" s="50"/>
      <c r="K5565" s="50"/>
    </row>
    <row r="5566" spans="8:11">
      <c r="H5566" s="49"/>
      <c r="I5566" s="49"/>
      <c r="J5566" s="50"/>
      <c r="K5566" s="50"/>
    </row>
    <row r="5567" spans="8:11">
      <c r="H5567" s="49"/>
      <c r="I5567" s="49"/>
      <c r="J5567" s="50"/>
      <c r="K5567" s="50"/>
    </row>
    <row r="5568" spans="8:11">
      <c r="H5568" s="49"/>
      <c r="I5568" s="49"/>
      <c r="J5568" s="50"/>
      <c r="K5568" s="50"/>
    </row>
    <row r="5569" spans="8:11">
      <c r="H5569" s="49"/>
      <c r="I5569" s="49"/>
      <c r="J5569" s="50"/>
      <c r="K5569" s="50"/>
    </row>
    <row r="5570" spans="8:11">
      <c r="H5570" s="49"/>
      <c r="I5570" s="49"/>
      <c r="J5570" s="50"/>
      <c r="K5570" s="50"/>
    </row>
    <row r="5571" spans="8:11">
      <c r="H5571" s="49"/>
      <c r="I5571" s="49"/>
      <c r="J5571" s="50"/>
      <c r="K5571" s="50"/>
    </row>
    <row r="5572" spans="8:11">
      <c r="H5572" s="49"/>
      <c r="I5572" s="49"/>
      <c r="J5572" s="50"/>
      <c r="K5572" s="50"/>
    </row>
    <row r="5573" spans="8:11">
      <c r="H5573" s="49"/>
      <c r="I5573" s="49"/>
      <c r="J5573" s="50"/>
      <c r="K5573" s="50"/>
    </row>
    <row r="5574" spans="8:11">
      <c r="H5574" s="49"/>
      <c r="I5574" s="49"/>
      <c r="J5574" s="50"/>
      <c r="K5574" s="50"/>
    </row>
    <row r="5575" spans="8:11">
      <c r="H5575" s="49"/>
      <c r="I5575" s="49"/>
      <c r="J5575" s="50"/>
      <c r="K5575" s="50"/>
    </row>
    <row r="5576" spans="8:11">
      <c r="H5576" s="49"/>
      <c r="I5576" s="49"/>
      <c r="J5576" s="50"/>
      <c r="K5576" s="50"/>
    </row>
    <row r="5577" spans="8:11">
      <c r="H5577" s="49"/>
      <c r="I5577" s="49"/>
      <c r="J5577" s="50"/>
      <c r="K5577" s="50"/>
    </row>
    <row r="5578" spans="8:11">
      <c r="H5578" s="49"/>
      <c r="I5578" s="49"/>
      <c r="J5578" s="50"/>
      <c r="K5578" s="50"/>
    </row>
    <row r="5579" spans="8:11">
      <c r="H5579" s="49"/>
      <c r="I5579" s="49"/>
      <c r="J5579" s="50"/>
      <c r="K5579" s="50"/>
    </row>
    <row r="5580" spans="8:11">
      <c r="H5580" s="49"/>
      <c r="I5580" s="49"/>
      <c r="J5580" s="50"/>
      <c r="K5580" s="50"/>
    </row>
    <row r="5581" spans="8:11">
      <c r="H5581" s="49"/>
      <c r="I5581" s="49"/>
      <c r="J5581" s="50"/>
      <c r="K5581" s="50"/>
    </row>
    <row r="5582" spans="8:11">
      <c r="H5582" s="49"/>
      <c r="I5582" s="49"/>
      <c r="J5582" s="50"/>
      <c r="K5582" s="50"/>
    </row>
    <row r="5583" spans="8:11">
      <c r="H5583" s="49"/>
      <c r="I5583" s="49"/>
      <c r="J5583" s="50"/>
      <c r="K5583" s="50"/>
    </row>
    <row r="5584" spans="8:11">
      <c r="H5584" s="49"/>
      <c r="I5584" s="49"/>
      <c r="J5584" s="50"/>
      <c r="K5584" s="50"/>
    </row>
    <row r="5585" spans="8:11">
      <c r="H5585" s="49"/>
      <c r="I5585" s="49"/>
      <c r="J5585" s="50"/>
      <c r="K5585" s="50"/>
    </row>
    <row r="5586" spans="8:11">
      <c r="H5586" s="49"/>
      <c r="I5586" s="49"/>
      <c r="J5586" s="50"/>
      <c r="K5586" s="50"/>
    </row>
    <row r="5587" spans="8:11">
      <c r="H5587" s="49"/>
      <c r="I5587" s="49"/>
      <c r="J5587" s="50"/>
      <c r="K5587" s="50"/>
    </row>
    <row r="5588" spans="8:11">
      <c r="H5588" s="49"/>
      <c r="I5588" s="49"/>
      <c r="J5588" s="50"/>
      <c r="K5588" s="50"/>
    </row>
    <row r="5589" spans="8:11">
      <c r="H5589" s="49"/>
      <c r="I5589" s="49"/>
      <c r="J5589" s="50"/>
      <c r="K5589" s="50"/>
    </row>
    <row r="5590" spans="8:11">
      <c r="H5590" s="49"/>
      <c r="I5590" s="49"/>
      <c r="J5590" s="50"/>
      <c r="K5590" s="50"/>
    </row>
    <row r="5591" spans="8:11">
      <c r="H5591" s="49"/>
      <c r="I5591" s="49"/>
      <c r="J5591" s="50"/>
      <c r="K5591" s="50"/>
    </row>
    <row r="5592" spans="8:11">
      <c r="H5592" s="49"/>
      <c r="I5592" s="49"/>
      <c r="J5592" s="50"/>
      <c r="K5592" s="50"/>
    </row>
    <row r="5593" spans="8:11">
      <c r="H5593" s="49"/>
      <c r="I5593" s="49"/>
      <c r="J5593" s="50"/>
      <c r="K5593" s="50"/>
    </row>
    <row r="5594" spans="8:11">
      <c r="H5594" s="49"/>
      <c r="I5594" s="49"/>
      <c r="J5594" s="50"/>
      <c r="K5594" s="50"/>
    </row>
    <row r="5595" spans="8:11">
      <c r="H5595" s="49"/>
      <c r="I5595" s="49"/>
      <c r="J5595" s="50"/>
      <c r="K5595" s="50"/>
    </row>
    <row r="5596" spans="8:11">
      <c r="H5596" s="49"/>
      <c r="I5596" s="49"/>
      <c r="J5596" s="50"/>
      <c r="K5596" s="50"/>
    </row>
    <row r="5597" spans="8:11">
      <c r="H5597" s="49"/>
      <c r="I5597" s="49"/>
      <c r="J5597" s="50"/>
      <c r="K5597" s="50"/>
    </row>
    <row r="5598" spans="8:11">
      <c r="H5598" s="49"/>
      <c r="I5598" s="49"/>
      <c r="J5598" s="50"/>
      <c r="K5598" s="50"/>
    </row>
    <row r="5599" spans="8:11">
      <c r="H5599" s="49"/>
      <c r="I5599" s="49"/>
      <c r="J5599" s="50"/>
      <c r="K5599" s="50"/>
    </row>
    <row r="5600" spans="8:11">
      <c r="H5600" s="49"/>
      <c r="I5600" s="49"/>
      <c r="J5600" s="50"/>
      <c r="K5600" s="50"/>
    </row>
    <row r="5601" spans="8:11">
      <c r="H5601" s="49"/>
      <c r="I5601" s="49"/>
      <c r="J5601" s="50"/>
      <c r="K5601" s="50"/>
    </row>
    <row r="5602" spans="8:11">
      <c r="H5602" s="49"/>
      <c r="I5602" s="49"/>
      <c r="J5602" s="50"/>
      <c r="K5602" s="50"/>
    </row>
    <row r="5603" spans="8:11">
      <c r="H5603" s="49"/>
      <c r="I5603" s="49"/>
      <c r="J5603" s="50"/>
      <c r="K5603" s="50"/>
    </row>
    <row r="5604" spans="8:11">
      <c r="H5604" s="49"/>
      <c r="I5604" s="49"/>
      <c r="J5604" s="50"/>
      <c r="K5604" s="50"/>
    </row>
    <row r="5605" spans="8:11">
      <c r="H5605" s="49"/>
      <c r="I5605" s="49"/>
      <c r="J5605" s="50"/>
      <c r="K5605" s="50"/>
    </row>
    <row r="5606" spans="8:11">
      <c r="H5606" s="49"/>
      <c r="I5606" s="49"/>
      <c r="J5606" s="50"/>
      <c r="K5606" s="50"/>
    </row>
    <row r="5607" spans="8:11">
      <c r="H5607" s="49"/>
      <c r="I5607" s="49"/>
      <c r="J5607" s="50"/>
      <c r="K5607" s="50"/>
    </row>
    <row r="5608" spans="8:11">
      <c r="H5608" s="49"/>
      <c r="I5608" s="49"/>
      <c r="J5608" s="50"/>
      <c r="K5608" s="50"/>
    </row>
    <row r="5609" spans="8:11">
      <c r="H5609" s="49"/>
      <c r="I5609" s="49"/>
      <c r="J5609" s="50"/>
      <c r="K5609" s="50"/>
    </row>
    <row r="5610" spans="8:11">
      <c r="H5610" s="49"/>
      <c r="I5610" s="49"/>
      <c r="J5610" s="50"/>
      <c r="K5610" s="50"/>
    </row>
    <row r="5611" spans="8:11">
      <c r="H5611" s="49"/>
      <c r="I5611" s="49"/>
      <c r="J5611" s="50"/>
      <c r="K5611" s="50"/>
    </row>
    <row r="5612" spans="8:11">
      <c r="H5612" s="49"/>
      <c r="I5612" s="49"/>
      <c r="J5612" s="50"/>
      <c r="K5612" s="50"/>
    </row>
    <row r="5613" spans="8:11">
      <c r="H5613" s="49"/>
      <c r="I5613" s="49"/>
      <c r="J5613" s="50"/>
      <c r="K5613" s="50"/>
    </row>
    <row r="5614" spans="8:11">
      <c r="H5614" s="49"/>
      <c r="I5614" s="49"/>
      <c r="J5614" s="50"/>
      <c r="K5614" s="50"/>
    </row>
    <row r="5615" spans="8:11">
      <c r="H5615" s="49"/>
      <c r="I5615" s="49"/>
      <c r="J5615" s="50"/>
      <c r="K5615" s="50"/>
    </row>
    <row r="5616" spans="8:11">
      <c r="H5616" s="49"/>
      <c r="I5616" s="49"/>
      <c r="J5616" s="50"/>
      <c r="K5616" s="50"/>
    </row>
    <row r="5617" spans="8:11">
      <c r="H5617" s="49"/>
      <c r="I5617" s="49"/>
      <c r="J5617" s="50"/>
      <c r="K5617" s="50"/>
    </row>
    <row r="5618" spans="8:11">
      <c r="H5618" s="49"/>
      <c r="I5618" s="49"/>
      <c r="J5618" s="50"/>
      <c r="K5618" s="50"/>
    </row>
    <row r="5619" spans="8:11">
      <c r="H5619" s="49"/>
      <c r="I5619" s="49"/>
      <c r="J5619" s="50"/>
      <c r="K5619" s="50"/>
    </row>
    <row r="5620" spans="8:11">
      <c r="H5620" s="49"/>
      <c r="I5620" s="49"/>
      <c r="J5620" s="50"/>
      <c r="K5620" s="50"/>
    </row>
    <row r="5621" spans="8:11">
      <c r="H5621" s="49"/>
      <c r="I5621" s="49"/>
      <c r="J5621" s="50"/>
      <c r="K5621" s="50"/>
    </row>
    <row r="5622" spans="8:11">
      <c r="H5622" s="49"/>
      <c r="I5622" s="49"/>
      <c r="J5622" s="50"/>
      <c r="K5622" s="50"/>
    </row>
    <row r="5623" spans="8:11">
      <c r="H5623" s="49"/>
      <c r="I5623" s="49"/>
      <c r="J5623" s="50"/>
      <c r="K5623" s="50"/>
    </row>
    <row r="5624" spans="8:11">
      <c r="H5624" s="49"/>
      <c r="I5624" s="49"/>
      <c r="J5624" s="50"/>
      <c r="K5624" s="50"/>
    </row>
    <row r="5625" spans="8:11">
      <c r="H5625" s="49"/>
      <c r="I5625" s="49"/>
      <c r="J5625" s="50"/>
      <c r="K5625" s="50"/>
    </row>
    <row r="5626" spans="8:11">
      <c r="H5626" s="49"/>
      <c r="I5626" s="49"/>
      <c r="J5626" s="50"/>
      <c r="K5626" s="50"/>
    </row>
    <row r="5627" spans="8:11">
      <c r="H5627" s="49"/>
      <c r="I5627" s="49"/>
      <c r="J5627" s="50"/>
      <c r="K5627" s="50"/>
    </row>
    <row r="5628" spans="8:11">
      <c r="H5628" s="49"/>
      <c r="I5628" s="49"/>
      <c r="J5628" s="50"/>
      <c r="K5628" s="50"/>
    </row>
    <row r="5629" spans="8:11">
      <c r="H5629" s="49"/>
      <c r="I5629" s="49"/>
      <c r="J5629" s="50"/>
      <c r="K5629" s="50"/>
    </row>
    <row r="5630" spans="8:11">
      <c r="H5630" s="49"/>
      <c r="I5630" s="49"/>
      <c r="J5630" s="50"/>
      <c r="K5630" s="50"/>
    </row>
    <row r="5631" spans="8:11">
      <c r="H5631" s="49"/>
      <c r="I5631" s="49"/>
      <c r="J5631" s="50"/>
      <c r="K5631" s="50"/>
    </row>
    <row r="5632" spans="8:11">
      <c r="H5632" s="49"/>
      <c r="I5632" s="49"/>
      <c r="J5632" s="50"/>
      <c r="K5632" s="50"/>
    </row>
    <row r="5633" spans="8:11">
      <c r="H5633" s="49"/>
      <c r="I5633" s="49"/>
      <c r="J5633" s="50"/>
      <c r="K5633" s="50"/>
    </row>
    <row r="5634" spans="8:11">
      <c r="H5634" s="49"/>
      <c r="I5634" s="49"/>
      <c r="J5634" s="50"/>
      <c r="K5634" s="50"/>
    </row>
    <row r="5635" spans="8:11">
      <c r="H5635" s="49"/>
      <c r="I5635" s="49"/>
      <c r="J5635" s="50"/>
      <c r="K5635" s="50"/>
    </row>
    <row r="5636" spans="8:11">
      <c r="H5636" s="49"/>
      <c r="I5636" s="49"/>
      <c r="J5636" s="50"/>
      <c r="K5636" s="50"/>
    </row>
    <row r="5637" spans="8:11">
      <c r="H5637" s="49"/>
      <c r="I5637" s="49"/>
      <c r="J5637" s="50"/>
      <c r="K5637" s="50"/>
    </row>
    <row r="5638" spans="8:11">
      <c r="H5638" s="49"/>
      <c r="I5638" s="49"/>
      <c r="J5638" s="50"/>
      <c r="K5638" s="50"/>
    </row>
    <row r="5639" spans="8:11">
      <c r="H5639" s="49"/>
      <c r="I5639" s="49"/>
      <c r="J5639" s="50"/>
      <c r="K5639" s="50"/>
    </row>
    <row r="5640" spans="8:11">
      <c r="H5640" s="49"/>
      <c r="I5640" s="49"/>
      <c r="J5640" s="50"/>
      <c r="K5640" s="50"/>
    </row>
    <row r="5641" spans="8:11">
      <c r="H5641" s="49"/>
      <c r="I5641" s="49"/>
      <c r="J5641" s="50"/>
      <c r="K5641" s="50"/>
    </row>
    <row r="5642" spans="8:11">
      <c r="H5642" s="49"/>
      <c r="I5642" s="49"/>
      <c r="J5642" s="50"/>
      <c r="K5642" s="50"/>
    </row>
    <row r="5643" spans="8:11">
      <c r="H5643" s="49"/>
      <c r="I5643" s="49"/>
      <c r="J5643" s="50"/>
      <c r="K5643" s="50"/>
    </row>
    <row r="5644" spans="8:11">
      <c r="H5644" s="49"/>
      <c r="I5644" s="49"/>
      <c r="J5644" s="50"/>
      <c r="K5644" s="50"/>
    </row>
    <row r="5645" spans="8:11">
      <c r="H5645" s="49"/>
      <c r="I5645" s="49"/>
      <c r="J5645" s="50"/>
      <c r="K5645" s="50"/>
    </row>
    <row r="5646" spans="8:11">
      <c r="H5646" s="49"/>
      <c r="I5646" s="49"/>
      <c r="J5646" s="50"/>
      <c r="K5646" s="50"/>
    </row>
    <row r="5647" spans="8:11">
      <c r="H5647" s="49"/>
      <c r="I5647" s="49"/>
      <c r="J5647" s="50"/>
      <c r="K5647" s="50"/>
    </row>
    <row r="5648" spans="8:11">
      <c r="H5648" s="49"/>
      <c r="I5648" s="49"/>
      <c r="J5648" s="50"/>
      <c r="K5648" s="50"/>
    </row>
    <row r="5649" spans="8:11">
      <c r="H5649" s="49"/>
      <c r="I5649" s="49"/>
      <c r="J5649" s="50"/>
      <c r="K5649" s="50"/>
    </row>
    <row r="5650" spans="8:11">
      <c r="H5650" s="49"/>
      <c r="I5650" s="49"/>
      <c r="J5650" s="50"/>
      <c r="K5650" s="50"/>
    </row>
    <row r="5651" spans="8:11">
      <c r="H5651" s="49"/>
      <c r="I5651" s="49"/>
      <c r="J5651" s="50"/>
      <c r="K5651" s="50"/>
    </row>
    <row r="5652" spans="8:11">
      <c r="H5652" s="49"/>
      <c r="I5652" s="49"/>
      <c r="J5652" s="50"/>
      <c r="K5652" s="50"/>
    </row>
    <row r="5653" spans="8:11">
      <c r="H5653" s="49"/>
      <c r="I5653" s="49"/>
      <c r="J5653" s="50"/>
      <c r="K5653" s="50"/>
    </row>
    <row r="5654" spans="8:11">
      <c r="H5654" s="49"/>
      <c r="I5654" s="49"/>
      <c r="J5654" s="50"/>
      <c r="K5654" s="50"/>
    </row>
    <row r="5655" spans="8:11">
      <c r="H5655" s="49"/>
      <c r="I5655" s="49"/>
      <c r="J5655" s="50"/>
      <c r="K5655" s="50"/>
    </row>
    <row r="5656" spans="8:11">
      <c r="H5656" s="49"/>
      <c r="I5656" s="49"/>
      <c r="J5656" s="50"/>
      <c r="K5656" s="50"/>
    </row>
    <row r="5657" spans="8:11">
      <c r="H5657" s="49"/>
      <c r="I5657" s="49"/>
      <c r="J5657" s="50"/>
      <c r="K5657" s="50"/>
    </row>
    <row r="5658" spans="8:11">
      <c r="H5658" s="49"/>
      <c r="I5658" s="49"/>
      <c r="J5658" s="50"/>
      <c r="K5658" s="50"/>
    </row>
    <row r="5659" spans="8:11">
      <c r="H5659" s="49"/>
      <c r="I5659" s="49"/>
      <c r="J5659" s="50"/>
      <c r="K5659" s="50"/>
    </row>
    <row r="5660" spans="8:11">
      <c r="H5660" s="49"/>
      <c r="I5660" s="49"/>
      <c r="J5660" s="50"/>
      <c r="K5660" s="50"/>
    </row>
    <row r="5661" spans="8:11">
      <c r="H5661" s="49"/>
      <c r="I5661" s="49"/>
      <c r="J5661" s="50"/>
      <c r="K5661" s="50"/>
    </row>
    <row r="5662" spans="8:11">
      <c r="H5662" s="49"/>
      <c r="I5662" s="49"/>
      <c r="J5662" s="50"/>
      <c r="K5662" s="50"/>
    </row>
    <row r="5663" spans="8:11">
      <c r="H5663" s="49"/>
      <c r="I5663" s="49"/>
      <c r="J5663" s="50"/>
      <c r="K5663" s="50"/>
    </row>
    <row r="5664" spans="8:11">
      <c r="H5664" s="49"/>
      <c r="I5664" s="49"/>
      <c r="J5664" s="50"/>
      <c r="K5664" s="50"/>
    </row>
    <row r="5665" spans="8:11">
      <c r="H5665" s="49"/>
      <c r="I5665" s="49"/>
      <c r="J5665" s="50"/>
      <c r="K5665" s="50"/>
    </row>
    <row r="5666" spans="8:11">
      <c r="H5666" s="49"/>
      <c r="I5666" s="49"/>
      <c r="J5666" s="50"/>
      <c r="K5666" s="50"/>
    </row>
    <row r="5667" spans="8:11">
      <c r="H5667" s="49"/>
      <c r="I5667" s="49"/>
      <c r="J5667" s="50"/>
      <c r="K5667" s="50"/>
    </row>
    <row r="5668" spans="8:11">
      <c r="H5668" s="49"/>
      <c r="I5668" s="49"/>
      <c r="J5668" s="50"/>
      <c r="K5668" s="50"/>
    </row>
    <row r="5669" spans="8:11">
      <c r="H5669" s="49"/>
      <c r="I5669" s="49"/>
      <c r="J5669" s="50"/>
      <c r="K5669" s="50"/>
    </row>
    <row r="5670" spans="8:11">
      <c r="H5670" s="49"/>
      <c r="I5670" s="49"/>
      <c r="J5670" s="50"/>
      <c r="K5670" s="50"/>
    </row>
    <row r="5671" spans="8:11">
      <c r="H5671" s="49"/>
      <c r="I5671" s="49"/>
      <c r="J5671" s="50"/>
      <c r="K5671" s="50"/>
    </row>
    <row r="5672" spans="8:11">
      <c r="H5672" s="49"/>
      <c r="I5672" s="49"/>
      <c r="J5672" s="50"/>
      <c r="K5672" s="50"/>
    </row>
    <row r="5673" spans="8:11">
      <c r="H5673" s="49"/>
      <c r="I5673" s="49"/>
      <c r="J5673" s="50"/>
      <c r="K5673" s="50"/>
    </row>
    <row r="5674" spans="8:11">
      <c r="H5674" s="49"/>
      <c r="I5674" s="49"/>
      <c r="J5674" s="50"/>
      <c r="K5674" s="50"/>
    </row>
    <row r="5675" spans="8:11">
      <c r="H5675" s="49"/>
      <c r="I5675" s="49"/>
      <c r="J5675" s="50"/>
      <c r="K5675" s="50"/>
    </row>
    <row r="5676" spans="8:11">
      <c r="H5676" s="49"/>
      <c r="I5676" s="49"/>
      <c r="J5676" s="50"/>
      <c r="K5676" s="50"/>
    </row>
    <row r="5677" spans="8:11">
      <c r="H5677" s="49"/>
      <c r="I5677" s="49"/>
      <c r="J5677" s="50"/>
      <c r="K5677" s="50"/>
    </row>
    <row r="5678" spans="8:11">
      <c r="H5678" s="49"/>
      <c r="I5678" s="49"/>
      <c r="J5678" s="50"/>
      <c r="K5678" s="50"/>
    </row>
    <row r="5679" spans="8:11">
      <c r="H5679" s="49"/>
      <c r="I5679" s="49"/>
      <c r="J5679" s="50"/>
      <c r="K5679" s="50"/>
    </row>
    <row r="5680" spans="8:11">
      <c r="H5680" s="49"/>
      <c r="I5680" s="49"/>
      <c r="J5680" s="50"/>
      <c r="K5680" s="50"/>
    </row>
    <row r="5681" spans="8:11">
      <c r="H5681" s="49"/>
      <c r="I5681" s="49"/>
      <c r="J5681" s="50"/>
      <c r="K5681" s="50"/>
    </row>
    <row r="5682" spans="8:11">
      <c r="H5682" s="49"/>
      <c r="I5682" s="49"/>
      <c r="J5682" s="50"/>
      <c r="K5682" s="50"/>
    </row>
    <row r="5683" spans="8:11">
      <c r="H5683" s="49"/>
      <c r="I5683" s="49"/>
      <c r="J5683" s="50"/>
      <c r="K5683" s="50"/>
    </row>
    <row r="5684" spans="8:11">
      <c r="H5684" s="49"/>
      <c r="I5684" s="49"/>
      <c r="J5684" s="50"/>
      <c r="K5684" s="50"/>
    </row>
    <row r="5685" spans="8:11">
      <c r="H5685" s="49"/>
      <c r="I5685" s="49"/>
      <c r="J5685" s="50"/>
      <c r="K5685" s="50"/>
    </row>
    <row r="5686" spans="8:11">
      <c r="H5686" s="49"/>
      <c r="I5686" s="49"/>
      <c r="J5686" s="50"/>
      <c r="K5686" s="50"/>
    </row>
    <row r="5687" spans="8:11">
      <c r="H5687" s="49"/>
      <c r="I5687" s="49"/>
      <c r="J5687" s="50"/>
      <c r="K5687" s="50"/>
    </row>
    <row r="5688" spans="8:11">
      <c r="H5688" s="49"/>
      <c r="I5688" s="49"/>
      <c r="J5688" s="50"/>
      <c r="K5688" s="50"/>
    </row>
    <row r="5689" spans="8:11">
      <c r="H5689" s="49"/>
      <c r="I5689" s="49"/>
      <c r="J5689" s="50"/>
      <c r="K5689" s="50"/>
    </row>
    <row r="5690" spans="8:11">
      <c r="H5690" s="49"/>
      <c r="I5690" s="49"/>
      <c r="J5690" s="50"/>
      <c r="K5690" s="50"/>
    </row>
    <row r="5691" spans="8:11">
      <c r="H5691" s="49"/>
      <c r="I5691" s="49"/>
      <c r="J5691" s="50"/>
      <c r="K5691" s="50"/>
    </row>
    <row r="5692" spans="8:11">
      <c r="H5692" s="49"/>
      <c r="I5692" s="49"/>
      <c r="J5692" s="50"/>
      <c r="K5692" s="50"/>
    </row>
    <row r="5693" spans="8:11">
      <c r="H5693" s="49"/>
      <c r="I5693" s="49"/>
      <c r="J5693" s="50"/>
      <c r="K5693" s="50"/>
    </row>
    <row r="5694" spans="8:11">
      <c r="H5694" s="49"/>
      <c r="I5694" s="49"/>
      <c r="J5694" s="50"/>
      <c r="K5694" s="50"/>
    </row>
    <row r="5695" spans="8:11">
      <c r="H5695" s="49"/>
      <c r="I5695" s="49"/>
      <c r="J5695" s="50"/>
      <c r="K5695" s="50"/>
    </row>
    <row r="5696" spans="8:11">
      <c r="H5696" s="49"/>
      <c r="I5696" s="49"/>
      <c r="J5696" s="50"/>
      <c r="K5696" s="50"/>
    </row>
    <row r="5697" spans="8:11">
      <c r="H5697" s="49"/>
      <c r="I5697" s="49"/>
      <c r="J5697" s="50"/>
      <c r="K5697" s="50"/>
    </row>
    <row r="5698" spans="8:11">
      <c r="H5698" s="49"/>
      <c r="I5698" s="49"/>
      <c r="J5698" s="50"/>
      <c r="K5698" s="50"/>
    </row>
    <row r="5699" spans="8:11">
      <c r="H5699" s="49"/>
      <c r="I5699" s="49"/>
      <c r="J5699" s="50"/>
      <c r="K5699" s="50"/>
    </row>
    <row r="5700" spans="8:11">
      <c r="H5700" s="49"/>
      <c r="I5700" s="49"/>
      <c r="J5700" s="50"/>
      <c r="K5700" s="50"/>
    </row>
    <row r="5701" spans="8:11">
      <c r="H5701" s="49"/>
      <c r="I5701" s="49"/>
      <c r="J5701" s="50"/>
      <c r="K5701" s="50"/>
    </row>
    <row r="5702" spans="8:11">
      <c r="H5702" s="49"/>
      <c r="I5702" s="49"/>
      <c r="J5702" s="50"/>
      <c r="K5702" s="50"/>
    </row>
    <row r="5703" spans="8:11">
      <c r="H5703" s="49"/>
      <c r="I5703" s="49"/>
      <c r="J5703" s="50"/>
      <c r="K5703" s="50"/>
    </row>
    <row r="5704" spans="8:11">
      <c r="H5704" s="49"/>
      <c r="I5704" s="49"/>
      <c r="J5704" s="50"/>
      <c r="K5704" s="50"/>
    </row>
    <row r="5705" spans="8:11">
      <c r="H5705" s="49"/>
      <c r="I5705" s="49"/>
      <c r="J5705" s="50"/>
      <c r="K5705" s="50"/>
    </row>
    <row r="5706" spans="8:11">
      <c r="H5706" s="49"/>
      <c r="I5706" s="49"/>
      <c r="J5706" s="50"/>
      <c r="K5706" s="50"/>
    </row>
    <row r="5707" spans="8:11">
      <c r="H5707" s="49"/>
      <c r="I5707" s="49"/>
      <c r="J5707" s="50"/>
      <c r="K5707" s="50"/>
    </row>
    <row r="5708" spans="8:11">
      <c r="H5708" s="49"/>
      <c r="I5708" s="49"/>
      <c r="J5708" s="50"/>
      <c r="K5708" s="50"/>
    </row>
    <row r="5709" spans="8:11">
      <c r="H5709" s="49"/>
      <c r="I5709" s="49"/>
      <c r="J5709" s="50"/>
      <c r="K5709" s="50"/>
    </row>
    <row r="5710" spans="8:11">
      <c r="H5710" s="49"/>
      <c r="I5710" s="49"/>
      <c r="J5710" s="50"/>
      <c r="K5710" s="50"/>
    </row>
    <row r="5711" spans="8:11">
      <c r="H5711" s="49"/>
      <c r="I5711" s="49"/>
      <c r="J5711" s="50"/>
      <c r="K5711" s="50"/>
    </row>
    <row r="5712" spans="8:11">
      <c r="H5712" s="49"/>
      <c r="I5712" s="49"/>
      <c r="J5712" s="50"/>
      <c r="K5712" s="50"/>
    </row>
    <row r="5713" spans="8:11">
      <c r="H5713" s="49"/>
      <c r="I5713" s="49"/>
      <c r="J5713" s="50"/>
      <c r="K5713" s="50"/>
    </row>
    <row r="5714" spans="8:11">
      <c r="H5714" s="49"/>
      <c r="I5714" s="49"/>
      <c r="J5714" s="50"/>
      <c r="K5714" s="50"/>
    </row>
    <row r="5715" spans="8:11">
      <c r="H5715" s="49"/>
      <c r="I5715" s="49"/>
      <c r="J5715" s="50"/>
      <c r="K5715" s="50"/>
    </row>
    <row r="5716" spans="8:11">
      <c r="H5716" s="49"/>
      <c r="I5716" s="49"/>
      <c r="J5716" s="50"/>
      <c r="K5716" s="50"/>
    </row>
    <row r="5717" spans="8:11">
      <c r="H5717" s="49"/>
      <c r="I5717" s="49"/>
      <c r="J5717" s="50"/>
      <c r="K5717" s="50"/>
    </row>
    <row r="5718" spans="8:11">
      <c r="H5718" s="49"/>
      <c r="I5718" s="49"/>
      <c r="J5718" s="50"/>
      <c r="K5718" s="50"/>
    </row>
    <row r="5719" spans="8:11">
      <c r="H5719" s="49"/>
      <c r="I5719" s="49"/>
      <c r="J5719" s="50"/>
      <c r="K5719" s="50"/>
    </row>
    <row r="5720" spans="8:11">
      <c r="H5720" s="49"/>
      <c r="I5720" s="49"/>
      <c r="J5720" s="50"/>
      <c r="K5720" s="50"/>
    </row>
    <row r="5721" spans="8:11">
      <c r="H5721" s="49"/>
      <c r="I5721" s="49"/>
      <c r="J5721" s="50"/>
      <c r="K5721" s="50"/>
    </row>
    <row r="5722" spans="8:11">
      <c r="H5722" s="49"/>
      <c r="I5722" s="49"/>
      <c r="J5722" s="50"/>
      <c r="K5722" s="50"/>
    </row>
    <row r="5723" spans="8:11">
      <c r="H5723" s="49"/>
      <c r="I5723" s="49"/>
      <c r="J5723" s="50"/>
      <c r="K5723" s="50"/>
    </row>
    <row r="5724" spans="8:11">
      <c r="H5724" s="49"/>
      <c r="I5724" s="49"/>
      <c r="J5724" s="50"/>
      <c r="K5724" s="50"/>
    </row>
    <row r="5725" spans="8:11">
      <c r="H5725" s="49"/>
      <c r="I5725" s="49"/>
      <c r="J5725" s="50"/>
      <c r="K5725" s="50"/>
    </row>
    <row r="5726" spans="8:11">
      <c r="H5726" s="49"/>
      <c r="I5726" s="49"/>
      <c r="J5726" s="50"/>
      <c r="K5726" s="50"/>
    </row>
    <row r="5727" spans="8:11">
      <c r="H5727" s="49"/>
      <c r="I5727" s="49"/>
      <c r="J5727" s="50"/>
      <c r="K5727" s="50"/>
    </row>
    <row r="5728" spans="8:11">
      <c r="H5728" s="49"/>
      <c r="I5728" s="49"/>
      <c r="J5728" s="50"/>
      <c r="K5728" s="50"/>
    </row>
    <row r="5729" spans="8:11">
      <c r="H5729" s="49"/>
      <c r="I5729" s="49"/>
      <c r="J5729" s="50"/>
      <c r="K5729" s="50"/>
    </row>
    <row r="5730" spans="8:11">
      <c r="H5730" s="49"/>
      <c r="I5730" s="49"/>
      <c r="J5730" s="50"/>
      <c r="K5730" s="50"/>
    </row>
    <row r="5731" spans="8:11">
      <c r="H5731" s="49"/>
      <c r="I5731" s="49"/>
      <c r="J5731" s="50"/>
      <c r="K5731" s="50"/>
    </row>
    <row r="5732" spans="8:11">
      <c r="H5732" s="49"/>
      <c r="I5732" s="49"/>
      <c r="J5732" s="50"/>
      <c r="K5732" s="50"/>
    </row>
    <row r="5733" spans="8:11">
      <c r="H5733" s="49"/>
      <c r="I5733" s="49"/>
      <c r="J5733" s="50"/>
      <c r="K5733" s="50"/>
    </row>
    <row r="5734" spans="8:11">
      <c r="H5734" s="49"/>
      <c r="I5734" s="49"/>
      <c r="J5734" s="50"/>
      <c r="K5734" s="50"/>
    </row>
    <row r="5735" spans="8:11">
      <c r="H5735" s="49"/>
      <c r="I5735" s="49"/>
      <c r="J5735" s="50"/>
      <c r="K5735" s="50"/>
    </row>
    <row r="5736" spans="8:11">
      <c r="H5736" s="49"/>
      <c r="I5736" s="49"/>
      <c r="J5736" s="50"/>
      <c r="K5736" s="50"/>
    </row>
    <row r="5737" spans="8:11">
      <c r="H5737" s="49"/>
      <c r="I5737" s="49"/>
      <c r="J5737" s="50"/>
      <c r="K5737" s="50"/>
    </row>
    <row r="5738" spans="8:11">
      <c r="H5738" s="49"/>
      <c r="I5738" s="49"/>
      <c r="J5738" s="50"/>
      <c r="K5738" s="50"/>
    </row>
    <row r="5739" spans="8:11">
      <c r="H5739" s="49"/>
      <c r="I5739" s="49"/>
      <c r="J5739" s="50"/>
      <c r="K5739" s="50"/>
    </row>
    <row r="5740" spans="8:11">
      <c r="H5740" s="49"/>
      <c r="I5740" s="49"/>
      <c r="J5740" s="50"/>
      <c r="K5740" s="50"/>
    </row>
    <row r="5741" spans="8:11">
      <c r="H5741" s="49"/>
      <c r="I5741" s="49"/>
      <c r="J5741" s="50"/>
      <c r="K5741" s="50"/>
    </row>
    <row r="5742" spans="8:11">
      <c r="H5742" s="49"/>
      <c r="I5742" s="49"/>
      <c r="J5742" s="50"/>
      <c r="K5742" s="50"/>
    </row>
    <row r="5743" spans="8:11">
      <c r="H5743" s="49"/>
      <c r="I5743" s="49"/>
      <c r="J5743" s="50"/>
      <c r="K5743" s="50"/>
    </row>
    <row r="5744" spans="8:11">
      <c r="H5744" s="49"/>
      <c r="I5744" s="49"/>
      <c r="J5744" s="50"/>
      <c r="K5744" s="50"/>
    </row>
    <row r="5745" spans="8:11">
      <c r="H5745" s="49"/>
      <c r="I5745" s="49"/>
      <c r="J5745" s="50"/>
      <c r="K5745" s="50"/>
    </row>
    <row r="5746" spans="8:11">
      <c r="H5746" s="49"/>
      <c r="I5746" s="49"/>
      <c r="J5746" s="50"/>
      <c r="K5746" s="50"/>
    </row>
    <row r="5747" spans="8:11">
      <c r="H5747" s="49"/>
      <c r="I5747" s="49"/>
      <c r="J5747" s="50"/>
      <c r="K5747" s="50"/>
    </row>
    <row r="5748" spans="8:11">
      <c r="H5748" s="49"/>
      <c r="I5748" s="49"/>
      <c r="J5748" s="50"/>
      <c r="K5748" s="50"/>
    </row>
    <row r="5749" spans="8:11">
      <c r="H5749" s="49"/>
      <c r="I5749" s="49"/>
      <c r="J5749" s="50"/>
      <c r="K5749" s="50"/>
    </row>
    <row r="5750" spans="8:11">
      <c r="H5750" s="49"/>
      <c r="I5750" s="49"/>
      <c r="J5750" s="50"/>
      <c r="K5750" s="50"/>
    </row>
    <row r="5751" spans="8:11">
      <c r="H5751" s="49"/>
      <c r="I5751" s="49"/>
      <c r="J5751" s="50"/>
      <c r="K5751" s="50"/>
    </row>
    <row r="5752" spans="8:11">
      <c r="H5752" s="49"/>
      <c r="I5752" s="49"/>
      <c r="J5752" s="50"/>
      <c r="K5752" s="50"/>
    </row>
    <row r="5753" spans="8:11">
      <c r="H5753" s="49"/>
      <c r="I5753" s="49"/>
      <c r="J5753" s="50"/>
      <c r="K5753" s="50"/>
    </row>
    <row r="5754" spans="8:11">
      <c r="H5754" s="49"/>
      <c r="I5754" s="49"/>
      <c r="J5754" s="50"/>
      <c r="K5754" s="50"/>
    </row>
    <row r="5755" spans="8:11">
      <c r="H5755" s="49"/>
      <c r="I5755" s="49"/>
      <c r="J5755" s="50"/>
      <c r="K5755" s="50"/>
    </row>
    <row r="5756" spans="8:11">
      <c r="H5756" s="49"/>
      <c r="I5756" s="49"/>
      <c r="J5756" s="50"/>
      <c r="K5756" s="50"/>
    </row>
    <row r="5757" spans="8:11">
      <c r="H5757" s="49"/>
      <c r="I5757" s="49"/>
      <c r="J5757" s="50"/>
      <c r="K5757" s="50"/>
    </row>
    <row r="5758" spans="8:11">
      <c r="H5758" s="49"/>
      <c r="I5758" s="49"/>
      <c r="J5758" s="50"/>
      <c r="K5758" s="50"/>
    </row>
    <row r="5759" spans="8:11">
      <c r="H5759" s="49"/>
      <c r="I5759" s="49"/>
      <c r="J5759" s="50"/>
      <c r="K5759" s="50"/>
    </row>
    <row r="5760" spans="8:11">
      <c r="H5760" s="49"/>
      <c r="I5760" s="49"/>
      <c r="J5760" s="50"/>
      <c r="K5760" s="50"/>
    </row>
    <row r="5761" spans="8:11">
      <c r="H5761" s="49"/>
      <c r="I5761" s="49"/>
      <c r="J5761" s="50"/>
      <c r="K5761" s="50"/>
    </row>
    <row r="5762" spans="8:11">
      <c r="H5762" s="49"/>
      <c r="I5762" s="49"/>
      <c r="J5762" s="50"/>
      <c r="K5762" s="50"/>
    </row>
    <row r="5763" spans="8:11">
      <c r="H5763" s="49"/>
      <c r="I5763" s="49"/>
      <c r="J5763" s="50"/>
      <c r="K5763" s="50"/>
    </row>
    <row r="5764" spans="8:11">
      <c r="H5764" s="49"/>
      <c r="I5764" s="49"/>
      <c r="J5764" s="50"/>
      <c r="K5764" s="50"/>
    </row>
    <row r="5765" spans="8:11">
      <c r="H5765" s="49"/>
      <c r="I5765" s="49"/>
      <c r="J5765" s="50"/>
      <c r="K5765" s="50"/>
    </row>
    <row r="5766" spans="8:11">
      <c r="H5766" s="49"/>
      <c r="I5766" s="49"/>
      <c r="J5766" s="50"/>
      <c r="K5766" s="50"/>
    </row>
    <row r="5767" spans="8:11">
      <c r="H5767" s="49"/>
      <c r="I5767" s="49"/>
      <c r="J5767" s="50"/>
      <c r="K5767" s="50"/>
    </row>
    <row r="5768" spans="8:11">
      <c r="H5768" s="49"/>
      <c r="I5768" s="49"/>
      <c r="J5768" s="50"/>
      <c r="K5768" s="50"/>
    </row>
    <row r="5769" spans="8:11">
      <c r="H5769" s="49"/>
      <c r="I5769" s="49"/>
      <c r="J5769" s="50"/>
      <c r="K5769" s="50"/>
    </row>
    <row r="5770" spans="8:11">
      <c r="H5770" s="49"/>
      <c r="I5770" s="49"/>
      <c r="J5770" s="50"/>
      <c r="K5770" s="50"/>
    </row>
    <row r="5771" spans="8:11">
      <c r="H5771" s="49"/>
      <c r="I5771" s="49"/>
      <c r="J5771" s="50"/>
      <c r="K5771" s="50"/>
    </row>
    <row r="5772" spans="8:11">
      <c r="H5772" s="49"/>
      <c r="I5772" s="49"/>
      <c r="J5772" s="50"/>
      <c r="K5772" s="50"/>
    </row>
    <row r="5773" spans="8:11">
      <c r="H5773" s="49"/>
      <c r="I5773" s="49"/>
      <c r="J5773" s="50"/>
      <c r="K5773" s="50"/>
    </row>
    <row r="5774" spans="8:11">
      <c r="H5774" s="49"/>
      <c r="I5774" s="49"/>
      <c r="J5774" s="50"/>
      <c r="K5774" s="50"/>
    </row>
    <row r="5775" spans="8:11">
      <c r="H5775" s="49"/>
      <c r="I5775" s="49"/>
      <c r="J5775" s="50"/>
      <c r="K5775" s="50"/>
    </row>
    <row r="5776" spans="8:11">
      <c r="H5776" s="49"/>
      <c r="I5776" s="49"/>
      <c r="J5776" s="50"/>
      <c r="K5776" s="50"/>
    </row>
    <row r="5777" spans="8:11">
      <c r="H5777" s="49"/>
      <c r="I5777" s="49"/>
      <c r="J5777" s="50"/>
      <c r="K5777" s="50"/>
    </row>
    <row r="5778" spans="8:11">
      <c r="H5778" s="49"/>
      <c r="I5778" s="49"/>
      <c r="J5778" s="50"/>
      <c r="K5778" s="50"/>
    </row>
    <row r="5779" spans="8:11">
      <c r="H5779" s="49"/>
      <c r="I5779" s="49"/>
      <c r="J5779" s="50"/>
      <c r="K5779" s="50"/>
    </row>
    <row r="5780" spans="8:11">
      <c r="H5780" s="49"/>
      <c r="I5780" s="49"/>
      <c r="J5780" s="50"/>
      <c r="K5780" s="50"/>
    </row>
    <row r="5781" spans="8:11">
      <c r="H5781" s="49"/>
      <c r="I5781" s="49"/>
      <c r="J5781" s="50"/>
      <c r="K5781" s="50"/>
    </row>
    <row r="5782" spans="8:11">
      <c r="H5782" s="49"/>
      <c r="I5782" s="49"/>
      <c r="J5782" s="50"/>
      <c r="K5782" s="50"/>
    </row>
    <row r="5783" spans="8:11">
      <c r="H5783" s="49"/>
      <c r="I5783" s="49"/>
      <c r="J5783" s="50"/>
      <c r="K5783" s="50"/>
    </row>
    <row r="5784" spans="8:11">
      <c r="H5784" s="49"/>
      <c r="I5784" s="49"/>
      <c r="J5784" s="50"/>
      <c r="K5784" s="50"/>
    </row>
    <row r="5785" spans="8:11">
      <c r="H5785" s="49"/>
      <c r="I5785" s="49"/>
      <c r="J5785" s="50"/>
      <c r="K5785" s="50"/>
    </row>
    <row r="5786" spans="8:11">
      <c r="H5786" s="49"/>
      <c r="I5786" s="49"/>
      <c r="J5786" s="50"/>
      <c r="K5786" s="50"/>
    </row>
    <row r="5787" spans="8:11">
      <c r="H5787" s="49"/>
      <c r="I5787" s="49"/>
      <c r="J5787" s="50"/>
      <c r="K5787" s="50"/>
    </row>
    <row r="5788" spans="8:11">
      <c r="H5788" s="49"/>
      <c r="I5788" s="49"/>
      <c r="J5788" s="50"/>
      <c r="K5788" s="50"/>
    </row>
    <row r="5789" spans="8:11">
      <c r="H5789" s="49"/>
      <c r="I5789" s="49"/>
      <c r="J5789" s="50"/>
      <c r="K5789" s="50"/>
    </row>
    <row r="5790" spans="8:11">
      <c r="H5790" s="49"/>
      <c r="I5790" s="49"/>
      <c r="J5790" s="50"/>
      <c r="K5790" s="50"/>
    </row>
    <row r="5791" spans="8:11">
      <c r="H5791" s="49"/>
      <c r="I5791" s="49"/>
      <c r="J5791" s="50"/>
      <c r="K5791" s="50"/>
    </row>
    <row r="5792" spans="8:11">
      <c r="H5792" s="49"/>
      <c r="I5792" s="49"/>
      <c r="J5792" s="50"/>
      <c r="K5792" s="50"/>
    </row>
    <row r="5793" spans="8:11">
      <c r="H5793" s="49"/>
      <c r="I5793" s="49"/>
      <c r="J5793" s="50"/>
      <c r="K5793" s="50"/>
    </row>
    <row r="5794" spans="8:11">
      <c r="H5794" s="49"/>
      <c r="I5794" s="49"/>
      <c r="J5794" s="50"/>
      <c r="K5794" s="50"/>
    </row>
    <row r="5795" spans="8:11">
      <c r="H5795" s="49"/>
      <c r="I5795" s="49"/>
      <c r="J5795" s="50"/>
      <c r="K5795" s="50"/>
    </row>
    <row r="5796" spans="8:11">
      <c r="H5796" s="49"/>
      <c r="I5796" s="49"/>
      <c r="J5796" s="50"/>
      <c r="K5796" s="50"/>
    </row>
    <row r="5797" spans="8:11">
      <c r="H5797" s="49"/>
      <c r="I5797" s="49"/>
      <c r="J5797" s="50"/>
      <c r="K5797" s="50"/>
    </row>
    <row r="5798" spans="8:11">
      <c r="H5798" s="49"/>
      <c r="I5798" s="49"/>
      <c r="J5798" s="50"/>
      <c r="K5798" s="50"/>
    </row>
    <row r="5799" spans="8:11">
      <c r="H5799" s="49"/>
      <c r="I5799" s="49"/>
      <c r="J5799" s="50"/>
      <c r="K5799" s="50"/>
    </row>
    <row r="5800" spans="8:11">
      <c r="H5800" s="49"/>
      <c r="I5800" s="49"/>
      <c r="J5800" s="50"/>
      <c r="K5800" s="50"/>
    </row>
    <row r="5801" spans="8:11">
      <c r="H5801" s="49"/>
      <c r="I5801" s="49"/>
      <c r="J5801" s="50"/>
      <c r="K5801" s="50"/>
    </row>
    <row r="5802" spans="8:11">
      <c r="H5802" s="49"/>
      <c r="I5802" s="49"/>
      <c r="J5802" s="50"/>
      <c r="K5802" s="50"/>
    </row>
    <row r="5803" spans="8:11">
      <c r="H5803" s="49"/>
      <c r="I5803" s="49"/>
      <c r="J5803" s="50"/>
      <c r="K5803" s="50"/>
    </row>
    <row r="5804" spans="8:11">
      <c r="H5804" s="49"/>
      <c r="I5804" s="49"/>
      <c r="J5804" s="50"/>
      <c r="K5804" s="50"/>
    </row>
    <row r="5805" spans="8:11">
      <c r="H5805" s="49"/>
      <c r="I5805" s="49"/>
      <c r="J5805" s="50"/>
      <c r="K5805" s="50"/>
    </row>
    <row r="5806" spans="8:11">
      <c r="H5806" s="49"/>
      <c r="I5806" s="49"/>
      <c r="J5806" s="50"/>
      <c r="K5806" s="50"/>
    </row>
    <row r="5807" spans="8:11">
      <c r="H5807" s="49"/>
      <c r="I5807" s="49"/>
      <c r="J5807" s="50"/>
      <c r="K5807" s="50"/>
    </row>
    <row r="5808" spans="8:11">
      <c r="H5808" s="49"/>
      <c r="I5808" s="49"/>
      <c r="J5808" s="50"/>
      <c r="K5808" s="50"/>
    </row>
    <row r="5809" spans="8:11">
      <c r="H5809" s="49"/>
      <c r="I5809" s="49"/>
      <c r="J5809" s="50"/>
      <c r="K5809" s="50"/>
    </row>
    <row r="5810" spans="8:11">
      <c r="H5810" s="49"/>
      <c r="I5810" s="49"/>
      <c r="J5810" s="50"/>
      <c r="K5810" s="50"/>
    </row>
    <row r="5811" spans="8:11">
      <c r="H5811" s="49"/>
      <c r="I5811" s="49"/>
      <c r="J5811" s="50"/>
      <c r="K5811" s="50"/>
    </row>
    <row r="5812" spans="8:11">
      <c r="H5812" s="49"/>
      <c r="I5812" s="49"/>
      <c r="J5812" s="50"/>
      <c r="K5812" s="50"/>
    </row>
    <row r="5813" spans="8:11">
      <c r="H5813" s="49"/>
      <c r="I5813" s="49"/>
      <c r="J5813" s="50"/>
      <c r="K5813" s="50"/>
    </row>
    <row r="5814" spans="8:11">
      <c r="H5814" s="49"/>
      <c r="I5814" s="49"/>
      <c r="J5814" s="50"/>
      <c r="K5814" s="50"/>
    </row>
    <row r="5815" spans="8:11">
      <c r="H5815" s="49"/>
      <c r="I5815" s="49"/>
      <c r="J5815" s="50"/>
      <c r="K5815" s="50"/>
    </row>
    <row r="5816" spans="8:11">
      <c r="H5816" s="49"/>
      <c r="I5816" s="49"/>
      <c r="J5816" s="50"/>
      <c r="K5816" s="50"/>
    </row>
    <row r="5817" spans="8:11">
      <c r="H5817" s="49"/>
      <c r="I5817" s="49"/>
      <c r="J5817" s="50"/>
      <c r="K5817" s="50"/>
    </row>
    <row r="5818" spans="8:11">
      <c r="H5818" s="49"/>
      <c r="I5818" s="49"/>
      <c r="J5818" s="50"/>
      <c r="K5818" s="50"/>
    </row>
    <row r="5819" spans="8:11">
      <c r="H5819" s="49"/>
      <c r="I5819" s="49"/>
      <c r="J5819" s="50"/>
      <c r="K5819" s="50"/>
    </row>
    <row r="5820" spans="8:11">
      <c r="H5820" s="49"/>
      <c r="I5820" s="49"/>
      <c r="J5820" s="50"/>
      <c r="K5820" s="50"/>
    </row>
    <row r="5821" spans="8:11">
      <c r="H5821" s="49"/>
      <c r="I5821" s="49"/>
      <c r="J5821" s="50"/>
      <c r="K5821" s="50"/>
    </row>
    <row r="5822" spans="8:11">
      <c r="H5822" s="49"/>
      <c r="I5822" s="49"/>
      <c r="J5822" s="50"/>
      <c r="K5822" s="50"/>
    </row>
    <row r="5823" spans="8:11">
      <c r="H5823" s="49"/>
      <c r="I5823" s="49"/>
      <c r="J5823" s="50"/>
      <c r="K5823" s="50"/>
    </row>
    <row r="5824" spans="8:11">
      <c r="H5824" s="49"/>
      <c r="I5824" s="49"/>
      <c r="J5824" s="50"/>
      <c r="K5824" s="50"/>
    </row>
    <row r="5825" spans="8:11">
      <c r="H5825" s="49"/>
      <c r="I5825" s="49"/>
      <c r="J5825" s="50"/>
      <c r="K5825" s="50"/>
    </row>
    <row r="5826" spans="8:11">
      <c r="H5826" s="49"/>
      <c r="I5826" s="49"/>
      <c r="J5826" s="50"/>
      <c r="K5826" s="50"/>
    </row>
    <row r="5827" spans="8:11">
      <c r="H5827" s="49"/>
      <c r="I5827" s="49"/>
      <c r="J5827" s="50"/>
      <c r="K5827" s="50"/>
    </row>
    <row r="5828" spans="8:11">
      <c r="H5828" s="49"/>
      <c r="I5828" s="49"/>
      <c r="J5828" s="50"/>
      <c r="K5828" s="50"/>
    </row>
    <row r="5829" spans="8:11">
      <c r="H5829" s="49"/>
      <c r="I5829" s="49"/>
      <c r="J5829" s="50"/>
      <c r="K5829" s="50"/>
    </row>
    <row r="5830" spans="8:11">
      <c r="H5830" s="49"/>
      <c r="I5830" s="49"/>
      <c r="J5830" s="50"/>
      <c r="K5830" s="50"/>
    </row>
    <row r="5831" spans="8:11">
      <c r="H5831" s="49"/>
      <c r="I5831" s="49"/>
      <c r="J5831" s="50"/>
      <c r="K5831" s="50"/>
    </row>
    <row r="5832" spans="8:11">
      <c r="H5832" s="49"/>
      <c r="I5832" s="49"/>
      <c r="J5832" s="50"/>
      <c r="K5832" s="50"/>
    </row>
    <row r="5833" spans="8:11">
      <c r="H5833" s="49"/>
      <c r="I5833" s="49"/>
      <c r="J5833" s="50"/>
      <c r="K5833" s="50"/>
    </row>
    <row r="5834" spans="8:11">
      <c r="H5834" s="49"/>
      <c r="I5834" s="49"/>
      <c r="J5834" s="50"/>
      <c r="K5834" s="50"/>
    </row>
    <row r="5835" spans="8:11">
      <c r="H5835" s="49"/>
      <c r="I5835" s="49"/>
      <c r="J5835" s="50"/>
      <c r="K5835" s="50"/>
    </row>
    <row r="5836" spans="8:11">
      <c r="H5836" s="49"/>
      <c r="I5836" s="49"/>
      <c r="J5836" s="50"/>
      <c r="K5836" s="50"/>
    </row>
    <row r="5837" spans="8:11">
      <c r="H5837" s="49"/>
      <c r="I5837" s="49"/>
      <c r="J5837" s="50"/>
      <c r="K5837" s="50"/>
    </row>
    <row r="5838" spans="8:11">
      <c r="H5838" s="49"/>
      <c r="I5838" s="49"/>
      <c r="J5838" s="50"/>
      <c r="K5838" s="50"/>
    </row>
    <row r="5839" spans="8:11">
      <c r="H5839" s="49"/>
      <c r="I5839" s="49"/>
      <c r="J5839" s="50"/>
      <c r="K5839" s="50"/>
    </row>
    <row r="5840" spans="8:11">
      <c r="H5840" s="49"/>
      <c r="I5840" s="49"/>
      <c r="J5840" s="50"/>
      <c r="K5840" s="50"/>
    </row>
    <row r="5841" spans="8:11">
      <c r="H5841" s="49"/>
      <c r="I5841" s="49"/>
      <c r="J5841" s="50"/>
      <c r="K5841" s="50"/>
    </row>
    <row r="5842" spans="8:11">
      <c r="H5842" s="49"/>
      <c r="I5842" s="49"/>
      <c r="J5842" s="50"/>
      <c r="K5842" s="50"/>
    </row>
    <row r="5843" spans="8:11">
      <c r="H5843" s="49"/>
      <c r="I5843" s="49"/>
      <c r="J5843" s="50"/>
      <c r="K5843" s="50"/>
    </row>
    <row r="5844" spans="8:11">
      <c r="H5844" s="49"/>
      <c r="I5844" s="49"/>
      <c r="J5844" s="50"/>
      <c r="K5844" s="50"/>
    </row>
    <row r="5845" spans="8:11">
      <c r="H5845" s="49"/>
      <c r="I5845" s="49"/>
      <c r="J5845" s="50"/>
      <c r="K5845" s="50"/>
    </row>
    <row r="5846" spans="8:11">
      <c r="H5846" s="49"/>
      <c r="I5846" s="49"/>
      <c r="J5846" s="50"/>
      <c r="K5846" s="50"/>
    </row>
    <row r="5847" spans="8:11">
      <c r="H5847" s="49"/>
      <c r="I5847" s="49"/>
      <c r="J5847" s="50"/>
      <c r="K5847" s="50"/>
    </row>
    <row r="5848" spans="8:11">
      <c r="H5848" s="49"/>
      <c r="I5848" s="49"/>
      <c r="J5848" s="50"/>
      <c r="K5848" s="50"/>
    </row>
    <row r="5849" spans="8:11">
      <c r="H5849" s="49"/>
      <c r="I5849" s="49"/>
      <c r="J5849" s="50"/>
      <c r="K5849" s="50"/>
    </row>
    <row r="5850" spans="8:11">
      <c r="H5850" s="49"/>
      <c r="I5850" s="49"/>
      <c r="J5850" s="50"/>
      <c r="K5850" s="50"/>
    </row>
    <row r="5851" spans="8:11">
      <c r="H5851" s="49"/>
      <c r="I5851" s="49"/>
      <c r="J5851" s="50"/>
      <c r="K5851" s="50"/>
    </row>
    <row r="5852" spans="8:11">
      <c r="H5852" s="49"/>
      <c r="I5852" s="49"/>
      <c r="J5852" s="50"/>
      <c r="K5852" s="50"/>
    </row>
    <row r="5853" spans="8:11">
      <c r="H5853" s="49"/>
      <c r="I5853" s="49"/>
      <c r="J5853" s="50"/>
      <c r="K5853" s="50"/>
    </row>
    <row r="5854" spans="8:11">
      <c r="H5854" s="49"/>
      <c r="I5854" s="49"/>
      <c r="J5854" s="50"/>
      <c r="K5854" s="50"/>
    </row>
    <row r="5855" spans="8:11">
      <c r="H5855" s="49"/>
      <c r="I5855" s="49"/>
      <c r="J5855" s="50"/>
      <c r="K5855" s="50"/>
    </row>
    <row r="5856" spans="8:11">
      <c r="H5856" s="49"/>
      <c r="I5856" s="49"/>
      <c r="J5856" s="50"/>
      <c r="K5856" s="50"/>
    </row>
    <row r="5857" spans="8:11">
      <c r="H5857" s="49"/>
      <c r="I5857" s="49"/>
      <c r="J5857" s="50"/>
      <c r="K5857" s="50"/>
    </row>
    <row r="5858" spans="8:11">
      <c r="H5858" s="49"/>
      <c r="I5858" s="49"/>
      <c r="J5858" s="50"/>
      <c r="K5858" s="50"/>
    </row>
    <row r="5859" spans="8:11">
      <c r="H5859" s="49"/>
      <c r="I5859" s="49"/>
      <c r="J5859" s="50"/>
      <c r="K5859" s="50"/>
    </row>
    <row r="5860" spans="8:11">
      <c r="H5860" s="49"/>
      <c r="I5860" s="49"/>
      <c r="J5860" s="50"/>
      <c r="K5860" s="50"/>
    </row>
    <row r="5861" spans="8:11">
      <c r="H5861" s="49"/>
      <c r="I5861" s="49"/>
      <c r="J5861" s="50"/>
      <c r="K5861" s="50"/>
    </row>
    <row r="5862" spans="8:11">
      <c r="H5862" s="49"/>
      <c r="I5862" s="49"/>
      <c r="J5862" s="50"/>
      <c r="K5862" s="50"/>
    </row>
    <row r="5863" spans="8:11">
      <c r="H5863" s="49"/>
      <c r="I5863" s="49"/>
      <c r="J5863" s="50"/>
      <c r="K5863" s="50"/>
    </row>
    <row r="5864" spans="8:11">
      <c r="H5864" s="49"/>
      <c r="I5864" s="49"/>
      <c r="J5864" s="50"/>
      <c r="K5864" s="50"/>
    </row>
    <row r="5865" spans="8:11">
      <c r="H5865" s="49"/>
      <c r="I5865" s="49"/>
      <c r="J5865" s="50"/>
      <c r="K5865" s="50"/>
    </row>
    <row r="5866" spans="8:11">
      <c r="H5866" s="49"/>
      <c r="I5866" s="49"/>
      <c r="J5866" s="50"/>
      <c r="K5866" s="50"/>
    </row>
    <row r="5867" spans="8:11">
      <c r="H5867" s="49"/>
      <c r="I5867" s="49"/>
      <c r="J5867" s="50"/>
      <c r="K5867" s="50"/>
    </row>
    <row r="5868" spans="8:11">
      <c r="H5868" s="49"/>
      <c r="I5868" s="49"/>
      <c r="J5868" s="50"/>
      <c r="K5868" s="50"/>
    </row>
    <row r="5869" spans="8:11">
      <c r="H5869" s="49"/>
      <c r="I5869" s="49"/>
      <c r="J5869" s="50"/>
      <c r="K5869" s="50"/>
    </row>
    <row r="5870" spans="8:11">
      <c r="H5870" s="49"/>
      <c r="I5870" s="49"/>
      <c r="J5870" s="50"/>
      <c r="K5870" s="50"/>
    </row>
    <row r="5871" spans="8:11">
      <c r="H5871" s="49"/>
      <c r="I5871" s="49"/>
      <c r="J5871" s="50"/>
      <c r="K5871" s="50"/>
    </row>
    <row r="5872" spans="8:11">
      <c r="H5872" s="49"/>
      <c r="I5872" s="49"/>
      <c r="J5872" s="50"/>
      <c r="K5872" s="50"/>
    </row>
    <row r="5873" spans="8:11">
      <c r="H5873" s="49"/>
      <c r="I5873" s="49"/>
      <c r="J5873" s="50"/>
      <c r="K5873" s="50"/>
    </row>
    <row r="5874" spans="8:11">
      <c r="H5874" s="49"/>
      <c r="I5874" s="49"/>
      <c r="J5874" s="50"/>
      <c r="K5874" s="50"/>
    </row>
    <row r="5875" spans="8:11">
      <c r="H5875" s="49"/>
      <c r="I5875" s="49"/>
      <c r="J5875" s="50"/>
      <c r="K5875" s="50"/>
    </row>
    <row r="5876" spans="8:11">
      <c r="H5876" s="49"/>
      <c r="I5876" s="49"/>
      <c r="J5876" s="50"/>
      <c r="K5876" s="50"/>
    </row>
    <row r="5877" spans="8:11">
      <c r="H5877" s="49"/>
      <c r="I5877" s="49"/>
      <c r="J5877" s="50"/>
      <c r="K5877" s="50"/>
    </row>
    <row r="5878" spans="8:11">
      <c r="H5878" s="49"/>
      <c r="I5878" s="49"/>
      <c r="J5878" s="50"/>
      <c r="K5878" s="50"/>
    </row>
    <row r="5879" spans="8:11">
      <c r="H5879" s="49"/>
      <c r="I5879" s="49"/>
      <c r="J5879" s="50"/>
      <c r="K5879" s="50"/>
    </row>
    <row r="5880" spans="8:11">
      <c r="H5880" s="49"/>
      <c r="I5880" s="49"/>
      <c r="J5880" s="50"/>
      <c r="K5880" s="50"/>
    </row>
    <row r="5881" spans="8:11">
      <c r="H5881" s="49"/>
      <c r="I5881" s="49"/>
      <c r="J5881" s="50"/>
      <c r="K5881" s="50"/>
    </row>
    <row r="5882" spans="8:11">
      <c r="H5882" s="49"/>
      <c r="I5882" s="49"/>
      <c r="J5882" s="50"/>
      <c r="K5882" s="50"/>
    </row>
    <row r="5883" spans="8:11">
      <c r="H5883" s="49"/>
      <c r="I5883" s="49"/>
      <c r="J5883" s="50"/>
      <c r="K5883" s="50"/>
    </row>
    <row r="5884" spans="8:11">
      <c r="H5884" s="49"/>
      <c r="I5884" s="49"/>
      <c r="J5884" s="50"/>
      <c r="K5884" s="50"/>
    </row>
    <row r="5885" spans="8:11">
      <c r="H5885" s="49"/>
      <c r="I5885" s="49"/>
      <c r="J5885" s="50"/>
      <c r="K5885" s="50"/>
    </row>
    <row r="5886" spans="8:11">
      <c r="H5886" s="49"/>
      <c r="I5886" s="49"/>
      <c r="J5886" s="50"/>
      <c r="K5886" s="50"/>
    </row>
    <row r="5887" spans="8:11">
      <c r="H5887" s="49"/>
      <c r="I5887" s="49"/>
      <c r="J5887" s="50"/>
      <c r="K5887" s="50"/>
    </row>
    <row r="5888" spans="8:11">
      <c r="H5888" s="49"/>
      <c r="I5888" s="49"/>
      <c r="J5888" s="50"/>
      <c r="K5888" s="50"/>
    </row>
    <row r="5889" spans="8:11">
      <c r="H5889" s="49"/>
      <c r="I5889" s="49"/>
      <c r="J5889" s="50"/>
      <c r="K5889" s="50"/>
    </row>
    <row r="5890" spans="8:11">
      <c r="H5890" s="49"/>
      <c r="I5890" s="49"/>
      <c r="J5890" s="50"/>
      <c r="K5890" s="50"/>
    </row>
    <row r="5891" spans="8:11">
      <c r="H5891" s="49"/>
      <c r="I5891" s="49"/>
      <c r="J5891" s="50"/>
      <c r="K5891" s="50"/>
    </row>
    <row r="5892" spans="8:11">
      <c r="H5892" s="49"/>
      <c r="I5892" s="49"/>
      <c r="J5892" s="50"/>
      <c r="K5892" s="50"/>
    </row>
    <row r="5893" spans="8:11">
      <c r="H5893" s="49"/>
      <c r="I5893" s="49"/>
      <c r="J5893" s="50"/>
      <c r="K5893" s="50"/>
    </row>
    <row r="5894" spans="8:11">
      <c r="H5894" s="49"/>
      <c r="I5894" s="49"/>
      <c r="J5894" s="50"/>
      <c r="K5894" s="50"/>
    </row>
    <row r="5895" spans="8:11">
      <c r="H5895" s="49"/>
      <c r="I5895" s="49"/>
      <c r="J5895" s="50"/>
      <c r="K5895" s="50"/>
    </row>
    <row r="5896" spans="8:11">
      <c r="H5896" s="49"/>
      <c r="I5896" s="49"/>
      <c r="J5896" s="50"/>
      <c r="K5896" s="50"/>
    </row>
    <row r="5897" spans="8:11">
      <c r="H5897" s="49"/>
      <c r="I5897" s="49"/>
      <c r="J5897" s="50"/>
      <c r="K5897" s="50"/>
    </row>
    <row r="5898" spans="8:11">
      <c r="H5898" s="49"/>
      <c r="I5898" s="49"/>
      <c r="J5898" s="50"/>
      <c r="K5898" s="50"/>
    </row>
    <row r="5899" spans="8:11">
      <c r="H5899" s="49"/>
      <c r="I5899" s="49"/>
      <c r="J5899" s="50"/>
      <c r="K5899" s="50"/>
    </row>
    <row r="5900" spans="8:11">
      <c r="H5900" s="49"/>
      <c r="I5900" s="49"/>
      <c r="J5900" s="50"/>
      <c r="K5900" s="50"/>
    </row>
    <row r="5901" spans="8:11">
      <c r="H5901" s="49"/>
      <c r="I5901" s="49"/>
      <c r="J5901" s="50"/>
      <c r="K5901" s="50"/>
    </row>
    <row r="5902" spans="8:11">
      <c r="H5902" s="49"/>
      <c r="I5902" s="49"/>
      <c r="J5902" s="50"/>
      <c r="K5902" s="50"/>
    </row>
    <row r="5903" spans="8:11">
      <c r="H5903" s="49"/>
      <c r="I5903" s="49"/>
      <c r="J5903" s="50"/>
      <c r="K5903" s="50"/>
    </row>
    <row r="5904" spans="8:11">
      <c r="H5904" s="49"/>
      <c r="I5904" s="49"/>
      <c r="J5904" s="50"/>
      <c r="K5904" s="50"/>
    </row>
    <row r="5905" spans="8:11">
      <c r="H5905" s="49"/>
      <c r="I5905" s="49"/>
      <c r="J5905" s="50"/>
      <c r="K5905" s="50"/>
    </row>
    <row r="5906" spans="8:11">
      <c r="H5906" s="49"/>
      <c r="I5906" s="49"/>
      <c r="J5906" s="50"/>
      <c r="K5906" s="50"/>
    </row>
    <row r="5907" spans="8:11">
      <c r="H5907" s="49"/>
      <c r="I5907" s="49"/>
      <c r="J5907" s="50"/>
      <c r="K5907" s="50"/>
    </row>
    <row r="5908" spans="8:11">
      <c r="H5908" s="49"/>
      <c r="I5908" s="49"/>
      <c r="J5908" s="50"/>
      <c r="K5908" s="50"/>
    </row>
    <row r="5909" spans="8:11">
      <c r="H5909" s="49"/>
      <c r="I5909" s="49"/>
      <c r="J5909" s="50"/>
      <c r="K5909" s="50"/>
    </row>
    <row r="5910" spans="8:11">
      <c r="H5910" s="49"/>
      <c r="I5910" s="49"/>
      <c r="J5910" s="50"/>
      <c r="K5910" s="50"/>
    </row>
    <row r="5911" spans="8:11">
      <c r="H5911" s="49"/>
      <c r="I5911" s="49"/>
      <c r="J5911" s="50"/>
      <c r="K5911" s="50"/>
    </row>
    <row r="5912" spans="8:11">
      <c r="H5912" s="49"/>
      <c r="I5912" s="49"/>
      <c r="J5912" s="50"/>
      <c r="K5912" s="50"/>
    </row>
    <row r="5913" spans="8:11">
      <c r="H5913" s="49"/>
      <c r="I5913" s="49"/>
      <c r="J5913" s="50"/>
      <c r="K5913" s="50"/>
    </row>
    <row r="5914" spans="8:11">
      <c r="H5914" s="49"/>
      <c r="I5914" s="49"/>
      <c r="J5914" s="50"/>
      <c r="K5914" s="50"/>
    </row>
    <row r="5915" spans="8:11">
      <c r="H5915" s="49"/>
      <c r="I5915" s="49"/>
      <c r="J5915" s="50"/>
      <c r="K5915" s="50"/>
    </row>
    <row r="5916" spans="8:11">
      <c r="H5916" s="49"/>
      <c r="I5916" s="49"/>
      <c r="J5916" s="50"/>
      <c r="K5916" s="50"/>
    </row>
    <row r="5917" spans="8:11">
      <c r="H5917" s="49"/>
      <c r="I5917" s="49"/>
      <c r="J5917" s="50"/>
      <c r="K5917" s="50"/>
    </row>
    <row r="5918" spans="8:11">
      <c r="H5918" s="49"/>
      <c r="I5918" s="49"/>
      <c r="J5918" s="50"/>
      <c r="K5918" s="50"/>
    </row>
    <row r="5919" spans="8:11">
      <c r="H5919" s="49"/>
      <c r="I5919" s="49"/>
      <c r="J5919" s="50"/>
      <c r="K5919" s="50"/>
    </row>
    <row r="5920" spans="8:11">
      <c r="H5920" s="49"/>
      <c r="I5920" s="49"/>
      <c r="J5920" s="50"/>
      <c r="K5920" s="50"/>
    </row>
    <row r="5921" spans="8:11">
      <c r="H5921" s="49"/>
      <c r="I5921" s="49"/>
      <c r="J5921" s="50"/>
      <c r="K5921" s="50"/>
    </row>
    <row r="5922" spans="8:11">
      <c r="H5922" s="49"/>
      <c r="I5922" s="49"/>
      <c r="J5922" s="50"/>
      <c r="K5922" s="50"/>
    </row>
    <row r="5923" spans="8:11">
      <c r="H5923" s="49"/>
      <c r="I5923" s="49"/>
      <c r="J5923" s="50"/>
      <c r="K5923" s="50"/>
    </row>
    <row r="5924" spans="8:11">
      <c r="H5924" s="49"/>
      <c r="I5924" s="49"/>
      <c r="J5924" s="50"/>
      <c r="K5924" s="50"/>
    </row>
    <row r="5925" spans="8:11">
      <c r="H5925" s="49"/>
      <c r="I5925" s="49"/>
      <c r="J5925" s="50"/>
      <c r="K5925" s="50"/>
    </row>
    <row r="5926" spans="8:11">
      <c r="H5926" s="49"/>
      <c r="I5926" s="49"/>
      <c r="J5926" s="50"/>
      <c r="K5926" s="50"/>
    </row>
    <row r="5927" spans="8:11">
      <c r="H5927" s="49"/>
      <c r="I5927" s="49"/>
      <c r="J5927" s="50"/>
      <c r="K5927" s="50"/>
    </row>
    <row r="5928" spans="8:11">
      <c r="H5928" s="49"/>
      <c r="I5928" s="49"/>
      <c r="J5928" s="50"/>
      <c r="K5928" s="50"/>
    </row>
    <row r="5929" spans="8:11">
      <c r="H5929" s="49"/>
      <c r="I5929" s="49"/>
      <c r="J5929" s="50"/>
      <c r="K5929" s="50"/>
    </row>
    <row r="5930" spans="8:11">
      <c r="H5930" s="49"/>
      <c r="I5930" s="49"/>
      <c r="J5930" s="50"/>
      <c r="K5930" s="50"/>
    </row>
    <row r="5931" spans="8:11">
      <c r="H5931" s="49"/>
      <c r="I5931" s="49"/>
      <c r="J5931" s="50"/>
      <c r="K5931" s="50"/>
    </row>
    <row r="5932" spans="8:11">
      <c r="H5932" s="49"/>
      <c r="I5932" s="49"/>
      <c r="J5932" s="50"/>
      <c r="K5932" s="50"/>
    </row>
    <row r="5933" spans="8:11">
      <c r="H5933" s="49"/>
      <c r="I5933" s="49"/>
      <c r="J5933" s="50"/>
      <c r="K5933" s="50"/>
    </row>
    <row r="5934" spans="8:11">
      <c r="H5934" s="49"/>
      <c r="I5934" s="49"/>
      <c r="J5934" s="50"/>
      <c r="K5934" s="50"/>
    </row>
    <row r="5935" spans="8:11">
      <c r="H5935" s="49"/>
      <c r="I5935" s="49"/>
      <c r="J5935" s="50"/>
      <c r="K5935" s="50"/>
    </row>
    <row r="5936" spans="8:11">
      <c r="H5936" s="49"/>
      <c r="I5936" s="49"/>
      <c r="J5936" s="50"/>
      <c r="K5936" s="50"/>
    </row>
    <row r="5937" spans="8:11">
      <c r="H5937" s="49"/>
      <c r="I5937" s="49"/>
      <c r="J5937" s="50"/>
      <c r="K5937" s="50"/>
    </row>
    <row r="5938" spans="8:11">
      <c r="H5938" s="49"/>
      <c r="I5938" s="49"/>
      <c r="J5938" s="50"/>
      <c r="K5938" s="50"/>
    </row>
    <row r="5939" spans="8:11">
      <c r="H5939" s="49"/>
      <c r="I5939" s="49"/>
      <c r="J5939" s="50"/>
      <c r="K5939" s="50"/>
    </row>
    <row r="5940" spans="8:11">
      <c r="H5940" s="49"/>
      <c r="I5940" s="49"/>
      <c r="J5940" s="50"/>
      <c r="K5940" s="50"/>
    </row>
    <row r="5941" spans="8:11">
      <c r="H5941" s="49"/>
      <c r="I5941" s="49"/>
      <c r="J5941" s="50"/>
      <c r="K5941" s="50"/>
    </row>
    <row r="5942" spans="8:11">
      <c r="H5942" s="49"/>
      <c r="I5942" s="49"/>
      <c r="J5942" s="50"/>
      <c r="K5942" s="50"/>
    </row>
    <row r="5943" spans="8:11">
      <c r="H5943" s="49"/>
      <c r="I5943" s="49"/>
      <c r="J5943" s="50"/>
      <c r="K5943" s="50"/>
    </row>
    <row r="5944" spans="8:11">
      <c r="H5944" s="49"/>
      <c r="I5944" s="49"/>
      <c r="J5944" s="50"/>
      <c r="K5944" s="50"/>
    </row>
    <row r="5945" spans="8:11">
      <c r="H5945" s="49"/>
      <c r="I5945" s="49"/>
      <c r="J5945" s="50"/>
      <c r="K5945" s="50"/>
    </row>
    <row r="5946" spans="8:11">
      <c r="H5946" s="49"/>
      <c r="I5946" s="49"/>
      <c r="J5946" s="50"/>
      <c r="K5946" s="50"/>
    </row>
    <row r="5947" spans="8:11">
      <c r="H5947" s="49"/>
      <c r="I5947" s="49"/>
      <c r="J5947" s="50"/>
      <c r="K5947" s="50"/>
    </row>
    <row r="5948" spans="8:11">
      <c r="H5948" s="49"/>
      <c r="I5948" s="49"/>
      <c r="J5948" s="50"/>
      <c r="K5948" s="50"/>
    </row>
    <row r="5949" spans="8:11">
      <c r="H5949" s="49"/>
      <c r="I5949" s="49"/>
      <c r="J5949" s="50"/>
      <c r="K5949" s="50"/>
    </row>
    <row r="5950" spans="8:11">
      <c r="H5950" s="49"/>
      <c r="I5950" s="49"/>
      <c r="J5950" s="50"/>
      <c r="K5950" s="50"/>
    </row>
    <row r="5951" spans="8:11">
      <c r="H5951" s="49"/>
      <c r="I5951" s="49"/>
      <c r="J5951" s="50"/>
      <c r="K5951" s="50"/>
    </row>
    <row r="5952" spans="8:11">
      <c r="H5952" s="49"/>
      <c r="I5952" s="49"/>
      <c r="J5952" s="50"/>
      <c r="K5952" s="50"/>
    </row>
    <row r="5953" spans="8:11">
      <c r="H5953" s="49"/>
      <c r="I5953" s="49"/>
      <c r="J5953" s="50"/>
      <c r="K5953" s="50"/>
    </row>
    <row r="5954" spans="8:11">
      <c r="H5954" s="49"/>
      <c r="I5954" s="49"/>
      <c r="J5954" s="50"/>
      <c r="K5954" s="50"/>
    </row>
    <row r="5955" spans="8:11">
      <c r="H5955" s="49"/>
      <c r="I5955" s="49"/>
      <c r="J5955" s="50"/>
      <c r="K5955" s="50"/>
    </row>
    <row r="5956" spans="8:11">
      <c r="H5956" s="49"/>
      <c r="I5956" s="49"/>
      <c r="J5956" s="50"/>
      <c r="K5956" s="50"/>
    </row>
    <row r="5957" spans="8:11">
      <c r="H5957" s="49"/>
      <c r="I5957" s="49"/>
      <c r="J5957" s="50"/>
      <c r="K5957" s="50"/>
    </row>
    <row r="5958" spans="8:11">
      <c r="H5958" s="49"/>
      <c r="I5958" s="49"/>
      <c r="J5958" s="50"/>
      <c r="K5958" s="50"/>
    </row>
    <row r="5959" spans="8:11">
      <c r="H5959" s="49"/>
      <c r="I5959" s="49"/>
      <c r="J5959" s="50"/>
      <c r="K5959" s="50"/>
    </row>
    <row r="5960" spans="8:11">
      <c r="H5960" s="49"/>
      <c r="I5960" s="49"/>
      <c r="J5960" s="50"/>
      <c r="K5960" s="50"/>
    </row>
    <row r="5961" spans="8:11">
      <c r="H5961" s="49"/>
      <c r="I5961" s="49"/>
      <c r="J5961" s="50"/>
      <c r="K5961" s="50"/>
    </row>
    <row r="5962" spans="8:11">
      <c r="H5962" s="49"/>
      <c r="I5962" s="49"/>
      <c r="J5962" s="50"/>
      <c r="K5962" s="50"/>
    </row>
    <row r="5963" spans="8:11">
      <c r="H5963" s="49"/>
      <c r="I5963" s="49"/>
      <c r="J5963" s="50"/>
      <c r="K5963" s="50"/>
    </row>
    <row r="5964" spans="8:11">
      <c r="H5964" s="49"/>
      <c r="I5964" s="49"/>
      <c r="J5964" s="50"/>
      <c r="K5964" s="50"/>
    </row>
    <row r="5965" spans="8:11">
      <c r="H5965" s="49"/>
      <c r="I5965" s="49"/>
      <c r="J5965" s="50"/>
      <c r="K5965" s="50"/>
    </row>
    <row r="5966" spans="8:11">
      <c r="H5966" s="49"/>
      <c r="I5966" s="49"/>
      <c r="J5966" s="50"/>
      <c r="K5966" s="50"/>
    </row>
    <row r="5967" spans="8:11">
      <c r="H5967" s="49"/>
      <c r="I5967" s="49"/>
      <c r="J5967" s="50"/>
      <c r="K5967" s="50"/>
    </row>
    <row r="5968" spans="8:11">
      <c r="H5968" s="49"/>
      <c r="I5968" s="49"/>
      <c r="J5968" s="50"/>
      <c r="K5968" s="50"/>
    </row>
    <row r="5969" spans="8:11">
      <c r="H5969" s="49"/>
      <c r="I5969" s="49"/>
      <c r="J5969" s="50"/>
      <c r="K5969" s="50"/>
    </row>
    <row r="5970" spans="8:11">
      <c r="H5970" s="49"/>
      <c r="I5970" s="49"/>
      <c r="J5970" s="50"/>
      <c r="K5970" s="50"/>
    </row>
    <row r="5971" spans="8:11">
      <c r="H5971" s="49"/>
      <c r="I5971" s="49"/>
      <c r="J5971" s="50"/>
      <c r="K5971" s="50"/>
    </row>
    <row r="5972" spans="8:11">
      <c r="H5972" s="49"/>
      <c r="I5972" s="49"/>
      <c r="J5972" s="50"/>
      <c r="K5972" s="50"/>
    </row>
    <row r="5973" spans="8:11">
      <c r="H5973" s="49"/>
      <c r="I5973" s="49"/>
      <c r="J5973" s="50"/>
      <c r="K5973" s="50"/>
    </row>
    <row r="5974" spans="8:11">
      <c r="H5974" s="49"/>
      <c r="I5974" s="49"/>
      <c r="J5974" s="50"/>
      <c r="K5974" s="50"/>
    </row>
    <row r="5975" spans="8:11">
      <c r="H5975" s="49"/>
      <c r="I5975" s="49"/>
      <c r="J5975" s="50"/>
      <c r="K5975" s="50"/>
    </row>
    <row r="5976" spans="8:11">
      <c r="H5976" s="49"/>
      <c r="I5976" s="49"/>
      <c r="J5976" s="50"/>
      <c r="K5976" s="50"/>
    </row>
    <row r="5977" spans="8:11">
      <c r="H5977" s="49"/>
      <c r="I5977" s="49"/>
      <c r="J5977" s="50"/>
      <c r="K5977" s="50"/>
    </row>
    <row r="5978" spans="8:11">
      <c r="H5978" s="49"/>
      <c r="I5978" s="49"/>
      <c r="J5978" s="50"/>
      <c r="K5978" s="50"/>
    </row>
    <row r="5979" spans="8:11">
      <c r="H5979" s="49"/>
      <c r="I5979" s="49"/>
      <c r="J5979" s="50"/>
      <c r="K5979" s="50"/>
    </row>
    <row r="5980" spans="8:11">
      <c r="H5980" s="49"/>
      <c r="I5980" s="49"/>
      <c r="J5980" s="50"/>
      <c r="K5980" s="50"/>
    </row>
    <row r="5981" spans="8:11">
      <c r="H5981" s="49"/>
      <c r="I5981" s="49"/>
      <c r="J5981" s="50"/>
      <c r="K5981" s="50"/>
    </row>
    <row r="5982" spans="8:11">
      <c r="H5982" s="49"/>
      <c r="I5982" s="49"/>
      <c r="J5982" s="50"/>
      <c r="K5982" s="50"/>
    </row>
    <row r="5983" spans="8:11">
      <c r="H5983" s="49"/>
      <c r="I5983" s="49"/>
      <c r="J5983" s="50"/>
      <c r="K5983" s="50"/>
    </row>
    <row r="5984" spans="8:11">
      <c r="H5984" s="49"/>
      <c r="I5984" s="49"/>
      <c r="J5984" s="50"/>
      <c r="K5984" s="50"/>
    </row>
    <row r="5985" spans="8:11">
      <c r="H5985" s="49"/>
      <c r="I5985" s="49"/>
      <c r="J5985" s="50"/>
      <c r="K5985" s="50"/>
    </row>
    <row r="5986" spans="8:11">
      <c r="H5986" s="49"/>
      <c r="I5986" s="49"/>
      <c r="J5986" s="50"/>
      <c r="K5986" s="50"/>
    </row>
    <row r="5987" spans="8:11">
      <c r="H5987" s="49"/>
      <c r="I5987" s="49"/>
      <c r="J5987" s="50"/>
      <c r="K5987" s="50"/>
    </row>
    <row r="5988" spans="8:11">
      <c r="H5988" s="49"/>
      <c r="I5988" s="49"/>
      <c r="J5988" s="50"/>
      <c r="K5988" s="50"/>
    </row>
    <row r="5989" spans="8:11">
      <c r="H5989" s="49"/>
      <c r="I5989" s="49"/>
      <c r="J5989" s="50"/>
      <c r="K5989" s="50"/>
    </row>
    <row r="5990" spans="8:11">
      <c r="H5990" s="49"/>
      <c r="I5990" s="49"/>
      <c r="J5990" s="50"/>
      <c r="K5990" s="50"/>
    </row>
    <row r="5991" spans="8:11">
      <c r="H5991" s="49"/>
      <c r="I5991" s="49"/>
      <c r="J5991" s="50"/>
      <c r="K5991" s="50"/>
    </row>
    <row r="5992" spans="8:11">
      <c r="H5992" s="49"/>
      <c r="I5992" s="49"/>
      <c r="J5992" s="50"/>
      <c r="K5992" s="50"/>
    </row>
    <row r="5993" spans="8:11">
      <c r="H5993" s="49"/>
      <c r="I5993" s="49"/>
      <c r="J5993" s="50"/>
      <c r="K5993" s="50"/>
    </row>
    <row r="5994" spans="8:11">
      <c r="H5994" s="49"/>
      <c r="I5994" s="49"/>
      <c r="J5994" s="50"/>
      <c r="K5994" s="50"/>
    </row>
    <row r="5995" spans="8:11">
      <c r="H5995" s="49"/>
      <c r="I5995" s="49"/>
      <c r="J5995" s="50"/>
      <c r="K5995" s="50"/>
    </row>
    <row r="5996" spans="8:11">
      <c r="H5996" s="49"/>
      <c r="I5996" s="49"/>
      <c r="J5996" s="50"/>
      <c r="K5996" s="50"/>
    </row>
    <row r="5997" spans="8:11">
      <c r="H5997" s="49"/>
      <c r="I5997" s="49"/>
      <c r="J5997" s="50"/>
      <c r="K5997" s="50"/>
    </row>
    <row r="5998" spans="8:11">
      <c r="H5998" s="49"/>
      <c r="I5998" s="49"/>
      <c r="J5998" s="50"/>
      <c r="K5998" s="50"/>
    </row>
    <row r="5999" spans="8:11">
      <c r="H5999" s="49"/>
      <c r="I5999" s="49"/>
      <c r="J5999" s="50"/>
      <c r="K5999" s="50"/>
    </row>
    <row r="6000" spans="8:11">
      <c r="H6000" s="49"/>
      <c r="I6000" s="49"/>
      <c r="J6000" s="50"/>
      <c r="K6000" s="50"/>
    </row>
    <row r="6001" spans="8:11">
      <c r="H6001" s="49"/>
      <c r="I6001" s="49"/>
      <c r="J6001" s="50"/>
      <c r="K6001" s="50"/>
    </row>
    <row r="6002" spans="8:11">
      <c r="H6002" s="49"/>
      <c r="I6002" s="49"/>
      <c r="J6002" s="50"/>
      <c r="K6002" s="50"/>
    </row>
    <row r="6003" spans="8:11">
      <c r="H6003" s="49"/>
      <c r="I6003" s="49"/>
      <c r="J6003" s="50"/>
      <c r="K6003" s="50"/>
    </row>
    <row r="6004" spans="8:11">
      <c r="H6004" s="49"/>
      <c r="I6004" s="49"/>
      <c r="J6004" s="50"/>
      <c r="K6004" s="50"/>
    </row>
    <row r="6005" spans="8:11">
      <c r="H6005" s="49"/>
      <c r="I6005" s="49"/>
      <c r="J6005" s="50"/>
      <c r="K6005" s="50"/>
    </row>
    <row r="6006" spans="8:11">
      <c r="H6006" s="49"/>
      <c r="I6006" s="49"/>
      <c r="J6006" s="50"/>
      <c r="K6006" s="50"/>
    </row>
    <row r="6007" spans="8:11">
      <c r="H6007" s="49"/>
      <c r="I6007" s="49"/>
      <c r="J6007" s="50"/>
      <c r="K6007" s="50"/>
    </row>
    <row r="6008" spans="8:11">
      <c r="H6008" s="49"/>
      <c r="I6008" s="49"/>
      <c r="J6008" s="50"/>
      <c r="K6008" s="50"/>
    </row>
    <row r="6009" spans="8:11">
      <c r="H6009" s="49"/>
      <c r="I6009" s="49"/>
      <c r="J6009" s="50"/>
      <c r="K6009" s="50"/>
    </row>
    <row r="6010" spans="8:11">
      <c r="H6010" s="49"/>
      <c r="I6010" s="49"/>
      <c r="J6010" s="50"/>
      <c r="K6010" s="50"/>
    </row>
    <row r="6011" spans="8:11">
      <c r="H6011" s="49"/>
      <c r="I6011" s="49"/>
      <c r="J6011" s="50"/>
      <c r="K6011" s="50"/>
    </row>
    <row r="6012" spans="8:11">
      <c r="H6012" s="49"/>
      <c r="I6012" s="49"/>
      <c r="J6012" s="50"/>
      <c r="K6012" s="50"/>
    </row>
    <row r="6013" spans="8:11">
      <c r="H6013" s="49"/>
      <c r="I6013" s="49"/>
      <c r="J6013" s="50"/>
      <c r="K6013" s="50"/>
    </row>
    <row r="6014" spans="8:11">
      <c r="H6014" s="49"/>
      <c r="I6014" s="49"/>
      <c r="J6014" s="50"/>
      <c r="K6014" s="50"/>
    </row>
    <row r="6015" spans="8:11">
      <c r="H6015" s="49"/>
      <c r="I6015" s="49"/>
      <c r="J6015" s="50"/>
      <c r="K6015" s="50"/>
    </row>
    <row r="6016" spans="8:11">
      <c r="H6016" s="49"/>
      <c r="I6016" s="49"/>
      <c r="J6016" s="50"/>
      <c r="K6016" s="50"/>
    </row>
    <row r="6017" spans="8:11">
      <c r="H6017" s="49"/>
      <c r="I6017" s="49"/>
      <c r="J6017" s="50"/>
      <c r="K6017" s="50"/>
    </row>
    <row r="6018" spans="8:11">
      <c r="H6018" s="49"/>
      <c r="I6018" s="49"/>
      <c r="J6018" s="50"/>
      <c r="K6018" s="50"/>
    </row>
    <row r="6019" spans="8:11">
      <c r="H6019" s="49"/>
      <c r="I6019" s="49"/>
      <c r="J6019" s="50"/>
      <c r="K6019" s="50"/>
    </row>
    <row r="6020" spans="8:11">
      <c r="H6020" s="49"/>
      <c r="I6020" s="49"/>
      <c r="J6020" s="50"/>
      <c r="K6020" s="50"/>
    </row>
    <row r="6021" spans="8:11">
      <c r="H6021" s="49"/>
      <c r="I6021" s="49"/>
      <c r="J6021" s="50"/>
      <c r="K6021" s="50"/>
    </row>
    <row r="6022" spans="8:11">
      <c r="H6022" s="49"/>
      <c r="I6022" s="49"/>
      <c r="J6022" s="50"/>
      <c r="K6022" s="50"/>
    </row>
    <row r="6023" spans="8:11">
      <c r="H6023" s="49"/>
      <c r="I6023" s="49"/>
      <c r="J6023" s="50"/>
      <c r="K6023" s="50"/>
    </row>
    <row r="6024" spans="8:11">
      <c r="H6024" s="49"/>
      <c r="I6024" s="49"/>
      <c r="J6024" s="50"/>
      <c r="K6024" s="50"/>
    </row>
    <row r="6025" spans="8:11">
      <c r="H6025" s="49"/>
      <c r="I6025" s="49"/>
      <c r="J6025" s="50"/>
      <c r="K6025" s="50"/>
    </row>
    <row r="6026" spans="8:11">
      <c r="H6026" s="49"/>
      <c r="I6026" s="49"/>
      <c r="J6026" s="50"/>
      <c r="K6026" s="50"/>
    </row>
    <row r="6027" spans="8:11">
      <c r="H6027" s="49"/>
      <c r="I6027" s="49"/>
      <c r="J6027" s="50"/>
      <c r="K6027" s="50"/>
    </row>
    <row r="6028" spans="8:11">
      <c r="H6028" s="49"/>
      <c r="I6028" s="49"/>
      <c r="J6028" s="50"/>
      <c r="K6028" s="50"/>
    </row>
    <row r="6029" spans="8:11">
      <c r="H6029" s="49"/>
      <c r="I6029" s="49"/>
      <c r="J6029" s="50"/>
      <c r="K6029" s="50"/>
    </row>
    <row r="6030" spans="8:11">
      <c r="H6030" s="49"/>
      <c r="I6030" s="49"/>
      <c r="J6030" s="50"/>
      <c r="K6030" s="50"/>
    </row>
    <row r="6031" spans="8:11">
      <c r="H6031" s="49"/>
      <c r="I6031" s="49"/>
      <c r="J6031" s="50"/>
      <c r="K6031" s="50"/>
    </row>
    <row r="6032" spans="8:11">
      <c r="H6032" s="49"/>
      <c r="I6032" s="49"/>
      <c r="J6032" s="50"/>
      <c r="K6032" s="50"/>
    </row>
    <row r="6033" spans="8:11">
      <c r="H6033" s="49"/>
      <c r="I6033" s="49"/>
      <c r="J6033" s="50"/>
      <c r="K6033" s="50"/>
    </row>
    <row r="6034" spans="8:11">
      <c r="H6034" s="49"/>
      <c r="I6034" s="49"/>
      <c r="J6034" s="50"/>
      <c r="K6034" s="50"/>
    </row>
    <row r="6035" spans="8:11">
      <c r="H6035" s="49"/>
      <c r="I6035" s="49"/>
      <c r="J6035" s="50"/>
      <c r="K6035" s="50"/>
    </row>
    <row r="6036" spans="8:11">
      <c r="H6036" s="49"/>
      <c r="I6036" s="49"/>
      <c r="J6036" s="50"/>
      <c r="K6036" s="50"/>
    </row>
    <row r="6037" spans="8:11">
      <c r="H6037" s="49"/>
      <c r="I6037" s="49"/>
      <c r="J6037" s="50"/>
      <c r="K6037" s="50"/>
    </row>
    <row r="6038" spans="8:11">
      <c r="H6038" s="49"/>
      <c r="I6038" s="49"/>
      <c r="J6038" s="50"/>
      <c r="K6038" s="50"/>
    </row>
    <row r="6039" spans="8:11">
      <c r="H6039" s="49"/>
      <c r="I6039" s="49"/>
      <c r="J6039" s="50"/>
      <c r="K6039" s="50"/>
    </row>
    <row r="6040" spans="8:11">
      <c r="H6040" s="49"/>
      <c r="I6040" s="49"/>
      <c r="J6040" s="50"/>
      <c r="K6040" s="50"/>
    </row>
    <row r="6041" spans="8:11">
      <c r="H6041" s="49"/>
      <c r="I6041" s="49"/>
      <c r="J6041" s="50"/>
      <c r="K6041" s="50"/>
    </row>
    <row r="6042" spans="8:11">
      <c r="H6042" s="49"/>
      <c r="I6042" s="49"/>
      <c r="J6042" s="50"/>
      <c r="K6042" s="50"/>
    </row>
    <row r="6043" spans="8:11">
      <c r="H6043" s="49"/>
      <c r="I6043" s="49"/>
      <c r="J6043" s="50"/>
      <c r="K6043" s="50"/>
    </row>
    <row r="6044" spans="8:11">
      <c r="H6044" s="49"/>
      <c r="I6044" s="49"/>
      <c r="J6044" s="50"/>
      <c r="K6044" s="50"/>
    </row>
    <row r="6045" spans="8:11">
      <c r="H6045" s="49"/>
      <c r="I6045" s="49"/>
      <c r="J6045" s="50"/>
      <c r="K6045" s="50"/>
    </row>
    <row r="6046" spans="8:11">
      <c r="H6046" s="49"/>
      <c r="I6046" s="49"/>
      <c r="J6046" s="50"/>
      <c r="K6046" s="50"/>
    </row>
    <row r="6047" spans="8:11">
      <c r="H6047" s="49"/>
      <c r="I6047" s="49"/>
      <c r="J6047" s="50"/>
      <c r="K6047" s="50"/>
    </row>
    <row r="6048" spans="8:11">
      <c r="H6048" s="49"/>
      <c r="I6048" s="49"/>
      <c r="J6048" s="50"/>
      <c r="K6048" s="50"/>
    </row>
    <row r="6049" spans="8:11">
      <c r="H6049" s="49"/>
      <c r="I6049" s="49"/>
      <c r="J6049" s="50"/>
      <c r="K6049" s="50"/>
    </row>
    <row r="6050" spans="8:11">
      <c r="H6050" s="49"/>
      <c r="I6050" s="49"/>
      <c r="J6050" s="50"/>
      <c r="K6050" s="50"/>
    </row>
    <row r="6051" spans="8:11">
      <c r="H6051" s="49"/>
      <c r="I6051" s="49"/>
      <c r="J6051" s="50"/>
      <c r="K6051" s="50"/>
    </row>
    <row r="6052" spans="8:11">
      <c r="H6052" s="49"/>
      <c r="I6052" s="49"/>
      <c r="J6052" s="50"/>
      <c r="K6052" s="50"/>
    </row>
    <row r="6053" spans="8:11">
      <c r="H6053" s="49"/>
      <c r="I6053" s="49"/>
      <c r="J6053" s="50"/>
      <c r="K6053" s="50"/>
    </row>
    <row r="6054" spans="8:11">
      <c r="H6054" s="49"/>
      <c r="I6054" s="49"/>
      <c r="J6054" s="50"/>
      <c r="K6054" s="50"/>
    </row>
    <row r="6055" spans="8:11">
      <c r="H6055" s="49"/>
      <c r="I6055" s="49"/>
      <c r="J6055" s="50"/>
      <c r="K6055" s="50"/>
    </row>
    <row r="6056" spans="8:11">
      <c r="H6056" s="49"/>
      <c r="I6056" s="49"/>
      <c r="J6056" s="50"/>
      <c r="K6056" s="50"/>
    </row>
    <row r="6057" spans="8:11">
      <c r="H6057" s="49"/>
      <c r="I6057" s="49"/>
      <c r="J6057" s="50"/>
      <c r="K6057" s="50"/>
    </row>
    <row r="6058" spans="8:11">
      <c r="H6058" s="49"/>
      <c r="I6058" s="49"/>
      <c r="J6058" s="50"/>
      <c r="K6058" s="50"/>
    </row>
    <row r="6059" spans="8:11">
      <c r="H6059" s="49"/>
      <c r="I6059" s="49"/>
      <c r="J6059" s="50"/>
      <c r="K6059" s="50"/>
    </row>
    <row r="6060" spans="8:11">
      <c r="H6060" s="49"/>
      <c r="I6060" s="49"/>
      <c r="J6060" s="50"/>
      <c r="K6060" s="50"/>
    </row>
    <row r="6061" spans="8:11">
      <c r="H6061" s="49"/>
      <c r="I6061" s="49"/>
      <c r="J6061" s="50"/>
      <c r="K6061" s="50"/>
    </row>
    <row r="6062" spans="8:11">
      <c r="H6062" s="49"/>
      <c r="I6062" s="49"/>
      <c r="J6062" s="50"/>
      <c r="K6062" s="50"/>
    </row>
    <row r="6063" spans="8:11">
      <c r="H6063" s="49"/>
      <c r="I6063" s="49"/>
      <c r="J6063" s="50"/>
      <c r="K6063" s="50"/>
    </row>
    <row r="6064" spans="8:11">
      <c r="H6064" s="49"/>
      <c r="I6064" s="49"/>
      <c r="J6064" s="50"/>
      <c r="K6064" s="50"/>
    </row>
    <row r="6065" spans="8:11">
      <c r="H6065" s="49"/>
      <c r="I6065" s="49"/>
      <c r="J6065" s="50"/>
      <c r="K6065" s="50"/>
    </row>
    <row r="6066" spans="8:11">
      <c r="H6066" s="49"/>
      <c r="I6066" s="49"/>
      <c r="J6066" s="50"/>
      <c r="K6066" s="50"/>
    </row>
    <row r="6067" spans="8:11">
      <c r="H6067" s="49"/>
      <c r="I6067" s="49"/>
      <c r="J6067" s="50"/>
      <c r="K6067" s="50"/>
    </row>
    <row r="6068" spans="8:11">
      <c r="H6068" s="49"/>
      <c r="I6068" s="49"/>
      <c r="J6068" s="50"/>
      <c r="K6068" s="50"/>
    </row>
    <row r="6069" spans="8:11">
      <c r="H6069" s="49"/>
      <c r="I6069" s="49"/>
      <c r="J6069" s="50"/>
      <c r="K6069" s="50"/>
    </row>
    <row r="6070" spans="8:11">
      <c r="H6070" s="49"/>
      <c r="I6070" s="49"/>
      <c r="J6070" s="50"/>
      <c r="K6070" s="50"/>
    </row>
    <row r="6071" spans="8:11">
      <c r="H6071" s="49"/>
      <c r="I6071" s="49"/>
      <c r="J6071" s="50"/>
      <c r="K6071" s="50"/>
    </row>
    <row r="6072" spans="8:11">
      <c r="H6072" s="49"/>
      <c r="I6072" s="49"/>
      <c r="J6072" s="50"/>
      <c r="K6072" s="50"/>
    </row>
    <row r="6073" spans="8:11">
      <c r="H6073" s="49"/>
      <c r="I6073" s="49"/>
      <c r="J6073" s="50"/>
      <c r="K6073" s="50"/>
    </row>
    <row r="6074" spans="8:11">
      <c r="H6074" s="49"/>
      <c r="I6074" s="49"/>
      <c r="J6074" s="50"/>
      <c r="K6074" s="50"/>
    </row>
    <row r="6075" spans="8:11">
      <c r="H6075" s="49"/>
      <c r="I6075" s="49"/>
      <c r="J6075" s="50"/>
      <c r="K6075" s="50"/>
    </row>
    <row r="6076" spans="8:11">
      <c r="H6076" s="49"/>
      <c r="I6076" s="49"/>
      <c r="J6076" s="50"/>
      <c r="K6076" s="50"/>
    </row>
    <row r="6077" spans="8:11">
      <c r="H6077" s="49"/>
      <c r="I6077" s="49"/>
      <c r="J6077" s="50"/>
      <c r="K6077" s="50"/>
    </row>
    <row r="6078" spans="8:11">
      <c r="H6078" s="49"/>
      <c r="I6078" s="49"/>
      <c r="J6078" s="50"/>
      <c r="K6078" s="50"/>
    </row>
    <row r="6079" spans="8:11">
      <c r="H6079" s="49"/>
      <c r="I6079" s="49"/>
      <c r="J6079" s="50"/>
      <c r="K6079" s="50"/>
    </row>
    <row r="6080" spans="8:11">
      <c r="H6080" s="49"/>
      <c r="I6080" s="49"/>
      <c r="J6080" s="50"/>
      <c r="K6080" s="50"/>
    </row>
    <row r="6081" spans="8:11">
      <c r="H6081" s="49"/>
      <c r="I6081" s="49"/>
      <c r="J6081" s="50"/>
      <c r="K6081" s="50"/>
    </row>
    <row r="6082" spans="8:11">
      <c r="H6082" s="49"/>
      <c r="I6082" s="49"/>
      <c r="J6082" s="50"/>
      <c r="K6082" s="50"/>
    </row>
    <row r="6083" spans="8:11">
      <c r="H6083" s="49"/>
      <c r="I6083" s="49"/>
      <c r="J6083" s="50"/>
      <c r="K6083" s="50"/>
    </row>
    <row r="6084" spans="8:11">
      <c r="H6084" s="49"/>
      <c r="I6084" s="49"/>
      <c r="J6084" s="50"/>
      <c r="K6084" s="50"/>
    </row>
    <row r="6085" spans="8:11">
      <c r="H6085" s="49"/>
      <c r="I6085" s="49"/>
      <c r="J6085" s="50"/>
      <c r="K6085" s="50"/>
    </row>
    <row r="6086" spans="8:11">
      <c r="H6086" s="49"/>
      <c r="I6086" s="49"/>
      <c r="J6086" s="50"/>
      <c r="K6086" s="50"/>
    </row>
    <row r="6087" spans="8:11">
      <c r="H6087" s="49"/>
      <c r="I6087" s="49"/>
      <c r="J6087" s="50"/>
      <c r="K6087" s="50"/>
    </row>
    <row r="6088" spans="8:11">
      <c r="H6088" s="49"/>
      <c r="I6088" s="49"/>
      <c r="J6088" s="50"/>
      <c r="K6088" s="50"/>
    </row>
    <row r="6089" spans="8:11">
      <c r="H6089" s="49"/>
      <c r="I6089" s="49"/>
      <c r="J6089" s="50"/>
      <c r="K6089" s="50"/>
    </row>
    <row r="6090" spans="8:11">
      <c r="H6090" s="49"/>
      <c r="I6090" s="49"/>
      <c r="J6090" s="50"/>
      <c r="K6090" s="50"/>
    </row>
    <row r="6091" spans="8:11">
      <c r="H6091" s="49"/>
      <c r="I6091" s="49"/>
      <c r="J6091" s="50"/>
      <c r="K6091" s="50"/>
    </row>
    <row r="6092" spans="8:11">
      <c r="H6092" s="49"/>
      <c r="I6092" s="49"/>
      <c r="J6092" s="50"/>
      <c r="K6092" s="50"/>
    </row>
    <row r="6093" spans="8:11">
      <c r="H6093" s="49"/>
      <c r="I6093" s="49"/>
      <c r="J6093" s="50"/>
      <c r="K6093" s="50"/>
    </row>
    <row r="6094" spans="8:11">
      <c r="H6094" s="49"/>
      <c r="I6094" s="49"/>
      <c r="J6094" s="50"/>
      <c r="K6094" s="50"/>
    </row>
    <row r="6095" spans="8:11">
      <c r="H6095" s="49"/>
      <c r="I6095" s="49"/>
      <c r="J6095" s="50"/>
      <c r="K6095" s="50"/>
    </row>
    <row r="6096" spans="8:11">
      <c r="H6096" s="49"/>
      <c r="I6096" s="49"/>
      <c r="J6096" s="50"/>
      <c r="K6096" s="50"/>
    </row>
    <row r="6097" spans="8:11">
      <c r="H6097" s="49"/>
      <c r="I6097" s="49"/>
      <c r="J6097" s="50"/>
      <c r="K6097" s="50"/>
    </row>
    <row r="6098" spans="8:11">
      <c r="H6098" s="49"/>
      <c r="I6098" s="49"/>
      <c r="J6098" s="50"/>
      <c r="K6098" s="50"/>
    </row>
    <row r="6099" spans="8:11">
      <c r="H6099" s="49"/>
      <c r="I6099" s="49"/>
      <c r="J6099" s="50"/>
      <c r="K6099" s="50"/>
    </row>
    <row r="6100" spans="8:11">
      <c r="H6100" s="49"/>
      <c r="I6100" s="49"/>
      <c r="J6100" s="50"/>
      <c r="K6100" s="50"/>
    </row>
    <row r="6101" spans="8:11">
      <c r="H6101" s="49"/>
      <c r="I6101" s="49"/>
      <c r="J6101" s="50"/>
      <c r="K6101" s="50"/>
    </row>
    <row r="6102" spans="8:11">
      <c r="H6102" s="49"/>
      <c r="I6102" s="49"/>
      <c r="J6102" s="50"/>
      <c r="K6102" s="50"/>
    </row>
    <row r="6103" spans="8:11">
      <c r="H6103" s="49"/>
      <c r="I6103" s="49"/>
      <c r="J6103" s="50"/>
      <c r="K6103" s="50"/>
    </row>
    <row r="6104" spans="8:11">
      <c r="H6104" s="49"/>
      <c r="I6104" s="49"/>
      <c r="J6104" s="50"/>
      <c r="K6104" s="50"/>
    </row>
    <row r="6105" spans="8:11">
      <c r="H6105" s="49"/>
      <c r="I6105" s="49"/>
      <c r="J6105" s="50"/>
      <c r="K6105" s="50"/>
    </row>
    <row r="6106" spans="8:11">
      <c r="H6106" s="49"/>
      <c r="I6106" s="49"/>
      <c r="J6106" s="50"/>
      <c r="K6106" s="50"/>
    </row>
    <row r="6107" spans="8:11">
      <c r="H6107" s="49"/>
      <c r="I6107" s="49"/>
      <c r="J6107" s="50"/>
      <c r="K6107" s="50"/>
    </row>
    <row r="6108" spans="8:11">
      <c r="H6108" s="49"/>
      <c r="I6108" s="49"/>
      <c r="J6108" s="50"/>
      <c r="K6108" s="50"/>
    </row>
    <row r="6109" spans="8:11">
      <c r="H6109" s="49"/>
      <c r="I6109" s="49"/>
      <c r="J6109" s="50"/>
      <c r="K6109" s="50"/>
    </row>
    <row r="6110" spans="8:11">
      <c r="H6110" s="49"/>
      <c r="I6110" s="49"/>
      <c r="J6110" s="50"/>
      <c r="K6110" s="50"/>
    </row>
    <row r="6111" spans="8:11">
      <c r="H6111" s="49"/>
      <c r="I6111" s="49"/>
      <c r="J6111" s="50"/>
      <c r="K6111" s="50"/>
    </row>
    <row r="6112" spans="8:11">
      <c r="H6112" s="49"/>
      <c r="I6112" s="49"/>
      <c r="J6112" s="50"/>
      <c r="K6112" s="50"/>
    </row>
    <row r="6113" spans="8:11">
      <c r="H6113" s="49"/>
      <c r="I6113" s="49"/>
      <c r="J6113" s="50"/>
      <c r="K6113" s="50"/>
    </row>
    <row r="6114" spans="8:11">
      <c r="H6114" s="49"/>
      <c r="I6114" s="49"/>
      <c r="J6114" s="50"/>
      <c r="K6114" s="50"/>
    </row>
    <row r="6115" spans="8:11">
      <c r="H6115" s="49"/>
      <c r="I6115" s="49"/>
      <c r="J6115" s="50"/>
      <c r="K6115" s="50"/>
    </row>
    <row r="6116" spans="8:11">
      <c r="H6116" s="49"/>
      <c r="I6116" s="49"/>
      <c r="J6116" s="50"/>
      <c r="K6116" s="50"/>
    </row>
    <row r="6117" spans="8:11">
      <c r="H6117" s="49"/>
      <c r="I6117" s="49"/>
      <c r="J6117" s="50"/>
      <c r="K6117" s="50"/>
    </row>
    <row r="6118" spans="8:11">
      <c r="H6118" s="49"/>
      <c r="I6118" s="49"/>
      <c r="J6118" s="50"/>
      <c r="K6118" s="50"/>
    </row>
    <row r="6119" spans="8:11">
      <c r="H6119" s="49"/>
      <c r="I6119" s="49"/>
      <c r="J6119" s="50"/>
      <c r="K6119" s="50"/>
    </row>
    <row r="6120" spans="8:11">
      <c r="H6120" s="49"/>
      <c r="I6120" s="49"/>
      <c r="J6120" s="50"/>
      <c r="K6120" s="50"/>
    </row>
    <row r="6121" spans="8:11">
      <c r="H6121" s="49"/>
      <c r="I6121" s="49"/>
      <c r="J6121" s="50"/>
      <c r="K6121" s="50"/>
    </row>
    <row r="6122" spans="8:11">
      <c r="H6122" s="49"/>
      <c r="I6122" s="49"/>
      <c r="J6122" s="50"/>
      <c r="K6122" s="50"/>
    </row>
    <row r="6123" spans="8:11">
      <c r="H6123" s="49"/>
      <c r="I6123" s="49"/>
      <c r="J6123" s="50"/>
      <c r="K6123" s="50"/>
    </row>
    <row r="6124" spans="8:11">
      <c r="H6124" s="49"/>
      <c r="I6124" s="49"/>
      <c r="J6124" s="50"/>
      <c r="K6124" s="50"/>
    </row>
    <row r="6125" spans="8:11">
      <c r="H6125" s="49"/>
      <c r="I6125" s="49"/>
      <c r="J6125" s="50"/>
      <c r="K6125" s="50"/>
    </row>
    <row r="6126" spans="8:11">
      <c r="H6126" s="49"/>
      <c r="I6126" s="49"/>
      <c r="J6126" s="50"/>
      <c r="K6126" s="50"/>
    </row>
    <row r="6127" spans="8:11">
      <c r="H6127" s="49"/>
      <c r="I6127" s="49"/>
      <c r="J6127" s="50"/>
      <c r="K6127" s="50"/>
    </row>
    <row r="6128" spans="8:11">
      <c r="H6128" s="49"/>
      <c r="I6128" s="49"/>
      <c r="J6128" s="50"/>
      <c r="K6128" s="50"/>
    </row>
    <row r="6129" spans="8:11">
      <c r="H6129" s="49"/>
      <c r="I6129" s="49"/>
      <c r="J6129" s="50"/>
      <c r="K6129" s="50"/>
    </row>
    <row r="6130" spans="8:11">
      <c r="H6130" s="49"/>
      <c r="I6130" s="49"/>
      <c r="J6130" s="50"/>
      <c r="K6130" s="50"/>
    </row>
    <row r="6131" spans="8:11">
      <c r="H6131" s="49"/>
      <c r="I6131" s="49"/>
      <c r="J6131" s="50"/>
      <c r="K6131" s="50"/>
    </row>
    <row r="6132" spans="8:11">
      <c r="H6132" s="49"/>
      <c r="I6132" s="49"/>
      <c r="J6132" s="50"/>
      <c r="K6132" s="50"/>
    </row>
    <row r="6133" spans="8:11">
      <c r="H6133" s="49"/>
      <c r="I6133" s="49"/>
      <c r="J6133" s="50"/>
      <c r="K6133" s="50"/>
    </row>
    <row r="6134" spans="8:11">
      <c r="H6134" s="49"/>
      <c r="I6134" s="49"/>
      <c r="J6134" s="50"/>
      <c r="K6134" s="50"/>
    </row>
    <row r="6135" spans="8:11">
      <c r="H6135" s="49"/>
      <c r="I6135" s="49"/>
      <c r="J6135" s="50"/>
      <c r="K6135" s="50"/>
    </row>
    <row r="6136" spans="8:11">
      <c r="H6136" s="49"/>
      <c r="I6136" s="49"/>
      <c r="J6136" s="50"/>
      <c r="K6136" s="50"/>
    </row>
    <row r="6137" spans="8:11">
      <c r="H6137" s="49"/>
      <c r="I6137" s="49"/>
      <c r="J6137" s="50"/>
      <c r="K6137" s="50"/>
    </row>
    <row r="6138" spans="8:11">
      <c r="H6138" s="49"/>
      <c r="I6138" s="49"/>
      <c r="J6138" s="50"/>
      <c r="K6138" s="50"/>
    </row>
    <row r="6139" spans="8:11">
      <c r="H6139" s="49"/>
      <c r="I6139" s="49"/>
      <c r="J6139" s="50"/>
      <c r="K6139" s="50"/>
    </row>
    <row r="6140" spans="8:11">
      <c r="H6140" s="49"/>
      <c r="I6140" s="49"/>
      <c r="J6140" s="50"/>
      <c r="K6140" s="50"/>
    </row>
    <row r="6141" spans="8:11">
      <c r="H6141" s="49"/>
      <c r="I6141" s="49"/>
      <c r="J6141" s="50"/>
      <c r="K6141" s="50"/>
    </row>
    <row r="6142" spans="8:11">
      <c r="H6142" s="49"/>
      <c r="I6142" s="49"/>
      <c r="J6142" s="50"/>
      <c r="K6142" s="50"/>
    </row>
    <row r="6143" spans="8:11">
      <c r="H6143" s="49"/>
      <c r="I6143" s="49"/>
      <c r="J6143" s="50"/>
      <c r="K6143" s="50"/>
    </row>
    <row r="6144" spans="8:11">
      <c r="H6144" s="49"/>
      <c r="I6144" s="49"/>
      <c r="J6144" s="50"/>
      <c r="K6144" s="50"/>
    </row>
    <row r="6145" spans="8:11">
      <c r="H6145" s="49"/>
      <c r="I6145" s="49"/>
      <c r="J6145" s="50"/>
      <c r="K6145" s="50"/>
    </row>
    <row r="6146" spans="8:11">
      <c r="H6146" s="49"/>
      <c r="I6146" s="49"/>
      <c r="J6146" s="50"/>
      <c r="K6146" s="50"/>
    </row>
    <row r="6147" spans="8:11">
      <c r="H6147" s="49"/>
      <c r="I6147" s="49"/>
      <c r="J6147" s="50"/>
      <c r="K6147" s="50"/>
    </row>
    <row r="6148" spans="8:11">
      <c r="H6148" s="49"/>
      <c r="I6148" s="49"/>
      <c r="J6148" s="50"/>
      <c r="K6148" s="50"/>
    </row>
    <row r="6149" spans="8:11">
      <c r="H6149" s="49"/>
      <c r="I6149" s="49"/>
      <c r="J6149" s="50"/>
      <c r="K6149" s="50"/>
    </row>
    <row r="6150" spans="8:11">
      <c r="H6150" s="49"/>
      <c r="I6150" s="49"/>
      <c r="J6150" s="50"/>
      <c r="K6150" s="50"/>
    </row>
    <row r="6151" spans="8:11">
      <c r="H6151" s="49"/>
      <c r="I6151" s="49"/>
      <c r="J6151" s="50"/>
      <c r="K6151" s="50"/>
    </row>
    <row r="6152" spans="8:11">
      <c r="H6152" s="49"/>
      <c r="I6152" s="49"/>
      <c r="J6152" s="50"/>
      <c r="K6152" s="50"/>
    </row>
    <row r="6153" spans="8:11">
      <c r="H6153" s="49"/>
      <c r="I6153" s="49"/>
      <c r="J6153" s="50"/>
      <c r="K6153" s="50"/>
    </row>
    <row r="6154" spans="8:11">
      <c r="H6154" s="49"/>
      <c r="I6154" s="49"/>
      <c r="J6154" s="50"/>
      <c r="K6154" s="50"/>
    </row>
    <row r="6155" spans="8:11">
      <c r="H6155" s="49"/>
      <c r="I6155" s="49"/>
      <c r="J6155" s="50"/>
      <c r="K6155" s="50"/>
    </row>
    <row r="6156" spans="8:11">
      <c r="H6156" s="49"/>
      <c r="I6156" s="49"/>
      <c r="J6156" s="50"/>
      <c r="K6156" s="50"/>
    </row>
    <row r="6157" spans="8:11">
      <c r="H6157" s="49"/>
      <c r="I6157" s="49"/>
      <c r="J6157" s="50"/>
      <c r="K6157" s="50"/>
    </row>
    <row r="6158" spans="8:11">
      <c r="H6158" s="49"/>
      <c r="I6158" s="49"/>
      <c r="J6158" s="50"/>
      <c r="K6158" s="50"/>
    </row>
    <row r="6159" spans="8:11">
      <c r="H6159" s="49"/>
      <c r="I6159" s="49"/>
      <c r="J6159" s="50"/>
      <c r="K6159" s="50"/>
    </row>
    <row r="6160" spans="8:11">
      <c r="H6160" s="49"/>
      <c r="I6160" s="49"/>
      <c r="J6160" s="50"/>
      <c r="K6160" s="50"/>
    </row>
    <row r="6161" spans="8:11">
      <c r="H6161" s="49"/>
      <c r="I6161" s="49"/>
      <c r="J6161" s="50"/>
      <c r="K6161" s="50"/>
    </row>
    <row r="6162" spans="8:11">
      <c r="H6162" s="49"/>
      <c r="I6162" s="49"/>
      <c r="J6162" s="50"/>
      <c r="K6162" s="50"/>
    </row>
    <row r="6163" spans="8:11">
      <c r="H6163" s="49"/>
      <c r="I6163" s="49"/>
      <c r="J6163" s="50"/>
      <c r="K6163" s="50"/>
    </row>
    <row r="6164" spans="8:11">
      <c r="H6164" s="49"/>
      <c r="I6164" s="49"/>
      <c r="J6164" s="50"/>
      <c r="K6164" s="50"/>
    </row>
    <row r="6165" spans="8:11">
      <c r="H6165" s="49"/>
      <c r="I6165" s="49"/>
      <c r="J6165" s="50"/>
      <c r="K6165" s="50"/>
    </row>
    <row r="6166" spans="8:11">
      <c r="H6166" s="49"/>
      <c r="I6166" s="49"/>
      <c r="J6166" s="50"/>
      <c r="K6166" s="50"/>
    </row>
    <row r="6167" spans="8:11">
      <c r="H6167" s="49"/>
      <c r="I6167" s="49"/>
      <c r="J6167" s="50"/>
      <c r="K6167" s="50"/>
    </row>
    <row r="6168" spans="8:11">
      <c r="H6168" s="49"/>
      <c r="I6168" s="49"/>
      <c r="J6168" s="50"/>
      <c r="K6168" s="50"/>
    </row>
    <row r="6169" spans="8:11">
      <c r="H6169" s="49"/>
      <c r="I6169" s="49"/>
      <c r="J6169" s="50"/>
      <c r="K6169" s="50"/>
    </row>
    <row r="6170" spans="8:11">
      <c r="H6170" s="49"/>
      <c r="I6170" s="49"/>
      <c r="J6170" s="50"/>
      <c r="K6170" s="50"/>
    </row>
    <row r="6171" spans="8:11">
      <c r="H6171" s="49"/>
      <c r="I6171" s="49"/>
      <c r="J6171" s="50"/>
      <c r="K6171" s="50"/>
    </row>
    <row r="6172" spans="8:11">
      <c r="H6172" s="49"/>
      <c r="I6172" s="49"/>
      <c r="J6172" s="50"/>
      <c r="K6172" s="50"/>
    </row>
    <row r="6173" spans="8:11">
      <c r="H6173" s="49"/>
      <c r="I6173" s="49"/>
      <c r="J6173" s="50"/>
      <c r="K6173" s="50"/>
    </row>
    <row r="6174" spans="8:11">
      <c r="H6174" s="49"/>
      <c r="I6174" s="49"/>
      <c r="J6174" s="50"/>
      <c r="K6174" s="50"/>
    </row>
    <row r="6175" spans="8:11">
      <c r="H6175" s="49"/>
      <c r="I6175" s="49"/>
      <c r="J6175" s="50"/>
      <c r="K6175" s="50"/>
    </row>
    <row r="6176" spans="8:11">
      <c r="H6176" s="49"/>
      <c r="I6176" s="49"/>
      <c r="J6176" s="50"/>
      <c r="K6176" s="50"/>
    </row>
    <row r="6177" spans="8:11">
      <c r="H6177" s="49"/>
      <c r="I6177" s="49"/>
      <c r="J6177" s="50"/>
      <c r="K6177" s="50"/>
    </row>
    <row r="6178" spans="8:11">
      <c r="H6178" s="49"/>
      <c r="I6178" s="49"/>
      <c r="J6178" s="50"/>
      <c r="K6178" s="50"/>
    </row>
    <row r="6179" spans="8:11">
      <c r="H6179" s="49"/>
      <c r="I6179" s="49"/>
      <c r="J6179" s="50"/>
      <c r="K6179" s="50"/>
    </row>
    <row r="6180" spans="8:11">
      <c r="H6180" s="49"/>
      <c r="I6180" s="49"/>
      <c r="J6180" s="50"/>
      <c r="K6180" s="50"/>
    </row>
    <row r="6181" spans="8:11">
      <c r="H6181" s="49"/>
      <c r="I6181" s="49"/>
      <c r="J6181" s="50"/>
      <c r="K6181" s="50"/>
    </row>
    <row r="6182" spans="8:11">
      <c r="H6182" s="49"/>
      <c r="I6182" s="49"/>
      <c r="J6182" s="50"/>
      <c r="K6182" s="50"/>
    </row>
    <row r="6183" spans="8:11">
      <c r="H6183" s="49"/>
      <c r="I6183" s="49"/>
      <c r="J6183" s="50"/>
      <c r="K6183" s="50"/>
    </row>
    <row r="6184" spans="8:11">
      <c r="H6184" s="49"/>
      <c r="I6184" s="49"/>
      <c r="J6184" s="50"/>
      <c r="K6184" s="50"/>
    </row>
    <row r="6185" spans="8:11">
      <c r="H6185" s="49"/>
      <c r="I6185" s="49"/>
      <c r="J6185" s="50"/>
      <c r="K6185" s="50"/>
    </row>
    <row r="6186" spans="8:11">
      <c r="H6186" s="49"/>
      <c r="I6186" s="49"/>
      <c r="J6186" s="50"/>
      <c r="K6186" s="50"/>
    </row>
    <row r="6187" spans="8:11">
      <c r="H6187" s="49"/>
      <c r="I6187" s="49"/>
      <c r="J6187" s="50"/>
      <c r="K6187" s="50"/>
    </row>
    <row r="6188" spans="8:11">
      <c r="H6188" s="49"/>
      <c r="I6188" s="49"/>
      <c r="J6188" s="50"/>
      <c r="K6188" s="50"/>
    </row>
    <row r="6189" spans="8:11">
      <c r="H6189" s="49"/>
      <c r="I6189" s="49"/>
      <c r="J6189" s="50"/>
      <c r="K6189" s="50"/>
    </row>
    <row r="6190" spans="8:11">
      <c r="H6190" s="49"/>
      <c r="I6190" s="49"/>
      <c r="J6190" s="50"/>
      <c r="K6190" s="50"/>
    </row>
    <row r="6191" spans="8:11">
      <c r="H6191" s="49"/>
      <c r="I6191" s="49"/>
      <c r="J6191" s="50"/>
      <c r="K6191" s="50"/>
    </row>
    <row r="6192" spans="8:11">
      <c r="H6192" s="49"/>
      <c r="I6192" s="49"/>
      <c r="J6192" s="50"/>
      <c r="K6192" s="50"/>
    </row>
    <row r="6193" spans="8:11">
      <c r="H6193" s="49"/>
      <c r="I6193" s="49"/>
      <c r="J6193" s="50"/>
      <c r="K6193" s="50"/>
    </row>
  </sheetData>
  <sheetProtection selectLockedCells="1"/>
  <autoFilter ref="A2:AO2" xr:uid="{00000000-0009-0000-0000-000001000000}"/>
  <mergeCells count="5">
    <mergeCell ref="A1:A2"/>
    <mergeCell ref="B1:B2"/>
    <mergeCell ref="C1:C2"/>
    <mergeCell ref="E1:E2"/>
    <mergeCell ref="D1:D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1:AN251"/>
  <sheetViews>
    <sheetView workbookViewId="0">
      <selection activeCell="C6" sqref="C6"/>
    </sheetView>
  </sheetViews>
  <sheetFormatPr defaultRowHeight="12.5"/>
  <cols>
    <col min="1" max="1" width="9.1796875"/>
    <col min="2" max="2" width="16.54296875" customWidth="1"/>
    <col min="3" max="3" width="14.453125" customWidth="1"/>
    <col min="4" max="4" width="13.81640625" customWidth="1"/>
  </cols>
  <sheetData>
    <row r="1" spans="2:40">
      <c r="B1" s="41"/>
    </row>
    <row r="2" spans="2:40" ht="16" customHeight="1">
      <c r="B2" s="42" t="s">
        <v>62</v>
      </c>
      <c r="C2" s="43" t="str">
        <f>LEFT(C4,4)&amp;C3</f>
        <v>2022Jun</v>
      </c>
      <c r="D2" s="43" t="str">
        <f t="shared" ref="D2:E2" si="0">LEFT(D4,4)&amp;D3</f>
        <v>2018Jul</v>
      </c>
      <c r="E2" s="43" t="str">
        <f t="shared" si="0"/>
        <v>2018Aug</v>
      </c>
      <c r="F2" s="43" t="str">
        <f t="shared" ref="F2" si="1">LEFT(F4,4)&amp;F3</f>
        <v>2018Sep</v>
      </c>
      <c r="G2" s="43" t="str">
        <f t="shared" ref="G2" si="2">LEFT(G4,4)&amp;G3</f>
        <v>2018Oct</v>
      </c>
      <c r="H2" s="43" t="str">
        <f t="shared" ref="H2" si="3">LEFT(H4,4)&amp;H3</f>
        <v>2018Nov</v>
      </c>
      <c r="I2" s="43" t="str">
        <f t="shared" ref="I2" si="4">LEFT(I4,4)&amp;I3</f>
        <v>2018Dec</v>
      </c>
      <c r="J2" s="43" t="str">
        <f t="shared" ref="J2" si="5">LEFT(J4,4)&amp;J3</f>
        <v>2019Jan</v>
      </c>
      <c r="K2" s="43" t="str">
        <f t="shared" ref="K2" si="6">LEFT(K4,4)&amp;K3</f>
        <v>2019Feb</v>
      </c>
      <c r="L2" s="43" t="str">
        <f t="shared" ref="L2" si="7">LEFT(L4,4)&amp;L3</f>
        <v>2019Mar</v>
      </c>
      <c r="M2" s="43" t="str">
        <f t="shared" ref="M2" si="8">LEFT(M4,4)&amp;M3</f>
        <v>2019Apr</v>
      </c>
      <c r="N2" s="43" t="str">
        <f t="shared" ref="N2" si="9">LEFT(N4,4)&amp;N3</f>
        <v>2019May</v>
      </c>
      <c r="O2" s="43" t="str">
        <f t="shared" ref="O2" si="10">LEFT(O4,4)&amp;O3</f>
        <v>2019Jun</v>
      </c>
      <c r="P2" s="43" t="str">
        <f t="shared" ref="P2" si="11">LEFT(P4,4)&amp;P3</f>
        <v>2019Jul</v>
      </c>
      <c r="Q2" s="43" t="str">
        <f t="shared" ref="Q2" si="12">LEFT(Q4,4)&amp;Q3</f>
        <v>2019Aug</v>
      </c>
      <c r="R2" s="43" t="str">
        <f t="shared" ref="R2" si="13">LEFT(R4,4)&amp;R3</f>
        <v>2019Sep</v>
      </c>
      <c r="S2" s="43" t="str">
        <f t="shared" ref="S2" si="14">LEFT(S4,4)&amp;S3</f>
        <v>2019Oct</v>
      </c>
      <c r="T2" s="43" t="str">
        <f t="shared" ref="T2" si="15">LEFT(T4,4)&amp;T3</f>
        <v>2019Nov</v>
      </c>
      <c r="U2" s="43" t="str">
        <f t="shared" ref="U2" si="16">LEFT(U4,4)&amp;U3</f>
        <v>2019Dec</v>
      </c>
      <c r="V2" s="43" t="str">
        <f t="shared" ref="V2" si="17">LEFT(V4,4)&amp;V3</f>
        <v>2020Jan</v>
      </c>
      <c r="W2" s="43" t="str">
        <f t="shared" ref="W2" si="18">LEFT(W4,4)&amp;W3</f>
        <v>2020Feb</v>
      </c>
      <c r="X2" s="43" t="str">
        <f t="shared" ref="X2" si="19">LEFT(X4,4)&amp;X3</f>
        <v>2020Mar</v>
      </c>
      <c r="Y2" s="43" t="str">
        <f t="shared" ref="Y2" si="20">LEFT(Y4,4)&amp;Y3</f>
        <v>2020Apr</v>
      </c>
      <c r="Z2" s="43" t="str">
        <f t="shared" ref="Z2" si="21">LEFT(Z4,4)&amp;Z3</f>
        <v>2020May</v>
      </c>
      <c r="AA2" s="43" t="str">
        <f t="shared" ref="AA2" si="22">LEFT(AA4,4)&amp;AA3</f>
        <v>2020Jun</v>
      </c>
      <c r="AB2" s="43" t="str">
        <f t="shared" ref="AB2" si="23">LEFT(AB4,4)&amp;AB3</f>
        <v>2020Jul</v>
      </c>
      <c r="AC2" s="43" t="str">
        <f t="shared" ref="AC2" si="24">LEFT(AC4,4)&amp;AC3</f>
        <v>2020Aug</v>
      </c>
      <c r="AD2" s="43" t="str">
        <f t="shared" ref="AD2" si="25">LEFT(AD4,4)&amp;AD3</f>
        <v>2020Sep</v>
      </c>
      <c r="AE2" s="43" t="str">
        <f t="shared" ref="AE2" si="26">LEFT(AE4,4)&amp;AE3</f>
        <v>2020Oct</v>
      </c>
      <c r="AF2" s="43" t="str">
        <f t="shared" ref="AF2" si="27">LEFT(AF4,4)&amp;AF3</f>
        <v>2020Nov</v>
      </c>
      <c r="AG2" s="43" t="str">
        <f t="shared" ref="AG2" si="28">LEFT(AG4,4)&amp;AG3</f>
        <v>2020Dec</v>
      </c>
      <c r="AH2" s="43" t="str">
        <f t="shared" ref="AH2" si="29">LEFT(AH4,4)&amp;AH3</f>
        <v>2021Jan</v>
      </c>
      <c r="AI2" s="43" t="str">
        <f t="shared" ref="AI2" si="30">LEFT(AI4,4)&amp;AI3</f>
        <v>2021Feb</v>
      </c>
      <c r="AJ2" s="43" t="str">
        <f t="shared" ref="AJ2" si="31">LEFT(AJ4,4)&amp;AJ3</f>
        <v>2021Mar</v>
      </c>
      <c r="AK2" s="43" t="str">
        <f t="shared" ref="AK2" si="32">LEFT(AK4,4)&amp;AK3</f>
        <v>2021Apr</v>
      </c>
      <c r="AL2" s="43" t="str">
        <f t="shared" ref="AL2" si="33">LEFT(AL4,4)&amp;AL3</f>
        <v>2021May</v>
      </c>
    </row>
    <row r="3" spans="2:40" ht="16" customHeight="1">
      <c r="B3" s="42" t="s">
        <v>63</v>
      </c>
      <c r="C3" s="93" t="str">
        <f>VLOOKUP(RIGHT(C4,2),'Dates conversion sheet'!$B:$C,2,0)</f>
        <v>Jun</v>
      </c>
      <c r="D3" s="93" t="str">
        <f>VLOOKUP(RIGHT(D4,2),'Dates conversion sheet'!$B:$C,2,0)</f>
        <v>Jul</v>
      </c>
      <c r="E3" s="93" t="str">
        <f>VLOOKUP(RIGHT(E4,2),'Dates conversion sheet'!$B:$C,2,0)</f>
        <v>Aug</v>
      </c>
      <c r="F3" s="93" t="str">
        <f>VLOOKUP(RIGHT(F4,2),'Dates conversion sheet'!$B:$C,2,0)</f>
        <v>Sep</v>
      </c>
      <c r="G3" s="93" t="str">
        <f>VLOOKUP(RIGHT(G4,2),'Dates conversion sheet'!$B:$C,2,0)</f>
        <v>Oct</v>
      </c>
      <c r="H3" s="93" t="str">
        <f>VLOOKUP(RIGHT(H4,2),'Dates conversion sheet'!$B:$C,2,0)</f>
        <v>Nov</v>
      </c>
      <c r="I3" s="93" t="str">
        <f>VLOOKUP(RIGHT(I4,2),'Dates conversion sheet'!$B:$C,2,0)</f>
        <v>Dec</v>
      </c>
      <c r="J3" s="93" t="str">
        <f>VLOOKUP(RIGHT(J4,2),'Dates conversion sheet'!$B:$C,2,0)</f>
        <v>Jan</v>
      </c>
      <c r="K3" s="93" t="str">
        <f>VLOOKUP(RIGHT(K4,2),'Dates conversion sheet'!$B:$C,2,0)</f>
        <v>Feb</v>
      </c>
      <c r="L3" s="93" t="str">
        <f>VLOOKUP(RIGHT(L4,2),'Dates conversion sheet'!$B:$C,2,0)</f>
        <v>Mar</v>
      </c>
      <c r="M3" s="93" t="str">
        <f>VLOOKUP(RIGHT(M4,2),'Dates conversion sheet'!$B:$C,2,0)</f>
        <v>Apr</v>
      </c>
      <c r="N3" s="93" t="str">
        <f>VLOOKUP(RIGHT(N4,2),'Dates conversion sheet'!$B:$C,2,0)</f>
        <v>May</v>
      </c>
      <c r="O3" s="93" t="str">
        <f>VLOOKUP(RIGHT(O4,2),'Dates conversion sheet'!$B:$C,2,0)</f>
        <v>Jun</v>
      </c>
      <c r="P3" s="93" t="str">
        <f>VLOOKUP(RIGHT(P4,2),'Dates conversion sheet'!$B:$C,2,0)</f>
        <v>Jul</v>
      </c>
      <c r="Q3" s="93" t="str">
        <f>VLOOKUP(RIGHT(Q4,2),'Dates conversion sheet'!$B:$C,2,0)</f>
        <v>Aug</v>
      </c>
      <c r="R3" s="93" t="str">
        <f>VLOOKUP(RIGHT(R4,2),'Dates conversion sheet'!$B:$C,2,0)</f>
        <v>Sep</v>
      </c>
      <c r="S3" s="93" t="str">
        <f>VLOOKUP(RIGHT(S4,2),'Dates conversion sheet'!$B:$C,2,0)</f>
        <v>Oct</v>
      </c>
      <c r="T3" s="93" t="str">
        <f>VLOOKUP(RIGHT(T4,2),'Dates conversion sheet'!$B:$C,2,0)</f>
        <v>Nov</v>
      </c>
      <c r="U3" s="93" t="str">
        <f>VLOOKUP(RIGHT(U4,2),'Dates conversion sheet'!$B:$C,2,0)</f>
        <v>Dec</v>
      </c>
      <c r="V3" s="93" t="str">
        <f>VLOOKUP(RIGHT(V4,2),'Dates conversion sheet'!$B:$C,2,0)</f>
        <v>Jan</v>
      </c>
      <c r="W3" s="93" t="str">
        <f>VLOOKUP(RIGHT(W4,2),'Dates conversion sheet'!$B:$C,2,0)</f>
        <v>Feb</v>
      </c>
      <c r="X3" s="93" t="str">
        <f>VLOOKUP(RIGHT(X4,2),'Dates conversion sheet'!$B:$C,2,0)</f>
        <v>Mar</v>
      </c>
      <c r="Y3" s="93" t="str">
        <f>VLOOKUP(RIGHT(Y4,2),'Dates conversion sheet'!$B:$C,2,0)</f>
        <v>Apr</v>
      </c>
      <c r="Z3" s="93" t="str">
        <f>VLOOKUP(RIGHT(Z4,2),'Dates conversion sheet'!$B:$C,2,0)</f>
        <v>May</v>
      </c>
      <c r="AA3" s="93" t="str">
        <f>VLOOKUP(RIGHT(AA4,2),'Dates conversion sheet'!$B:$C,2,0)</f>
        <v>Jun</v>
      </c>
      <c r="AB3" s="93" t="str">
        <f>VLOOKUP(RIGHT(AB4,2),'Dates conversion sheet'!$B:$C,2,0)</f>
        <v>Jul</v>
      </c>
      <c r="AC3" s="93" t="str">
        <f>VLOOKUP(RIGHT(AC4,2),'Dates conversion sheet'!$B:$C,2,0)</f>
        <v>Aug</v>
      </c>
      <c r="AD3" s="93" t="str">
        <f>VLOOKUP(RIGHT(AD4,2),'Dates conversion sheet'!$B:$C,2,0)</f>
        <v>Sep</v>
      </c>
      <c r="AE3" s="93" t="str">
        <f>VLOOKUP(RIGHT(AE4,2),'Dates conversion sheet'!$B:$C,2,0)</f>
        <v>Oct</v>
      </c>
      <c r="AF3" s="93" t="str">
        <f>VLOOKUP(RIGHT(AF4,2),'Dates conversion sheet'!$B:$C,2,0)</f>
        <v>Nov</v>
      </c>
      <c r="AG3" s="93" t="str">
        <f>VLOOKUP(RIGHT(AG4,2),'Dates conversion sheet'!$B:$C,2,0)</f>
        <v>Dec</v>
      </c>
      <c r="AH3" s="93" t="str">
        <f>VLOOKUP(RIGHT(AH4,2),'Dates conversion sheet'!$B:$C,2,0)</f>
        <v>Jan</v>
      </c>
      <c r="AI3" s="93" t="str">
        <f>VLOOKUP(RIGHT(AI4,2),'Dates conversion sheet'!$B:$C,2,0)</f>
        <v>Feb</v>
      </c>
      <c r="AJ3" s="93" t="str">
        <f>VLOOKUP(RIGHT(AJ4,2),'Dates conversion sheet'!$B:$C,2,0)</f>
        <v>Mar</v>
      </c>
      <c r="AK3" s="93" t="str">
        <f>VLOOKUP(RIGHT(AK4,2),'Dates conversion sheet'!$B:$C,2,0)</f>
        <v>Apr</v>
      </c>
      <c r="AL3" s="93" t="str">
        <f>VLOOKUP(RIGHT(AL4,2),'Dates conversion sheet'!$B:$C,2,0)</f>
        <v>May</v>
      </c>
    </row>
    <row r="4" spans="2:40" ht="16" customHeight="1">
      <c r="B4" s="42" t="s">
        <v>64</v>
      </c>
      <c r="C4" s="44" t="str">
        <f>IF(MONTH('Demand Plan'!F2)&lt;10,YEAR('Demand Plan'!F2)&amp;"0"&amp;MONTH('Demand Plan'!F2),YEAR('Demand Plan'!F2)&amp;MONTH('Demand Plan'!F2))</f>
        <v>202206</v>
      </c>
      <c r="D4" s="44" t="str">
        <f>IF(MONTH('Demand Plan'!G2)&lt;10,YEAR('Demand Plan'!G2)&amp;"0"&amp;MONTH('Demand Plan'!G2),YEAR('Demand Plan'!G2)&amp;MONTH('Demand Plan'!G2))</f>
        <v>201807</v>
      </c>
      <c r="E4" s="44" t="str">
        <f>IF(MONTH('Demand Plan'!H2)&lt;10,YEAR('Demand Plan'!H2)&amp;"0"&amp;MONTH('Demand Plan'!H2),YEAR('Demand Plan'!H2)&amp;MONTH('Demand Plan'!H2))</f>
        <v>201808</v>
      </c>
      <c r="F4" s="44" t="str">
        <f>IF(MONTH('Demand Plan'!I2)&lt;10,YEAR('Demand Plan'!I2)&amp;"0"&amp;MONTH('Demand Plan'!I2),YEAR('Demand Plan'!I2)&amp;MONTH('Demand Plan'!I2))</f>
        <v>201809</v>
      </c>
      <c r="G4" s="44" t="str">
        <f>IF(MONTH('Demand Plan'!J2)&lt;10,YEAR('Demand Plan'!J2)&amp;"0"&amp;MONTH('Demand Plan'!J2),YEAR('Demand Plan'!J2)&amp;MONTH('Demand Plan'!J2))</f>
        <v>201810</v>
      </c>
      <c r="H4" s="44" t="str">
        <f>IF(MONTH('Demand Plan'!K2)&lt;10,YEAR('Demand Plan'!K2)&amp;"0"&amp;MONTH('Demand Plan'!K2),YEAR('Demand Plan'!K2)&amp;MONTH('Demand Plan'!K2))</f>
        <v>201811</v>
      </c>
      <c r="I4" s="44" t="str">
        <f>IF(MONTH('Demand Plan'!L2)&lt;10,YEAR('Demand Plan'!L2)&amp;"0"&amp;MONTH('Demand Plan'!L2),YEAR('Demand Plan'!L2)&amp;MONTH('Demand Plan'!L2))</f>
        <v>201812</v>
      </c>
      <c r="J4" s="44" t="str">
        <f>IF(MONTH('Demand Plan'!M2)&lt;10,YEAR('Demand Plan'!M2)&amp;"0"&amp;MONTH('Demand Plan'!M2),YEAR('Demand Plan'!M2)&amp;MONTH('Demand Plan'!M2))</f>
        <v>201901</v>
      </c>
      <c r="K4" s="44" t="str">
        <f>IF(MONTH('Demand Plan'!N2)&lt;10,YEAR('Demand Plan'!N2)&amp;"0"&amp;MONTH('Demand Plan'!N2),YEAR('Demand Plan'!N2)&amp;MONTH('Demand Plan'!N2))</f>
        <v>201902</v>
      </c>
      <c r="L4" s="44" t="str">
        <f>IF(MONTH('Demand Plan'!O2)&lt;10,YEAR('Demand Plan'!O2)&amp;"0"&amp;MONTH('Demand Plan'!O2),YEAR('Demand Plan'!O2)&amp;MONTH('Demand Plan'!O2))</f>
        <v>201903</v>
      </c>
      <c r="M4" s="44" t="str">
        <f>IF(MONTH('Demand Plan'!P2)&lt;10,YEAR('Demand Plan'!P2)&amp;"0"&amp;MONTH('Demand Plan'!P2),YEAR('Demand Plan'!P2)&amp;MONTH('Demand Plan'!P2))</f>
        <v>201904</v>
      </c>
      <c r="N4" s="44" t="str">
        <f>IF(MONTH('Demand Plan'!Q2)&lt;10,YEAR('Demand Plan'!Q2)&amp;"0"&amp;MONTH('Demand Plan'!Q2),YEAR('Demand Plan'!Q2)&amp;MONTH('Demand Plan'!Q2))</f>
        <v>201905</v>
      </c>
      <c r="O4" s="44" t="str">
        <f>IF(MONTH('Demand Plan'!R2)&lt;10,YEAR('Demand Plan'!R2)&amp;"0"&amp;MONTH('Demand Plan'!R2),YEAR('Demand Plan'!R2)&amp;MONTH('Demand Plan'!R2))</f>
        <v>201906</v>
      </c>
      <c r="P4" s="44" t="str">
        <f>IF(MONTH('Demand Plan'!S2)&lt;10,YEAR('Demand Plan'!S2)&amp;"0"&amp;MONTH('Demand Plan'!S2),YEAR('Demand Plan'!S2)&amp;MONTH('Demand Plan'!S2))</f>
        <v>201907</v>
      </c>
      <c r="Q4" s="44" t="str">
        <f>IF(MONTH('Demand Plan'!T2)&lt;10,YEAR('Demand Plan'!T2)&amp;"0"&amp;MONTH('Demand Plan'!T2),YEAR('Demand Plan'!T2)&amp;MONTH('Demand Plan'!T2))</f>
        <v>201908</v>
      </c>
      <c r="R4" s="44" t="str">
        <f>IF(MONTH('Demand Plan'!U2)&lt;10,YEAR('Demand Plan'!U2)&amp;"0"&amp;MONTH('Demand Plan'!U2),YEAR('Demand Plan'!U2)&amp;MONTH('Demand Plan'!U2))</f>
        <v>201909</v>
      </c>
      <c r="S4" s="44" t="str">
        <f>IF(MONTH('Demand Plan'!V2)&lt;10,YEAR('Demand Plan'!V2)&amp;"0"&amp;MONTH('Demand Plan'!V2),YEAR('Demand Plan'!V2)&amp;MONTH('Demand Plan'!V2))</f>
        <v>201910</v>
      </c>
      <c r="T4" s="44" t="str">
        <f>IF(MONTH('Demand Plan'!W2)&lt;10,YEAR('Demand Plan'!W2)&amp;"0"&amp;MONTH('Demand Plan'!W2),YEAR('Demand Plan'!W2)&amp;MONTH('Demand Plan'!W2))</f>
        <v>201911</v>
      </c>
      <c r="U4" s="44" t="str">
        <f>IF(MONTH('Demand Plan'!X2)&lt;10,YEAR('Demand Plan'!X2)&amp;"0"&amp;MONTH('Demand Plan'!X2),YEAR('Demand Plan'!X2)&amp;MONTH('Demand Plan'!X2))</f>
        <v>201912</v>
      </c>
      <c r="V4" s="44" t="str">
        <f>IF(MONTH('Demand Plan'!Y2)&lt;10,YEAR('Demand Plan'!Y2)&amp;"0"&amp;MONTH('Demand Plan'!Y2),YEAR('Demand Plan'!Y2)&amp;MONTH('Demand Plan'!Y2))</f>
        <v>202001</v>
      </c>
      <c r="W4" s="44" t="str">
        <f>IF(MONTH('Demand Plan'!Z2)&lt;10,YEAR('Demand Plan'!Z2)&amp;"0"&amp;MONTH('Demand Plan'!Z2),YEAR('Demand Plan'!Z2)&amp;MONTH('Demand Plan'!Z2))</f>
        <v>202002</v>
      </c>
      <c r="X4" s="44" t="str">
        <f>IF(MONTH('Demand Plan'!AA2)&lt;10,YEAR('Demand Plan'!AA2)&amp;"0"&amp;MONTH('Demand Plan'!AA2),YEAR('Demand Plan'!AA2)&amp;MONTH('Demand Plan'!AA2))</f>
        <v>202003</v>
      </c>
      <c r="Y4" s="44" t="str">
        <f>IF(MONTH('Demand Plan'!AB2)&lt;10,YEAR('Demand Plan'!AB2)&amp;"0"&amp;MONTH('Demand Plan'!AB2),YEAR('Demand Plan'!AB2)&amp;MONTH('Demand Plan'!AB2))</f>
        <v>202004</v>
      </c>
      <c r="Z4" s="44" t="str">
        <f>IF(MONTH('Demand Plan'!AC2)&lt;10,YEAR('Demand Plan'!AC2)&amp;"0"&amp;MONTH('Demand Plan'!AC2),YEAR('Demand Plan'!AC2)&amp;MONTH('Demand Plan'!AC2))</f>
        <v>202005</v>
      </c>
      <c r="AA4" s="44" t="str">
        <f>IF(MONTH('Demand Plan'!AD2)&lt;10,YEAR('Demand Plan'!AD2)&amp;"0"&amp;MONTH('Demand Plan'!AD2),YEAR('Demand Plan'!AD2)&amp;MONTH('Demand Plan'!AD2))</f>
        <v>202006</v>
      </c>
      <c r="AB4" s="44" t="str">
        <f>IF(MONTH('Demand Plan'!AE2)&lt;10,YEAR('Demand Plan'!AE2)&amp;"0"&amp;MONTH('Demand Plan'!AE2),YEAR('Demand Plan'!AE2)&amp;MONTH('Demand Plan'!AE2))</f>
        <v>202007</v>
      </c>
      <c r="AC4" s="44" t="str">
        <f>IF(MONTH('Demand Plan'!AF2)&lt;10,YEAR('Demand Plan'!AF2)&amp;"0"&amp;MONTH('Demand Plan'!AF2),YEAR('Demand Plan'!AF2)&amp;MONTH('Demand Plan'!AF2))</f>
        <v>202008</v>
      </c>
      <c r="AD4" s="44" t="str">
        <f>IF(MONTH('Demand Plan'!AG2)&lt;10,YEAR('Demand Plan'!AG2)&amp;"0"&amp;MONTH('Demand Plan'!AG2),YEAR('Demand Plan'!AG2)&amp;MONTH('Demand Plan'!AG2))</f>
        <v>202009</v>
      </c>
      <c r="AE4" s="44" t="str">
        <f>IF(MONTH('Demand Plan'!AH2)&lt;10,YEAR('Demand Plan'!AH2)&amp;"0"&amp;MONTH('Demand Plan'!AH2),YEAR('Demand Plan'!AH2)&amp;MONTH('Demand Plan'!AH2))</f>
        <v>202010</v>
      </c>
      <c r="AF4" s="44" t="str">
        <f>IF(MONTH('Demand Plan'!AI2)&lt;10,YEAR('Demand Plan'!AI2)&amp;"0"&amp;MONTH('Demand Plan'!AI2),YEAR('Demand Plan'!AI2)&amp;MONTH('Demand Plan'!AI2))</f>
        <v>202011</v>
      </c>
      <c r="AG4" s="44" t="str">
        <f>IF(MONTH('Demand Plan'!AJ2)&lt;10,YEAR('Demand Plan'!AJ2)&amp;"0"&amp;MONTH('Demand Plan'!AJ2),YEAR('Demand Plan'!AJ2)&amp;MONTH('Demand Plan'!AJ2))</f>
        <v>202012</v>
      </c>
      <c r="AH4" s="44" t="str">
        <f>IF(MONTH('Demand Plan'!AK2)&lt;10,YEAR('Demand Plan'!AK2)&amp;"0"&amp;MONTH('Demand Plan'!AK2),YEAR('Demand Plan'!AK2)&amp;MONTH('Demand Plan'!AK2))</f>
        <v>202101</v>
      </c>
      <c r="AI4" s="44" t="str">
        <f>IF(MONTH('Demand Plan'!AL2)&lt;10,YEAR('Demand Plan'!AL2)&amp;"0"&amp;MONTH('Demand Plan'!AL2),YEAR('Demand Plan'!AL2)&amp;MONTH('Demand Plan'!AL2))</f>
        <v>202102</v>
      </c>
      <c r="AJ4" s="44" t="str">
        <f>IF(MONTH('Demand Plan'!AM2)&lt;10,YEAR('Demand Plan'!AM2)&amp;"0"&amp;MONTH('Demand Plan'!AM2),YEAR('Demand Plan'!AM2)&amp;MONTH('Demand Plan'!AM2))</f>
        <v>202103</v>
      </c>
      <c r="AK4" s="44" t="str">
        <f>IF(MONTH('Demand Plan'!AN2)&lt;10,YEAR('Demand Plan'!AN2)&amp;"0"&amp;MONTH('Demand Plan'!AN2),YEAR('Demand Plan'!AN2)&amp;MONTH('Demand Plan'!AN2))</f>
        <v>202104</v>
      </c>
      <c r="AL4" s="44" t="str">
        <f>IF(MONTH('Demand Plan'!AO2)&lt;10,YEAR('Demand Plan'!AO2)&amp;"0"&amp;MONTH('Demand Plan'!AO2),YEAR('Demand Plan'!AO2)&amp;MONTH('Demand Plan'!AO2))</f>
        <v>202105</v>
      </c>
    </row>
    <row r="5" spans="2:40" ht="16" customHeight="1">
      <c r="B5" s="42" t="s">
        <v>65</v>
      </c>
      <c r="C5" s="44" t="str">
        <f>IF(WEEKNUM('Demand Plan'!F2,21)&lt;10,YEAR('Demand Plan'!F2)&amp;"0"&amp;WEEKNUM('Demand Plan'!F2,21),YEAR('Demand Plan'!F2)&amp;WEEKNUM('Demand Plan'!F2,21))</f>
        <v>202222</v>
      </c>
      <c r="D5" s="44" t="str">
        <f>IF(WEEKNUM('Demand Plan'!G2,21)&lt;10,YEAR('Demand Plan'!G2)&amp;"0"&amp;WEEKNUM('Demand Plan'!G2,21),YEAR('Demand Plan'!G2)&amp;WEEKNUM('Demand Plan'!G2,21))</f>
        <v>201826</v>
      </c>
      <c r="E5" s="44" t="str">
        <f>IF(WEEKNUM('Demand Plan'!H2,21)&lt;10,YEAR('Demand Plan'!H2)&amp;"0"&amp;WEEKNUM('Demand Plan'!H2,21),YEAR('Demand Plan'!H2)&amp;WEEKNUM('Demand Plan'!H2,21))</f>
        <v>201831</v>
      </c>
      <c r="F5" s="44" t="str">
        <f>IF(WEEKNUM('Demand Plan'!I2,21)&lt;10,YEAR('Demand Plan'!I2)&amp;"0"&amp;WEEKNUM('Demand Plan'!I2,21),YEAR('Demand Plan'!I2)&amp;WEEKNUM('Demand Plan'!I2,21))</f>
        <v>201835</v>
      </c>
      <c r="G5" s="44" t="str">
        <f>IF(WEEKNUM('Demand Plan'!J2,21)&lt;10,YEAR('Demand Plan'!J2)&amp;"0"&amp;WEEKNUM('Demand Plan'!J2,21),YEAR('Demand Plan'!J2)&amp;WEEKNUM('Demand Plan'!J2,21))</f>
        <v>201840</v>
      </c>
      <c r="H5" s="44" t="str">
        <f>IF(WEEKNUM('Demand Plan'!K2,21)&lt;10,YEAR('Demand Plan'!K2)&amp;"0"&amp;WEEKNUM('Demand Plan'!K2,21),YEAR('Demand Plan'!K2)&amp;WEEKNUM('Demand Plan'!K2,21))</f>
        <v>201844</v>
      </c>
      <c r="I5" s="44" t="str">
        <f>IF(WEEKNUM('Demand Plan'!L2,21)&lt;10,YEAR('Demand Plan'!L2)&amp;"0"&amp;WEEKNUM('Demand Plan'!L2,21),YEAR('Demand Plan'!L2)&amp;WEEKNUM('Demand Plan'!L2,21))</f>
        <v>201848</v>
      </c>
      <c r="J5" s="44" t="str">
        <f>IF(WEEKNUM('Demand Plan'!M2,21)&lt;10,YEAR('Demand Plan'!M2)&amp;"0"&amp;WEEKNUM('Demand Plan'!M2,21),YEAR('Demand Plan'!M2)&amp;WEEKNUM('Demand Plan'!M2,21))</f>
        <v>201901</v>
      </c>
      <c r="K5" s="44" t="str">
        <f>IF(WEEKNUM('Demand Plan'!N2,21)&lt;10,YEAR('Demand Plan'!N2)&amp;"0"&amp;WEEKNUM('Demand Plan'!N2,21),YEAR('Demand Plan'!N2)&amp;WEEKNUM('Demand Plan'!N2,21))</f>
        <v>201905</v>
      </c>
      <c r="L5" s="44" t="str">
        <f>IF(WEEKNUM('Demand Plan'!O2,21)&lt;10,YEAR('Demand Plan'!O2)&amp;"0"&amp;WEEKNUM('Demand Plan'!O2,21),YEAR('Demand Plan'!O2)&amp;WEEKNUM('Demand Plan'!O2,21))</f>
        <v>201909</v>
      </c>
      <c r="M5" s="44" t="str">
        <f>IF(WEEKNUM('Demand Plan'!P2,21)&lt;10,YEAR('Demand Plan'!P2)&amp;"0"&amp;WEEKNUM('Demand Plan'!P2,21),YEAR('Demand Plan'!P2)&amp;WEEKNUM('Demand Plan'!P2,21))</f>
        <v>201914</v>
      </c>
      <c r="N5" s="44" t="str">
        <f>IF(WEEKNUM('Demand Plan'!Q2,21)&lt;10,YEAR('Demand Plan'!Q2)&amp;"0"&amp;WEEKNUM('Demand Plan'!Q2,21),YEAR('Demand Plan'!Q2)&amp;WEEKNUM('Demand Plan'!Q2,21))</f>
        <v>201918</v>
      </c>
      <c r="O5" s="44" t="str">
        <f>IF(WEEKNUM('Demand Plan'!R2,21)&lt;10,YEAR('Demand Plan'!R2)&amp;"0"&amp;WEEKNUM('Demand Plan'!R2,21),YEAR('Demand Plan'!R2)&amp;WEEKNUM('Demand Plan'!R2,21))</f>
        <v>201922</v>
      </c>
      <c r="P5" s="44" t="str">
        <f>IF(WEEKNUM('Demand Plan'!S2,21)&lt;10,YEAR('Demand Plan'!S2)&amp;"0"&amp;WEEKNUM('Demand Plan'!S2,21),YEAR('Demand Plan'!S2)&amp;WEEKNUM('Demand Plan'!S2,21))</f>
        <v>201927</v>
      </c>
      <c r="Q5" s="44" t="str">
        <f>IF(WEEKNUM('Demand Plan'!T2,21)&lt;10,YEAR('Demand Plan'!T2)&amp;"0"&amp;WEEKNUM('Demand Plan'!T2,21),YEAR('Demand Plan'!T2)&amp;WEEKNUM('Demand Plan'!T2,21))</f>
        <v>201931</v>
      </c>
      <c r="R5" s="44" t="str">
        <f>IF(WEEKNUM('Demand Plan'!U2,21)&lt;10,YEAR('Demand Plan'!U2)&amp;"0"&amp;WEEKNUM('Demand Plan'!U2,21),YEAR('Demand Plan'!U2)&amp;WEEKNUM('Demand Plan'!U2,21))</f>
        <v>201935</v>
      </c>
      <c r="S5" s="44" t="str">
        <f>IF(WEEKNUM('Demand Plan'!V2,21)&lt;10,YEAR('Demand Plan'!V2)&amp;"0"&amp;WEEKNUM('Demand Plan'!V2,21),YEAR('Demand Plan'!V2)&amp;WEEKNUM('Demand Plan'!V2,21))</f>
        <v>201940</v>
      </c>
      <c r="T5" s="44" t="str">
        <f>IF(WEEKNUM('Demand Plan'!W2,21)&lt;10,YEAR('Demand Plan'!W2)&amp;"0"&amp;WEEKNUM('Demand Plan'!W2,21),YEAR('Demand Plan'!W2)&amp;WEEKNUM('Demand Plan'!W2,21))</f>
        <v>201944</v>
      </c>
      <c r="U5" s="44" t="str">
        <f>IF(WEEKNUM('Demand Plan'!X2,21)&lt;10,YEAR('Demand Plan'!X2)&amp;"0"&amp;WEEKNUM('Demand Plan'!X2,21),YEAR('Demand Plan'!X2)&amp;WEEKNUM('Demand Plan'!X2,21))</f>
        <v>201948</v>
      </c>
      <c r="V5" s="44" t="str">
        <f>IF(WEEKNUM('Demand Plan'!Y2,21)&lt;10,YEAR('Demand Plan'!Y2)&amp;"0"&amp;WEEKNUM('Demand Plan'!Y2,21),YEAR('Demand Plan'!Y2)&amp;WEEKNUM('Demand Plan'!Y2,21))</f>
        <v>202001</v>
      </c>
      <c r="W5" s="44" t="str">
        <f>IF(WEEKNUM('Demand Plan'!Z2,21)&lt;10,YEAR('Demand Plan'!Z2)&amp;"0"&amp;WEEKNUM('Demand Plan'!Z2,21),YEAR('Demand Plan'!Z2)&amp;WEEKNUM('Demand Plan'!Z2,21))</f>
        <v>202005</v>
      </c>
      <c r="X5" s="44" t="str">
        <f>IF(WEEKNUM('Demand Plan'!AA2,21)&lt;10,YEAR('Demand Plan'!AA2)&amp;"0"&amp;WEEKNUM('Demand Plan'!AA2,21),YEAR('Demand Plan'!AA2)&amp;WEEKNUM('Demand Plan'!AA2,21))</f>
        <v>202009</v>
      </c>
      <c r="Y5" s="44" t="str">
        <f>IF(WEEKNUM('Demand Plan'!AB2,21)&lt;10,YEAR('Demand Plan'!AB2)&amp;"0"&amp;WEEKNUM('Demand Plan'!AB2,21),YEAR('Demand Plan'!AB2)&amp;WEEKNUM('Demand Plan'!AB2,21))</f>
        <v>202014</v>
      </c>
      <c r="Z5" s="44" t="str">
        <f>IF(WEEKNUM('Demand Plan'!AC2,21)&lt;10,YEAR('Demand Plan'!AC2)&amp;"0"&amp;WEEKNUM('Demand Plan'!AC2,21),YEAR('Demand Plan'!AC2)&amp;WEEKNUM('Demand Plan'!AC2,21))</f>
        <v>202018</v>
      </c>
      <c r="AA5" s="44" t="str">
        <f>IF(WEEKNUM('Demand Plan'!AD2,21)&lt;10,YEAR('Demand Plan'!AD2)&amp;"0"&amp;WEEKNUM('Demand Plan'!AD2,21),YEAR('Demand Plan'!AD2)&amp;WEEKNUM('Demand Plan'!AD2,21))</f>
        <v>202023</v>
      </c>
      <c r="AB5" s="44" t="str">
        <f>IF(WEEKNUM('Demand Plan'!AE2,21)&lt;10,YEAR('Demand Plan'!AE2)&amp;"0"&amp;WEEKNUM('Demand Plan'!AE2,21),YEAR('Demand Plan'!AE2)&amp;WEEKNUM('Demand Plan'!AE2,21))</f>
        <v>202027</v>
      </c>
      <c r="AC5" s="44" t="str">
        <f>IF(WEEKNUM('Demand Plan'!AF2,21)&lt;10,YEAR('Demand Plan'!AF2)&amp;"0"&amp;WEEKNUM('Demand Plan'!AF2,21),YEAR('Demand Plan'!AF2)&amp;WEEKNUM('Demand Plan'!AF2,21))</f>
        <v>202031</v>
      </c>
      <c r="AD5" s="44" t="str">
        <f>IF(WEEKNUM('Demand Plan'!AG2,21)&lt;10,YEAR('Demand Plan'!AG2)&amp;"0"&amp;WEEKNUM('Demand Plan'!AG2,21),YEAR('Demand Plan'!AG2)&amp;WEEKNUM('Demand Plan'!AG2,21))</f>
        <v>202036</v>
      </c>
      <c r="AE5" s="44" t="str">
        <f>IF(WEEKNUM('Demand Plan'!AH2,21)&lt;10,YEAR('Demand Plan'!AH2)&amp;"0"&amp;WEEKNUM('Demand Plan'!AH2,21),YEAR('Demand Plan'!AH2)&amp;WEEKNUM('Demand Plan'!AH2,21))</f>
        <v>202040</v>
      </c>
      <c r="AF5" s="44" t="str">
        <f>IF(WEEKNUM('Demand Plan'!AI2,21)&lt;10,YEAR('Demand Plan'!AI2)&amp;"0"&amp;WEEKNUM('Demand Plan'!AI2,21),YEAR('Demand Plan'!AI2)&amp;WEEKNUM('Demand Plan'!AI2,21))</f>
        <v>202044</v>
      </c>
      <c r="AG5" s="44" t="str">
        <f>IF(WEEKNUM('Demand Plan'!AJ2,21)&lt;10,YEAR('Demand Plan'!AJ2)&amp;"0"&amp;WEEKNUM('Demand Plan'!AJ2,21),YEAR('Demand Plan'!AJ2)&amp;WEEKNUM('Demand Plan'!AJ2,21))</f>
        <v>202049</v>
      </c>
      <c r="AH5" s="44" t="str">
        <f>IF(WEEKNUM('Demand Plan'!AK2,21)&lt;10,YEAR('Demand Plan'!AK2)&amp;"0"&amp;WEEKNUM('Demand Plan'!AK2,21),YEAR('Demand Plan'!AK2)&amp;WEEKNUM('Demand Plan'!AK2,21))</f>
        <v>202153</v>
      </c>
      <c r="AI5" s="44" t="str">
        <f>IF(WEEKNUM('Demand Plan'!AL2,21)&lt;10,YEAR('Demand Plan'!AL2)&amp;"0"&amp;WEEKNUM('Demand Plan'!AL2,21),YEAR('Demand Plan'!AL2)&amp;WEEKNUM('Demand Plan'!AL2,21))</f>
        <v>202105</v>
      </c>
      <c r="AJ5" s="44" t="str">
        <f>IF(WEEKNUM('Demand Plan'!AM2,21)&lt;10,YEAR('Demand Plan'!AM2)&amp;"0"&amp;WEEKNUM('Demand Plan'!AM2,21),YEAR('Demand Plan'!AM2)&amp;WEEKNUM('Demand Plan'!AM2,21))</f>
        <v>202109</v>
      </c>
      <c r="AK5" s="44" t="str">
        <f>IF(WEEKNUM('Demand Plan'!AN2,21)&lt;10,YEAR('Demand Plan'!AN2)&amp;"0"&amp;WEEKNUM('Demand Plan'!AN2,21),YEAR('Demand Plan'!AN2)&amp;WEEKNUM('Demand Plan'!AN2,21))</f>
        <v>202113</v>
      </c>
      <c r="AL5" s="44" t="str">
        <f>IF(WEEKNUM('Demand Plan'!AO2,21)&lt;10,YEAR('Demand Plan'!AO2)&amp;"0"&amp;WEEKNUM('Demand Plan'!AO2,21),YEAR('Demand Plan'!AO2)&amp;WEEKNUM('Demand Plan'!AO2,21))</f>
        <v>202117</v>
      </c>
    </row>
    <row r="6" spans="2:40" ht="16" customHeight="1">
      <c r="B6" s="72" t="s">
        <v>55</v>
      </c>
      <c r="C6" s="44">
        <f>SUMIF('Demand Plan'!$B$3:$B$99669,'RCCP Conversion'!$B6,'Demand Plan'!F$3:F$99669)</f>
        <v>0</v>
      </c>
      <c r="D6" s="44">
        <f>SUMIF('Demand Plan'!$B$3:$B$99669,'RCCP Conversion'!$B6,'Demand Plan'!G$3:G$99669)</f>
        <v>0</v>
      </c>
      <c r="E6" s="44">
        <f>SUMIF('Demand Plan'!$B$3:$B$99669,'RCCP Conversion'!$B6,'Demand Plan'!H$3:H$99669)</f>
        <v>0</v>
      </c>
      <c r="F6" s="44">
        <f>SUMIF('Demand Plan'!$B$3:$B$99669,'RCCP Conversion'!$B6,'Demand Plan'!I$3:I$99669)</f>
        <v>0</v>
      </c>
      <c r="G6" s="44">
        <f>SUMIF('Demand Plan'!$B$3:$B$99669,'RCCP Conversion'!$B6,'Demand Plan'!J$3:J$99669)</f>
        <v>0</v>
      </c>
      <c r="H6" s="44">
        <f>SUMIF('Demand Plan'!$B$3:$B$99669,'RCCP Conversion'!$B6,'Demand Plan'!K$3:K$99669)</f>
        <v>0</v>
      </c>
      <c r="I6" s="44">
        <f>SUMIF('Demand Plan'!$B$3:$B$99669,'RCCP Conversion'!$B6,'Demand Plan'!L$3:L$99669)</f>
        <v>0</v>
      </c>
      <c r="J6" s="44">
        <f>SUMIF('Demand Plan'!$B$3:$B$99669,'RCCP Conversion'!$B6,'Demand Plan'!M$3:M$99669)</f>
        <v>0</v>
      </c>
      <c r="K6" s="44">
        <f>SUMIF('Demand Plan'!$B$3:$B$99669,'RCCP Conversion'!$B6,'Demand Plan'!N$3:N$99669)</f>
        <v>0</v>
      </c>
      <c r="L6" s="44">
        <f>SUMIF('Demand Plan'!$B$3:$B$99669,'RCCP Conversion'!$B6,'Demand Plan'!O$3:O$99669)</f>
        <v>0</v>
      </c>
      <c r="M6" s="44">
        <f>SUMIF('Demand Plan'!$B$3:$B$99669,'RCCP Conversion'!$B6,'Demand Plan'!P$3:P$99669)</f>
        <v>0</v>
      </c>
      <c r="N6" s="44">
        <f>SUMIF('Demand Plan'!$B$3:$B$99669,'RCCP Conversion'!$B6,'Demand Plan'!Q$3:Q$99669)</f>
        <v>0</v>
      </c>
      <c r="O6" s="44">
        <f>SUMIF('Demand Plan'!$B$3:$B$99669,'RCCP Conversion'!$B6,'Demand Plan'!R$3:R$99669)</f>
        <v>0</v>
      </c>
      <c r="P6" s="44">
        <f>SUMIF('Demand Plan'!$B$3:$B$99669,'RCCP Conversion'!$B6,'Demand Plan'!S$3:S$99669)</f>
        <v>0</v>
      </c>
      <c r="Q6" s="44">
        <f>SUMIF('Demand Plan'!$B$3:$B$99669,'RCCP Conversion'!$B6,'Demand Plan'!T$3:T$99669)</f>
        <v>0</v>
      </c>
      <c r="R6" s="44">
        <f>SUMIF('Demand Plan'!$B$3:$B$99669,'RCCP Conversion'!$B6,'Demand Plan'!U$3:U$99669)</f>
        <v>0</v>
      </c>
      <c r="S6" s="44">
        <f>SUMIF('Demand Plan'!$B$3:$B$99669,'RCCP Conversion'!$B6,'Demand Plan'!V$3:V$99669)</f>
        <v>0</v>
      </c>
      <c r="T6" s="44">
        <f>SUMIF('Demand Plan'!$B$3:$B$99669,'RCCP Conversion'!$B6,'Demand Plan'!W$3:W$99669)</f>
        <v>0</v>
      </c>
      <c r="U6" s="44">
        <f>SUMIF('Demand Plan'!$B$3:$B$99669,'RCCP Conversion'!$B6,'Demand Plan'!X$3:X$99669)</f>
        <v>0</v>
      </c>
      <c r="V6" s="44">
        <f>SUMIF('Demand Plan'!$B$3:$B$99669,'RCCP Conversion'!$B6,'Demand Plan'!Y$3:Y$99669)</f>
        <v>0</v>
      </c>
      <c r="W6" s="44">
        <f>SUMIF('Demand Plan'!$B$3:$B$99669,'RCCP Conversion'!$B6,'Demand Plan'!Z$3:Z$99669)</f>
        <v>0</v>
      </c>
      <c r="X6" s="44">
        <f>SUMIF('Demand Plan'!$B$3:$B$99669,'RCCP Conversion'!$B6,'Demand Plan'!AA$3:AA$99669)</f>
        <v>0</v>
      </c>
      <c r="Y6" s="44">
        <f>SUMIF('Demand Plan'!$B$3:$B$99669,'RCCP Conversion'!$B6,'Demand Plan'!AB$3:AB$99669)</f>
        <v>0</v>
      </c>
      <c r="Z6" s="44">
        <f>SUMIF('Demand Plan'!$B$3:$B$99669,'RCCP Conversion'!$B6,'Demand Plan'!AC$3:AC$99669)</f>
        <v>0</v>
      </c>
      <c r="AA6" s="44">
        <f>SUMIF('Demand Plan'!$B$3:$B$99669,'RCCP Conversion'!$B6,'Demand Plan'!AD$3:AD$99669)</f>
        <v>0</v>
      </c>
      <c r="AB6" s="44">
        <f>SUMIF('Demand Plan'!$B$3:$B$99669,'RCCP Conversion'!$B6,'Demand Plan'!AE$3:AE$99669)</f>
        <v>0</v>
      </c>
      <c r="AC6" s="44">
        <f>SUMIF('Demand Plan'!$B$3:$B$99669,'RCCP Conversion'!$B6,'Demand Plan'!AF$3:AF$99669)</f>
        <v>0</v>
      </c>
      <c r="AD6" s="44">
        <f>SUMIF('Demand Plan'!$B$3:$B$99669,'RCCP Conversion'!$B6,'Demand Plan'!AG$3:AG$99669)</f>
        <v>0</v>
      </c>
      <c r="AE6" s="44">
        <f>SUMIF('Demand Plan'!$B$3:$B$99669,'RCCP Conversion'!$B6,'Demand Plan'!AH$3:AH$99669)</f>
        <v>0</v>
      </c>
      <c r="AF6" s="44">
        <f>SUMIF('Demand Plan'!$B$3:$B$99669,'RCCP Conversion'!$B6,'Demand Plan'!AI$3:AI$99669)</f>
        <v>0</v>
      </c>
      <c r="AG6" s="44">
        <f>SUMIF('Demand Plan'!$B$3:$B$99669,'RCCP Conversion'!$B6,'Demand Plan'!AJ$3:AJ$99669)</f>
        <v>0</v>
      </c>
      <c r="AH6" s="44">
        <f>SUMIF('Demand Plan'!$B$3:$B$99669,'RCCP Conversion'!$B6,'Demand Plan'!AK$3:AK$99669)</f>
        <v>0</v>
      </c>
      <c r="AI6" s="44">
        <f>SUMIF('Demand Plan'!$B$3:$B$99669,'RCCP Conversion'!$B6,'Demand Plan'!AL$3:AL$99669)</f>
        <v>0</v>
      </c>
      <c r="AJ6" s="44">
        <f>SUMIF('Demand Plan'!$B$3:$B$99669,'RCCP Conversion'!$B6,'Demand Plan'!AM$3:AM$99669)</f>
        <v>0</v>
      </c>
      <c r="AK6" s="44">
        <f>SUMIF('Demand Plan'!$B$3:$B$99669,'RCCP Conversion'!$B6,'Demand Plan'!AN$3:AN$99669)</f>
        <v>0</v>
      </c>
      <c r="AL6" s="44">
        <f>SUMIF('Demand Plan'!$B$3:$B$99669,'RCCP Conversion'!$B6,'Demand Plan'!AO$3:AO$99669)</f>
        <v>0</v>
      </c>
    </row>
    <row r="7" spans="2:40" ht="16" customHeight="1">
      <c r="B7" s="72" t="s">
        <v>56</v>
      </c>
      <c r="C7" s="44">
        <f>SUMIF('Demand Plan'!$E$3:$E$99669,'RCCP Conversion'!$B7,'Demand Plan'!F$3:F$99669)</f>
        <v>0</v>
      </c>
      <c r="D7" s="44">
        <f>SUMIF('Demand Plan'!$E$3:$E$99669,'RCCP Conversion'!$B7,'Demand Plan'!G$3:G$99669)</f>
        <v>0</v>
      </c>
      <c r="E7" s="44">
        <f>SUMIF('Demand Plan'!$E$3:$E$99669,'RCCP Conversion'!$B7,'Demand Plan'!H$3:H$99669)</f>
        <v>0</v>
      </c>
      <c r="F7" s="44">
        <f>SUMIF('Demand Plan'!$E$3:$E$99669,'RCCP Conversion'!$B7,'Demand Plan'!I$3:I$99669)</f>
        <v>0</v>
      </c>
      <c r="G7" s="44">
        <f>SUMIF('Demand Plan'!$E$3:$E$99669,'RCCP Conversion'!$B7,'Demand Plan'!J$3:J$99669)</f>
        <v>0</v>
      </c>
      <c r="H7" s="44">
        <f>SUMIF('Demand Plan'!$E$3:$E$99669,'RCCP Conversion'!$B7,'Demand Plan'!K$3:K$99669)</f>
        <v>0</v>
      </c>
      <c r="I7" s="44">
        <f>SUMIF('Demand Plan'!$E$3:$E$99669,'RCCP Conversion'!$B7,'Demand Plan'!L$3:L$99669)</f>
        <v>0</v>
      </c>
      <c r="J7" s="44">
        <f>SUMIF('Demand Plan'!$E$3:$E$99669,'RCCP Conversion'!$B7,'Demand Plan'!M$3:M$99669)</f>
        <v>0</v>
      </c>
      <c r="K7" s="44">
        <f>SUMIF('Demand Plan'!$E$3:$E$99669,'RCCP Conversion'!$B7,'Demand Plan'!N$3:N$99669)</f>
        <v>0</v>
      </c>
      <c r="L7" s="44">
        <f>SUMIF('Demand Plan'!$E$3:$E$99669,'RCCP Conversion'!$B7,'Demand Plan'!O$3:O$99669)</f>
        <v>0</v>
      </c>
      <c r="M7" s="44">
        <f>SUMIF('Demand Plan'!$E$3:$E$99669,'RCCP Conversion'!$B7,'Demand Plan'!P$3:P$99669)</f>
        <v>0</v>
      </c>
      <c r="N7" s="44">
        <f>SUMIF('Demand Plan'!$E$3:$E$99669,'RCCP Conversion'!$B7,'Demand Plan'!Q$3:Q$99669)</f>
        <v>0</v>
      </c>
      <c r="O7" s="44">
        <f>SUMIF('Demand Plan'!$E$3:$E$99669,'RCCP Conversion'!$B7,'Demand Plan'!R$3:R$99669)</f>
        <v>0</v>
      </c>
      <c r="P7" s="44">
        <f>SUMIF('Demand Plan'!$E$3:$E$99669,'RCCP Conversion'!$B7,'Demand Plan'!S$3:S$99669)</f>
        <v>0</v>
      </c>
      <c r="Q7" s="44">
        <f>SUMIF('Demand Plan'!$E$3:$E$99669,'RCCP Conversion'!$B7,'Demand Plan'!T$3:T$99669)</f>
        <v>0</v>
      </c>
      <c r="R7" s="44">
        <f>SUMIF('Demand Plan'!$E$3:$E$99669,'RCCP Conversion'!$B7,'Demand Plan'!U$3:U$99669)</f>
        <v>0</v>
      </c>
      <c r="S7" s="44">
        <f>SUMIF('Demand Plan'!$E$3:$E$99669,'RCCP Conversion'!$B7,'Demand Plan'!V$3:V$99669)</f>
        <v>0</v>
      </c>
      <c r="T7" s="44">
        <f>SUMIF('Demand Plan'!$E$3:$E$99669,'RCCP Conversion'!$B7,'Demand Plan'!W$3:W$99669)</f>
        <v>0</v>
      </c>
      <c r="U7" s="44">
        <f>SUMIF('Demand Plan'!$E$3:$E$99669,'RCCP Conversion'!$B7,'Demand Plan'!X$3:X$99669)</f>
        <v>0</v>
      </c>
      <c r="V7" s="44">
        <f>SUMIF('Demand Plan'!$E$3:$E$99669,'RCCP Conversion'!$B7,'Demand Plan'!Y$3:Y$99669)</f>
        <v>0</v>
      </c>
      <c r="W7" s="44">
        <f>SUMIF('Demand Plan'!$E$3:$E$99669,'RCCP Conversion'!$B7,'Demand Plan'!Z$3:Z$99669)</f>
        <v>0</v>
      </c>
      <c r="X7" s="44">
        <f>SUMIF('Demand Plan'!$E$3:$E$99669,'RCCP Conversion'!$B7,'Demand Plan'!AA$3:AA$99669)</f>
        <v>0</v>
      </c>
      <c r="Y7" s="44">
        <f>SUMIF('Demand Plan'!$E$3:$E$99669,'RCCP Conversion'!$B7,'Demand Plan'!AB$3:AB$99669)</f>
        <v>0</v>
      </c>
      <c r="Z7" s="44">
        <f>SUMIF('Demand Plan'!$E$3:$E$99669,'RCCP Conversion'!$B7,'Demand Plan'!AC$3:AC$99669)</f>
        <v>0</v>
      </c>
      <c r="AA7" s="44">
        <f>SUMIF('Demand Plan'!$E$3:$E$99669,'RCCP Conversion'!$B7,'Demand Plan'!AD$3:AD$99669)</f>
        <v>0</v>
      </c>
      <c r="AB7" s="44">
        <f>SUMIF('Demand Plan'!$E$3:$E$99669,'RCCP Conversion'!$B7,'Demand Plan'!AE$3:AE$99669)</f>
        <v>0</v>
      </c>
      <c r="AC7" s="44">
        <f>SUMIF('Demand Plan'!$E$3:$E$99669,'RCCP Conversion'!$B7,'Demand Plan'!AF$3:AF$99669)</f>
        <v>0</v>
      </c>
      <c r="AD7" s="44">
        <f>SUMIF('Demand Plan'!$E$3:$E$99669,'RCCP Conversion'!$B7,'Demand Plan'!AG$3:AG$99669)</f>
        <v>0</v>
      </c>
      <c r="AE7" s="44">
        <f>SUMIF('Demand Plan'!$E$3:$E$99669,'RCCP Conversion'!$B7,'Demand Plan'!AH$3:AH$99669)</f>
        <v>0</v>
      </c>
      <c r="AF7" s="44">
        <f>SUMIF('Demand Plan'!$E$3:$E$99669,'RCCP Conversion'!$B7,'Demand Plan'!AI$3:AI$99669)</f>
        <v>0</v>
      </c>
      <c r="AG7" s="44">
        <f>SUMIF('Demand Plan'!$E$3:$E$99669,'RCCP Conversion'!$B7,'Demand Plan'!AJ$3:AJ$99669)</f>
        <v>0</v>
      </c>
      <c r="AH7" s="44">
        <f>SUMIF('Demand Plan'!$E$3:$E$99669,'RCCP Conversion'!$B7,'Demand Plan'!AK$3:AK$99669)</f>
        <v>0</v>
      </c>
      <c r="AI7" s="44">
        <f>SUMIF('Demand Plan'!$E$3:$E$99669,'RCCP Conversion'!$B7,'Demand Plan'!AL$3:AL$99669)</f>
        <v>0</v>
      </c>
      <c r="AJ7" s="44">
        <f>SUMIF('Demand Plan'!$E$3:$E$99669,'RCCP Conversion'!$B7,'Demand Plan'!AM$3:AM$99669)</f>
        <v>0</v>
      </c>
      <c r="AK7" s="44">
        <f>SUMIF('Demand Plan'!$E$3:$E$99669,'RCCP Conversion'!$B7,'Demand Plan'!AN$3:AN$99669)</f>
        <v>0</v>
      </c>
      <c r="AL7" s="44">
        <f>SUMIF('Demand Plan'!$E$3:$E$99669,'RCCP Conversion'!$B7,'Demand Plan'!AO$3:AO$99669)</f>
        <v>0</v>
      </c>
    </row>
    <row r="8" spans="2:40" ht="16" customHeight="1">
      <c r="B8" s="72" t="s">
        <v>57</v>
      </c>
      <c r="C8" s="44">
        <f>SUMIF('Demand Plan'!$E$3:$E$99669,'RCCP Conversion'!$B8,'Demand Plan'!F$3:F$99669)</f>
        <v>0</v>
      </c>
      <c r="D8" s="44">
        <f>SUMIF('Demand Plan'!$E$3:$E$99669,'RCCP Conversion'!$B8,'Demand Plan'!G$3:G$99669)</f>
        <v>0</v>
      </c>
      <c r="E8" s="44">
        <f>SUMIF('Demand Plan'!$E$3:$E$99669,'RCCP Conversion'!$B8,'Demand Plan'!H$3:H$99669)</f>
        <v>0</v>
      </c>
      <c r="F8" s="44">
        <f>SUMIF('Demand Plan'!$E$3:$E$99669,'RCCP Conversion'!$B8,'Demand Plan'!I$3:I$99669)</f>
        <v>0</v>
      </c>
      <c r="G8" s="44">
        <f>SUMIF('Demand Plan'!$E$3:$E$99669,'RCCP Conversion'!$B8,'Demand Plan'!J$3:J$99669)</f>
        <v>0</v>
      </c>
      <c r="H8" s="44">
        <f>SUMIF('Demand Plan'!$E$3:$E$99669,'RCCP Conversion'!$B8,'Demand Plan'!K$3:K$99669)</f>
        <v>0</v>
      </c>
      <c r="I8" s="44">
        <f>SUMIF('Demand Plan'!$E$3:$E$99669,'RCCP Conversion'!$B8,'Demand Plan'!L$3:L$99669)</f>
        <v>0</v>
      </c>
      <c r="J8" s="44">
        <f>SUMIF('Demand Plan'!$E$3:$E$99669,'RCCP Conversion'!$B8,'Demand Plan'!M$3:M$99669)</f>
        <v>0</v>
      </c>
      <c r="K8" s="44">
        <f>SUMIF('Demand Plan'!$E$3:$E$99669,'RCCP Conversion'!$B8,'Demand Plan'!N$3:N$99669)</f>
        <v>0</v>
      </c>
      <c r="L8" s="44">
        <f>SUMIF('Demand Plan'!$E$3:$E$99669,'RCCP Conversion'!$B8,'Demand Plan'!O$3:O$99669)</f>
        <v>0</v>
      </c>
      <c r="M8" s="44">
        <f>SUMIF('Demand Plan'!$E$3:$E$99669,'RCCP Conversion'!$B8,'Demand Plan'!P$3:P$99669)</f>
        <v>0</v>
      </c>
      <c r="N8" s="44">
        <f>SUMIF('Demand Plan'!$E$3:$E$99669,'RCCP Conversion'!$B8,'Demand Plan'!Q$3:Q$99669)</f>
        <v>0</v>
      </c>
      <c r="O8" s="44">
        <f>SUMIF('Demand Plan'!$E$3:$E$99669,'RCCP Conversion'!$B8,'Demand Plan'!R$3:R$99669)</f>
        <v>0</v>
      </c>
      <c r="P8" s="44">
        <f>SUMIF('Demand Plan'!$E$3:$E$99669,'RCCP Conversion'!$B8,'Demand Plan'!S$3:S$99669)</f>
        <v>0</v>
      </c>
      <c r="Q8" s="44">
        <f>SUMIF('Demand Plan'!$E$3:$E$99669,'RCCP Conversion'!$B8,'Demand Plan'!T$3:T$99669)</f>
        <v>0</v>
      </c>
      <c r="R8" s="44">
        <f>SUMIF('Demand Plan'!$E$3:$E$99669,'RCCP Conversion'!$B8,'Demand Plan'!U$3:U$99669)</f>
        <v>0</v>
      </c>
      <c r="S8" s="44">
        <f>SUMIF('Demand Plan'!$E$3:$E$99669,'RCCP Conversion'!$B8,'Demand Plan'!V$3:V$99669)</f>
        <v>0</v>
      </c>
      <c r="T8" s="44">
        <f>SUMIF('Demand Plan'!$E$3:$E$99669,'RCCP Conversion'!$B8,'Demand Plan'!W$3:W$99669)</f>
        <v>0</v>
      </c>
      <c r="U8" s="44">
        <f>SUMIF('Demand Plan'!$E$3:$E$99669,'RCCP Conversion'!$B8,'Demand Plan'!X$3:X$99669)</f>
        <v>0</v>
      </c>
      <c r="V8" s="44">
        <f>SUMIF('Demand Plan'!$E$3:$E$99669,'RCCP Conversion'!$B8,'Demand Plan'!Y$3:Y$99669)</f>
        <v>0</v>
      </c>
      <c r="W8" s="44">
        <f>SUMIF('Demand Plan'!$E$3:$E$99669,'RCCP Conversion'!$B8,'Demand Plan'!Z$3:Z$99669)</f>
        <v>0</v>
      </c>
      <c r="X8" s="44">
        <f>SUMIF('Demand Plan'!$E$3:$E$99669,'RCCP Conversion'!$B8,'Demand Plan'!AA$3:AA$99669)</f>
        <v>0</v>
      </c>
      <c r="Y8" s="44">
        <f>SUMIF('Demand Plan'!$E$3:$E$99669,'RCCP Conversion'!$B8,'Demand Plan'!AB$3:AB$99669)</f>
        <v>0</v>
      </c>
      <c r="Z8" s="44">
        <f>SUMIF('Demand Plan'!$E$3:$E$99669,'RCCP Conversion'!$B8,'Demand Plan'!AC$3:AC$99669)</f>
        <v>0</v>
      </c>
      <c r="AA8" s="44">
        <f>SUMIF('Demand Plan'!$E$3:$E$99669,'RCCP Conversion'!$B8,'Demand Plan'!AD$3:AD$99669)</f>
        <v>0</v>
      </c>
      <c r="AB8" s="44">
        <f>SUMIF('Demand Plan'!$E$3:$E$99669,'RCCP Conversion'!$B8,'Demand Plan'!AE$3:AE$99669)</f>
        <v>0</v>
      </c>
      <c r="AC8" s="44">
        <f>SUMIF('Demand Plan'!$E$3:$E$99669,'RCCP Conversion'!$B8,'Demand Plan'!AF$3:AF$99669)</f>
        <v>0</v>
      </c>
      <c r="AD8" s="44">
        <f>SUMIF('Demand Plan'!$E$3:$E$99669,'RCCP Conversion'!$B8,'Demand Plan'!AG$3:AG$99669)</f>
        <v>0</v>
      </c>
      <c r="AE8" s="44">
        <f>SUMIF('Demand Plan'!$E$3:$E$99669,'RCCP Conversion'!$B8,'Demand Plan'!AH$3:AH$99669)</f>
        <v>0</v>
      </c>
      <c r="AF8" s="44">
        <f>SUMIF('Demand Plan'!$E$3:$E$99669,'RCCP Conversion'!$B8,'Demand Plan'!AI$3:AI$99669)</f>
        <v>0</v>
      </c>
      <c r="AG8" s="44">
        <f>SUMIF('Demand Plan'!$E$3:$E$99669,'RCCP Conversion'!$B8,'Demand Plan'!AJ$3:AJ$99669)</f>
        <v>0</v>
      </c>
      <c r="AH8" s="44">
        <f>SUMIF('Demand Plan'!$E$3:$E$99669,'RCCP Conversion'!$B8,'Demand Plan'!AK$3:AK$99669)</f>
        <v>0</v>
      </c>
      <c r="AI8" s="44">
        <f>SUMIF('Demand Plan'!$E$3:$E$99669,'RCCP Conversion'!$B8,'Demand Plan'!AL$3:AL$99669)</f>
        <v>0</v>
      </c>
      <c r="AJ8" s="44">
        <f>SUMIF('Demand Plan'!$E$3:$E$99669,'RCCP Conversion'!$B8,'Demand Plan'!AM$3:AM$99669)</f>
        <v>0</v>
      </c>
      <c r="AK8" s="44">
        <f>SUMIF('Demand Plan'!$E$3:$E$99669,'RCCP Conversion'!$B8,'Demand Plan'!AN$3:AN$99669)</f>
        <v>0</v>
      </c>
      <c r="AL8" s="44">
        <f>SUMIF('Demand Plan'!$E$3:$E$99669,'RCCP Conversion'!$B8,'Demand Plan'!AO$3:AO$99669)</f>
        <v>0</v>
      </c>
    </row>
    <row r="9" spans="2:40" ht="16" customHeight="1">
      <c r="B9" s="72" t="s">
        <v>59</v>
      </c>
      <c r="C9" s="44">
        <f>SUMIF('Demand Plan'!$E$3:$E$99669,'RCCP Conversion'!$B9,'Demand Plan'!F$3:F$99669)</f>
        <v>0</v>
      </c>
      <c r="D9" s="44">
        <f>SUMIF('Demand Plan'!$E$3:$E$99669,'RCCP Conversion'!$B9,'Demand Plan'!G$3:G$99669)</f>
        <v>0</v>
      </c>
      <c r="E9" s="44">
        <f>SUMIF('Demand Plan'!$E$3:$E$99669,'RCCP Conversion'!$B9,'Demand Plan'!H$3:H$99669)</f>
        <v>0</v>
      </c>
      <c r="F9" s="44">
        <f>SUMIF('Demand Plan'!$E$3:$E$99669,'RCCP Conversion'!$B9,'Demand Plan'!I$3:I$99669)</f>
        <v>0</v>
      </c>
      <c r="G9" s="44">
        <f>SUMIF('Demand Plan'!$E$3:$E$99669,'RCCP Conversion'!$B9,'Demand Plan'!J$3:J$99669)</f>
        <v>0</v>
      </c>
      <c r="H9" s="44">
        <f>SUMIF('Demand Plan'!$E$3:$E$99669,'RCCP Conversion'!$B9,'Demand Plan'!K$3:K$99669)</f>
        <v>0</v>
      </c>
      <c r="I9" s="44">
        <f>SUMIF('Demand Plan'!$E$3:$E$99669,'RCCP Conversion'!$B9,'Demand Plan'!L$3:L$99669)</f>
        <v>0</v>
      </c>
      <c r="J9" s="44">
        <f>SUMIF('Demand Plan'!$E$3:$E$99669,'RCCP Conversion'!$B9,'Demand Plan'!M$3:M$99669)</f>
        <v>0</v>
      </c>
      <c r="K9" s="44">
        <f>SUMIF('Demand Plan'!$E$3:$E$99669,'RCCP Conversion'!$B9,'Demand Plan'!N$3:N$99669)</f>
        <v>0</v>
      </c>
      <c r="L9" s="44">
        <f>SUMIF('Demand Plan'!$E$3:$E$99669,'RCCP Conversion'!$B9,'Demand Plan'!O$3:O$99669)</f>
        <v>0</v>
      </c>
      <c r="M9" s="44">
        <f>SUMIF('Demand Plan'!$E$3:$E$99669,'RCCP Conversion'!$B9,'Demand Plan'!P$3:P$99669)</f>
        <v>0</v>
      </c>
      <c r="N9" s="44">
        <f>SUMIF('Demand Plan'!$E$3:$E$99669,'RCCP Conversion'!$B9,'Demand Plan'!Q$3:Q$99669)</f>
        <v>0</v>
      </c>
      <c r="O9" s="44">
        <f>SUMIF('Demand Plan'!$E$3:$E$99669,'RCCP Conversion'!$B9,'Demand Plan'!R$3:R$99669)</f>
        <v>0</v>
      </c>
      <c r="P9" s="44">
        <f>SUMIF('Demand Plan'!$E$3:$E$99669,'RCCP Conversion'!$B9,'Demand Plan'!S$3:S$99669)</f>
        <v>0</v>
      </c>
      <c r="Q9" s="44">
        <f>SUMIF('Demand Plan'!$E$3:$E$99669,'RCCP Conversion'!$B9,'Demand Plan'!T$3:T$99669)</f>
        <v>0</v>
      </c>
      <c r="R9" s="44">
        <f>SUMIF('Demand Plan'!$E$3:$E$99669,'RCCP Conversion'!$B9,'Demand Plan'!U$3:U$99669)</f>
        <v>0</v>
      </c>
      <c r="S9" s="44">
        <f>SUMIF('Demand Plan'!$E$3:$E$99669,'RCCP Conversion'!$B9,'Demand Plan'!V$3:V$99669)</f>
        <v>0</v>
      </c>
      <c r="T9" s="44">
        <f>SUMIF('Demand Plan'!$E$3:$E$99669,'RCCP Conversion'!$B9,'Demand Plan'!W$3:W$99669)</f>
        <v>0</v>
      </c>
      <c r="U9" s="44">
        <f>SUMIF('Demand Plan'!$E$3:$E$99669,'RCCP Conversion'!$B9,'Demand Plan'!X$3:X$99669)</f>
        <v>0</v>
      </c>
      <c r="V9" s="44">
        <f>SUMIF('Demand Plan'!$E$3:$E$99669,'RCCP Conversion'!$B9,'Demand Plan'!Y$3:Y$99669)</f>
        <v>0</v>
      </c>
      <c r="W9" s="44">
        <f>SUMIF('Demand Plan'!$E$3:$E$99669,'RCCP Conversion'!$B9,'Demand Plan'!Z$3:Z$99669)</f>
        <v>0</v>
      </c>
      <c r="X9" s="44">
        <f>SUMIF('Demand Plan'!$E$3:$E$99669,'RCCP Conversion'!$B9,'Demand Plan'!AA$3:AA$99669)</f>
        <v>0</v>
      </c>
      <c r="Y9" s="44">
        <f>SUMIF('Demand Plan'!$E$3:$E$99669,'RCCP Conversion'!$B9,'Demand Plan'!AB$3:AB$99669)</f>
        <v>0</v>
      </c>
      <c r="Z9" s="44">
        <f>SUMIF('Demand Plan'!$E$3:$E$99669,'RCCP Conversion'!$B9,'Demand Plan'!AC$3:AC$99669)</f>
        <v>0</v>
      </c>
      <c r="AA9" s="44">
        <f>SUMIF('Demand Plan'!$E$3:$E$99669,'RCCP Conversion'!$B9,'Demand Plan'!AD$3:AD$99669)</f>
        <v>0</v>
      </c>
      <c r="AB9" s="44">
        <f>SUMIF('Demand Plan'!$E$3:$E$99669,'RCCP Conversion'!$B9,'Demand Plan'!AE$3:AE$99669)</f>
        <v>0</v>
      </c>
      <c r="AC9" s="44">
        <f>SUMIF('Demand Plan'!$E$3:$E$99669,'RCCP Conversion'!$B9,'Demand Plan'!AF$3:AF$99669)</f>
        <v>0</v>
      </c>
      <c r="AD9" s="44">
        <f>SUMIF('Demand Plan'!$E$3:$E$99669,'RCCP Conversion'!$B9,'Demand Plan'!AG$3:AG$99669)</f>
        <v>0</v>
      </c>
      <c r="AE9" s="44">
        <f>SUMIF('Demand Plan'!$E$3:$E$99669,'RCCP Conversion'!$B9,'Demand Plan'!AH$3:AH$99669)</f>
        <v>0</v>
      </c>
      <c r="AF9" s="44">
        <f>SUMIF('Demand Plan'!$E$3:$E$99669,'RCCP Conversion'!$B9,'Demand Plan'!AI$3:AI$99669)</f>
        <v>0</v>
      </c>
      <c r="AG9" s="44">
        <f>SUMIF('Demand Plan'!$E$3:$E$99669,'RCCP Conversion'!$B9,'Demand Plan'!AJ$3:AJ$99669)</f>
        <v>0</v>
      </c>
      <c r="AH9" s="44">
        <f>SUMIF('Demand Plan'!$E$3:$E$99669,'RCCP Conversion'!$B9,'Demand Plan'!AK$3:AK$99669)</f>
        <v>0</v>
      </c>
      <c r="AI9" s="44">
        <f>SUMIF('Demand Plan'!$E$3:$E$99669,'RCCP Conversion'!$B9,'Demand Plan'!AL$3:AL$99669)</f>
        <v>0</v>
      </c>
      <c r="AJ9" s="44">
        <f>SUMIF('Demand Plan'!$E$3:$E$99669,'RCCP Conversion'!$B9,'Demand Plan'!AM$3:AM$99669)</f>
        <v>0</v>
      </c>
      <c r="AK9" s="44">
        <f>SUMIF('Demand Plan'!$E$3:$E$99669,'RCCP Conversion'!$B9,'Demand Plan'!AN$3:AN$99669)</f>
        <v>0</v>
      </c>
      <c r="AL9" s="44">
        <f>SUMIF('Demand Plan'!$E$3:$E$99669,'RCCP Conversion'!$B9,'Demand Plan'!AO$3:AO$99669)</f>
        <v>0</v>
      </c>
    </row>
    <row r="10" spans="2:40" ht="16" customHeight="1">
      <c r="B10" s="72" t="s">
        <v>61</v>
      </c>
      <c r="C10" s="44">
        <f>SUMIF('Demand Plan'!$E$3:$E$99669,'RCCP Conversion'!$B10,'Demand Plan'!F$3:F$99669)</f>
        <v>0</v>
      </c>
      <c r="D10" s="44">
        <f>SUMIF('Demand Plan'!$E$3:$E$99669,'RCCP Conversion'!$B10,'Demand Plan'!G$3:G$99669)</f>
        <v>0</v>
      </c>
      <c r="E10" s="44">
        <f>SUMIF('Demand Plan'!$E$3:$E$99669,'RCCP Conversion'!$B10,'Demand Plan'!H$3:H$99669)</f>
        <v>0</v>
      </c>
      <c r="F10" s="44">
        <f>SUMIF('Demand Plan'!$E$3:$E$99669,'RCCP Conversion'!$B10,'Demand Plan'!I$3:I$99669)</f>
        <v>0</v>
      </c>
      <c r="G10" s="44">
        <f>SUMIF('Demand Plan'!$E$3:$E$99669,'RCCP Conversion'!$B10,'Demand Plan'!J$3:J$99669)</f>
        <v>0</v>
      </c>
      <c r="H10" s="44">
        <f>SUMIF('Demand Plan'!$E$3:$E$99669,'RCCP Conversion'!$B10,'Demand Plan'!K$3:K$99669)</f>
        <v>0</v>
      </c>
      <c r="I10" s="44">
        <f>SUMIF('Demand Plan'!$E$3:$E$99669,'RCCP Conversion'!$B10,'Demand Plan'!L$3:L$99669)</f>
        <v>0</v>
      </c>
      <c r="J10" s="44">
        <f>SUMIF('Demand Plan'!$E$3:$E$99669,'RCCP Conversion'!$B10,'Demand Plan'!M$3:M$99669)</f>
        <v>0</v>
      </c>
      <c r="K10" s="44">
        <f>SUMIF('Demand Plan'!$E$3:$E$99669,'RCCP Conversion'!$B10,'Demand Plan'!N$3:N$99669)</f>
        <v>0</v>
      </c>
      <c r="L10" s="44">
        <f>SUMIF('Demand Plan'!$E$3:$E$99669,'RCCP Conversion'!$B10,'Demand Plan'!O$3:O$99669)</f>
        <v>0</v>
      </c>
      <c r="M10" s="44">
        <f>SUMIF('Demand Plan'!$E$3:$E$99669,'RCCP Conversion'!$B10,'Demand Plan'!P$3:P$99669)</f>
        <v>0</v>
      </c>
      <c r="N10" s="44">
        <f>SUMIF('Demand Plan'!$E$3:$E$99669,'RCCP Conversion'!$B10,'Demand Plan'!Q$3:Q$99669)</f>
        <v>0</v>
      </c>
      <c r="O10" s="44">
        <f>SUMIF('Demand Plan'!$E$3:$E$99669,'RCCP Conversion'!$B10,'Demand Plan'!R$3:R$99669)</f>
        <v>0</v>
      </c>
      <c r="P10" s="44">
        <f>SUMIF('Demand Plan'!$E$3:$E$99669,'RCCP Conversion'!$B10,'Demand Plan'!S$3:S$99669)</f>
        <v>0</v>
      </c>
      <c r="Q10" s="44">
        <f>SUMIF('Demand Plan'!$E$3:$E$99669,'RCCP Conversion'!$B10,'Demand Plan'!T$3:T$99669)</f>
        <v>0</v>
      </c>
      <c r="R10" s="44">
        <f>SUMIF('Demand Plan'!$E$3:$E$99669,'RCCP Conversion'!$B10,'Demand Plan'!U$3:U$99669)</f>
        <v>0</v>
      </c>
      <c r="S10" s="44">
        <f>SUMIF('Demand Plan'!$E$3:$E$99669,'RCCP Conversion'!$B10,'Demand Plan'!V$3:V$99669)</f>
        <v>0</v>
      </c>
      <c r="T10" s="44">
        <f>SUMIF('Demand Plan'!$E$3:$E$99669,'RCCP Conversion'!$B10,'Demand Plan'!W$3:W$99669)</f>
        <v>0</v>
      </c>
      <c r="U10" s="44">
        <f>SUMIF('Demand Plan'!$E$3:$E$99669,'RCCP Conversion'!$B10,'Demand Plan'!X$3:X$99669)</f>
        <v>0</v>
      </c>
      <c r="V10" s="44">
        <f>SUMIF('Demand Plan'!$E$3:$E$99669,'RCCP Conversion'!$B10,'Demand Plan'!Y$3:Y$99669)</f>
        <v>0</v>
      </c>
      <c r="W10" s="44">
        <f>SUMIF('Demand Plan'!$E$3:$E$99669,'RCCP Conversion'!$B10,'Demand Plan'!Z$3:Z$99669)</f>
        <v>0</v>
      </c>
      <c r="X10" s="44">
        <f>SUMIF('Demand Plan'!$E$3:$E$99669,'RCCP Conversion'!$B10,'Demand Plan'!AA$3:AA$99669)</f>
        <v>0</v>
      </c>
      <c r="Y10" s="44">
        <f>SUMIF('Demand Plan'!$E$3:$E$99669,'RCCP Conversion'!$B10,'Demand Plan'!AB$3:AB$99669)</f>
        <v>0</v>
      </c>
      <c r="Z10" s="44">
        <f>SUMIF('Demand Plan'!$E$3:$E$99669,'RCCP Conversion'!$B10,'Demand Plan'!AC$3:AC$99669)</f>
        <v>0</v>
      </c>
      <c r="AA10" s="44">
        <f>SUMIF('Demand Plan'!$E$3:$E$99669,'RCCP Conversion'!$B10,'Demand Plan'!AD$3:AD$99669)</f>
        <v>0</v>
      </c>
      <c r="AB10" s="44">
        <f>SUMIF('Demand Plan'!$E$3:$E$99669,'RCCP Conversion'!$B10,'Demand Plan'!AE$3:AE$99669)</f>
        <v>0</v>
      </c>
      <c r="AC10" s="44">
        <f>SUMIF('Demand Plan'!$E$3:$E$99669,'RCCP Conversion'!$B10,'Demand Plan'!AF$3:AF$99669)</f>
        <v>0</v>
      </c>
      <c r="AD10" s="44">
        <f>SUMIF('Demand Plan'!$E$3:$E$99669,'RCCP Conversion'!$B10,'Demand Plan'!AG$3:AG$99669)</f>
        <v>0</v>
      </c>
      <c r="AE10" s="44">
        <f>SUMIF('Demand Plan'!$E$3:$E$99669,'RCCP Conversion'!$B10,'Demand Plan'!AH$3:AH$99669)</f>
        <v>0</v>
      </c>
      <c r="AF10" s="44">
        <f>SUMIF('Demand Plan'!$E$3:$E$99669,'RCCP Conversion'!$B10,'Demand Plan'!AI$3:AI$99669)</f>
        <v>0</v>
      </c>
      <c r="AG10" s="44">
        <f>SUMIF('Demand Plan'!$E$3:$E$99669,'RCCP Conversion'!$B10,'Demand Plan'!AJ$3:AJ$99669)</f>
        <v>0</v>
      </c>
      <c r="AH10" s="44">
        <f>SUMIF('Demand Plan'!$E$3:$E$99669,'RCCP Conversion'!$B10,'Demand Plan'!AK$3:AK$99669)</f>
        <v>0</v>
      </c>
      <c r="AI10" s="44">
        <f>SUMIF('Demand Plan'!$E$3:$E$99669,'RCCP Conversion'!$B10,'Demand Plan'!AL$3:AL$99669)</f>
        <v>0</v>
      </c>
      <c r="AJ10" s="44">
        <f>SUMIF('Demand Plan'!$E$3:$E$99669,'RCCP Conversion'!$B10,'Demand Plan'!AM$3:AM$99669)</f>
        <v>0</v>
      </c>
      <c r="AK10" s="44">
        <f>SUMIF('Demand Plan'!$E$3:$E$99669,'RCCP Conversion'!$B10,'Demand Plan'!AN$3:AN$99669)</f>
        <v>0</v>
      </c>
      <c r="AL10" s="44">
        <f>SUMIF('Demand Plan'!$E$3:$E$99669,'RCCP Conversion'!$B10,'Demand Plan'!AO$3:AO$99669)</f>
        <v>0</v>
      </c>
    </row>
    <row r="11" spans="2:40" ht="16" customHeight="1">
      <c r="B11" s="72" t="s">
        <v>60</v>
      </c>
      <c r="C11" s="44">
        <f>SUMIF('Demand Plan'!$E$3:$E$99669,'RCCP Conversion'!$B11,'Demand Plan'!F$3:F$99669)</f>
        <v>0</v>
      </c>
      <c r="D11" s="44">
        <f>SUMIF('Demand Plan'!$E$3:$E$99669,'RCCP Conversion'!$B11,'Demand Plan'!G$3:G$99669)</f>
        <v>0</v>
      </c>
      <c r="E11" s="44">
        <f>SUMIF('Demand Plan'!$E$3:$E$99669,'RCCP Conversion'!$B11,'Demand Plan'!H$3:H$99669)</f>
        <v>0</v>
      </c>
      <c r="F11" s="44">
        <f>SUMIF('Demand Plan'!$E$3:$E$99669,'RCCP Conversion'!$B11,'Demand Plan'!I$3:I$99669)</f>
        <v>0</v>
      </c>
      <c r="G11" s="44">
        <f>SUMIF('Demand Plan'!$E$3:$E$99669,'RCCP Conversion'!$B11,'Demand Plan'!J$3:J$99669)</f>
        <v>0</v>
      </c>
      <c r="H11" s="44">
        <f>SUMIF('Demand Plan'!$E$3:$E$99669,'RCCP Conversion'!$B11,'Demand Plan'!K$3:K$99669)</f>
        <v>0</v>
      </c>
      <c r="I11" s="44">
        <f>SUMIF('Demand Plan'!$E$3:$E$99669,'RCCP Conversion'!$B11,'Demand Plan'!L$3:L$99669)</f>
        <v>0</v>
      </c>
      <c r="J11" s="44">
        <f>SUMIF('Demand Plan'!$E$3:$E$99669,'RCCP Conversion'!$B11,'Demand Plan'!M$3:M$99669)</f>
        <v>0</v>
      </c>
      <c r="K11" s="44">
        <f>SUMIF('Demand Plan'!$E$3:$E$99669,'RCCP Conversion'!$B11,'Demand Plan'!N$3:N$99669)</f>
        <v>0</v>
      </c>
      <c r="L11" s="44">
        <f>SUMIF('Demand Plan'!$E$3:$E$99669,'RCCP Conversion'!$B11,'Demand Plan'!O$3:O$99669)</f>
        <v>0</v>
      </c>
      <c r="M11" s="44">
        <f>SUMIF('Demand Plan'!$E$3:$E$99669,'RCCP Conversion'!$B11,'Demand Plan'!P$3:P$99669)</f>
        <v>0</v>
      </c>
      <c r="N11" s="44">
        <f>SUMIF('Demand Plan'!$E$3:$E$99669,'RCCP Conversion'!$B11,'Demand Plan'!Q$3:Q$99669)</f>
        <v>0</v>
      </c>
      <c r="O11" s="44">
        <f>SUMIF('Demand Plan'!$E$3:$E$99669,'RCCP Conversion'!$B11,'Demand Plan'!R$3:R$99669)</f>
        <v>0</v>
      </c>
      <c r="P11" s="44">
        <f>SUMIF('Demand Plan'!$E$3:$E$99669,'RCCP Conversion'!$B11,'Demand Plan'!S$3:S$99669)</f>
        <v>0</v>
      </c>
      <c r="Q11" s="44">
        <f>SUMIF('Demand Plan'!$E$3:$E$99669,'RCCP Conversion'!$B11,'Demand Plan'!T$3:T$99669)</f>
        <v>0</v>
      </c>
      <c r="R11" s="44">
        <f>SUMIF('Demand Plan'!$E$3:$E$99669,'RCCP Conversion'!$B11,'Demand Plan'!U$3:U$99669)</f>
        <v>0</v>
      </c>
      <c r="S11" s="44">
        <f>SUMIF('Demand Plan'!$E$3:$E$99669,'RCCP Conversion'!$B11,'Demand Plan'!V$3:V$99669)</f>
        <v>0</v>
      </c>
      <c r="T11" s="44">
        <f>SUMIF('Demand Plan'!$E$3:$E$99669,'RCCP Conversion'!$B11,'Demand Plan'!W$3:W$99669)</f>
        <v>0</v>
      </c>
      <c r="U11" s="44">
        <f>SUMIF('Demand Plan'!$E$3:$E$99669,'RCCP Conversion'!$B11,'Demand Plan'!X$3:X$99669)</f>
        <v>0</v>
      </c>
      <c r="V11" s="44">
        <f>SUMIF('Demand Plan'!$E$3:$E$99669,'RCCP Conversion'!$B11,'Demand Plan'!Y$3:Y$99669)</f>
        <v>0</v>
      </c>
      <c r="W11" s="44">
        <f>SUMIF('Demand Plan'!$E$3:$E$99669,'RCCP Conversion'!$B11,'Demand Plan'!Z$3:Z$99669)</f>
        <v>0</v>
      </c>
      <c r="X11" s="44">
        <f>SUMIF('Demand Plan'!$E$3:$E$99669,'RCCP Conversion'!$B11,'Demand Plan'!AA$3:AA$99669)</f>
        <v>0</v>
      </c>
      <c r="Y11" s="44">
        <f>SUMIF('Demand Plan'!$E$3:$E$99669,'RCCP Conversion'!$B11,'Demand Plan'!AB$3:AB$99669)</f>
        <v>0</v>
      </c>
      <c r="Z11" s="44">
        <f>SUMIF('Demand Plan'!$E$3:$E$99669,'RCCP Conversion'!$B11,'Demand Plan'!AC$3:AC$99669)</f>
        <v>0</v>
      </c>
      <c r="AA11" s="44">
        <f>SUMIF('Demand Plan'!$E$3:$E$99669,'RCCP Conversion'!$B11,'Demand Plan'!AD$3:AD$99669)</f>
        <v>0</v>
      </c>
      <c r="AB11" s="44">
        <f>SUMIF('Demand Plan'!$E$3:$E$99669,'RCCP Conversion'!$B11,'Demand Plan'!AE$3:AE$99669)</f>
        <v>0</v>
      </c>
      <c r="AC11" s="44">
        <f>SUMIF('Demand Plan'!$E$3:$E$99669,'RCCP Conversion'!$B11,'Demand Plan'!AF$3:AF$99669)</f>
        <v>0</v>
      </c>
      <c r="AD11" s="44">
        <f>SUMIF('Demand Plan'!$E$3:$E$99669,'RCCP Conversion'!$B11,'Demand Plan'!AG$3:AG$99669)</f>
        <v>0</v>
      </c>
      <c r="AE11" s="44">
        <f>SUMIF('Demand Plan'!$E$3:$E$99669,'RCCP Conversion'!$B11,'Demand Plan'!AH$3:AH$99669)</f>
        <v>0</v>
      </c>
      <c r="AF11" s="44">
        <f>SUMIF('Demand Plan'!$E$3:$E$99669,'RCCP Conversion'!$B11,'Demand Plan'!AI$3:AI$99669)</f>
        <v>0</v>
      </c>
      <c r="AG11" s="44">
        <f>SUMIF('Demand Plan'!$E$3:$E$99669,'RCCP Conversion'!$B11,'Demand Plan'!AJ$3:AJ$99669)</f>
        <v>0</v>
      </c>
      <c r="AH11" s="44">
        <f>SUMIF('Demand Plan'!$E$3:$E$99669,'RCCP Conversion'!$B11,'Demand Plan'!AK$3:AK$99669)</f>
        <v>0</v>
      </c>
      <c r="AI11" s="44">
        <f>SUMIF('Demand Plan'!$E$3:$E$99669,'RCCP Conversion'!$B11,'Demand Plan'!AL$3:AL$99669)</f>
        <v>0</v>
      </c>
      <c r="AJ11" s="44">
        <f>SUMIF('Demand Plan'!$E$3:$E$99669,'RCCP Conversion'!$B11,'Demand Plan'!AM$3:AM$99669)</f>
        <v>0</v>
      </c>
      <c r="AK11" s="44">
        <f>SUMIF('Demand Plan'!$E$3:$E$99669,'RCCP Conversion'!$B11,'Demand Plan'!AN$3:AN$99669)</f>
        <v>0</v>
      </c>
      <c r="AL11" s="44">
        <f>SUMIF('Demand Plan'!$E$3:$E$99669,'RCCP Conversion'!$B11,'Demand Plan'!AO$3:AO$99669)</f>
        <v>0</v>
      </c>
    </row>
    <row r="12" spans="2:40" ht="16" customHeight="1">
      <c r="B12" s="72" t="s">
        <v>58</v>
      </c>
      <c r="C12" s="44">
        <f>SUMIF('Demand Plan'!$E$3:$E$99669,'RCCP Conversion'!$B12,'Demand Plan'!F$3:F$99669)</f>
        <v>0</v>
      </c>
      <c r="D12" s="44">
        <f>SUMIF('Demand Plan'!$E$3:$E$99669,'RCCP Conversion'!$B12,'Demand Plan'!G$3:G$99669)</f>
        <v>0</v>
      </c>
      <c r="E12" s="44">
        <f>SUMIF('Demand Plan'!$E$3:$E$99669,'RCCP Conversion'!$B12,'Demand Plan'!H$3:H$99669)</f>
        <v>0</v>
      </c>
      <c r="F12" s="44">
        <f>SUMIF('Demand Plan'!$E$3:$E$99669,'RCCP Conversion'!$B12,'Demand Plan'!I$3:I$99669)</f>
        <v>0</v>
      </c>
      <c r="G12" s="44">
        <f>SUMIF('Demand Plan'!$E$3:$E$99669,'RCCP Conversion'!$B12,'Demand Plan'!J$3:J$99669)</f>
        <v>0</v>
      </c>
      <c r="H12" s="44">
        <f>SUMIF('Demand Plan'!$E$3:$E$99669,'RCCP Conversion'!$B12,'Demand Plan'!K$3:K$99669)</f>
        <v>0</v>
      </c>
      <c r="I12" s="44">
        <f>SUMIF('Demand Plan'!$E$3:$E$99669,'RCCP Conversion'!$B12,'Demand Plan'!L$3:L$99669)</f>
        <v>0</v>
      </c>
      <c r="J12" s="44">
        <f>SUMIF('Demand Plan'!$E$3:$E$99669,'RCCP Conversion'!$B12,'Demand Plan'!M$3:M$99669)</f>
        <v>0</v>
      </c>
      <c r="K12" s="44">
        <f>SUMIF('Demand Plan'!$E$3:$E$99669,'RCCP Conversion'!$B12,'Demand Plan'!N$3:N$99669)</f>
        <v>0</v>
      </c>
      <c r="L12" s="44">
        <f>SUMIF('Demand Plan'!$E$3:$E$99669,'RCCP Conversion'!$B12,'Demand Plan'!O$3:O$99669)</f>
        <v>0</v>
      </c>
      <c r="M12" s="44">
        <f>SUMIF('Demand Plan'!$E$3:$E$99669,'RCCP Conversion'!$B12,'Demand Plan'!P$3:P$99669)</f>
        <v>0</v>
      </c>
      <c r="N12" s="44">
        <f>SUMIF('Demand Plan'!$E$3:$E$99669,'RCCP Conversion'!$B12,'Demand Plan'!Q$3:Q$99669)</f>
        <v>0</v>
      </c>
      <c r="O12" s="44">
        <f>SUMIF('Demand Plan'!$E$3:$E$99669,'RCCP Conversion'!$B12,'Demand Plan'!R$3:R$99669)</f>
        <v>0</v>
      </c>
      <c r="P12" s="44">
        <f>SUMIF('Demand Plan'!$E$3:$E$99669,'RCCP Conversion'!$B12,'Demand Plan'!S$3:S$99669)</f>
        <v>0</v>
      </c>
      <c r="Q12" s="44">
        <f>SUMIF('Demand Plan'!$E$3:$E$99669,'RCCP Conversion'!$B12,'Demand Plan'!T$3:T$99669)</f>
        <v>0</v>
      </c>
      <c r="R12" s="44">
        <f>SUMIF('Demand Plan'!$E$3:$E$99669,'RCCP Conversion'!$B12,'Demand Plan'!U$3:U$99669)</f>
        <v>0</v>
      </c>
      <c r="S12" s="44">
        <f>SUMIF('Demand Plan'!$E$3:$E$99669,'RCCP Conversion'!$B12,'Demand Plan'!V$3:V$99669)</f>
        <v>0</v>
      </c>
      <c r="T12" s="44">
        <f>SUMIF('Demand Plan'!$E$3:$E$99669,'RCCP Conversion'!$B12,'Demand Plan'!W$3:W$99669)</f>
        <v>0</v>
      </c>
      <c r="U12" s="44">
        <f>SUMIF('Demand Plan'!$E$3:$E$99669,'RCCP Conversion'!$B12,'Demand Plan'!X$3:X$99669)</f>
        <v>0</v>
      </c>
      <c r="V12" s="44">
        <f>SUMIF('Demand Plan'!$E$3:$E$99669,'RCCP Conversion'!$B12,'Demand Plan'!Y$3:Y$99669)</f>
        <v>0</v>
      </c>
      <c r="W12" s="44">
        <f>SUMIF('Demand Plan'!$E$3:$E$99669,'RCCP Conversion'!$B12,'Demand Plan'!Z$3:Z$99669)</f>
        <v>0</v>
      </c>
      <c r="X12" s="44">
        <f>SUMIF('Demand Plan'!$E$3:$E$99669,'RCCP Conversion'!$B12,'Demand Plan'!AA$3:AA$99669)</f>
        <v>0</v>
      </c>
      <c r="Y12" s="44">
        <f>SUMIF('Demand Plan'!$E$3:$E$99669,'RCCP Conversion'!$B12,'Demand Plan'!AB$3:AB$99669)</f>
        <v>0</v>
      </c>
      <c r="Z12" s="44">
        <f>SUMIF('Demand Plan'!$E$3:$E$99669,'RCCP Conversion'!$B12,'Demand Plan'!AC$3:AC$99669)</f>
        <v>0</v>
      </c>
      <c r="AA12" s="44">
        <f>SUMIF('Demand Plan'!$E$3:$E$99669,'RCCP Conversion'!$B12,'Demand Plan'!AD$3:AD$99669)</f>
        <v>0</v>
      </c>
      <c r="AB12" s="44">
        <f>SUMIF('Demand Plan'!$E$3:$E$99669,'RCCP Conversion'!$B12,'Demand Plan'!AE$3:AE$99669)</f>
        <v>0</v>
      </c>
      <c r="AC12" s="44">
        <f>SUMIF('Demand Plan'!$E$3:$E$99669,'RCCP Conversion'!$B12,'Demand Plan'!AF$3:AF$99669)</f>
        <v>0</v>
      </c>
      <c r="AD12" s="44">
        <f>SUMIF('Demand Plan'!$E$3:$E$99669,'RCCP Conversion'!$B12,'Demand Plan'!AG$3:AG$99669)</f>
        <v>0</v>
      </c>
      <c r="AE12" s="44">
        <f>SUMIF('Demand Plan'!$E$3:$E$99669,'RCCP Conversion'!$B12,'Demand Plan'!AH$3:AH$99669)</f>
        <v>0</v>
      </c>
      <c r="AF12" s="44">
        <f>SUMIF('Demand Plan'!$E$3:$E$99669,'RCCP Conversion'!$B12,'Demand Plan'!AI$3:AI$99669)</f>
        <v>0</v>
      </c>
      <c r="AG12" s="44">
        <f>SUMIF('Demand Plan'!$E$3:$E$99669,'RCCP Conversion'!$B12,'Demand Plan'!AJ$3:AJ$99669)</f>
        <v>0</v>
      </c>
      <c r="AH12" s="44">
        <f>SUMIF('Demand Plan'!$E$3:$E$99669,'RCCP Conversion'!$B12,'Demand Plan'!AK$3:AK$99669)</f>
        <v>0</v>
      </c>
      <c r="AI12" s="44">
        <f>SUMIF('Demand Plan'!$E$3:$E$99669,'RCCP Conversion'!$B12,'Demand Plan'!AL$3:AL$99669)</f>
        <v>0</v>
      </c>
      <c r="AJ12" s="44">
        <f>SUMIF('Demand Plan'!$E$3:$E$99669,'RCCP Conversion'!$B12,'Demand Plan'!AM$3:AM$99669)</f>
        <v>0</v>
      </c>
      <c r="AK12" s="44">
        <f>SUMIF('Demand Plan'!$E$3:$E$99669,'RCCP Conversion'!$B12,'Demand Plan'!AN$3:AN$99669)</f>
        <v>0</v>
      </c>
      <c r="AL12" s="44">
        <f>SUMIF('Demand Plan'!$E$3:$E$99669,'RCCP Conversion'!$B12,'Demand Plan'!AO$3:AO$99669)</f>
        <v>0</v>
      </c>
    </row>
    <row r="13" spans="2:40" ht="16" customHeight="1">
      <c r="B13" s="45"/>
      <c r="C13" s="44">
        <f>SUMIF('Demand Plan'!$E$3:$E$99669,'RCCP Conversion'!$B13,'Demand Plan'!F$3:F$99669)</f>
        <v>0</v>
      </c>
      <c r="D13" s="44">
        <f>SUMIF('Demand Plan'!$E$3:$E$99669,'RCCP Conversion'!$B13,'Demand Plan'!G$3:G$99669)</f>
        <v>0</v>
      </c>
      <c r="E13" s="44">
        <f>SUMIF('Demand Plan'!$E$3:$E$99669,'RCCP Conversion'!$B13,'Demand Plan'!H$3:H$99669)</f>
        <v>0</v>
      </c>
      <c r="F13" s="44">
        <f>SUMIF('Demand Plan'!$E$3:$E$99669,'RCCP Conversion'!$B13,'Demand Plan'!I$3:I$99669)</f>
        <v>0</v>
      </c>
      <c r="G13" s="44">
        <f>SUMIF('Demand Plan'!$E$3:$E$99669,'RCCP Conversion'!$B13,'Demand Plan'!J$3:J$99669)</f>
        <v>0</v>
      </c>
      <c r="H13" s="44">
        <f>SUMIF('Demand Plan'!$E$3:$E$99669,'RCCP Conversion'!$B13,'Demand Plan'!K$3:K$99669)</f>
        <v>0</v>
      </c>
      <c r="I13" s="44">
        <f>SUMIF('Demand Plan'!$E$3:$E$99669,'RCCP Conversion'!$B13,'Demand Plan'!L$3:L$99669)</f>
        <v>0</v>
      </c>
      <c r="J13" s="44">
        <f>SUMIF('Demand Plan'!$E$3:$E$99669,'RCCP Conversion'!$B13,'Demand Plan'!M$3:M$99669)</f>
        <v>0</v>
      </c>
      <c r="K13" s="44">
        <f>SUMIF('Demand Plan'!$E$3:$E$99669,'RCCP Conversion'!$B13,'Demand Plan'!N$3:N$99669)</f>
        <v>0</v>
      </c>
      <c r="L13" s="44">
        <f>SUMIF('Demand Plan'!$E$3:$E$99669,'RCCP Conversion'!$B13,'Demand Plan'!O$3:O$99669)</f>
        <v>0</v>
      </c>
      <c r="M13" s="44">
        <f>SUMIF('Demand Plan'!$E$3:$E$99669,'RCCP Conversion'!$B13,'Demand Plan'!P$3:P$99669)</f>
        <v>0</v>
      </c>
      <c r="N13" s="44">
        <f>SUMIF('Demand Plan'!$E$3:$E$99669,'RCCP Conversion'!$B13,'Demand Plan'!Q$3:Q$99669)</f>
        <v>0</v>
      </c>
      <c r="O13" s="44">
        <f>SUMIF('Demand Plan'!$E$3:$E$99669,'RCCP Conversion'!$B13,'Demand Plan'!R$3:R$99669)</f>
        <v>0</v>
      </c>
      <c r="P13" s="44">
        <f>SUMIF('Demand Plan'!$E$3:$E$99669,'RCCP Conversion'!$B13,'Demand Plan'!S$3:S$99669)</f>
        <v>0</v>
      </c>
      <c r="Q13" s="44">
        <f>SUMIF('Demand Plan'!$E$3:$E$99669,'RCCP Conversion'!$B13,'Demand Plan'!T$3:T$99669)</f>
        <v>0</v>
      </c>
      <c r="R13" s="44">
        <f>SUMIF('Demand Plan'!$E$3:$E$99669,'RCCP Conversion'!$B13,'Demand Plan'!U$3:U$99669)</f>
        <v>0</v>
      </c>
      <c r="S13" s="44">
        <f>SUMIF('Demand Plan'!$E$3:$E$99669,'RCCP Conversion'!$B13,'Demand Plan'!V$3:V$99669)</f>
        <v>0</v>
      </c>
      <c r="T13" s="44">
        <f>SUMIF('Demand Plan'!$E$3:$E$99669,'RCCP Conversion'!$B13,'Demand Plan'!W$3:W$99669)</f>
        <v>0</v>
      </c>
      <c r="U13" s="44">
        <f>SUMIF('Demand Plan'!$E$3:$E$99669,'RCCP Conversion'!$B13,'Demand Plan'!X$3:X$99669)</f>
        <v>0</v>
      </c>
      <c r="V13" s="44">
        <f>SUMIF('Demand Plan'!$E$3:$E$99669,'RCCP Conversion'!$B13,'Demand Plan'!Y$3:Y$99669)</f>
        <v>0</v>
      </c>
      <c r="W13" s="44">
        <f>SUMIF('Demand Plan'!$E$3:$E$99669,'RCCP Conversion'!$B13,'Demand Plan'!Z$3:Z$99669)</f>
        <v>0</v>
      </c>
      <c r="X13" s="44">
        <f>SUMIF('Demand Plan'!$E$3:$E$99669,'RCCP Conversion'!$B13,'Demand Plan'!AA$3:AA$99669)</f>
        <v>0</v>
      </c>
      <c r="Y13" s="44">
        <f>SUMIF('Demand Plan'!$E$3:$E$99669,'RCCP Conversion'!$B13,'Demand Plan'!AB$3:AB$99669)</f>
        <v>0</v>
      </c>
      <c r="Z13" s="44">
        <f>SUMIF('Demand Plan'!$E$3:$E$99669,'RCCP Conversion'!$B13,'Demand Plan'!AC$3:AC$99669)</f>
        <v>0</v>
      </c>
      <c r="AA13" s="44">
        <f>SUMIF('Demand Plan'!$E$3:$E$99669,'RCCP Conversion'!$B13,'Demand Plan'!AD$3:AD$99669)</f>
        <v>0</v>
      </c>
      <c r="AB13" s="44">
        <f>SUMIF('Demand Plan'!$E$3:$E$99669,'RCCP Conversion'!$B13,'Demand Plan'!AE$3:AE$99669)</f>
        <v>0</v>
      </c>
      <c r="AC13" s="44">
        <f>SUMIF('Demand Plan'!$E$3:$E$99669,'RCCP Conversion'!$B13,'Demand Plan'!AF$3:AF$99669)</f>
        <v>0</v>
      </c>
      <c r="AD13" s="44">
        <f>SUMIF('Demand Plan'!$E$3:$E$99669,'RCCP Conversion'!$B13,'Demand Plan'!AG$3:AG$99669)</f>
        <v>0</v>
      </c>
      <c r="AE13" s="44">
        <f>SUMIF('Demand Plan'!$E$3:$E$99669,'RCCP Conversion'!$B13,'Demand Plan'!AH$3:AH$99669)</f>
        <v>0</v>
      </c>
      <c r="AF13" s="44">
        <f>SUMIF('Demand Plan'!$E$3:$E$99669,'RCCP Conversion'!$B13,'Demand Plan'!AI$3:AI$99669)</f>
        <v>0</v>
      </c>
      <c r="AG13" s="44">
        <f>SUMIF('Demand Plan'!$E$3:$E$99669,'RCCP Conversion'!$B13,'Demand Plan'!AJ$3:AJ$99669)</f>
        <v>0</v>
      </c>
      <c r="AH13" s="44">
        <f>SUMIF('Demand Plan'!$E$3:$E$99669,'RCCP Conversion'!$B13,'Demand Plan'!AK$3:AK$99669)</f>
        <v>0</v>
      </c>
      <c r="AI13" s="44">
        <f>SUMIF('Demand Plan'!$E$3:$E$99669,'RCCP Conversion'!$B13,'Demand Plan'!AL$3:AL$99669)</f>
        <v>0</v>
      </c>
      <c r="AJ13" s="44">
        <f>SUMIF('Demand Plan'!$E$3:$E$99669,'RCCP Conversion'!$B13,'Demand Plan'!AM$3:AM$99669)</f>
        <v>0</v>
      </c>
      <c r="AK13" s="44">
        <f>SUMIF('Demand Plan'!$E$3:$E$99669,'RCCP Conversion'!$B13,'Demand Plan'!AN$3:AN$99669)</f>
        <v>0</v>
      </c>
      <c r="AL13" s="44">
        <f>SUMIF('Demand Plan'!$E$3:$E$99669,'RCCP Conversion'!$B13,'Demand Plan'!AO$3:AO$99669)</f>
        <v>0</v>
      </c>
      <c r="AM13" s="27"/>
      <c r="AN13" s="27"/>
    </row>
    <row r="14" spans="2:40" ht="16" customHeight="1">
      <c r="B14" s="45"/>
      <c r="C14" s="44">
        <f>SUMIF('Demand Plan'!$E$3:$E$99669,'RCCP Conversion'!$B14,'Demand Plan'!F$3:F$99669)</f>
        <v>0</v>
      </c>
      <c r="D14" s="44">
        <f>SUMIF('Demand Plan'!$E$3:$E$99669,'RCCP Conversion'!$B14,'Demand Plan'!G$3:G$99669)</f>
        <v>0</v>
      </c>
      <c r="E14" s="44">
        <f>SUMIF('Demand Plan'!$E$3:$E$99669,'RCCP Conversion'!$B14,'Demand Plan'!H$3:H$99669)</f>
        <v>0</v>
      </c>
      <c r="F14" s="44">
        <f>SUMIF('Demand Plan'!$E$3:$E$99669,'RCCP Conversion'!$B14,'Demand Plan'!I$3:I$99669)</f>
        <v>0</v>
      </c>
      <c r="G14" s="44">
        <f>SUMIF('Demand Plan'!$E$3:$E$99669,'RCCP Conversion'!$B14,'Demand Plan'!J$3:J$99669)</f>
        <v>0</v>
      </c>
      <c r="H14" s="44">
        <f>SUMIF('Demand Plan'!$E$3:$E$99669,'RCCP Conversion'!$B14,'Demand Plan'!K$3:K$99669)</f>
        <v>0</v>
      </c>
      <c r="I14" s="44">
        <f>SUMIF('Demand Plan'!$E$3:$E$99669,'RCCP Conversion'!$B14,'Demand Plan'!L$3:L$99669)</f>
        <v>0</v>
      </c>
      <c r="J14" s="44">
        <f>SUMIF('Demand Plan'!$E$3:$E$99669,'RCCP Conversion'!$B14,'Demand Plan'!M$3:M$99669)</f>
        <v>0</v>
      </c>
      <c r="K14" s="44">
        <f>SUMIF('Demand Plan'!$E$3:$E$99669,'RCCP Conversion'!$B14,'Demand Plan'!N$3:N$99669)</f>
        <v>0</v>
      </c>
      <c r="L14" s="44">
        <f>SUMIF('Demand Plan'!$E$3:$E$99669,'RCCP Conversion'!$B14,'Demand Plan'!O$3:O$99669)</f>
        <v>0</v>
      </c>
      <c r="M14" s="44">
        <f>SUMIF('Demand Plan'!$E$3:$E$99669,'RCCP Conversion'!$B14,'Demand Plan'!P$3:P$99669)</f>
        <v>0</v>
      </c>
      <c r="N14" s="44">
        <f>SUMIF('Demand Plan'!$E$3:$E$99669,'RCCP Conversion'!$B14,'Demand Plan'!Q$3:Q$99669)</f>
        <v>0</v>
      </c>
      <c r="O14" s="44">
        <f>SUMIF('Demand Plan'!$E$3:$E$99669,'RCCP Conversion'!$B14,'Demand Plan'!R$3:R$99669)</f>
        <v>0</v>
      </c>
      <c r="P14" s="44">
        <f>SUMIF('Demand Plan'!$E$3:$E$99669,'RCCP Conversion'!$B14,'Demand Plan'!S$3:S$99669)</f>
        <v>0</v>
      </c>
      <c r="Q14" s="44">
        <f>SUMIF('Demand Plan'!$E$3:$E$99669,'RCCP Conversion'!$B14,'Demand Plan'!T$3:T$99669)</f>
        <v>0</v>
      </c>
      <c r="R14" s="44">
        <f>SUMIF('Demand Plan'!$E$3:$E$99669,'RCCP Conversion'!$B14,'Demand Plan'!U$3:U$99669)</f>
        <v>0</v>
      </c>
      <c r="S14" s="44">
        <f>SUMIF('Demand Plan'!$E$3:$E$99669,'RCCP Conversion'!$B14,'Demand Plan'!V$3:V$99669)</f>
        <v>0</v>
      </c>
      <c r="T14" s="44">
        <f>SUMIF('Demand Plan'!$E$3:$E$99669,'RCCP Conversion'!$B14,'Demand Plan'!W$3:W$99669)</f>
        <v>0</v>
      </c>
      <c r="U14" s="44">
        <f>SUMIF('Demand Plan'!$E$3:$E$99669,'RCCP Conversion'!$B14,'Demand Plan'!X$3:X$99669)</f>
        <v>0</v>
      </c>
      <c r="V14" s="44">
        <f>SUMIF('Demand Plan'!$E$3:$E$99669,'RCCP Conversion'!$B14,'Demand Plan'!Y$3:Y$99669)</f>
        <v>0</v>
      </c>
      <c r="W14" s="44">
        <f>SUMIF('Demand Plan'!$E$3:$E$99669,'RCCP Conversion'!$B14,'Demand Plan'!Z$3:Z$99669)</f>
        <v>0</v>
      </c>
      <c r="X14" s="44">
        <f>SUMIF('Demand Plan'!$E$3:$E$99669,'RCCP Conversion'!$B14,'Demand Plan'!AA$3:AA$99669)</f>
        <v>0</v>
      </c>
      <c r="Y14" s="44">
        <f>SUMIF('Demand Plan'!$E$3:$E$99669,'RCCP Conversion'!$B14,'Demand Plan'!AB$3:AB$99669)</f>
        <v>0</v>
      </c>
      <c r="Z14" s="44">
        <f>SUMIF('Demand Plan'!$E$3:$E$99669,'RCCP Conversion'!$B14,'Demand Plan'!AC$3:AC$99669)</f>
        <v>0</v>
      </c>
      <c r="AA14" s="44">
        <f>SUMIF('Demand Plan'!$E$3:$E$99669,'RCCP Conversion'!$B14,'Demand Plan'!AD$3:AD$99669)</f>
        <v>0</v>
      </c>
      <c r="AB14" s="44">
        <f>SUMIF('Demand Plan'!$E$3:$E$99669,'RCCP Conversion'!$B14,'Demand Plan'!AE$3:AE$99669)</f>
        <v>0</v>
      </c>
      <c r="AC14" s="44">
        <f>SUMIF('Demand Plan'!$E$3:$E$99669,'RCCP Conversion'!$B14,'Demand Plan'!AF$3:AF$99669)</f>
        <v>0</v>
      </c>
      <c r="AD14" s="44">
        <f>SUMIF('Demand Plan'!$E$3:$E$99669,'RCCP Conversion'!$B14,'Demand Plan'!AG$3:AG$99669)</f>
        <v>0</v>
      </c>
      <c r="AE14" s="44">
        <f>SUMIF('Demand Plan'!$E$3:$E$99669,'RCCP Conversion'!$B14,'Demand Plan'!AH$3:AH$99669)</f>
        <v>0</v>
      </c>
      <c r="AF14" s="44">
        <f>SUMIF('Demand Plan'!$E$3:$E$99669,'RCCP Conversion'!$B14,'Demand Plan'!AI$3:AI$99669)</f>
        <v>0</v>
      </c>
      <c r="AG14" s="44">
        <f>SUMIF('Demand Plan'!$E$3:$E$99669,'RCCP Conversion'!$B14,'Demand Plan'!AJ$3:AJ$99669)</f>
        <v>0</v>
      </c>
      <c r="AH14" s="44">
        <f>SUMIF('Demand Plan'!$E$3:$E$99669,'RCCP Conversion'!$B14,'Demand Plan'!AK$3:AK$99669)</f>
        <v>0</v>
      </c>
      <c r="AI14" s="44">
        <f>SUMIF('Demand Plan'!$E$3:$E$99669,'RCCP Conversion'!$B14,'Demand Plan'!AL$3:AL$99669)</f>
        <v>0</v>
      </c>
      <c r="AJ14" s="44">
        <f>SUMIF('Demand Plan'!$E$3:$E$99669,'RCCP Conversion'!$B14,'Demand Plan'!AM$3:AM$99669)</f>
        <v>0</v>
      </c>
      <c r="AK14" s="44">
        <f>SUMIF('Demand Plan'!$E$3:$E$99669,'RCCP Conversion'!$B14,'Demand Plan'!AN$3:AN$99669)</f>
        <v>0</v>
      </c>
      <c r="AL14" s="44">
        <f>SUMIF('Demand Plan'!$E$3:$E$99669,'RCCP Conversion'!$B14,'Demand Plan'!AO$3:AO$99669)</f>
        <v>0</v>
      </c>
      <c r="AM14" s="27"/>
      <c r="AN14" s="27"/>
    </row>
    <row r="15" spans="2:40" ht="16" customHeight="1">
      <c r="B15" s="45"/>
      <c r="C15" s="44">
        <f>SUMIF('Demand Plan'!$E$3:$E$99669,'RCCP Conversion'!$B15,'Demand Plan'!F$3:F$99669)</f>
        <v>0</v>
      </c>
      <c r="D15" s="44">
        <f>SUMIF('Demand Plan'!$E$3:$E$99669,'RCCP Conversion'!$B15,'Demand Plan'!G$3:G$99669)</f>
        <v>0</v>
      </c>
      <c r="E15" s="44">
        <f>SUMIF('Demand Plan'!$E$3:$E$99669,'RCCP Conversion'!$B15,'Demand Plan'!H$3:H$99669)</f>
        <v>0</v>
      </c>
      <c r="F15" s="44">
        <f>SUMIF('Demand Plan'!$E$3:$E$99669,'RCCP Conversion'!$B15,'Demand Plan'!I$3:I$99669)</f>
        <v>0</v>
      </c>
      <c r="G15" s="44">
        <f>SUMIF('Demand Plan'!$E$3:$E$99669,'RCCP Conversion'!$B15,'Demand Plan'!J$3:J$99669)</f>
        <v>0</v>
      </c>
      <c r="H15" s="44">
        <f>SUMIF('Demand Plan'!$E$3:$E$99669,'RCCP Conversion'!$B15,'Demand Plan'!K$3:K$99669)</f>
        <v>0</v>
      </c>
      <c r="I15" s="44">
        <f>SUMIF('Demand Plan'!$E$3:$E$99669,'RCCP Conversion'!$B15,'Demand Plan'!L$3:L$99669)</f>
        <v>0</v>
      </c>
      <c r="J15" s="44">
        <f>SUMIF('Demand Plan'!$E$3:$E$99669,'RCCP Conversion'!$B15,'Demand Plan'!M$3:M$99669)</f>
        <v>0</v>
      </c>
      <c r="K15" s="44">
        <f>SUMIF('Demand Plan'!$E$3:$E$99669,'RCCP Conversion'!$B15,'Demand Plan'!N$3:N$99669)</f>
        <v>0</v>
      </c>
      <c r="L15" s="44">
        <f>SUMIF('Demand Plan'!$E$3:$E$99669,'RCCP Conversion'!$B15,'Demand Plan'!O$3:O$99669)</f>
        <v>0</v>
      </c>
      <c r="M15" s="44">
        <f>SUMIF('Demand Plan'!$E$3:$E$99669,'RCCP Conversion'!$B15,'Demand Plan'!P$3:P$99669)</f>
        <v>0</v>
      </c>
      <c r="N15" s="44">
        <f>SUMIF('Demand Plan'!$E$3:$E$99669,'RCCP Conversion'!$B15,'Demand Plan'!Q$3:Q$99669)</f>
        <v>0</v>
      </c>
      <c r="O15" s="44">
        <f>SUMIF('Demand Plan'!$E$3:$E$99669,'RCCP Conversion'!$B15,'Demand Plan'!R$3:R$99669)</f>
        <v>0</v>
      </c>
      <c r="P15" s="44">
        <f>SUMIF('Demand Plan'!$E$3:$E$99669,'RCCP Conversion'!$B15,'Demand Plan'!S$3:S$99669)</f>
        <v>0</v>
      </c>
      <c r="Q15" s="44">
        <f>SUMIF('Demand Plan'!$E$3:$E$99669,'RCCP Conversion'!$B15,'Demand Plan'!T$3:T$99669)</f>
        <v>0</v>
      </c>
      <c r="R15" s="44">
        <f>SUMIF('Demand Plan'!$E$3:$E$99669,'RCCP Conversion'!$B15,'Demand Plan'!U$3:U$99669)</f>
        <v>0</v>
      </c>
      <c r="S15" s="44">
        <f>SUMIF('Demand Plan'!$E$3:$E$99669,'RCCP Conversion'!$B15,'Demand Plan'!V$3:V$99669)</f>
        <v>0</v>
      </c>
      <c r="T15" s="44">
        <f>SUMIF('Demand Plan'!$E$3:$E$99669,'RCCP Conversion'!$B15,'Demand Plan'!W$3:W$99669)</f>
        <v>0</v>
      </c>
      <c r="U15" s="44">
        <f>SUMIF('Demand Plan'!$E$3:$E$99669,'RCCP Conversion'!$B15,'Demand Plan'!X$3:X$99669)</f>
        <v>0</v>
      </c>
      <c r="V15" s="44">
        <f>SUMIF('Demand Plan'!$E$3:$E$99669,'RCCP Conversion'!$B15,'Demand Plan'!Y$3:Y$99669)</f>
        <v>0</v>
      </c>
      <c r="W15" s="44">
        <f>SUMIF('Demand Plan'!$E$3:$E$99669,'RCCP Conversion'!$B15,'Demand Plan'!Z$3:Z$99669)</f>
        <v>0</v>
      </c>
      <c r="X15" s="44">
        <f>SUMIF('Demand Plan'!$E$3:$E$99669,'RCCP Conversion'!$B15,'Demand Plan'!AA$3:AA$99669)</f>
        <v>0</v>
      </c>
      <c r="Y15" s="44">
        <f>SUMIF('Demand Plan'!$E$3:$E$99669,'RCCP Conversion'!$B15,'Demand Plan'!AB$3:AB$99669)</f>
        <v>0</v>
      </c>
      <c r="Z15" s="44">
        <f>SUMIF('Demand Plan'!$E$3:$E$99669,'RCCP Conversion'!$B15,'Demand Plan'!AC$3:AC$99669)</f>
        <v>0</v>
      </c>
      <c r="AA15" s="44">
        <f>SUMIF('Demand Plan'!$E$3:$E$99669,'RCCP Conversion'!$B15,'Demand Plan'!AD$3:AD$99669)</f>
        <v>0</v>
      </c>
      <c r="AB15" s="44">
        <f>SUMIF('Demand Plan'!$E$3:$E$99669,'RCCP Conversion'!$B15,'Demand Plan'!AE$3:AE$99669)</f>
        <v>0</v>
      </c>
      <c r="AC15" s="44">
        <f>SUMIF('Demand Plan'!$E$3:$E$99669,'RCCP Conversion'!$B15,'Demand Plan'!AF$3:AF$99669)</f>
        <v>0</v>
      </c>
      <c r="AD15" s="44">
        <f>SUMIF('Demand Plan'!$E$3:$E$99669,'RCCP Conversion'!$B15,'Demand Plan'!AG$3:AG$99669)</f>
        <v>0</v>
      </c>
      <c r="AE15" s="44">
        <f>SUMIF('Demand Plan'!$E$3:$E$99669,'RCCP Conversion'!$B15,'Demand Plan'!AH$3:AH$99669)</f>
        <v>0</v>
      </c>
      <c r="AF15" s="44">
        <f>SUMIF('Demand Plan'!$E$3:$E$99669,'RCCP Conversion'!$B15,'Demand Plan'!AI$3:AI$99669)</f>
        <v>0</v>
      </c>
      <c r="AG15" s="44">
        <f>SUMIF('Demand Plan'!$E$3:$E$99669,'RCCP Conversion'!$B15,'Demand Plan'!AJ$3:AJ$99669)</f>
        <v>0</v>
      </c>
      <c r="AH15" s="44">
        <f>SUMIF('Demand Plan'!$E$3:$E$99669,'RCCP Conversion'!$B15,'Demand Plan'!AK$3:AK$99669)</f>
        <v>0</v>
      </c>
      <c r="AI15" s="44">
        <f>SUMIF('Demand Plan'!$E$3:$E$99669,'RCCP Conversion'!$B15,'Demand Plan'!AL$3:AL$99669)</f>
        <v>0</v>
      </c>
      <c r="AJ15" s="44">
        <f>SUMIF('Demand Plan'!$E$3:$E$99669,'RCCP Conversion'!$B15,'Demand Plan'!AM$3:AM$99669)</f>
        <v>0</v>
      </c>
      <c r="AK15" s="44">
        <f>SUMIF('Demand Plan'!$E$3:$E$99669,'RCCP Conversion'!$B15,'Demand Plan'!AN$3:AN$99669)</f>
        <v>0</v>
      </c>
      <c r="AL15" s="44">
        <f>SUMIF('Demand Plan'!$E$3:$E$99669,'RCCP Conversion'!$B15,'Demand Plan'!AO$3:AO$99669)</f>
        <v>0</v>
      </c>
      <c r="AM15" s="27"/>
      <c r="AN15" s="27"/>
    </row>
    <row r="16" spans="2:40" ht="16" customHeight="1">
      <c r="B16" s="45"/>
      <c r="C16" s="44">
        <f>SUMIF('Demand Plan'!$E$3:$E$99669,'RCCP Conversion'!$B16,'Demand Plan'!F$3:F$99669)</f>
        <v>0</v>
      </c>
      <c r="D16" s="44">
        <f>SUMIF('Demand Plan'!$E$3:$E$99669,'RCCP Conversion'!$B16,'Demand Plan'!G$3:G$99669)</f>
        <v>0</v>
      </c>
      <c r="E16" s="44">
        <f>SUMIF('Demand Plan'!$E$3:$E$99669,'RCCP Conversion'!$B16,'Demand Plan'!H$3:H$99669)</f>
        <v>0</v>
      </c>
      <c r="F16" s="44">
        <f>SUMIF('Demand Plan'!$E$3:$E$99669,'RCCP Conversion'!$B16,'Demand Plan'!I$3:I$99669)</f>
        <v>0</v>
      </c>
      <c r="G16" s="44">
        <f>SUMIF('Demand Plan'!$E$3:$E$99669,'RCCP Conversion'!$B16,'Demand Plan'!J$3:J$99669)</f>
        <v>0</v>
      </c>
      <c r="H16" s="44">
        <f>SUMIF('Demand Plan'!$E$3:$E$99669,'RCCP Conversion'!$B16,'Demand Plan'!K$3:K$99669)</f>
        <v>0</v>
      </c>
      <c r="I16" s="44">
        <f>SUMIF('Demand Plan'!$E$3:$E$99669,'RCCP Conversion'!$B16,'Demand Plan'!L$3:L$99669)</f>
        <v>0</v>
      </c>
      <c r="J16" s="44">
        <f>SUMIF('Demand Plan'!$E$3:$E$99669,'RCCP Conversion'!$B16,'Demand Plan'!M$3:M$99669)</f>
        <v>0</v>
      </c>
      <c r="K16" s="44">
        <f>SUMIF('Demand Plan'!$E$3:$E$99669,'RCCP Conversion'!$B16,'Demand Plan'!N$3:N$99669)</f>
        <v>0</v>
      </c>
      <c r="L16" s="44">
        <f>SUMIF('Demand Plan'!$E$3:$E$99669,'RCCP Conversion'!$B16,'Demand Plan'!O$3:O$99669)</f>
        <v>0</v>
      </c>
      <c r="M16" s="44">
        <f>SUMIF('Demand Plan'!$E$3:$E$99669,'RCCP Conversion'!$B16,'Demand Plan'!P$3:P$99669)</f>
        <v>0</v>
      </c>
      <c r="N16" s="44">
        <f>SUMIF('Demand Plan'!$E$3:$E$99669,'RCCP Conversion'!$B16,'Demand Plan'!Q$3:Q$99669)</f>
        <v>0</v>
      </c>
      <c r="O16" s="44">
        <f>SUMIF('Demand Plan'!$E$3:$E$99669,'RCCP Conversion'!$B16,'Demand Plan'!R$3:R$99669)</f>
        <v>0</v>
      </c>
      <c r="P16" s="44">
        <f>SUMIF('Demand Plan'!$E$3:$E$99669,'RCCP Conversion'!$B16,'Demand Plan'!S$3:S$99669)</f>
        <v>0</v>
      </c>
      <c r="Q16" s="44">
        <f>SUMIF('Demand Plan'!$E$3:$E$99669,'RCCP Conversion'!$B16,'Demand Plan'!T$3:T$99669)</f>
        <v>0</v>
      </c>
      <c r="R16" s="44">
        <f>SUMIF('Demand Plan'!$E$3:$E$99669,'RCCP Conversion'!$B16,'Demand Plan'!U$3:U$99669)</f>
        <v>0</v>
      </c>
      <c r="S16" s="44">
        <f>SUMIF('Demand Plan'!$E$3:$E$99669,'RCCP Conversion'!$B16,'Demand Plan'!V$3:V$99669)</f>
        <v>0</v>
      </c>
      <c r="T16" s="44">
        <f>SUMIF('Demand Plan'!$E$3:$E$99669,'RCCP Conversion'!$B16,'Demand Plan'!W$3:W$99669)</f>
        <v>0</v>
      </c>
      <c r="U16" s="44">
        <f>SUMIF('Demand Plan'!$E$3:$E$99669,'RCCP Conversion'!$B16,'Demand Plan'!X$3:X$99669)</f>
        <v>0</v>
      </c>
      <c r="V16" s="44">
        <f>SUMIF('Demand Plan'!$E$3:$E$99669,'RCCP Conversion'!$B16,'Demand Plan'!Y$3:Y$99669)</f>
        <v>0</v>
      </c>
      <c r="W16" s="44">
        <f>SUMIF('Demand Plan'!$E$3:$E$99669,'RCCP Conversion'!$B16,'Demand Plan'!Z$3:Z$99669)</f>
        <v>0</v>
      </c>
      <c r="X16" s="44">
        <f>SUMIF('Demand Plan'!$E$3:$E$99669,'RCCP Conversion'!$B16,'Demand Plan'!AA$3:AA$99669)</f>
        <v>0</v>
      </c>
      <c r="Y16" s="44">
        <f>SUMIF('Demand Plan'!$E$3:$E$99669,'RCCP Conversion'!$B16,'Demand Plan'!AB$3:AB$99669)</f>
        <v>0</v>
      </c>
      <c r="Z16" s="44">
        <f>SUMIF('Demand Plan'!$E$3:$E$99669,'RCCP Conversion'!$B16,'Demand Plan'!AC$3:AC$99669)</f>
        <v>0</v>
      </c>
      <c r="AA16" s="44">
        <f>SUMIF('Demand Plan'!$E$3:$E$99669,'RCCP Conversion'!$B16,'Demand Plan'!AD$3:AD$99669)</f>
        <v>0</v>
      </c>
      <c r="AB16" s="44">
        <f>SUMIF('Demand Plan'!$E$3:$E$99669,'RCCP Conversion'!$B16,'Demand Plan'!AE$3:AE$99669)</f>
        <v>0</v>
      </c>
      <c r="AC16" s="44">
        <f>SUMIF('Demand Plan'!$E$3:$E$99669,'RCCP Conversion'!$B16,'Demand Plan'!AF$3:AF$99669)</f>
        <v>0</v>
      </c>
      <c r="AD16" s="44">
        <f>SUMIF('Demand Plan'!$E$3:$E$99669,'RCCP Conversion'!$B16,'Demand Plan'!AG$3:AG$99669)</f>
        <v>0</v>
      </c>
      <c r="AE16" s="44">
        <f>SUMIF('Demand Plan'!$E$3:$E$99669,'RCCP Conversion'!$B16,'Demand Plan'!AH$3:AH$99669)</f>
        <v>0</v>
      </c>
      <c r="AF16" s="44">
        <f>SUMIF('Demand Plan'!$E$3:$E$99669,'RCCP Conversion'!$B16,'Demand Plan'!AI$3:AI$99669)</f>
        <v>0</v>
      </c>
      <c r="AG16" s="44">
        <f>SUMIF('Demand Plan'!$E$3:$E$99669,'RCCP Conversion'!$B16,'Demand Plan'!AJ$3:AJ$99669)</f>
        <v>0</v>
      </c>
      <c r="AH16" s="44">
        <f>SUMIF('Demand Plan'!$E$3:$E$99669,'RCCP Conversion'!$B16,'Demand Plan'!AK$3:AK$99669)</f>
        <v>0</v>
      </c>
      <c r="AI16" s="44">
        <f>SUMIF('Demand Plan'!$E$3:$E$99669,'RCCP Conversion'!$B16,'Demand Plan'!AL$3:AL$99669)</f>
        <v>0</v>
      </c>
      <c r="AJ16" s="44">
        <f>SUMIF('Demand Plan'!$E$3:$E$99669,'RCCP Conversion'!$B16,'Demand Plan'!AM$3:AM$99669)</f>
        <v>0</v>
      </c>
      <c r="AK16" s="44">
        <f>SUMIF('Demand Plan'!$E$3:$E$99669,'RCCP Conversion'!$B16,'Demand Plan'!AN$3:AN$99669)</f>
        <v>0</v>
      </c>
      <c r="AL16" s="44">
        <f>SUMIF('Demand Plan'!$E$3:$E$99669,'RCCP Conversion'!$B16,'Demand Plan'!AO$3:AO$99669)</f>
        <v>0</v>
      </c>
      <c r="AM16" s="27"/>
      <c r="AN16" s="27"/>
    </row>
    <row r="17" spans="2:40" ht="16" customHeight="1">
      <c r="B17" s="45"/>
      <c r="C17" s="44">
        <f>SUMIF('Demand Plan'!$E$3:$E$99669,'RCCP Conversion'!$B17,'Demand Plan'!F$3:F$99669)</f>
        <v>0</v>
      </c>
      <c r="D17" s="44">
        <f>SUMIF('Demand Plan'!$E$3:$E$99669,'RCCP Conversion'!$B17,'Demand Plan'!G$3:G$99669)</f>
        <v>0</v>
      </c>
      <c r="E17" s="44">
        <f>SUMIF('Demand Plan'!$E$3:$E$99669,'RCCP Conversion'!$B17,'Demand Plan'!H$3:H$99669)</f>
        <v>0</v>
      </c>
      <c r="F17" s="44">
        <f>SUMIF('Demand Plan'!$E$3:$E$99669,'RCCP Conversion'!$B17,'Demand Plan'!I$3:I$99669)</f>
        <v>0</v>
      </c>
      <c r="G17" s="44">
        <f>SUMIF('Demand Plan'!$E$3:$E$99669,'RCCP Conversion'!$B17,'Demand Plan'!J$3:J$99669)</f>
        <v>0</v>
      </c>
      <c r="H17" s="44">
        <f>SUMIF('Demand Plan'!$E$3:$E$99669,'RCCP Conversion'!$B17,'Demand Plan'!K$3:K$99669)</f>
        <v>0</v>
      </c>
      <c r="I17" s="44">
        <f>SUMIF('Demand Plan'!$E$3:$E$99669,'RCCP Conversion'!$B17,'Demand Plan'!L$3:L$99669)</f>
        <v>0</v>
      </c>
      <c r="J17" s="44">
        <f>SUMIF('Demand Plan'!$E$3:$E$99669,'RCCP Conversion'!$B17,'Demand Plan'!M$3:M$99669)</f>
        <v>0</v>
      </c>
      <c r="K17" s="44">
        <f>SUMIF('Demand Plan'!$E$3:$E$99669,'RCCP Conversion'!$B17,'Demand Plan'!N$3:N$99669)</f>
        <v>0</v>
      </c>
      <c r="L17" s="44">
        <f>SUMIF('Demand Plan'!$E$3:$E$99669,'RCCP Conversion'!$B17,'Demand Plan'!O$3:O$99669)</f>
        <v>0</v>
      </c>
      <c r="M17" s="44">
        <f>SUMIF('Demand Plan'!$E$3:$E$99669,'RCCP Conversion'!$B17,'Demand Plan'!P$3:P$99669)</f>
        <v>0</v>
      </c>
      <c r="N17" s="44">
        <f>SUMIF('Demand Plan'!$E$3:$E$99669,'RCCP Conversion'!$B17,'Demand Plan'!Q$3:Q$99669)</f>
        <v>0</v>
      </c>
      <c r="O17" s="44">
        <f>SUMIF('Demand Plan'!$E$3:$E$99669,'RCCP Conversion'!$B17,'Demand Plan'!R$3:R$99669)</f>
        <v>0</v>
      </c>
      <c r="P17" s="44">
        <f>SUMIF('Demand Plan'!$E$3:$E$99669,'RCCP Conversion'!$B17,'Demand Plan'!S$3:S$99669)</f>
        <v>0</v>
      </c>
      <c r="Q17" s="44">
        <f>SUMIF('Demand Plan'!$E$3:$E$99669,'RCCP Conversion'!$B17,'Demand Plan'!T$3:T$99669)</f>
        <v>0</v>
      </c>
      <c r="R17" s="44">
        <f>SUMIF('Demand Plan'!$E$3:$E$99669,'RCCP Conversion'!$B17,'Demand Plan'!U$3:U$99669)</f>
        <v>0</v>
      </c>
      <c r="S17" s="44">
        <f>SUMIF('Demand Plan'!$E$3:$E$99669,'RCCP Conversion'!$B17,'Demand Plan'!V$3:V$99669)</f>
        <v>0</v>
      </c>
      <c r="T17" s="44">
        <f>SUMIF('Demand Plan'!$E$3:$E$99669,'RCCP Conversion'!$B17,'Demand Plan'!W$3:W$99669)</f>
        <v>0</v>
      </c>
      <c r="U17" s="44">
        <f>SUMIF('Demand Plan'!$E$3:$E$99669,'RCCP Conversion'!$B17,'Demand Plan'!X$3:X$99669)</f>
        <v>0</v>
      </c>
      <c r="V17" s="44">
        <f>SUMIF('Demand Plan'!$E$3:$E$99669,'RCCP Conversion'!$B17,'Demand Plan'!Y$3:Y$99669)</f>
        <v>0</v>
      </c>
      <c r="W17" s="44">
        <f>SUMIF('Demand Plan'!$E$3:$E$99669,'RCCP Conversion'!$B17,'Demand Plan'!Z$3:Z$99669)</f>
        <v>0</v>
      </c>
      <c r="X17" s="44">
        <f>SUMIF('Demand Plan'!$E$3:$E$99669,'RCCP Conversion'!$B17,'Demand Plan'!AA$3:AA$99669)</f>
        <v>0</v>
      </c>
      <c r="Y17" s="44">
        <f>SUMIF('Demand Plan'!$E$3:$E$99669,'RCCP Conversion'!$B17,'Demand Plan'!AB$3:AB$99669)</f>
        <v>0</v>
      </c>
      <c r="Z17" s="44">
        <f>SUMIF('Demand Plan'!$E$3:$E$99669,'RCCP Conversion'!$B17,'Demand Plan'!AC$3:AC$99669)</f>
        <v>0</v>
      </c>
      <c r="AA17" s="44">
        <f>SUMIF('Demand Plan'!$E$3:$E$99669,'RCCP Conversion'!$B17,'Demand Plan'!AD$3:AD$99669)</f>
        <v>0</v>
      </c>
      <c r="AB17" s="44">
        <f>SUMIF('Demand Plan'!$E$3:$E$99669,'RCCP Conversion'!$B17,'Demand Plan'!AE$3:AE$99669)</f>
        <v>0</v>
      </c>
      <c r="AC17" s="44">
        <f>SUMIF('Demand Plan'!$E$3:$E$99669,'RCCP Conversion'!$B17,'Demand Plan'!AF$3:AF$99669)</f>
        <v>0</v>
      </c>
      <c r="AD17" s="44">
        <f>SUMIF('Demand Plan'!$E$3:$E$99669,'RCCP Conversion'!$B17,'Demand Plan'!AG$3:AG$99669)</f>
        <v>0</v>
      </c>
      <c r="AE17" s="44">
        <f>SUMIF('Demand Plan'!$E$3:$E$99669,'RCCP Conversion'!$B17,'Demand Plan'!AH$3:AH$99669)</f>
        <v>0</v>
      </c>
      <c r="AF17" s="44">
        <f>SUMIF('Demand Plan'!$E$3:$E$99669,'RCCP Conversion'!$B17,'Demand Plan'!AI$3:AI$99669)</f>
        <v>0</v>
      </c>
      <c r="AG17" s="44">
        <f>SUMIF('Demand Plan'!$E$3:$E$99669,'RCCP Conversion'!$B17,'Demand Plan'!AJ$3:AJ$99669)</f>
        <v>0</v>
      </c>
      <c r="AH17" s="44">
        <f>SUMIF('Demand Plan'!$E$3:$E$99669,'RCCP Conversion'!$B17,'Demand Plan'!AK$3:AK$99669)</f>
        <v>0</v>
      </c>
      <c r="AI17" s="44">
        <f>SUMIF('Demand Plan'!$E$3:$E$99669,'RCCP Conversion'!$B17,'Demand Plan'!AL$3:AL$99669)</f>
        <v>0</v>
      </c>
      <c r="AJ17" s="44">
        <f>SUMIF('Demand Plan'!$E$3:$E$99669,'RCCP Conversion'!$B17,'Demand Plan'!AM$3:AM$99669)</f>
        <v>0</v>
      </c>
      <c r="AK17" s="44">
        <f>SUMIF('Demand Plan'!$E$3:$E$99669,'RCCP Conversion'!$B17,'Demand Plan'!AN$3:AN$99669)</f>
        <v>0</v>
      </c>
      <c r="AL17" s="44">
        <f>SUMIF('Demand Plan'!$E$3:$E$99669,'RCCP Conversion'!$B17,'Demand Plan'!AO$3:AO$99669)</f>
        <v>0</v>
      </c>
      <c r="AM17" s="27"/>
      <c r="AN17" s="27"/>
    </row>
    <row r="18" spans="2:40" ht="16" customHeight="1">
      <c r="B18" s="45"/>
      <c r="C18" s="44">
        <f>SUMIF('Demand Plan'!$E$3:$E$99669,'RCCP Conversion'!$B18,'Demand Plan'!F$3:F$99669)</f>
        <v>0</v>
      </c>
      <c r="D18" s="44">
        <f>SUMIF('Demand Plan'!$E$3:$E$99669,'RCCP Conversion'!$B18,'Demand Plan'!G$3:G$99669)</f>
        <v>0</v>
      </c>
      <c r="E18" s="44">
        <f>SUMIF('Demand Plan'!$E$3:$E$99669,'RCCP Conversion'!$B18,'Demand Plan'!H$3:H$99669)</f>
        <v>0</v>
      </c>
      <c r="F18" s="44">
        <f>SUMIF('Demand Plan'!$E$3:$E$99669,'RCCP Conversion'!$B18,'Demand Plan'!I$3:I$99669)</f>
        <v>0</v>
      </c>
      <c r="G18" s="44">
        <f>SUMIF('Demand Plan'!$E$3:$E$99669,'RCCP Conversion'!$B18,'Demand Plan'!J$3:J$99669)</f>
        <v>0</v>
      </c>
      <c r="H18" s="44">
        <f>SUMIF('Demand Plan'!$E$3:$E$99669,'RCCP Conversion'!$B18,'Demand Plan'!K$3:K$99669)</f>
        <v>0</v>
      </c>
      <c r="I18" s="44">
        <f>SUMIF('Demand Plan'!$E$3:$E$99669,'RCCP Conversion'!$B18,'Demand Plan'!L$3:L$99669)</f>
        <v>0</v>
      </c>
      <c r="J18" s="44">
        <f>SUMIF('Demand Plan'!$E$3:$E$99669,'RCCP Conversion'!$B18,'Demand Plan'!M$3:M$99669)</f>
        <v>0</v>
      </c>
      <c r="K18" s="44">
        <f>SUMIF('Demand Plan'!$E$3:$E$99669,'RCCP Conversion'!$B18,'Demand Plan'!N$3:N$99669)</f>
        <v>0</v>
      </c>
      <c r="L18" s="44">
        <f>SUMIF('Demand Plan'!$E$3:$E$99669,'RCCP Conversion'!$B18,'Demand Plan'!O$3:O$99669)</f>
        <v>0</v>
      </c>
      <c r="M18" s="44">
        <f>SUMIF('Demand Plan'!$E$3:$E$99669,'RCCP Conversion'!$B18,'Demand Plan'!P$3:P$99669)</f>
        <v>0</v>
      </c>
      <c r="N18" s="44">
        <f>SUMIF('Demand Plan'!$E$3:$E$99669,'RCCP Conversion'!$B18,'Demand Plan'!Q$3:Q$99669)</f>
        <v>0</v>
      </c>
      <c r="O18" s="44">
        <f>SUMIF('Demand Plan'!$E$3:$E$99669,'RCCP Conversion'!$B18,'Demand Plan'!R$3:R$99669)</f>
        <v>0</v>
      </c>
      <c r="P18" s="44">
        <f>SUMIF('Demand Plan'!$E$3:$E$99669,'RCCP Conversion'!$B18,'Demand Plan'!S$3:S$99669)</f>
        <v>0</v>
      </c>
      <c r="Q18" s="44">
        <f>SUMIF('Demand Plan'!$E$3:$E$99669,'RCCP Conversion'!$B18,'Demand Plan'!T$3:T$99669)</f>
        <v>0</v>
      </c>
      <c r="R18" s="44">
        <f>SUMIF('Demand Plan'!$E$3:$E$99669,'RCCP Conversion'!$B18,'Demand Plan'!U$3:U$99669)</f>
        <v>0</v>
      </c>
      <c r="S18" s="44">
        <f>SUMIF('Demand Plan'!$E$3:$E$99669,'RCCP Conversion'!$B18,'Demand Plan'!V$3:V$99669)</f>
        <v>0</v>
      </c>
      <c r="T18" s="44">
        <f>SUMIF('Demand Plan'!$E$3:$E$99669,'RCCP Conversion'!$B18,'Demand Plan'!W$3:W$99669)</f>
        <v>0</v>
      </c>
      <c r="U18" s="44">
        <f>SUMIF('Demand Plan'!$E$3:$E$99669,'RCCP Conversion'!$B18,'Demand Plan'!X$3:X$99669)</f>
        <v>0</v>
      </c>
      <c r="V18" s="44">
        <f>SUMIF('Demand Plan'!$E$3:$E$99669,'RCCP Conversion'!$B18,'Demand Plan'!Y$3:Y$99669)</f>
        <v>0</v>
      </c>
      <c r="W18" s="44">
        <f>SUMIF('Demand Plan'!$E$3:$E$99669,'RCCP Conversion'!$B18,'Demand Plan'!Z$3:Z$99669)</f>
        <v>0</v>
      </c>
      <c r="X18" s="44">
        <f>SUMIF('Demand Plan'!$E$3:$E$99669,'RCCP Conversion'!$B18,'Demand Plan'!AA$3:AA$99669)</f>
        <v>0</v>
      </c>
      <c r="Y18" s="44">
        <f>SUMIF('Demand Plan'!$E$3:$E$99669,'RCCP Conversion'!$B18,'Demand Plan'!AB$3:AB$99669)</f>
        <v>0</v>
      </c>
      <c r="Z18" s="44">
        <f>SUMIF('Demand Plan'!$E$3:$E$99669,'RCCP Conversion'!$B18,'Demand Plan'!AC$3:AC$99669)</f>
        <v>0</v>
      </c>
      <c r="AA18" s="44">
        <f>SUMIF('Demand Plan'!$E$3:$E$99669,'RCCP Conversion'!$B18,'Demand Plan'!AD$3:AD$99669)</f>
        <v>0</v>
      </c>
      <c r="AB18" s="44">
        <f>SUMIF('Demand Plan'!$E$3:$E$99669,'RCCP Conversion'!$B18,'Demand Plan'!AE$3:AE$99669)</f>
        <v>0</v>
      </c>
      <c r="AC18" s="44">
        <f>SUMIF('Demand Plan'!$E$3:$E$99669,'RCCP Conversion'!$B18,'Demand Plan'!AF$3:AF$99669)</f>
        <v>0</v>
      </c>
      <c r="AD18" s="44">
        <f>SUMIF('Demand Plan'!$E$3:$E$99669,'RCCP Conversion'!$B18,'Demand Plan'!AG$3:AG$99669)</f>
        <v>0</v>
      </c>
      <c r="AE18" s="44">
        <f>SUMIF('Demand Plan'!$E$3:$E$99669,'RCCP Conversion'!$B18,'Demand Plan'!AH$3:AH$99669)</f>
        <v>0</v>
      </c>
      <c r="AF18" s="44">
        <f>SUMIF('Demand Plan'!$E$3:$E$99669,'RCCP Conversion'!$B18,'Demand Plan'!AI$3:AI$99669)</f>
        <v>0</v>
      </c>
      <c r="AG18" s="44">
        <f>SUMIF('Demand Plan'!$E$3:$E$99669,'RCCP Conversion'!$B18,'Demand Plan'!AJ$3:AJ$99669)</f>
        <v>0</v>
      </c>
      <c r="AH18" s="44">
        <f>SUMIF('Demand Plan'!$E$3:$E$99669,'RCCP Conversion'!$B18,'Demand Plan'!AK$3:AK$99669)</f>
        <v>0</v>
      </c>
      <c r="AI18" s="44">
        <f>SUMIF('Demand Plan'!$E$3:$E$99669,'RCCP Conversion'!$B18,'Demand Plan'!AL$3:AL$99669)</f>
        <v>0</v>
      </c>
      <c r="AJ18" s="44">
        <f>SUMIF('Demand Plan'!$E$3:$E$99669,'RCCP Conversion'!$B18,'Demand Plan'!AM$3:AM$99669)</f>
        <v>0</v>
      </c>
      <c r="AK18" s="44">
        <f>SUMIF('Demand Plan'!$E$3:$E$99669,'RCCP Conversion'!$B18,'Demand Plan'!AN$3:AN$99669)</f>
        <v>0</v>
      </c>
      <c r="AL18" s="44">
        <f>SUMIF('Demand Plan'!$E$3:$E$99669,'RCCP Conversion'!$B18,'Demand Plan'!AO$3:AO$99669)</f>
        <v>0</v>
      </c>
      <c r="AM18" s="40"/>
      <c r="AN18" s="40"/>
    </row>
    <row r="19" spans="2:40" ht="16" customHeight="1">
      <c r="B19" s="45"/>
      <c r="C19" s="44">
        <f>SUMIF('Demand Plan'!$E$3:$E$99669,'RCCP Conversion'!$B19,'Demand Plan'!F$3:F$99669)</f>
        <v>0</v>
      </c>
      <c r="D19" s="44">
        <f>SUMIF('Demand Plan'!$E$3:$E$99669,'RCCP Conversion'!$B19,'Demand Plan'!G$3:G$99669)</f>
        <v>0</v>
      </c>
      <c r="E19" s="44">
        <f>SUMIF('Demand Plan'!$E$3:$E$99669,'RCCP Conversion'!$B19,'Demand Plan'!H$3:H$99669)</f>
        <v>0</v>
      </c>
      <c r="F19" s="44">
        <f>SUMIF('Demand Plan'!$E$3:$E$99669,'RCCP Conversion'!$B19,'Demand Plan'!I$3:I$99669)</f>
        <v>0</v>
      </c>
      <c r="G19" s="44">
        <f>SUMIF('Demand Plan'!$E$3:$E$99669,'RCCP Conversion'!$B19,'Demand Plan'!J$3:J$99669)</f>
        <v>0</v>
      </c>
      <c r="H19" s="44">
        <f>SUMIF('Demand Plan'!$E$3:$E$99669,'RCCP Conversion'!$B19,'Demand Plan'!K$3:K$99669)</f>
        <v>0</v>
      </c>
      <c r="I19" s="44">
        <f>SUMIF('Demand Plan'!$E$3:$E$99669,'RCCP Conversion'!$B19,'Demand Plan'!L$3:L$99669)</f>
        <v>0</v>
      </c>
      <c r="J19" s="44">
        <f>SUMIF('Demand Plan'!$E$3:$E$99669,'RCCP Conversion'!$B19,'Demand Plan'!M$3:M$99669)</f>
        <v>0</v>
      </c>
      <c r="K19" s="44">
        <f>SUMIF('Demand Plan'!$E$3:$E$99669,'RCCP Conversion'!$B19,'Demand Plan'!N$3:N$99669)</f>
        <v>0</v>
      </c>
      <c r="L19" s="44">
        <f>SUMIF('Demand Plan'!$E$3:$E$99669,'RCCP Conversion'!$B19,'Demand Plan'!O$3:O$99669)</f>
        <v>0</v>
      </c>
      <c r="M19" s="44">
        <f>SUMIF('Demand Plan'!$E$3:$E$99669,'RCCP Conversion'!$B19,'Demand Plan'!P$3:P$99669)</f>
        <v>0</v>
      </c>
      <c r="N19" s="44">
        <f>SUMIF('Demand Plan'!$E$3:$E$99669,'RCCP Conversion'!$B19,'Demand Plan'!Q$3:Q$99669)</f>
        <v>0</v>
      </c>
      <c r="O19" s="44">
        <f>SUMIF('Demand Plan'!$E$3:$E$99669,'RCCP Conversion'!$B19,'Demand Plan'!R$3:R$99669)</f>
        <v>0</v>
      </c>
      <c r="P19" s="44">
        <f>SUMIF('Demand Plan'!$E$3:$E$99669,'RCCP Conversion'!$B19,'Demand Plan'!S$3:S$99669)</f>
        <v>0</v>
      </c>
      <c r="Q19" s="44">
        <f>SUMIF('Demand Plan'!$E$3:$E$99669,'RCCP Conversion'!$B19,'Demand Plan'!T$3:T$99669)</f>
        <v>0</v>
      </c>
      <c r="R19" s="44">
        <f>SUMIF('Demand Plan'!$E$3:$E$99669,'RCCP Conversion'!$B19,'Demand Plan'!U$3:U$99669)</f>
        <v>0</v>
      </c>
      <c r="S19" s="44">
        <f>SUMIF('Demand Plan'!$E$3:$E$99669,'RCCP Conversion'!$B19,'Demand Plan'!V$3:V$99669)</f>
        <v>0</v>
      </c>
      <c r="T19" s="44">
        <f>SUMIF('Demand Plan'!$E$3:$E$99669,'RCCP Conversion'!$B19,'Demand Plan'!W$3:W$99669)</f>
        <v>0</v>
      </c>
      <c r="U19" s="44">
        <f>SUMIF('Demand Plan'!$E$3:$E$99669,'RCCP Conversion'!$B19,'Demand Plan'!X$3:X$99669)</f>
        <v>0</v>
      </c>
      <c r="V19" s="44">
        <f>SUMIF('Demand Plan'!$E$3:$E$99669,'RCCP Conversion'!$B19,'Demand Plan'!Y$3:Y$99669)</f>
        <v>0</v>
      </c>
      <c r="W19" s="44">
        <f>SUMIF('Demand Plan'!$E$3:$E$99669,'RCCP Conversion'!$B19,'Demand Plan'!Z$3:Z$99669)</f>
        <v>0</v>
      </c>
      <c r="X19" s="44">
        <f>SUMIF('Demand Plan'!$E$3:$E$99669,'RCCP Conversion'!$B19,'Demand Plan'!AA$3:AA$99669)</f>
        <v>0</v>
      </c>
      <c r="Y19" s="44">
        <f>SUMIF('Demand Plan'!$E$3:$E$99669,'RCCP Conversion'!$B19,'Demand Plan'!AB$3:AB$99669)</f>
        <v>0</v>
      </c>
      <c r="Z19" s="44">
        <f>SUMIF('Demand Plan'!$E$3:$E$99669,'RCCP Conversion'!$B19,'Demand Plan'!AC$3:AC$99669)</f>
        <v>0</v>
      </c>
      <c r="AA19" s="44">
        <f>SUMIF('Demand Plan'!$E$3:$E$99669,'RCCP Conversion'!$B19,'Demand Plan'!AD$3:AD$99669)</f>
        <v>0</v>
      </c>
      <c r="AB19" s="44">
        <f>SUMIF('Demand Plan'!$E$3:$E$99669,'RCCP Conversion'!$B19,'Demand Plan'!AE$3:AE$99669)</f>
        <v>0</v>
      </c>
      <c r="AC19" s="44">
        <f>SUMIF('Demand Plan'!$E$3:$E$99669,'RCCP Conversion'!$B19,'Demand Plan'!AF$3:AF$99669)</f>
        <v>0</v>
      </c>
      <c r="AD19" s="44">
        <f>SUMIF('Demand Plan'!$E$3:$E$99669,'RCCP Conversion'!$B19,'Demand Plan'!AG$3:AG$99669)</f>
        <v>0</v>
      </c>
      <c r="AE19" s="44">
        <f>SUMIF('Demand Plan'!$E$3:$E$99669,'RCCP Conversion'!$B19,'Demand Plan'!AH$3:AH$99669)</f>
        <v>0</v>
      </c>
      <c r="AF19" s="44">
        <f>SUMIF('Demand Plan'!$E$3:$E$99669,'RCCP Conversion'!$B19,'Demand Plan'!AI$3:AI$99669)</f>
        <v>0</v>
      </c>
      <c r="AG19" s="44">
        <f>SUMIF('Demand Plan'!$E$3:$E$99669,'RCCP Conversion'!$B19,'Demand Plan'!AJ$3:AJ$99669)</f>
        <v>0</v>
      </c>
      <c r="AH19" s="44">
        <f>SUMIF('Demand Plan'!$E$3:$E$99669,'RCCP Conversion'!$B19,'Demand Plan'!AK$3:AK$99669)</f>
        <v>0</v>
      </c>
      <c r="AI19" s="44">
        <f>SUMIF('Demand Plan'!$E$3:$E$99669,'RCCP Conversion'!$B19,'Demand Plan'!AL$3:AL$99669)</f>
        <v>0</v>
      </c>
      <c r="AJ19" s="44">
        <f>SUMIF('Demand Plan'!$E$3:$E$99669,'RCCP Conversion'!$B19,'Demand Plan'!AM$3:AM$99669)</f>
        <v>0</v>
      </c>
      <c r="AK19" s="44">
        <f>SUMIF('Demand Plan'!$E$3:$E$99669,'RCCP Conversion'!$B19,'Demand Plan'!AN$3:AN$99669)</f>
        <v>0</v>
      </c>
      <c r="AL19" s="44">
        <f>SUMIF('Demand Plan'!$E$3:$E$99669,'RCCP Conversion'!$B19,'Demand Plan'!AO$3:AO$99669)</f>
        <v>0</v>
      </c>
    </row>
    <row r="20" spans="2:40" ht="16" customHeight="1">
      <c r="B20" s="45"/>
      <c r="C20" s="44">
        <f>SUMIF('Demand Plan'!$E$3:$E$99669,'RCCP Conversion'!$B20,'Demand Plan'!F$3:F$99669)</f>
        <v>0</v>
      </c>
      <c r="D20" s="44">
        <f>SUMIF('Demand Plan'!$E$3:$E$99669,'RCCP Conversion'!$B20,'Demand Plan'!G$3:G$99669)</f>
        <v>0</v>
      </c>
      <c r="E20" s="44">
        <f>SUMIF('Demand Plan'!$E$3:$E$99669,'RCCP Conversion'!$B20,'Demand Plan'!H$3:H$99669)</f>
        <v>0</v>
      </c>
      <c r="F20" s="44">
        <f>SUMIF('Demand Plan'!$E$3:$E$99669,'RCCP Conversion'!$B20,'Demand Plan'!I$3:I$99669)</f>
        <v>0</v>
      </c>
      <c r="G20" s="44">
        <f>SUMIF('Demand Plan'!$E$3:$E$99669,'RCCP Conversion'!$B20,'Demand Plan'!J$3:J$99669)</f>
        <v>0</v>
      </c>
      <c r="H20" s="44">
        <f>SUMIF('Demand Plan'!$E$3:$E$99669,'RCCP Conversion'!$B20,'Demand Plan'!K$3:K$99669)</f>
        <v>0</v>
      </c>
      <c r="I20" s="44">
        <f>SUMIF('Demand Plan'!$E$3:$E$99669,'RCCP Conversion'!$B20,'Demand Plan'!L$3:L$99669)</f>
        <v>0</v>
      </c>
      <c r="J20" s="44">
        <f>SUMIF('Demand Plan'!$E$3:$E$99669,'RCCP Conversion'!$B20,'Demand Plan'!M$3:M$99669)</f>
        <v>0</v>
      </c>
      <c r="K20" s="44">
        <f>SUMIF('Demand Plan'!$E$3:$E$99669,'RCCP Conversion'!$B20,'Demand Plan'!N$3:N$99669)</f>
        <v>0</v>
      </c>
      <c r="L20" s="44">
        <f>SUMIF('Demand Plan'!$E$3:$E$99669,'RCCP Conversion'!$B20,'Demand Plan'!O$3:O$99669)</f>
        <v>0</v>
      </c>
      <c r="M20" s="44">
        <f>SUMIF('Demand Plan'!$E$3:$E$99669,'RCCP Conversion'!$B20,'Demand Plan'!P$3:P$99669)</f>
        <v>0</v>
      </c>
      <c r="N20" s="44">
        <f>SUMIF('Demand Plan'!$E$3:$E$99669,'RCCP Conversion'!$B20,'Demand Plan'!Q$3:Q$99669)</f>
        <v>0</v>
      </c>
      <c r="O20" s="44">
        <f>SUMIF('Demand Plan'!$E$3:$E$99669,'RCCP Conversion'!$B20,'Demand Plan'!R$3:R$99669)</f>
        <v>0</v>
      </c>
      <c r="P20" s="44">
        <f>SUMIF('Demand Plan'!$E$3:$E$99669,'RCCP Conversion'!$B20,'Demand Plan'!S$3:S$99669)</f>
        <v>0</v>
      </c>
      <c r="Q20" s="44">
        <f>SUMIF('Demand Plan'!$E$3:$E$99669,'RCCP Conversion'!$B20,'Demand Plan'!T$3:T$99669)</f>
        <v>0</v>
      </c>
      <c r="R20" s="44">
        <f>SUMIF('Demand Plan'!$E$3:$E$99669,'RCCP Conversion'!$B20,'Demand Plan'!U$3:U$99669)</f>
        <v>0</v>
      </c>
      <c r="S20" s="44">
        <f>SUMIF('Demand Plan'!$E$3:$E$99669,'RCCP Conversion'!$B20,'Demand Plan'!V$3:V$99669)</f>
        <v>0</v>
      </c>
      <c r="T20" s="44">
        <f>SUMIF('Demand Plan'!$E$3:$E$99669,'RCCP Conversion'!$B20,'Demand Plan'!W$3:W$99669)</f>
        <v>0</v>
      </c>
      <c r="U20" s="44">
        <f>SUMIF('Demand Plan'!$E$3:$E$99669,'RCCP Conversion'!$B20,'Demand Plan'!X$3:X$99669)</f>
        <v>0</v>
      </c>
      <c r="V20" s="44">
        <f>SUMIF('Demand Plan'!$E$3:$E$99669,'RCCP Conversion'!$B20,'Demand Plan'!Y$3:Y$99669)</f>
        <v>0</v>
      </c>
      <c r="W20" s="44">
        <f>SUMIF('Demand Plan'!$E$3:$E$99669,'RCCP Conversion'!$B20,'Demand Plan'!Z$3:Z$99669)</f>
        <v>0</v>
      </c>
      <c r="X20" s="44">
        <f>SUMIF('Demand Plan'!$E$3:$E$99669,'RCCP Conversion'!$B20,'Demand Plan'!AA$3:AA$99669)</f>
        <v>0</v>
      </c>
      <c r="Y20" s="44">
        <f>SUMIF('Demand Plan'!$E$3:$E$99669,'RCCP Conversion'!$B20,'Demand Plan'!AB$3:AB$99669)</f>
        <v>0</v>
      </c>
      <c r="Z20" s="44">
        <f>SUMIF('Demand Plan'!$E$3:$E$99669,'RCCP Conversion'!$B20,'Demand Plan'!AC$3:AC$99669)</f>
        <v>0</v>
      </c>
      <c r="AA20" s="44">
        <f>SUMIF('Demand Plan'!$E$3:$E$99669,'RCCP Conversion'!$B20,'Demand Plan'!AD$3:AD$99669)</f>
        <v>0</v>
      </c>
      <c r="AB20" s="44">
        <f>SUMIF('Demand Plan'!$E$3:$E$99669,'RCCP Conversion'!$B20,'Demand Plan'!AE$3:AE$99669)</f>
        <v>0</v>
      </c>
      <c r="AC20" s="44">
        <f>SUMIF('Demand Plan'!$E$3:$E$99669,'RCCP Conversion'!$B20,'Demand Plan'!AF$3:AF$99669)</f>
        <v>0</v>
      </c>
      <c r="AD20" s="44">
        <f>SUMIF('Demand Plan'!$E$3:$E$99669,'RCCP Conversion'!$B20,'Demand Plan'!AG$3:AG$99669)</f>
        <v>0</v>
      </c>
      <c r="AE20" s="44">
        <f>SUMIF('Demand Plan'!$E$3:$E$99669,'RCCP Conversion'!$B20,'Demand Plan'!AH$3:AH$99669)</f>
        <v>0</v>
      </c>
      <c r="AF20" s="44">
        <f>SUMIF('Demand Plan'!$E$3:$E$99669,'RCCP Conversion'!$B20,'Demand Plan'!AI$3:AI$99669)</f>
        <v>0</v>
      </c>
      <c r="AG20" s="44">
        <f>SUMIF('Demand Plan'!$E$3:$E$99669,'RCCP Conversion'!$B20,'Demand Plan'!AJ$3:AJ$99669)</f>
        <v>0</v>
      </c>
      <c r="AH20" s="44">
        <f>SUMIF('Demand Plan'!$E$3:$E$99669,'RCCP Conversion'!$B20,'Demand Plan'!AK$3:AK$99669)</f>
        <v>0</v>
      </c>
      <c r="AI20" s="44">
        <f>SUMIF('Demand Plan'!$E$3:$E$99669,'RCCP Conversion'!$B20,'Demand Plan'!AL$3:AL$99669)</f>
        <v>0</v>
      </c>
      <c r="AJ20" s="44">
        <f>SUMIF('Demand Plan'!$E$3:$E$99669,'RCCP Conversion'!$B20,'Demand Plan'!AM$3:AM$99669)</f>
        <v>0</v>
      </c>
      <c r="AK20" s="44">
        <f>SUMIF('Demand Plan'!$E$3:$E$99669,'RCCP Conversion'!$B20,'Demand Plan'!AN$3:AN$99669)</f>
        <v>0</v>
      </c>
      <c r="AL20" s="44">
        <f>SUMIF('Demand Plan'!$E$3:$E$99669,'RCCP Conversion'!$B20,'Demand Plan'!AO$3:AO$99669)</f>
        <v>0</v>
      </c>
    </row>
    <row r="21" spans="2:40" ht="16" customHeight="1">
      <c r="B21" s="45"/>
      <c r="C21" s="44">
        <f>SUMIF('Demand Plan'!$E$3:$E$99669,'RCCP Conversion'!$B21,'Demand Plan'!F$3:F$99669)</f>
        <v>0</v>
      </c>
      <c r="D21" s="44">
        <f>SUMIF('Demand Plan'!$E$3:$E$99669,'RCCP Conversion'!$B21,'Demand Plan'!G$3:G$99669)</f>
        <v>0</v>
      </c>
      <c r="E21" s="44">
        <f>SUMIF('Demand Plan'!$E$3:$E$99669,'RCCP Conversion'!$B21,'Demand Plan'!H$3:H$99669)</f>
        <v>0</v>
      </c>
      <c r="F21" s="44">
        <f>SUMIF('Demand Plan'!$E$3:$E$99669,'RCCP Conversion'!$B21,'Demand Plan'!I$3:I$99669)</f>
        <v>0</v>
      </c>
      <c r="G21" s="44">
        <f>SUMIF('Demand Plan'!$E$3:$E$99669,'RCCP Conversion'!$B21,'Demand Plan'!J$3:J$99669)</f>
        <v>0</v>
      </c>
      <c r="H21" s="44">
        <f>SUMIF('Demand Plan'!$E$3:$E$99669,'RCCP Conversion'!$B21,'Demand Plan'!K$3:K$99669)</f>
        <v>0</v>
      </c>
      <c r="I21" s="44">
        <f>SUMIF('Demand Plan'!$E$3:$E$99669,'RCCP Conversion'!$B21,'Demand Plan'!L$3:L$99669)</f>
        <v>0</v>
      </c>
      <c r="J21" s="44">
        <f>SUMIF('Demand Plan'!$E$3:$E$99669,'RCCP Conversion'!$B21,'Demand Plan'!M$3:M$99669)</f>
        <v>0</v>
      </c>
      <c r="K21" s="44">
        <f>SUMIF('Demand Plan'!$E$3:$E$99669,'RCCP Conversion'!$B21,'Demand Plan'!N$3:N$99669)</f>
        <v>0</v>
      </c>
      <c r="L21" s="44">
        <f>SUMIF('Demand Plan'!$E$3:$E$99669,'RCCP Conversion'!$B21,'Demand Plan'!O$3:O$99669)</f>
        <v>0</v>
      </c>
      <c r="M21" s="44">
        <f>SUMIF('Demand Plan'!$E$3:$E$99669,'RCCP Conversion'!$B21,'Demand Plan'!P$3:P$99669)</f>
        <v>0</v>
      </c>
      <c r="N21" s="44">
        <f>SUMIF('Demand Plan'!$E$3:$E$99669,'RCCP Conversion'!$B21,'Demand Plan'!Q$3:Q$99669)</f>
        <v>0</v>
      </c>
      <c r="O21" s="44">
        <f>SUMIF('Demand Plan'!$E$3:$E$99669,'RCCP Conversion'!$B21,'Demand Plan'!R$3:R$99669)</f>
        <v>0</v>
      </c>
      <c r="P21" s="44">
        <f>SUMIF('Demand Plan'!$E$3:$E$99669,'RCCP Conversion'!$B21,'Demand Plan'!S$3:S$99669)</f>
        <v>0</v>
      </c>
      <c r="Q21" s="44">
        <f>SUMIF('Demand Plan'!$E$3:$E$99669,'RCCP Conversion'!$B21,'Demand Plan'!T$3:T$99669)</f>
        <v>0</v>
      </c>
      <c r="R21" s="44">
        <f>SUMIF('Demand Plan'!$E$3:$E$99669,'RCCP Conversion'!$B21,'Demand Plan'!U$3:U$99669)</f>
        <v>0</v>
      </c>
      <c r="S21" s="44">
        <f>SUMIF('Demand Plan'!$E$3:$E$99669,'RCCP Conversion'!$B21,'Demand Plan'!V$3:V$99669)</f>
        <v>0</v>
      </c>
      <c r="T21" s="44">
        <f>SUMIF('Demand Plan'!$E$3:$E$99669,'RCCP Conversion'!$B21,'Demand Plan'!W$3:W$99669)</f>
        <v>0</v>
      </c>
      <c r="U21" s="44">
        <f>SUMIF('Demand Plan'!$E$3:$E$99669,'RCCP Conversion'!$B21,'Demand Plan'!X$3:X$99669)</f>
        <v>0</v>
      </c>
      <c r="V21" s="44">
        <f>SUMIF('Demand Plan'!$E$3:$E$99669,'RCCP Conversion'!$B21,'Demand Plan'!Y$3:Y$99669)</f>
        <v>0</v>
      </c>
      <c r="W21" s="44">
        <f>SUMIF('Demand Plan'!$E$3:$E$99669,'RCCP Conversion'!$B21,'Demand Plan'!Z$3:Z$99669)</f>
        <v>0</v>
      </c>
      <c r="X21" s="44">
        <f>SUMIF('Demand Plan'!$E$3:$E$99669,'RCCP Conversion'!$B21,'Demand Plan'!AA$3:AA$99669)</f>
        <v>0</v>
      </c>
      <c r="Y21" s="44">
        <f>SUMIF('Demand Plan'!$E$3:$E$99669,'RCCP Conversion'!$B21,'Demand Plan'!AB$3:AB$99669)</f>
        <v>0</v>
      </c>
      <c r="Z21" s="44">
        <f>SUMIF('Demand Plan'!$E$3:$E$99669,'RCCP Conversion'!$B21,'Demand Plan'!AC$3:AC$99669)</f>
        <v>0</v>
      </c>
      <c r="AA21" s="44">
        <f>SUMIF('Demand Plan'!$E$3:$E$99669,'RCCP Conversion'!$B21,'Demand Plan'!AD$3:AD$99669)</f>
        <v>0</v>
      </c>
      <c r="AB21" s="44">
        <f>SUMIF('Demand Plan'!$E$3:$E$99669,'RCCP Conversion'!$B21,'Demand Plan'!AE$3:AE$99669)</f>
        <v>0</v>
      </c>
      <c r="AC21" s="44">
        <f>SUMIF('Demand Plan'!$E$3:$E$99669,'RCCP Conversion'!$B21,'Demand Plan'!AF$3:AF$99669)</f>
        <v>0</v>
      </c>
      <c r="AD21" s="44">
        <f>SUMIF('Demand Plan'!$E$3:$E$99669,'RCCP Conversion'!$B21,'Demand Plan'!AG$3:AG$99669)</f>
        <v>0</v>
      </c>
      <c r="AE21" s="44">
        <f>SUMIF('Demand Plan'!$E$3:$E$99669,'RCCP Conversion'!$B21,'Demand Plan'!AH$3:AH$99669)</f>
        <v>0</v>
      </c>
      <c r="AF21" s="44">
        <f>SUMIF('Demand Plan'!$E$3:$E$99669,'RCCP Conversion'!$B21,'Demand Plan'!AI$3:AI$99669)</f>
        <v>0</v>
      </c>
      <c r="AG21" s="44">
        <f>SUMIF('Demand Plan'!$E$3:$E$99669,'RCCP Conversion'!$B21,'Demand Plan'!AJ$3:AJ$99669)</f>
        <v>0</v>
      </c>
      <c r="AH21" s="44">
        <f>SUMIF('Demand Plan'!$E$3:$E$99669,'RCCP Conversion'!$B21,'Demand Plan'!AK$3:AK$99669)</f>
        <v>0</v>
      </c>
      <c r="AI21" s="44">
        <f>SUMIF('Demand Plan'!$E$3:$E$99669,'RCCP Conversion'!$B21,'Demand Plan'!AL$3:AL$99669)</f>
        <v>0</v>
      </c>
      <c r="AJ21" s="44">
        <f>SUMIF('Demand Plan'!$E$3:$E$99669,'RCCP Conversion'!$B21,'Demand Plan'!AM$3:AM$99669)</f>
        <v>0</v>
      </c>
      <c r="AK21" s="44">
        <f>SUMIF('Demand Plan'!$E$3:$E$99669,'RCCP Conversion'!$B21,'Demand Plan'!AN$3:AN$99669)</f>
        <v>0</v>
      </c>
      <c r="AL21" s="44">
        <f>SUMIF('Demand Plan'!$E$3:$E$99669,'RCCP Conversion'!$B21,'Demand Plan'!AO$3:AO$99669)</f>
        <v>0</v>
      </c>
    </row>
    <row r="22" spans="2:40" ht="16" customHeight="1">
      <c r="B22" s="45"/>
      <c r="C22" s="44">
        <f>SUMIF('Demand Plan'!$E$3:$E$99669,'RCCP Conversion'!$B22,'Demand Plan'!F$3:F$99669)</f>
        <v>0</v>
      </c>
      <c r="D22" s="44">
        <f>SUMIF('Demand Plan'!$E$3:$E$99669,'RCCP Conversion'!$B22,'Demand Plan'!G$3:G$99669)</f>
        <v>0</v>
      </c>
      <c r="E22" s="44">
        <f>SUMIF('Demand Plan'!$E$3:$E$99669,'RCCP Conversion'!$B22,'Demand Plan'!H$3:H$99669)</f>
        <v>0</v>
      </c>
      <c r="F22" s="44">
        <f>SUMIF('Demand Plan'!$E$3:$E$99669,'RCCP Conversion'!$B22,'Demand Plan'!I$3:I$99669)</f>
        <v>0</v>
      </c>
      <c r="G22" s="44">
        <f>SUMIF('Demand Plan'!$E$3:$E$99669,'RCCP Conversion'!$B22,'Demand Plan'!J$3:J$99669)</f>
        <v>0</v>
      </c>
      <c r="H22" s="44">
        <f>SUMIF('Demand Plan'!$E$3:$E$99669,'RCCP Conversion'!$B22,'Demand Plan'!K$3:K$99669)</f>
        <v>0</v>
      </c>
      <c r="I22" s="44">
        <f>SUMIF('Demand Plan'!$E$3:$E$99669,'RCCP Conversion'!$B22,'Demand Plan'!L$3:L$99669)</f>
        <v>0</v>
      </c>
      <c r="J22" s="44">
        <f>SUMIF('Demand Plan'!$E$3:$E$99669,'RCCP Conversion'!$B22,'Demand Plan'!M$3:M$99669)</f>
        <v>0</v>
      </c>
      <c r="K22" s="44">
        <f>SUMIF('Demand Plan'!$E$3:$E$99669,'RCCP Conversion'!$B22,'Demand Plan'!N$3:N$99669)</f>
        <v>0</v>
      </c>
      <c r="L22" s="44">
        <f>SUMIF('Demand Plan'!$E$3:$E$99669,'RCCP Conversion'!$B22,'Demand Plan'!O$3:O$99669)</f>
        <v>0</v>
      </c>
      <c r="M22" s="44">
        <f>SUMIF('Demand Plan'!$E$3:$E$99669,'RCCP Conversion'!$B22,'Demand Plan'!P$3:P$99669)</f>
        <v>0</v>
      </c>
      <c r="N22" s="44">
        <f>SUMIF('Demand Plan'!$E$3:$E$99669,'RCCP Conversion'!$B22,'Demand Plan'!Q$3:Q$99669)</f>
        <v>0</v>
      </c>
      <c r="O22" s="44">
        <f>SUMIF('Demand Plan'!$E$3:$E$99669,'RCCP Conversion'!$B22,'Demand Plan'!R$3:R$99669)</f>
        <v>0</v>
      </c>
      <c r="P22" s="44">
        <f>SUMIF('Demand Plan'!$E$3:$E$99669,'RCCP Conversion'!$B22,'Demand Plan'!S$3:S$99669)</f>
        <v>0</v>
      </c>
      <c r="Q22" s="44">
        <f>SUMIF('Demand Plan'!$E$3:$E$99669,'RCCP Conversion'!$B22,'Demand Plan'!T$3:T$99669)</f>
        <v>0</v>
      </c>
      <c r="R22" s="44">
        <f>SUMIF('Demand Plan'!$E$3:$E$99669,'RCCP Conversion'!$B22,'Demand Plan'!U$3:U$99669)</f>
        <v>0</v>
      </c>
      <c r="S22" s="44">
        <f>SUMIF('Demand Plan'!$E$3:$E$99669,'RCCP Conversion'!$B22,'Demand Plan'!V$3:V$99669)</f>
        <v>0</v>
      </c>
      <c r="T22" s="44">
        <f>SUMIF('Demand Plan'!$E$3:$E$99669,'RCCP Conversion'!$B22,'Demand Plan'!W$3:W$99669)</f>
        <v>0</v>
      </c>
      <c r="U22" s="44">
        <f>SUMIF('Demand Plan'!$E$3:$E$99669,'RCCP Conversion'!$B22,'Demand Plan'!X$3:X$99669)</f>
        <v>0</v>
      </c>
      <c r="V22" s="44">
        <f>SUMIF('Demand Plan'!$E$3:$E$99669,'RCCP Conversion'!$B22,'Demand Plan'!Y$3:Y$99669)</f>
        <v>0</v>
      </c>
      <c r="W22" s="44">
        <f>SUMIF('Demand Plan'!$E$3:$E$99669,'RCCP Conversion'!$B22,'Demand Plan'!Z$3:Z$99669)</f>
        <v>0</v>
      </c>
      <c r="X22" s="44">
        <f>SUMIF('Demand Plan'!$E$3:$E$99669,'RCCP Conversion'!$B22,'Demand Plan'!AA$3:AA$99669)</f>
        <v>0</v>
      </c>
      <c r="Y22" s="44">
        <f>SUMIF('Demand Plan'!$E$3:$E$99669,'RCCP Conversion'!$B22,'Demand Plan'!AB$3:AB$99669)</f>
        <v>0</v>
      </c>
      <c r="Z22" s="44">
        <f>SUMIF('Demand Plan'!$E$3:$E$99669,'RCCP Conversion'!$B22,'Demand Plan'!AC$3:AC$99669)</f>
        <v>0</v>
      </c>
      <c r="AA22" s="44">
        <f>SUMIF('Demand Plan'!$E$3:$E$99669,'RCCP Conversion'!$B22,'Demand Plan'!AD$3:AD$99669)</f>
        <v>0</v>
      </c>
      <c r="AB22" s="44">
        <f>SUMIF('Demand Plan'!$E$3:$E$99669,'RCCP Conversion'!$B22,'Demand Plan'!AE$3:AE$99669)</f>
        <v>0</v>
      </c>
      <c r="AC22" s="44">
        <f>SUMIF('Demand Plan'!$E$3:$E$99669,'RCCP Conversion'!$B22,'Demand Plan'!AF$3:AF$99669)</f>
        <v>0</v>
      </c>
      <c r="AD22" s="44">
        <f>SUMIF('Demand Plan'!$E$3:$E$99669,'RCCP Conversion'!$B22,'Demand Plan'!AG$3:AG$99669)</f>
        <v>0</v>
      </c>
      <c r="AE22" s="44">
        <f>SUMIF('Demand Plan'!$E$3:$E$99669,'RCCP Conversion'!$B22,'Demand Plan'!AH$3:AH$99669)</f>
        <v>0</v>
      </c>
      <c r="AF22" s="44">
        <f>SUMIF('Demand Plan'!$E$3:$E$99669,'RCCP Conversion'!$B22,'Demand Plan'!AI$3:AI$99669)</f>
        <v>0</v>
      </c>
      <c r="AG22" s="44">
        <f>SUMIF('Demand Plan'!$E$3:$E$99669,'RCCP Conversion'!$B22,'Demand Plan'!AJ$3:AJ$99669)</f>
        <v>0</v>
      </c>
      <c r="AH22" s="44">
        <f>SUMIF('Demand Plan'!$E$3:$E$99669,'RCCP Conversion'!$B22,'Demand Plan'!AK$3:AK$99669)</f>
        <v>0</v>
      </c>
      <c r="AI22" s="44">
        <f>SUMIF('Demand Plan'!$E$3:$E$99669,'RCCP Conversion'!$B22,'Demand Plan'!AL$3:AL$99669)</f>
        <v>0</v>
      </c>
      <c r="AJ22" s="44">
        <f>SUMIF('Demand Plan'!$E$3:$E$99669,'RCCP Conversion'!$B22,'Demand Plan'!AM$3:AM$99669)</f>
        <v>0</v>
      </c>
      <c r="AK22" s="44">
        <f>SUMIF('Demand Plan'!$E$3:$E$99669,'RCCP Conversion'!$B22,'Demand Plan'!AN$3:AN$99669)</f>
        <v>0</v>
      </c>
      <c r="AL22" s="44">
        <f>SUMIF('Demand Plan'!$E$3:$E$99669,'RCCP Conversion'!$B22,'Demand Plan'!AO$3:AO$99669)</f>
        <v>0</v>
      </c>
    </row>
    <row r="23" spans="2:40" ht="16" customHeight="1">
      <c r="B23" s="45"/>
      <c r="C23" s="44">
        <f>SUMIF('Demand Plan'!$E$3:$E$99669,'RCCP Conversion'!$B23,'Demand Plan'!F$3:F$99669)</f>
        <v>0</v>
      </c>
      <c r="D23" s="44">
        <f>SUMIF('Demand Plan'!$E$3:$E$99669,'RCCP Conversion'!$B23,'Demand Plan'!G$3:G$99669)</f>
        <v>0</v>
      </c>
      <c r="E23" s="44">
        <f>SUMIF('Demand Plan'!$E$3:$E$99669,'RCCP Conversion'!$B23,'Demand Plan'!H$3:H$99669)</f>
        <v>0</v>
      </c>
      <c r="F23" s="44">
        <f>SUMIF('Demand Plan'!$E$3:$E$99669,'RCCP Conversion'!$B23,'Demand Plan'!I$3:I$99669)</f>
        <v>0</v>
      </c>
      <c r="G23" s="44">
        <f>SUMIF('Demand Plan'!$E$3:$E$99669,'RCCP Conversion'!$B23,'Demand Plan'!J$3:J$99669)</f>
        <v>0</v>
      </c>
      <c r="H23" s="44">
        <f>SUMIF('Demand Plan'!$E$3:$E$99669,'RCCP Conversion'!$B23,'Demand Plan'!K$3:K$99669)</f>
        <v>0</v>
      </c>
      <c r="I23" s="44">
        <f>SUMIF('Demand Plan'!$E$3:$E$99669,'RCCP Conversion'!$B23,'Demand Plan'!L$3:L$99669)</f>
        <v>0</v>
      </c>
      <c r="J23" s="44">
        <f>SUMIF('Demand Plan'!$E$3:$E$99669,'RCCP Conversion'!$B23,'Demand Plan'!M$3:M$99669)</f>
        <v>0</v>
      </c>
      <c r="K23" s="44">
        <f>SUMIF('Demand Plan'!$E$3:$E$99669,'RCCP Conversion'!$B23,'Demand Plan'!N$3:N$99669)</f>
        <v>0</v>
      </c>
      <c r="L23" s="44">
        <f>SUMIF('Demand Plan'!$E$3:$E$99669,'RCCP Conversion'!$B23,'Demand Plan'!O$3:O$99669)</f>
        <v>0</v>
      </c>
      <c r="M23" s="44">
        <f>SUMIF('Demand Plan'!$E$3:$E$99669,'RCCP Conversion'!$B23,'Demand Plan'!P$3:P$99669)</f>
        <v>0</v>
      </c>
      <c r="N23" s="44">
        <f>SUMIF('Demand Plan'!$E$3:$E$99669,'RCCP Conversion'!$B23,'Demand Plan'!Q$3:Q$99669)</f>
        <v>0</v>
      </c>
      <c r="O23" s="44">
        <f>SUMIF('Demand Plan'!$E$3:$E$99669,'RCCP Conversion'!$B23,'Demand Plan'!R$3:R$99669)</f>
        <v>0</v>
      </c>
      <c r="P23" s="44">
        <f>SUMIF('Demand Plan'!$E$3:$E$99669,'RCCP Conversion'!$B23,'Demand Plan'!S$3:S$99669)</f>
        <v>0</v>
      </c>
      <c r="Q23" s="44">
        <f>SUMIF('Demand Plan'!$E$3:$E$99669,'RCCP Conversion'!$B23,'Demand Plan'!T$3:T$99669)</f>
        <v>0</v>
      </c>
      <c r="R23" s="44">
        <f>SUMIF('Demand Plan'!$E$3:$E$99669,'RCCP Conversion'!$B23,'Demand Plan'!U$3:U$99669)</f>
        <v>0</v>
      </c>
      <c r="S23" s="44">
        <f>SUMIF('Demand Plan'!$E$3:$E$99669,'RCCP Conversion'!$B23,'Demand Plan'!V$3:V$99669)</f>
        <v>0</v>
      </c>
      <c r="T23" s="44">
        <f>SUMIF('Demand Plan'!$E$3:$E$99669,'RCCP Conversion'!$B23,'Demand Plan'!W$3:W$99669)</f>
        <v>0</v>
      </c>
      <c r="U23" s="44">
        <f>SUMIF('Demand Plan'!$E$3:$E$99669,'RCCP Conversion'!$B23,'Demand Plan'!X$3:X$99669)</f>
        <v>0</v>
      </c>
      <c r="V23" s="44">
        <f>SUMIF('Demand Plan'!$E$3:$E$99669,'RCCP Conversion'!$B23,'Demand Plan'!Y$3:Y$99669)</f>
        <v>0</v>
      </c>
      <c r="W23" s="44">
        <f>SUMIF('Demand Plan'!$E$3:$E$99669,'RCCP Conversion'!$B23,'Demand Plan'!Z$3:Z$99669)</f>
        <v>0</v>
      </c>
      <c r="X23" s="44">
        <f>SUMIF('Demand Plan'!$E$3:$E$99669,'RCCP Conversion'!$B23,'Demand Plan'!AA$3:AA$99669)</f>
        <v>0</v>
      </c>
      <c r="Y23" s="44">
        <f>SUMIF('Demand Plan'!$E$3:$E$99669,'RCCP Conversion'!$B23,'Demand Plan'!AB$3:AB$99669)</f>
        <v>0</v>
      </c>
      <c r="Z23" s="44">
        <f>SUMIF('Demand Plan'!$E$3:$E$99669,'RCCP Conversion'!$B23,'Demand Plan'!AC$3:AC$99669)</f>
        <v>0</v>
      </c>
      <c r="AA23" s="44">
        <f>SUMIF('Demand Plan'!$E$3:$E$99669,'RCCP Conversion'!$B23,'Demand Plan'!AD$3:AD$99669)</f>
        <v>0</v>
      </c>
      <c r="AB23" s="44">
        <f>SUMIF('Demand Plan'!$E$3:$E$99669,'RCCP Conversion'!$B23,'Demand Plan'!AE$3:AE$99669)</f>
        <v>0</v>
      </c>
      <c r="AC23" s="44">
        <f>SUMIF('Demand Plan'!$E$3:$E$99669,'RCCP Conversion'!$B23,'Demand Plan'!AF$3:AF$99669)</f>
        <v>0</v>
      </c>
      <c r="AD23" s="44">
        <f>SUMIF('Demand Plan'!$E$3:$E$99669,'RCCP Conversion'!$B23,'Demand Plan'!AG$3:AG$99669)</f>
        <v>0</v>
      </c>
      <c r="AE23" s="44">
        <f>SUMIF('Demand Plan'!$E$3:$E$99669,'RCCP Conversion'!$B23,'Demand Plan'!AH$3:AH$99669)</f>
        <v>0</v>
      </c>
      <c r="AF23" s="44">
        <f>SUMIF('Demand Plan'!$E$3:$E$99669,'RCCP Conversion'!$B23,'Demand Plan'!AI$3:AI$99669)</f>
        <v>0</v>
      </c>
      <c r="AG23" s="44">
        <f>SUMIF('Demand Plan'!$E$3:$E$99669,'RCCP Conversion'!$B23,'Demand Plan'!AJ$3:AJ$99669)</f>
        <v>0</v>
      </c>
      <c r="AH23" s="44">
        <f>SUMIF('Demand Plan'!$E$3:$E$99669,'RCCP Conversion'!$B23,'Demand Plan'!AK$3:AK$99669)</f>
        <v>0</v>
      </c>
      <c r="AI23" s="44">
        <f>SUMIF('Demand Plan'!$E$3:$E$99669,'RCCP Conversion'!$B23,'Demand Plan'!AL$3:AL$99669)</f>
        <v>0</v>
      </c>
      <c r="AJ23" s="44">
        <f>SUMIF('Demand Plan'!$E$3:$E$99669,'RCCP Conversion'!$B23,'Demand Plan'!AM$3:AM$99669)</f>
        <v>0</v>
      </c>
      <c r="AK23" s="44">
        <f>SUMIF('Demand Plan'!$E$3:$E$99669,'RCCP Conversion'!$B23,'Demand Plan'!AN$3:AN$99669)</f>
        <v>0</v>
      </c>
      <c r="AL23" s="44">
        <f>SUMIF('Demand Plan'!$E$3:$E$99669,'RCCP Conversion'!$B23,'Demand Plan'!AO$3:AO$99669)</f>
        <v>0</v>
      </c>
    </row>
    <row r="24" spans="2:40" ht="16" customHeight="1">
      <c r="B24" s="45"/>
      <c r="C24" s="44">
        <f>SUMIF('Demand Plan'!$E$3:$E$99669,'RCCP Conversion'!$B24,'Demand Plan'!F$3:F$99669)</f>
        <v>0</v>
      </c>
      <c r="D24" s="44">
        <f>SUMIF('Demand Plan'!$E$3:$E$99669,'RCCP Conversion'!$B24,'Demand Plan'!G$3:G$99669)</f>
        <v>0</v>
      </c>
      <c r="E24" s="44">
        <f>SUMIF('Demand Plan'!$E$3:$E$99669,'RCCP Conversion'!$B24,'Demand Plan'!H$3:H$99669)</f>
        <v>0</v>
      </c>
      <c r="F24" s="44">
        <f>SUMIF('Demand Plan'!$E$3:$E$99669,'RCCP Conversion'!$B24,'Demand Plan'!I$3:I$99669)</f>
        <v>0</v>
      </c>
      <c r="G24" s="44">
        <f>SUMIF('Demand Plan'!$E$3:$E$99669,'RCCP Conversion'!$B24,'Demand Plan'!J$3:J$99669)</f>
        <v>0</v>
      </c>
      <c r="H24" s="44">
        <f>SUMIF('Demand Plan'!$E$3:$E$99669,'RCCP Conversion'!$B24,'Demand Plan'!K$3:K$99669)</f>
        <v>0</v>
      </c>
      <c r="I24" s="44">
        <f>SUMIF('Demand Plan'!$E$3:$E$99669,'RCCP Conversion'!$B24,'Demand Plan'!L$3:L$99669)</f>
        <v>0</v>
      </c>
      <c r="J24" s="44">
        <f>SUMIF('Demand Plan'!$E$3:$E$99669,'RCCP Conversion'!$B24,'Demand Plan'!M$3:M$99669)</f>
        <v>0</v>
      </c>
      <c r="K24" s="44">
        <f>SUMIF('Demand Plan'!$E$3:$E$99669,'RCCP Conversion'!$B24,'Demand Plan'!N$3:N$99669)</f>
        <v>0</v>
      </c>
      <c r="L24" s="44">
        <f>SUMIF('Demand Plan'!$E$3:$E$99669,'RCCP Conversion'!$B24,'Demand Plan'!O$3:O$99669)</f>
        <v>0</v>
      </c>
      <c r="M24" s="44">
        <f>SUMIF('Demand Plan'!$E$3:$E$99669,'RCCP Conversion'!$B24,'Demand Plan'!P$3:P$99669)</f>
        <v>0</v>
      </c>
      <c r="N24" s="44">
        <f>SUMIF('Demand Plan'!$E$3:$E$99669,'RCCP Conversion'!$B24,'Demand Plan'!Q$3:Q$99669)</f>
        <v>0</v>
      </c>
      <c r="O24" s="44">
        <f>SUMIF('Demand Plan'!$E$3:$E$99669,'RCCP Conversion'!$B24,'Demand Plan'!R$3:R$99669)</f>
        <v>0</v>
      </c>
      <c r="P24" s="44">
        <f>SUMIF('Demand Plan'!$E$3:$E$99669,'RCCP Conversion'!$B24,'Demand Plan'!S$3:S$99669)</f>
        <v>0</v>
      </c>
      <c r="Q24" s="44">
        <f>SUMIF('Demand Plan'!$E$3:$E$99669,'RCCP Conversion'!$B24,'Demand Plan'!T$3:T$99669)</f>
        <v>0</v>
      </c>
      <c r="R24" s="44">
        <f>SUMIF('Demand Plan'!$E$3:$E$99669,'RCCP Conversion'!$B24,'Demand Plan'!U$3:U$99669)</f>
        <v>0</v>
      </c>
      <c r="S24" s="44">
        <f>SUMIF('Demand Plan'!$E$3:$E$99669,'RCCP Conversion'!$B24,'Demand Plan'!V$3:V$99669)</f>
        <v>0</v>
      </c>
      <c r="T24" s="44">
        <f>SUMIF('Demand Plan'!$E$3:$E$99669,'RCCP Conversion'!$B24,'Demand Plan'!W$3:W$99669)</f>
        <v>0</v>
      </c>
      <c r="U24" s="44">
        <f>SUMIF('Demand Plan'!$E$3:$E$99669,'RCCP Conversion'!$B24,'Demand Plan'!X$3:X$99669)</f>
        <v>0</v>
      </c>
      <c r="V24" s="44">
        <f>SUMIF('Demand Plan'!$E$3:$E$99669,'RCCP Conversion'!$B24,'Demand Plan'!Y$3:Y$99669)</f>
        <v>0</v>
      </c>
      <c r="W24" s="44">
        <f>SUMIF('Demand Plan'!$E$3:$E$99669,'RCCP Conversion'!$B24,'Demand Plan'!Z$3:Z$99669)</f>
        <v>0</v>
      </c>
      <c r="X24" s="44">
        <f>SUMIF('Demand Plan'!$E$3:$E$99669,'RCCP Conversion'!$B24,'Demand Plan'!AA$3:AA$99669)</f>
        <v>0</v>
      </c>
      <c r="Y24" s="44">
        <f>SUMIF('Demand Plan'!$E$3:$E$99669,'RCCP Conversion'!$B24,'Demand Plan'!AB$3:AB$99669)</f>
        <v>0</v>
      </c>
      <c r="Z24" s="44">
        <f>SUMIF('Demand Plan'!$E$3:$E$99669,'RCCP Conversion'!$B24,'Demand Plan'!AC$3:AC$99669)</f>
        <v>0</v>
      </c>
      <c r="AA24" s="44">
        <f>SUMIF('Demand Plan'!$E$3:$E$99669,'RCCP Conversion'!$B24,'Demand Plan'!AD$3:AD$99669)</f>
        <v>0</v>
      </c>
      <c r="AB24" s="44">
        <f>SUMIF('Demand Plan'!$E$3:$E$99669,'RCCP Conversion'!$B24,'Demand Plan'!AE$3:AE$99669)</f>
        <v>0</v>
      </c>
      <c r="AC24" s="44">
        <f>SUMIF('Demand Plan'!$E$3:$E$99669,'RCCP Conversion'!$B24,'Demand Plan'!AF$3:AF$99669)</f>
        <v>0</v>
      </c>
      <c r="AD24" s="44">
        <f>SUMIF('Demand Plan'!$E$3:$E$99669,'RCCP Conversion'!$B24,'Demand Plan'!AG$3:AG$99669)</f>
        <v>0</v>
      </c>
      <c r="AE24" s="44">
        <f>SUMIF('Demand Plan'!$E$3:$E$99669,'RCCP Conversion'!$B24,'Demand Plan'!AH$3:AH$99669)</f>
        <v>0</v>
      </c>
      <c r="AF24" s="44">
        <f>SUMIF('Demand Plan'!$E$3:$E$99669,'RCCP Conversion'!$B24,'Demand Plan'!AI$3:AI$99669)</f>
        <v>0</v>
      </c>
      <c r="AG24" s="44">
        <f>SUMIF('Demand Plan'!$E$3:$E$99669,'RCCP Conversion'!$B24,'Demand Plan'!AJ$3:AJ$99669)</f>
        <v>0</v>
      </c>
      <c r="AH24" s="44">
        <f>SUMIF('Demand Plan'!$E$3:$E$99669,'RCCP Conversion'!$B24,'Demand Plan'!AK$3:AK$99669)</f>
        <v>0</v>
      </c>
      <c r="AI24" s="44">
        <f>SUMIF('Demand Plan'!$E$3:$E$99669,'RCCP Conversion'!$B24,'Demand Plan'!AL$3:AL$99669)</f>
        <v>0</v>
      </c>
      <c r="AJ24" s="44">
        <f>SUMIF('Demand Plan'!$E$3:$E$99669,'RCCP Conversion'!$B24,'Demand Plan'!AM$3:AM$99669)</f>
        <v>0</v>
      </c>
      <c r="AK24" s="44">
        <f>SUMIF('Demand Plan'!$E$3:$E$99669,'RCCP Conversion'!$B24,'Demand Plan'!AN$3:AN$99669)</f>
        <v>0</v>
      </c>
      <c r="AL24" s="44">
        <f>SUMIF('Demand Plan'!$E$3:$E$99669,'RCCP Conversion'!$B24,'Demand Plan'!AO$3:AO$99669)</f>
        <v>0</v>
      </c>
    </row>
    <row r="25" spans="2:40" ht="16" customHeight="1">
      <c r="B25" s="45"/>
      <c r="C25" s="44">
        <f>SUMIF('Demand Plan'!$E$3:$E$99669,'RCCP Conversion'!$B25,'Demand Plan'!F$3:F$99669)</f>
        <v>0</v>
      </c>
      <c r="D25" s="44">
        <f>SUMIF('Demand Plan'!$E$3:$E$99669,'RCCP Conversion'!$B25,'Demand Plan'!G$3:G$99669)</f>
        <v>0</v>
      </c>
      <c r="E25" s="44">
        <f>SUMIF('Demand Plan'!$E$3:$E$99669,'RCCP Conversion'!$B25,'Demand Plan'!H$3:H$99669)</f>
        <v>0</v>
      </c>
      <c r="F25" s="44">
        <f>SUMIF('Demand Plan'!$E$3:$E$99669,'RCCP Conversion'!$B25,'Demand Plan'!I$3:I$99669)</f>
        <v>0</v>
      </c>
      <c r="G25" s="44">
        <f>SUMIF('Demand Plan'!$E$3:$E$99669,'RCCP Conversion'!$B25,'Demand Plan'!J$3:J$99669)</f>
        <v>0</v>
      </c>
      <c r="H25" s="44">
        <f>SUMIF('Demand Plan'!$E$3:$E$99669,'RCCP Conversion'!$B25,'Demand Plan'!K$3:K$99669)</f>
        <v>0</v>
      </c>
      <c r="I25" s="44">
        <f>SUMIF('Demand Plan'!$E$3:$E$99669,'RCCP Conversion'!$B25,'Demand Plan'!L$3:L$99669)</f>
        <v>0</v>
      </c>
      <c r="J25" s="44">
        <f>SUMIF('Demand Plan'!$E$3:$E$99669,'RCCP Conversion'!$B25,'Demand Plan'!M$3:M$99669)</f>
        <v>0</v>
      </c>
      <c r="K25" s="44">
        <f>SUMIF('Demand Plan'!$E$3:$E$99669,'RCCP Conversion'!$B25,'Demand Plan'!N$3:N$99669)</f>
        <v>0</v>
      </c>
      <c r="L25" s="44">
        <f>SUMIF('Demand Plan'!$E$3:$E$99669,'RCCP Conversion'!$B25,'Demand Plan'!O$3:O$99669)</f>
        <v>0</v>
      </c>
      <c r="M25" s="44">
        <f>SUMIF('Demand Plan'!$E$3:$E$99669,'RCCP Conversion'!$B25,'Demand Plan'!P$3:P$99669)</f>
        <v>0</v>
      </c>
      <c r="N25" s="44">
        <f>SUMIF('Demand Plan'!$E$3:$E$99669,'RCCP Conversion'!$B25,'Demand Plan'!Q$3:Q$99669)</f>
        <v>0</v>
      </c>
      <c r="O25" s="44">
        <f>SUMIF('Demand Plan'!$E$3:$E$99669,'RCCP Conversion'!$B25,'Demand Plan'!R$3:R$99669)</f>
        <v>0</v>
      </c>
      <c r="P25" s="44">
        <f>SUMIF('Demand Plan'!$E$3:$E$99669,'RCCP Conversion'!$B25,'Demand Plan'!S$3:S$99669)</f>
        <v>0</v>
      </c>
      <c r="Q25" s="44">
        <f>SUMIF('Demand Plan'!$E$3:$E$99669,'RCCP Conversion'!$B25,'Demand Plan'!T$3:T$99669)</f>
        <v>0</v>
      </c>
      <c r="R25" s="44">
        <f>SUMIF('Demand Plan'!$E$3:$E$99669,'RCCP Conversion'!$B25,'Demand Plan'!U$3:U$99669)</f>
        <v>0</v>
      </c>
      <c r="S25" s="44">
        <f>SUMIF('Demand Plan'!$E$3:$E$99669,'RCCP Conversion'!$B25,'Demand Plan'!V$3:V$99669)</f>
        <v>0</v>
      </c>
      <c r="T25" s="44">
        <f>SUMIF('Demand Plan'!$E$3:$E$99669,'RCCP Conversion'!$B25,'Demand Plan'!W$3:W$99669)</f>
        <v>0</v>
      </c>
      <c r="U25" s="44">
        <f>SUMIF('Demand Plan'!$E$3:$E$99669,'RCCP Conversion'!$B25,'Demand Plan'!X$3:X$99669)</f>
        <v>0</v>
      </c>
      <c r="V25" s="44">
        <f>SUMIF('Demand Plan'!$E$3:$E$99669,'RCCP Conversion'!$B25,'Demand Plan'!Y$3:Y$99669)</f>
        <v>0</v>
      </c>
      <c r="W25" s="44">
        <f>SUMIF('Demand Plan'!$E$3:$E$99669,'RCCP Conversion'!$B25,'Demand Plan'!Z$3:Z$99669)</f>
        <v>0</v>
      </c>
      <c r="X25" s="44">
        <f>SUMIF('Demand Plan'!$E$3:$E$99669,'RCCP Conversion'!$B25,'Demand Plan'!AA$3:AA$99669)</f>
        <v>0</v>
      </c>
      <c r="Y25" s="44">
        <f>SUMIF('Demand Plan'!$E$3:$E$99669,'RCCP Conversion'!$B25,'Demand Plan'!AB$3:AB$99669)</f>
        <v>0</v>
      </c>
      <c r="Z25" s="44">
        <f>SUMIF('Demand Plan'!$E$3:$E$99669,'RCCP Conversion'!$B25,'Demand Plan'!AC$3:AC$99669)</f>
        <v>0</v>
      </c>
      <c r="AA25" s="44">
        <f>SUMIF('Demand Plan'!$E$3:$E$99669,'RCCP Conversion'!$B25,'Demand Plan'!AD$3:AD$99669)</f>
        <v>0</v>
      </c>
      <c r="AB25" s="44">
        <f>SUMIF('Demand Plan'!$E$3:$E$99669,'RCCP Conversion'!$B25,'Demand Plan'!AE$3:AE$99669)</f>
        <v>0</v>
      </c>
      <c r="AC25" s="44">
        <f>SUMIF('Demand Plan'!$E$3:$E$99669,'RCCP Conversion'!$B25,'Demand Plan'!AF$3:AF$99669)</f>
        <v>0</v>
      </c>
      <c r="AD25" s="44">
        <f>SUMIF('Demand Plan'!$E$3:$E$99669,'RCCP Conversion'!$B25,'Demand Plan'!AG$3:AG$99669)</f>
        <v>0</v>
      </c>
      <c r="AE25" s="44">
        <f>SUMIF('Demand Plan'!$E$3:$E$99669,'RCCP Conversion'!$B25,'Demand Plan'!AH$3:AH$99669)</f>
        <v>0</v>
      </c>
      <c r="AF25" s="44">
        <f>SUMIF('Demand Plan'!$E$3:$E$99669,'RCCP Conversion'!$B25,'Demand Plan'!AI$3:AI$99669)</f>
        <v>0</v>
      </c>
      <c r="AG25" s="44">
        <f>SUMIF('Demand Plan'!$E$3:$E$99669,'RCCP Conversion'!$B25,'Demand Plan'!AJ$3:AJ$99669)</f>
        <v>0</v>
      </c>
      <c r="AH25" s="44">
        <f>SUMIF('Demand Plan'!$E$3:$E$99669,'RCCP Conversion'!$B25,'Demand Plan'!AK$3:AK$99669)</f>
        <v>0</v>
      </c>
      <c r="AI25" s="44">
        <f>SUMIF('Demand Plan'!$E$3:$E$99669,'RCCP Conversion'!$B25,'Demand Plan'!AL$3:AL$99669)</f>
        <v>0</v>
      </c>
      <c r="AJ25" s="44">
        <f>SUMIF('Demand Plan'!$E$3:$E$99669,'RCCP Conversion'!$B25,'Demand Plan'!AM$3:AM$99669)</f>
        <v>0</v>
      </c>
      <c r="AK25" s="44">
        <f>SUMIF('Demand Plan'!$E$3:$E$99669,'RCCP Conversion'!$B25,'Demand Plan'!AN$3:AN$99669)</f>
        <v>0</v>
      </c>
      <c r="AL25" s="44">
        <f>SUMIF('Demand Plan'!$E$3:$E$99669,'RCCP Conversion'!$B25,'Demand Plan'!AO$3:AO$99669)</f>
        <v>0</v>
      </c>
    </row>
    <row r="26" spans="2:40" ht="16" customHeight="1">
      <c r="B26" s="45"/>
      <c r="C26" s="44">
        <f>SUMIF('Demand Plan'!$E$3:$E$99669,'RCCP Conversion'!$B26,'Demand Plan'!F$3:F$99669)</f>
        <v>0</v>
      </c>
      <c r="D26" s="44">
        <f>SUMIF('Demand Plan'!$E$3:$E$99669,'RCCP Conversion'!$B26,'Demand Plan'!G$3:G$99669)</f>
        <v>0</v>
      </c>
      <c r="E26" s="44">
        <f>SUMIF('Demand Plan'!$E$3:$E$99669,'RCCP Conversion'!$B26,'Demand Plan'!H$3:H$99669)</f>
        <v>0</v>
      </c>
      <c r="F26" s="44">
        <f>SUMIF('Demand Plan'!$E$3:$E$99669,'RCCP Conversion'!$B26,'Demand Plan'!I$3:I$99669)</f>
        <v>0</v>
      </c>
      <c r="G26" s="44">
        <f>SUMIF('Demand Plan'!$E$3:$E$99669,'RCCP Conversion'!$B26,'Demand Plan'!J$3:J$99669)</f>
        <v>0</v>
      </c>
      <c r="H26" s="44">
        <f>SUMIF('Demand Plan'!$E$3:$E$99669,'RCCP Conversion'!$B26,'Demand Plan'!K$3:K$99669)</f>
        <v>0</v>
      </c>
      <c r="I26" s="44">
        <f>SUMIF('Demand Plan'!$E$3:$E$99669,'RCCP Conversion'!$B26,'Demand Plan'!L$3:L$99669)</f>
        <v>0</v>
      </c>
      <c r="J26" s="44">
        <f>SUMIF('Demand Plan'!$E$3:$E$99669,'RCCP Conversion'!$B26,'Demand Plan'!M$3:M$99669)</f>
        <v>0</v>
      </c>
      <c r="K26" s="44">
        <f>SUMIF('Demand Plan'!$E$3:$E$99669,'RCCP Conversion'!$B26,'Demand Plan'!N$3:N$99669)</f>
        <v>0</v>
      </c>
      <c r="L26" s="44">
        <f>SUMIF('Demand Plan'!$E$3:$E$99669,'RCCP Conversion'!$B26,'Demand Plan'!O$3:O$99669)</f>
        <v>0</v>
      </c>
      <c r="M26" s="44">
        <f>SUMIF('Demand Plan'!$E$3:$E$99669,'RCCP Conversion'!$B26,'Demand Plan'!P$3:P$99669)</f>
        <v>0</v>
      </c>
      <c r="N26" s="44">
        <f>SUMIF('Demand Plan'!$E$3:$E$99669,'RCCP Conversion'!$B26,'Demand Plan'!Q$3:Q$99669)</f>
        <v>0</v>
      </c>
      <c r="O26" s="44">
        <f>SUMIF('Demand Plan'!$E$3:$E$99669,'RCCP Conversion'!$B26,'Demand Plan'!R$3:R$99669)</f>
        <v>0</v>
      </c>
      <c r="P26" s="44">
        <f>SUMIF('Demand Plan'!$E$3:$E$99669,'RCCP Conversion'!$B26,'Demand Plan'!S$3:S$99669)</f>
        <v>0</v>
      </c>
      <c r="Q26" s="44">
        <f>SUMIF('Demand Plan'!$E$3:$E$99669,'RCCP Conversion'!$B26,'Demand Plan'!T$3:T$99669)</f>
        <v>0</v>
      </c>
      <c r="R26" s="44">
        <f>SUMIF('Demand Plan'!$E$3:$E$99669,'RCCP Conversion'!$B26,'Demand Plan'!U$3:U$99669)</f>
        <v>0</v>
      </c>
      <c r="S26" s="44">
        <f>SUMIF('Demand Plan'!$E$3:$E$99669,'RCCP Conversion'!$B26,'Demand Plan'!V$3:V$99669)</f>
        <v>0</v>
      </c>
      <c r="T26" s="44">
        <f>SUMIF('Demand Plan'!$E$3:$E$99669,'RCCP Conversion'!$B26,'Demand Plan'!W$3:W$99669)</f>
        <v>0</v>
      </c>
      <c r="U26" s="44">
        <f>SUMIF('Demand Plan'!$E$3:$E$99669,'RCCP Conversion'!$B26,'Demand Plan'!X$3:X$99669)</f>
        <v>0</v>
      </c>
      <c r="V26" s="44">
        <f>SUMIF('Demand Plan'!$E$3:$E$99669,'RCCP Conversion'!$B26,'Demand Plan'!Y$3:Y$99669)</f>
        <v>0</v>
      </c>
      <c r="W26" s="44">
        <f>SUMIF('Demand Plan'!$E$3:$E$99669,'RCCP Conversion'!$B26,'Demand Plan'!Z$3:Z$99669)</f>
        <v>0</v>
      </c>
      <c r="X26" s="44">
        <f>SUMIF('Demand Plan'!$E$3:$E$99669,'RCCP Conversion'!$B26,'Demand Plan'!AA$3:AA$99669)</f>
        <v>0</v>
      </c>
      <c r="Y26" s="44">
        <f>SUMIF('Demand Plan'!$E$3:$E$99669,'RCCP Conversion'!$B26,'Demand Plan'!AB$3:AB$99669)</f>
        <v>0</v>
      </c>
      <c r="Z26" s="44">
        <f>SUMIF('Demand Plan'!$E$3:$E$99669,'RCCP Conversion'!$B26,'Demand Plan'!AC$3:AC$99669)</f>
        <v>0</v>
      </c>
      <c r="AA26" s="44">
        <f>SUMIF('Demand Plan'!$E$3:$E$99669,'RCCP Conversion'!$B26,'Demand Plan'!AD$3:AD$99669)</f>
        <v>0</v>
      </c>
      <c r="AB26" s="44">
        <f>SUMIF('Demand Plan'!$E$3:$E$99669,'RCCP Conversion'!$B26,'Demand Plan'!AE$3:AE$99669)</f>
        <v>0</v>
      </c>
      <c r="AC26" s="44">
        <f>SUMIF('Demand Plan'!$E$3:$E$99669,'RCCP Conversion'!$B26,'Demand Plan'!AF$3:AF$99669)</f>
        <v>0</v>
      </c>
      <c r="AD26" s="44">
        <f>SUMIF('Demand Plan'!$E$3:$E$99669,'RCCP Conversion'!$B26,'Demand Plan'!AG$3:AG$99669)</f>
        <v>0</v>
      </c>
      <c r="AE26" s="44">
        <f>SUMIF('Demand Plan'!$E$3:$E$99669,'RCCP Conversion'!$B26,'Demand Plan'!AH$3:AH$99669)</f>
        <v>0</v>
      </c>
      <c r="AF26" s="44">
        <f>SUMIF('Demand Plan'!$E$3:$E$99669,'RCCP Conversion'!$B26,'Demand Plan'!AI$3:AI$99669)</f>
        <v>0</v>
      </c>
      <c r="AG26" s="44">
        <f>SUMIF('Demand Plan'!$E$3:$E$99669,'RCCP Conversion'!$B26,'Demand Plan'!AJ$3:AJ$99669)</f>
        <v>0</v>
      </c>
      <c r="AH26" s="44">
        <f>SUMIF('Demand Plan'!$E$3:$E$99669,'RCCP Conversion'!$B26,'Demand Plan'!AK$3:AK$99669)</f>
        <v>0</v>
      </c>
      <c r="AI26" s="44">
        <f>SUMIF('Demand Plan'!$E$3:$E$99669,'RCCP Conversion'!$B26,'Demand Plan'!AL$3:AL$99669)</f>
        <v>0</v>
      </c>
      <c r="AJ26" s="44">
        <f>SUMIF('Demand Plan'!$E$3:$E$99669,'RCCP Conversion'!$B26,'Demand Plan'!AM$3:AM$99669)</f>
        <v>0</v>
      </c>
      <c r="AK26" s="44">
        <f>SUMIF('Demand Plan'!$E$3:$E$99669,'RCCP Conversion'!$B26,'Demand Plan'!AN$3:AN$99669)</f>
        <v>0</v>
      </c>
      <c r="AL26" s="44">
        <f>SUMIF('Demand Plan'!$E$3:$E$99669,'RCCP Conversion'!$B26,'Demand Plan'!AO$3:AO$99669)</f>
        <v>0</v>
      </c>
    </row>
    <row r="27" spans="2:40" ht="16" customHeight="1">
      <c r="B27" s="45"/>
      <c r="C27" s="44">
        <f>SUMIF('Demand Plan'!$E$3:$E$99669,'RCCP Conversion'!$B27,'Demand Plan'!F$3:F$99669)</f>
        <v>0</v>
      </c>
      <c r="D27" s="44">
        <f>SUMIF('Demand Plan'!$E$3:$E$99669,'RCCP Conversion'!$B27,'Demand Plan'!G$3:G$99669)</f>
        <v>0</v>
      </c>
      <c r="E27" s="44">
        <f>SUMIF('Demand Plan'!$E$3:$E$99669,'RCCP Conversion'!$B27,'Demand Plan'!H$3:H$99669)</f>
        <v>0</v>
      </c>
      <c r="F27" s="44">
        <f>SUMIF('Demand Plan'!$E$3:$E$99669,'RCCP Conversion'!$B27,'Demand Plan'!I$3:I$99669)</f>
        <v>0</v>
      </c>
      <c r="G27" s="44">
        <f>SUMIF('Demand Plan'!$E$3:$E$99669,'RCCP Conversion'!$B27,'Demand Plan'!J$3:J$99669)</f>
        <v>0</v>
      </c>
      <c r="H27" s="44">
        <f>SUMIF('Demand Plan'!$E$3:$E$99669,'RCCP Conversion'!$B27,'Demand Plan'!K$3:K$99669)</f>
        <v>0</v>
      </c>
      <c r="I27" s="44">
        <f>SUMIF('Demand Plan'!$E$3:$E$99669,'RCCP Conversion'!$B27,'Demand Plan'!L$3:L$99669)</f>
        <v>0</v>
      </c>
      <c r="J27" s="44">
        <f>SUMIF('Demand Plan'!$E$3:$E$99669,'RCCP Conversion'!$B27,'Demand Plan'!M$3:M$99669)</f>
        <v>0</v>
      </c>
      <c r="K27" s="44">
        <f>SUMIF('Demand Plan'!$E$3:$E$99669,'RCCP Conversion'!$B27,'Demand Plan'!N$3:N$99669)</f>
        <v>0</v>
      </c>
      <c r="L27" s="44">
        <f>SUMIF('Demand Plan'!$E$3:$E$99669,'RCCP Conversion'!$B27,'Demand Plan'!O$3:O$99669)</f>
        <v>0</v>
      </c>
      <c r="M27" s="44">
        <f>SUMIF('Demand Plan'!$E$3:$E$99669,'RCCP Conversion'!$B27,'Demand Plan'!P$3:P$99669)</f>
        <v>0</v>
      </c>
      <c r="N27" s="44">
        <f>SUMIF('Demand Plan'!$E$3:$E$99669,'RCCP Conversion'!$B27,'Demand Plan'!Q$3:Q$99669)</f>
        <v>0</v>
      </c>
      <c r="O27" s="44">
        <f>SUMIF('Demand Plan'!$E$3:$E$99669,'RCCP Conversion'!$B27,'Demand Plan'!R$3:R$99669)</f>
        <v>0</v>
      </c>
      <c r="P27" s="44">
        <f>SUMIF('Demand Plan'!$E$3:$E$99669,'RCCP Conversion'!$B27,'Demand Plan'!S$3:S$99669)</f>
        <v>0</v>
      </c>
      <c r="Q27" s="44">
        <f>SUMIF('Demand Plan'!$E$3:$E$99669,'RCCP Conversion'!$B27,'Demand Plan'!T$3:T$99669)</f>
        <v>0</v>
      </c>
      <c r="R27" s="44">
        <f>SUMIF('Demand Plan'!$E$3:$E$99669,'RCCP Conversion'!$B27,'Demand Plan'!U$3:U$99669)</f>
        <v>0</v>
      </c>
      <c r="S27" s="44">
        <f>SUMIF('Demand Plan'!$E$3:$E$99669,'RCCP Conversion'!$B27,'Demand Plan'!V$3:V$99669)</f>
        <v>0</v>
      </c>
      <c r="T27" s="44">
        <f>SUMIF('Demand Plan'!$E$3:$E$99669,'RCCP Conversion'!$B27,'Demand Plan'!W$3:W$99669)</f>
        <v>0</v>
      </c>
      <c r="U27" s="44">
        <f>SUMIF('Demand Plan'!$E$3:$E$99669,'RCCP Conversion'!$B27,'Demand Plan'!X$3:X$99669)</f>
        <v>0</v>
      </c>
      <c r="V27" s="44">
        <f>SUMIF('Demand Plan'!$E$3:$E$99669,'RCCP Conversion'!$B27,'Demand Plan'!Y$3:Y$99669)</f>
        <v>0</v>
      </c>
      <c r="W27" s="44">
        <f>SUMIF('Demand Plan'!$E$3:$E$99669,'RCCP Conversion'!$B27,'Demand Plan'!Z$3:Z$99669)</f>
        <v>0</v>
      </c>
      <c r="X27" s="44">
        <f>SUMIF('Demand Plan'!$E$3:$E$99669,'RCCP Conversion'!$B27,'Demand Plan'!AA$3:AA$99669)</f>
        <v>0</v>
      </c>
      <c r="Y27" s="44">
        <f>SUMIF('Demand Plan'!$E$3:$E$99669,'RCCP Conversion'!$B27,'Demand Plan'!AB$3:AB$99669)</f>
        <v>0</v>
      </c>
      <c r="Z27" s="44">
        <f>SUMIF('Demand Plan'!$E$3:$E$99669,'RCCP Conversion'!$B27,'Demand Plan'!AC$3:AC$99669)</f>
        <v>0</v>
      </c>
      <c r="AA27" s="44">
        <f>SUMIF('Demand Plan'!$E$3:$E$99669,'RCCP Conversion'!$B27,'Demand Plan'!AD$3:AD$99669)</f>
        <v>0</v>
      </c>
      <c r="AB27" s="44">
        <f>SUMIF('Demand Plan'!$E$3:$E$99669,'RCCP Conversion'!$B27,'Demand Plan'!AE$3:AE$99669)</f>
        <v>0</v>
      </c>
      <c r="AC27" s="44">
        <f>SUMIF('Demand Plan'!$E$3:$E$99669,'RCCP Conversion'!$B27,'Demand Plan'!AF$3:AF$99669)</f>
        <v>0</v>
      </c>
      <c r="AD27" s="44">
        <f>SUMIF('Demand Plan'!$E$3:$E$99669,'RCCP Conversion'!$B27,'Demand Plan'!AG$3:AG$99669)</f>
        <v>0</v>
      </c>
      <c r="AE27" s="44">
        <f>SUMIF('Demand Plan'!$E$3:$E$99669,'RCCP Conversion'!$B27,'Demand Plan'!AH$3:AH$99669)</f>
        <v>0</v>
      </c>
      <c r="AF27" s="44">
        <f>SUMIF('Demand Plan'!$E$3:$E$99669,'RCCP Conversion'!$B27,'Demand Plan'!AI$3:AI$99669)</f>
        <v>0</v>
      </c>
      <c r="AG27" s="44">
        <f>SUMIF('Demand Plan'!$E$3:$E$99669,'RCCP Conversion'!$B27,'Demand Plan'!AJ$3:AJ$99669)</f>
        <v>0</v>
      </c>
      <c r="AH27" s="44">
        <f>SUMIF('Demand Plan'!$E$3:$E$99669,'RCCP Conversion'!$B27,'Demand Plan'!AK$3:AK$99669)</f>
        <v>0</v>
      </c>
      <c r="AI27" s="44">
        <f>SUMIF('Demand Plan'!$E$3:$E$99669,'RCCP Conversion'!$B27,'Demand Plan'!AL$3:AL$99669)</f>
        <v>0</v>
      </c>
      <c r="AJ27" s="44">
        <f>SUMIF('Demand Plan'!$E$3:$E$99669,'RCCP Conversion'!$B27,'Demand Plan'!AM$3:AM$99669)</f>
        <v>0</v>
      </c>
      <c r="AK27" s="44">
        <f>SUMIF('Demand Plan'!$E$3:$E$99669,'RCCP Conversion'!$B27,'Demand Plan'!AN$3:AN$99669)</f>
        <v>0</v>
      </c>
      <c r="AL27" s="44">
        <f>SUMIF('Demand Plan'!$E$3:$E$99669,'RCCP Conversion'!$B27,'Demand Plan'!AO$3:AO$99669)</f>
        <v>0</v>
      </c>
    </row>
    <row r="28" spans="2:40" ht="16" customHeight="1">
      <c r="B28" s="45"/>
      <c r="C28" s="44">
        <f>SUMIF('Demand Plan'!$E$3:$E$99669,'RCCP Conversion'!$B28,'Demand Plan'!F$3:F$99669)</f>
        <v>0</v>
      </c>
      <c r="D28" s="44">
        <f>SUMIF('Demand Plan'!$E$3:$E$99669,'RCCP Conversion'!$B28,'Demand Plan'!G$3:G$99669)</f>
        <v>0</v>
      </c>
      <c r="E28" s="44">
        <f>SUMIF('Demand Plan'!$E$3:$E$99669,'RCCP Conversion'!$B28,'Demand Plan'!H$3:H$99669)</f>
        <v>0</v>
      </c>
      <c r="F28" s="44">
        <f>SUMIF('Demand Plan'!$E$3:$E$99669,'RCCP Conversion'!$B28,'Demand Plan'!I$3:I$99669)</f>
        <v>0</v>
      </c>
      <c r="G28" s="44">
        <f>SUMIF('Demand Plan'!$E$3:$E$99669,'RCCP Conversion'!$B28,'Demand Plan'!J$3:J$99669)</f>
        <v>0</v>
      </c>
      <c r="H28" s="44">
        <f>SUMIF('Demand Plan'!$E$3:$E$99669,'RCCP Conversion'!$B28,'Demand Plan'!K$3:K$99669)</f>
        <v>0</v>
      </c>
      <c r="I28" s="44">
        <f>SUMIF('Demand Plan'!$E$3:$E$99669,'RCCP Conversion'!$B28,'Demand Plan'!L$3:L$99669)</f>
        <v>0</v>
      </c>
      <c r="J28" s="44">
        <f>SUMIF('Demand Plan'!$E$3:$E$99669,'RCCP Conversion'!$B28,'Demand Plan'!M$3:M$99669)</f>
        <v>0</v>
      </c>
      <c r="K28" s="44">
        <f>SUMIF('Demand Plan'!$E$3:$E$99669,'RCCP Conversion'!$B28,'Demand Plan'!N$3:N$99669)</f>
        <v>0</v>
      </c>
      <c r="L28" s="44">
        <f>SUMIF('Demand Plan'!$E$3:$E$99669,'RCCP Conversion'!$B28,'Demand Plan'!O$3:O$99669)</f>
        <v>0</v>
      </c>
      <c r="M28" s="44">
        <f>SUMIF('Demand Plan'!$E$3:$E$99669,'RCCP Conversion'!$B28,'Demand Plan'!P$3:P$99669)</f>
        <v>0</v>
      </c>
      <c r="N28" s="44">
        <f>SUMIF('Demand Plan'!$E$3:$E$99669,'RCCP Conversion'!$B28,'Demand Plan'!Q$3:Q$99669)</f>
        <v>0</v>
      </c>
      <c r="O28" s="44">
        <f>SUMIF('Demand Plan'!$E$3:$E$99669,'RCCP Conversion'!$B28,'Demand Plan'!R$3:R$99669)</f>
        <v>0</v>
      </c>
      <c r="P28" s="44">
        <f>SUMIF('Demand Plan'!$E$3:$E$99669,'RCCP Conversion'!$B28,'Demand Plan'!S$3:S$99669)</f>
        <v>0</v>
      </c>
      <c r="Q28" s="44">
        <f>SUMIF('Demand Plan'!$E$3:$E$99669,'RCCP Conversion'!$B28,'Demand Plan'!T$3:T$99669)</f>
        <v>0</v>
      </c>
      <c r="R28" s="44">
        <f>SUMIF('Demand Plan'!$E$3:$E$99669,'RCCP Conversion'!$B28,'Demand Plan'!U$3:U$99669)</f>
        <v>0</v>
      </c>
      <c r="S28" s="44">
        <f>SUMIF('Demand Plan'!$E$3:$E$99669,'RCCP Conversion'!$B28,'Demand Plan'!V$3:V$99669)</f>
        <v>0</v>
      </c>
      <c r="T28" s="44">
        <f>SUMIF('Demand Plan'!$E$3:$E$99669,'RCCP Conversion'!$B28,'Demand Plan'!W$3:W$99669)</f>
        <v>0</v>
      </c>
      <c r="U28" s="44">
        <f>SUMIF('Demand Plan'!$E$3:$E$99669,'RCCP Conversion'!$B28,'Demand Plan'!X$3:X$99669)</f>
        <v>0</v>
      </c>
      <c r="V28" s="44">
        <f>SUMIF('Demand Plan'!$E$3:$E$99669,'RCCP Conversion'!$B28,'Demand Plan'!Y$3:Y$99669)</f>
        <v>0</v>
      </c>
      <c r="W28" s="44">
        <f>SUMIF('Demand Plan'!$E$3:$E$99669,'RCCP Conversion'!$B28,'Demand Plan'!Z$3:Z$99669)</f>
        <v>0</v>
      </c>
      <c r="X28" s="44">
        <f>SUMIF('Demand Plan'!$E$3:$E$99669,'RCCP Conversion'!$B28,'Demand Plan'!AA$3:AA$99669)</f>
        <v>0</v>
      </c>
      <c r="Y28" s="44">
        <f>SUMIF('Demand Plan'!$E$3:$E$99669,'RCCP Conversion'!$B28,'Demand Plan'!AB$3:AB$99669)</f>
        <v>0</v>
      </c>
      <c r="Z28" s="44">
        <f>SUMIF('Demand Plan'!$E$3:$E$99669,'RCCP Conversion'!$B28,'Demand Plan'!AC$3:AC$99669)</f>
        <v>0</v>
      </c>
      <c r="AA28" s="44">
        <f>SUMIF('Demand Plan'!$E$3:$E$99669,'RCCP Conversion'!$B28,'Demand Plan'!AD$3:AD$99669)</f>
        <v>0</v>
      </c>
      <c r="AB28" s="44">
        <f>SUMIF('Demand Plan'!$E$3:$E$99669,'RCCP Conversion'!$B28,'Demand Plan'!AE$3:AE$99669)</f>
        <v>0</v>
      </c>
      <c r="AC28" s="44">
        <f>SUMIF('Demand Plan'!$E$3:$E$99669,'RCCP Conversion'!$B28,'Demand Plan'!AF$3:AF$99669)</f>
        <v>0</v>
      </c>
      <c r="AD28" s="44">
        <f>SUMIF('Demand Plan'!$E$3:$E$99669,'RCCP Conversion'!$B28,'Demand Plan'!AG$3:AG$99669)</f>
        <v>0</v>
      </c>
      <c r="AE28" s="44">
        <f>SUMIF('Demand Plan'!$E$3:$E$99669,'RCCP Conversion'!$B28,'Demand Plan'!AH$3:AH$99669)</f>
        <v>0</v>
      </c>
      <c r="AF28" s="44">
        <f>SUMIF('Demand Plan'!$E$3:$E$99669,'RCCP Conversion'!$B28,'Demand Plan'!AI$3:AI$99669)</f>
        <v>0</v>
      </c>
      <c r="AG28" s="44">
        <f>SUMIF('Demand Plan'!$E$3:$E$99669,'RCCP Conversion'!$B28,'Demand Plan'!AJ$3:AJ$99669)</f>
        <v>0</v>
      </c>
      <c r="AH28" s="44">
        <f>SUMIF('Demand Plan'!$E$3:$E$99669,'RCCP Conversion'!$B28,'Demand Plan'!AK$3:AK$99669)</f>
        <v>0</v>
      </c>
      <c r="AI28" s="44">
        <f>SUMIF('Demand Plan'!$E$3:$E$99669,'RCCP Conversion'!$B28,'Demand Plan'!AL$3:AL$99669)</f>
        <v>0</v>
      </c>
      <c r="AJ28" s="44">
        <f>SUMIF('Demand Plan'!$E$3:$E$99669,'RCCP Conversion'!$B28,'Demand Plan'!AM$3:AM$99669)</f>
        <v>0</v>
      </c>
      <c r="AK28" s="44">
        <f>SUMIF('Demand Plan'!$E$3:$E$99669,'RCCP Conversion'!$B28,'Demand Plan'!AN$3:AN$99669)</f>
        <v>0</v>
      </c>
      <c r="AL28" s="44">
        <f>SUMIF('Demand Plan'!$E$3:$E$99669,'RCCP Conversion'!$B28,'Demand Plan'!AO$3:AO$99669)</f>
        <v>0</v>
      </c>
    </row>
    <row r="29" spans="2:40" ht="16" customHeight="1">
      <c r="B29" s="45"/>
      <c r="C29" s="44">
        <f>SUMIF('Demand Plan'!$E$3:$E$99669,'RCCP Conversion'!$B29,'Demand Plan'!F$3:F$99669)</f>
        <v>0</v>
      </c>
      <c r="D29" s="44">
        <f>SUMIF('Demand Plan'!$E$3:$E$99669,'RCCP Conversion'!$B29,'Demand Plan'!G$3:G$99669)</f>
        <v>0</v>
      </c>
      <c r="E29" s="44">
        <f>SUMIF('Demand Plan'!$E$3:$E$99669,'RCCP Conversion'!$B29,'Demand Plan'!H$3:H$99669)</f>
        <v>0</v>
      </c>
      <c r="F29" s="44">
        <f>SUMIF('Demand Plan'!$E$3:$E$99669,'RCCP Conversion'!$B29,'Demand Plan'!I$3:I$99669)</f>
        <v>0</v>
      </c>
      <c r="G29" s="44">
        <f>SUMIF('Demand Plan'!$E$3:$E$99669,'RCCP Conversion'!$B29,'Demand Plan'!J$3:J$99669)</f>
        <v>0</v>
      </c>
      <c r="H29" s="44">
        <f>SUMIF('Demand Plan'!$E$3:$E$99669,'RCCP Conversion'!$B29,'Demand Plan'!K$3:K$99669)</f>
        <v>0</v>
      </c>
      <c r="I29" s="44">
        <f>SUMIF('Demand Plan'!$E$3:$E$99669,'RCCP Conversion'!$B29,'Demand Plan'!L$3:L$99669)</f>
        <v>0</v>
      </c>
      <c r="J29" s="44">
        <f>SUMIF('Demand Plan'!$E$3:$E$99669,'RCCP Conversion'!$B29,'Demand Plan'!M$3:M$99669)</f>
        <v>0</v>
      </c>
      <c r="K29" s="44">
        <f>SUMIF('Demand Plan'!$E$3:$E$99669,'RCCP Conversion'!$B29,'Demand Plan'!N$3:N$99669)</f>
        <v>0</v>
      </c>
      <c r="L29" s="44">
        <f>SUMIF('Demand Plan'!$E$3:$E$99669,'RCCP Conversion'!$B29,'Demand Plan'!O$3:O$99669)</f>
        <v>0</v>
      </c>
      <c r="M29" s="44">
        <f>SUMIF('Demand Plan'!$E$3:$E$99669,'RCCP Conversion'!$B29,'Demand Plan'!P$3:P$99669)</f>
        <v>0</v>
      </c>
      <c r="N29" s="44">
        <f>SUMIF('Demand Plan'!$E$3:$E$99669,'RCCP Conversion'!$B29,'Demand Plan'!Q$3:Q$99669)</f>
        <v>0</v>
      </c>
      <c r="O29" s="44">
        <f>SUMIF('Demand Plan'!$E$3:$E$99669,'RCCP Conversion'!$B29,'Demand Plan'!R$3:R$99669)</f>
        <v>0</v>
      </c>
      <c r="P29" s="44">
        <f>SUMIF('Demand Plan'!$E$3:$E$99669,'RCCP Conversion'!$B29,'Demand Plan'!S$3:S$99669)</f>
        <v>0</v>
      </c>
      <c r="Q29" s="44">
        <f>SUMIF('Demand Plan'!$E$3:$E$99669,'RCCP Conversion'!$B29,'Demand Plan'!T$3:T$99669)</f>
        <v>0</v>
      </c>
      <c r="R29" s="44">
        <f>SUMIF('Demand Plan'!$E$3:$E$99669,'RCCP Conversion'!$B29,'Demand Plan'!U$3:U$99669)</f>
        <v>0</v>
      </c>
      <c r="S29" s="44">
        <f>SUMIF('Demand Plan'!$E$3:$E$99669,'RCCP Conversion'!$B29,'Demand Plan'!V$3:V$99669)</f>
        <v>0</v>
      </c>
      <c r="T29" s="44">
        <f>SUMIF('Demand Plan'!$E$3:$E$99669,'RCCP Conversion'!$B29,'Demand Plan'!W$3:W$99669)</f>
        <v>0</v>
      </c>
      <c r="U29" s="44">
        <f>SUMIF('Demand Plan'!$E$3:$E$99669,'RCCP Conversion'!$B29,'Demand Plan'!X$3:X$99669)</f>
        <v>0</v>
      </c>
      <c r="V29" s="44">
        <f>SUMIF('Demand Plan'!$E$3:$E$99669,'RCCP Conversion'!$B29,'Demand Plan'!Y$3:Y$99669)</f>
        <v>0</v>
      </c>
      <c r="W29" s="44">
        <f>SUMIF('Demand Plan'!$E$3:$E$99669,'RCCP Conversion'!$B29,'Demand Plan'!Z$3:Z$99669)</f>
        <v>0</v>
      </c>
      <c r="X29" s="44">
        <f>SUMIF('Demand Plan'!$E$3:$E$99669,'RCCP Conversion'!$B29,'Demand Plan'!AA$3:AA$99669)</f>
        <v>0</v>
      </c>
      <c r="Y29" s="44">
        <f>SUMIF('Demand Plan'!$E$3:$E$99669,'RCCP Conversion'!$B29,'Demand Plan'!AB$3:AB$99669)</f>
        <v>0</v>
      </c>
      <c r="Z29" s="44">
        <f>SUMIF('Demand Plan'!$E$3:$E$99669,'RCCP Conversion'!$B29,'Demand Plan'!AC$3:AC$99669)</f>
        <v>0</v>
      </c>
      <c r="AA29" s="44">
        <f>SUMIF('Demand Plan'!$E$3:$E$99669,'RCCP Conversion'!$B29,'Demand Plan'!AD$3:AD$99669)</f>
        <v>0</v>
      </c>
      <c r="AB29" s="44">
        <f>SUMIF('Demand Plan'!$E$3:$E$99669,'RCCP Conversion'!$B29,'Demand Plan'!AE$3:AE$99669)</f>
        <v>0</v>
      </c>
      <c r="AC29" s="44">
        <f>SUMIF('Demand Plan'!$E$3:$E$99669,'RCCP Conversion'!$B29,'Demand Plan'!AF$3:AF$99669)</f>
        <v>0</v>
      </c>
      <c r="AD29" s="44">
        <f>SUMIF('Demand Plan'!$E$3:$E$99669,'RCCP Conversion'!$B29,'Demand Plan'!AG$3:AG$99669)</f>
        <v>0</v>
      </c>
      <c r="AE29" s="44">
        <f>SUMIF('Demand Plan'!$E$3:$E$99669,'RCCP Conversion'!$B29,'Demand Plan'!AH$3:AH$99669)</f>
        <v>0</v>
      </c>
      <c r="AF29" s="44">
        <f>SUMIF('Demand Plan'!$E$3:$E$99669,'RCCP Conversion'!$B29,'Demand Plan'!AI$3:AI$99669)</f>
        <v>0</v>
      </c>
      <c r="AG29" s="44">
        <f>SUMIF('Demand Plan'!$E$3:$E$99669,'RCCP Conversion'!$B29,'Demand Plan'!AJ$3:AJ$99669)</f>
        <v>0</v>
      </c>
      <c r="AH29" s="44">
        <f>SUMIF('Demand Plan'!$E$3:$E$99669,'RCCP Conversion'!$B29,'Demand Plan'!AK$3:AK$99669)</f>
        <v>0</v>
      </c>
      <c r="AI29" s="44">
        <f>SUMIF('Demand Plan'!$E$3:$E$99669,'RCCP Conversion'!$B29,'Demand Plan'!AL$3:AL$99669)</f>
        <v>0</v>
      </c>
      <c r="AJ29" s="44">
        <f>SUMIF('Demand Plan'!$E$3:$E$99669,'RCCP Conversion'!$B29,'Demand Plan'!AM$3:AM$99669)</f>
        <v>0</v>
      </c>
      <c r="AK29" s="44">
        <f>SUMIF('Demand Plan'!$E$3:$E$99669,'RCCP Conversion'!$B29,'Demand Plan'!AN$3:AN$99669)</f>
        <v>0</v>
      </c>
      <c r="AL29" s="44">
        <f>SUMIF('Demand Plan'!$E$3:$E$99669,'RCCP Conversion'!$B29,'Demand Plan'!AO$3:AO$99669)</f>
        <v>0</v>
      </c>
    </row>
    <row r="30" spans="2:40" ht="16" customHeight="1">
      <c r="B30" s="45"/>
      <c r="C30" s="44">
        <f>SUMIF('Demand Plan'!$E$3:$E$99669,'RCCP Conversion'!$B30,'Demand Plan'!F$3:F$99669)</f>
        <v>0</v>
      </c>
      <c r="D30" s="44">
        <f>SUMIF('Demand Plan'!$E$3:$E$99669,'RCCP Conversion'!$B30,'Demand Plan'!G$3:G$99669)</f>
        <v>0</v>
      </c>
      <c r="E30" s="44">
        <f>SUMIF('Demand Plan'!$E$3:$E$99669,'RCCP Conversion'!$B30,'Demand Plan'!H$3:H$99669)</f>
        <v>0</v>
      </c>
      <c r="F30" s="44">
        <f>SUMIF('Demand Plan'!$E$3:$E$99669,'RCCP Conversion'!$B30,'Demand Plan'!I$3:I$99669)</f>
        <v>0</v>
      </c>
      <c r="G30" s="44">
        <f>SUMIF('Demand Plan'!$E$3:$E$99669,'RCCP Conversion'!$B30,'Demand Plan'!J$3:J$99669)</f>
        <v>0</v>
      </c>
      <c r="H30" s="44">
        <f>SUMIF('Demand Plan'!$E$3:$E$99669,'RCCP Conversion'!$B30,'Demand Plan'!K$3:K$99669)</f>
        <v>0</v>
      </c>
      <c r="I30" s="44">
        <f>SUMIF('Demand Plan'!$E$3:$E$99669,'RCCP Conversion'!$B30,'Demand Plan'!L$3:L$99669)</f>
        <v>0</v>
      </c>
      <c r="J30" s="44">
        <f>SUMIF('Demand Plan'!$E$3:$E$99669,'RCCP Conversion'!$B30,'Demand Plan'!M$3:M$99669)</f>
        <v>0</v>
      </c>
      <c r="K30" s="44">
        <f>SUMIF('Demand Plan'!$E$3:$E$99669,'RCCP Conversion'!$B30,'Demand Plan'!N$3:N$99669)</f>
        <v>0</v>
      </c>
      <c r="L30" s="44">
        <f>SUMIF('Demand Plan'!$E$3:$E$99669,'RCCP Conversion'!$B30,'Demand Plan'!O$3:O$99669)</f>
        <v>0</v>
      </c>
      <c r="M30" s="44">
        <f>SUMIF('Demand Plan'!$E$3:$E$99669,'RCCP Conversion'!$B30,'Demand Plan'!P$3:P$99669)</f>
        <v>0</v>
      </c>
      <c r="N30" s="44">
        <f>SUMIF('Demand Plan'!$E$3:$E$99669,'RCCP Conversion'!$B30,'Demand Plan'!Q$3:Q$99669)</f>
        <v>0</v>
      </c>
      <c r="O30" s="44">
        <f>SUMIF('Demand Plan'!$E$3:$E$99669,'RCCP Conversion'!$B30,'Demand Plan'!R$3:R$99669)</f>
        <v>0</v>
      </c>
      <c r="P30" s="44">
        <f>SUMIF('Demand Plan'!$E$3:$E$99669,'RCCP Conversion'!$B30,'Demand Plan'!S$3:S$99669)</f>
        <v>0</v>
      </c>
      <c r="Q30" s="44">
        <f>SUMIF('Demand Plan'!$E$3:$E$99669,'RCCP Conversion'!$B30,'Demand Plan'!T$3:T$99669)</f>
        <v>0</v>
      </c>
      <c r="R30" s="44">
        <f>SUMIF('Demand Plan'!$E$3:$E$99669,'RCCP Conversion'!$B30,'Demand Plan'!U$3:U$99669)</f>
        <v>0</v>
      </c>
      <c r="S30" s="44">
        <f>SUMIF('Demand Plan'!$E$3:$E$99669,'RCCP Conversion'!$B30,'Demand Plan'!V$3:V$99669)</f>
        <v>0</v>
      </c>
      <c r="T30" s="44">
        <f>SUMIF('Demand Plan'!$E$3:$E$99669,'RCCP Conversion'!$B30,'Demand Plan'!W$3:W$99669)</f>
        <v>0</v>
      </c>
      <c r="U30" s="44">
        <f>SUMIF('Demand Plan'!$E$3:$E$99669,'RCCP Conversion'!$B30,'Demand Plan'!X$3:X$99669)</f>
        <v>0</v>
      </c>
      <c r="V30" s="44">
        <f>SUMIF('Demand Plan'!$E$3:$E$99669,'RCCP Conversion'!$B30,'Demand Plan'!Y$3:Y$99669)</f>
        <v>0</v>
      </c>
      <c r="W30" s="44">
        <f>SUMIF('Demand Plan'!$E$3:$E$99669,'RCCP Conversion'!$B30,'Demand Plan'!Z$3:Z$99669)</f>
        <v>0</v>
      </c>
      <c r="X30" s="44">
        <f>SUMIF('Demand Plan'!$E$3:$E$99669,'RCCP Conversion'!$B30,'Demand Plan'!AA$3:AA$99669)</f>
        <v>0</v>
      </c>
      <c r="Y30" s="44">
        <f>SUMIF('Demand Plan'!$E$3:$E$99669,'RCCP Conversion'!$B30,'Demand Plan'!AB$3:AB$99669)</f>
        <v>0</v>
      </c>
      <c r="Z30" s="44">
        <f>SUMIF('Demand Plan'!$E$3:$E$99669,'RCCP Conversion'!$B30,'Demand Plan'!AC$3:AC$99669)</f>
        <v>0</v>
      </c>
      <c r="AA30" s="44">
        <f>SUMIF('Demand Plan'!$E$3:$E$99669,'RCCP Conversion'!$B30,'Demand Plan'!AD$3:AD$99669)</f>
        <v>0</v>
      </c>
      <c r="AB30" s="44">
        <f>SUMIF('Demand Plan'!$E$3:$E$99669,'RCCP Conversion'!$B30,'Demand Plan'!AE$3:AE$99669)</f>
        <v>0</v>
      </c>
      <c r="AC30" s="44">
        <f>SUMIF('Demand Plan'!$E$3:$E$99669,'RCCP Conversion'!$B30,'Demand Plan'!AF$3:AF$99669)</f>
        <v>0</v>
      </c>
      <c r="AD30" s="44">
        <f>SUMIF('Demand Plan'!$E$3:$E$99669,'RCCP Conversion'!$B30,'Demand Plan'!AG$3:AG$99669)</f>
        <v>0</v>
      </c>
      <c r="AE30" s="44">
        <f>SUMIF('Demand Plan'!$E$3:$E$99669,'RCCP Conversion'!$B30,'Demand Plan'!AH$3:AH$99669)</f>
        <v>0</v>
      </c>
      <c r="AF30" s="44">
        <f>SUMIF('Demand Plan'!$E$3:$E$99669,'RCCP Conversion'!$B30,'Demand Plan'!AI$3:AI$99669)</f>
        <v>0</v>
      </c>
      <c r="AG30" s="44">
        <f>SUMIF('Demand Plan'!$E$3:$E$99669,'RCCP Conversion'!$B30,'Demand Plan'!AJ$3:AJ$99669)</f>
        <v>0</v>
      </c>
      <c r="AH30" s="44">
        <f>SUMIF('Demand Plan'!$E$3:$E$99669,'RCCP Conversion'!$B30,'Demand Plan'!AK$3:AK$99669)</f>
        <v>0</v>
      </c>
      <c r="AI30" s="44">
        <f>SUMIF('Demand Plan'!$E$3:$E$99669,'RCCP Conversion'!$B30,'Demand Plan'!AL$3:AL$99669)</f>
        <v>0</v>
      </c>
      <c r="AJ30" s="44">
        <f>SUMIF('Demand Plan'!$E$3:$E$99669,'RCCP Conversion'!$B30,'Demand Plan'!AM$3:AM$99669)</f>
        <v>0</v>
      </c>
      <c r="AK30" s="44">
        <f>SUMIF('Demand Plan'!$E$3:$E$99669,'RCCP Conversion'!$B30,'Demand Plan'!AN$3:AN$99669)</f>
        <v>0</v>
      </c>
      <c r="AL30" s="44">
        <f>SUMIF('Demand Plan'!$E$3:$E$99669,'RCCP Conversion'!$B30,'Demand Plan'!AO$3:AO$99669)</f>
        <v>0</v>
      </c>
    </row>
    <row r="31" spans="2:40" ht="16" customHeight="1">
      <c r="B31" s="45"/>
      <c r="C31" s="44">
        <f>SUMIF('Demand Plan'!$E$3:$E$99669,'RCCP Conversion'!$B31,'Demand Plan'!F$3:F$99669)</f>
        <v>0</v>
      </c>
      <c r="D31" s="44">
        <f>SUMIF('Demand Plan'!$E$3:$E$99669,'RCCP Conversion'!$B31,'Demand Plan'!G$3:G$99669)</f>
        <v>0</v>
      </c>
      <c r="E31" s="44">
        <f>SUMIF('Demand Plan'!$E$3:$E$99669,'RCCP Conversion'!$B31,'Demand Plan'!H$3:H$99669)</f>
        <v>0</v>
      </c>
      <c r="F31" s="44">
        <f>SUMIF('Demand Plan'!$E$3:$E$99669,'RCCP Conversion'!$B31,'Demand Plan'!I$3:I$99669)</f>
        <v>0</v>
      </c>
      <c r="G31" s="44">
        <f>SUMIF('Demand Plan'!$E$3:$E$99669,'RCCP Conversion'!$B31,'Demand Plan'!J$3:J$99669)</f>
        <v>0</v>
      </c>
      <c r="H31" s="44">
        <f>SUMIF('Demand Plan'!$E$3:$E$99669,'RCCP Conversion'!$B31,'Demand Plan'!K$3:K$99669)</f>
        <v>0</v>
      </c>
      <c r="I31" s="44">
        <f>SUMIF('Demand Plan'!$E$3:$E$99669,'RCCP Conversion'!$B31,'Demand Plan'!L$3:L$99669)</f>
        <v>0</v>
      </c>
      <c r="J31" s="44">
        <f>SUMIF('Demand Plan'!$E$3:$E$99669,'RCCP Conversion'!$B31,'Demand Plan'!M$3:M$99669)</f>
        <v>0</v>
      </c>
      <c r="K31" s="44">
        <f>SUMIF('Demand Plan'!$E$3:$E$99669,'RCCP Conversion'!$B31,'Demand Plan'!N$3:N$99669)</f>
        <v>0</v>
      </c>
      <c r="L31" s="44">
        <f>SUMIF('Demand Plan'!$E$3:$E$99669,'RCCP Conversion'!$B31,'Demand Plan'!O$3:O$99669)</f>
        <v>0</v>
      </c>
      <c r="M31" s="44">
        <f>SUMIF('Demand Plan'!$E$3:$E$99669,'RCCP Conversion'!$B31,'Demand Plan'!P$3:P$99669)</f>
        <v>0</v>
      </c>
      <c r="N31" s="44">
        <f>SUMIF('Demand Plan'!$E$3:$E$99669,'RCCP Conversion'!$B31,'Demand Plan'!Q$3:Q$99669)</f>
        <v>0</v>
      </c>
      <c r="O31" s="44">
        <f>SUMIF('Demand Plan'!$E$3:$E$99669,'RCCP Conversion'!$B31,'Demand Plan'!R$3:R$99669)</f>
        <v>0</v>
      </c>
      <c r="P31" s="44">
        <f>SUMIF('Demand Plan'!$E$3:$E$99669,'RCCP Conversion'!$B31,'Demand Plan'!S$3:S$99669)</f>
        <v>0</v>
      </c>
      <c r="Q31" s="44">
        <f>SUMIF('Demand Plan'!$E$3:$E$99669,'RCCP Conversion'!$B31,'Demand Plan'!T$3:T$99669)</f>
        <v>0</v>
      </c>
      <c r="R31" s="44">
        <f>SUMIF('Demand Plan'!$E$3:$E$99669,'RCCP Conversion'!$B31,'Demand Plan'!U$3:U$99669)</f>
        <v>0</v>
      </c>
      <c r="S31" s="44">
        <f>SUMIF('Demand Plan'!$E$3:$E$99669,'RCCP Conversion'!$B31,'Demand Plan'!V$3:V$99669)</f>
        <v>0</v>
      </c>
      <c r="T31" s="44">
        <f>SUMIF('Demand Plan'!$E$3:$E$99669,'RCCP Conversion'!$B31,'Demand Plan'!W$3:W$99669)</f>
        <v>0</v>
      </c>
      <c r="U31" s="44">
        <f>SUMIF('Demand Plan'!$E$3:$E$99669,'RCCP Conversion'!$B31,'Demand Plan'!X$3:X$99669)</f>
        <v>0</v>
      </c>
      <c r="V31" s="44">
        <f>SUMIF('Demand Plan'!$E$3:$E$99669,'RCCP Conversion'!$B31,'Demand Plan'!Y$3:Y$99669)</f>
        <v>0</v>
      </c>
      <c r="W31" s="44">
        <f>SUMIF('Demand Plan'!$E$3:$E$99669,'RCCP Conversion'!$B31,'Demand Plan'!Z$3:Z$99669)</f>
        <v>0</v>
      </c>
      <c r="X31" s="44">
        <f>SUMIF('Demand Plan'!$E$3:$E$99669,'RCCP Conversion'!$B31,'Demand Plan'!AA$3:AA$99669)</f>
        <v>0</v>
      </c>
      <c r="Y31" s="44">
        <f>SUMIF('Demand Plan'!$E$3:$E$99669,'RCCP Conversion'!$B31,'Demand Plan'!AB$3:AB$99669)</f>
        <v>0</v>
      </c>
      <c r="Z31" s="44">
        <f>SUMIF('Demand Plan'!$E$3:$E$99669,'RCCP Conversion'!$B31,'Demand Plan'!AC$3:AC$99669)</f>
        <v>0</v>
      </c>
      <c r="AA31" s="44">
        <f>SUMIF('Demand Plan'!$E$3:$E$99669,'RCCP Conversion'!$B31,'Demand Plan'!AD$3:AD$99669)</f>
        <v>0</v>
      </c>
      <c r="AB31" s="44">
        <f>SUMIF('Demand Plan'!$E$3:$E$99669,'RCCP Conversion'!$B31,'Demand Plan'!AE$3:AE$99669)</f>
        <v>0</v>
      </c>
      <c r="AC31" s="44">
        <f>SUMIF('Demand Plan'!$E$3:$E$99669,'RCCP Conversion'!$B31,'Demand Plan'!AF$3:AF$99669)</f>
        <v>0</v>
      </c>
      <c r="AD31" s="44">
        <f>SUMIF('Demand Plan'!$E$3:$E$99669,'RCCP Conversion'!$B31,'Demand Plan'!AG$3:AG$99669)</f>
        <v>0</v>
      </c>
      <c r="AE31" s="44">
        <f>SUMIF('Demand Plan'!$E$3:$E$99669,'RCCP Conversion'!$B31,'Demand Plan'!AH$3:AH$99669)</f>
        <v>0</v>
      </c>
      <c r="AF31" s="44">
        <f>SUMIF('Demand Plan'!$E$3:$E$99669,'RCCP Conversion'!$B31,'Demand Plan'!AI$3:AI$99669)</f>
        <v>0</v>
      </c>
      <c r="AG31" s="44">
        <f>SUMIF('Demand Plan'!$E$3:$E$99669,'RCCP Conversion'!$B31,'Demand Plan'!AJ$3:AJ$99669)</f>
        <v>0</v>
      </c>
      <c r="AH31" s="44">
        <f>SUMIF('Demand Plan'!$E$3:$E$99669,'RCCP Conversion'!$B31,'Demand Plan'!AK$3:AK$99669)</f>
        <v>0</v>
      </c>
      <c r="AI31" s="44">
        <f>SUMIF('Demand Plan'!$E$3:$E$99669,'RCCP Conversion'!$B31,'Demand Plan'!AL$3:AL$99669)</f>
        <v>0</v>
      </c>
      <c r="AJ31" s="44">
        <f>SUMIF('Demand Plan'!$E$3:$E$99669,'RCCP Conversion'!$B31,'Demand Plan'!AM$3:AM$99669)</f>
        <v>0</v>
      </c>
      <c r="AK31" s="44">
        <f>SUMIF('Demand Plan'!$E$3:$E$99669,'RCCP Conversion'!$B31,'Demand Plan'!AN$3:AN$99669)</f>
        <v>0</v>
      </c>
      <c r="AL31" s="44">
        <f>SUMIF('Demand Plan'!$E$3:$E$99669,'RCCP Conversion'!$B31,'Demand Plan'!AO$3:AO$99669)</f>
        <v>0</v>
      </c>
    </row>
    <row r="32" spans="2:40" ht="16" customHeight="1">
      <c r="B32" s="45"/>
      <c r="C32" s="44">
        <f>SUMIF('Demand Plan'!$E$3:$E$99669,'RCCP Conversion'!$B32,'Demand Plan'!F$3:F$99669)</f>
        <v>0</v>
      </c>
      <c r="D32" s="44">
        <f>SUMIF('Demand Plan'!$E$3:$E$99669,'RCCP Conversion'!$B32,'Demand Plan'!G$3:G$99669)</f>
        <v>0</v>
      </c>
      <c r="E32" s="44">
        <f>SUMIF('Demand Plan'!$E$3:$E$99669,'RCCP Conversion'!$B32,'Demand Plan'!H$3:H$99669)</f>
        <v>0</v>
      </c>
      <c r="F32" s="44">
        <f>SUMIF('Demand Plan'!$E$3:$E$99669,'RCCP Conversion'!$B32,'Demand Plan'!I$3:I$99669)</f>
        <v>0</v>
      </c>
      <c r="G32" s="44">
        <f>SUMIF('Demand Plan'!$E$3:$E$99669,'RCCP Conversion'!$B32,'Demand Plan'!J$3:J$99669)</f>
        <v>0</v>
      </c>
      <c r="H32" s="44">
        <f>SUMIF('Demand Plan'!$E$3:$E$99669,'RCCP Conversion'!$B32,'Demand Plan'!K$3:K$99669)</f>
        <v>0</v>
      </c>
      <c r="I32" s="44">
        <f>SUMIF('Demand Plan'!$E$3:$E$99669,'RCCP Conversion'!$B32,'Demand Plan'!L$3:L$99669)</f>
        <v>0</v>
      </c>
      <c r="J32" s="44">
        <f>SUMIF('Demand Plan'!$E$3:$E$99669,'RCCP Conversion'!$B32,'Demand Plan'!M$3:M$99669)</f>
        <v>0</v>
      </c>
      <c r="K32" s="44">
        <f>SUMIF('Demand Plan'!$E$3:$E$99669,'RCCP Conversion'!$B32,'Demand Plan'!N$3:N$99669)</f>
        <v>0</v>
      </c>
      <c r="L32" s="44">
        <f>SUMIF('Demand Plan'!$E$3:$E$99669,'RCCP Conversion'!$B32,'Demand Plan'!O$3:O$99669)</f>
        <v>0</v>
      </c>
      <c r="M32" s="44">
        <f>SUMIF('Demand Plan'!$E$3:$E$99669,'RCCP Conversion'!$B32,'Demand Plan'!P$3:P$99669)</f>
        <v>0</v>
      </c>
      <c r="N32" s="44">
        <f>SUMIF('Demand Plan'!$E$3:$E$99669,'RCCP Conversion'!$B32,'Demand Plan'!Q$3:Q$99669)</f>
        <v>0</v>
      </c>
      <c r="O32" s="44">
        <f>SUMIF('Demand Plan'!$E$3:$E$99669,'RCCP Conversion'!$B32,'Demand Plan'!R$3:R$99669)</f>
        <v>0</v>
      </c>
      <c r="P32" s="44">
        <f>SUMIF('Demand Plan'!$E$3:$E$99669,'RCCP Conversion'!$B32,'Demand Plan'!S$3:S$99669)</f>
        <v>0</v>
      </c>
      <c r="Q32" s="44">
        <f>SUMIF('Demand Plan'!$E$3:$E$99669,'RCCP Conversion'!$B32,'Demand Plan'!T$3:T$99669)</f>
        <v>0</v>
      </c>
      <c r="R32" s="44">
        <f>SUMIF('Demand Plan'!$E$3:$E$99669,'RCCP Conversion'!$B32,'Demand Plan'!U$3:U$99669)</f>
        <v>0</v>
      </c>
      <c r="S32" s="44">
        <f>SUMIF('Demand Plan'!$E$3:$E$99669,'RCCP Conversion'!$B32,'Demand Plan'!V$3:V$99669)</f>
        <v>0</v>
      </c>
      <c r="T32" s="44">
        <f>SUMIF('Demand Plan'!$E$3:$E$99669,'RCCP Conversion'!$B32,'Demand Plan'!W$3:W$99669)</f>
        <v>0</v>
      </c>
      <c r="U32" s="44">
        <f>SUMIF('Demand Plan'!$E$3:$E$99669,'RCCP Conversion'!$B32,'Demand Plan'!X$3:X$99669)</f>
        <v>0</v>
      </c>
      <c r="V32" s="44">
        <f>SUMIF('Demand Plan'!$E$3:$E$99669,'RCCP Conversion'!$B32,'Demand Plan'!Y$3:Y$99669)</f>
        <v>0</v>
      </c>
      <c r="W32" s="44">
        <f>SUMIF('Demand Plan'!$E$3:$E$99669,'RCCP Conversion'!$B32,'Demand Plan'!Z$3:Z$99669)</f>
        <v>0</v>
      </c>
      <c r="X32" s="44">
        <f>SUMIF('Demand Plan'!$E$3:$E$99669,'RCCP Conversion'!$B32,'Demand Plan'!AA$3:AA$99669)</f>
        <v>0</v>
      </c>
      <c r="Y32" s="44">
        <f>SUMIF('Demand Plan'!$E$3:$E$99669,'RCCP Conversion'!$B32,'Demand Plan'!AB$3:AB$99669)</f>
        <v>0</v>
      </c>
      <c r="Z32" s="44">
        <f>SUMIF('Demand Plan'!$E$3:$E$99669,'RCCP Conversion'!$B32,'Demand Plan'!AC$3:AC$99669)</f>
        <v>0</v>
      </c>
      <c r="AA32" s="44">
        <f>SUMIF('Demand Plan'!$E$3:$E$99669,'RCCP Conversion'!$B32,'Demand Plan'!AD$3:AD$99669)</f>
        <v>0</v>
      </c>
      <c r="AB32" s="44">
        <f>SUMIF('Demand Plan'!$E$3:$E$99669,'RCCP Conversion'!$B32,'Demand Plan'!AE$3:AE$99669)</f>
        <v>0</v>
      </c>
      <c r="AC32" s="44">
        <f>SUMIF('Demand Plan'!$E$3:$E$99669,'RCCP Conversion'!$B32,'Demand Plan'!AF$3:AF$99669)</f>
        <v>0</v>
      </c>
      <c r="AD32" s="44">
        <f>SUMIF('Demand Plan'!$E$3:$E$99669,'RCCP Conversion'!$B32,'Demand Plan'!AG$3:AG$99669)</f>
        <v>0</v>
      </c>
      <c r="AE32" s="44">
        <f>SUMIF('Demand Plan'!$E$3:$E$99669,'RCCP Conversion'!$B32,'Demand Plan'!AH$3:AH$99669)</f>
        <v>0</v>
      </c>
      <c r="AF32" s="44">
        <f>SUMIF('Demand Plan'!$E$3:$E$99669,'RCCP Conversion'!$B32,'Demand Plan'!AI$3:AI$99669)</f>
        <v>0</v>
      </c>
      <c r="AG32" s="44">
        <f>SUMIF('Demand Plan'!$E$3:$E$99669,'RCCP Conversion'!$B32,'Demand Plan'!AJ$3:AJ$99669)</f>
        <v>0</v>
      </c>
      <c r="AH32" s="44">
        <f>SUMIF('Demand Plan'!$E$3:$E$99669,'RCCP Conversion'!$B32,'Demand Plan'!AK$3:AK$99669)</f>
        <v>0</v>
      </c>
      <c r="AI32" s="44">
        <f>SUMIF('Demand Plan'!$E$3:$E$99669,'RCCP Conversion'!$B32,'Demand Plan'!AL$3:AL$99669)</f>
        <v>0</v>
      </c>
      <c r="AJ32" s="44">
        <f>SUMIF('Demand Plan'!$E$3:$E$99669,'RCCP Conversion'!$B32,'Demand Plan'!AM$3:AM$99669)</f>
        <v>0</v>
      </c>
      <c r="AK32" s="44">
        <f>SUMIF('Demand Plan'!$E$3:$E$99669,'RCCP Conversion'!$B32,'Demand Plan'!AN$3:AN$99669)</f>
        <v>0</v>
      </c>
      <c r="AL32" s="44">
        <f>SUMIF('Demand Plan'!$E$3:$E$99669,'RCCP Conversion'!$B32,'Demand Plan'!AO$3:AO$99669)</f>
        <v>0</v>
      </c>
    </row>
    <row r="33" spans="2:38" ht="16" customHeight="1">
      <c r="B33" s="45"/>
      <c r="C33" s="44">
        <f>SUMIF('Demand Plan'!$E$3:$E$99669,'RCCP Conversion'!$B33,'Demand Plan'!F$3:F$99669)</f>
        <v>0</v>
      </c>
      <c r="D33" s="44">
        <f>SUMIF('Demand Plan'!$E$3:$E$99669,'RCCP Conversion'!$B33,'Demand Plan'!G$3:G$99669)</f>
        <v>0</v>
      </c>
      <c r="E33" s="44">
        <f>SUMIF('Demand Plan'!$E$3:$E$99669,'RCCP Conversion'!$B33,'Demand Plan'!H$3:H$99669)</f>
        <v>0</v>
      </c>
      <c r="F33" s="44">
        <f>SUMIF('Demand Plan'!$E$3:$E$99669,'RCCP Conversion'!$B33,'Demand Plan'!I$3:I$99669)</f>
        <v>0</v>
      </c>
      <c r="G33" s="44">
        <f>SUMIF('Demand Plan'!$E$3:$E$99669,'RCCP Conversion'!$B33,'Demand Plan'!J$3:J$99669)</f>
        <v>0</v>
      </c>
      <c r="H33" s="44">
        <f>SUMIF('Demand Plan'!$E$3:$E$99669,'RCCP Conversion'!$B33,'Demand Plan'!K$3:K$99669)</f>
        <v>0</v>
      </c>
      <c r="I33" s="44">
        <f>SUMIF('Demand Plan'!$E$3:$E$99669,'RCCP Conversion'!$B33,'Demand Plan'!L$3:L$99669)</f>
        <v>0</v>
      </c>
      <c r="J33" s="44">
        <f>SUMIF('Demand Plan'!$E$3:$E$99669,'RCCP Conversion'!$B33,'Demand Plan'!M$3:M$99669)</f>
        <v>0</v>
      </c>
      <c r="K33" s="44">
        <f>SUMIF('Demand Plan'!$E$3:$E$99669,'RCCP Conversion'!$B33,'Demand Plan'!N$3:N$99669)</f>
        <v>0</v>
      </c>
      <c r="L33" s="44">
        <f>SUMIF('Demand Plan'!$E$3:$E$99669,'RCCP Conversion'!$B33,'Demand Plan'!O$3:O$99669)</f>
        <v>0</v>
      </c>
      <c r="M33" s="44">
        <f>SUMIF('Demand Plan'!$E$3:$E$99669,'RCCP Conversion'!$B33,'Demand Plan'!P$3:P$99669)</f>
        <v>0</v>
      </c>
      <c r="N33" s="44">
        <f>SUMIF('Demand Plan'!$E$3:$E$99669,'RCCP Conversion'!$B33,'Demand Plan'!Q$3:Q$99669)</f>
        <v>0</v>
      </c>
      <c r="O33" s="44">
        <f>SUMIF('Demand Plan'!$E$3:$E$99669,'RCCP Conversion'!$B33,'Demand Plan'!R$3:R$99669)</f>
        <v>0</v>
      </c>
      <c r="P33" s="44">
        <f>SUMIF('Demand Plan'!$E$3:$E$99669,'RCCP Conversion'!$B33,'Demand Plan'!S$3:S$99669)</f>
        <v>0</v>
      </c>
      <c r="Q33" s="44">
        <f>SUMIF('Demand Plan'!$E$3:$E$99669,'RCCP Conversion'!$B33,'Demand Plan'!T$3:T$99669)</f>
        <v>0</v>
      </c>
      <c r="R33" s="44">
        <f>SUMIF('Demand Plan'!$E$3:$E$99669,'RCCP Conversion'!$B33,'Demand Plan'!U$3:U$99669)</f>
        <v>0</v>
      </c>
      <c r="S33" s="44">
        <f>SUMIF('Demand Plan'!$E$3:$E$99669,'RCCP Conversion'!$B33,'Demand Plan'!V$3:V$99669)</f>
        <v>0</v>
      </c>
      <c r="T33" s="44">
        <f>SUMIF('Demand Plan'!$E$3:$E$99669,'RCCP Conversion'!$B33,'Demand Plan'!W$3:W$99669)</f>
        <v>0</v>
      </c>
      <c r="U33" s="44">
        <f>SUMIF('Demand Plan'!$E$3:$E$99669,'RCCP Conversion'!$B33,'Demand Plan'!X$3:X$99669)</f>
        <v>0</v>
      </c>
      <c r="V33" s="44">
        <f>SUMIF('Demand Plan'!$E$3:$E$99669,'RCCP Conversion'!$B33,'Demand Plan'!Y$3:Y$99669)</f>
        <v>0</v>
      </c>
      <c r="W33" s="44">
        <f>SUMIF('Demand Plan'!$E$3:$E$99669,'RCCP Conversion'!$B33,'Demand Plan'!Z$3:Z$99669)</f>
        <v>0</v>
      </c>
      <c r="X33" s="44">
        <f>SUMIF('Demand Plan'!$E$3:$E$99669,'RCCP Conversion'!$B33,'Demand Plan'!AA$3:AA$99669)</f>
        <v>0</v>
      </c>
      <c r="Y33" s="44">
        <f>SUMIF('Demand Plan'!$E$3:$E$99669,'RCCP Conversion'!$B33,'Demand Plan'!AB$3:AB$99669)</f>
        <v>0</v>
      </c>
      <c r="Z33" s="44">
        <f>SUMIF('Demand Plan'!$E$3:$E$99669,'RCCP Conversion'!$B33,'Demand Plan'!AC$3:AC$99669)</f>
        <v>0</v>
      </c>
      <c r="AA33" s="44">
        <f>SUMIF('Demand Plan'!$E$3:$E$99669,'RCCP Conversion'!$B33,'Demand Plan'!AD$3:AD$99669)</f>
        <v>0</v>
      </c>
      <c r="AB33" s="44">
        <f>SUMIF('Demand Plan'!$E$3:$E$99669,'RCCP Conversion'!$B33,'Demand Plan'!AE$3:AE$99669)</f>
        <v>0</v>
      </c>
      <c r="AC33" s="44">
        <f>SUMIF('Demand Plan'!$E$3:$E$99669,'RCCP Conversion'!$B33,'Demand Plan'!AF$3:AF$99669)</f>
        <v>0</v>
      </c>
      <c r="AD33" s="44">
        <f>SUMIF('Demand Plan'!$E$3:$E$99669,'RCCP Conversion'!$B33,'Demand Plan'!AG$3:AG$99669)</f>
        <v>0</v>
      </c>
      <c r="AE33" s="44">
        <f>SUMIF('Demand Plan'!$E$3:$E$99669,'RCCP Conversion'!$B33,'Demand Plan'!AH$3:AH$99669)</f>
        <v>0</v>
      </c>
      <c r="AF33" s="44">
        <f>SUMIF('Demand Plan'!$E$3:$E$99669,'RCCP Conversion'!$B33,'Demand Plan'!AI$3:AI$99669)</f>
        <v>0</v>
      </c>
      <c r="AG33" s="44">
        <f>SUMIF('Demand Plan'!$E$3:$E$99669,'RCCP Conversion'!$B33,'Demand Plan'!AJ$3:AJ$99669)</f>
        <v>0</v>
      </c>
      <c r="AH33" s="44">
        <f>SUMIF('Demand Plan'!$E$3:$E$99669,'RCCP Conversion'!$B33,'Demand Plan'!AK$3:AK$99669)</f>
        <v>0</v>
      </c>
      <c r="AI33" s="44">
        <f>SUMIF('Demand Plan'!$E$3:$E$99669,'RCCP Conversion'!$B33,'Demand Plan'!AL$3:AL$99669)</f>
        <v>0</v>
      </c>
      <c r="AJ33" s="44">
        <f>SUMIF('Demand Plan'!$E$3:$E$99669,'RCCP Conversion'!$B33,'Demand Plan'!AM$3:AM$99669)</f>
        <v>0</v>
      </c>
      <c r="AK33" s="44">
        <f>SUMIF('Demand Plan'!$E$3:$E$99669,'RCCP Conversion'!$B33,'Demand Plan'!AN$3:AN$99669)</f>
        <v>0</v>
      </c>
      <c r="AL33" s="44">
        <f>SUMIF('Demand Plan'!$E$3:$E$99669,'RCCP Conversion'!$B33,'Demand Plan'!AO$3:AO$99669)</f>
        <v>0</v>
      </c>
    </row>
    <row r="34" spans="2:38" ht="16" customHeight="1">
      <c r="B34" s="45"/>
      <c r="C34" s="44">
        <f>SUMIF('Demand Plan'!$E$3:$E$99669,'RCCP Conversion'!$B34,'Demand Plan'!F$3:F$99669)</f>
        <v>0</v>
      </c>
      <c r="D34" s="44">
        <f>SUMIF('Demand Plan'!$E$3:$E$99669,'RCCP Conversion'!$B34,'Demand Plan'!G$3:G$99669)</f>
        <v>0</v>
      </c>
      <c r="E34" s="44">
        <f>SUMIF('Demand Plan'!$E$3:$E$99669,'RCCP Conversion'!$B34,'Demand Plan'!H$3:H$99669)</f>
        <v>0</v>
      </c>
      <c r="F34" s="44">
        <f>SUMIF('Demand Plan'!$E$3:$E$99669,'RCCP Conversion'!$B34,'Demand Plan'!I$3:I$99669)</f>
        <v>0</v>
      </c>
      <c r="G34" s="44">
        <f>SUMIF('Demand Plan'!$E$3:$E$99669,'RCCP Conversion'!$B34,'Demand Plan'!J$3:J$99669)</f>
        <v>0</v>
      </c>
      <c r="H34" s="44">
        <f>SUMIF('Demand Plan'!$E$3:$E$99669,'RCCP Conversion'!$B34,'Demand Plan'!K$3:K$99669)</f>
        <v>0</v>
      </c>
      <c r="I34" s="44">
        <f>SUMIF('Demand Plan'!$E$3:$E$99669,'RCCP Conversion'!$B34,'Demand Plan'!L$3:L$99669)</f>
        <v>0</v>
      </c>
      <c r="J34" s="44">
        <f>SUMIF('Demand Plan'!$E$3:$E$99669,'RCCP Conversion'!$B34,'Demand Plan'!M$3:M$99669)</f>
        <v>0</v>
      </c>
      <c r="K34" s="44">
        <f>SUMIF('Demand Plan'!$E$3:$E$99669,'RCCP Conversion'!$B34,'Demand Plan'!N$3:N$99669)</f>
        <v>0</v>
      </c>
      <c r="L34" s="44">
        <f>SUMIF('Demand Plan'!$E$3:$E$99669,'RCCP Conversion'!$B34,'Demand Plan'!O$3:O$99669)</f>
        <v>0</v>
      </c>
      <c r="M34" s="44">
        <f>SUMIF('Demand Plan'!$E$3:$E$99669,'RCCP Conversion'!$B34,'Demand Plan'!P$3:P$99669)</f>
        <v>0</v>
      </c>
      <c r="N34" s="44">
        <f>SUMIF('Demand Plan'!$E$3:$E$99669,'RCCP Conversion'!$B34,'Demand Plan'!Q$3:Q$99669)</f>
        <v>0</v>
      </c>
      <c r="O34" s="44">
        <f>SUMIF('Demand Plan'!$E$3:$E$99669,'RCCP Conversion'!$B34,'Demand Plan'!R$3:R$99669)</f>
        <v>0</v>
      </c>
      <c r="P34" s="44">
        <f>SUMIF('Demand Plan'!$E$3:$E$99669,'RCCP Conversion'!$B34,'Demand Plan'!S$3:S$99669)</f>
        <v>0</v>
      </c>
      <c r="Q34" s="44">
        <f>SUMIF('Demand Plan'!$E$3:$E$99669,'RCCP Conversion'!$B34,'Demand Plan'!T$3:T$99669)</f>
        <v>0</v>
      </c>
      <c r="R34" s="44">
        <f>SUMIF('Demand Plan'!$E$3:$E$99669,'RCCP Conversion'!$B34,'Demand Plan'!U$3:U$99669)</f>
        <v>0</v>
      </c>
      <c r="S34" s="44">
        <f>SUMIF('Demand Plan'!$E$3:$E$99669,'RCCP Conversion'!$B34,'Demand Plan'!V$3:V$99669)</f>
        <v>0</v>
      </c>
      <c r="T34" s="44">
        <f>SUMIF('Demand Plan'!$E$3:$E$99669,'RCCP Conversion'!$B34,'Demand Plan'!W$3:W$99669)</f>
        <v>0</v>
      </c>
      <c r="U34" s="44">
        <f>SUMIF('Demand Plan'!$E$3:$E$99669,'RCCP Conversion'!$B34,'Demand Plan'!X$3:X$99669)</f>
        <v>0</v>
      </c>
      <c r="V34" s="44">
        <f>SUMIF('Demand Plan'!$E$3:$E$99669,'RCCP Conversion'!$B34,'Demand Plan'!Y$3:Y$99669)</f>
        <v>0</v>
      </c>
      <c r="W34" s="44">
        <f>SUMIF('Demand Plan'!$E$3:$E$99669,'RCCP Conversion'!$B34,'Demand Plan'!Z$3:Z$99669)</f>
        <v>0</v>
      </c>
      <c r="X34" s="44">
        <f>SUMIF('Demand Plan'!$E$3:$E$99669,'RCCP Conversion'!$B34,'Demand Plan'!AA$3:AA$99669)</f>
        <v>0</v>
      </c>
      <c r="Y34" s="44">
        <f>SUMIF('Demand Plan'!$E$3:$E$99669,'RCCP Conversion'!$B34,'Demand Plan'!AB$3:AB$99669)</f>
        <v>0</v>
      </c>
      <c r="Z34" s="44">
        <f>SUMIF('Demand Plan'!$E$3:$E$99669,'RCCP Conversion'!$B34,'Demand Plan'!AC$3:AC$99669)</f>
        <v>0</v>
      </c>
      <c r="AA34" s="44">
        <f>SUMIF('Demand Plan'!$E$3:$E$99669,'RCCP Conversion'!$B34,'Demand Plan'!AD$3:AD$99669)</f>
        <v>0</v>
      </c>
      <c r="AB34" s="44">
        <f>SUMIF('Demand Plan'!$E$3:$E$99669,'RCCP Conversion'!$B34,'Demand Plan'!AE$3:AE$99669)</f>
        <v>0</v>
      </c>
      <c r="AC34" s="44">
        <f>SUMIF('Demand Plan'!$E$3:$E$99669,'RCCP Conversion'!$B34,'Demand Plan'!AF$3:AF$99669)</f>
        <v>0</v>
      </c>
      <c r="AD34" s="44">
        <f>SUMIF('Demand Plan'!$E$3:$E$99669,'RCCP Conversion'!$B34,'Demand Plan'!AG$3:AG$99669)</f>
        <v>0</v>
      </c>
      <c r="AE34" s="44">
        <f>SUMIF('Demand Plan'!$E$3:$E$99669,'RCCP Conversion'!$B34,'Demand Plan'!AH$3:AH$99669)</f>
        <v>0</v>
      </c>
      <c r="AF34" s="44">
        <f>SUMIF('Demand Plan'!$E$3:$E$99669,'RCCP Conversion'!$B34,'Demand Plan'!AI$3:AI$99669)</f>
        <v>0</v>
      </c>
      <c r="AG34" s="44">
        <f>SUMIF('Demand Plan'!$E$3:$E$99669,'RCCP Conversion'!$B34,'Demand Plan'!AJ$3:AJ$99669)</f>
        <v>0</v>
      </c>
      <c r="AH34" s="44">
        <f>SUMIF('Demand Plan'!$E$3:$E$99669,'RCCP Conversion'!$B34,'Demand Plan'!AK$3:AK$99669)</f>
        <v>0</v>
      </c>
      <c r="AI34" s="44">
        <f>SUMIF('Demand Plan'!$E$3:$E$99669,'RCCP Conversion'!$B34,'Demand Plan'!AL$3:AL$99669)</f>
        <v>0</v>
      </c>
      <c r="AJ34" s="44">
        <f>SUMIF('Demand Plan'!$E$3:$E$99669,'RCCP Conversion'!$B34,'Demand Plan'!AM$3:AM$99669)</f>
        <v>0</v>
      </c>
      <c r="AK34" s="44">
        <f>SUMIF('Demand Plan'!$E$3:$E$99669,'RCCP Conversion'!$B34,'Demand Plan'!AN$3:AN$99669)</f>
        <v>0</v>
      </c>
      <c r="AL34" s="44">
        <f>SUMIF('Demand Plan'!$E$3:$E$99669,'RCCP Conversion'!$B34,'Demand Plan'!AO$3:AO$99669)</f>
        <v>0</v>
      </c>
    </row>
    <row r="35" spans="2:38" ht="16" customHeight="1">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row>
    <row r="36" spans="2:38" ht="16" customHeight="1">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row>
    <row r="37" spans="2:38" ht="16" customHeight="1">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row>
    <row r="38" spans="2:38" ht="16" customHeight="1">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row>
    <row r="39" spans="2:38">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row>
    <row r="40" spans="2:38">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row>
    <row r="41" spans="2:38">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row>
    <row r="42" spans="2:38">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row>
    <row r="43" spans="2:38">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row>
    <row r="44" spans="2:38">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row>
    <row r="45" spans="2:38">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row>
    <row r="46" spans="2:38">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row>
    <row r="47" spans="2:38">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row>
    <row r="48" spans="2:38">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row>
    <row r="49" spans="2:38">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row>
    <row r="50" spans="2:38">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row>
    <row r="51" spans="2:38">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row>
    <row r="52" spans="2:38">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row>
    <row r="53" spans="2:38">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row>
    <row r="54" spans="2:38">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row>
    <row r="55" spans="2:38">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row>
    <row r="56" spans="2:38">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row>
    <row r="57" spans="2:38">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row>
    <row r="58" spans="2:38">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row>
    <row r="59" spans="2:38">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row>
    <row r="60" spans="2:38">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row>
    <row r="61" spans="2:38">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row>
    <row r="62" spans="2:38">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row>
    <row r="63" spans="2:38">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row>
    <row r="64" spans="2:38">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row>
    <row r="65" spans="2:38">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row>
    <row r="66" spans="2:38">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row>
    <row r="67" spans="2:38">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row>
    <row r="68" spans="2:38">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row>
    <row r="69" spans="2:38">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row>
    <row r="70" spans="2:38">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row>
    <row r="71" spans="2:38">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row>
    <row r="72" spans="2:38">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row>
    <row r="73" spans="2:38">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row>
    <row r="74" spans="2:38">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row>
    <row r="75" spans="2:38">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row>
    <row r="76" spans="2:38">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row>
    <row r="77" spans="2:38">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row>
    <row r="78" spans="2:38">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row>
    <row r="79" spans="2:38">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row>
    <row r="80" spans="2:38">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row>
    <row r="81" spans="2:38">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row>
    <row r="82" spans="2:38">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row>
    <row r="83" spans="2:38">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row>
    <row r="84" spans="2:38">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row>
    <row r="85" spans="2:38">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row>
    <row r="86" spans="2:38">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row>
    <row r="87" spans="2:38">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row>
    <row r="88" spans="2:38">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row>
    <row r="89" spans="2:38">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row>
    <row r="90" spans="2:38">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row>
    <row r="91" spans="2:38">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row>
    <row r="92" spans="2:38">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row>
    <row r="93" spans="2:38">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row>
    <row r="94" spans="2:38">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row>
    <row r="95" spans="2:38">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row>
    <row r="96" spans="2:38">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row>
    <row r="97" spans="2:38">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row>
    <row r="98" spans="2:38">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row>
    <row r="99" spans="2:38">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row>
    <row r="100" spans="2:38">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row>
    <row r="101" spans="2:38">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row>
    <row r="102" spans="2:38">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row>
    <row r="103" spans="2:38">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row>
    <row r="104" spans="2:38">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row>
    <row r="105" spans="2:38">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row>
    <row r="106" spans="2:38">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row>
    <row r="107" spans="2:38">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row>
    <row r="108" spans="2:38">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row>
    <row r="109" spans="2:38">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row>
    <row r="110" spans="2:38">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row>
    <row r="111" spans="2:38">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row>
    <row r="112" spans="2:38">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row>
    <row r="113" spans="2:38">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row>
    <row r="114" spans="2:38">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row>
    <row r="115" spans="2:38">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row>
    <row r="116" spans="2:38">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row>
    <row r="117" spans="2:38">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row>
    <row r="118" spans="2:38">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row>
    <row r="119" spans="2:38">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row>
    <row r="120" spans="2:38">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row>
    <row r="121" spans="2:38">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row>
    <row r="122" spans="2:38">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row>
    <row r="123" spans="2:38">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row>
    <row r="124" spans="2:38">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row>
    <row r="125" spans="2:38">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row>
    <row r="126" spans="2:38">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row>
    <row r="127" spans="2:38">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row>
    <row r="128" spans="2:38">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row>
    <row r="129" spans="2:38">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row>
    <row r="130" spans="2:38">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row>
    <row r="131" spans="2:38">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row>
    <row r="132" spans="2:38">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row>
    <row r="133" spans="2:38">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row>
    <row r="134" spans="2:38">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row>
    <row r="135" spans="2:38">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row>
    <row r="136" spans="2:38">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row>
    <row r="137" spans="2:38">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row>
    <row r="138" spans="2:38">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row>
    <row r="139" spans="2:38">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row>
    <row r="140" spans="2:38">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row>
    <row r="141" spans="2:38">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row>
    <row r="142" spans="2:38">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row>
    <row r="143" spans="2:38">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row>
    <row r="144" spans="2:38">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row>
    <row r="145" spans="2:38">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row>
    <row r="146" spans="2:38">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row>
    <row r="147" spans="2:38">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row>
    <row r="148" spans="2:38">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row>
    <row r="149" spans="2:38">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row>
    <row r="150" spans="2:38">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row>
    <row r="151" spans="2:38">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row>
    <row r="152" spans="2:38">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row>
    <row r="153" spans="2:38">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row>
    <row r="154" spans="2:38">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row>
    <row r="155" spans="2:38">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row>
    <row r="156" spans="2:38">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row>
    <row r="157" spans="2:38">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row>
    <row r="158" spans="2:38">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row>
    <row r="159" spans="2:38">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row>
    <row r="160" spans="2:38">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row>
    <row r="161" spans="2:38">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row>
    <row r="162" spans="2:38">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row>
    <row r="163" spans="2:38">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row>
    <row r="164" spans="2:38">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row>
    <row r="165" spans="2:38">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row>
    <row r="166" spans="2:38">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row>
    <row r="167" spans="2:38">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row>
    <row r="168" spans="2:38">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row>
    <row r="169" spans="2:38">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row>
    <row r="170" spans="2:38">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row>
    <row r="171" spans="2:38">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row>
    <row r="172" spans="2:38">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row>
    <row r="173" spans="2:38">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row>
    <row r="174" spans="2:38">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row>
    <row r="175" spans="2:38">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row>
    <row r="176" spans="2:38">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row>
    <row r="177" spans="2:38">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row>
    <row r="178" spans="2:38">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row>
    <row r="179" spans="2:38">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row>
    <row r="180" spans="2:38">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row>
    <row r="181" spans="2:38">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row>
    <row r="182" spans="2:38">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row>
    <row r="183" spans="2:38">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row>
    <row r="184" spans="2:38">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row>
    <row r="185" spans="2:38">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row>
    <row r="186" spans="2:38">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row>
    <row r="187" spans="2:38">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row>
    <row r="188" spans="2:38">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row>
    <row r="189" spans="2:38">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row>
    <row r="190" spans="2:38">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row>
    <row r="191" spans="2:38">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row>
    <row r="192" spans="2:38">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row>
    <row r="193" spans="2:38">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row>
    <row r="194" spans="2:38">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row>
    <row r="195" spans="2:38">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row>
    <row r="196" spans="2:38">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row>
    <row r="197" spans="2:38">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row>
    <row r="198" spans="2:38">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row>
    <row r="199" spans="2:38">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row>
    <row r="200" spans="2:38">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row>
    <row r="201" spans="2:38">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row>
    <row r="202" spans="2:38">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row>
    <row r="203" spans="2:38">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row>
    <row r="204" spans="2:38">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row>
    <row r="205" spans="2:38">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row>
    <row r="206" spans="2:38">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row>
    <row r="207" spans="2:38">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row>
    <row r="208" spans="2:38">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row>
    <row r="209" spans="2:38">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row>
    <row r="210" spans="2:38">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row>
    <row r="211" spans="2:38">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row>
    <row r="212" spans="2:38">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row>
    <row r="213" spans="2:38">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row>
    <row r="214" spans="2:38">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row>
    <row r="215" spans="2:38">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row>
    <row r="216" spans="2:38">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row>
    <row r="217" spans="2:38">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row>
    <row r="218" spans="2:38">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row>
    <row r="219" spans="2:38">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row>
    <row r="220" spans="2:38">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row>
    <row r="221" spans="2:38">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row>
    <row r="222" spans="2:38">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row>
    <row r="223" spans="2:38">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row>
    <row r="224" spans="2:38">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row>
    <row r="225" spans="2:38">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row>
    <row r="226" spans="2:38">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row>
    <row r="227" spans="2:38">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row>
    <row r="228" spans="2:38">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row>
    <row r="229" spans="2:38">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row>
    <row r="230" spans="2:38">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row>
    <row r="231" spans="2:38">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row>
    <row r="232" spans="2:38">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row>
    <row r="233" spans="2:38">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row>
    <row r="234" spans="2:38">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row>
    <row r="235" spans="2:38">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row>
    <row r="236" spans="2:38">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row>
    <row r="237" spans="2:38">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row>
    <row r="238" spans="2:38">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row>
    <row r="239" spans="2:38">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row>
    <row r="240" spans="2:38">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row>
    <row r="241" spans="2:38">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row>
    <row r="242" spans="2:38">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row>
    <row r="243" spans="2:38">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row>
    <row r="244" spans="2:38">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row>
    <row r="245" spans="2:38">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row>
    <row r="246" spans="2:38">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row>
    <row r="247" spans="2:38">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row>
    <row r="248" spans="2:38">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row>
    <row r="249" spans="2:38">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row>
    <row r="250" spans="2:38">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row>
    <row r="251" spans="2:38">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7030A0"/>
  </sheetPr>
  <dimension ref="B2:N62"/>
  <sheetViews>
    <sheetView zoomScale="80" zoomScaleNormal="80" workbookViewId="0">
      <selection activeCell="C3" sqref="C3:C5"/>
    </sheetView>
  </sheetViews>
  <sheetFormatPr defaultRowHeight="12.5"/>
  <cols>
    <col min="1" max="1" width="4.7265625" customWidth="1"/>
    <col min="2" max="2" width="10.81640625" customWidth="1"/>
    <col min="3" max="3" width="30.453125" customWidth="1"/>
    <col min="4" max="4" width="23" customWidth="1"/>
    <col min="5" max="5" width="20.81640625" customWidth="1"/>
    <col min="6" max="6" width="26.7265625" customWidth="1"/>
    <col min="7" max="7" width="22.26953125" customWidth="1"/>
    <col min="8" max="9" width="20.7265625" customWidth="1"/>
    <col min="10" max="10" width="15.453125" customWidth="1"/>
    <col min="11" max="11" width="24.1796875" customWidth="1"/>
    <col min="12" max="12" width="22.1796875" customWidth="1"/>
    <col min="13" max="13" width="23.453125" customWidth="1"/>
  </cols>
  <sheetData>
    <row r="2" spans="2:14" ht="28.5" customHeight="1">
      <c r="B2" s="61" t="s">
        <v>95</v>
      </c>
      <c r="C2" s="61" t="s">
        <v>96</v>
      </c>
      <c r="D2" s="61" t="s">
        <v>97</v>
      </c>
      <c r="E2" s="61" t="s">
        <v>98</v>
      </c>
      <c r="F2" s="61" t="s">
        <v>99</v>
      </c>
      <c r="G2" s="61" t="s">
        <v>100</v>
      </c>
      <c r="H2" s="61" t="s">
        <v>101</v>
      </c>
      <c r="I2" s="61" t="s">
        <v>102</v>
      </c>
      <c r="J2" s="61" t="s">
        <v>103</v>
      </c>
      <c r="K2" s="61" t="s">
        <v>104</v>
      </c>
      <c r="L2" s="61" t="s">
        <v>99</v>
      </c>
      <c r="M2" s="85" t="s">
        <v>105</v>
      </c>
      <c r="N2" s="86"/>
    </row>
    <row r="3" spans="2:14" ht="30" customHeight="1">
      <c r="B3" s="208">
        <v>1</v>
      </c>
      <c r="C3" s="208"/>
      <c r="D3" s="208"/>
      <c r="E3" s="208"/>
      <c r="F3" s="208"/>
      <c r="G3" s="208"/>
      <c r="H3" s="208"/>
      <c r="I3" s="208"/>
      <c r="J3" s="93">
        <v>1</v>
      </c>
      <c r="K3" s="93"/>
      <c r="L3" s="93"/>
      <c r="M3" s="93"/>
    </row>
    <row r="4" spans="2:14" ht="35.25" customHeight="1">
      <c r="B4" s="208"/>
      <c r="C4" s="208"/>
      <c r="D4" s="208"/>
      <c r="E4" s="208"/>
      <c r="F4" s="208"/>
      <c r="G4" s="208"/>
      <c r="H4" s="208"/>
      <c r="I4" s="208"/>
      <c r="J4" s="93">
        <v>2</v>
      </c>
      <c r="K4" s="93"/>
      <c r="L4" s="93"/>
      <c r="M4" s="93"/>
    </row>
    <row r="5" spans="2:14" ht="30.75" customHeight="1">
      <c r="B5" s="208"/>
      <c r="C5" s="208"/>
      <c r="D5" s="208"/>
      <c r="E5" s="208"/>
      <c r="F5" s="208"/>
      <c r="G5" s="208"/>
      <c r="H5" s="208"/>
      <c r="I5" s="208"/>
      <c r="J5" s="93">
        <v>3</v>
      </c>
      <c r="K5" s="93"/>
      <c r="L5" s="93"/>
      <c r="M5" s="93"/>
    </row>
    <row r="6" spans="2:14">
      <c r="B6" s="208">
        <v>2</v>
      </c>
      <c r="C6" s="208"/>
      <c r="D6" s="208"/>
      <c r="E6" s="208"/>
      <c r="F6" s="208"/>
      <c r="G6" s="208"/>
      <c r="H6" s="208"/>
      <c r="I6" s="208"/>
      <c r="J6" s="87"/>
      <c r="K6" s="87"/>
      <c r="L6" s="87"/>
      <c r="M6" s="87"/>
    </row>
    <row r="7" spans="2:14">
      <c r="B7" s="208"/>
      <c r="C7" s="208"/>
      <c r="D7" s="208"/>
      <c r="E7" s="208"/>
      <c r="F7" s="208"/>
      <c r="G7" s="208"/>
      <c r="H7" s="208"/>
      <c r="I7" s="208"/>
      <c r="J7" s="87"/>
      <c r="K7" s="87"/>
      <c r="L7" s="87"/>
      <c r="M7" s="87"/>
    </row>
    <row r="8" spans="2:14">
      <c r="B8" s="208"/>
      <c r="C8" s="208"/>
      <c r="D8" s="208"/>
      <c r="E8" s="208"/>
      <c r="F8" s="208"/>
      <c r="G8" s="208"/>
      <c r="H8" s="208"/>
      <c r="I8" s="208"/>
      <c r="J8" s="87"/>
      <c r="K8" s="87"/>
      <c r="L8" s="87"/>
      <c r="M8" s="87"/>
    </row>
    <row r="9" spans="2:14">
      <c r="B9" s="208">
        <v>3</v>
      </c>
      <c r="C9" s="208"/>
      <c r="D9" s="208"/>
      <c r="E9" s="208"/>
      <c r="F9" s="208"/>
      <c r="G9" s="208"/>
      <c r="H9" s="208"/>
      <c r="I9" s="208"/>
      <c r="J9" s="87"/>
      <c r="K9" s="87"/>
      <c r="L9" s="87"/>
      <c r="M9" s="87"/>
    </row>
    <row r="10" spans="2:14">
      <c r="B10" s="208"/>
      <c r="C10" s="208"/>
      <c r="D10" s="208"/>
      <c r="E10" s="208"/>
      <c r="F10" s="208"/>
      <c r="G10" s="208"/>
      <c r="H10" s="208"/>
      <c r="I10" s="208"/>
      <c r="J10" s="87"/>
      <c r="K10" s="87"/>
      <c r="L10" s="87"/>
      <c r="M10" s="87"/>
    </row>
    <row r="11" spans="2:14">
      <c r="B11" s="208"/>
      <c r="C11" s="208"/>
      <c r="D11" s="208"/>
      <c r="E11" s="208"/>
      <c r="F11" s="208"/>
      <c r="G11" s="208"/>
      <c r="H11" s="208"/>
      <c r="I11" s="208"/>
      <c r="J11" s="87"/>
      <c r="K11" s="87"/>
      <c r="L11" s="87"/>
      <c r="M11" s="87"/>
    </row>
    <row r="12" spans="2:14">
      <c r="B12" s="208">
        <v>4</v>
      </c>
      <c r="C12" s="208"/>
      <c r="D12" s="208"/>
      <c r="E12" s="208"/>
      <c r="F12" s="208"/>
      <c r="G12" s="208"/>
      <c r="H12" s="208"/>
      <c r="I12" s="208"/>
      <c r="J12" s="87"/>
      <c r="K12" s="87"/>
      <c r="L12" s="87"/>
      <c r="M12" s="87"/>
    </row>
    <row r="13" spans="2:14">
      <c r="B13" s="208"/>
      <c r="C13" s="208"/>
      <c r="D13" s="208"/>
      <c r="E13" s="208"/>
      <c r="F13" s="208"/>
      <c r="G13" s="208"/>
      <c r="H13" s="208"/>
      <c r="I13" s="208"/>
      <c r="J13" s="87"/>
      <c r="K13" s="87"/>
      <c r="L13" s="87"/>
      <c r="M13" s="87"/>
    </row>
    <row r="14" spans="2:14">
      <c r="B14" s="208"/>
      <c r="C14" s="208"/>
      <c r="D14" s="208"/>
      <c r="E14" s="208"/>
      <c r="F14" s="208"/>
      <c r="G14" s="208"/>
      <c r="H14" s="208"/>
      <c r="I14" s="208"/>
      <c r="J14" s="87"/>
      <c r="K14" s="87"/>
      <c r="L14" s="87"/>
      <c r="M14" s="87"/>
    </row>
    <row r="15" spans="2:14">
      <c r="B15" s="208">
        <v>5</v>
      </c>
      <c r="C15" s="208"/>
      <c r="D15" s="208"/>
      <c r="E15" s="208"/>
      <c r="F15" s="208"/>
      <c r="G15" s="208"/>
      <c r="H15" s="208"/>
      <c r="I15" s="208"/>
      <c r="J15" s="87"/>
      <c r="K15" s="87"/>
      <c r="L15" s="87"/>
      <c r="M15" s="87"/>
    </row>
    <row r="16" spans="2:14">
      <c r="B16" s="208"/>
      <c r="C16" s="208"/>
      <c r="D16" s="208"/>
      <c r="E16" s="208"/>
      <c r="F16" s="208"/>
      <c r="G16" s="208"/>
      <c r="H16" s="208"/>
      <c r="I16" s="208"/>
      <c r="J16" s="87"/>
      <c r="K16" s="87"/>
      <c r="L16" s="87"/>
      <c r="M16" s="87"/>
    </row>
    <row r="17" spans="2:13">
      <c r="B17" s="208"/>
      <c r="C17" s="208"/>
      <c r="D17" s="208"/>
      <c r="E17" s="208"/>
      <c r="F17" s="208"/>
      <c r="G17" s="208"/>
      <c r="H17" s="208"/>
      <c r="I17" s="208"/>
      <c r="J17" s="87"/>
      <c r="K17" s="87"/>
      <c r="L17" s="87"/>
      <c r="M17" s="87"/>
    </row>
    <row r="18" spans="2:13">
      <c r="B18" s="208"/>
      <c r="C18" s="208"/>
      <c r="D18" s="208"/>
      <c r="E18" s="208"/>
      <c r="F18" s="208"/>
      <c r="G18" s="208"/>
      <c r="H18" s="208"/>
      <c r="I18" s="208"/>
      <c r="J18" s="87"/>
      <c r="K18" s="87"/>
      <c r="L18" s="87"/>
      <c r="M18" s="87"/>
    </row>
    <row r="19" spans="2:13">
      <c r="B19" s="208"/>
      <c r="C19" s="208"/>
      <c r="D19" s="208"/>
      <c r="E19" s="208"/>
      <c r="F19" s="208"/>
      <c r="G19" s="208"/>
      <c r="H19" s="208"/>
      <c r="I19" s="208"/>
      <c r="J19" s="87"/>
      <c r="K19" s="87"/>
      <c r="L19" s="87"/>
      <c r="M19" s="87"/>
    </row>
    <row r="20" spans="2:13">
      <c r="B20" s="208"/>
      <c r="C20" s="208"/>
      <c r="D20" s="208"/>
      <c r="E20" s="208"/>
      <c r="F20" s="208"/>
      <c r="G20" s="208"/>
      <c r="H20" s="208"/>
      <c r="I20" s="208"/>
      <c r="J20" s="87"/>
      <c r="K20" s="87"/>
      <c r="L20" s="87"/>
      <c r="M20" s="87"/>
    </row>
    <row r="21" spans="2:13">
      <c r="B21" s="208"/>
      <c r="C21" s="208"/>
      <c r="D21" s="208"/>
      <c r="E21" s="208"/>
      <c r="F21" s="208"/>
      <c r="G21" s="208"/>
      <c r="H21" s="208"/>
      <c r="I21" s="208"/>
      <c r="J21" s="87"/>
      <c r="K21" s="87"/>
      <c r="L21" s="87"/>
      <c r="M21" s="87"/>
    </row>
    <row r="22" spans="2:13">
      <c r="B22" s="208"/>
      <c r="C22" s="208"/>
      <c r="D22" s="208"/>
      <c r="E22" s="208"/>
      <c r="F22" s="208"/>
      <c r="G22" s="208"/>
      <c r="H22" s="208"/>
      <c r="I22" s="208"/>
      <c r="J22" s="87"/>
      <c r="K22" s="87"/>
      <c r="L22" s="87"/>
      <c r="M22" s="87"/>
    </row>
    <row r="23" spans="2:13">
      <c r="B23" s="208"/>
      <c r="C23" s="208"/>
      <c r="D23" s="208"/>
      <c r="E23" s="208"/>
      <c r="F23" s="208"/>
      <c r="G23" s="208"/>
      <c r="H23" s="208"/>
      <c r="I23" s="208"/>
      <c r="J23" s="87"/>
      <c r="K23" s="87"/>
      <c r="L23" s="87"/>
      <c r="M23" s="87"/>
    </row>
    <row r="24" spans="2:13">
      <c r="B24" s="208"/>
      <c r="C24" s="208"/>
      <c r="D24" s="208"/>
      <c r="E24" s="208"/>
      <c r="F24" s="208"/>
      <c r="G24" s="208"/>
      <c r="H24" s="208"/>
      <c r="I24" s="208"/>
      <c r="J24" s="87"/>
      <c r="K24" s="87"/>
      <c r="L24" s="87"/>
      <c r="M24" s="87"/>
    </row>
    <row r="25" spans="2:13">
      <c r="B25" s="208"/>
      <c r="C25" s="208"/>
      <c r="D25" s="208"/>
      <c r="E25" s="208"/>
      <c r="F25" s="208"/>
      <c r="G25" s="208"/>
      <c r="H25" s="208"/>
      <c r="I25" s="208"/>
      <c r="J25" s="87"/>
      <c r="K25" s="87"/>
      <c r="L25" s="87"/>
      <c r="M25" s="87"/>
    </row>
    <row r="26" spans="2:13">
      <c r="B26" s="208"/>
      <c r="C26" s="208"/>
      <c r="D26" s="208"/>
      <c r="E26" s="208"/>
      <c r="F26" s="208"/>
      <c r="G26" s="208"/>
      <c r="H26" s="208"/>
      <c r="I26" s="208"/>
      <c r="J26" s="87"/>
      <c r="K26" s="87"/>
      <c r="L26" s="87"/>
      <c r="M26" s="87"/>
    </row>
    <row r="27" spans="2:13">
      <c r="B27" s="208"/>
      <c r="C27" s="208"/>
      <c r="D27" s="208"/>
      <c r="E27" s="208"/>
      <c r="F27" s="208"/>
      <c r="G27" s="208"/>
      <c r="H27" s="208"/>
      <c r="I27" s="208"/>
      <c r="J27" s="87"/>
      <c r="K27" s="87"/>
      <c r="L27" s="87"/>
      <c r="M27" s="87"/>
    </row>
    <row r="28" spans="2:13">
      <c r="B28" s="208"/>
      <c r="C28" s="208"/>
      <c r="D28" s="208"/>
      <c r="E28" s="208"/>
      <c r="F28" s="208"/>
      <c r="G28" s="208"/>
      <c r="H28" s="208"/>
      <c r="I28" s="208"/>
      <c r="J28" s="87"/>
      <c r="K28" s="87"/>
      <c r="L28" s="87"/>
      <c r="M28" s="87"/>
    </row>
    <row r="29" spans="2:13">
      <c r="B29" s="208"/>
      <c r="C29" s="208"/>
      <c r="D29" s="208"/>
      <c r="E29" s="208"/>
      <c r="F29" s="208"/>
      <c r="G29" s="208"/>
      <c r="H29" s="208"/>
      <c r="I29" s="208"/>
      <c r="J29" s="87"/>
      <c r="K29" s="87"/>
      <c r="L29" s="87"/>
      <c r="M29" s="87"/>
    </row>
    <row r="30" spans="2:13">
      <c r="B30" s="208"/>
      <c r="C30" s="208"/>
      <c r="D30" s="208"/>
      <c r="E30" s="208"/>
      <c r="F30" s="208"/>
      <c r="G30" s="208"/>
      <c r="H30" s="208"/>
      <c r="I30" s="208"/>
      <c r="J30" s="87"/>
      <c r="K30" s="87"/>
      <c r="L30" s="87"/>
      <c r="M30" s="87"/>
    </row>
    <row r="31" spans="2:13">
      <c r="B31" s="208"/>
      <c r="C31" s="208"/>
      <c r="D31" s="208"/>
      <c r="E31" s="208"/>
      <c r="F31" s="208"/>
      <c r="G31" s="208"/>
      <c r="H31" s="208"/>
      <c r="I31" s="208"/>
      <c r="J31" s="87"/>
      <c r="K31" s="87"/>
      <c r="L31" s="87"/>
      <c r="M31" s="87"/>
    </row>
    <row r="32" spans="2:13">
      <c r="B32" s="208"/>
      <c r="C32" s="208"/>
      <c r="D32" s="208"/>
      <c r="E32" s="208"/>
      <c r="F32" s="208"/>
      <c r="G32" s="208"/>
      <c r="H32" s="208"/>
      <c r="I32" s="208"/>
      <c r="J32" s="87"/>
      <c r="K32" s="87"/>
      <c r="L32" s="87"/>
      <c r="M32" s="87"/>
    </row>
    <row r="33" spans="2:13">
      <c r="B33" s="208"/>
      <c r="C33" s="208"/>
      <c r="D33" s="208"/>
      <c r="E33" s="208"/>
      <c r="F33" s="208"/>
      <c r="G33" s="208"/>
      <c r="H33" s="208"/>
      <c r="I33" s="208"/>
      <c r="J33" s="87"/>
      <c r="K33" s="87"/>
      <c r="L33" s="87"/>
      <c r="M33" s="87"/>
    </row>
    <row r="34" spans="2:13">
      <c r="B34" s="208"/>
      <c r="C34" s="208"/>
      <c r="D34" s="208"/>
      <c r="E34" s="208"/>
      <c r="F34" s="208"/>
      <c r="G34" s="208"/>
      <c r="H34" s="208"/>
      <c r="I34" s="208"/>
      <c r="J34" s="87"/>
      <c r="K34" s="87"/>
      <c r="L34" s="87"/>
      <c r="M34" s="87"/>
    </row>
    <row r="35" spans="2:13">
      <c r="B35" s="208"/>
      <c r="C35" s="208"/>
      <c r="D35" s="208"/>
      <c r="E35" s="208"/>
      <c r="F35" s="208"/>
      <c r="G35" s="208"/>
      <c r="H35" s="208"/>
      <c r="I35" s="208"/>
      <c r="J35" s="87"/>
      <c r="K35" s="87"/>
      <c r="L35" s="87"/>
      <c r="M35" s="87"/>
    </row>
    <row r="36" spans="2:13">
      <c r="B36" s="208"/>
      <c r="C36" s="208"/>
      <c r="D36" s="208"/>
      <c r="E36" s="208"/>
      <c r="F36" s="208"/>
      <c r="G36" s="208"/>
      <c r="H36" s="208"/>
      <c r="I36" s="208"/>
      <c r="J36" s="87"/>
      <c r="K36" s="87"/>
      <c r="L36" s="87"/>
      <c r="M36" s="87"/>
    </row>
    <row r="37" spans="2:13">
      <c r="B37" s="208"/>
      <c r="C37" s="208"/>
      <c r="D37" s="208"/>
      <c r="E37" s="208"/>
      <c r="F37" s="208"/>
      <c r="G37" s="208"/>
      <c r="H37" s="208"/>
      <c r="I37" s="208"/>
      <c r="J37" s="87"/>
      <c r="K37" s="87"/>
      <c r="L37" s="87"/>
      <c r="M37" s="87"/>
    </row>
    <row r="38" spans="2:13">
      <c r="B38" s="208"/>
      <c r="C38" s="208"/>
      <c r="D38" s="208"/>
      <c r="E38" s="208"/>
      <c r="F38" s="208"/>
      <c r="G38" s="208"/>
      <c r="H38" s="208"/>
      <c r="I38" s="208"/>
      <c r="J38" s="87"/>
      <c r="K38" s="87"/>
      <c r="L38" s="87"/>
      <c r="M38" s="87"/>
    </row>
    <row r="39" spans="2:13">
      <c r="B39" s="208"/>
      <c r="C39" s="208"/>
      <c r="D39" s="208"/>
      <c r="E39" s="208"/>
      <c r="F39" s="208"/>
      <c r="G39" s="208"/>
      <c r="H39" s="208"/>
      <c r="I39" s="208"/>
      <c r="J39" s="87"/>
      <c r="K39" s="87"/>
      <c r="L39" s="87"/>
      <c r="M39" s="87"/>
    </row>
    <row r="40" spans="2:13">
      <c r="B40" s="208"/>
      <c r="C40" s="208"/>
      <c r="D40" s="208"/>
      <c r="E40" s="208"/>
      <c r="F40" s="208"/>
      <c r="G40" s="208"/>
      <c r="H40" s="208"/>
      <c r="I40" s="208"/>
      <c r="J40" s="87"/>
      <c r="K40" s="87"/>
      <c r="L40" s="87"/>
      <c r="M40" s="87"/>
    </row>
    <row r="41" spans="2:13">
      <c r="B41" s="208"/>
      <c r="C41" s="208"/>
      <c r="D41" s="208"/>
      <c r="E41" s="208"/>
      <c r="F41" s="208"/>
      <c r="G41" s="208"/>
      <c r="H41" s="208"/>
      <c r="I41" s="208"/>
      <c r="J41" s="87"/>
      <c r="K41" s="87"/>
      <c r="L41" s="87"/>
      <c r="M41" s="87"/>
    </row>
    <row r="42" spans="2:13">
      <c r="B42" s="208"/>
      <c r="C42" s="208"/>
      <c r="D42" s="208"/>
      <c r="E42" s="208"/>
      <c r="F42" s="208"/>
      <c r="G42" s="208"/>
      <c r="H42" s="208"/>
      <c r="I42" s="208"/>
      <c r="J42" s="87"/>
      <c r="K42" s="87"/>
      <c r="L42" s="87"/>
      <c r="M42" s="87"/>
    </row>
    <row r="43" spans="2:13">
      <c r="B43" s="208"/>
      <c r="C43" s="208"/>
      <c r="D43" s="208"/>
      <c r="E43" s="208"/>
      <c r="F43" s="208"/>
      <c r="G43" s="208"/>
      <c r="H43" s="208"/>
      <c r="I43" s="208"/>
      <c r="J43" s="87"/>
      <c r="K43" s="87"/>
      <c r="L43" s="87"/>
      <c r="M43" s="87"/>
    </row>
    <row r="44" spans="2:13">
      <c r="B44" s="208"/>
      <c r="C44" s="208"/>
      <c r="D44" s="208"/>
      <c r="E44" s="208"/>
      <c r="F44" s="208"/>
      <c r="G44" s="208"/>
      <c r="H44" s="208"/>
      <c r="I44" s="208"/>
      <c r="J44" s="87"/>
      <c r="K44" s="87"/>
      <c r="L44" s="87"/>
      <c r="M44" s="87"/>
    </row>
    <row r="45" spans="2:13">
      <c r="B45" s="208"/>
      <c r="C45" s="208"/>
      <c r="D45" s="208"/>
      <c r="E45" s="208"/>
      <c r="F45" s="208"/>
      <c r="G45" s="208"/>
      <c r="H45" s="208"/>
      <c r="I45" s="208"/>
      <c r="J45" s="87"/>
      <c r="K45" s="87"/>
      <c r="L45" s="87"/>
      <c r="M45" s="87"/>
    </row>
    <row r="46" spans="2:13">
      <c r="B46" s="208"/>
      <c r="C46" s="208"/>
      <c r="D46" s="208"/>
      <c r="E46" s="208"/>
      <c r="F46" s="208"/>
      <c r="G46" s="208"/>
      <c r="H46" s="208"/>
      <c r="I46" s="208"/>
      <c r="J46" s="87"/>
      <c r="K46" s="87"/>
      <c r="L46" s="87"/>
      <c r="M46" s="87"/>
    </row>
    <row r="47" spans="2:13">
      <c r="B47" s="208"/>
      <c r="C47" s="208"/>
      <c r="D47" s="208"/>
      <c r="E47" s="208"/>
      <c r="F47" s="208"/>
      <c r="G47" s="208"/>
      <c r="H47" s="208"/>
      <c r="I47" s="208"/>
      <c r="J47" s="87"/>
      <c r="K47" s="87"/>
      <c r="L47" s="87"/>
      <c r="M47" s="87"/>
    </row>
    <row r="48" spans="2:13">
      <c r="B48" s="208"/>
      <c r="C48" s="208"/>
      <c r="D48" s="208"/>
      <c r="E48" s="208"/>
      <c r="F48" s="208"/>
      <c r="G48" s="208"/>
      <c r="H48" s="208"/>
      <c r="I48" s="208"/>
      <c r="J48" s="87"/>
      <c r="K48" s="87"/>
      <c r="L48" s="87"/>
      <c r="M48" s="87"/>
    </row>
    <row r="49" spans="2:13">
      <c r="B49" s="208"/>
      <c r="C49" s="208"/>
      <c r="D49" s="208"/>
      <c r="E49" s="208"/>
      <c r="F49" s="208"/>
      <c r="G49" s="208"/>
      <c r="H49" s="208"/>
      <c r="I49" s="208"/>
      <c r="J49" s="87"/>
      <c r="K49" s="87"/>
      <c r="L49" s="87"/>
      <c r="M49" s="87"/>
    </row>
    <row r="50" spans="2:13">
      <c r="B50" s="208"/>
      <c r="C50" s="208"/>
      <c r="D50" s="208"/>
      <c r="E50" s="208"/>
      <c r="F50" s="208"/>
      <c r="G50" s="208"/>
      <c r="H50" s="208"/>
      <c r="I50" s="208"/>
      <c r="J50" s="87"/>
      <c r="K50" s="87"/>
      <c r="L50" s="87"/>
      <c r="M50" s="87"/>
    </row>
    <row r="51" spans="2:13">
      <c r="B51" s="208"/>
      <c r="C51" s="208"/>
      <c r="D51" s="208"/>
      <c r="E51" s="208"/>
      <c r="F51" s="208"/>
      <c r="G51" s="208"/>
      <c r="H51" s="208"/>
      <c r="I51" s="208"/>
      <c r="J51" s="87"/>
      <c r="K51" s="87"/>
      <c r="L51" s="87"/>
      <c r="M51" s="87"/>
    </row>
    <row r="52" spans="2:13">
      <c r="B52" s="208"/>
      <c r="C52" s="208"/>
      <c r="D52" s="208"/>
      <c r="E52" s="208"/>
      <c r="F52" s="208"/>
      <c r="G52" s="208"/>
      <c r="H52" s="208"/>
      <c r="I52" s="208"/>
      <c r="J52" s="87"/>
      <c r="K52" s="87"/>
      <c r="L52" s="87"/>
      <c r="M52" s="87"/>
    </row>
    <row r="53" spans="2:13">
      <c r="B53" s="208"/>
      <c r="C53" s="208"/>
      <c r="D53" s="208"/>
      <c r="E53" s="208"/>
      <c r="F53" s="208"/>
      <c r="G53" s="208"/>
      <c r="H53" s="208"/>
      <c r="I53" s="208"/>
      <c r="J53" s="87"/>
      <c r="K53" s="87"/>
      <c r="L53" s="87"/>
      <c r="M53" s="87"/>
    </row>
    <row r="54" spans="2:13">
      <c r="B54" s="208"/>
      <c r="C54" s="208"/>
      <c r="D54" s="208"/>
      <c r="E54" s="208"/>
      <c r="F54" s="208"/>
      <c r="G54" s="208"/>
      <c r="H54" s="208"/>
      <c r="I54" s="208"/>
      <c r="J54" s="87"/>
      <c r="K54" s="87"/>
      <c r="L54" s="87"/>
      <c r="M54" s="87"/>
    </row>
    <row r="55" spans="2:13">
      <c r="B55" s="208"/>
      <c r="C55" s="208"/>
      <c r="D55" s="208"/>
      <c r="E55" s="208"/>
      <c r="F55" s="208"/>
      <c r="G55" s="208"/>
      <c r="H55" s="208"/>
      <c r="I55" s="208"/>
      <c r="J55" s="87"/>
      <c r="K55" s="87"/>
      <c r="L55" s="87"/>
      <c r="M55" s="87"/>
    </row>
    <row r="56" spans="2:13">
      <c r="B56" s="208"/>
      <c r="C56" s="208"/>
      <c r="D56" s="208"/>
      <c r="E56" s="208"/>
      <c r="F56" s="208"/>
      <c r="G56" s="208"/>
      <c r="H56" s="208"/>
      <c r="I56" s="208"/>
      <c r="J56" s="87"/>
      <c r="K56" s="87"/>
      <c r="L56" s="87"/>
      <c r="M56" s="87"/>
    </row>
    <row r="57" spans="2:13">
      <c r="B57" s="208"/>
      <c r="C57" s="208"/>
      <c r="D57" s="208"/>
      <c r="E57" s="208"/>
      <c r="F57" s="208"/>
      <c r="G57" s="208"/>
      <c r="H57" s="208"/>
      <c r="I57" s="208"/>
      <c r="J57" s="87"/>
      <c r="K57" s="87"/>
      <c r="L57" s="87"/>
      <c r="M57" s="87"/>
    </row>
    <row r="58" spans="2:13">
      <c r="B58" s="208"/>
      <c r="C58" s="208"/>
      <c r="D58" s="208"/>
      <c r="E58" s="208"/>
      <c r="F58" s="208"/>
      <c r="G58" s="208"/>
      <c r="H58" s="208"/>
      <c r="I58" s="208"/>
      <c r="J58" s="87"/>
      <c r="K58" s="87"/>
      <c r="L58" s="87"/>
      <c r="M58" s="87"/>
    </row>
    <row r="59" spans="2:13">
      <c r="B59" s="208"/>
      <c r="C59" s="208"/>
      <c r="D59" s="208"/>
      <c r="E59" s="208"/>
      <c r="F59" s="208"/>
      <c r="G59" s="208"/>
      <c r="H59" s="208"/>
      <c r="I59" s="208"/>
      <c r="J59" s="87"/>
      <c r="K59" s="87"/>
      <c r="L59" s="87"/>
      <c r="M59" s="87"/>
    </row>
    <row r="60" spans="2:13">
      <c r="B60" s="208"/>
      <c r="C60" s="208"/>
      <c r="D60" s="208"/>
      <c r="E60" s="208"/>
      <c r="F60" s="208"/>
      <c r="G60" s="208"/>
      <c r="H60" s="208"/>
      <c r="I60" s="208"/>
      <c r="J60" s="87"/>
      <c r="K60" s="87"/>
      <c r="L60" s="87"/>
      <c r="M60" s="87"/>
    </row>
    <row r="61" spans="2:13">
      <c r="B61" s="208"/>
      <c r="C61" s="208"/>
      <c r="D61" s="208"/>
      <c r="E61" s="208"/>
      <c r="F61" s="208"/>
      <c r="G61" s="208"/>
      <c r="H61" s="208"/>
      <c r="I61" s="208"/>
      <c r="J61" s="87"/>
      <c r="K61" s="87"/>
      <c r="L61" s="87"/>
      <c r="M61" s="87"/>
    </row>
    <row r="62" spans="2:13">
      <c r="B62" s="208"/>
      <c r="C62" s="208"/>
      <c r="D62" s="208"/>
      <c r="E62" s="208"/>
      <c r="F62" s="208"/>
      <c r="G62" s="208"/>
      <c r="H62" s="208"/>
      <c r="I62" s="208"/>
      <c r="J62" s="87"/>
      <c r="K62" s="87"/>
      <c r="L62" s="87"/>
      <c r="M62" s="87"/>
    </row>
  </sheetData>
  <mergeCells count="160">
    <mergeCell ref="H60:H62"/>
    <mergeCell ref="I60:I62"/>
    <mergeCell ref="B60:B62"/>
    <mergeCell ref="C60:C62"/>
    <mergeCell ref="D60:D62"/>
    <mergeCell ref="E60:E62"/>
    <mergeCell ref="F60:F62"/>
    <mergeCell ref="G60:G62"/>
    <mergeCell ref="H54:H56"/>
    <mergeCell ref="I54:I56"/>
    <mergeCell ref="B57:B59"/>
    <mergeCell ref="C57:C59"/>
    <mergeCell ref="D57:D59"/>
    <mergeCell ref="E57:E59"/>
    <mergeCell ref="F57:F59"/>
    <mergeCell ref="G57:G59"/>
    <mergeCell ref="H57:H59"/>
    <mergeCell ref="I57:I59"/>
    <mergeCell ref="B54:B56"/>
    <mergeCell ref="C54:C56"/>
    <mergeCell ref="D54:D56"/>
    <mergeCell ref="E54:E56"/>
    <mergeCell ref="F54:F56"/>
    <mergeCell ref="G54:G56"/>
    <mergeCell ref="H48:H50"/>
    <mergeCell ref="I48:I50"/>
    <mergeCell ref="B51:B53"/>
    <mergeCell ref="C51:C53"/>
    <mergeCell ref="D51:D53"/>
    <mergeCell ref="E51:E53"/>
    <mergeCell ref="F51:F53"/>
    <mergeCell ref="G51:G53"/>
    <mergeCell ref="H51:H53"/>
    <mergeCell ref="I51:I53"/>
    <mergeCell ref="B48:B50"/>
    <mergeCell ref="C48:C50"/>
    <mergeCell ref="D48:D50"/>
    <mergeCell ref="E48:E50"/>
    <mergeCell ref="F48:F50"/>
    <mergeCell ref="G48:G50"/>
    <mergeCell ref="H42:H44"/>
    <mergeCell ref="I42:I44"/>
    <mergeCell ref="B45:B47"/>
    <mergeCell ref="C45:C47"/>
    <mergeCell ref="D45:D47"/>
    <mergeCell ref="E45:E47"/>
    <mergeCell ref="F45:F47"/>
    <mergeCell ref="G45:G47"/>
    <mergeCell ref="H45:H47"/>
    <mergeCell ref="I45:I47"/>
    <mergeCell ref="B42:B44"/>
    <mergeCell ref="C42:C44"/>
    <mergeCell ref="D42:D44"/>
    <mergeCell ref="E42:E44"/>
    <mergeCell ref="F42:F44"/>
    <mergeCell ref="G42:G44"/>
    <mergeCell ref="H36:H38"/>
    <mergeCell ref="I36:I38"/>
    <mergeCell ref="B39:B41"/>
    <mergeCell ref="C39:C41"/>
    <mergeCell ref="D39:D41"/>
    <mergeCell ref="E39:E41"/>
    <mergeCell ref="F39:F41"/>
    <mergeCell ref="G39:G41"/>
    <mergeCell ref="H39:H41"/>
    <mergeCell ref="I39:I41"/>
    <mergeCell ref="B36:B38"/>
    <mergeCell ref="C36:C38"/>
    <mergeCell ref="D36:D38"/>
    <mergeCell ref="E36:E38"/>
    <mergeCell ref="F36:F38"/>
    <mergeCell ref="G36:G38"/>
    <mergeCell ref="H30:H32"/>
    <mergeCell ref="I30:I32"/>
    <mergeCell ref="B33:B35"/>
    <mergeCell ref="C33:C35"/>
    <mergeCell ref="D33:D35"/>
    <mergeCell ref="E33:E35"/>
    <mergeCell ref="F33:F35"/>
    <mergeCell ref="G33:G35"/>
    <mergeCell ref="H33:H35"/>
    <mergeCell ref="I33:I35"/>
    <mergeCell ref="B30:B32"/>
    <mergeCell ref="C30:C32"/>
    <mergeCell ref="D30:D32"/>
    <mergeCell ref="E30:E32"/>
    <mergeCell ref="F30:F32"/>
    <mergeCell ref="G30:G32"/>
    <mergeCell ref="H24:H26"/>
    <mergeCell ref="I24:I26"/>
    <mergeCell ref="B27:B29"/>
    <mergeCell ref="C27:C29"/>
    <mergeCell ref="D27:D29"/>
    <mergeCell ref="E27:E29"/>
    <mergeCell ref="F27:F29"/>
    <mergeCell ref="G27:G29"/>
    <mergeCell ref="H27:H29"/>
    <mergeCell ref="I27:I29"/>
    <mergeCell ref="B24:B26"/>
    <mergeCell ref="C24:C26"/>
    <mergeCell ref="D24:D26"/>
    <mergeCell ref="E24:E26"/>
    <mergeCell ref="F24:F26"/>
    <mergeCell ref="G24:G26"/>
    <mergeCell ref="H18:H20"/>
    <mergeCell ref="I18:I20"/>
    <mergeCell ref="B21:B23"/>
    <mergeCell ref="C21:C23"/>
    <mergeCell ref="D21:D23"/>
    <mergeCell ref="E21:E23"/>
    <mergeCell ref="F21:F23"/>
    <mergeCell ref="G21:G23"/>
    <mergeCell ref="H21:H23"/>
    <mergeCell ref="I21:I23"/>
    <mergeCell ref="B18:B20"/>
    <mergeCell ref="C18:C20"/>
    <mergeCell ref="D18:D20"/>
    <mergeCell ref="E18:E20"/>
    <mergeCell ref="F18:F20"/>
    <mergeCell ref="G18:G20"/>
    <mergeCell ref="B15:B17"/>
    <mergeCell ref="C15:C17"/>
    <mergeCell ref="D15:D17"/>
    <mergeCell ref="E15:E17"/>
    <mergeCell ref="F15:F17"/>
    <mergeCell ref="G15:G17"/>
    <mergeCell ref="H15:H17"/>
    <mergeCell ref="I15:I17"/>
    <mergeCell ref="B12:B14"/>
    <mergeCell ref="C12:C14"/>
    <mergeCell ref="D12:D14"/>
    <mergeCell ref="E12:E14"/>
    <mergeCell ref="F12:F14"/>
    <mergeCell ref="G12:G14"/>
    <mergeCell ref="B9:B11"/>
    <mergeCell ref="C9:C11"/>
    <mergeCell ref="D9:D11"/>
    <mergeCell ref="E9:E11"/>
    <mergeCell ref="F9:F11"/>
    <mergeCell ref="G9:G11"/>
    <mergeCell ref="H9:H11"/>
    <mergeCell ref="I9:I11"/>
    <mergeCell ref="H12:H14"/>
    <mergeCell ref="I12:I14"/>
    <mergeCell ref="H3:H5"/>
    <mergeCell ref="I3:I5"/>
    <mergeCell ref="B6:B8"/>
    <mergeCell ref="C6:C8"/>
    <mergeCell ref="D6:D8"/>
    <mergeCell ref="E6:E8"/>
    <mergeCell ref="F6:F8"/>
    <mergeCell ref="G6:G8"/>
    <mergeCell ref="H6:H8"/>
    <mergeCell ref="B3:B5"/>
    <mergeCell ref="C3:C5"/>
    <mergeCell ref="D3:D5"/>
    <mergeCell ref="E3:E5"/>
    <mergeCell ref="F3:F5"/>
    <mergeCell ref="G3:G5"/>
    <mergeCell ref="I6:I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FBB35-4EEE-4CF6-BBB2-2F87EDA58F19}">
  <dimension ref="B2:F33"/>
  <sheetViews>
    <sheetView showGridLines="0" zoomScale="80" zoomScaleNormal="80" workbookViewId="0">
      <selection activeCell="C15" sqref="C15"/>
    </sheetView>
  </sheetViews>
  <sheetFormatPr defaultRowHeight="12.5"/>
  <cols>
    <col min="2" max="2" width="10" bestFit="1" customWidth="1"/>
    <col min="3" max="4" width="12.7265625" bestFit="1" customWidth="1"/>
    <col min="5" max="5" width="10.81640625" bestFit="1" customWidth="1"/>
  </cols>
  <sheetData>
    <row r="2" spans="2:6" ht="13">
      <c r="B2" s="199" t="s">
        <v>190</v>
      </c>
      <c r="C2" s="200" t="s">
        <v>166</v>
      </c>
      <c r="D2" s="200" t="s">
        <v>167</v>
      </c>
      <c r="E2" s="200" t="s">
        <v>217</v>
      </c>
      <c r="F2" s="24"/>
    </row>
    <row r="3" spans="2:6" ht="13">
      <c r="B3" s="199" t="s">
        <v>191</v>
      </c>
      <c r="C3" s="198">
        <f>'RCCP Extrusion'!E20</f>
        <v>0.77546455136490766</v>
      </c>
      <c r="D3" s="198">
        <f>'RCCP Extrusion'!F20</f>
        <v>0.72006939877976472</v>
      </c>
      <c r="E3" s="198">
        <f>'RCCP Extrusion'!G20</f>
        <v>0.72774027665494323</v>
      </c>
      <c r="F3" s="197"/>
    </row>
    <row r="4" spans="2:6" ht="13">
      <c r="B4" s="199" t="s">
        <v>192</v>
      </c>
      <c r="C4" s="198">
        <f>'RCCP Extrusion'!E38</f>
        <v>0.87892028101752162</v>
      </c>
      <c r="D4" s="198">
        <f>'RCCP Extrusion'!F38</f>
        <v>0.61786363782971765</v>
      </c>
      <c r="E4" s="198">
        <f>'RCCP Extrusion'!G38</f>
        <v>0.61021744674124512</v>
      </c>
      <c r="F4" s="197"/>
    </row>
    <row r="5" spans="2:6" ht="13">
      <c r="B5" s="199" t="s">
        <v>193</v>
      </c>
      <c r="C5" s="198">
        <f>'RCCP Extrusion'!E56</f>
        <v>0.82257598196196713</v>
      </c>
      <c r="D5" s="198">
        <f>'RCCP Extrusion'!F56</f>
        <v>0.68846142413414724</v>
      </c>
      <c r="E5" s="198">
        <f>'RCCP Extrusion'!G56</f>
        <v>0.68462681571230044</v>
      </c>
      <c r="F5" s="197"/>
    </row>
    <row r="6" spans="2:6" ht="13">
      <c r="B6" s="199" t="s">
        <v>194</v>
      </c>
      <c r="C6" s="198">
        <f>'RCCP Extrusion'!E74</f>
        <v>0.50246828791508746</v>
      </c>
      <c r="D6" s="198">
        <f>'RCCP Extrusion'!F74</f>
        <v>0.34330398558070457</v>
      </c>
      <c r="E6" s="198">
        <f>'RCCP Extrusion'!G74</f>
        <v>0.36706957632920306</v>
      </c>
      <c r="F6" s="197"/>
    </row>
    <row r="7" spans="2:6" ht="13">
      <c r="B7" s="199" t="s">
        <v>195</v>
      </c>
      <c r="C7" s="198">
        <f>'RCCP Extrusion'!E92</f>
        <v>0.652194112482538</v>
      </c>
      <c r="D7" s="198">
        <f>'RCCP Extrusion'!F92</f>
        <v>0.46159306995052518</v>
      </c>
      <c r="E7" s="198">
        <f>'RCCP Extrusion'!G92</f>
        <v>0.44714244784685941</v>
      </c>
      <c r="F7" s="197"/>
    </row>
    <row r="8" spans="2:6" ht="13">
      <c r="B8" s="199" t="s">
        <v>196</v>
      </c>
      <c r="C8" s="198">
        <f>'RCCP Extrusion'!E110</f>
        <v>0.85632065987432116</v>
      </c>
      <c r="D8" s="198">
        <f>'RCCP Extrusion'!F110</f>
        <v>0.64227169838414866</v>
      </c>
      <c r="E8" s="198">
        <f>'RCCP Extrusion'!G110</f>
        <v>0.6172830740458799</v>
      </c>
    </row>
    <row r="9" spans="2:6" ht="13">
      <c r="B9" s="199" t="s">
        <v>197</v>
      </c>
      <c r="C9" s="198">
        <f>'RCCP Extrusion'!E128</f>
        <v>0.61467647380115853</v>
      </c>
      <c r="D9" s="198">
        <f>'RCCP Extrusion'!F128</f>
        <v>0.56846357283969684</v>
      </c>
      <c r="E9" s="198">
        <f>'RCCP Extrusion'!G128</f>
        <v>0.49942879870695872</v>
      </c>
    </row>
    <row r="10" spans="2:6" ht="13">
      <c r="B10" s="199" t="s">
        <v>198</v>
      </c>
      <c r="C10" s="198">
        <f>'RCCP Extrusion'!E146</f>
        <v>0.72338433907836652</v>
      </c>
      <c r="D10" s="198">
        <f>'RCCP Extrusion'!F146</f>
        <v>0.51956667135774459</v>
      </c>
      <c r="E10" s="198">
        <f>'RCCP Extrusion'!G146</f>
        <v>0.49255659105403571</v>
      </c>
    </row>
    <row r="11" spans="2:6" ht="13">
      <c r="B11" s="199" t="s">
        <v>199</v>
      </c>
      <c r="C11" s="198">
        <f>'RCCP Extrusion'!E164</f>
        <v>0.85877530240774058</v>
      </c>
      <c r="D11" s="198">
        <f>'RCCP Extrusion'!F164</f>
        <v>0.81054662709868297</v>
      </c>
      <c r="E11" s="198">
        <f>'RCCP Extrusion'!G164</f>
        <v>0.7471801621565165</v>
      </c>
    </row>
    <row r="14" spans="2:6" ht="13">
      <c r="B14" s="199" t="s">
        <v>190</v>
      </c>
      <c r="C14" s="200" t="s">
        <v>205</v>
      </c>
      <c r="D14" s="200" t="s">
        <v>66</v>
      </c>
      <c r="E14" s="200" t="s">
        <v>206</v>
      </c>
    </row>
    <row r="15" spans="2:6" ht="13">
      <c r="B15" s="199" t="s">
        <v>191</v>
      </c>
      <c r="C15" s="201">
        <f>SUM('RCCP Extrusion'!E16:G16)</f>
        <v>1184258</v>
      </c>
      <c r="D15" s="201">
        <f>SUM('RCCP Extrusion'!E19:G19)</f>
        <v>1597991.8073867965</v>
      </c>
      <c r="E15" s="201">
        <f>ABS(D15-C15)</f>
        <v>413733.80738679646</v>
      </c>
    </row>
    <row r="16" spans="2:6" ht="13">
      <c r="B16" s="199" t="s">
        <v>192</v>
      </c>
      <c r="C16" s="201">
        <f>SUM('RCCP Extrusion'!E34:G34)</f>
        <v>1197961.6947674607</v>
      </c>
      <c r="D16" s="201">
        <f>SUM('RCCP Extrusion'!E37:G37)</f>
        <v>1705687.1167706205</v>
      </c>
      <c r="E16" s="201">
        <f t="shared" ref="E16:E23" si="0">ABS(D16-C16)</f>
        <v>507725.42200315977</v>
      </c>
    </row>
    <row r="17" spans="2:5" ht="13">
      <c r="B17" s="199" t="s">
        <v>193</v>
      </c>
      <c r="C17" s="201">
        <f>SUM('RCCP Extrusion'!E52:G52)</f>
        <v>895430.61268974468</v>
      </c>
      <c r="D17" s="201">
        <f>SUM('RCCP Extrusion'!E55:G55)</f>
        <v>1223452.9357392925</v>
      </c>
      <c r="E17" s="201">
        <f t="shared" si="0"/>
        <v>328022.32304954785</v>
      </c>
    </row>
    <row r="18" spans="2:5" ht="13">
      <c r="B18" s="199" t="s">
        <v>194</v>
      </c>
      <c r="C18" s="201">
        <f>SUM('RCCP Extrusion'!E70:G70)</f>
        <v>626719.66768023465</v>
      </c>
      <c r="D18" s="201">
        <f>SUM('RCCP Extrusion'!E73:G73)</f>
        <v>1550209.5374693726</v>
      </c>
      <c r="E18" s="201">
        <f t="shared" si="0"/>
        <v>923489.86978913797</v>
      </c>
    </row>
    <row r="19" spans="2:5" ht="13">
      <c r="B19" s="199" t="s">
        <v>195</v>
      </c>
      <c r="C19" s="201">
        <f>SUM('RCCP Extrusion'!E88:G88)</f>
        <v>738131.60918776074</v>
      </c>
      <c r="D19" s="201">
        <f>SUM('RCCP Extrusion'!E91:G91)</f>
        <v>1418638.4732578709</v>
      </c>
      <c r="E19" s="201">
        <f t="shared" si="0"/>
        <v>680506.86407011014</v>
      </c>
    </row>
    <row r="20" spans="2:5" ht="13">
      <c r="B20" s="199" t="s">
        <v>196</v>
      </c>
      <c r="C20" s="201">
        <f>SUM('RCCP Extrusion'!E106:G106)</f>
        <v>949662.43576466583</v>
      </c>
      <c r="D20" s="201">
        <f>SUM('RCCP Extrusion'!E109:G109)</f>
        <v>1346481.585728907</v>
      </c>
      <c r="E20" s="201">
        <f t="shared" si="0"/>
        <v>396819.14996424119</v>
      </c>
    </row>
    <row r="21" spans="2:5" ht="13">
      <c r="B21" s="199" t="s">
        <v>197</v>
      </c>
      <c r="C21" s="201">
        <f>SUM('RCCP Extrusion'!E124:G124)</f>
        <v>752558.88182388397</v>
      </c>
      <c r="D21" s="201">
        <f>SUM('RCCP Extrusion'!E127:G127)</f>
        <v>1341803.4285574532</v>
      </c>
      <c r="E21" s="201">
        <f t="shared" si="0"/>
        <v>589244.54673356924</v>
      </c>
    </row>
    <row r="22" spans="2:5" ht="13">
      <c r="B22" s="199" t="s">
        <v>198</v>
      </c>
      <c r="C22" s="201">
        <f>SUM('RCCP Extrusion'!E142:G142)</f>
        <v>1035214.0702082028</v>
      </c>
      <c r="D22" s="201">
        <f>SUM('RCCP Extrusion'!E145:G145)</f>
        <v>1789471.9723255793</v>
      </c>
      <c r="E22" s="201">
        <f t="shared" si="0"/>
        <v>754257.90211737645</v>
      </c>
    </row>
    <row r="23" spans="2:5" ht="13">
      <c r="B23" s="199" t="s">
        <v>199</v>
      </c>
      <c r="C23" s="201">
        <f>SUM('RCCP Extrusion'!E160:G160)</f>
        <v>949416.04974829091</v>
      </c>
      <c r="D23" s="201">
        <f>SUM('RCCP Extrusion'!E163:G163)</f>
        <v>1178665.70820339</v>
      </c>
      <c r="E23" s="201">
        <f t="shared" si="0"/>
        <v>229249.6584550991</v>
      </c>
    </row>
    <row r="25" spans="2:5" ht="13">
      <c r="B25" s="199" t="s">
        <v>190</v>
      </c>
      <c r="C25" s="200" t="str">
        <f>C2</f>
        <v>Nov'22</v>
      </c>
      <c r="D25" s="200" t="str">
        <f t="shared" ref="D25:E25" si="1">D2</f>
        <v>Dec'22</v>
      </c>
      <c r="E25" s="200" t="str">
        <f t="shared" si="1"/>
        <v>Jan'23</v>
      </c>
    </row>
    <row r="26" spans="2:5" ht="13">
      <c r="B26" s="199" t="s">
        <v>214</v>
      </c>
      <c r="C26" s="198" t="e">
        <f>'RCCP Mixing'!E20</f>
        <v>#DIV/0!</v>
      </c>
      <c r="D26" s="198" t="e">
        <f>'RCCP Mixing'!F20</f>
        <v>#DIV/0!</v>
      </c>
      <c r="E26" s="198" t="e">
        <f>'RCCP Mixing'!G20</f>
        <v>#DIV/0!</v>
      </c>
    </row>
    <row r="27" spans="2:5" ht="13">
      <c r="B27" s="199" t="s">
        <v>215</v>
      </c>
      <c r="C27" s="198">
        <f>'RCCP Mixing'!E38</f>
        <v>0.98717146433041303</v>
      </c>
      <c r="D27" s="198">
        <f>'RCCP Mixing'!F38</f>
        <v>0.85121964457728438</v>
      </c>
      <c r="E27" s="198">
        <f>'RCCP Mixing'!G38</f>
        <v>0.69164370538423048</v>
      </c>
    </row>
    <row r="28" spans="2:5" ht="13">
      <c r="B28" s="199" t="s">
        <v>216</v>
      </c>
      <c r="C28" s="198">
        <f>'RCCP Mixing'!E56</f>
        <v>0.98169669261633385</v>
      </c>
      <c r="D28" s="198">
        <f>'RCCP Mixing'!F56</f>
        <v>0.9175571050071365</v>
      </c>
      <c r="E28" s="198">
        <f>'RCCP Mixing'!G56</f>
        <v>0.82438407621995036</v>
      </c>
    </row>
    <row r="30" spans="2:5" ht="13">
      <c r="B30" s="199" t="s">
        <v>190</v>
      </c>
      <c r="C30" s="200" t="s">
        <v>205</v>
      </c>
      <c r="D30" s="200" t="s">
        <v>66</v>
      </c>
      <c r="E30" s="200" t="s">
        <v>206</v>
      </c>
    </row>
    <row r="31" spans="2:5" ht="13">
      <c r="B31" s="199" t="s">
        <v>214</v>
      </c>
      <c r="C31" s="201">
        <f>SUM('RCCP Mixing'!E16:G16)</f>
        <v>0</v>
      </c>
      <c r="D31" s="201">
        <f>SUM('RCCP Mixing'!E19:G19)</f>
        <v>0</v>
      </c>
      <c r="E31" s="201">
        <f>ABS(D31-C31)</f>
        <v>0</v>
      </c>
    </row>
    <row r="32" spans="2:5" ht="13">
      <c r="B32" s="199" t="s">
        <v>215</v>
      </c>
      <c r="C32" s="201">
        <f>SUM('RCCP Mixing'!E34:G34)</f>
        <v>970318.95197724015</v>
      </c>
      <c r="D32" s="201">
        <f>SUM('RCCP Mixing'!E37:G37)</f>
        <v>1150560</v>
      </c>
      <c r="E32" s="201">
        <f t="shared" ref="E32:E33" si="2">ABS(D32-C32)</f>
        <v>180241.04802275985</v>
      </c>
    </row>
    <row r="33" spans="2:5" ht="13">
      <c r="B33" s="199" t="s">
        <v>216</v>
      </c>
      <c r="C33" s="201">
        <f>SUM('RCCP Mixing'!E52:G52)</f>
        <v>1789017.4519772399</v>
      </c>
      <c r="D33" s="201">
        <f>SUM('RCCP Mixing'!E55:G55)</f>
        <v>1970545.5</v>
      </c>
      <c r="E33" s="201">
        <f t="shared" si="2"/>
        <v>181528.04802276008</v>
      </c>
    </row>
  </sheetData>
  <phoneticPr fontId="32" type="noConversion"/>
  <conditionalFormatting sqref="C15:C23">
    <cfRule type="cellIs" dxfId="259" priority="3" operator="greaterThan">
      <formula>D15</formula>
    </cfRule>
  </conditionalFormatting>
  <conditionalFormatting sqref="C31:C33">
    <cfRule type="cellIs" dxfId="258" priority="2" operator="greaterThan">
      <formula>D31</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FF00"/>
  </sheetPr>
  <dimension ref="A1:AN67"/>
  <sheetViews>
    <sheetView showGridLines="0" workbookViewId="0">
      <selection activeCell="H4" sqref="H4"/>
    </sheetView>
  </sheetViews>
  <sheetFormatPr defaultRowHeight="12.5"/>
  <cols>
    <col min="1" max="1" width="5.26953125" customWidth="1"/>
    <col min="2" max="2" width="28.81640625" style="114" bestFit="1" customWidth="1"/>
    <col min="3" max="3" width="26" style="123" bestFit="1" customWidth="1"/>
    <col min="4" max="4" width="21.54296875" style="24" customWidth="1"/>
    <col min="5" max="11" width="8.453125" bestFit="1" customWidth="1"/>
    <col min="12" max="12" width="7.90625" bestFit="1" customWidth="1"/>
    <col min="13" max="13" width="8" bestFit="1" customWidth="1"/>
    <col min="14" max="14" width="8.08984375" bestFit="1" customWidth="1"/>
    <col min="15" max="15" width="7.90625" bestFit="1" customWidth="1"/>
    <col min="16" max="16" width="8.36328125" bestFit="1" customWidth="1"/>
    <col min="17" max="17" width="8" bestFit="1" customWidth="1"/>
    <col min="18" max="18" width="7.90625" bestFit="1" customWidth="1"/>
    <col min="19" max="19" width="8.1796875" bestFit="1" customWidth="1"/>
    <col min="20" max="20" width="8.08984375" bestFit="1" customWidth="1"/>
    <col min="21" max="21" width="7.90625" bestFit="1" customWidth="1"/>
    <col min="22" max="22" width="8.1796875" bestFit="1" customWidth="1"/>
    <col min="23" max="23" width="8.08984375" bestFit="1" customWidth="1"/>
    <col min="24" max="24" width="7.90625" bestFit="1" customWidth="1"/>
    <col min="25" max="25" width="8" bestFit="1" customWidth="1"/>
    <col min="26" max="26" width="8.08984375" bestFit="1" customWidth="1"/>
    <col min="27" max="27" width="7.90625" bestFit="1" customWidth="1"/>
    <col min="28" max="28" width="8.36328125" bestFit="1" customWidth="1"/>
    <col min="29" max="29" width="8" bestFit="1" customWidth="1"/>
    <col min="30" max="30" width="7.90625" bestFit="1" customWidth="1"/>
    <col min="31" max="31" width="8.1796875" bestFit="1" customWidth="1"/>
    <col min="32" max="32" width="8.08984375" bestFit="1" customWidth="1"/>
    <col min="33" max="33" width="7.90625" bestFit="1" customWidth="1"/>
    <col min="34" max="34" width="8.1796875" bestFit="1" customWidth="1"/>
    <col min="35" max="35" width="8.08984375" bestFit="1" customWidth="1"/>
    <col min="36" max="36" width="7.90625" bestFit="1" customWidth="1"/>
    <col min="37" max="37" width="8" bestFit="1" customWidth="1"/>
    <col min="38" max="38" width="8.08984375" bestFit="1" customWidth="1"/>
    <col min="39" max="39" width="7.90625" bestFit="1" customWidth="1"/>
    <col min="40" max="40" width="8.36328125" bestFit="1" customWidth="1"/>
  </cols>
  <sheetData>
    <row r="1" spans="2:40" ht="13" thickBot="1"/>
    <row r="2" spans="2:40" ht="13.5" thickBot="1">
      <c r="B2" s="115" t="s">
        <v>144</v>
      </c>
      <c r="C2" s="124"/>
      <c r="D2" s="38"/>
      <c r="E2" s="30" t="str">
        <f>'RCCP Extrusion'!E$7</f>
        <v>Nov</v>
      </c>
      <c r="F2" s="30" t="str">
        <f>'RCCP Extrusion'!F$7</f>
        <v>Dec</v>
      </c>
      <c r="G2" s="30" t="str">
        <f>'RCCP Extrusion'!G$7</f>
        <v>Jan</v>
      </c>
      <c r="H2" s="30" t="str">
        <f>'RCCP Extrusion'!H$7</f>
        <v>Feb</v>
      </c>
      <c r="I2" s="30" t="str">
        <f>'RCCP Extrusion'!I$7</f>
        <v>Mar</v>
      </c>
      <c r="J2" s="30" t="str">
        <f>'RCCP Extrusion'!J$7</f>
        <v>Apr</v>
      </c>
      <c r="K2" s="30" t="str">
        <f>'RCCP Extrusion'!K$7</f>
        <v>May</v>
      </c>
      <c r="L2" s="30" t="str">
        <f>'RCCP Extrusion'!L$7</f>
        <v>Jun</v>
      </c>
      <c r="M2" s="30" t="str">
        <f>'RCCP Extrusion'!M$7</f>
        <v>Jul</v>
      </c>
      <c r="N2" s="30" t="str">
        <f>'RCCP Extrusion'!N$7</f>
        <v>Aug</v>
      </c>
      <c r="O2" s="30" t="str">
        <f>'RCCP Extrusion'!O$7</f>
        <v>Sep</v>
      </c>
      <c r="P2" s="30" t="str">
        <f>'RCCP Extrusion'!P$7</f>
        <v>Oct</v>
      </c>
      <c r="Q2" s="30" t="str">
        <f>'RCCP Extrusion'!Q$7</f>
        <v>Nov</v>
      </c>
      <c r="R2" s="30" t="str">
        <f>'RCCP Extrusion'!R$7</f>
        <v>Dec</v>
      </c>
      <c r="S2" s="30" t="str">
        <f>'RCCP Extrusion'!S$7</f>
        <v>Jan</v>
      </c>
      <c r="T2" s="30" t="str">
        <f>'RCCP Extrusion'!T$7</f>
        <v>Feb</v>
      </c>
      <c r="U2" s="30" t="str">
        <f>'RCCP Extrusion'!U$7</f>
        <v>Mar</v>
      </c>
      <c r="V2" s="30" t="str">
        <f>'RCCP Extrusion'!V$7</f>
        <v>Apr</v>
      </c>
      <c r="W2" s="30" t="str">
        <f>'RCCP Extrusion'!W$7</f>
        <v>May</v>
      </c>
      <c r="X2" s="30" t="str">
        <f>'RCCP Extrusion'!X$7</f>
        <v>Jun</v>
      </c>
      <c r="Y2" s="30" t="str">
        <f>'RCCP Extrusion'!Y$7</f>
        <v>Jul</v>
      </c>
      <c r="Z2" s="30" t="str">
        <f>'RCCP Extrusion'!Z$7</f>
        <v>Aug</v>
      </c>
      <c r="AA2" s="30" t="str">
        <f>'RCCP Extrusion'!AA$7</f>
        <v>Sep</v>
      </c>
      <c r="AB2" s="30" t="str">
        <f>'RCCP Extrusion'!AB$7</f>
        <v>Oct</v>
      </c>
      <c r="AC2" s="30" t="str">
        <f>'RCCP Extrusion'!AC$7</f>
        <v>Nov</v>
      </c>
      <c r="AD2" s="30" t="str">
        <f>'RCCP Extrusion'!AD$7</f>
        <v>Dec</v>
      </c>
      <c r="AE2" s="30" t="str">
        <f>'RCCP Extrusion'!AE$7</f>
        <v>Jan</v>
      </c>
      <c r="AF2" s="30" t="str">
        <f>'RCCP Extrusion'!AF$7</f>
        <v>Feb</v>
      </c>
      <c r="AG2" s="30" t="str">
        <f>'RCCP Extrusion'!AG$7</f>
        <v>Mar</v>
      </c>
      <c r="AH2" s="30" t="str">
        <f>'RCCP Extrusion'!AH$7</f>
        <v>Apr</v>
      </c>
      <c r="AI2" s="30" t="str">
        <f>'RCCP Extrusion'!AI$7</f>
        <v>May</v>
      </c>
      <c r="AJ2" s="30" t="str">
        <f>'RCCP Extrusion'!AJ$7</f>
        <v>Jun</v>
      </c>
      <c r="AK2" s="30" t="str">
        <f>'RCCP Extrusion'!AK$7</f>
        <v>Jul</v>
      </c>
      <c r="AL2" s="30" t="str">
        <f>'RCCP Extrusion'!AL$7</f>
        <v>Aug</v>
      </c>
      <c r="AM2" s="30" t="str">
        <f>'RCCP Extrusion'!AM$7</f>
        <v>Sep</v>
      </c>
      <c r="AN2" s="30" t="str">
        <f>'RCCP Extrusion'!AN$7</f>
        <v>Oct</v>
      </c>
    </row>
    <row r="3" spans="2:40" ht="25.5" thickBot="1">
      <c r="B3" s="116" t="s">
        <v>66</v>
      </c>
      <c r="C3" s="122" t="s">
        <v>67</v>
      </c>
      <c r="D3" s="141" t="s">
        <v>149</v>
      </c>
      <c r="E3" s="52">
        <f>'RCCP Extrusion'!E$8</f>
        <v>2022</v>
      </c>
      <c r="F3" s="52">
        <f>'RCCP Extrusion'!F$8</f>
        <v>2022</v>
      </c>
      <c r="G3" s="52">
        <f>'RCCP Extrusion'!G$8</f>
        <v>2023</v>
      </c>
      <c r="H3" s="52">
        <f>'RCCP Extrusion'!H$8</f>
        <v>2023</v>
      </c>
      <c r="I3" s="52">
        <f>'RCCP Extrusion'!I$8</f>
        <v>2023</v>
      </c>
      <c r="J3" s="52">
        <f>'RCCP Extrusion'!J$8</f>
        <v>2023</v>
      </c>
      <c r="K3" s="52">
        <f>'RCCP Extrusion'!K$8</f>
        <v>2023</v>
      </c>
      <c r="L3" s="52">
        <f>'RCCP Extrusion'!L$8</f>
        <v>2023</v>
      </c>
      <c r="M3" s="52">
        <f>'RCCP Extrusion'!M$8</f>
        <v>2023</v>
      </c>
      <c r="N3" s="52">
        <f>'RCCP Extrusion'!N$8</f>
        <v>2023</v>
      </c>
      <c r="O3" s="52">
        <f>'RCCP Extrusion'!O$8</f>
        <v>2023</v>
      </c>
      <c r="P3" s="52">
        <f>'RCCP Extrusion'!P$8</f>
        <v>2023</v>
      </c>
      <c r="Q3" s="52">
        <f>'RCCP Extrusion'!Q$8</f>
        <v>2023</v>
      </c>
      <c r="R3" s="52">
        <f>'RCCP Extrusion'!R$8</f>
        <v>2023</v>
      </c>
      <c r="S3" s="52">
        <f>'RCCP Extrusion'!S$8</f>
        <v>2024</v>
      </c>
      <c r="T3" s="52">
        <f>'RCCP Extrusion'!T$8</f>
        <v>2024</v>
      </c>
      <c r="U3" s="52">
        <f>'RCCP Extrusion'!U$8</f>
        <v>2024</v>
      </c>
      <c r="V3" s="52">
        <f>'RCCP Extrusion'!V$8</f>
        <v>2024</v>
      </c>
      <c r="W3" s="52">
        <f>'RCCP Extrusion'!W$8</f>
        <v>2024</v>
      </c>
      <c r="X3" s="52">
        <f>'RCCP Extrusion'!X$8</f>
        <v>2024</v>
      </c>
      <c r="Y3" s="52">
        <f>'RCCP Extrusion'!Y$8</f>
        <v>2024</v>
      </c>
      <c r="Z3" s="52">
        <f>'RCCP Extrusion'!Z$8</f>
        <v>2024</v>
      </c>
      <c r="AA3" s="52">
        <f>'RCCP Extrusion'!AA$8</f>
        <v>2024</v>
      </c>
      <c r="AB3" s="52">
        <f>'RCCP Extrusion'!AB$8</f>
        <v>2024</v>
      </c>
      <c r="AC3" s="52">
        <f>'RCCP Extrusion'!AC$8</f>
        <v>2024</v>
      </c>
      <c r="AD3" s="52">
        <f>'RCCP Extrusion'!AD$8</f>
        <v>2024</v>
      </c>
      <c r="AE3" s="52">
        <f>'RCCP Extrusion'!AE$8</f>
        <v>2025</v>
      </c>
      <c r="AF3" s="52">
        <f>'RCCP Extrusion'!AF$8</f>
        <v>2025</v>
      </c>
      <c r="AG3" s="52">
        <f>'RCCP Extrusion'!AG$8</f>
        <v>2025</v>
      </c>
      <c r="AH3" s="52">
        <f>'RCCP Extrusion'!AH$8</f>
        <v>2025</v>
      </c>
      <c r="AI3" s="52">
        <f>'RCCP Extrusion'!AI$8</f>
        <v>2025</v>
      </c>
      <c r="AJ3" s="52">
        <f>'RCCP Extrusion'!AJ$8</f>
        <v>2025</v>
      </c>
      <c r="AK3" s="52">
        <f>'RCCP Extrusion'!AK$8</f>
        <v>2025</v>
      </c>
      <c r="AL3" s="52">
        <f>'RCCP Extrusion'!AL$8</f>
        <v>2025</v>
      </c>
      <c r="AM3" s="52">
        <f>'RCCP Extrusion'!AM$8</f>
        <v>2025</v>
      </c>
      <c r="AN3" s="52">
        <f>'RCCP Extrusion'!AN$8</f>
        <v>2025</v>
      </c>
    </row>
    <row r="4" spans="2:40" ht="57" customHeight="1">
      <c r="B4" s="117" t="s">
        <v>68</v>
      </c>
      <c r="C4" s="137" t="s">
        <v>69</v>
      </c>
      <c r="D4" s="55">
        <v>0.5</v>
      </c>
      <c r="E4" s="53">
        <f>E5*$D4</f>
        <v>200000</v>
      </c>
      <c r="F4" s="53">
        <f t="shared" ref="F4:AN4" si="0">F5*$D4</f>
        <v>200000</v>
      </c>
      <c r="G4" s="53">
        <f t="shared" si="0"/>
        <v>200000</v>
      </c>
      <c r="H4" s="53">
        <f t="shared" si="0"/>
        <v>200000</v>
      </c>
      <c r="I4" s="53">
        <f t="shared" si="0"/>
        <v>200000</v>
      </c>
      <c r="J4" s="53">
        <f t="shared" si="0"/>
        <v>200000</v>
      </c>
      <c r="K4" s="53">
        <f t="shared" si="0"/>
        <v>200000</v>
      </c>
      <c r="L4" s="53">
        <f t="shared" si="0"/>
        <v>200000</v>
      </c>
      <c r="M4" s="53">
        <f t="shared" si="0"/>
        <v>200000</v>
      </c>
      <c r="N4" s="53">
        <f t="shared" si="0"/>
        <v>200000</v>
      </c>
      <c r="O4" s="53">
        <f t="shared" si="0"/>
        <v>200000</v>
      </c>
      <c r="P4" s="53">
        <f t="shared" si="0"/>
        <v>200000</v>
      </c>
      <c r="Q4" s="53">
        <f t="shared" si="0"/>
        <v>200000</v>
      </c>
      <c r="R4" s="53">
        <f t="shared" si="0"/>
        <v>200000</v>
      </c>
      <c r="S4" s="53">
        <f t="shared" si="0"/>
        <v>200000</v>
      </c>
      <c r="T4" s="53">
        <f t="shared" si="0"/>
        <v>200000</v>
      </c>
      <c r="U4" s="53">
        <f t="shared" si="0"/>
        <v>200000</v>
      </c>
      <c r="V4" s="53">
        <f t="shared" si="0"/>
        <v>200000</v>
      </c>
      <c r="W4" s="53">
        <f t="shared" si="0"/>
        <v>200000</v>
      </c>
      <c r="X4" s="53">
        <f t="shared" si="0"/>
        <v>200000</v>
      </c>
      <c r="Y4" s="53">
        <f t="shared" si="0"/>
        <v>200000</v>
      </c>
      <c r="Z4" s="53">
        <f t="shared" si="0"/>
        <v>200000</v>
      </c>
      <c r="AA4" s="53">
        <f t="shared" si="0"/>
        <v>200000</v>
      </c>
      <c r="AB4" s="53">
        <f t="shared" si="0"/>
        <v>200000</v>
      </c>
      <c r="AC4" s="53">
        <f t="shared" si="0"/>
        <v>200000</v>
      </c>
      <c r="AD4" s="53">
        <f t="shared" si="0"/>
        <v>200000</v>
      </c>
      <c r="AE4" s="53">
        <f t="shared" si="0"/>
        <v>200000</v>
      </c>
      <c r="AF4" s="53">
        <f t="shared" si="0"/>
        <v>200000</v>
      </c>
      <c r="AG4" s="53">
        <f t="shared" si="0"/>
        <v>200000</v>
      </c>
      <c r="AH4" s="53">
        <f t="shared" si="0"/>
        <v>200000</v>
      </c>
      <c r="AI4" s="53">
        <f t="shared" si="0"/>
        <v>200000</v>
      </c>
      <c r="AJ4" s="53">
        <f t="shared" si="0"/>
        <v>200000</v>
      </c>
      <c r="AK4" s="53">
        <f t="shared" si="0"/>
        <v>200000</v>
      </c>
      <c r="AL4" s="53">
        <f t="shared" si="0"/>
        <v>200000</v>
      </c>
      <c r="AM4" s="53">
        <f t="shared" si="0"/>
        <v>200000</v>
      </c>
      <c r="AN4" s="58">
        <f t="shared" si="0"/>
        <v>200000</v>
      </c>
    </row>
    <row r="5" spans="2:40" ht="42" customHeight="1" thickBot="1">
      <c r="B5" s="118" t="s">
        <v>70</v>
      </c>
      <c r="C5" s="138" t="s">
        <v>71</v>
      </c>
      <c r="D5" s="51"/>
      <c r="E5" s="23">
        <v>400000</v>
      </c>
      <c r="F5" s="23">
        <v>400000</v>
      </c>
      <c r="G5" s="23">
        <v>400000</v>
      </c>
      <c r="H5" s="23">
        <v>400000</v>
      </c>
      <c r="I5" s="23">
        <v>400000</v>
      </c>
      <c r="J5" s="23">
        <v>400000</v>
      </c>
      <c r="K5" s="23">
        <v>400000</v>
      </c>
      <c r="L5" s="23">
        <v>400000</v>
      </c>
      <c r="M5" s="23">
        <v>400000</v>
      </c>
      <c r="N5" s="23">
        <v>400000</v>
      </c>
      <c r="O5" s="23">
        <v>400000</v>
      </c>
      <c r="P5" s="23">
        <v>400000</v>
      </c>
      <c r="Q5" s="23">
        <v>400000</v>
      </c>
      <c r="R5" s="23">
        <v>400000</v>
      </c>
      <c r="S5" s="23">
        <v>400000</v>
      </c>
      <c r="T5" s="23">
        <v>400000</v>
      </c>
      <c r="U5" s="23">
        <v>400000</v>
      </c>
      <c r="V5" s="23">
        <v>400000</v>
      </c>
      <c r="W5" s="23">
        <v>400000</v>
      </c>
      <c r="X5" s="23">
        <v>400000</v>
      </c>
      <c r="Y5" s="23">
        <v>400000</v>
      </c>
      <c r="Z5" s="23">
        <v>400000</v>
      </c>
      <c r="AA5" s="23">
        <v>400000</v>
      </c>
      <c r="AB5" s="23">
        <v>400000</v>
      </c>
      <c r="AC5" s="23">
        <v>400000</v>
      </c>
      <c r="AD5" s="23">
        <v>400000</v>
      </c>
      <c r="AE5" s="23">
        <v>400000</v>
      </c>
      <c r="AF5" s="23">
        <v>400000</v>
      </c>
      <c r="AG5" s="23">
        <v>400000</v>
      </c>
      <c r="AH5" s="23">
        <v>400000</v>
      </c>
      <c r="AI5" s="23">
        <v>400000</v>
      </c>
      <c r="AJ5" s="23">
        <v>400000</v>
      </c>
      <c r="AK5" s="23">
        <v>400000</v>
      </c>
      <c r="AL5" s="23">
        <v>400000</v>
      </c>
      <c r="AM5" s="23">
        <v>400000</v>
      </c>
      <c r="AN5" s="32">
        <v>400000</v>
      </c>
    </row>
    <row r="6" spans="2:40" ht="12.75" customHeight="1" thickBot="1"/>
    <row r="7" spans="2:40" ht="13.5" thickBot="1">
      <c r="B7" s="115" t="s">
        <v>145</v>
      </c>
      <c r="C7" s="124"/>
      <c r="D7" s="38"/>
      <c r="E7" s="30" t="str">
        <f>'RCCP Extrusion'!E$7</f>
        <v>Nov</v>
      </c>
      <c r="F7" s="30" t="str">
        <f>'RCCP Extrusion'!F$7</f>
        <v>Dec</v>
      </c>
      <c r="G7" s="30" t="str">
        <f>'RCCP Extrusion'!G$7</f>
        <v>Jan</v>
      </c>
      <c r="H7" s="30" t="str">
        <f>'RCCP Extrusion'!H$7</f>
        <v>Feb</v>
      </c>
      <c r="I7" s="30" t="str">
        <f>'RCCP Extrusion'!I$7</f>
        <v>Mar</v>
      </c>
      <c r="J7" s="30" t="str">
        <f>'RCCP Extrusion'!J$7</f>
        <v>Apr</v>
      </c>
      <c r="K7" s="30" t="str">
        <f>'RCCP Extrusion'!K$7</f>
        <v>May</v>
      </c>
      <c r="L7" s="30" t="str">
        <f>'RCCP Extrusion'!L$7</f>
        <v>Jun</v>
      </c>
      <c r="M7" s="30" t="str">
        <f>'RCCP Extrusion'!M$7</f>
        <v>Jul</v>
      </c>
      <c r="N7" s="30" t="str">
        <f>'RCCP Extrusion'!N$7</f>
        <v>Aug</v>
      </c>
      <c r="O7" s="30" t="str">
        <f>'RCCP Extrusion'!O$7</f>
        <v>Sep</v>
      </c>
      <c r="P7" s="30" t="str">
        <f>'RCCP Extrusion'!P$7</f>
        <v>Oct</v>
      </c>
      <c r="Q7" s="30" t="str">
        <f>'RCCP Extrusion'!Q$7</f>
        <v>Nov</v>
      </c>
      <c r="R7" s="30" t="str">
        <f>'RCCP Extrusion'!R$7</f>
        <v>Dec</v>
      </c>
      <c r="S7" s="30" t="str">
        <f>'RCCP Extrusion'!S$7</f>
        <v>Jan</v>
      </c>
      <c r="T7" s="30" t="str">
        <f>'RCCP Extrusion'!T$7</f>
        <v>Feb</v>
      </c>
      <c r="U7" s="30" t="str">
        <f>'RCCP Extrusion'!U$7</f>
        <v>Mar</v>
      </c>
      <c r="V7" s="30" t="str">
        <f>'RCCP Extrusion'!V$7</f>
        <v>Apr</v>
      </c>
      <c r="W7" s="30" t="str">
        <f>'RCCP Extrusion'!W$7</f>
        <v>May</v>
      </c>
      <c r="X7" s="30" t="str">
        <f>'RCCP Extrusion'!X$7</f>
        <v>Jun</v>
      </c>
      <c r="Y7" s="30" t="str">
        <f>'RCCP Extrusion'!Y$7</f>
        <v>Jul</v>
      </c>
      <c r="Z7" s="30" t="str">
        <f>'RCCP Extrusion'!Z$7</f>
        <v>Aug</v>
      </c>
      <c r="AA7" s="30" t="str">
        <f>'RCCP Extrusion'!AA$7</f>
        <v>Sep</v>
      </c>
      <c r="AB7" s="30" t="str">
        <f>'RCCP Extrusion'!AB$7</f>
        <v>Oct</v>
      </c>
      <c r="AC7" s="30" t="str">
        <f>'RCCP Extrusion'!AC$7</f>
        <v>Nov</v>
      </c>
      <c r="AD7" s="30" t="str">
        <f>'RCCP Extrusion'!AD$7</f>
        <v>Dec</v>
      </c>
      <c r="AE7" s="30" t="str">
        <f>'RCCP Extrusion'!AE$7</f>
        <v>Jan</v>
      </c>
      <c r="AF7" s="30" t="str">
        <f>'RCCP Extrusion'!AF$7</f>
        <v>Feb</v>
      </c>
      <c r="AG7" s="30" t="str">
        <f>'RCCP Extrusion'!AG$7</f>
        <v>Mar</v>
      </c>
      <c r="AH7" s="30" t="str">
        <f>'RCCP Extrusion'!AH$7</f>
        <v>Apr</v>
      </c>
      <c r="AI7" s="30" t="str">
        <f>'RCCP Extrusion'!AI$7</f>
        <v>May</v>
      </c>
      <c r="AJ7" s="30" t="str">
        <f>'RCCP Extrusion'!AJ$7</f>
        <v>Jun</v>
      </c>
      <c r="AK7" s="30" t="str">
        <f>'RCCP Extrusion'!AK$7</f>
        <v>Jul</v>
      </c>
      <c r="AL7" s="30" t="str">
        <f>'RCCP Extrusion'!AL$7</f>
        <v>Aug</v>
      </c>
      <c r="AM7" s="30" t="str">
        <f>'RCCP Extrusion'!AM$7</f>
        <v>Sep</v>
      </c>
      <c r="AN7" s="30" t="str">
        <f>'RCCP Extrusion'!AN$7</f>
        <v>Oct</v>
      </c>
    </row>
    <row r="8" spans="2:40" ht="25.5" thickBot="1">
      <c r="B8" s="116" t="s">
        <v>66</v>
      </c>
      <c r="C8" s="122" t="s">
        <v>67</v>
      </c>
      <c r="D8" s="141" t="s">
        <v>149</v>
      </c>
      <c r="E8" s="52">
        <f>'RCCP Extrusion'!E$8</f>
        <v>2022</v>
      </c>
      <c r="F8" s="52">
        <f>'RCCP Extrusion'!F$8</f>
        <v>2022</v>
      </c>
      <c r="G8" s="52">
        <f>'RCCP Extrusion'!G$8</f>
        <v>2023</v>
      </c>
      <c r="H8" s="52">
        <f>'RCCP Extrusion'!H$8</f>
        <v>2023</v>
      </c>
      <c r="I8" s="52">
        <f>'RCCP Extrusion'!I$8</f>
        <v>2023</v>
      </c>
      <c r="J8" s="52">
        <f>'RCCP Extrusion'!J$8</f>
        <v>2023</v>
      </c>
      <c r="K8" s="52">
        <f>'RCCP Extrusion'!K$8</f>
        <v>2023</v>
      </c>
      <c r="L8" s="52">
        <f>'RCCP Extrusion'!L$8</f>
        <v>2023</v>
      </c>
      <c r="M8" s="52">
        <f>'RCCP Extrusion'!M$8</f>
        <v>2023</v>
      </c>
      <c r="N8" s="52">
        <f>'RCCP Extrusion'!N$8</f>
        <v>2023</v>
      </c>
      <c r="O8" s="52">
        <f>'RCCP Extrusion'!O$8</f>
        <v>2023</v>
      </c>
      <c r="P8" s="52">
        <f>'RCCP Extrusion'!P$8</f>
        <v>2023</v>
      </c>
      <c r="Q8" s="52">
        <f>'RCCP Extrusion'!Q$8</f>
        <v>2023</v>
      </c>
      <c r="R8" s="52">
        <f>'RCCP Extrusion'!R$8</f>
        <v>2023</v>
      </c>
      <c r="S8" s="52">
        <f>'RCCP Extrusion'!S$8</f>
        <v>2024</v>
      </c>
      <c r="T8" s="52">
        <f>'RCCP Extrusion'!T$8</f>
        <v>2024</v>
      </c>
      <c r="U8" s="52">
        <f>'RCCP Extrusion'!U$8</f>
        <v>2024</v>
      </c>
      <c r="V8" s="52">
        <f>'RCCP Extrusion'!V$8</f>
        <v>2024</v>
      </c>
      <c r="W8" s="52">
        <f>'RCCP Extrusion'!W$8</f>
        <v>2024</v>
      </c>
      <c r="X8" s="52">
        <f>'RCCP Extrusion'!X$8</f>
        <v>2024</v>
      </c>
      <c r="Y8" s="52">
        <f>'RCCP Extrusion'!Y$8</f>
        <v>2024</v>
      </c>
      <c r="Z8" s="52">
        <f>'RCCP Extrusion'!Z$8</f>
        <v>2024</v>
      </c>
      <c r="AA8" s="52">
        <f>'RCCP Extrusion'!AA$8</f>
        <v>2024</v>
      </c>
      <c r="AB8" s="52">
        <f>'RCCP Extrusion'!AB$8</f>
        <v>2024</v>
      </c>
      <c r="AC8" s="52">
        <f>'RCCP Extrusion'!AC$8</f>
        <v>2024</v>
      </c>
      <c r="AD8" s="52">
        <f>'RCCP Extrusion'!AD$8</f>
        <v>2024</v>
      </c>
      <c r="AE8" s="52">
        <f>'RCCP Extrusion'!AE$8</f>
        <v>2025</v>
      </c>
      <c r="AF8" s="52">
        <f>'RCCP Extrusion'!AF$8</f>
        <v>2025</v>
      </c>
      <c r="AG8" s="52">
        <f>'RCCP Extrusion'!AG$8</f>
        <v>2025</v>
      </c>
      <c r="AH8" s="52">
        <f>'RCCP Extrusion'!AH$8</f>
        <v>2025</v>
      </c>
      <c r="AI8" s="52">
        <f>'RCCP Extrusion'!AI$8</f>
        <v>2025</v>
      </c>
      <c r="AJ8" s="52">
        <f>'RCCP Extrusion'!AJ$8</f>
        <v>2025</v>
      </c>
      <c r="AK8" s="52">
        <f>'RCCP Extrusion'!AK$8</f>
        <v>2025</v>
      </c>
      <c r="AL8" s="52">
        <f>'RCCP Extrusion'!AL$8</f>
        <v>2025</v>
      </c>
      <c r="AM8" s="52">
        <f>'RCCP Extrusion'!AM$8</f>
        <v>2025</v>
      </c>
      <c r="AN8" s="52">
        <f>'RCCP Extrusion'!AN$8</f>
        <v>2025</v>
      </c>
    </row>
    <row r="9" spans="2:40" ht="57" customHeight="1">
      <c r="B9" s="117" t="s">
        <v>68</v>
      </c>
      <c r="C9" s="137" t="s">
        <v>69</v>
      </c>
      <c r="D9" s="55">
        <v>0.75</v>
      </c>
      <c r="E9" s="53">
        <f>E10*$D9</f>
        <v>300000</v>
      </c>
      <c r="F9" s="53">
        <f t="shared" ref="F9:AN9" si="1">F10*$D9</f>
        <v>300000</v>
      </c>
      <c r="G9" s="53">
        <f t="shared" si="1"/>
        <v>300000</v>
      </c>
      <c r="H9" s="53">
        <f t="shared" si="1"/>
        <v>300000</v>
      </c>
      <c r="I9" s="53">
        <f t="shared" si="1"/>
        <v>300000</v>
      </c>
      <c r="J9" s="53">
        <f t="shared" si="1"/>
        <v>300000</v>
      </c>
      <c r="K9" s="53">
        <f t="shared" si="1"/>
        <v>300000</v>
      </c>
      <c r="L9" s="53">
        <f t="shared" si="1"/>
        <v>300000</v>
      </c>
      <c r="M9" s="53">
        <f t="shared" si="1"/>
        <v>300000</v>
      </c>
      <c r="N9" s="53">
        <f t="shared" si="1"/>
        <v>300000</v>
      </c>
      <c r="O9" s="53">
        <f t="shared" si="1"/>
        <v>300000</v>
      </c>
      <c r="P9" s="53">
        <f t="shared" si="1"/>
        <v>300000</v>
      </c>
      <c r="Q9" s="53">
        <f t="shared" si="1"/>
        <v>300000</v>
      </c>
      <c r="R9" s="53">
        <f t="shared" si="1"/>
        <v>300000</v>
      </c>
      <c r="S9" s="53">
        <f t="shared" si="1"/>
        <v>300000</v>
      </c>
      <c r="T9" s="53">
        <f t="shared" si="1"/>
        <v>300000</v>
      </c>
      <c r="U9" s="53">
        <f t="shared" si="1"/>
        <v>300000</v>
      </c>
      <c r="V9" s="53">
        <f t="shared" si="1"/>
        <v>300000</v>
      </c>
      <c r="W9" s="53">
        <f t="shared" si="1"/>
        <v>300000</v>
      </c>
      <c r="X9" s="53">
        <f t="shared" si="1"/>
        <v>300000</v>
      </c>
      <c r="Y9" s="53">
        <f t="shared" si="1"/>
        <v>300000</v>
      </c>
      <c r="Z9" s="53">
        <f t="shared" si="1"/>
        <v>300000</v>
      </c>
      <c r="AA9" s="53">
        <f t="shared" si="1"/>
        <v>300000</v>
      </c>
      <c r="AB9" s="53">
        <f t="shared" si="1"/>
        <v>300000</v>
      </c>
      <c r="AC9" s="53">
        <f t="shared" si="1"/>
        <v>300000</v>
      </c>
      <c r="AD9" s="53">
        <f t="shared" si="1"/>
        <v>300000</v>
      </c>
      <c r="AE9" s="53">
        <f t="shared" si="1"/>
        <v>300000</v>
      </c>
      <c r="AF9" s="53">
        <f t="shared" si="1"/>
        <v>300000</v>
      </c>
      <c r="AG9" s="53">
        <f t="shared" si="1"/>
        <v>300000</v>
      </c>
      <c r="AH9" s="53">
        <f t="shared" si="1"/>
        <v>300000</v>
      </c>
      <c r="AI9" s="53">
        <f t="shared" si="1"/>
        <v>300000</v>
      </c>
      <c r="AJ9" s="53">
        <f t="shared" si="1"/>
        <v>300000</v>
      </c>
      <c r="AK9" s="53">
        <f t="shared" si="1"/>
        <v>300000</v>
      </c>
      <c r="AL9" s="53">
        <f t="shared" si="1"/>
        <v>300000</v>
      </c>
      <c r="AM9" s="53">
        <f t="shared" si="1"/>
        <v>300000</v>
      </c>
      <c r="AN9" s="58">
        <f t="shared" si="1"/>
        <v>300000</v>
      </c>
    </row>
    <row r="10" spans="2:40" ht="42" customHeight="1" thickBot="1">
      <c r="B10" s="118" t="s">
        <v>70</v>
      </c>
      <c r="C10" s="138" t="s">
        <v>71</v>
      </c>
      <c r="D10" s="51"/>
      <c r="E10" s="23">
        <v>400000</v>
      </c>
      <c r="F10" s="23">
        <v>400000</v>
      </c>
      <c r="G10" s="23">
        <v>400000</v>
      </c>
      <c r="H10" s="23">
        <v>400000</v>
      </c>
      <c r="I10" s="23">
        <v>400000</v>
      </c>
      <c r="J10" s="23">
        <v>400000</v>
      </c>
      <c r="K10" s="23">
        <v>400000</v>
      </c>
      <c r="L10" s="23">
        <v>400000</v>
      </c>
      <c r="M10" s="23">
        <v>400000</v>
      </c>
      <c r="N10" s="23">
        <v>400000</v>
      </c>
      <c r="O10" s="23">
        <v>400000</v>
      </c>
      <c r="P10" s="23">
        <v>400000</v>
      </c>
      <c r="Q10" s="23">
        <v>400000</v>
      </c>
      <c r="R10" s="23">
        <v>400000</v>
      </c>
      <c r="S10" s="23">
        <v>400000</v>
      </c>
      <c r="T10" s="23">
        <v>400000</v>
      </c>
      <c r="U10" s="23">
        <v>400000</v>
      </c>
      <c r="V10" s="23">
        <v>400000</v>
      </c>
      <c r="W10" s="23">
        <v>400000</v>
      </c>
      <c r="X10" s="23">
        <v>400000</v>
      </c>
      <c r="Y10" s="23">
        <v>400000</v>
      </c>
      <c r="Z10" s="23">
        <v>400000</v>
      </c>
      <c r="AA10" s="23">
        <v>400000</v>
      </c>
      <c r="AB10" s="23">
        <v>400000</v>
      </c>
      <c r="AC10" s="23">
        <v>400000</v>
      </c>
      <c r="AD10" s="23">
        <v>400000</v>
      </c>
      <c r="AE10" s="23">
        <v>400000</v>
      </c>
      <c r="AF10" s="23">
        <v>400000</v>
      </c>
      <c r="AG10" s="23">
        <v>400000</v>
      </c>
      <c r="AH10" s="23">
        <v>400000</v>
      </c>
      <c r="AI10" s="23">
        <v>400000</v>
      </c>
      <c r="AJ10" s="23">
        <v>400000</v>
      </c>
      <c r="AK10" s="23">
        <v>400000</v>
      </c>
      <c r="AL10" s="23">
        <v>400000</v>
      </c>
      <c r="AM10" s="23">
        <v>400000</v>
      </c>
      <c r="AN10" s="32">
        <v>400000</v>
      </c>
    </row>
    <row r="11" spans="2:40" ht="12.75" customHeight="1" thickBot="1"/>
    <row r="12" spans="2:40" ht="13.5" thickBot="1">
      <c r="B12" s="115" t="s">
        <v>146</v>
      </c>
      <c r="C12" s="124"/>
      <c r="D12" s="38"/>
      <c r="E12" s="30" t="str">
        <f>'RCCP Extrusion'!E$7</f>
        <v>Nov</v>
      </c>
      <c r="F12" s="30" t="str">
        <f>'RCCP Extrusion'!F$7</f>
        <v>Dec</v>
      </c>
      <c r="G12" s="30" t="str">
        <f>'RCCP Extrusion'!G$7</f>
        <v>Jan</v>
      </c>
      <c r="H12" s="30" t="str">
        <f>'RCCP Extrusion'!H$7</f>
        <v>Feb</v>
      </c>
      <c r="I12" s="30" t="str">
        <f>'RCCP Extrusion'!I$7</f>
        <v>Mar</v>
      </c>
      <c r="J12" s="30" t="str">
        <f>'RCCP Extrusion'!J$7</f>
        <v>Apr</v>
      </c>
      <c r="K12" s="30" t="str">
        <f>'RCCP Extrusion'!K$7</f>
        <v>May</v>
      </c>
      <c r="L12" s="30" t="str">
        <f>'RCCP Extrusion'!L$7</f>
        <v>Jun</v>
      </c>
      <c r="M12" s="30" t="str">
        <f>'RCCP Extrusion'!M$7</f>
        <v>Jul</v>
      </c>
      <c r="N12" s="30" t="str">
        <f>'RCCP Extrusion'!N$7</f>
        <v>Aug</v>
      </c>
      <c r="O12" s="30" t="str">
        <f>'RCCP Extrusion'!O$7</f>
        <v>Sep</v>
      </c>
      <c r="P12" s="30" t="str">
        <f>'RCCP Extrusion'!P$7</f>
        <v>Oct</v>
      </c>
      <c r="Q12" s="30" t="str">
        <f>'RCCP Extrusion'!Q$7</f>
        <v>Nov</v>
      </c>
      <c r="R12" s="30" t="str">
        <f>'RCCP Extrusion'!R$7</f>
        <v>Dec</v>
      </c>
      <c r="S12" s="30" t="str">
        <f>'RCCP Extrusion'!S$7</f>
        <v>Jan</v>
      </c>
      <c r="T12" s="30" t="str">
        <f>'RCCP Extrusion'!T$7</f>
        <v>Feb</v>
      </c>
      <c r="U12" s="30" t="str">
        <f>'RCCP Extrusion'!U$7</f>
        <v>Mar</v>
      </c>
      <c r="V12" s="30" t="str">
        <f>'RCCP Extrusion'!V$7</f>
        <v>Apr</v>
      </c>
      <c r="W12" s="30" t="str">
        <f>'RCCP Extrusion'!W$7</f>
        <v>May</v>
      </c>
      <c r="X12" s="30" t="str">
        <f>'RCCP Extrusion'!X$7</f>
        <v>Jun</v>
      </c>
      <c r="Y12" s="30" t="str">
        <f>'RCCP Extrusion'!Y$7</f>
        <v>Jul</v>
      </c>
      <c r="Z12" s="30" t="str">
        <f>'RCCP Extrusion'!Z$7</f>
        <v>Aug</v>
      </c>
      <c r="AA12" s="30" t="str">
        <f>'RCCP Extrusion'!AA$7</f>
        <v>Sep</v>
      </c>
      <c r="AB12" s="30" t="str">
        <f>'RCCP Extrusion'!AB$7</f>
        <v>Oct</v>
      </c>
      <c r="AC12" s="30" t="str">
        <f>'RCCP Extrusion'!AC$7</f>
        <v>Nov</v>
      </c>
      <c r="AD12" s="30" t="str">
        <f>'RCCP Extrusion'!AD$7</f>
        <v>Dec</v>
      </c>
      <c r="AE12" s="30" t="str">
        <f>'RCCP Extrusion'!AE$7</f>
        <v>Jan</v>
      </c>
      <c r="AF12" s="30" t="str">
        <f>'RCCP Extrusion'!AF$7</f>
        <v>Feb</v>
      </c>
      <c r="AG12" s="30" t="str">
        <f>'RCCP Extrusion'!AG$7</f>
        <v>Mar</v>
      </c>
      <c r="AH12" s="30" t="str">
        <f>'RCCP Extrusion'!AH$7</f>
        <v>Apr</v>
      </c>
      <c r="AI12" s="30" t="str">
        <f>'RCCP Extrusion'!AI$7</f>
        <v>May</v>
      </c>
      <c r="AJ12" s="30" t="str">
        <f>'RCCP Extrusion'!AJ$7</f>
        <v>Jun</v>
      </c>
      <c r="AK12" s="30" t="str">
        <f>'RCCP Extrusion'!AK$7</f>
        <v>Jul</v>
      </c>
      <c r="AL12" s="30" t="str">
        <f>'RCCP Extrusion'!AL$7</f>
        <v>Aug</v>
      </c>
      <c r="AM12" s="30" t="str">
        <f>'RCCP Extrusion'!AM$7</f>
        <v>Sep</v>
      </c>
      <c r="AN12" s="30" t="str">
        <f>'RCCP Extrusion'!AN$7</f>
        <v>Oct</v>
      </c>
    </row>
    <row r="13" spans="2:40" ht="25.5" thickBot="1">
      <c r="B13" s="116" t="s">
        <v>66</v>
      </c>
      <c r="C13" s="122" t="s">
        <v>67</v>
      </c>
      <c r="D13" s="141" t="s">
        <v>149</v>
      </c>
      <c r="E13" s="52">
        <f>'RCCP Extrusion'!E$8</f>
        <v>2022</v>
      </c>
      <c r="F13" s="52">
        <f>'RCCP Extrusion'!F$8</f>
        <v>2022</v>
      </c>
      <c r="G13" s="52">
        <f>'RCCP Extrusion'!G$8</f>
        <v>2023</v>
      </c>
      <c r="H13" s="52">
        <f>'RCCP Extrusion'!H$8</f>
        <v>2023</v>
      </c>
      <c r="I13" s="52">
        <f>'RCCP Extrusion'!I$8</f>
        <v>2023</v>
      </c>
      <c r="J13" s="52">
        <f>'RCCP Extrusion'!J$8</f>
        <v>2023</v>
      </c>
      <c r="K13" s="52">
        <f>'RCCP Extrusion'!K$8</f>
        <v>2023</v>
      </c>
      <c r="L13" s="52">
        <f>'RCCP Extrusion'!L$8</f>
        <v>2023</v>
      </c>
      <c r="M13" s="52">
        <f>'RCCP Extrusion'!M$8</f>
        <v>2023</v>
      </c>
      <c r="N13" s="52">
        <f>'RCCP Extrusion'!N$8</f>
        <v>2023</v>
      </c>
      <c r="O13" s="52">
        <f>'RCCP Extrusion'!O$8</f>
        <v>2023</v>
      </c>
      <c r="P13" s="52">
        <f>'RCCP Extrusion'!P$8</f>
        <v>2023</v>
      </c>
      <c r="Q13" s="52">
        <f>'RCCP Extrusion'!Q$8</f>
        <v>2023</v>
      </c>
      <c r="R13" s="52">
        <f>'RCCP Extrusion'!R$8</f>
        <v>2023</v>
      </c>
      <c r="S13" s="52">
        <f>'RCCP Extrusion'!S$8</f>
        <v>2024</v>
      </c>
      <c r="T13" s="52">
        <f>'RCCP Extrusion'!T$8</f>
        <v>2024</v>
      </c>
      <c r="U13" s="52">
        <f>'RCCP Extrusion'!U$8</f>
        <v>2024</v>
      </c>
      <c r="V13" s="52">
        <f>'RCCP Extrusion'!V$8</f>
        <v>2024</v>
      </c>
      <c r="W13" s="52">
        <f>'RCCP Extrusion'!W$8</f>
        <v>2024</v>
      </c>
      <c r="X13" s="52">
        <f>'RCCP Extrusion'!X$8</f>
        <v>2024</v>
      </c>
      <c r="Y13" s="52">
        <f>'RCCP Extrusion'!Y$8</f>
        <v>2024</v>
      </c>
      <c r="Z13" s="52">
        <f>'RCCP Extrusion'!Z$8</f>
        <v>2024</v>
      </c>
      <c r="AA13" s="52">
        <f>'RCCP Extrusion'!AA$8</f>
        <v>2024</v>
      </c>
      <c r="AB13" s="52">
        <f>'RCCP Extrusion'!AB$8</f>
        <v>2024</v>
      </c>
      <c r="AC13" s="52">
        <f>'RCCP Extrusion'!AC$8</f>
        <v>2024</v>
      </c>
      <c r="AD13" s="52">
        <f>'RCCP Extrusion'!AD$8</f>
        <v>2024</v>
      </c>
      <c r="AE13" s="52">
        <f>'RCCP Extrusion'!AE$8</f>
        <v>2025</v>
      </c>
      <c r="AF13" s="52">
        <f>'RCCP Extrusion'!AF$8</f>
        <v>2025</v>
      </c>
      <c r="AG13" s="52">
        <f>'RCCP Extrusion'!AG$8</f>
        <v>2025</v>
      </c>
      <c r="AH13" s="52">
        <f>'RCCP Extrusion'!AH$8</f>
        <v>2025</v>
      </c>
      <c r="AI13" s="52">
        <f>'RCCP Extrusion'!AI$8</f>
        <v>2025</v>
      </c>
      <c r="AJ13" s="52">
        <f>'RCCP Extrusion'!AJ$8</f>
        <v>2025</v>
      </c>
      <c r="AK13" s="52">
        <f>'RCCP Extrusion'!AK$8</f>
        <v>2025</v>
      </c>
      <c r="AL13" s="52">
        <f>'RCCP Extrusion'!AL$8</f>
        <v>2025</v>
      </c>
      <c r="AM13" s="52">
        <f>'RCCP Extrusion'!AM$8</f>
        <v>2025</v>
      </c>
      <c r="AN13" s="52">
        <f>'RCCP Extrusion'!AN$8</f>
        <v>2025</v>
      </c>
    </row>
    <row r="14" spans="2:40" ht="57" customHeight="1">
      <c r="B14" s="117" t="s">
        <v>68</v>
      </c>
      <c r="C14" s="137" t="s">
        <v>69</v>
      </c>
      <c r="D14" s="55">
        <v>0.75</v>
      </c>
      <c r="E14" s="53">
        <f>E15*$D14</f>
        <v>300000</v>
      </c>
      <c r="F14" s="53">
        <f t="shared" ref="F14:AN14" si="2">F15*$D14</f>
        <v>300000</v>
      </c>
      <c r="G14" s="53">
        <f t="shared" si="2"/>
        <v>300000</v>
      </c>
      <c r="H14" s="53">
        <f t="shared" si="2"/>
        <v>300000</v>
      </c>
      <c r="I14" s="53">
        <f t="shared" si="2"/>
        <v>300000</v>
      </c>
      <c r="J14" s="53">
        <f t="shared" si="2"/>
        <v>300000</v>
      </c>
      <c r="K14" s="53">
        <f t="shared" si="2"/>
        <v>300000</v>
      </c>
      <c r="L14" s="53">
        <f t="shared" si="2"/>
        <v>300000</v>
      </c>
      <c r="M14" s="53">
        <f t="shared" si="2"/>
        <v>300000</v>
      </c>
      <c r="N14" s="53">
        <f t="shared" si="2"/>
        <v>300000</v>
      </c>
      <c r="O14" s="53">
        <f t="shared" si="2"/>
        <v>300000</v>
      </c>
      <c r="P14" s="53">
        <f t="shared" si="2"/>
        <v>300000</v>
      </c>
      <c r="Q14" s="53">
        <f t="shared" si="2"/>
        <v>300000</v>
      </c>
      <c r="R14" s="53">
        <f t="shared" si="2"/>
        <v>300000</v>
      </c>
      <c r="S14" s="53">
        <f t="shared" si="2"/>
        <v>300000</v>
      </c>
      <c r="T14" s="53">
        <f t="shared" si="2"/>
        <v>300000</v>
      </c>
      <c r="U14" s="53">
        <f t="shared" si="2"/>
        <v>300000</v>
      </c>
      <c r="V14" s="53">
        <f t="shared" si="2"/>
        <v>300000</v>
      </c>
      <c r="W14" s="53">
        <f t="shared" si="2"/>
        <v>300000</v>
      </c>
      <c r="X14" s="53">
        <f t="shared" si="2"/>
        <v>300000</v>
      </c>
      <c r="Y14" s="53">
        <f t="shared" si="2"/>
        <v>300000</v>
      </c>
      <c r="Z14" s="53">
        <f t="shared" si="2"/>
        <v>300000</v>
      </c>
      <c r="AA14" s="53">
        <f t="shared" si="2"/>
        <v>300000</v>
      </c>
      <c r="AB14" s="53">
        <f t="shared" si="2"/>
        <v>300000</v>
      </c>
      <c r="AC14" s="53">
        <f t="shared" si="2"/>
        <v>300000</v>
      </c>
      <c r="AD14" s="53">
        <f t="shared" si="2"/>
        <v>300000</v>
      </c>
      <c r="AE14" s="53">
        <f t="shared" si="2"/>
        <v>300000</v>
      </c>
      <c r="AF14" s="53">
        <f t="shared" si="2"/>
        <v>300000</v>
      </c>
      <c r="AG14" s="53">
        <f t="shared" si="2"/>
        <v>300000</v>
      </c>
      <c r="AH14" s="53">
        <f t="shared" si="2"/>
        <v>300000</v>
      </c>
      <c r="AI14" s="53">
        <f t="shared" si="2"/>
        <v>300000</v>
      </c>
      <c r="AJ14" s="53">
        <f t="shared" si="2"/>
        <v>300000</v>
      </c>
      <c r="AK14" s="53">
        <f t="shared" si="2"/>
        <v>300000</v>
      </c>
      <c r="AL14" s="53">
        <f t="shared" si="2"/>
        <v>300000</v>
      </c>
      <c r="AM14" s="53">
        <f t="shared" si="2"/>
        <v>300000</v>
      </c>
      <c r="AN14" s="58">
        <f t="shared" si="2"/>
        <v>300000</v>
      </c>
    </row>
    <row r="15" spans="2:40" ht="42" customHeight="1" thickBot="1">
      <c r="B15" s="118" t="s">
        <v>70</v>
      </c>
      <c r="C15" s="138" t="s">
        <v>71</v>
      </c>
      <c r="D15" s="51"/>
      <c r="E15" s="23">
        <v>400000</v>
      </c>
      <c r="F15" s="23">
        <v>400000</v>
      </c>
      <c r="G15" s="23">
        <v>400000</v>
      </c>
      <c r="H15" s="23">
        <v>400000</v>
      </c>
      <c r="I15" s="23">
        <v>400000</v>
      </c>
      <c r="J15" s="23">
        <v>400000</v>
      </c>
      <c r="K15" s="23">
        <v>400000</v>
      </c>
      <c r="L15" s="23">
        <v>400000</v>
      </c>
      <c r="M15" s="23">
        <v>400000</v>
      </c>
      <c r="N15" s="23">
        <v>400000</v>
      </c>
      <c r="O15" s="23">
        <v>400000</v>
      </c>
      <c r="P15" s="23">
        <v>400000</v>
      </c>
      <c r="Q15" s="23">
        <v>400000</v>
      </c>
      <c r="R15" s="23">
        <v>400000</v>
      </c>
      <c r="S15" s="23">
        <v>400000</v>
      </c>
      <c r="T15" s="23">
        <v>400000</v>
      </c>
      <c r="U15" s="23">
        <v>400000</v>
      </c>
      <c r="V15" s="23">
        <v>400000</v>
      </c>
      <c r="W15" s="23">
        <v>400000</v>
      </c>
      <c r="X15" s="23">
        <v>400000</v>
      </c>
      <c r="Y15" s="23">
        <v>400000</v>
      </c>
      <c r="Z15" s="23">
        <v>400000</v>
      </c>
      <c r="AA15" s="23">
        <v>400000</v>
      </c>
      <c r="AB15" s="23">
        <v>400000</v>
      </c>
      <c r="AC15" s="23">
        <v>400000</v>
      </c>
      <c r="AD15" s="23">
        <v>400000</v>
      </c>
      <c r="AE15" s="23">
        <v>400000</v>
      </c>
      <c r="AF15" s="23">
        <v>400000</v>
      </c>
      <c r="AG15" s="23">
        <v>400000</v>
      </c>
      <c r="AH15" s="23">
        <v>400000</v>
      </c>
      <c r="AI15" s="23">
        <v>400000</v>
      </c>
      <c r="AJ15" s="23">
        <v>400000</v>
      </c>
      <c r="AK15" s="23">
        <v>400000</v>
      </c>
      <c r="AL15" s="23">
        <v>400000</v>
      </c>
      <c r="AM15" s="23">
        <v>400000</v>
      </c>
      <c r="AN15" s="32">
        <v>400000</v>
      </c>
    </row>
    <row r="16" spans="2:40" ht="12.75" customHeight="1" thickBot="1"/>
    <row r="17" spans="2:40" ht="13.5" thickBot="1">
      <c r="B17" s="115" t="s">
        <v>147</v>
      </c>
      <c r="C17" s="124"/>
      <c r="D17" s="38"/>
      <c r="E17" s="30" t="str">
        <f>'RCCP Extrusion'!E$7</f>
        <v>Nov</v>
      </c>
      <c r="F17" s="30" t="str">
        <f>'RCCP Extrusion'!F$7</f>
        <v>Dec</v>
      </c>
      <c r="G17" s="30" t="str">
        <f>'RCCP Extrusion'!G$7</f>
        <v>Jan</v>
      </c>
      <c r="H17" s="30" t="str">
        <f>'RCCP Extrusion'!H$7</f>
        <v>Feb</v>
      </c>
      <c r="I17" s="30" t="str">
        <f>'RCCP Extrusion'!I$7</f>
        <v>Mar</v>
      </c>
      <c r="J17" s="30" t="str">
        <f>'RCCP Extrusion'!J$7</f>
        <v>Apr</v>
      </c>
      <c r="K17" s="30" t="str">
        <f>'RCCP Extrusion'!K$7</f>
        <v>May</v>
      </c>
      <c r="L17" s="30" t="str">
        <f>'RCCP Extrusion'!L$7</f>
        <v>Jun</v>
      </c>
      <c r="M17" s="30" t="str">
        <f>'RCCP Extrusion'!M$7</f>
        <v>Jul</v>
      </c>
      <c r="N17" s="30" t="str">
        <f>'RCCP Extrusion'!N$7</f>
        <v>Aug</v>
      </c>
      <c r="O17" s="30" t="str">
        <f>'RCCP Extrusion'!O$7</f>
        <v>Sep</v>
      </c>
      <c r="P17" s="30" t="str">
        <f>'RCCP Extrusion'!P$7</f>
        <v>Oct</v>
      </c>
      <c r="Q17" s="30" t="str">
        <f>'RCCP Extrusion'!Q$7</f>
        <v>Nov</v>
      </c>
      <c r="R17" s="30" t="str">
        <f>'RCCP Extrusion'!R$7</f>
        <v>Dec</v>
      </c>
      <c r="S17" s="30" t="str">
        <f>'RCCP Extrusion'!S$7</f>
        <v>Jan</v>
      </c>
      <c r="T17" s="30" t="str">
        <f>'RCCP Extrusion'!T$7</f>
        <v>Feb</v>
      </c>
      <c r="U17" s="30" t="str">
        <f>'RCCP Extrusion'!U$7</f>
        <v>Mar</v>
      </c>
      <c r="V17" s="30" t="str">
        <f>'RCCP Extrusion'!V$7</f>
        <v>Apr</v>
      </c>
      <c r="W17" s="30" t="str">
        <f>'RCCP Extrusion'!W$7</f>
        <v>May</v>
      </c>
      <c r="X17" s="30" t="str">
        <f>'RCCP Extrusion'!X$7</f>
        <v>Jun</v>
      </c>
      <c r="Y17" s="30" t="str">
        <f>'RCCP Extrusion'!Y$7</f>
        <v>Jul</v>
      </c>
      <c r="Z17" s="30" t="str">
        <f>'RCCP Extrusion'!Z$7</f>
        <v>Aug</v>
      </c>
      <c r="AA17" s="30" t="str">
        <f>'RCCP Extrusion'!AA$7</f>
        <v>Sep</v>
      </c>
      <c r="AB17" s="30" t="str">
        <f>'RCCP Extrusion'!AB$7</f>
        <v>Oct</v>
      </c>
      <c r="AC17" s="30" t="str">
        <f>'RCCP Extrusion'!AC$7</f>
        <v>Nov</v>
      </c>
      <c r="AD17" s="30" t="str">
        <f>'RCCP Extrusion'!AD$7</f>
        <v>Dec</v>
      </c>
      <c r="AE17" s="30" t="str">
        <f>'RCCP Extrusion'!AE$7</f>
        <v>Jan</v>
      </c>
      <c r="AF17" s="30" t="str">
        <f>'RCCP Extrusion'!AF$7</f>
        <v>Feb</v>
      </c>
      <c r="AG17" s="30" t="str">
        <f>'RCCP Extrusion'!AG$7</f>
        <v>Mar</v>
      </c>
      <c r="AH17" s="30" t="str">
        <f>'RCCP Extrusion'!AH$7</f>
        <v>Apr</v>
      </c>
      <c r="AI17" s="30" t="str">
        <f>'RCCP Extrusion'!AI$7</f>
        <v>May</v>
      </c>
      <c r="AJ17" s="30" t="str">
        <f>'RCCP Extrusion'!AJ$7</f>
        <v>Jun</v>
      </c>
      <c r="AK17" s="30" t="str">
        <f>'RCCP Extrusion'!AK$7</f>
        <v>Jul</v>
      </c>
      <c r="AL17" s="30" t="str">
        <f>'RCCP Extrusion'!AL$7</f>
        <v>Aug</v>
      </c>
      <c r="AM17" s="30" t="str">
        <f>'RCCP Extrusion'!AM$7</f>
        <v>Sep</v>
      </c>
      <c r="AN17" s="30" t="str">
        <f>'RCCP Extrusion'!AN$7</f>
        <v>Oct</v>
      </c>
    </row>
    <row r="18" spans="2:40" ht="25.5" thickBot="1">
      <c r="B18" s="116" t="s">
        <v>66</v>
      </c>
      <c r="C18" s="122" t="s">
        <v>67</v>
      </c>
      <c r="D18" s="141" t="s">
        <v>149</v>
      </c>
      <c r="E18" s="52">
        <f>'RCCP Extrusion'!E$8</f>
        <v>2022</v>
      </c>
      <c r="F18" s="52">
        <f>'RCCP Extrusion'!F$8</f>
        <v>2022</v>
      </c>
      <c r="G18" s="52">
        <f>'RCCP Extrusion'!G$8</f>
        <v>2023</v>
      </c>
      <c r="H18" s="52">
        <f>'RCCP Extrusion'!H$8</f>
        <v>2023</v>
      </c>
      <c r="I18" s="52">
        <f>'RCCP Extrusion'!I$8</f>
        <v>2023</v>
      </c>
      <c r="J18" s="52">
        <f>'RCCP Extrusion'!J$8</f>
        <v>2023</v>
      </c>
      <c r="K18" s="52">
        <f>'RCCP Extrusion'!K$8</f>
        <v>2023</v>
      </c>
      <c r="L18" s="52">
        <f>'RCCP Extrusion'!L$8</f>
        <v>2023</v>
      </c>
      <c r="M18" s="52">
        <f>'RCCP Extrusion'!M$8</f>
        <v>2023</v>
      </c>
      <c r="N18" s="52">
        <f>'RCCP Extrusion'!N$8</f>
        <v>2023</v>
      </c>
      <c r="O18" s="52">
        <f>'RCCP Extrusion'!O$8</f>
        <v>2023</v>
      </c>
      <c r="P18" s="52">
        <f>'RCCP Extrusion'!P$8</f>
        <v>2023</v>
      </c>
      <c r="Q18" s="52">
        <f>'RCCP Extrusion'!Q$8</f>
        <v>2023</v>
      </c>
      <c r="R18" s="52">
        <f>'RCCP Extrusion'!R$8</f>
        <v>2023</v>
      </c>
      <c r="S18" s="52">
        <f>'RCCP Extrusion'!S$8</f>
        <v>2024</v>
      </c>
      <c r="T18" s="52">
        <f>'RCCP Extrusion'!T$8</f>
        <v>2024</v>
      </c>
      <c r="U18" s="52">
        <f>'RCCP Extrusion'!U$8</f>
        <v>2024</v>
      </c>
      <c r="V18" s="52">
        <f>'RCCP Extrusion'!V$8</f>
        <v>2024</v>
      </c>
      <c r="W18" s="52">
        <f>'RCCP Extrusion'!W$8</f>
        <v>2024</v>
      </c>
      <c r="X18" s="52">
        <f>'RCCP Extrusion'!X$8</f>
        <v>2024</v>
      </c>
      <c r="Y18" s="52">
        <f>'RCCP Extrusion'!Y$8</f>
        <v>2024</v>
      </c>
      <c r="Z18" s="52">
        <f>'RCCP Extrusion'!Z$8</f>
        <v>2024</v>
      </c>
      <c r="AA18" s="52">
        <f>'RCCP Extrusion'!AA$8</f>
        <v>2024</v>
      </c>
      <c r="AB18" s="52">
        <f>'RCCP Extrusion'!AB$8</f>
        <v>2024</v>
      </c>
      <c r="AC18" s="52">
        <f>'RCCP Extrusion'!AC$8</f>
        <v>2024</v>
      </c>
      <c r="AD18" s="52">
        <f>'RCCP Extrusion'!AD$8</f>
        <v>2024</v>
      </c>
      <c r="AE18" s="52">
        <f>'RCCP Extrusion'!AE$8</f>
        <v>2025</v>
      </c>
      <c r="AF18" s="52">
        <f>'RCCP Extrusion'!AF$8</f>
        <v>2025</v>
      </c>
      <c r="AG18" s="52">
        <f>'RCCP Extrusion'!AG$8</f>
        <v>2025</v>
      </c>
      <c r="AH18" s="52">
        <f>'RCCP Extrusion'!AH$8</f>
        <v>2025</v>
      </c>
      <c r="AI18" s="52">
        <f>'RCCP Extrusion'!AI$8</f>
        <v>2025</v>
      </c>
      <c r="AJ18" s="52">
        <f>'RCCP Extrusion'!AJ$8</f>
        <v>2025</v>
      </c>
      <c r="AK18" s="52">
        <f>'RCCP Extrusion'!AK$8</f>
        <v>2025</v>
      </c>
      <c r="AL18" s="52">
        <f>'RCCP Extrusion'!AL$8</f>
        <v>2025</v>
      </c>
      <c r="AM18" s="52">
        <f>'RCCP Extrusion'!AM$8</f>
        <v>2025</v>
      </c>
      <c r="AN18" s="52">
        <f>'RCCP Extrusion'!AN$8</f>
        <v>2025</v>
      </c>
    </row>
    <row r="19" spans="2:40" ht="57" customHeight="1">
      <c r="B19" s="117" t="s">
        <v>68</v>
      </c>
      <c r="C19" s="137" t="s">
        <v>69</v>
      </c>
      <c r="D19" s="55">
        <v>0.75</v>
      </c>
      <c r="E19" s="53">
        <f>E20*$D19</f>
        <v>300000</v>
      </c>
      <c r="F19" s="53">
        <f t="shared" ref="F19:AN19" si="3">F20*$D19</f>
        <v>300000</v>
      </c>
      <c r="G19" s="53">
        <f t="shared" si="3"/>
        <v>300000</v>
      </c>
      <c r="H19" s="53">
        <f t="shared" si="3"/>
        <v>300000</v>
      </c>
      <c r="I19" s="53">
        <f t="shared" si="3"/>
        <v>300000</v>
      </c>
      <c r="J19" s="53">
        <f t="shared" si="3"/>
        <v>300000</v>
      </c>
      <c r="K19" s="53">
        <f t="shared" si="3"/>
        <v>300000</v>
      </c>
      <c r="L19" s="53">
        <f t="shared" si="3"/>
        <v>300000</v>
      </c>
      <c r="M19" s="53">
        <f t="shared" si="3"/>
        <v>300000</v>
      </c>
      <c r="N19" s="53">
        <f t="shared" si="3"/>
        <v>300000</v>
      </c>
      <c r="O19" s="53">
        <f t="shared" si="3"/>
        <v>300000</v>
      </c>
      <c r="P19" s="53">
        <f t="shared" si="3"/>
        <v>300000</v>
      </c>
      <c r="Q19" s="53">
        <f t="shared" si="3"/>
        <v>300000</v>
      </c>
      <c r="R19" s="53">
        <f t="shared" si="3"/>
        <v>300000</v>
      </c>
      <c r="S19" s="53">
        <f t="shared" si="3"/>
        <v>300000</v>
      </c>
      <c r="T19" s="53">
        <f t="shared" si="3"/>
        <v>300000</v>
      </c>
      <c r="U19" s="53">
        <f t="shared" si="3"/>
        <v>300000</v>
      </c>
      <c r="V19" s="53">
        <f t="shared" si="3"/>
        <v>300000</v>
      </c>
      <c r="W19" s="53">
        <f t="shared" si="3"/>
        <v>300000</v>
      </c>
      <c r="X19" s="53">
        <f t="shared" si="3"/>
        <v>300000</v>
      </c>
      <c r="Y19" s="53">
        <f t="shared" si="3"/>
        <v>300000</v>
      </c>
      <c r="Z19" s="53">
        <f t="shared" si="3"/>
        <v>300000</v>
      </c>
      <c r="AA19" s="53">
        <f t="shared" si="3"/>
        <v>300000</v>
      </c>
      <c r="AB19" s="53">
        <f t="shared" si="3"/>
        <v>300000</v>
      </c>
      <c r="AC19" s="53">
        <f t="shared" si="3"/>
        <v>300000</v>
      </c>
      <c r="AD19" s="53">
        <f t="shared" si="3"/>
        <v>300000</v>
      </c>
      <c r="AE19" s="53">
        <f t="shared" si="3"/>
        <v>300000</v>
      </c>
      <c r="AF19" s="53">
        <f t="shared" si="3"/>
        <v>300000</v>
      </c>
      <c r="AG19" s="53">
        <f t="shared" si="3"/>
        <v>300000</v>
      </c>
      <c r="AH19" s="53">
        <f t="shared" si="3"/>
        <v>300000</v>
      </c>
      <c r="AI19" s="53">
        <f t="shared" si="3"/>
        <v>300000</v>
      </c>
      <c r="AJ19" s="53">
        <f t="shared" si="3"/>
        <v>300000</v>
      </c>
      <c r="AK19" s="53">
        <f t="shared" si="3"/>
        <v>300000</v>
      </c>
      <c r="AL19" s="53">
        <f t="shared" si="3"/>
        <v>300000</v>
      </c>
      <c r="AM19" s="53">
        <f t="shared" si="3"/>
        <v>300000</v>
      </c>
      <c r="AN19" s="58">
        <f t="shared" si="3"/>
        <v>300000</v>
      </c>
    </row>
    <row r="20" spans="2:40" ht="42" customHeight="1" thickBot="1">
      <c r="B20" s="118" t="s">
        <v>70</v>
      </c>
      <c r="C20" s="138" t="s">
        <v>71</v>
      </c>
      <c r="D20" s="51"/>
      <c r="E20" s="23">
        <v>400000</v>
      </c>
      <c r="F20" s="23">
        <v>400000</v>
      </c>
      <c r="G20" s="23">
        <v>400000</v>
      </c>
      <c r="H20" s="23">
        <v>400000</v>
      </c>
      <c r="I20" s="23">
        <v>400000</v>
      </c>
      <c r="J20" s="23">
        <v>400000</v>
      </c>
      <c r="K20" s="23">
        <v>400000</v>
      </c>
      <c r="L20" s="23">
        <v>400000</v>
      </c>
      <c r="M20" s="23">
        <v>400000</v>
      </c>
      <c r="N20" s="23">
        <v>400000</v>
      </c>
      <c r="O20" s="23">
        <v>400000</v>
      </c>
      <c r="P20" s="23">
        <v>400000</v>
      </c>
      <c r="Q20" s="23">
        <v>400000</v>
      </c>
      <c r="R20" s="23">
        <v>400000</v>
      </c>
      <c r="S20" s="23">
        <v>400000</v>
      </c>
      <c r="T20" s="23">
        <v>400000</v>
      </c>
      <c r="U20" s="23">
        <v>400000</v>
      </c>
      <c r="V20" s="23">
        <v>400000</v>
      </c>
      <c r="W20" s="23">
        <v>400000</v>
      </c>
      <c r="X20" s="23">
        <v>400000</v>
      </c>
      <c r="Y20" s="23">
        <v>400000</v>
      </c>
      <c r="Z20" s="23">
        <v>400000</v>
      </c>
      <c r="AA20" s="23">
        <v>400000</v>
      </c>
      <c r="AB20" s="23">
        <v>400000</v>
      </c>
      <c r="AC20" s="23">
        <v>400000</v>
      </c>
      <c r="AD20" s="23">
        <v>400000</v>
      </c>
      <c r="AE20" s="23">
        <v>400000</v>
      </c>
      <c r="AF20" s="23">
        <v>400000</v>
      </c>
      <c r="AG20" s="23">
        <v>400000</v>
      </c>
      <c r="AH20" s="23">
        <v>400000</v>
      </c>
      <c r="AI20" s="23">
        <v>400000</v>
      </c>
      <c r="AJ20" s="23">
        <v>400000</v>
      </c>
      <c r="AK20" s="23">
        <v>400000</v>
      </c>
      <c r="AL20" s="23">
        <v>400000</v>
      </c>
      <c r="AM20" s="23">
        <v>400000</v>
      </c>
      <c r="AN20" s="32">
        <v>400000</v>
      </c>
    </row>
    <row r="21" spans="2:40" ht="12.75" customHeight="1" thickBot="1"/>
    <row r="22" spans="2:40" ht="13.5" thickBot="1">
      <c r="B22" s="115" t="s">
        <v>148</v>
      </c>
      <c r="C22" s="124"/>
      <c r="D22" s="38"/>
      <c r="E22" s="30" t="str">
        <f>'RCCP Extrusion'!E$7</f>
        <v>Nov</v>
      </c>
      <c r="F22" s="30" t="str">
        <f>'RCCP Extrusion'!F$7</f>
        <v>Dec</v>
      </c>
      <c r="G22" s="30" t="str">
        <f>'RCCP Extrusion'!G$7</f>
        <v>Jan</v>
      </c>
      <c r="H22" s="30" t="str">
        <f>'RCCP Extrusion'!H$7</f>
        <v>Feb</v>
      </c>
      <c r="I22" s="30" t="str">
        <f>'RCCP Extrusion'!I$7</f>
        <v>Mar</v>
      </c>
      <c r="J22" s="30" t="str">
        <f>'RCCP Extrusion'!J$7</f>
        <v>Apr</v>
      </c>
      <c r="K22" s="30" t="str">
        <f>'RCCP Extrusion'!K$7</f>
        <v>May</v>
      </c>
      <c r="L22" s="30" t="str">
        <f>'RCCP Extrusion'!L$7</f>
        <v>Jun</v>
      </c>
      <c r="M22" s="30" t="str">
        <f>'RCCP Extrusion'!M$7</f>
        <v>Jul</v>
      </c>
      <c r="N22" s="30" t="str">
        <f>'RCCP Extrusion'!N$7</f>
        <v>Aug</v>
      </c>
      <c r="O22" s="30" t="str">
        <f>'RCCP Extrusion'!O$7</f>
        <v>Sep</v>
      </c>
      <c r="P22" s="30" t="str">
        <f>'RCCP Extrusion'!P$7</f>
        <v>Oct</v>
      </c>
      <c r="Q22" s="30" t="str">
        <f>'RCCP Extrusion'!Q$7</f>
        <v>Nov</v>
      </c>
      <c r="R22" s="30" t="str">
        <f>'RCCP Extrusion'!R$7</f>
        <v>Dec</v>
      </c>
      <c r="S22" s="30" t="str">
        <f>'RCCP Extrusion'!S$7</f>
        <v>Jan</v>
      </c>
      <c r="T22" s="30" t="str">
        <f>'RCCP Extrusion'!T$7</f>
        <v>Feb</v>
      </c>
      <c r="U22" s="30" t="str">
        <f>'RCCP Extrusion'!U$7</f>
        <v>Mar</v>
      </c>
      <c r="V22" s="30" t="str">
        <f>'RCCP Extrusion'!V$7</f>
        <v>Apr</v>
      </c>
      <c r="W22" s="30" t="str">
        <f>'RCCP Extrusion'!W$7</f>
        <v>May</v>
      </c>
      <c r="X22" s="30" t="str">
        <f>'RCCP Extrusion'!X$7</f>
        <v>Jun</v>
      </c>
      <c r="Y22" s="30" t="str">
        <f>'RCCP Extrusion'!Y$7</f>
        <v>Jul</v>
      </c>
      <c r="Z22" s="30" t="str">
        <f>'RCCP Extrusion'!Z$7</f>
        <v>Aug</v>
      </c>
      <c r="AA22" s="30" t="str">
        <f>'RCCP Extrusion'!AA$7</f>
        <v>Sep</v>
      </c>
      <c r="AB22" s="30" t="str">
        <f>'RCCP Extrusion'!AB$7</f>
        <v>Oct</v>
      </c>
      <c r="AC22" s="30" t="str">
        <f>'RCCP Extrusion'!AC$7</f>
        <v>Nov</v>
      </c>
      <c r="AD22" s="30" t="str">
        <f>'RCCP Extrusion'!AD$7</f>
        <v>Dec</v>
      </c>
      <c r="AE22" s="30" t="str">
        <f>'RCCP Extrusion'!AE$7</f>
        <v>Jan</v>
      </c>
      <c r="AF22" s="30" t="str">
        <f>'RCCP Extrusion'!AF$7</f>
        <v>Feb</v>
      </c>
      <c r="AG22" s="30" t="str">
        <f>'RCCP Extrusion'!AG$7</f>
        <v>Mar</v>
      </c>
      <c r="AH22" s="30" t="str">
        <f>'RCCP Extrusion'!AH$7</f>
        <v>Apr</v>
      </c>
      <c r="AI22" s="30" t="str">
        <f>'RCCP Extrusion'!AI$7</f>
        <v>May</v>
      </c>
      <c r="AJ22" s="30" t="str">
        <f>'RCCP Extrusion'!AJ$7</f>
        <v>Jun</v>
      </c>
      <c r="AK22" s="30" t="str">
        <f>'RCCP Extrusion'!AK$7</f>
        <v>Jul</v>
      </c>
      <c r="AL22" s="30" t="str">
        <f>'RCCP Extrusion'!AL$7</f>
        <v>Aug</v>
      </c>
      <c r="AM22" s="30" t="str">
        <f>'RCCP Extrusion'!AM$7</f>
        <v>Sep</v>
      </c>
      <c r="AN22" s="30" t="str">
        <f>'RCCP Extrusion'!AN$7</f>
        <v>Oct</v>
      </c>
    </row>
    <row r="23" spans="2:40" ht="25.5" thickBot="1">
      <c r="B23" s="116" t="s">
        <v>66</v>
      </c>
      <c r="C23" s="122" t="s">
        <v>67</v>
      </c>
      <c r="D23" s="141" t="s">
        <v>149</v>
      </c>
      <c r="E23" s="52">
        <f>'RCCP Extrusion'!E$8</f>
        <v>2022</v>
      </c>
      <c r="F23" s="52">
        <f>'RCCP Extrusion'!F$8</f>
        <v>2022</v>
      </c>
      <c r="G23" s="52">
        <f>'RCCP Extrusion'!G$8</f>
        <v>2023</v>
      </c>
      <c r="H23" s="52">
        <f>'RCCP Extrusion'!H$8</f>
        <v>2023</v>
      </c>
      <c r="I23" s="52">
        <f>'RCCP Extrusion'!I$8</f>
        <v>2023</v>
      </c>
      <c r="J23" s="52">
        <f>'RCCP Extrusion'!J$8</f>
        <v>2023</v>
      </c>
      <c r="K23" s="52">
        <f>'RCCP Extrusion'!K$8</f>
        <v>2023</v>
      </c>
      <c r="L23" s="52">
        <f>'RCCP Extrusion'!L$8</f>
        <v>2023</v>
      </c>
      <c r="M23" s="52">
        <f>'RCCP Extrusion'!M$8</f>
        <v>2023</v>
      </c>
      <c r="N23" s="52">
        <f>'RCCP Extrusion'!N$8</f>
        <v>2023</v>
      </c>
      <c r="O23" s="52">
        <f>'RCCP Extrusion'!O$8</f>
        <v>2023</v>
      </c>
      <c r="P23" s="52">
        <f>'RCCP Extrusion'!P$8</f>
        <v>2023</v>
      </c>
      <c r="Q23" s="52">
        <f>'RCCP Extrusion'!Q$8</f>
        <v>2023</v>
      </c>
      <c r="R23" s="52">
        <f>'RCCP Extrusion'!R$8</f>
        <v>2023</v>
      </c>
      <c r="S23" s="52">
        <f>'RCCP Extrusion'!S$8</f>
        <v>2024</v>
      </c>
      <c r="T23" s="52">
        <f>'RCCP Extrusion'!T$8</f>
        <v>2024</v>
      </c>
      <c r="U23" s="52">
        <f>'RCCP Extrusion'!U$8</f>
        <v>2024</v>
      </c>
      <c r="V23" s="52">
        <f>'RCCP Extrusion'!V$8</f>
        <v>2024</v>
      </c>
      <c r="W23" s="52">
        <f>'RCCP Extrusion'!W$8</f>
        <v>2024</v>
      </c>
      <c r="X23" s="52">
        <f>'RCCP Extrusion'!X$8</f>
        <v>2024</v>
      </c>
      <c r="Y23" s="52">
        <f>'RCCP Extrusion'!Y$8</f>
        <v>2024</v>
      </c>
      <c r="Z23" s="52">
        <f>'RCCP Extrusion'!Z$8</f>
        <v>2024</v>
      </c>
      <c r="AA23" s="52">
        <f>'RCCP Extrusion'!AA$8</f>
        <v>2024</v>
      </c>
      <c r="AB23" s="52">
        <f>'RCCP Extrusion'!AB$8</f>
        <v>2024</v>
      </c>
      <c r="AC23" s="52">
        <f>'RCCP Extrusion'!AC$8</f>
        <v>2024</v>
      </c>
      <c r="AD23" s="52">
        <f>'RCCP Extrusion'!AD$8</f>
        <v>2024</v>
      </c>
      <c r="AE23" s="52">
        <f>'RCCP Extrusion'!AE$8</f>
        <v>2025</v>
      </c>
      <c r="AF23" s="52">
        <f>'RCCP Extrusion'!AF$8</f>
        <v>2025</v>
      </c>
      <c r="AG23" s="52">
        <f>'RCCP Extrusion'!AG$8</f>
        <v>2025</v>
      </c>
      <c r="AH23" s="52">
        <f>'RCCP Extrusion'!AH$8</f>
        <v>2025</v>
      </c>
      <c r="AI23" s="52">
        <f>'RCCP Extrusion'!AI$8</f>
        <v>2025</v>
      </c>
      <c r="AJ23" s="52">
        <f>'RCCP Extrusion'!AJ$8</f>
        <v>2025</v>
      </c>
      <c r="AK23" s="52">
        <f>'RCCP Extrusion'!AK$8</f>
        <v>2025</v>
      </c>
      <c r="AL23" s="52">
        <f>'RCCP Extrusion'!AL$8</f>
        <v>2025</v>
      </c>
      <c r="AM23" s="52">
        <f>'RCCP Extrusion'!AM$8</f>
        <v>2025</v>
      </c>
      <c r="AN23" s="52">
        <f>'RCCP Extrusion'!AN$8</f>
        <v>2025</v>
      </c>
    </row>
    <row r="24" spans="2:40" ht="57" customHeight="1">
      <c r="B24" s="117" t="s">
        <v>68</v>
      </c>
      <c r="C24" s="137" t="s">
        <v>69</v>
      </c>
      <c r="D24" s="140">
        <v>0.75</v>
      </c>
      <c r="E24" s="53">
        <f>E25*$D24</f>
        <v>300000</v>
      </c>
      <c r="F24" s="53">
        <f t="shared" ref="F24:AN24" si="4">F25*$D24</f>
        <v>300000</v>
      </c>
      <c r="G24" s="53">
        <f t="shared" si="4"/>
        <v>300000</v>
      </c>
      <c r="H24" s="53">
        <f t="shared" si="4"/>
        <v>300000</v>
      </c>
      <c r="I24" s="53">
        <f t="shared" si="4"/>
        <v>300000</v>
      </c>
      <c r="J24" s="53">
        <f t="shared" si="4"/>
        <v>300000</v>
      </c>
      <c r="K24" s="53">
        <f t="shared" si="4"/>
        <v>300000</v>
      </c>
      <c r="L24" s="53">
        <f t="shared" si="4"/>
        <v>300000</v>
      </c>
      <c r="M24" s="53">
        <f t="shared" si="4"/>
        <v>300000</v>
      </c>
      <c r="N24" s="53">
        <f t="shared" si="4"/>
        <v>300000</v>
      </c>
      <c r="O24" s="53">
        <f t="shared" si="4"/>
        <v>300000</v>
      </c>
      <c r="P24" s="53">
        <f t="shared" si="4"/>
        <v>300000</v>
      </c>
      <c r="Q24" s="53">
        <f t="shared" si="4"/>
        <v>300000</v>
      </c>
      <c r="R24" s="53">
        <f t="shared" si="4"/>
        <v>300000</v>
      </c>
      <c r="S24" s="53">
        <f t="shared" si="4"/>
        <v>300000</v>
      </c>
      <c r="T24" s="53">
        <f t="shared" si="4"/>
        <v>300000</v>
      </c>
      <c r="U24" s="53">
        <f t="shared" si="4"/>
        <v>300000</v>
      </c>
      <c r="V24" s="53">
        <f t="shared" si="4"/>
        <v>300000</v>
      </c>
      <c r="W24" s="53">
        <f t="shared" si="4"/>
        <v>300000</v>
      </c>
      <c r="X24" s="53">
        <f t="shared" si="4"/>
        <v>300000</v>
      </c>
      <c r="Y24" s="53">
        <f t="shared" si="4"/>
        <v>300000</v>
      </c>
      <c r="Z24" s="53">
        <f t="shared" si="4"/>
        <v>300000</v>
      </c>
      <c r="AA24" s="53">
        <f t="shared" si="4"/>
        <v>300000</v>
      </c>
      <c r="AB24" s="53">
        <f t="shared" si="4"/>
        <v>300000</v>
      </c>
      <c r="AC24" s="53">
        <f t="shared" si="4"/>
        <v>300000</v>
      </c>
      <c r="AD24" s="53">
        <f t="shared" si="4"/>
        <v>300000</v>
      </c>
      <c r="AE24" s="53">
        <f t="shared" si="4"/>
        <v>300000</v>
      </c>
      <c r="AF24" s="53">
        <f t="shared" si="4"/>
        <v>300000</v>
      </c>
      <c r="AG24" s="53">
        <f t="shared" si="4"/>
        <v>300000</v>
      </c>
      <c r="AH24" s="53">
        <f t="shared" si="4"/>
        <v>300000</v>
      </c>
      <c r="AI24" s="53">
        <f t="shared" si="4"/>
        <v>300000</v>
      </c>
      <c r="AJ24" s="53">
        <f t="shared" si="4"/>
        <v>300000</v>
      </c>
      <c r="AK24" s="53">
        <f t="shared" si="4"/>
        <v>300000</v>
      </c>
      <c r="AL24" s="53">
        <f t="shared" si="4"/>
        <v>300000</v>
      </c>
      <c r="AM24" s="53">
        <f t="shared" si="4"/>
        <v>300000</v>
      </c>
      <c r="AN24" s="58">
        <f t="shared" si="4"/>
        <v>300000</v>
      </c>
    </row>
    <row r="25" spans="2:40" ht="42" customHeight="1" thickBot="1">
      <c r="B25" s="118" t="s">
        <v>70</v>
      </c>
      <c r="C25" s="138" t="s">
        <v>71</v>
      </c>
      <c r="D25" s="51"/>
      <c r="E25" s="23">
        <v>400000</v>
      </c>
      <c r="F25" s="23">
        <v>400000</v>
      </c>
      <c r="G25" s="23">
        <v>400000</v>
      </c>
      <c r="H25" s="23">
        <v>400000</v>
      </c>
      <c r="I25" s="23">
        <v>400000</v>
      </c>
      <c r="J25" s="23">
        <v>400000</v>
      </c>
      <c r="K25" s="23">
        <v>400000</v>
      </c>
      <c r="L25" s="23">
        <v>400000</v>
      </c>
      <c r="M25" s="23">
        <v>400000</v>
      </c>
      <c r="N25" s="23">
        <v>400000</v>
      </c>
      <c r="O25" s="23">
        <v>400000</v>
      </c>
      <c r="P25" s="23">
        <v>400000</v>
      </c>
      <c r="Q25" s="23">
        <v>400000</v>
      </c>
      <c r="R25" s="23">
        <v>400000</v>
      </c>
      <c r="S25" s="23">
        <v>400000</v>
      </c>
      <c r="T25" s="23">
        <v>400000</v>
      </c>
      <c r="U25" s="23">
        <v>400000</v>
      </c>
      <c r="V25" s="23">
        <v>400000</v>
      </c>
      <c r="W25" s="23">
        <v>400000</v>
      </c>
      <c r="X25" s="23">
        <v>400000</v>
      </c>
      <c r="Y25" s="23">
        <v>400000</v>
      </c>
      <c r="Z25" s="23">
        <v>400000</v>
      </c>
      <c r="AA25" s="23">
        <v>400000</v>
      </c>
      <c r="AB25" s="23">
        <v>400000</v>
      </c>
      <c r="AC25" s="23">
        <v>400000</v>
      </c>
      <c r="AD25" s="23">
        <v>400000</v>
      </c>
      <c r="AE25" s="23">
        <v>400000</v>
      </c>
      <c r="AF25" s="23">
        <v>400000</v>
      </c>
      <c r="AG25" s="23">
        <v>400000</v>
      </c>
      <c r="AH25" s="23">
        <v>400000</v>
      </c>
      <c r="AI25" s="23">
        <v>400000</v>
      </c>
      <c r="AJ25" s="23">
        <v>400000</v>
      </c>
      <c r="AK25" s="23">
        <v>400000</v>
      </c>
      <c r="AL25" s="23">
        <v>400000</v>
      </c>
      <c r="AM25" s="23">
        <v>400000</v>
      </c>
      <c r="AN25" s="32">
        <v>400000</v>
      </c>
    </row>
    <row r="26" spans="2:40" ht="12.75" customHeight="1" thickBot="1"/>
    <row r="27" spans="2:40" ht="13.5" thickBot="1">
      <c r="B27" s="115" t="s">
        <v>136</v>
      </c>
      <c r="C27" s="125"/>
      <c r="D27" s="112"/>
      <c r="E27" s="34" t="str">
        <f>CONCATENATE(E28,E29)</f>
        <v>Nov2022</v>
      </c>
      <c r="F27" s="34" t="str">
        <f t="shared" ref="F27:AN27" si="5">CONCATENATE(F28,F29)</f>
        <v>Dec2022</v>
      </c>
      <c r="G27" s="34" t="str">
        <f t="shared" si="5"/>
        <v>Jan2023</v>
      </c>
      <c r="H27" s="34" t="str">
        <f t="shared" si="5"/>
        <v>Feb2023</v>
      </c>
      <c r="I27" s="34" t="str">
        <f t="shared" si="5"/>
        <v>Mar2023</v>
      </c>
      <c r="J27" s="34" t="str">
        <f t="shared" si="5"/>
        <v>Apr2023</v>
      </c>
      <c r="K27" s="34" t="str">
        <f t="shared" si="5"/>
        <v>May2023</v>
      </c>
      <c r="L27" s="34" t="str">
        <f t="shared" si="5"/>
        <v>Jun2023</v>
      </c>
      <c r="M27" s="34" t="str">
        <f t="shared" si="5"/>
        <v>Jul2023</v>
      </c>
      <c r="N27" s="34" t="str">
        <f t="shared" si="5"/>
        <v>Aug2023</v>
      </c>
      <c r="O27" s="34" t="str">
        <f t="shared" si="5"/>
        <v>Sep2023</v>
      </c>
      <c r="P27" s="34" t="str">
        <f t="shared" si="5"/>
        <v>Oct2023</v>
      </c>
      <c r="Q27" s="34" t="str">
        <f t="shared" si="5"/>
        <v>Nov2023</v>
      </c>
      <c r="R27" s="34" t="str">
        <f t="shared" si="5"/>
        <v>Dec2023</v>
      </c>
      <c r="S27" s="34" t="str">
        <f t="shared" si="5"/>
        <v>Jan2024</v>
      </c>
      <c r="T27" s="34" t="str">
        <f t="shared" si="5"/>
        <v>Feb2024</v>
      </c>
      <c r="U27" s="34" t="str">
        <f t="shared" si="5"/>
        <v>Mar2024</v>
      </c>
      <c r="V27" s="34" t="str">
        <f t="shared" si="5"/>
        <v>Apr2024</v>
      </c>
      <c r="W27" s="34" t="str">
        <f t="shared" si="5"/>
        <v>May2024</v>
      </c>
      <c r="X27" s="34" t="str">
        <f t="shared" si="5"/>
        <v>Jun2024</v>
      </c>
      <c r="Y27" s="34" t="str">
        <f t="shared" si="5"/>
        <v>Jul2024</v>
      </c>
      <c r="Z27" s="34" t="str">
        <f t="shared" si="5"/>
        <v>Aug2024</v>
      </c>
      <c r="AA27" s="34" t="str">
        <f t="shared" si="5"/>
        <v>Sep2024</v>
      </c>
      <c r="AB27" s="34" t="str">
        <f t="shared" si="5"/>
        <v>Oct2024</v>
      </c>
      <c r="AC27" s="34" t="str">
        <f t="shared" si="5"/>
        <v>Nov2024</v>
      </c>
      <c r="AD27" s="34" t="str">
        <f t="shared" si="5"/>
        <v>Dec2024</v>
      </c>
      <c r="AE27" s="34" t="str">
        <f t="shared" si="5"/>
        <v>Jan2025</v>
      </c>
      <c r="AF27" s="34" t="str">
        <f t="shared" si="5"/>
        <v>Feb2025</v>
      </c>
      <c r="AG27" s="34" t="str">
        <f t="shared" si="5"/>
        <v>Mar2025</v>
      </c>
      <c r="AH27" s="34" t="str">
        <f t="shared" si="5"/>
        <v>Apr2025</v>
      </c>
      <c r="AI27" s="34" t="str">
        <f t="shared" si="5"/>
        <v>May2025</v>
      </c>
      <c r="AJ27" s="34" t="str">
        <f t="shared" si="5"/>
        <v>Jun2025</v>
      </c>
      <c r="AK27" s="34" t="str">
        <f t="shared" si="5"/>
        <v>Jul2025</v>
      </c>
      <c r="AL27" s="34" t="str">
        <f t="shared" si="5"/>
        <v>Aug2025</v>
      </c>
      <c r="AM27" s="34" t="str">
        <f t="shared" si="5"/>
        <v>Sep2025</v>
      </c>
      <c r="AN27" s="37" t="str">
        <f t="shared" si="5"/>
        <v>Oct2025</v>
      </c>
    </row>
    <row r="28" spans="2:40" ht="13.5" thickBot="1">
      <c r="B28" s="119" t="s">
        <v>137</v>
      </c>
      <c r="C28" s="126"/>
      <c r="D28" s="29"/>
      <c r="E28" s="30" t="str">
        <f>E$2</f>
        <v>Nov</v>
      </c>
      <c r="F28" s="30" t="str">
        <f t="shared" ref="F28:AN28" si="6">F$2</f>
        <v>Dec</v>
      </c>
      <c r="G28" s="30" t="str">
        <f t="shared" si="6"/>
        <v>Jan</v>
      </c>
      <c r="H28" s="30" t="str">
        <f t="shared" si="6"/>
        <v>Feb</v>
      </c>
      <c r="I28" s="30" t="str">
        <f t="shared" si="6"/>
        <v>Mar</v>
      </c>
      <c r="J28" s="30" t="str">
        <f t="shared" si="6"/>
        <v>Apr</v>
      </c>
      <c r="K28" s="30" t="str">
        <f t="shared" si="6"/>
        <v>May</v>
      </c>
      <c r="L28" s="30" t="str">
        <f t="shared" si="6"/>
        <v>Jun</v>
      </c>
      <c r="M28" s="30" t="str">
        <f t="shared" si="6"/>
        <v>Jul</v>
      </c>
      <c r="N28" s="30" t="str">
        <f t="shared" si="6"/>
        <v>Aug</v>
      </c>
      <c r="O28" s="30" t="str">
        <f t="shared" si="6"/>
        <v>Sep</v>
      </c>
      <c r="P28" s="30" t="str">
        <f t="shared" si="6"/>
        <v>Oct</v>
      </c>
      <c r="Q28" s="30" t="str">
        <f t="shared" si="6"/>
        <v>Nov</v>
      </c>
      <c r="R28" s="30" t="str">
        <f t="shared" si="6"/>
        <v>Dec</v>
      </c>
      <c r="S28" s="30" t="str">
        <f t="shared" si="6"/>
        <v>Jan</v>
      </c>
      <c r="T28" s="30" t="str">
        <f t="shared" si="6"/>
        <v>Feb</v>
      </c>
      <c r="U28" s="30" t="str">
        <f t="shared" si="6"/>
        <v>Mar</v>
      </c>
      <c r="V28" s="30" t="str">
        <f t="shared" si="6"/>
        <v>Apr</v>
      </c>
      <c r="W28" s="30" t="str">
        <f t="shared" si="6"/>
        <v>May</v>
      </c>
      <c r="X28" s="30" t="str">
        <f t="shared" si="6"/>
        <v>Jun</v>
      </c>
      <c r="Y28" s="30" t="str">
        <f t="shared" si="6"/>
        <v>Jul</v>
      </c>
      <c r="Z28" s="30" t="str">
        <f t="shared" si="6"/>
        <v>Aug</v>
      </c>
      <c r="AA28" s="30" t="str">
        <f t="shared" si="6"/>
        <v>Sep</v>
      </c>
      <c r="AB28" s="30" t="str">
        <f t="shared" si="6"/>
        <v>Oct</v>
      </c>
      <c r="AC28" s="30" t="str">
        <f t="shared" si="6"/>
        <v>Nov</v>
      </c>
      <c r="AD28" s="30" t="str">
        <f t="shared" si="6"/>
        <v>Dec</v>
      </c>
      <c r="AE28" s="30" t="str">
        <f t="shared" si="6"/>
        <v>Jan</v>
      </c>
      <c r="AF28" s="30" t="str">
        <f t="shared" si="6"/>
        <v>Feb</v>
      </c>
      <c r="AG28" s="30" t="str">
        <f t="shared" si="6"/>
        <v>Mar</v>
      </c>
      <c r="AH28" s="30" t="str">
        <f t="shared" si="6"/>
        <v>Apr</v>
      </c>
      <c r="AI28" s="30" t="str">
        <f t="shared" si="6"/>
        <v>May</v>
      </c>
      <c r="AJ28" s="30" t="str">
        <f t="shared" si="6"/>
        <v>Jun</v>
      </c>
      <c r="AK28" s="30" t="str">
        <f t="shared" si="6"/>
        <v>Jul</v>
      </c>
      <c r="AL28" s="30" t="str">
        <f t="shared" si="6"/>
        <v>Aug</v>
      </c>
      <c r="AM28" s="30" t="str">
        <f t="shared" si="6"/>
        <v>Sep</v>
      </c>
      <c r="AN28" s="30" t="str">
        <f t="shared" si="6"/>
        <v>Oct</v>
      </c>
    </row>
    <row r="29" spans="2:40" ht="25.5" thickBot="1">
      <c r="B29" s="116" t="s">
        <v>66</v>
      </c>
      <c r="C29" s="122" t="s">
        <v>67</v>
      </c>
      <c r="D29" s="141" t="s">
        <v>149</v>
      </c>
      <c r="E29" s="52">
        <f>E$3</f>
        <v>2022</v>
      </c>
      <c r="F29" s="52">
        <f t="shared" ref="F29:AN29" si="7">F$3</f>
        <v>2022</v>
      </c>
      <c r="G29" s="52">
        <f t="shared" si="7"/>
        <v>2023</v>
      </c>
      <c r="H29" s="52">
        <f t="shared" si="7"/>
        <v>2023</v>
      </c>
      <c r="I29" s="52">
        <f t="shared" si="7"/>
        <v>2023</v>
      </c>
      <c r="J29" s="52">
        <f t="shared" si="7"/>
        <v>2023</v>
      </c>
      <c r="K29" s="52">
        <f t="shared" si="7"/>
        <v>2023</v>
      </c>
      <c r="L29" s="52">
        <f t="shared" si="7"/>
        <v>2023</v>
      </c>
      <c r="M29" s="52">
        <f t="shared" si="7"/>
        <v>2023</v>
      </c>
      <c r="N29" s="52">
        <f t="shared" si="7"/>
        <v>2023</v>
      </c>
      <c r="O29" s="52">
        <f t="shared" si="7"/>
        <v>2023</v>
      </c>
      <c r="P29" s="52">
        <f t="shared" si="7"/>
        <v>2023</v>
      </c>
      <c r="Q29" s="52">
        <f t="shared" si="7"/>
        <v>2023</v>
      </c>
      <c r="R29" s="52">
        <f t="shared" si="7"/>
        <v>2023</v>
      </c>
      <c r="S29" s="52">
        <f t="shared" si="7"/>
        <v>2024</v>
      </c>
      <c r="T29" s="52">
        <f t="shared" si="7"/>
        <v>2024</v>
      </c>
      <c r="U29" s="52">
        <f t="shared" si="7"/>
        <v>2024</v>
      </c>
      <c r="V29" s="52">
        <f t="shared" si="7"/>
        <v>2024</v>
      </c>
      <c r="W29" s="52">
        <f t="shared" si="7"/>
        <v>2024</v>
      </c>
      <c r="X29" s="52">
        <f t="shared" si="7"/>
        <v>2024</v>
      </c>
      <c r="Y29" s="52">
        <f t="shared" si="7"/>
        <v>2024</v>
      </c>
      <c r="Z29" s="52">
        <f t="shared" si="7"/>
        <v>2024</v>
      </c>
      <c r="AA29" s="52">
        <f t="shared" si="7"/>
        <v>2024</v>
      </c>
      <c r="AB29" s="52">
        <f t="shared" si="7"/>
        <v>2024</v>
      </c>
      <c r="AC29" s="52">
        <f t="shared" si="7"/>
        <v>2024</v>
      </c>
      <c r="AD29" s="52">
        <f t="shared" si="7"/>
        <v>2024</v>
      </c>
      <c r="AE29" s="52">
        <f t="shared" si="7"/>
        <v>2025</v>
      </c>
      <c r="AF29" s="52">
        <f t="shared" si="7"/>
        <v>2025</v>
      </c>
      <c r="AG29" s="52">
        <f t="shared" si="7"/>
        <v>2025</v>
      </c>
      <c r="AH29" s="52">
        <f t="shared" si="7"/>
        <v>2025</v>
      </c>
      <c r="AI29" s="52">
        <f t="shared" si="7"/>
        <v>2025</v>
      </c>
      <c r="AJ29" s="52">
        <f t="shared" si="7"/>
        <v>2025</v>
      </c>
      <c r="AK29" s="52">
        <f t="shared" si="7"/>
        <v>2025</v>
      </c>
      <c r="AL29" s="52">
        <f t="shared" si="7"/>
        <v>2025</v>
      </c>
      <c r="AM29" s="52">
        <f t="shared" si="7"/>
        <v>2025</v>
      </c>
      <c r="AN29" s="52">
        <f t="shared" si="7"/>
        <v>2025</v>
      </c>
    </row>
    <row r="30" spans="2:40" ht="35" thickBot="1">
      <c r="B30" s="117" t="s">
        <v>68</v>
      </c>
      <c r="C30" s="137" t="s">
        <v>69</v>
      </c>
      <c r="D30" s="140">
        <v>0.8</v>
      </c>
      <c r="E30" s="56">
        <f>E31*$D30</f>
        <v>160000</v>
      </c>
      <c r="F30" s="56">
        <f t="shared" ref="F30:AN30" si="8">F31*$D30</f>
        <v>160000</v>
      </c>
      <c r="G30" s="56">
        <f t="shared" si="8"/>
        <v>160000</v>
      </c>
      <c r="H30" s="56">
        <f t="shared" si="8"/>
        <v>160000</v>
      </c>
      <c r="I30" s="56">
        <f t="shared" si="8"/>
        <v>160000</v>
      </c>
      <c r="J30" s="56">
        <f t="shared" si="8"/>
        <v>160000</v>
      </c>
      <c r="K30" s="56">
        <f t="shared" si="8"/>
        <v>160000</v>
      </c>
      <c r="L30" s="56">
        <f t="shared" si="8"/>
        <v>160000</v>
      </c>
      <c r="M30" s="56">
        <f t="shared" si="8"/>
        <v>160000</v>
      </c>
      <c r="N30" s="56">
        <f t="shared" si="8"/>
        <v>160000</v>
      </c>
      <c r="O30" s="56">
        <f t="shared" si="8"/>
        <v>160000</v>
      </c>
      <c r="P30" s="56">
        <f t="shared" si="8"/>
        <v>160000</v>
      </c>
      <c r="Q30" s="56">
        <f t="shared" si="8"/>
        <v>160000</v>
      </c>
      <c r="R30" s="56">
        <f t="shared" si="8"/>
        <v>160000</v>
      </c>
      <c r="S30" s="56">
        <f t="shared" si="8"/>
        <v>160000</v>
      </c>
      <c r="T30" s="56">
        <f t="shared" si="8"/>
        <v>160000</v>
      </c>
      <c r="U30" s="56">
        <f t="shared" si="8"/>
        <v>160000</v>
      </c>
      <c r="V30" s="56">
        <f t="shared" si="8"/>
        <v>160000</v>
      </c>
      <c r="W30" s="56">
        <f t="shared" si="8"/>
        <v>160000</v>
      </c>
      <c r="X30" s="56">
        <f t="shared" si="8"/>
        <v>160000</v>
      </c>
      <c r="Y30" s="56">
        <f t="shared" si="8"/>
        <v>160000</v>
      </c>
      <c r="Z30" s="56">
        <f t="shared" si="8"/>
        <v>160000</v>
      </c>
      <c r="AA30" s="56">
        <f t="shared" si="8"/>
        <v>160000</v>
      </c>
      <c r="AB30" s="56">
        <f t="shared" si="8"/>
        <v>160000</v>
      </c>
      <c r="AC30" s="56">
        <f t="shared" si="8"/>
        <v>160000</v>
      </c>
      <c r="AD30" s="56">
        <f t="shared" si="8"/>
        <v>160000</v>
      </c>
      <c r="AE30" s="56">
        <f t="shared" si="8"/>
        <v>160000</v>
      </c>
      <c r="AF30" s="56">
        <f t="shared" si="8"/>
        <v>160000</v>
      </c>
      <c r="AG30" s="56">
        <f t="shared" si="8"/>
        <v>160000</v>
      </c>
      <c r="AH30" s="56">
        <f t="shared" si="8"/>
        <v>160000</v>
      </c>
      <c r="AI30" s="56">
        <f t="shared" si="8"/>
        <v>160000</v>
      </c>
      <c r="AJ30" s="56">
        <f t="shared" si="8"/>
        <v>160000</v>
      </c>
      <c r="AK30" s="56">
        <f t="shared" si="8"/>
        <v>160000</v>
      </c>
      <c r="AL30" s="56">
        <f t="shared" si="8"/>
        <v>160000</v>
      </c>
      <c r="AM30" s="56">
        <f t="shared" si="8"/>
        <v>160000</v>
      </c>
      <c r="AN30" s="57">
        <f t="shared" si="8"/>
        <v>160000</v>
      </c>
    </row>
    <row r="31" spans="2:40" ht="23.5" thickBot="1">
      <c r="B31" s="118" t="s">
        <v>70</v>
      </c>
      <c r="C31" s="138" t="s">
        <v>71</v>
      </c>
      <c r="D31" s="51"/>
      <c r="E31" s="23">
        <v>200000</v>
      </c>
      <c r="F31" s="23">
        <v>200000</v>
      </c>
      <c r="G31" s="23">
        <v>200000</v>
      </c>
      <c r="H31" s="23">
        <v>200000</v>
      </c>
      <c r="I31" s="23">
        <v>200000</v>
      </c>
      <c r="J31" s="23">
        <v>200000</v>
      </c>
      <c r="K31" s="23">
        <v>200000</v>
      </c>
      <c r="L31" s="23">
        <v>200000</v>
      </c>
      <c r="M31" s="23">
        <v>200000</v>
      </c>
      <c r="N31" s="23">
        <v>200000</v>
      </c>
      <c r="O31" s="23">
        <v>200000</v>
      </c>
      <c r="P31" s="23">
        <v>200000</v>
      </c>
      <c r="Q31" s="23">
        <v>200000</v>
      </c>
      <c r="R31" s="23">
        <v>200000</v>
      </c>
      <c r="S31" s="23">
        <v>200000</v>
      </c>
      <c r="T31" s="23">
        <v>200000</v>
      </c>
      <c r="U31" s="23">
        <v>200000</v>
      </c>
      <c r="V31" s="23">
        <v>200000</v>
      </c>
      <c r="W31" s="23">
        <v>200000</v>
      </c>
      <c r="X31" s="23">
        <v>200000</v>
      </c>
      <c r="Y31" s="23">
        <v>200000</v>
      </c>
      <c r="Z31" s="23">
        <v>200000</v>
      </c>
      <c r="AA31" s="23">
        <v>200000</v>
      </c>
      <c r="AB31" s="23">
        <v>200000</v>
      </c>
      <c r="AC31" s="23">
        <v>200000</v>
      </c>
      <c r="AD31" s="23">
        <v>200000</v>
      </c>
      <c r="AE31" s="23">
        <v>200000</v>
      </c>
      <c r="AF31" s="23">
        <v>200000</v>
      </c>
      <c r="AG31" s="23">
        <v>200000</v>
      </c>
      <c r="AH31" s="23">
        <v>200000</v>
      </c>
      <c r="AI31" s="23">
        <v>200000</v>
      </c>
      <c r="AJ31" s="23">
        <v>200000</v>
      </c>
      <c r="AK31" s="23">
        <v>200000</v>
      </c>
      <c r="AL31" s="23">
        <v>200000</v>
      </c>
      <c r="AM31" s="23">
        <v>200000</v>
      </c>
      <c r="AN31" s="23">
        <v>200000</v>
      </c>
    </row>
    <row r="32" spans="2:40" ht="13" thickBot="1"/>
    <row r="33" spans="1:40" ht="13.5" thickBot="1">
      <c r="A33" s="28"/>
      <c r="B33" s="115" t="s">
        <v>136</v>
      </c>
      <c r="C33" s="127"/>
      <c r="D33" s="34"/>
      <c r="E33" s="35" t="str">
        <f>CONCATENATE(E34,E35)</f>
        <v>Nov2022</v>
      </c>
      <c r="F33" s="35" t="str">
        <f t="shared" ref="F33:AN33" si="9">CONCATENATE(F34,F35)</f>
        <v>Dec2022</v>
      </c>
      <c r="G33" s="35" t="str">
        <f t="shared" si="9"/>
        <v>Jan2023</v>
      </c>
      <c r="H33" s="35" t="str">
        <f t="shared" si="9"/>
        <v>Feb2023</v>
      </c>
      <c r="I33" s="35" t="str">
        <f t="shared" si="9"/>
        <v>Mar2023</v>
      </c>
      <c r="J33" s="35" t="str">
        <f t="shared" si="9"/>
        <v>Apr2023</v>
      </c>
      <c r="K33" s="35" t="str">
        <f t="shared" si="9"/>
        <v>May2023</v>
      </c>
      <c r="L33" s="35" t="str">
        <f t="shared" si="9"/>
        <v>Jun2023</v>
      </c>
      <c r="M33" s="35" t="str">
        <f t="shared" si="9"/>
        <v>Jul2023</v>
      </c>
      <c r="N33" s="35" t="str">
        <f t="shared" si="9"/>
        <v>Aug2023</v>
      </c>
      <c r="O33" s="35" t="str">
        <f t="shared" si="9"/>
        <v>Sep2023</v>
      </c>
      <c r="P33" s="35" t="str">
        <f t="shared" si="9"/>
        <v>Oct2023</v>
      </c>
      <c r="Q33" s="35" t="str">
        <f t="shared" si="9"/>
        <v>Nov2023</v>
      </c>
      <c r="R33" s="35" t="str">
        <f t="shared" si="9"/>
        <v>Dec2023</v>
      </c>
      <c r="S33" s="35" t="str">
        <f t="shared" si="9"/>
        <v>Jan2024</v>
      </c>
      <c r="T33" s="35" t="str">
        <f t="shared" si="9"/>
        <v>Feb2024</v>
      </c>
      <c r="U33" s="35" t="str">
        <f t="shared" si="9"/>
        <v>Mar2024</v>
      </c>
      <c r="V33" s="35" t="str">
        <f t="shared" si="9"/>
        <v>Apr2024</v>
      </c>
      <c r="W33" s="35" t="str">
        <f t="shared" si="9"/>
        <v>May2024</v>
      </c>
      <c r="X33" s="35" t="str">
        <f t="shared" si="9"/>
        <v>Jun2024</v>
      </c>
      <c r="Y33" s="35" t="str">
        <f t="shared" si="9"/>
        <v>Jul2024</v>
      </c>
      <c r="Z33" s="35" t="str">
        <f t="shared" si="9"/>
        <v>Aug2024</v>
      </c>
      <c r="AA33" s="35" t="str">
        <f t="shared" si="9"/>
        <v>Sep2024</v>
      </c>
      <c r="AB33" s="35" t="str">
        <f t="shared" si="9"/>
        <v>Oct2024</v>
      </c>
      <c r="AC33" s="35" t="str">
        <f t="shared" si="9"/>
        <v>Nov2024</v>
      </c>
      <c r="AD33" s="35" t="str">
        <f t="shared" si="9"/>
        <v>Dec2024</v>
      </c>
      <c r="AE33" s="35" t="str">
        <f t="shared" si="9"/>
        <v>Jan2025</v>
      </c>
      <c r="AF33" s="35" t="str">
        <f t="shared" si="9"/>
        <v>Feb2025</v>
      </c>
      <c r="AG33" s="35" t="str">
        <f t="shared" si="9"/>
        <v>Mar2025</v>
      </c>
      <c r="AH33" s="35" t="str">
        <f t="shared" si="9"/>
        <v>Apr2025</v>
      </c>
      <c r="AI33" s="35" t="str">
        <f t="shared" si="9"/>
        <v>May2025</v>
      </c>
      <c r="AJ33" s="35" t="str">
        <f t="shared" si="9"/>
        <v>Jun2025</v>
      </c>
      <c r="AK33" s="35" t="str">
        <f t="shared" si="9"/>
        <v>Jul2025</v>
      </c>
      <c r="AL33" s="35" t="str">
        <f t="shared" si="9"/>
        <v>Aug2025</v>
      </c>
      <c r="AM33" s="35" t="str">
        <f t="shared" si="9"/>
        <v>Sep2025</v>
      </c>
      <c r="AN33" s="36" t="str">
        <f t="shared" si="9"/>
        <v>Oct2025</v>
      </c>
    </row>
    <row r="34" spans="1:40" ht="13.5" thickBot="1">
      <c r="B34" s="120" t="s">
        <v>138</v>
      </c>
      <c r="C34" s="126"/>
      <c r="D34" s="29"/>
      <c r="E34" s="30" t="str">
        <f>E$2</f>
        <v>Nov</v>
      </c>
      <c r="F34" s="30" t="str">
        <f t="shared" ref="F34:AN34" si="10">F$2</f>
        <v>Dec</v>
      </c>
      <c r="G34" s="30" t="str">
        <f t="shared" si="10"/>
        <v>Jan</v>
      </c>
      <c r="H34" s="30" t="str">
        <f t="shared" si="10"/>
        <v>Feb</v>
      </c>
      <c r="I34" s="30" t="str">
        <f t="shared" si="10"/>
        <v>Mar</v>
      </c>
      <c r="J34" s="30" t="str">
        <f t="shared" si="10"/>
        <v>Apr</v>
      </c>
      <c r="K34" s="30" t="str">
        <f t="shared" si="10"/>
        <v>May</v>
      </c>
      <c r="L34" s="30" t="str">
        <f t="shared" si="10"/>
        <v>Jun</v>
      </c>
      <c r="M34" s="30" t="str">
        <f t="shared" si="10"/>
        <v>Jul</v>
      </c>
      <c r="N34" s="30" t="str">
        <f t="shared" si="10"/>
        <v>Aug</v>
      </c>
      <c r="O34" s="30" t="str">
        <f t="shared" si="10"/>
        <v>Sep</v>
      </c>
      <c r="P34" s="30" t="str">
        <f t="shared" si="10"/>
        <v>Oct</v>
      </c>
      <c r="Q34" s="30" t="str">
        <f t="shared" si="10"/>
        <v>Nov</v>
      </c>
      <c r="R34" s="30" t="str">
        <f t="shared" si="10"/>
        <v>Dec</v>
      </c>
      <c r="S34" s="30" t="str">
        <f t="shared" si="10"/>
        <v>Jan</v>
      </c>
      <c r="T34" s="30" t="str">
        <f t="shared" si="10"/>
        <v>Feb</v>
      </c>
      <c r="U34" s="30" t="str">
        <f t="shared" si="10"/>
        <v>Mar</v>
      </c>
      <c r="V34" s="30" t="str">
        <f t="shared" si="10"/>
        <v>Apr</v>
      </c>
      <c r="W34" s="30" t="str">
        <f t="shared" si="10"/>
        <v>May</v>
      </c>
      <c r="X34" s="30" t="str">
        <f t="shared" si="10"/>
        <v>Jun</v>
      </c>
      <c r="Y34" s="30" t="str">
        <f t="shared" si="10"/>
        <v>Jul</v>
      </c>
      <c r="Z34" s="30" t="str">
        <f t="shared" si="10"/>
        <v>Aug</v>
      </c>
      <c r="AA34" s="30" t="str">
        <f t="shared" si="10"/>
        <v>Sep</v>
      </c>
      <c r="AB34" s="30" t="str">
        <f t="shared" si="10"/>
        <v>Oct</v>
      </c>
      <c r="AC34" s="30" t="str">
        <f t="shared" si="10"/>
        <v>Nov</v>
      </c>
      <c r="AD34" s="30" t="str">
        <f t="shared" si="10"/>
        <v>Dec</v>
      </c>
      <c r="AE34" s="30" t="str">
        <f t="shared" si="10"/>
        <v>Jan</v>
      </c>
      <c r="AF34" s="30" t="str">
        <f t="shared" si="10"/>
        <v>Feb</v>
      </c>
      <c r="AG34" s="30" t="str">
        <f t="shared" si="10"/>
        <v>Mar</v>
      </c>
      <c r="AH34" s="30" t="str">
        <f t="shared" si="10"/>
        <v>Apr</v>
      </c>
      <c r="AI34" s="30" t="str">
        <f t="shared" si="10"/>
        <v>May</v>
      </c>
      <c r="AJ34" s="30" t="str">
        <f t="shared" si="10"/>
        <v>Jun</v>
      </c>
      <c r="AK34" s="30" t="str">
        <f t="shared" si="10"/>
        <v>Jul</v>
      </c>
      <c r="AL34" s="30" t="str">
        <f t="shared" si="10"/>
        <v>Aug</v>
      </c>
      <c r="AM34" s="30" t="str">
        <f t="shared" si="10"/>
        <v>Sep</v>
      </c>
      <c r="AN34" s="30" t="str">
        <f t="shared" si="10"/>
        <v>Oct</v>
      </c>
    </row>
    <row r="35" spans="1:40" ht="25.5" thickBot="1">
      <c r="B35" s="116" t="s">
        <v>66</v>
      </c>
      <c r="C35" s="122" t="s">
        <v>67</v>
      </c>
      <c r="D35" s="141" t="s">
        <v>149</v>
      </c>
      <c r="E35" s="1">
        <f>E$3</f>
        <v>2022</v>
      </c>
      <c r="F35" s="1">
        <f t="shared" ref="F35:AN35" si="11">F$3</f>
        <v>2022</v>
      </c>
      <c r="G35" s="1">
        <f t="shared" si="11"/>
        <v>2023</v>
      </c>
      <c r="H35" s="1">
        <f t="shared" si="11"/>
        <v>2023</v>
      </c>
      <c r="I35" s="1">
        <f t="shared" si="11"/>
        <v>2023</v>
      </c>
      <c r="J35" s="1">
        <f t="shared" si="11"/>
        <v>2023</v>
      </c>
      <c r="K35" s="1">
        <f t="shared" si="11"/>
        <v>2023</v>
      </c>
      <c r="L35" s="1">
        <f t="shared" si="11"/>
        <v>2023</v>
      </c>
      <c r="M35" s="1">
        <f t="shared" si="11"/>
        <v>2023</v>
      </c>
      <c r="N35" s="1">
        <f t="shared" si="11"/>
        <v>2023</v>
      </c>
      <c r="O35" s="1">
        <f t="shared" si="11"/>
        <v>2023</v>
      </c>
      <c r="P35" s="1">
        <f t="shared" si="11"/>
        <v>2023</v>
      </c>
      <c r="Q35" s="1">
        <f t="shared" si="11"/>
        <v>2023</v>
      </c>
      <c r="R35" s="1">
        <f t="shared" si="11"/>
        <v>2023</v>
      </c>
      <c r="S35" s="1">
        <f t="shared" si="11"/>
        <v>2024</v>
      </c>
      <c r="T35" s="1">
        <f t="shared" si="11"/>
        <v>2024</v>
      </c>
      <c r="U35" s="1">
        <f t="shared" si="11"/>
        <v>2024</v>
      </c>
      <c r="V35" s="1">
        <f t="shared" si="11"/>
        <v>2024</v>
      </c>
      <c r="W35" s="1">
        <f t="shared" si="11"/>
        <v>2024</v>
      </c>
      <c r="X35" s="1">
        <f t="shared" si="11"/>
        <v>2024</v>
      </c>
      <c r="Y35" s="1">
        <f t="shared" si="11"/>
        <v>2024</v>
      </c>
      <c r="Z35" s="1">
        <f t="shared" si="11"/>
        <v>2024</v>
      </c>
      <c r="AA35" s="1">
        <f t="shared" si="11"/>
        <v>2024</v>
      </c>
      <c r="AB35" s="1">
        <f t="shared" si="11"/>
        <v>2024</v>
      </c>
      <c r="AC35" s="1">
        <f t="shared" si="11"/>
        <v>2024</v>
      </c>
      <c r="AD35" s="1">
        <f t="shared" si="11"/>
        <v>2024</v>
      </c>
      <c r="AE35" s="1">
        <f t="shared" si="11"/>
        <v>2025</v>
      </c>
      <c r="AF35" s="1">
        <f t="shared" si="11"/>
        <v>2025</v>
      </c>
      <c r="AG35" s="1">
        <f t="shared" si="11"/>
        <v>2025</v>
      </c>
      <c r="AH35" s="1">
        <f t="shared" si="11"/>
        <v>2025</v>
      </c>
      <c r="AI35" s="1">
        <f t="shared" si="11"/>
        <v>2025</v>
      </c>
      <c r="AJ35" s="1">
        <f t="shared" si="11"/>
        <v>2025</v>
      </c>
      <c r="AK35" s="1">
        <f t="shared" si="11"/>
        <v>2025</v>
      </c>
      <c r="AL35" s="1">
        <f t="shared" si="11"/>
        <v>2025</v>
      </c>
      <c r="AM35" s="1">
        <f t="shared" si="11"/>
        <v>2025</v>
      </c>
      <c r="AN35" s="1">
        <f t="shared" si="11"/>
        <v>2025</v>
      </c>
    </row>
    <row r="36" spans="1:40" ht="35" thickBot="1">
      <c r="B36" s="117" t="s">
        <v>68</v>
      </c>
      <c r="C36" s="137" t="s">
        <v>69</v>
      </c>
      <c r="D36" s="140">
        <v>0.8</v>
      </c>
      <c r="E36" s="56">
        <f>E37*$D36</f>
        <v>32000</v>
      </c>
      <c r="F36" s="56">
        <f t="shared" ref="F36:AN36" si="12">F37*$D36</f>
        <v>32000</v>
      </c>
      <c r="G36" s="56">
        <f t="shared" si="12"/>
        <v>32000</v>
      </c>
      <c r="H36" s="56">
        <f t="shared" si="12"/>
        <v>32000</v>
      </c>
      <c r="I36" s="56">
        <f t="shared" si="12"/>
        <v>32000</v>
      </c>
      <c r="J36" s="56">
        <f t="shared" si="12"/>
        <v>32000</v>
      </c>
      <c r="K36" s="56">
        <f t="shared" si="12"/>
        <v>32000</v>
      </c>
      <c r="L36" s="56">
        <f t="shared" si="12"/>
        <v>32000</v>
      </c>
      <c r="M36" s="56">
        <f t="shared" si="12"/>
        <v>32000</v>
      </c>
      <c r="N36" s="56">
        <f t="shared" si="12"/>
        <v>32000</v>
      </c>
      <c r="O36" s="56">
        <f t="shared" si="12"/>
        <v>32000</v>
      </c>
      <c r="P36" s="56">
        <f t="shared" si="12"/>
        <v>32000</v>
      </c>
      <c r="Q36" s="56">
        <f t="shared" si="12"/>
        <v>32000</v>
      </c>
      <c r="R36" s="56">
        <f t="shared" si="12"/>
        <v>32000</v>
      </c>
      <c r="S36" s="56">
        <f t="shared" si="12"/>
        <v>32000</v>
      </c>
      <c r="T36" s="56">
        <f t="shared" si="12"/>
        <v>32000</v>
      </c>
      <c r="U36" s="56">
        <f t="shared" si="12"/>
        <v>32000</v>
      </c>
      <c r="V36" s="56">
        <f t="shared" si="12"/>
        <v>32000</v>
      </c>
      <c r="W36" s="56">
        <f t="shared" si="12"/>
        <v>32000</v>
      </c>
      <c r="X36" s="56">
        <f t="shared" si="12"/>
        <v>32000</v>
      </c>
      <c r="Y36" s="56">
        <f t="shared" si="12"/>
        <v>32000</v>
      </c>
      <c r="Z36" s="56">
        <f t="shared" si="12"/>
        <v>32000</v>
      </c>
      <c r="AA36" s="56">
        <f t="shared" si="12"/>
        <v>32000</v>
      </c>
      <c r="AB36" s="56">
        <f t="shared" si="12"/>
        <v>32000</v>
      </c>
      <c r="AC36" s="56">
        <f t="shared" si="12"/>
        <v>32000</v>
      </c>
      <c r="AD36" s="56">
        <f t="shared" si="12"/>
        <v>32000</v>
      </c>
      <c r="AE36" s="56">
        <f t="shared" si="12"/>
        <v>32000</v>
      </c>
      <c r="AF36" s="56">
        <f t="shared" si="12"/>
        <v>32000</v>
      </c>
      <c r="AG36" s="56">
        <f t="shared" si="12"/>
        <v>32000</v>
      </c>
      <c r="AH36" s="56">
        <f t="shared" si="12"/>
        <v>32000</v>
      </c>
      <c r="AI36" s="56">
        <f t="shared" si="12"/>
        <v>32000</v>
      </c>
      <c r="AJ36" s="56">
        <f t="shared" si="12"/>
        <v>32000</v>
      </c>
      <c r="AK36" s="56">
        <f t="shared" si="12"/>
        <v>32000</v>
      </c>
      <c r="AL36" s="56">
        <f t="shared" si="12"/>
        <v>32000</v>
      </c>
      <c r="AM36" s="56">
        <f t="shared" si="12"/>
        <v>32000</v>
      </c>
      <c r="AN36" s="57">
        <f t="shared" si="12"/>
        <v>32000</v>
      </c>
    </row>
    <row r="37" spans="1:40" ht="23.5" thickBot="1">
      <c r="B37" s="118" t="s">
        <v>70</v>
      </c>
      <c r="C37" s="138" t="s">
        <v>71</v>
      </c>
      <c r="D37" s="51"/>
      <c r="E37" s="23">
        <v>40000</v>
      </c>
      <c r="F37" s="23">
        <v>40000</v>
      </c>
      <c r="G37" s="23">
        <v>40000</v>
      </c>
      <c r="H37" s="23">
        <v>40000</v>
      </c>
      <c r="I37" s="23">
        <v>40000</v>
      </c>
      <c r="J37" s="23">
        <v>40000</v>
      </c>
      <c r="K37" s="23">
        <v>40000</v>
      </c>
      <c r="L37" s="23">
        <v>40000</v>
      </c>
      <c r="M37" s="23">
        <v>40000</v>
      </c>
      <c r="N37" s="23">
        <v>40000</v>
      </c>
      <c r="O37" s="23">
        <v>40000</v>
      </c>
      <c r="P37" s="23">
        <v>40000</v>
      </c>
      <c r="Q37" s="23">
        <v>40000</v>
      </c>
      <c r="R37" s="23">
        <v>40000</v>
      </c>
      <c r="S37" s="23">
        <v>40000</v>
      </c>
      <c r="T37" s="23">
        <v>40000</v>
      </c>
      <c r="U37" s="23">
        <v>40000</v>
      </c>
      <c r="V37" s="23">
        <v>40000</v>
      </c>
      <c r="W37" s="23">
        <v>40000</v>
      </c>
      <c r="X37" s="23">
        <v>40000</v>
      </c>
      <c r="Y37" s="23">
        <v>40000</v>
      </c>
      <c r="Z37" s="23">
        <v>40000</v>
      </c>
      <c r="AA37" s="23">
        <v>40000</v>
      </c>
      <c r="AB37" s="23">
        <v>40000</v>
      </c>
      <c r="AC37" s="23">
        <v>40000</v>
      </c>
      <c r="AD37" s="23">
        <v>40000</v>
      </c>
      <c r="AE37" s="23">
        <v>40000</v>
      </c>
      <c r="AF37" s="23">
        <v>40000</v>
      </c>
      <c r="AG37" s="23">
        <v>40000</v>
      </c>
      <c r="AH37" s="23">
        <v>40000</v>
      </c>
      <c r="AI37" s="23">
        <v>40000</v>
      </c>
      <c r="AJ37" s="23">
        <v>40000</v>
      </c>
      <c r="AK37" s="23">
        <v>40000</v>
      </c>
      <c r="AL37" s="23">
        <v>40000</v>
      </c>
      <c r="AM37" s="23">
        <v>40000</v>
      </c>
      <c r="AN37" s="32">
        <v>40000</v>
      </c>
    </row>
    <row r="38" spans="1:40" ht="13" thickBot="1"/>
    <row r="39" spans="1:40" ht="13.5" thickBot="1">
      <c r="B39" s="115" t="s">
        <v>136</v>
      </c>
      <c r="C39" s="125"/>
      <c r="D39" s="112"/>
      <c r="E39" s="34" t="str">
        <f>CONCATENATE(E40,E41)</f>
        <v>Nov2022</v>
      </c>
      <c r="F39" s="34" t="str">
        <f t="shared" ref="F39:AN39" si="13">CONCATENATE(F40,F41)</f>
        <v>Dec2022</v>
      </c>
      <c r="G39" s="34" t="str">
        <f t="shared" si="13"/>
        <v>Jan2023</v>
      </c>
      <c r="H39" s="34" t="str">
        <f t="shared" si="13"/>
        <v>Feb2023</v>
      </c>
      <c r="I39" s="34" t="str">
        <f t="shared" si="13"/>
        <v>Mar2023</v>
      </c>
      <c r="J39" s="34" t="str">
        <f t="shared" si="13"/>
        <v>Apr2023</v>
      </c>
      <c r="K39" s="34" t="str">
        <f t="shared" si="13"/>
        <v>May2023</v>
      </c>
      <c r="L39" s="34" t="str">
        <f t="shared" si="13"/>
        <v>Jun2023</v>
      </c>
      <c r="M39" s="34" t="str">
        <f t="shared" si="13"/>
        <v>Jul2023</v>
      </c>
      <c r="N39" s="34" t="str">
        <f t="shared" si="13"/>
        <v>Aug2023</v>
      </c>
      <c r="O39" s="34" t="str">
        <f t="shared" si="13"/>
        <v>Sep2023</v>
      </c>
      <c r="P39" s="34" t="str">
        <f t="shared" si="13"/>
        <v>Oct2023</v>
      </c>
      <c r="Q39" s="34" t="str">
        <f t="shared" si="13"/>
        <v>Nov2023</v>
      </c>
      <c r="R39" s="34" t="str">
        <f t="shared" si="13"/>
        <v>Dec2023</v>
      </c>
      <c r="S39" s="34" t="str">
        <f t="shared" si="13"/>
        <v>Jan2024</v>
      </c>
      <c r="T39" s="34" t="str">
        <f t="shared" si="13"/>
        <v>Feb2024</v>
      </c>
      <c r="U39" s="34" t="str">
        <f t="shared" si="13"/>
        <v>Mar2024</v>
      </c>
      <c r="V39" s="34" t="str">
        <f t="shared" si="13"/>
        <v>Apr2024</v>
      </c>
      <c r="W39" s="34" t="str">
        <f t="shared" si="13"/>
        <v>May2024</v>
      </c>
      <c r="X39" s="34" t="str">
        <f t="shared" si="13"/>
        <v>Jun2024</v>
      </c>
      <c r="Y39" s="34" t="str">
        <f t="shared" si="13"/>
        <v>Jul2024</v>
      </c>
      <c r="Z39" s="34" t="str">
        <f t="shared" si="13"/>
        <v>Aug2024</v>
      </c>
      <c r="AA39" s="34" t="str">
        <f t="shared" si="13"/>
        <v>Sep2024</v>
      </c>
      <c r="AB39" s="34" t="str">
        <f t="shared" si="13"/>
        <v>Oct2024</v>
      </c>
      <c r="AC39" s="34" t="str">
        <f t="shared" si="13"/>
        <v>Nov2024</v>
      </c>
      <c r="AD39" s="34" t="str">
        <f t="shared" si="13"/>
        <v>Dec2024</v>
      </c>
      <c r="AE39" s="34" t="str">
        <f t="shared" si="13"/>
        <v>Jan2025</v>
      </c>
      <c r="AF39" s="34" t="str">
        <f t="shared" si="13"/>
        <v>Feb2025</v>
      </c>
      <c r="AG39" s="34" t="str">
        <f t="shared" si="13"/>
        <v>Mar2025</v>
      </c>
      <c r="AH39" s="34" t="str">
        <f t="shared" si="13"/>
        <v>Apr2025</v>
      </c>
      <c r="AI39" s="34" t="str">
        <f t="shared" si="13"/>
        <v>May2025</v>
      </c>
      <c r="AJ39" s="34" t="str">
        <f t="shared" si="13"/>
        <v>Jun2025</v>
      </c>
      <c r="AK39" s="34" t="str">
        <f t="shared" si="13"/>
        <v>Jul2025</v>
      </c>
      <c r="AL39" s="34" t="str">
        <f t="shared" si="13"/>
        <v>Aug2025</v>
      </c>
      <c r="AM39" s="34" t="str">
        <f t="shared" si="13"/>
        <v>Sep2025</v>
      </c>
      <c r="AN39" s="37" t="str">
        <f t="shared" si="13"/>
        <v>Oct2025</v>
      </c>
    </row>
    <row r="40" spans="1:40" ht="13.5" thickBot="1">
      <c r="B40" s="120" t="s">
        <v>139</v>
      </c>
      <c r="C40" s="126"/>
      <c r="D40" s="29"/>
      <c r="E40" s="30" t="str">
        <f>E$2</f>
        <v>Nov</v>
      </c>
      <c r="F40" s="30" t="str">
        <f t="shared" ref="F40:AN40" si="14">F$2</f>
        <v>Dec</v>
      </c>
      <c r="G40" s="30" t="str">
        <f t="shared" si="14"/>
        <v>Jan</v>
      </c>
      <c r="H40" s="30" t="str">
        <f t="shared" si="14"/>
        <v>Feb</v>
      </c>
      <c r="I40" s="30" t="str">
        <f t="shared" si="14"/>
        <v>Mar</v>
      </c>
      <c r="J40" s="30" t="str">
        <f t="shared" si="14"/>
        <v>Apr</v>
      </c>
      <c r="K40" s="30" t="str">
        <f t="shared" si="14"/>
        <v>May</v>
      </c>
      <c r="L40" s="30" t="str">
        <f t="shared" si="14"/>
        <v>Jun</v>
      </c>
      <c r="M40" s="30" t="str">
        <f t="shared" si="14"/>
        <v>Jul</v>
      </c>
      <c r="N40" s="30" t="str">
        <f t="shared" si="14"/>
        <v>Aug</v>
      </c>
      <c r="O40" s="30" t="str">
        <f t="shared" si="14"/>
        <v>Sep</v>
      </c>
      <c r="P40" s="30" t="str">
        <f t="shared" si="14"/>
        <v>Oct</v>
      </c>
      <c r="Q40" s="30" t="str">
        <f t="shared" si="14"/>
        <v>Nov</v>
      </c>
      <c r="R40" s="30" t="str">
        <f t="shared" si="14"/>
        <v>Dec</v>
      </c>
      <c r="S40" s="30" t="str">
        <f t="shared" si="14"/>
        <v>Jan</v>
      </c>
      <c r="T40" s="30" t="str">
        <f t="shared" si="14"/>
        <v>Feb</v>
      </c>
      <c r="U40" s="30" t="str">
        <f t="shared" si="14"/>
        <v>Mar</v>
      </c>
      <c r="V40" s="30" t="str">
        <f t="shared" si="14"/>
        <v>Apr</v>
      </c>
      <c r="W40" s="30" t="str">
        <f t="shared" si="14"/>
        <v>May</v>
      </c>
      <c r="X40" s="30" t="str">
        <f t="shared" si="14"/>
        <v>Jun</v>
      </c>
      <c r="Y40" s="30" t="str">
        <f t="shared" si="14"/>
        <v>Jul</v>
      </c>
      <c r="Z40" s="30" t="str">
        <f t="shared" si="14"/>
        <v>Aug</v>
      </c>
      <c r="AA40" s="30" t="str">
        <f t="shared" si="14"/>
        <v>Sep</v>
      </c>
      <c r="AB40" s="30" t="str">
        <f t="shared" si="14"/>
        <v>Oct</v>
      </c>
      <c r="AC40" s="30" t="str">
        <f t="shared" si="14"/>
        <v>Nov</v>
      </c>
      <c r="AD40" s="30" t="str">
        <f t="shared" si="14"/>
        <v>Dec</v>
      </c>
      <c r="AE40" s="30" t="str">
        <f t="shared" si="14"/>
        <v>Jan</v>
      </c>
      <c r="AF40" s="30" t="str">
        <f t="shared" si="14"/>
        <v>Feb</v>
      </c>
      <c r="AG40" s="30" t="str">
        <f t="shared" si="14"/>
        <v>Mar</v>
      </c>
      <c r="AH40" s="30" t="str">
        <f t="shared" si="14"/>
        <v>Apr</v>
      </c>
      <c r="AI40" s="30" t="str">
        <f t="shared" si="14"/>
        <v>May</v>
      </c>
      <c r="AJ40" s="30" t="str">
        <f t="shared" si="14"/>
        <v>Jun</v>
      </c>
      <c r="AK40" s="30" t="str">
        <f t="shared" si="14"/>
        <v>Jul</v>
      </c>
      <c r="AL40" s="30" t="str">
        <f t="shared" si="14"/>
        <v>Aug</v>
      </c>
      <c r="AM40" s="30" t="str">
        <f t="shared" si="14"/>
        <v>Sep</v>
      </c>
      <c r="AN40" s="30" t="str">
        <f t="shared" si="14"/>
        <v>Oct</v>
      </c>
    </row>
    <row r="41" spans="1:40" ht="25.5" thickBot="1">
      <c r="B41" s="116" t="s">
        <v>66</v>
      </c>
      <c r="C41" s="122" t="s">
        <v>67</v>
      </c>
      <c r="D41" s="141" t="s">
        <v>149</v>
      </c>
      <c r="E41" s="31">
        <f>E$3</f>
        <v>2022</v>
      </c>
      <c r="F41" s="31">
        <f t="shared" ref="F41:AN41" si="15">F$3</f>
        <v>2022</v>
      </c>
      <c r="G41" s="31">
        <f t="shared" si="15"/>
        <v>2023</v>
      </c>
      <c r="H41" s="31">
        <f t="shared" si="15"/>
        <v>2023</v>
      </c>
      <c r="I41" s="31">
        <f t="shared" si="15"/>
        <v>2023</v>
      </c>
      <c r="J41" s="31">
        <f t="shared" si="15"/>
        <v>2023</v>
      </c>
      <c r="K41" s="31">
        <f t="shared" si="15"/>
        <v>2023</v>
      </c>
      <c r="L41" s="31">
        <f t="shared" si="15"/>
        <v>2023</v>
      </c>
      <c r="M41" s="31">
        <f t="shared" si="15"/>
        <v>2023</v>
      </c>
      <c r="N41" s="31">
        <f t="shared" si="15"/>
        <v>2023</v>
      </c>
      <c r="O41" s="31">
        <f t="shared" si="15"/>
        <v>2023</v>
      </c>
      <c r="P41" s="31">
        <f t="shared" si="15"/>
        <v>2023</v>
      </c>
      <c r="Q41" s="31">
        <f t="shared" si="15"/>
        <v>2023</v>
      </c>
      <c r="R41" s="31">
        <f t="shared" si="15"/>
        <v>2023</v>
      </c>
      <c r="S41" s="31">
        <f t="shared" si="15"/>
        <v>2024</v>
      </c>
      <c r="T41" s="31">
        <f t="shared" si="15"/>
        <v>2024</v>
      </c>
      <c r="U41" s="31">
        <f t="shared" si="15"/>
        <v>2024</v>
      </c>
      <c r="V41" s="31">
        <f t="shared" si="15"/>
        <v>2024</v>
      </c>
      <c r="W41" s="31">
        <f t="shared" si="15"/>
        <v>2024</v>
      </c>
      <c r="X41" s="31">
        <f t="shared" si="15"/>
        <v>2024</v>
      </c>
      <c r="Y41" s="31">
        <f t="shared" si="15"/>
        <v>2024</v>
      </c>
      <c r="Z41" s="31">
        <f t="shared" si="15"/>
        <v>2024</v>
      </c>
      <c r="AA41" s="31">
        <f t="shared" si="15"/>
        <v>2024</v>
      </c>
      <c r="AB41" s="31">
        <f t="shared" si="15"/>
        <v>2024</v>
      </c>
      <c r="AC41" s="31">
        <f t="shared" si="15"/>
        <v>2024</v>
      </c>
      <c r="AD41" s="31">
        <f t="shared" si="15"/>
        <v>2024</v>
      </c>
      <c r="AE41" s="31">
        <f t="shared" si="15"/>
        <v>2025</v>
      </c>
      <c r="AF41" s="31">
        <f t="shared" si="15"/>
        <v>2025</v>
      </c>
      <c r="AG41" s="31">
        <f t="shared" si="15"/>
        <v>2025</v>
      </c>
      <c r="AH41" s="31">
        <f t="shared" si="15"/>
        <v>2025</v>
      </c>
      <c r="AI41" s="31">
        <f t="shared" si="15"/>
        <v>2025</v>
      </c>
      <c r="AJ41" s="31">
        <f t="shared" si="15"/>
        <v>2025</v>
      </c>
      <c r="AK41" s="31">
        <f t="shared" si="15"/>
        <v>2025</v>
      </c>
      <c r="AL41" s="31">
        <f t="shared" si="15"/>
        <v>2025</v>
      </c>
      <c r="AM41" s="31">
        <f t="shared" si="15"/>
        <v>2025</v>
      </c>
      <c r="AN41" s="31">
        <f t="shared" si="15"/>
        <v>2025</v>
      </c>
    </row>
    <row r="42" spans="1:40" ht="35" thickBot="1">
      <c r="B42" s="121" t="s">
        <v>68</v>
      </c>
      <c r="C42" s="139" t="s">
        <v>69</v>
      </c>
      <c r="D42" s="140">
        <v>0.8</v>
      </c>
      <c r="E42" s="54">
        <f>E43*$D42</f>
        <v>72000</v>
      </c>
      <c r="F42" s="54">
        <f t="shared" ref="F42:AN42" si="16">F43*$D42</f>
        <v>72000</v>
      </c>
      <c r="G42" s="54">
        <f t="shared" si="16"/>
        <v>72000</v>
      </c>
      <c r="H42" s="54">
        <f t="shared" si="16"/>
        <v>72000</v>
      </c>
      <c r="I42" s="54">
        <f t="shared" si="16"/>
        <v>72000</v>
      </c>
      <c r="J42" s="54">
        <f t="shared" si="16"/>
        <v>72000</v>
      </c>
      <c r="K42" s="54">
        <f t="shared" si="16"/>
        <v>72000</v>
      </c>
      <c r="L42" s="54">
        <f t="shared" si="16"/>
        <v>72000</v>
      </c>
      <c r="M42" s="54">
        <f t="shared" si="16"/>
        <v>72000</v>
      </c>
      <c r="N42" s="54">
        <f t="shared" si="16"/>
        <v>72000</v>
      </c>
      <c r="O42" s="54">
        <f t="shared" si="16"/>
        <v>72000</v>
      </c>
      <c r="P42" s="54">
        <f t="shared" si="16"/>
        <v>72000</v>
      </c>
      <c r="Q42" s="54">
        <f t="shared" si="16"/>
        <v>72000</v>
      </c>
      <c r="R42" s="54">
        <f t="shared" si="16"/>
        <v>72000</v>
      </c>
      <c r="S42" s="54">
        <f t="shared" si="16"/>
        <v>72000</v>
      </c>
      <c r="T42" s="54">
        <f t="shared" si="16"/>
        <v>72000</v>
      </c>
      <c r="U42" s="54">
        <f t="shared" si="16"/>
        <v>72000</v>
      </c>
      <c r="V42" s="54">
        <f t="shared" si="16"/>
        <v>72000</v>
      </c>
      <c r="W42" s="54">
        <f t="shared" si="16"/>
        <v>72000</v>
      </c>
      <c r="X42" s="54">
        <f t="shared" si="16"/>
        <v>72000</v>
      </c>
      <c r="Y42" s="54">
        <f t="shared" si="16"/>
        <v>72000</v>
      </c>
      <c r="Z42" s="54">
        <f t="shared" si="16"/>
        <v>72000</v>
      </c>
      <c r="AA42" s="54">
        <f t="shared" si="16"/>
        <v>72000</v>
      </c>
      <c r="AB42" s="54">
        <f t="shared" si="16"/>
        <v>72000</v>
      </c>
      <c r="AC42" s="54">
        <f t="shared" si="16"/>
        <v>72000</v>
      </c>
      <c r="AD42" s="54">
        <f t="shared" si="16"/>
        <v>72000</v>
      </c>
      <c r="AE42" s="54">
        <f t="shared" si="16"/>
        <v>72000</v>
      </c>
      <c r="AF42" s="54">
        <f t="shared" si="16"/>
        <v>72000</v>
      </c>
      <c r="AG42" s="54">
        <f t="shared" si="16"/>
        <v>72000</v>
      </c>
      <c r="AH42" s="54">
        <f t="shared" si="16"/>
        <v>72000</v>
      </c>
      <c r="AI42" s="54">
        <f t="shared" si="16"/>
        <v>72000</v>
      </c>
      <c r="AJ42" s="54">
        <f t="shared" si="16"/>
        <v>72000</v>
      </c>
      <c r="AK42" s="54">
        <f t="shared" si="16"/>
        <v>72000</v>
      </c>
      <c r="AL42" s="54">
        <f t="shared" si="16"/>
        <v>72000</v>
      </c>
      <c r="AM42" s="54">
        <f t="shared" si="16"/>
        <v>72000</v>
      </c>
      <c r="AN42" s="57">
        <f t="shared" si="16"/>
        <v>72000</v>
      </c>
    </row>
    <row r="43" spans="1:40" ht="23.5" thickBot="1">
      <c r="B43" s="118" t="s">
        <v>70</v>
      </c>
      <c r="C43" s="138" t="s">
        <v>71</v>
      </c>
      <c r="D43" s="51"/>
      <c r="E43" s="23">
        <v>90000</v>
      </c>
      <c r="F43" s="23">
        <v>90000</v>
      </c>
      <c r="G43" s="23">
        <v>90000</v>
      </c>
      <c r="H43" s="23">
        <v>90000</v>
      </c>
      <c r="I43" s="23">
        <v>90000</v>
      </c>
      <c r="J43" s="23">
        <v>90000</v>
      </c>
      <c r="K43" s="23">
        <v>90000</v>
      </c>
      <c r="L43" s="23">
        <v>90000</v>
      </c>
      <c r="M43" s="23">
        <v>90000</v>
      </c>
      <c r="N43" s="23">
        <v>90000</v>
      </c>
      <c r="O43" s="23">
        <v>90000</v>
      </c>
      <c r="P43" s="23">
        <v>90000</v>
      </c>
      <c r="Q43" s="23">
        <v>90000</v>
      </c>
      <c r="R43" s="23">
        <v>90000</v>
      </c>
      <c r="S43" s="23">
        <v>90000</v>
      </c>
      <c r="T43" s="23">
        <v>90000</v>
      </c>
      <c r="U43" s="23">
        <v>90000</v>
      </c>
      <c r="V43" s="23">
        <v>90000</v>
      </c>
      <c r="W43" s="23">
        <v>90000</v>
      </c>
      <c r="X43" s="23">
        <v>90000</v>
      </c>
      <c r="Y43" s="23">
        <v>90000</v>
      </c>
      <c r="Z43" s="23">
        <v>90000</v>
      </c>
      <c r="AA43" s="23">
        <v>90000</v>
      </c>
      <c r="AB43" s="23">
        <v>90000</v>
      </c>
      <c r="AC43" s="23">
        <v>90000</v>
      </c>
      <c r="AD43" s="23">
        <v>90000</v>
      </c>
      <c r="AE43" s="23">
        <v>90000</v>
      </c>
      <c r="AF43" s="23">
        <v>90000</v>
      </c>
      <c r="AG43" s="23">
        <v>90000</v>
      </c>
      <c r="AH43" s="23">
        <v>90000</v>
      </c>
      <c r="AI43" s="23">
        <v>90000</v>
      </c>
      <c r="AJ43" s="23">
        <v>90000</v>
      </c>
      <c r="AK43" s="23">
        <v>90000</v>
      </c>
      <c r="AL43" s="23">
        <v>90000</v>
      </c>
      <c r="AM43" s="23">
        <v>90000</v>
      </c>
      <c r="AN43" s="32">
        <v>90000</v>
      </c>
    </row>
    <row r="44" spans="1:40" ht="13" thickBot="1"/>
    <row r="45" spans="1:40" ht="13.5" thickBot="1">
      <c r="B45" s="115" t="s">
        <v>136</v>
      </c>
      <c r="C45" s="125"/>
      <c r="D45" s="112"/>
      <c r="E45" s="34" t="str">
        <f>CONCATENATE(E46,E47)</f>
        <v>Nov2022</v>
      </c>
      <c r="F45" s="34" t="str">
        <f t="shared" ref="F45:AN45" si="17">CONCATENATE(F46,F47)</f>
        <v>Dec2022</v>
      </c>
      <c r="G45" s="34" t="str">
        <f t="shared" si="17"/>
        <v>Jan2023</v>
      </c>
      <c r="H45" s="34" t="str">
        <f t="shared" si="17"/>
        <v>Feb2023</v>
      </c>
      <c r="I45" s="34" t="str">
        <f t="shared" si="17"/>
        <v>Mar2023</v>
      </c>
      <c r="J45" s="34" t="str">
        <f t="shared" si="17"/>
        <v>Apr2023</v>
      </c>
      <c r="K45" s="34" t="str">
        <f t="shared" si="17"/>
        <v>May2023</v>
      </c>
      <c r="L45" s="34" t="str">
        <f t="shared" si="17"/>
        <v>Jun2023</v>
      </c>
      <c r="M45" s="34" t="str">
        <f t="shared" si="17"/>
        <v>Jul2023</v>
      </c>
      <c r="N45" s="34" t="str">
        <f t="shared" si="17"/>
        <v>Aug2023</v>
      </c>
      <c r="O45" s="34" t="str">
        <f t="shared" si="17"/>
        <v>Sep2023</v>
      </c>
      <c r="P45" s="34" t="str">
        <f t="shared" si="17"/>
        <v>Oct2023</v>
      </c>
      <c r="Q45" s="34" t="str">
        <f t="shared" si="17"/>
        <v>Nov2023</v>
      </c>
      <c r="R45" s="34" t="str">
        <f t="shared" si="17"/>
        <v>Dec2023</v>
      </c>
      <c r="S45" s="34" t="str">
        <f t="shared" si="17"/>
        <v>Jan2024</v>
      </c>
      <c r="T45" s="34" t="str">
        <f t="shared" si="17"/>
        <v>Feb2024</v>
      </c>
      <c r="U45" s="34" t="str">
        <f t="shared" si="17"/>
        <v>Mar2024</v>
      </c>
      <c r="V45" s="34" t="str">
        <f t="shared" si="17"/>
        <v>Apr2024</v>
      </c>
      <c r="W45" s="34" t="str">
        <f t="shared" si="17"/>
        <v>May2024</v>
      </c>
      <c r="X45" s="34" t="str">
        <f t="shared" si="17"/>
        <v>Jun2024</v>
      </c>
      <c r="Y45" s="34" t="str">
        <f t="shared" si="17"/>
        <v>Jul2024</v>
      </c>
      <c r="Z45" s="34" t="str">
        <f t="shared" si="17"/>
        <v>Aug2024</v>
      </c>
      <c r="AA45" s="34" t="str">
        <f t="shared" si="17"/>
        <v>Sep2024</v>
      </c>
      <c r="AB45" s="34" t="str">
        <f t="shared" si="17"/>
        <v>Oct2024</v>
      </c>
      <c r="AC45" s="34" t="str">
        <f t="shared" si="17"/>
        <v>Nov2024</v>
      </c>
      <c r="AD45" s="34" t="str">
        <f t="shared" si="17"/>
        <v>Dec2024</v>
      </c>
      <c r="AE45" s="34" t="str">
        <f t="shared" si="17"/>
        <v>Jan2025</v>
      </c>
      <c r="AF45" s="34" t="str">
        <f t="shared" si="17"/>
        <v>Feb2025</v>
      </c>
      <c r="AG45" s="34" t="str">
        <f t="shared" si="17"/>
        <v>Mar2025</v>
      </c>
      <c r="AH45" s="34" t="str">
        <f t="shared" si="17"/>
        <v>Apr2025</v>
      </c>
      <c r="AI45" s="34" t="str">
        <f t="shared" si="17"/>
        <v>May2025</v>
      </c>
      <c r="AJ45" s="34" t="str">
        <f t="shared" si="17"/>
        <v>Jun2025</v>
      </c>
      <c r="AK45" s="34" t="str">
        <f t="shared" si="17"/>
        <v>Jul2025</v>
      </c>
      <c r="AL45" s="34" t="str">
        <f t="shared" si="17"/>
        <v>Aug2025</v>
      </c>
      <c r="AM45" s="34" t="str">
        <f t="shared" si="17"/>
        <v>Sep2025</v>
      </c>
      <c r="AN45" s="37" t="str">
        <f t="shared" si="17"/>
        <v>Oct2025</v>
      </c>
    </row>
    <row r="46" spans="1:40" ht="13.5" thickBot="1">
      <c r="B46" s="120" t="s">
        <v>140</v>
      </c>
      <c r="C46" s="126"/>
      <c r="D46" s="29"/>
      <c r="E46" s="30" t="str">
        <f>E$2</f>
        <v>Nov</v>
      </c>
      <c r="F46" s="30" t="str">
        <f t="shared" ref="F46:AN46" si="18">F$2</f>
        <v>Dec</v>
      </c>
      <c r="G46" s="30" t="str">
        <f t="shared" si="18"/>
        <v>Jan</v>
      </c>
      <c r="H46" s="30" t="str">
        <f t="shared" si="18"/>
        <v>Feb</v>
      </c>
      <c r="I46" s="30" t="str">
        <f t="shared" si="18"/>
        <v>Mar</v>
      </c>
      <c r="J46" s="30" t="str">
        <f t="shared" si="18"/>
        <v>Apr</v>
      </c>
      <c r="K46" s="30" t="str">
        <f t="shared" si="18"/>
        <v>May</v>
      </c>
      <c r="L46" s="30" t="str">
        <f t="shared" si="18"/>
        <v>Jun</v>
      </c>
      <c r="M46" s="30" t="str">
        <f t="shared" si="18"/>
        <v>Jul</v>
      </c>
      <c r="N46" s="30" t="str">
        <f t="shared" si="18"/>
        <v>Aug</v>
      </c>
      <c r="O46" s="30" t="str">
        <f t="shared" si="18"/>
        <v>Sep</v>
      </c>
      <c r="P46" s="30" t="str">
        <f t="shared" si="18"/>
        <v>Oct</v>
      </c>
      <c r="Q46" s="30" t="str">
        <f t="shared" si="18"/>
        <v>Nov</v>
      </c>
      <c r="R46" s="30" t="str">
        <f t="shared" si="18"/>
        <v>Dec</v>
      </c>
      <c r="S46" s="30" t="str">
        <f t="shared" si="18"/>
        <v>Jan</v>
      </c>
      <c r="T46" s="30" t="str">
        <f t="shared" si="18"/>
        <v>Feb</v>
      </c>
      <c r="U46" s="30" t="str">
        <f t="shared" si="18"/>
        <v>Mar</v>
      </c>
      <c r="V46" s="30" t="str">
        <f t="shared" si="18"/>
        <v>Apr</v>
      </c>
      <c r="W46" s="30" t="str">
        <f t="shared" si="18"/>
        <v>May</v>
      </c>
      <c r="X46" s="30" t="str">
        <f t="shared" si="18"/>
        <v>Jun</v>
      </c>
      <c r="Y46" s="30" t="str">
        <f t="shared" si="18"/>
        <v>Jul</v>
      </c>
      <c r="Z46" s="30" t="str">
        <f t="shared" si="18"/>
        <v>Aug</v>
      </c>
      <c r="AA46" s="30" t="str">
        <f t="shared" si="18"/>
        <v>Sep</v>
      </c>
      <c r="AB46" s="30" t="str">
        <f t="shared" si="18"/>
        <v>Oct</v>
      </c>
      <c r="AC46" s="30" t="str">
        <f t="shared" si="18"/>
        <v>Nov</v>
      </c>
      <c r="AD46" s="30" t="str">
        <f t="shared" si="18"/>
        <v>Dec</v>
      </c>
      <c r="AE46" s="30" t="str">
        <f t="shared" si="18"/>
        <v>Jan</v>
      </c>
      <c r="AF46" s="30" t="str">
        <f t="shared" si="18"/>
        <v>Feb</v>
      </c>
      <c r="AG46" s="30" t="str">
        <f t="shared" si="18"/>
        <v>Mar</v>
      </c>
      <c r="AH46" s="30" t="str">
        <f t="shared" si="18"/>
        <v>Apr</v>
      </c>
      <c r="AI46" s="30" t="str">
        <f t="shared" si="18"/>
        <v>May</v>
      </c>
      <c r="AJ46" s="30" t="str">
        <f t="shared" si="18"/>
        <v>Jun</v>
      </c>
      <c r="AK46" s="30" t="str">
        <f t="shared" si="18"/>
        <v>Jul</v>
      </c>
      <c r="AL46" s="30" t="str">
        <f t="shared" si="18"/>
        <v>Aug</v>
      </c>
      <c r="AM46" s="30" t="str">
        <f t="shared" si="18"/>
        <v>Sep</v>
      </c>
      <c r="AN46" s="30" t="str">
        <f t="shared" si="18"/>
        <v>Oct</v>
      </c>
    </row>
    <row r="47" spans="1:40" ht="25.5" thickBot="1">
      <c r="B47" s="116" t="s">
        <v>66</v>
      </c>
      <c r="C47" s="122" t="s">
        <v>67</v>
      </c>
      <c r="D47" s="141" t="s">
        <v>149</v>
      </c>
      <c r="E47" s="59">
        <f>E$3</f>
        <v>2022</v>
      </c>
      <c r="F47" s="59">
        <f t="shared" ref="F47:AN47" si="19">F$3</f>
        <v>2022</v>
      </c>
      <c r="G47" s="59">
        <f t="shared" si="19"/>
        <v>2023</v>
      </c>
      <c r="H47" s="59">
        <f t="shared" si="19"/>
        <v>2023</v>
      </c>
      <c r="I47" s="59">
        <f t="shared" si="19"/>
        <v>2023</v>
      </c>
      <c r="J47" s="59">
        <f t="shared" si="19"/>
        <v>2023</v>
      </c>
      <c r="K47" s="59">
        <f t="shared" si="19"/>
        <v>2023</v>
      </c>
      <c r="L47" s="59">
        <f t="shared" si="19"/>
        <v>2023</v>
      </c>
      <c r="M47" s="59">
        <f t="shared" si="19"/>
        <v>2023</v>
      </c>
      <c r="N47" s="59">
        <f t="shared" si="19"/>
        <v>2023</v>
      </c>
      <c r="O47" s="59">
        <f t="shared" si="19"/>
        <v>2023</v>
      </c>
      <c r="P47" s="59">
        <f t="shared" si="19"/>
        <v>2023</v>
      </c>
      <c r="Q47" s="59">
        <f t="shared" si="19"/>
        <v>2023</v>
      </c>
      <c r="R47" s="59">
        <f t="shared" si="19"/>
        <v>2023</v>
      </c>
      <c r="S47" s="59">
        <f t="shared" si="19"/>
        <v>2024</v>
      </c>
      <c r="T47" s="59">
        <f t="shared" si="19"/>
        <v>2024</v>
      </c>
      <c r="U47" s="59">
        <f t="shared" si="19"/>
        <v>2024</v>
      </c>
      <c r="V47" s="59">
        <f t="shared" si="19"/>
        <v>2024</v>
      </c>
      <c r="W47" s="59">
        <f t="shared" si="19"/>
        <v>2024</v>
      </c>
      <c r="X47" s="59">
        <f t="shared" si="19"/>
        <v>2024</v>
      </c>
      <c r="Y47" s="59">
        <f t="shared" si="19"/>
        <v>2024</v>
      </c>
      <c r="Z47" s="59">
        <f t="shared" si="19"/>
        <v>2024</v>
      </c>
      <c r="AA47" s="59">
        <f t="shared" si="19"/>
        <v>2024</v>
      </c>
      <c r="AB47" s="59">
        <f t="shared" si="19"/>
        <v>2024</v>
      </c>
      <c r="AC47" s="59">
        <f t="shared" si="19"/>
        <v>2024</v>
      </c>
      <c r="AD47" s="59">
        <f t="shared" si="19"/>
        <v>2024</v>
      </c>
      <c r="AE47" s="59">
        <f t="shared" si="19"/>
        <v>2025</v>
      </c>
      <c r="AF47" s="59">
        <f t="shared" si="19"/>
        <v>2025</v>
      </c>
      <c r="AG47" s="59">
        <f t="shared" si="19"/>
        <v>2025</v>
      </c>
      <c r="AH47" s="59">
        <f t="shared" si="19"/>
        <v>2025</v>
      </c>
      <c r="AI47" s="59">
        <f t="shared" si="19"/>
        <v>2025</v>
      </c>
      <c r="AJ47" s="59">
        <f t="shared" si="19"/>
        <v>2025</v>
      </c>
      <c r="AK47" s="59">
        <f t="shared" si="19"/>
        <v>2025</v>
      </c>
      <c r="AL47" s="59">
        <f t="shared" si="19"/>
        <v>2025</v>
      </c>
      <c r="AM47" s="59">
        <f t="shared" si="19"/>
        <v>2025</v>
      </c>
      <c r="AN47" s="59">
        <f t="shared" si="19"/>
        <v>2025</v>
      </c>
    </row>
    <row r="48" spans="1:40" ht="35" thickBot="1">
      <c r="B48" s="121" t="s">
        <v>68</v>
      </c>
      <c r="C48" s="139" t="s">
        <v>69</v>
      </c>
      <c r="D48" s="140">
        <v>0.8</v>
      </c>
      <c r="E48" s="54">
        <f>E49*$D48</f>
        <v>88000</v>
      </c>
      <c r="F48" s="54">
        <f t="shared" ref="F48:AN48" si="20">F49*$D48</f>
        <v>88000</v>
      </c>
      <c r="G48" s="54">
        <f t="shared" si="20"/>
        <v>88000</v>
      </c>
      <c r="H48" s="54">
        <f t="shared" si="20"/>
        <v>88000</v>
      </c>
      <c r="I48" s="54">
        <f t="shared" si="20"/>
        <v>88000</v>
      </c>
      <c r="J48" s="54">
        <f t="shared" si="20"/>
        <v>88000</v>
      </c>
      <c r="K48" s="54">
        <f t="shared" si="20"/>
        <v>88000</v>
      </c>
      <c r="L48" s="54">
        <f t="shared" si="20"/>
        <v>88000</v>
      </c>
      <c r="M48" s="54">
        <f t="shared" si="20"/>
        <v>88000</v>
      </c>
      <c r="N48" s="54">
        <f t="shared" si="20"/>
        <v>88000</v>
      </c>
      <c r="O48" s="54">
        <f t="shared" si="20"/>
        <v>88000</v>
      </c>
      <c r="P48" s="54">
        <f t="shared" si="20"/>
        <v>88000</v>
      </c>
      <c r="Q48" s="54">
        <f t="shared" si="20"/>
        <v>88000</v>
      </c>
      <c r="R48" s="54">
        <f t="shared" si="20"/>
        <v>88000</v>
      </c>
      <c r="S48" s="54">
        <f t="shared" si="20"/>
        <v>88000</v>
      </c>
      <c r="T48" s="54">
        <f t="shared" si="20"/>
        <v>88000</v>
      </c>
      <c r="U48" s="54">
        <f t="shared" si="20"/>
        <v>88000</v>
      </c>
      <c r="V48" s="54">
        <f t="shared" si="20"/>
        <v>88000</v>
      </c>
      <c r="W48" s="54">
        <f t="shared" si="20"/>
        <v>88000</v>
      </c>
      <c r="X48" s="54">
        <f t="shared" si="20"/>
        <v>88000</v>
      </c>
      <c r="Y48" s="54">
        <f t="shared" si="20"/>
        <v>88000</v>
      </c>
      <c r="Z48" s="54">
        <f t="shared" si="20"/>
        <v>88000</v>
      </c>
      <c r="AA48" s="54">
        <f t="shared" si="20"/>
        <v>88000</v>
      </c>
      <c r="AB48" s="54">
        <f t="shared" si="20"/>
        <v>88000</v>
      </c>
      <c r="AC48" s="54">
        <f t="shared" si="20"/>
        <v>88000</v>
      </c>
      <c r="AD48" s="54">
        <f t="shared" si="20"/>
        <v>88000</v>
      </c>
      <c r="AE48" s="54">
        <f t="shared" si="20"/>
        <v>88000</v>
      </c>
      <c r="AF48" s="54">
        <f t="shared" si="20"/>
        <v>88000</v>
      </c>
      <c r="AG48" s="54">
        <f t="shared" si="20"/>
        <v>88000</v>
      </c>
      <c r="AH48" s="54">
        <f t="shared" si="20"/>
        <v>88000</v>
      </c>
      <c r="AI48" s="54">
        <f t="shared" si="20"/>
        <v>88000</v>
      </c>
      <c r="AJ48" s="54">
        <f t="shared" si="20"/>
        <v>88000</v>
      </c>
      <c r="AK48" s="54">
        <f t="shared" si="20"/>
        <v>88000</v>
      </c>
      <c r="AL48" s="54">
        <f t="shared" si="20"/>
        <v>88000</v>
      </c>
      <c r="AM48" s="54">
        <f t="shared" si="20"/>
        <v>88000</v>
      </c>
      <c r="AN48" s="57">
        <f t="shared" si="20"/>
        <v>88000</v>
      </c>
    </row>
    <row r="49" spans="2:40" ht="23.5" thickBot="1">
      <c r="B49" s="118" t="s">
        <v>70</v>
      </c>
      <c r="C49" s="138" t="s">
        <v>71</v>
      </c>
      <c r="D49" s="51"/>
      <c r="E49" s="23">
        <v>110000</v>
      </c>
      <c r="F49" s="23">
        <v>110000</v>
      </c>
      <c r="G49" s="23">
        <v>110000</v>
      </c>
      <c r="H49" s="23">
        <v>110000</v>
      </c>
      <c r="I49" s="23">
        <v>110000</v>
      </c>
      <c r="J49" s="23">
        <v>110000</v>
      </c>
      <c r="K49" s="23">
        <v>110000</v>
      </c>
      <c r="L49" s="23">
        <v>110000</v>
      </c>
      <c r="M49" s="23">
        <v>110000</v>
      </c>
      <c r="N49" s="23">
        <v>110000</v>
      </c>
      <c r="O49" s="23">
        <v>110000</v>
      </c>
      <c r="P49" s="23">
        <v>110000</v>
      </c>
      <c r="Q49" s="23">
        <v>110000</v>
      </c>
      <c r="R49" s="23">
        <v>110000</v>
      </c>
      <c r="S49" s="23">
        <v>110000</v>
      </c>
      <c r="T49" s="23">
        <v>110000</v>
      </c>
      <c r="U49" s="23">
        <v>110000</v>
      </c>
      <c r="V49" s="23">
        <v>110000</v>
      </c>
      <c r="W49" s="23">
        <v>110000</v>
      </c>
      <c r="X49" s="23">
        <v>110000</v>
      </c>
      <c r="Y49" s="23">
        <v>110000</v>
      </c>
      <c r="Z49" s="23">
        <v>110000</v>
      </c>
      <c r="AA49" s="23">
        <v>110000</v>
      </c>
      <c r="AB49" s="23">
        <v>110000</v>
      </c>
      <c r="AC49" s="23">
        <v>110000</v>
      </c>
      <c r="AD49" s="23">
        <v>110000</v>
      </c>
      <c r="AE49" s="23">
        <v>110000</v>
      </c>
      <c r="AF49" s="23">
        <v>110000</v>
      </c>
      <c r="AG49" s="23">
        <v>110000</v>
      </c>
      <c r="AH49" s="23">
        <v>110000</v>
      </c>
      <c r="AI49" s="23">
        <v>110000</v>
      </c>
      <c r="AJ49" s="23">
        <v>110000</v>
      </c>
      <c r="AK49" s="23">
        <v>110000</v>
      </c>
      <c r="AL49" s="23">
        <v>110000</v>
      </c>
      <c r="AM49" s="23">
        <v>110000</v>
      </c>
      <c r="AN49" s="32">
        <v>110000</v>
      </c>
    </row>
    <row r="50" spans="2:40" ht="13" thickBot="1"/>
    <row r="51" spans="2:40" ht="13.5" thickBot="1">
      <c r="B51" s="115" t="s">
        <v>136</v>
      </c>
      <c r="C51" s="125"/>
      <c r="D51" s="112"/>
      <c r="E51" s="34" t="str">
        <f>CONCATENATE(E52,E53)</f>
        <v>Nov2022</v>
      </c>
      <c r="F51" s="34" t="str">
        <f t="shared" ref="F51:AN51" si="21">CONCATENATE(F52,F53)</f>
        <v>Dec2022</v>
      </c>
      <c r="G51" s="34" t="str">
        <f t="shared" si="21"/>
        <v>Jan2023</v>
      </c>
      <c r="H51" s="34" t="str">
        <f t="shared" si="21"/>
        <v>Feb2023</v>
      </c>
      <c r="I51" s="34" t="str">
        <f t="shared" si="21"/>
        <v>Mar2023</v>
      </c>
      <c r="J51" s="34" t="str">
        <f t="shared" si="21"/>
        <v>Apr2023</v>
      </c>
      <c r="K51" s="34" t="str">
        <f t="shared" si="21"/>
        <v>May2023</v>
      </c>
      <c r="L51" s="34" t="str">
        <f t="shared" si="21"/>
        <v>Jun2023</v>
      </c>
      <c r="M51" s="34" t="str">
        <f t="shared" si="21"/>
        <v>Jul2023</v>
      </c>
      <c r="N51" s="34" t="str">
        <f t="shared" si="21"/>
        <v>Aug2023</v>
      </c>
      <c r="O51" s="34" t="str">
        <f t="shared" si="21"/>
        <v>Sep2023</v>
      </c>
      <c r="P51" s="34" t="str">
        <f t="shared" si="21"/>
        <v>Oct2023</v>
      </c>
      <c r="Q51" s="34" t="str">
        <f t="shared" si="21"/>
        <v>Nov2023</v>
      </c>
      <c r="R51" s="34" t="str">
        <f t="shared" si="21"/>
        <v>Dec2023</v>
      </c>
      <c r="S51" s="34" t="str">
        <f t="shared" si="21"/>
        <v>Jan2024</v>
      </c>
      <c r="T51" s="34" t="str">
        <f t="shared" si="21"/>
        <v>Feb2024</v>
      </c>
      <c r="U51" s="34" t="str">
        <f t="shared" si="21"/>
        <v>Mar2024</v>
      </c>
      <c r="V51" s="34" t="str">
        <f t="shared" si="21"/>
        <v>Apr2024</v>
      </c>
      <c r="W51" s="34" t="str">
        <f t="shared" si="21"/>
        <v>May2024</v>
      </c>
      <c r="X51" s="34" t="str">
        <f t="shared" si="21"/>
        <v>Jun2024</v>
      </c>
      <c r="Y51" s="34" t="str">
        <f t="shared" si="21"/>
        <v>Jul2024</v>
      </c>
      <c r="Z51" s="34" t="str">
        <f t="shared" si="21"/>
        <v>Aug2024</v>
      </c>
      <c r="AA51" s="34" t="str">
        <f t="shared" si="21"/>
        <v>Sep2024</v>
      </c>
      <c r="AB51" s="34" t="str">
        <f t="shared" si="21"/>
        <v>Oct2024</v>
      </c>
      <c r="AC51" s="34" t="str">
        <f t="shared" si="21"/>
        <v>Nov2024</v>
      </c>
      <c r="AD51" s="34" t="str">
        <f t="shared" si="21"/>
        <v>Dec2024</v>
      </c>
      <c r="AE51" s="34" t="str">
        <f t="shared" si="21"/>
        <v>Jan2025</v>
      </c>
      <c r="AF51" s="34" t="str">
        <f t="shared" si="21"/>
        <v>Feb2025</v>
      </c>
      <c r="AG51" s="34" t="str">
        <f t="shared" si="21"/>
        <v>Mar2025</v>
      </c>
      <c r="AH51" s="34" t="str">
        <f t="shared" si="21"/>
        <v>Apr2025</v>
      </c>
      <c r="AI51" s="34" t="str">
        <f t="shared" si="21"/>
        <v>May2025</v>
      </c>
      <c r="AJ51" s="34" t="str">
        <f t="shared" si="21"/>
        <v>Jun2025</v>
      </c>
      <c r="AK51" s="34" t="str">
        <f t="shared" si="21"/>
        <v>Jul2025</v>
      </c>
      <c r="AL51" s="34" t="str">
        <f t="shared" si="21"/>
        <v>Aug2025</v>
      </c>
      <c r="AM51" s="34" t="str">
        <f t="shared" si="21"/>
        <v>Sep2025</v>
      </c>
      <c r="AN51" s="37" t="str">
        <f t="shared" si="21"/>
        <v>Oct2025</v>
      </c>
    </row>
    <row r="52" spans="2:40" ht="13.5" thickBot="1">
      <c r="B52" s="120" t="s">
        <v>141</v>
      </c>
      <c r="C52" s="126"/>
      <c r="D52" s="29"/>
      <c r="E52" s="30" t="str">
        <f>E$2</f>
        <v>Nov</v>
      </c>
      <c r="F52" s="30" t="str">
        <f t="shared" ref="F52:AN52" si="22">F$2</f>
        <v>Dec</v>
      </c>
      <c r="G52" s="30" t="str">
        <f t="shared" si="22"/>
        <v>Jan</v>
      </c>
      <c r="H52" s="30" t="str">
        <f t="shared" si="22"/>
        <v>Feb</v>
      </c>
      <c r="I52" s="30" t="str">
        <f t="shared" si="22"/>
        <v>Mar</v>
      </c>
      <c r="J52" s="30" t="str">
        <f t="shared" si="22"/>
        <v>Apr</v>
      </c>
      <c r="K52" s="30" t="str">
        <f t="shared" si="22"/>
        <v>May</v>
      </c>
      <c r="L52" s="30" t="str">
        <f t="shared" si="22"/>
        <v>Jun</v>
      </c>
      <c r="M52" s="30" t="str">
        <f t="shared" si="22"/>
        <v>Jul</v>
      </c>
      <c r="N52" s="30" t="str">
        <f t="shared" si="22"/>
        <v>Aug</v>
      </c>
      <c r="O52" s="30" t="str">
        <f t="shared" si="22"/>
        <v>Sep</v>
      </c>
      <c r="P52" s="30" t="str">
        <f t="shared" si="22"/>
        <v>Oct</v>
      </c>
      <c r="Q52" s="30" t="str">
        <f t="shared" si="22"/>
        <v>Nov</v>
      </c>
      <c r="R52" s="30" t="str">
        <f t="shared" si="22"/>
        <v>Dec</v>
      </c>
      <c r="S52" s="30" t="str">
        <f t="shared" si="22"/>
        <v>Jan</v>
      </c>
      <c r="T52" s="30" t="str">
        <f t="shared" si="22"/>
        <v>Feb</v>
      </c>
      <c r="U52" s="30" t="str">
        <f t="shared" si="22"/>
        <v>Mar</v>
      </c>
      <c r="V52" s="30" t="str">
        <f t="shared" si="22"/>
        <v>Apr</v>
      </c>
      <c r="W52" s="30" t="str">
        <f t="shared" si="22"/>
        <v>May</v>
      </c>
      <c r="X52" s="30" t="str">
        <f t="shared" si="22"/>
        <v>Jun</v>
      </c>
      <c r="Y52" s="30" t="str">
        <f t="shared" si="22"/>
        <v>Jul</v>
      </c>
      <c r="Z52" s="30" t="str">
        <f t="shared" si="22"/>
        <v>Aug</v>
      </c>
      <c r="AA52" s="30" t="str">
        <f t="shared" si="22"/>
        <v>Sep</v>
      </c>
      <c r="AB52" s="30" t="str">
        <f t="shared" si="22"/>
        <v>Oct</v>
      </c>
      <c r="AC52" s="30" t="str">
        <f t="shared" si="22"/>
        <v>Nov</v>
      </c>
      <c r="AD52" s="30" t="str">
        <f t="shared" si="22"/>
        <v>Dec</v>
      </c>
      <c r="AE52" s="30" t="str">
        <f t="shared" si="22"/>
        <v>Jan</v>
      </c>
      <c r="AF52" s="30" t="str">
        <f t="shared" si="22"/>
        <v>Feb</v>
      </c>
      <c r="AG52" s="30" t="str">
        <f t="shared" si="22"/>
        <v>Mar</v>
      </c>
      <c r="AH52" s="30" t="str">
        <f t="shared" si="22"/>
        <v>Apr</v>
      </c>
      <c r="AI52" s="30" t="str">
        <f t="shared" si="22"/>
        <v>May</v>
      </c>
      <c r="AJ52" s="30" t="str">
        <f t="shared" si="22"/>
        <v>Jun</v>
      </c>
      <c r="AK52" s="30" t="str">
        <f t="shared" si="22"/>
        <v>Jul</v>
      </c>
      <c r="AL52" s="30" t="str">
        <f t="shared" si="22"/>
        <v>Aug</v>
      </c>
      <c r="AM52" s="30" t="str">
        <f t="shared" si="22"/>
        <v>Sep</v>
      </c>
      <c r="AN52" s="30" t="str">
        <f t="shared" si="22"/>
        <v>Oct</v>
      </c>
    </row>
    <row r="53" spans="2:40" ht="25.5" thickBot="1">
      <c r="B53" s="116" t="s">
        <v>66</v>
      </c>
      <c r="C53" s="122" t="s">
        <v>67</v>
      </c>
      <c r="D53" s="141" t="s">
        <v>149</v>
      </c>
      <c r="E53" s="59">
        <f>E$3</f>
        <v>2022</v>
      </c>
      <c r="F53" s="59">
        <f t="shared" ref="F53:AN53" si="23">F$3</f>
        <v>2022</v>
      </c>
      <c r="G53" s="59">
        <f t="shared" si="23"/>
        <v>2023</v>
      </c>
      <c r="H53" s="59">
        <f t="shared" si="23"/>
        <v>2023</v>
      </c>
      <c r="I53" s="59">
        <f t="shared" si="23"/>
        <v>2023</v>
      </c>
      <c r="J53" s="59">
        <f t="shared" si="23"/>
        <v>2023</v>
      </c>
      <c r="K53" s="59">
        <f t="shared" si="23"/>
        <v>2023</v>
      </c>
      <c r="L53" s="59">
        <f t="shared" si="23"/>
        <v>2023</v>
      </c>
      <c r="M53" s="59">
        <f t="shared" si="23"/>
        <v>2023</v>
      </c>
      <c r="N53" s="59">
        <f t="shared" si="23"/>
        <v>2023</v>
      </c>
      <c r="O53" s="59">
        <f t="shared" si="23"/>
        <v>2023</v>
      </c>
      <c r="P53" s="59">
        <f t="shared" si="23"/>
        <v>2023</v>
      </c>
      <c r="Q53" s="59">
        <f t="shared" si="23"/>
        <v>2023</v>
      </c>
      <c r="R53" s="59">
        <f t="shared" si="23"/>
        <v>2023</v>
      </c>
      <c r="S53" s="59">
        <f t="shared" si="23"/>
        <v>2024</v>
      </c>
      <c r="T53" s="59">
        <f t="shared" si="23"/>
        <v>2024</v>
      </c>
      <c r="U53" s="59">
        <f t="shared" si="23"/>
        <v>2024</v>
      </c>
      <c r="V53" s="59">
        <f t="shared" si="23"/>
        <v>2024</v>
      </c>
      <c r="W53" s="59">
        <f t="shared" si="23"/>
        <v>2024</v>
      </c>
      <c r="X53" s="59">
        <f t="shared" si="23"/>
        <v>2024</v>
      </c>
      <c r="Y53" s="59">
        <f t="shared" si="23"/>
        <v>2024</v>
      </c>
      <c r="Z53" s="59">
        <f t="shared" si="23"/>
        <v>2024</v>
      </c>
      <c r="AA53" s="59">
        <f t="shared" si="23"/>
        <v>2024</v>
      </c>
      <c r="AB53" s="59">
        <f t="shared" si="23"/>
        <v>2024</v>
      </c>
      <c r="AC53" s="59">
        <f t="shared" si="23"/>
        <v>2024</v>
      </c>
      <c r="AD53" s="59">
        <f t="shared" si="23"/>
        <v>2024</v>
      </c>
      <c r="AE53" s="59">
        <f t="shared" si="23"/>
        <v>2025</v>
      </c>
      <c r="AF53" s="59">
        <f t="shared" si="23"/>
        <v>2025</v>
      </c>
      <c r="AG53" s="59">
        <f t="shared" si="23"/>
        <v>2025</v>
      </c>
      <c r="AH53" s="59">
        <f t="shared" si="23"/>
        <v>2025</v>
      </c>
      <c r="AI53" s="59">
        <f t="shared" si="23"/>
        <v>2025</v>
      </c>
      <c r="AJ53" s="59">
        <f t="shared" si="23"/>
        <v>2025</v>
      </c>
      <c r="AK53" s="59">
        <f t="shared" si="23"/>
        <v>2025</v>
      </c>
      <c r="AL53" s="59">
        <f t="shared" si="23"/>
        <v>2025</v>
      </c>
      <c r="AM53" s="59">
        <f t="shared" si="23"/>
        <v>2025</v>
      </c>
      <c r="AN53" s="59">
        <f t="shared" si="23"/>
        <v>2025</v>
      </c>
    </row>
    <row r="54" spans="2:40" ht="34.5">
      <c r="B54" s="121" t="s">
        <v>68</v>
      </c>
      <c r="C54" s="139" t="s">
        <v>69</v>
      </c>
      <c r="D54" s="140">
        <v>0.8</v>
      </c>
      <c r="E54" s="60">
        <f>E55*$D54</f>
        <v>136000</v>
      </c>
      <c r="F54" s="60">
        <f t="shared" ref="F54:AN54" si="24">F55*$D54</f>
        <v>136000</v>
      </c>
      <c r="G54" s="60">
        <f t="shared" si="24"/>
        <v>136000</v>
      </c>
      <c r="H54" s="60">
        <f t="shared" si="24"/>
        <v>136000</v>
      </c>
      <c r="I54" s="60">
        <f t="shared" si="24"/>
        <v>136000</v>
      </c>
      <c r="J54" s="60">
        <f t="shared" si="24"/>
        <v>136000</v>
      </c>
      <c r="K54" s="60">
        <f t="shared" si="24"/>
        <v>136000</v>
      </c>
      <c r="L54" s="60">
        <f t="shared" si="24"/>
        <v>136000</v>
      </c>
      <c r="M54" s="60">
        <f t="shared" si="24"/>
        <v>136000</v>
      </c>
      <c r="N54" s="60">
        <f t="shared" si="24"/>
        <v>136000</v>
      </c>
      <c r="O54" s="60">
        <f t="shared" si="24"/>
        <v>136000</v>
      </c>
      <c r="P54" s="60">
        <f t="shared" si="24"/>
        <v>136000</v>
      </c>
      <c r="Q54" s="60">
        <f t="shared" si="24"/>
        <v>136000</v>
      </c>
      <c r="R54" s="60">
        <f t="shared" si="24"/>
        <v>136000</v>
      </c>
      <c r="S54" s="60">
        <f t="shared" si="24"/>
        <v>136000</v>
      </c>
      <c r="T54" s="60">
        <f t="shared" si="24"/>
        <v>136000</v>
      </c>
      <c r="U54" s="60">
        <f t="shared" si="24"/>
        <v>136000</v>
      </c>
      <c r="V54" s="60">
        <f t="shared" si="24"/>
        <v>136000</v>
      </c>
      <c r="W54" s="60">
        <f t="shared" si="24"/>
        <v>136000</v>
      </c>
      <c r="X54" s="60">
        <f t="shared" si="24"/>
        <v>136000</v>
      </c>
      <c r="Y54" s="60">
        <f t="shared" si="24"/>
        <v>136000</v>
      </c>
      <c r="Z54" s="60">
        <f t="shared" si="24"/>
        <v>136000</v>
      </c>
      <c r="AA54" s="60">
        <f t="shared" si="24"/>
        <v>136000</v>
      </c>
      <c r="AB54" s="60">
        <f t="shared" si="24"/>
        <v>136000</v>
      </c>
      <c r="AC54" s="60">
        <f t="shared" si="24"/>
        <v>136000</v>
      </c>
      <c r="AD54" s="60">
        <f t="shared" si="24"/>
        <v>136000</v>
      </c>
      <c r="AE54" s="60">
        <f t="shared" si="24"/>
        <v>136000</v>
      </c>
      <c r="AF54" s="60">
        <f t="shared" si="24"/>
        <v>136000</v>
      </c>
      <c r="AG54" s="60">
        <f t="shared" si="24"/>
        <v>136000</v>
      </c>
      <c r="AH54" s="60">
        <f t="shared" si="24"/>
        <v>136000</v>
      </c>
      <c r="AI54" s="60">
        <f t="shared" si="24"/>
        <v>136000</v>
      </c>
      <c r="AJ54" s="60">
        <f t="shared" si="24"/>
        <v>136000</v>
      </c>
      <c r="AK54" s="60">
        <f t="shared" si="24"/>
        <v>136000</v>
      </c>
      <c r="AL54" s="60">
        <f t="shared" si="24"/>
        <v>136000</v>
      </c>
      <c r="AM54" s="60">
        <f t="shared" si="24"/>
        <v>136000</v>
      </c>
      <c r="AN54" s="58">
        <f t="shared" si="24"/>
        <v>136000</v>
      </c>
    </row>
    <row r="55" spans="2:40" ht="23.5" thickBot="1">
      <c r="B55" s="118" t="s">
        <v>70</v>
      </c>
      <c r="C55" s="138" t="s">
        <v>71</v>
      </c>
      <c r="D55" s="51"/>
      <c r="E55" s="23">
        <v>170000</v>
      </c>
      <c r="F55" s="23">
        <v>170000</v>
      </c>
      <c r="G55" s="23">
        <v>170000</v>
      </c>
      <c r="H55" s="23">
        <v>170000</v>
      </c>
      <c r="I55" s="23">
        <v>170000</v>
      </c>
      <c r="J55" s="23">
        <v>170000</v>
      </c>
      <c r="K55" s="23">
        <v>170000</v>
      </c>
      <c r="L55" s="23">
        <v>170000</v>
      </c>
      <c r="M55" s="23">
        <v>170000</v>
      </c>
      <c r="N55" s="23">
        <v>170000</v>
      </c>
      <c r="O55" s="23">
        <v>170000</v>
      </c>
      <c r="P55" s="23">
        <v>170000</v>
      </c>
      <c r="Q55" s="23">
        <v>170000</v>
      </c>
      <c r="R55" s="23">
        <v>170000</v>
      </c>
      <c r="S55" s="23">
        <v>170000</v>
      </c>
      <c r="T55" s="23">
        <v>170000</v>
      </c>
      <c r="U55" s="23">
        <v>170000</v>
      </c>
      <c r="V55" s="23">
        <v>170000</v>
      </c>
      <c r="W55" s="23">
        <v>170000</v>
      </c>
      <c r="X55" s="23">
        <v>170000</v>
      </c>
      <c r="Y55" s="23">
        <v>170000</v>
      </c>
      <c r="Z55" s="23">
        <v>170000</v>
      </c>
      <c r="AA55" s="23">
        <v>170000</v>
      </c>
      <c r="AB55" s="23">
        <v>170000</v>
      </c>
      <c r="AC55" s="23">
        <v>170000</v>
      </c>
      <c r="AD55" s="23">
        <v>170000</v>
      </c>
      <c r="AE55" s="23">
        <v>170000</v>
      </c>
      <c r="AF55" s="23">
        <v>170000</v>
      </c>
      <c r="AG55" s="23">
        <v>170000</v>
      </c>
      <c r="AH55" s="23">
        <v>170000</v>
      </c>
      <c r="AI55" s="23">
        <v>170000</v>
      </c>
      <c r="AJ55" s="23">
        <v>170000</v>
      </c>
      <c r="AK55" s="23">
        <v>170000</v>
      </c>
      <c r="AL55" s="23">
        <v>170000</v>
      </c>
      <c r="AM55" s="23">
        <v>170000</v>
      </c>
      <c r="AN55" s="32">
        <v>170000</v>
      </c>
    </row>
    <row r="56" spans="2:40" ht="13" thickBot="1"/>
    <row r="57" spans="2:40" ht="13.5" thickBot="1">
      <c r="B57" s="115" t="s">
        <v>136</v>
      </c>
      <c r="C57" s="125"/>
      <c r="D57" s="112"/>
      <c r="E57" s="34" t="str">
        <f>CONCATENATE(E58,E59)</f>
        <v>Nov2022</v>
      </c>
      <c r="F57" s="34" t="str">
        <f t="shared" ref="F57:AN57" si="25">CONCATENATE(F58,F59)</f>
        <v>Dec2022</v>
      </c>
      <c r="G57" s="34" t="str">
        <f t="shared" si="25"/>
        <v>Jan2023</v>
      </c>
      <c r="H57" s="34" t="str">
        <f t="shared" si="25"/>
        <v>Feb2023</v>
      </c>
      <c r="I57" s="34" t="str">
        <f t="shared" si="25"/>
        <v>Mar2023</v>
      </c>
      <c r="J57" s="34" t="str">
        <f t="shared" si="25"/>
        <v>Apr2023</v>
      </c>
      <c r="K57" s="34" t="str">
        <f t="shared" si="25"/>
        <v>May2023</v>
      </c>
      <c r="L57" s="34" t="str">
        <f t="shared" si="25"/>
        <v>Jun2023</v>
      </c>
      <c r="M57" s="34" t="str">
        <f t="shared" si="25"/>
        <v>Jul2023</v>
      </c>
      <c r="N57" s="34" t="str">
        <f t="shared" si="25"/>
        <v>Aug2023</v>
      </c>
      <c r="O57" s="34" t="str">
        <f t="shared" si="25"/>
        <v>Sep2023</v>
      </c>
      <c r="P57" s="34" t="str">
        <f t="shared" si="25"/>
        <v>Oct2023</v>
      </c>
      <c r="Q57" s="34" t="str">
        <f t="shared" si="25"/>
        <v>Nov2023</v>
      </c>
      <c r="R57" s="34" t="str">
        <f t="shared" si="25"/>
        <v>Dec2023</v>
      </c>
      <c r="S57" s="34" t="str">
        <f t="shared" si="25"/>
        <v>Jan2024</v>
      </c>
      <c r="T57" s="34" t="str">
        <f t="shared" si="25"/>
        <v>Feb2024</v>
      </c>
      <c r="U57" s="34" t="str">
        <f t="shared" si="25"/>
        <v>Mar2024</v>
      </c>
      <c r="V57" s="34" t="str">
        <f t="shared" si="25"/>
        <v>Apr2024</v>
      </c>
      <c r="W57" s="34" t="str">
        <f t="shared" si="25"/>
        <v>May2024</v>
      </c>
      <c r="X57" s="34" t="str">
        <f t="shared" si="25"/>
        <v>Jun2024</v>
      </c>
      <c r="Y57" s="34" t="str">
        <f t="shared" si="25"/>
        <v>Jul2024</v>
      </c>
      <c r="Z57" s="34" t="str">
        <f t="shared" si="25"/>
        <v>Aug2024</v>
      </c>
      <c r="AA57" s="34" t="str">
        <f t="shared" si="25"/>
        <v>Sep2024</v>
      </c>
      <c r="AB57" s="34" t="str">
        <f t="shared" si="25"/>
        <v>Oct2024</v>
      </c>
      <c r="AC57" s="34" t="str">
        <f t="shared" si="25"/>
        <v>Nov2024</v>
      </c>
      <c r="AD57" s="34" t="str">
        <f t="shared" si="25"/>
        <v>Dec2024</v>
      </c>
      <c r="AE57" s="34" t="str">
        <f t="shared" si="25"/>
        <v>Jan2025</v>
      </c>
      <c r="AF57" s="34" t="str">
        <f t="shared" si="25"/>
        <v>Feb2025</v>
      </c>
      <c r="AG57" s="34" t="str">
        <f t="shared" si="25"/>
        <v>Mar2025</v>
      </c>
      <c r="AH57" s="34" t="str">
        <f t="shared" si="25"/>
        <v>Apr2025</v>
      </c>
      <c r="AI57" s="34" t="str">
        <f t="shared" si="25"/>
        <v>May2025</v>
      </c>
      <c r="AJ57" s="34" t="str">
        <f t="shared" si="25"/>
        <v>Jun2025</v>
      </c>
      <c r="AK57" s="34" t="str">
        <f t="shared" si="25"/>
        <v>Jul2025</v>
      </c>
      <c r="AL57" s="34" t="str">
        <f t="shared" si="25"/>
        <v>Aug2025</v>
      </c>
      <c r="AM57" s="34" t="str">
        <f t="shared" si="25"/>
        <v>Sep2025</v>
      </c>
      <c r="AN57" s="37" t="str">
        <f t="shared" si="25"/>
        <v>Oct2025</v>
      </c>
    </row>
    <row r="58" spans="2:40" ht="13.5" thickBot="1">
      <c r="B58" s="120" t="s">
        <v>142</v>
      </c>
      <c r="C58" s="126"/>
      <c r="D58" s="29"/>
      <c r="E58" s="30" t="str">
        <f>E$2</f>
        <v>Nov</v>
      </c>
      <c r="F58" s="30" t="str">
        <f t="shared" ref="F58:AN58" si="26">F$2</f>
        <v>Dec</v>
      </c>
      <c r="G58" s="30" t="str">
        <f t="shared" si="26"/>
        <v>Jan</v>
      </c>
      <c r="H58" s="30" t="str">
        <f t="shared" si="26"/>
        <v>Feb</v>
      </c>
      <c r="I58" s="30" t="str">
        <f t="shared" si="26"/>
        <v>Mar</v>
      </c>
      <c r="J58" s="30" t="str">
        <f t="shared" si="26"/>
        <v>Apr</v>
      </c>
      <c r="K58" s="30" t="str">
        <f t="shared" si="26"/>
        <v>May</v>
      </c>
      <c r="L58" s="30" t="str">
        <f t="shared" si="26"/>
        <v>Jun</v>
      </c>
      <c r="M58" s="30" t="str">
        <f t="shared" si="26"/>
        <v>Jul</v>
      </c>
      <c r="N58" s="30" t="str">
        <f t="shared" si="26"/>
        <v>Aug</v>
      </c>
      <c r="O58" s="30" t="str">
        <f t="shared" si="26"/>
        <v>Sep</v>
      </c>
      <c r="P58" s="30" t="str">
        <f t="shared" si="26"/>
        <v>Oct</v>
      </c>
      <c r="Q58" s="30" t="str">
        <f t="shared" si="26"/>
        <v>Nov</v>
      </c>
      <c r="R58" s="30" t="str">
        <f t="shared" si="26"/>
        <v>Dec</v>
      </c>
      <c r="S58" s="30" t="str">
        <f t="shared" si="26"/>
        <v>Jan</v>
      </c>
      <c r="T58" s="30" t="str">
        <f t="shared" si="26"/>
        <v>Feb</v>
      </c>
      <c r="U58" s="30" t="str">
        <f t="shared" si="26"/>
        <v>Mar</v>
      </c>
      <c r="V58" s="30" t="str">
        <f t="shared" si="26"/>
        <v>Apr</v>
      </c>
      <c r="W58" s="30" t="str">
        <f t="shared" si="26"/>
        <v>May</v>
      </c>
      <c r="X58" s="30" t="str">
        <f t="shared" si="26"/>
        <v>Jun</v>
      </c>
      <c r="Y58" s="30" t="str">
        <f t="shared" si="26"/>
        <v>Jul</v>
      </c>
      <c r="Z58" s="30" t="str">
        <f t="shared" si="26"/>
        <v>Aug</v>
      </c>
      <c r="AA58" s="30" t="str">
        <f t="shared" si="26"/>
        <v>Sep</v>
      </c>
      <c r="AB58" s="30" t="str">
        <f t="shared" si="26"/>
        <v>Oct</v>
      </c>
      <c r="AC58" s="30" t="str">
        <f t="shared" si="26"/>
        <v>Nov</v>
      </c>
      <c r="AD58" s="30" t="str">
        <f t="shared" si="26"/>
        <v>Dec</v>
      </c>
      <c r="AE58" s="30" t="str">
        <f t="shared" si="26"/>
        <v>Jan</v>
      </c>
      <c r="AF58" s="30" t="str">
        <f t="shared" si="26"/>
        <v>Feb</v>
      </c>
      <c r="AG58" s="30" t="str">
        <f t="shared" si="26"/>
        <v>Mar</v>
      </c>
      <c r="AH58" s="30" t="str">
        <f t="shared" si="26"/>
        <v>Apr</v>
      </c>
      <c r="AI58" s="30" t="str">
        <f t="shared" si="26"/>
        <v>May</v>
      </c>
      <c r="AJ58" s="30" t="str">
        <f t="shared" si="26"/>
        <v>Jun</v>
      </c>
      <c r="AK58" s="30" t="str">
        <f t="shared" si="26"/>
        <v>Jul</v>
      </c>
      <c r="AL58" s="30" t="str">
        <f t="shared" si="26"/>
        <v>Aug</v>
      </c>
      <c r="AM58" s="30" t="str">
        <f t="shared" si="26"/>
        <v>Sep</v>
      </c>
      <c r="AN58" s="30" t="str">
        <f t="shared" si="26"/>
        <v>Oct</v>
      </c>
    </row>
    <row r="59" spans="2:40" ht="25.5" thickBot="1">
      <c r="B59" s="116" t="s">
        <v>66</v>
      </c>
      <c r="C59" s="122" t="s">
        <v>67</v>
      </c>
      <c r="D59" s="141" t="s">
        <v>149</v>
      </c>
      <c r="E59" s="59">
        <f>E$3</f>
        <v>2022</v>
      </c>
      <c r="F59" s="59">
        <f t="shared" ref="F59:AN59" si="27">F$3</f>
        <v>2022</v>
      </c>
      <c r="G59" s="59">
        <f t="shared" si="27"/>
        <v>2023</v>
      </c>
      <c r="H59" s="59">
        <f t="shared" si="27"/>
        <v>2023</v>
      </c>
      <c r="I59" s="59">
        <f t="shared" si="27"/>
        <v>2023</v>
      </c>
      <c r="J59" s="59">
        <f t="shared" si="27"/>
        <v>2023</v>
      </c>
      <c r="K59" s="59">
        <f t="shared" si="27"/>
        <v>2023</v>
      </c>
      <c r="L59" s="59">
        <f t="shared" si="27"/>
        <v>2023</v>
      </c>
      <c r="M59" s="59">
        <f t="shared" si="27"/>
        <v>2023</v>
      </c>
      <c r="N59" s="59">
        <f t="shared" si="27"/>
        <v>2023</v>
      </c>
      <c r="O59" s="59">
        <f t="shared" si="27"/>
        <v>2023</v>
      </c>
      <c r="P59" s="59">
        <f t="shared" si="27"/>
        <v>2023</v>
      </c>
      <c r="Q59" s="59">
        <f t="shared" si="27"/>
        <v>2023</v>
      </c>
      <c r="R59" s="59">
        <f t="shared" si="27"/>
        <v>2023</v>
      </c>
      <c r="S59" s="59">
        <f t="shared" si="27"/>
        <v>2024</v>
      </c>
      <c r="T59" s="59">
        <f t="shared" si="27"/>
        <v>2024</v>
      </c>
      <c r="U59" s="59">
        <f t="shared" si="27"/>
        <v>2024</v>
      </c>
      <c r="V59" s="59">
        <f t="shared" si="27"/>
        <v>2024</v>
      </c>
      <c r="W59" s="59">
        <f t="shared" si="27"/>
        <v>2024</v>
      </c>
      <c r="X59" s="59">
        <f t="shared" si="27"/>
        <v>2024</v>
      </c>
      <c r="Y59" s="59">
        <f t="shared" si="27"/>
        <v>2024</v>
      </c>
      <c r="Z59" s="59">
        <f t="shared" si="27"/>
        <v>2024</v>
      </c>
      <c r="AA59" s="59">
        <f t="shared" si="27"/>
        <v>2024</v>
      </c>
      <c r="AB59" s="59">
        <f t="shared" si="27"/>
        <v>2024</v>
      </c>
      <c r="AC59" s="59">
        <f t="shared" si="27"/>
        <v>2024</v>
      </c>
      <c r="AD59" s="59">
        <f t="shared" si="27"/>
        <v>2024</v>
      </c>
      <c r="AE59" s="59">
        <f t="shared" si="27"/>
        <v>2025</v>
      </c>
      <c r="AF59" s="59">
        <f t="shared" si="27"/>
        <v>2025</v>
      </c>
      <c r="AG59" s="59">
        <f t="shared" si="27"/>
        <v>2025</v>
      </c>
      <c r="AH59" s="59">
        <f t="shared" si="27"/>
        <v>2025</v>
      </c>
      <c r="AI59" s="59">
        <f t="shared" si="27"/>
        <v>2025</v>
      </c>
      <c r="AJ59" s="59">
        <f t="shared" si="27"/>
        <v>2025</v>
      </c>
      <c r="AK59" s="59">
        <f t="shared" si="27"/>
        <v>2025</v>
      </c>
      <c r="AL59" s="59">
        <f t="shared" si="27"/>
        <v>2025</v>
      </c>
      <c r="AM59" s="59">
        <f t="shared" si="27"/>
        <v>2025</v>
      </c>
      <c r="AN59" s="59">
        <f t="shared" si="27"/>
        <v>2025</v>
      </c>
    </row>
    <row r="60" spans="2:40" ht="34.5">
      <c r="B60" s="121" t="s">
        <v>68</v>
      </c>
      <c r="C60" s="139" t="s">
        <v>69</v>
      </c>
      <c r="D60" s="140">
        <v>0.8</v>
      </c>
      <c r="E60" s="53">
        <f>E61*$D60</f>
        <v>168000</v>
      </c>
      <c r="F60" s="53">
        <f t="shared" ref="F60:AN60" si="28">F61*$D60</f>
        <v>168000</v>
      </c>
      <c r="G60" s="53">
        <f t="shared" si="28"/>
        <v>168000</v>
      </c>
      <c r="H60" s="53">
        <f t="shared" si="28"/>
        <v>168000</v>
      </c>
      <c r="I60" s="53">
        <f t="shared" si="28"/>
        <v>168000</v>
      </c>
      <c r="J60" s="53">
        <f t="shared" si="28"/>
        <v>168000</v>
      </c>
      <c r="K60" s="53">
        <f t="shared" si="28"/>
        <v>168000</v>
      </c>
      <c r="L60" s="53">
        <f t="shared" si="28"/>
        <v>168000</v>
      </c>
      <c r="M60" s="53">
        <f t="shared" si="28"/>
        <v>168000</v>
      </c>
      <c r="N60" s="53">
        <f t="shared" si="28"/>
        <v>168000</v>
      </c>
      <c r="O60" s="53">
        <f t="shared" si="28"/>
        <v>168000</v>
      </c>
      <c r="P60" s="53">
        <f t="shared" si="28"/>
        <v>168000</v>
      </c>
      <c r="Q60" s="53">
        <f t="shared" si="28"/>
        <v>168000</v>
      </c>
      <c r="R60" s="53">
        <f t="shared" si="28"/>
        <v>168000</v>
      </c>
      <c r="S60" s="53">
        <f t="shared" si="28"/>
        <v>168000</v>
      </c>
      <c r="T60" s="53">
        <f t="shared" si="28"/>
        <v>168000</v>
      </c>
      <c r="U60" s="53">
        <f t="shared" si="28"/>
        <v>168000</v>
      </c>
      <c r="V60" s="53">
        <f t="shared" si="28"/>
        <v>168000</v>
      </c>
      <c r="W60" s="53">
        <f t="shared" si="28"/>
        <v>168000</v>
      </c>
      <c r="X60" s="53">
        <f t="shared" si="28"/>
        <v>168000</v>
      </c>
      <c r="Y60" s="53">
        <f t="shared" si="28"/>
        <v>168000</v>
      </c>
      <c r="Z60" s="53">
        <f t="shared" si="28"/>
        <v>168000</v>
      </c>
      <c r="AA60" s="53">
        <f t="shared" si="28"/>
        <v>168000</v>
      </c>
      <c r="AB60" s="53">
        <f t="shared" si="28"/>
        <v>168000</v>
      </c>
      <c r="AC60" s="53">
        <f t="shared" si="28"/>
        <v>168000</v>
      </c>
      <c r="AD60" s="53">
        <f t="shared" si="28"/>
        <v>168000</v>
      </c>
      <c r="AE60" s="53">
        <f t="shared" si="28"/>
        <v>168000</v>
      </c>
      <c r="AF60" s="53">
        <f t="shared" si="28"/>
        <v>168000</v>
      </c>
      <c r="AG60" s="53">
        <f t="shared" si="28"/>
        <v>168000</v>
      </c>
      <c r="AH60" s="53">
        <f t="shared" si="28"/>
        <v>168000</v>
      </c>
      <c r="AI60" s="53">
        <f t="shared" si="28"/>
        <v>168000</v>
      </c>
      <c r="AJ60" s="53">
        <f t="shared" si="28"/>
        <v>168000</v>
      </c>
      <c r="AK60" s="53">
        <f t="shared" si="28"/>
        <v>168000</v>
      </c>
      <c r="AL60" s="53">
        <f t="shared" si="28"/>
        <v>168000</v>
      </c>
      <c r="AM60" s="53">
        <f t="shared" si="28"/>
        <v>168000</v>
      </c>
      <c r="AN60" s="58">
        <f t="shared" si="28"/>
        <v>168000</v>
      </c>
    </row>
    <row r="61" spans="2:40" ht="23.5" thickBot="1">
      <c r="B61" s="118" t="s">
        <v>70</v>
      </c>
      <c r="C61" s="138" t="s">
        <v>71</v>
      </c>
      <c r="D61" s="51"/>
      <c r="E61" s="23">
        <v>210000</v>
      </c>
      <c r="F61" s="23">
        <v>210000</v>
      </c>
      <c r="G61" s="23">
        <v>210000</v>
      </c>
      <c r="H61" s="23">
        <v>210000</v>
      </c>
      <c r="I61" s="23">
        <v>210000</v>
      </c>
      <c r="J61" s="23">
        <v>210000</v>
      </c>
      <c r="K61" s="23">
        <v>210000</v>
      </c>
      <c r="L61" s="23">
        <v>210000</v>
      </c>
      <c r="M61" s="23">
        <v>210000</v>
      </c>
      <c r="N61" s="23">
        <v>210000</v>
      </c>
      <c r="O61" s="23">
        <v>210000</v>
      </c>
      <c r="P61" s="23">
        <v>210000</v>
      </c>
      <c r="Q61" s="23">
        <v>210000</v>
      </c>
      <c r="R61" s="23">
        <v>210000</v>
      </c>
      <c r="S61" s="23">
        <v>210000</v>
      </c>
      <c r="T61" s="23">
        <v>210000</v>
      </c>
      <c r="U61" s="23">
        <v>210000</v>
      </c>
      <c r="V61" s="23">
        <v>210000</v>
      </c>
      <c r="W61" s="23">
        <v>210000</v>
      </c>
      <c r="X61" s="23">
        <v>210000</v>
      </c>
      <c r="Y61" s="23">
        <v>210000</v>
      </c>
      <c r="Z61" s="23">
        <v>210000</v>
      </c>
      <c r="AA61" s="23">
        <v>210000</v>
      </c>
      <c r="AB61" s="23">
        <v>210000</v>
      </c>
      <c r="AC61" s="23">
        <v>210000</v>
      </c>
      <c r="AD61" s="23">
        <v>210000</v>
      </c>
      <c r="AE61" s="23">
        <v>210000</v>
      </c>
      <c r="AF61" s="23">
        <v>210000</v>
      </c>
      <c r="AG61" s="23">
        <v>210000</v>
      </c>
      <c r="AH61" s="23">
        <v>210000</v>
      </c>
      <c r="AI61" s="23">
        <v>210000</v>
      </c>
      <c r="AJ61" s="23">
        <v>210000</v>
      </c>
      <c r="AK61" s="23">
        <v>210000</v>
      </c>
      <c r="AL61" s="23">
        <v>210000</v>
      </c>
      <c r="AM61" s="23">
        <v>210000</v>
      </c>
      <c r="AN61" s="32">
        <v>210000</v>
      </c>
    </row>
    <row r="62" spans="2:40" ht="13" thickBot="1"/>
    <row r="63" spans="2:40" ht="13.5" thickBot="1">
      <c r="B63" s="115" t="s">
        <v>136</v>
      </c>
      <c r="C63" s="125"/>
      <c r="D63" s="112"/>
      <c r="E63" s="34" t="str">
        <f>CONCATENATE(E64,E65)</f>
        <v>Nov2022</v>
      </c>
      <c r="F63" s="34" t="str">
        <f t="shared" ref="F63:AN63" si="29">CONCATENATE(F64,F65)</f>
        <v>Dec2022</v>
      </c>
      <c r="G63" s="34" t="str">
        <f t="shared" si="29"/>
        <v>Jan2023</v>
      </c>
      <c r="H63" s="34" t="str">
        <f t="shared" si="29"/>
        <v>Feb2023</v>
      </c>
      <c r="I63" s="34" t="str">
        <f t="shared" si="29"/>
        <v>Mar2023</v>
      </c>
      <c r="J63" s="34" t="str">
        <f t="shared" si="29"/>
        <v>Apr2023</v>
      </c>
      <c r="K63" s="34" t="str">
        <f t="shared" si="29"/>
        <v>May2023</v>
      </c>
      <c r="L63" s="34" t="str">
        <f t="shared" si="29"/>
        <v>Jun2023</v>
      </c>
      <c r="M63" s="34" t="str">
        <f t="shared" si="29"/>
        <v>Jul2023</v>
      </c>
      <c r="N63" s="34" t="str">
        <f t="shared" si="29"/>
        <v>Aug2023</v>
      </c>
      <c r="O63" s="34" t="str">
        <f t="shared" si="29"/>
        <v>Sep2023</v>
      </c>
      <c r="P63" s="34" t="str">
        <f t="shared" si="29"/>
        <v>Oct2023</v>
      </c>
      <c r="Q63" s="34" t="str">
        <f t="shared" si="29"/>
        <v>Nov2023</v>
      </c>
      <c r="R63" s="34" t="str">
        <f t="shared" si="29"/>
        <v>Dec2023</v>
      </c>
      <c r="S63" s="34" t="str">
        <f t="shared" si="29"/>
        <v>Jan2024</v>
      </c>
      <c r="T63" s="34" t="str">
        <f t="shared" si="29"/>
        <v>Feb2024</v>
      </c>
      <c r="U63" s="34" t="str">
        <f t="shared" si="29"/>
        <v>Mar2024</v>
      </c>
      <c r="V63" s="34" t="str">
        <f t="shared" si="29"/>
        <v>Apr2024</v>
      </c>
      <c r="W63" s="34" t="str">
        <f t="shared" si="29"/>
        <v>May2024</v>
      </c>
      <c r="X63" s="34" t="str">
        <f t="shared" si="29"/>
        <v>Jun2024</v>
      </c>
      <c r="Y63" s="34" t="str">
        <f t="shared" si="29"/>
        <v>Jul2024</v>
      </c>
      <c r="Z63" s="34" t="str">
        <f t="shared" si="29"/>
        <v>Aug2024</v>
      </c>
      <c r="AA63" s="34" t="str">
        <f t="shared" si="29"/>
        <v>Sep2024</v>
      </c>
      <c r="AB63" s="34" t="str">
        <f t="shared" si="29"/>
        <v>Oct2024</v>
      </c>
      <c r="AC63" s="34" t="str">
        <f t="shared" si="29"/>
        <v>Nov2024</v>
      </c>
      <c r="AD63" s="34" t="str">
        <f t="shared" si="29"/>
        <v>Dec2024</v>
      </c>
      <c r="AE63" s="34" t="str">
        <f t="shared" si="29"/>
        <v>Jan2025</v>
      </c>
      <c r="AF63" s="34" t="str">
        <f t="shared" si="29"/>
        <v>Feb2025</v>
      </c>
      <c r="AG63" s="34" t="str">
        <f t="shared" si="29"/>
        <v>Mar2025</v>
      </c>
      <c r="AH63" s="34" t="str">
        <f t="shared" si="29"/>
        <v>Apr2025</v>
      </c>
      <c r="AI63" s="34" t="str">
        <f t="shared" si="29"/>
        <v>May2025</v>
      </c>
      <c r="AJ63" s="34" t="str">
        <f t="shared" si="29"/>
        <v>Jun2025</v>
      </c>
      <c r="AK63" s="34" t="str">
        <f t="shared" si="29"/>
        <v>Jul2025</v>
      </c>
      <c r="AL63" s="34" t="str">
        <f t="shared" si="29"/>
        <v>Aug2025</v>
      </c>
      <c r="AM63" s="34" t="str">
        <f t="shared" si="29"/>
        <v>Sep2025</v>
      </c>
      <c r="AN63" s="37" t="str">
        <f t="shared" si="29"/>
        <v>Oct2025</v>
      </c>
    </row>
    <row r="64" spans="2:40" ht="13.5" thickBot="1">
      <c r="B64" s="120" t="s">
        <v>143</v>
      </c>
      <c r="C64" s="126"/>
      <c r="D64" s="29"/>
      <c r="E64" s="30" t="str">
        <f>E$2</f>
        <v>Nov</v>
      </c>
      <c r="F64" s="30" t="str">
        <f t="shared" ref="F64:AN64" si="30">F$2</f>
        <v>Dec</v>
      </c>
      <c r="G64" s="30" t="str">
        <f t="shared" si="30"/>
        <v>Jan</v>
      </c>
      <c r="H64" s="30" t="str">
        <f t="shared" si="30"/>
        <v>Feb</v>
      </c>
      <c r="I64" s="30" t="str">
        <f t="shared" si="30"/>
        <v>Mar</v>
      </c>
      <c r="J64" s="30" t="str">
        <f t="shared" si="30"/>
        <v>Apr</v>
      </c>
      <c r="K64" s="30" t="str">
        <f t="shared" si="30"/>
        <v>May</v>
      </c>
      <c r="L64" s="30" t="str">
        <f t="shared" si="30"/>
        <v>Jun</v>
      </c>
      <c r="M64" s="30" t="str">
        <f t="shared" si="30"/>
        <v>Jul</v>
      </c>
      <c r="N64" s="30" t="str">
        <f t="shared" si="30"/>
        <v>Aug</v>
      </c>
      <c r="O64" s="30" t="str">
        <f t="shared" si="30"/>
        <v>Sep</v>
      </c>
      <c r="P64" s="30" t="str">
        <f t="shared" si="30"/>
        <v>Oct</v>
      </c>
      <c r="Q64" s="30" t="str">
        <f t="shared" si="30"/>
        <v>Nov</v>
      </c>
      <c r="R64" s="30" t="str">
        <f t="shared" si="30"/>
        <v>Dec</v>
      </c>
      <c r="S64" s="30" t="str">
        <f t="shared" si="30"/>
        <v>Jan</v>
      </c>
      <c r="T64" s="30" t="str">
        <f t="shared" si="30"/>
        <v>Feb</v>
      </c>
      <c r="U64" s="30" t="str">
        <f t="shared" si="30"/>
        <v>Mar</v>
      </c>
      <c r="V64" s="30" t="str">
        <f t="shared" si="30"/>
        <v>Apr</v>
      </c>
      <c r="W64" s="30" t="str">
        <f t="shared" si="30"/>
        <v>May</v>
      </c>
      <c r="X64" s="30" t="str">
        <f t="shared" si="30"/>
        <v>Jun</v>
      </c>
      <c r="Y64" s="30" t="str">
        <f t="shared" si="30"/>
        <v>Jul</v>
      </c>
      <c r="Z64" s="30" t="str">
        <f t="shared" si="30"/>
        <v>Aug</v>
      </c>
      <c r="AA64" s="30" t="str">
        <f t="shared" si="30"/>
        <v>Sep</v>
      </c>
      <c r="AB64" s="30" t="str">
        <f t="shared" si="30"/>
        <v>Oct</v>
      </c>
      <c r="AC64" s="30" t="str">
        <f t="shared" si="30"/>
        <v>Nov</v>
      </c>
      <c r="AD64" s="30" t="str">
        <f t="shared" si="30"/>
        <v>Dec</v>
      </c>
      <c r="AE64" s="30" t="str">
        <f t="shared" si="30"/>
        <v>Jan</v>
      </c>
      <c r="AF64" s="30" t="str">
        <f t="shared" si="30"/>
        <v>Feb</v>
      </c>
      <c r="AG64" s="30" t="str">
        <f t="shared" si="30"/>
        <v>Mar</v>
      </c>
      <c r="AH64" s="30" t="str">
        <f t="shared" si="30"/>
        <v>Apr</v>
      </c>
      <c r="AI64" s="30" t="str">
        <f t="shared" si="30"/>
        <v>May</v>
      </c>
      <c r="AJ64" s="30" t="str">
        <f t="shared" si="30"/>
        <v>Jun</v>
      </c>
      <c r="AK64" s="30" t="str">
        <f t="shared" si="30"/>
        <v>Jul</v>
      </c>
      <c r="AL64" s="30" t="str">
        <f t="shared" si="30"/>
        <v>Aug</v>
      </c>
      <c r="AM64" s="30" t="str">
        <f t="shared" si="30"/>
        <v>Sep</v>
      </c>
      <c r="AN64" s="30" t="str">
        <f t="shared" si="30"/>
        <v>Oct</v>
      </c>
    </row>
    <row r="65" spans="2:40" ht="25.5" thickBot="1">
      <c r="B65" s="116" t="s">
        <v>66</v>
      </c>
      <c r="C65" s="122" t="s">
        <v>67</v>
      </c>
      <c r="D65" s="141" t="s">
        <v>149</v>
      </c>
      <c r="E65" s="59">
        <f>E$3</f>
        <v>2022</v>
      </c>
      <c r="F65" s="59">
        <f t="shared" ref="F65:AN65" si="31">F$3</f>
        <v>2022</v>
      </c>
      <c r="G65" s="59">
        <f t="shared" si="31"/>
        <v>2023</v>
      </c>
      <c r="H65" s="59">
        <f t="shared" si="31"/>
        <v>2023</v>
      </c>
      <c r="I65" s="59">
        <f t="shared" si="31"/>
        <v>2023</v>
      </c>
      <c r="J65" s="59">
        <f t="shared" si="31"/>
        <v>2023</v>
      </c>
      <c r="K65" s="59">
        <f t="shared" si="31"/>
        <v>2023</v>
      </c>
      <c r="L65" s="59">
        <f t="shared" si="31"/>
        <v>2023</v>
      </c>
      <c r="M65" s="59">
        <f t="shared" si="31"/>
        <v>2023</v>
      </c>
      <c r="N65" s="59">
        <f t="shared" si="31"/>
        <v>2023</v>
      </c>
      <c r="O65" s="59">
        <f t="shared" si="31"/>
        <v>2023</v>
      </c>
      <c r="P65" s="59">
        <f t="shared" si="31"/>
        <v>2023</v>
      </c>
      <c r="Q65" s="59">
        <f t="shared" si="31"/>
        <v>2023</v>
      </c>
      <c r="R65" s="59">
        <f t="shared" si="31"/>
        <v>2023</v>
      </c>
      <c r="S65" s="59">
        <f t="shared" si="31"/>
        <v>2024</v>
      </c>
      <c r="T65" s="59">
        <f t="shared" si="31"/>
        <v>2024</v>
      </c>
      <c r="U65" s="59">
        <f t="shared" si="31"/>
        <v>2024</v>
      </c>
      <c r="V65" s="59">
        <f t="shared" si="31"/>
        <v>2024</v>
      </c>
      <c r="W65" s="59">
        <f t="shared" si="31"/>
        <v>2024</v>
      </c>
      <c r="X65" s="59">
        <f t="shared" si="31"/>
        <v>2024</v>
      </c>
      <c r="Y65" s="59">
        <f t="shared" si="31"/>
        <v>2024</v>
      </c>
      <c r="Z65" s="59">
        <f t="shared" si="31"/>
        <v>2024</v>
      </c>
      <c r="AA65" s="59">
        <f t="shared" si="31"/>
        <v>2024</v>
      </c>
      <c r="AB65" s="59">
        <f t="shared" si="31"/>
        <v>2024</v>
      </c>
      <c r="AC65" s="59">
        <f t="shared" si="31"/>
        <v>2024</v>
      </c>
      <c r="AD65" s="59">
        <f t="shared" si="31"/>
        <v>2024</v>
      </c>
      <c r="AE65" s="59">
        <f t="shared" si="31"/>
        <v>2025</v>
      </c>
      <c r="AF65" s="59">
        <f t="shared" si="31"/>
        <v>2025</v>
      </c>
      <c r="AG65" s="59">
        <f t="shared" si="31"/>
        <v>2025</v>
      </c>
      <c r="AH65" s="59">
        <f t="shared" si="31"/>
        <v>2025</v>
      </c>
      <c r="AI65" s="59">
        <f t="shared" si="31"/>
        <v>2025</v>
      </c>
      <c r="AJ65" s="59">
        <f t="shared" si="31"/>
        <v>2025</v>
      </c>
      <c r="AK65" s="59">
        <f t="shared" si="31"/>
        <v>2025</v>
      </c>
      <c r="AL65" s="59">
        <f t="shared" si="31"/>
        <v>2025</v>
      </c>
      <c r="AM65" s="59">
        <f t="shared" si="31"/>
        <v>2025</v>
      </c>
      <c r="AN65" s="59">
        <f t="shared" si="31"/>
        <v>2025</v>
      </c>
    </row>
    <row r="66" spans="2:40" ht="34.5">
      <c r="B66" s="121" t="s">
        <v>68</v>
      </c>
      <c r="C66" s="139" t="s">
        <v>69</v>
      </c>
      <c r="D66" s="140">
        <v>0.8</v>
      </c>
      <c r="E66" s="53">
        <f>E67*$D66</f>
        <v>168000</v>
      </c>
      <c r="F66" s="53">
        <f t="shared" ref="F66:AN66" si="32">F67*$D66</f>
        <v>168000</v>
      </c>
      <c r="G66" s="53">
        <f t="shared" si="32"/>
        <v>168000</v>
      </c>
      <c r="H66" s="53">
        <f t="shared" si="32"/>
        <v>168000</v>
      </c>
      <c r="I66" s="53">
        <f t="shared" si="32"/>
        <v>168000</v>
      </c>
      <c r="J66" s="53">
        <f t="shared" si="32"/>
        <v>168000</v>
      </c>
      <c r="K66" s="53">
        <f t="shared" si="32"/>
        <v>168000</v>
      </c>
      <c r="L66" s="53">
        <f t="shared" si="32"/>
        <v>168000</v>
      </c>
      <c r="M66" s="53">
        <f t="shared" si="32"/>
        <v>168000</v>
      </c>
      <c r="N66" s="53">
        <f t="shared" si="32"/>
        <v>168000</v>
      </c>
      <c r="O66" s="53">
        <f t="shared" si="32"/>
        <v>168000</v>
      </c>
      <c r="P66" s="53">
        <f t="shared" si="32"/>
        <v>168000</v>
      </c>
      <c r="Q66" s="53">
        <f t="shared" si="32"/>
        <v>168000</v>
      </c>
      <c r="R66" s="53">
        <f t="shared" si="32"/>
        <v>168000</v>
      </c>
      <c r="S66" s="53">
        <f t="shared" si="32"/>
        <v>168000</v>
      </c>
      <c r="T66" s="53">
        <f t="shared" si="32"/>
        <v>168000</v>
      </c>
      <c r="U66" s="53">
        <f t="shared" si="32"/>
        <v>168000</v>
      </c>
      <c r="V66" s="53">
        <f t="shared" si="32"/>
        <v>168000</v>
      </c>
      <c r="W66" s="53">
        <f t="shared" si="32"/>
        <v>168000</v>
      </c>
      <c r="X66" s="53">
        <f t="shared" si="32"/>
        <v>168000</v>
      </c>
      <c r="Y66" s="53">
        <f t="shared" si="32"/>
        <v>168000</v>
      </c>
      <c r="Z66" s="53">
        <f t="shared" si="32"/>
        <v>168000</v>
      </c>
      <c r="AA66" s="53">
        <f t="shared" si="32"/>
        <v>168000</v>
      </c>
      <c r="AB66" s="53">
        <f t="shared" si="32"/>
        <v>168000</v>
      </c>
      <c r="AC66" s="53">
        <f t="shared" si="32"/>
        <v>168000</v>
      </c>
      <c r="AD66" s="53">
        <f t="shared" si="32"/>
        <v>168000</v>
      </c>
      <c r="AE66" s="53">
        <f t="shared" si="32"/>
        <v>168000</v>
      </c>
      <c r="AF66" s="53">
        <f t="shared" si="32"/>
        <v>168000</v>
      </c>
      <c r="AG66" s="53">
        <f t="shared" si="32"/>
        <v>168000</v>
      </c>
      <c r="AH66" s="53">
        <f t="shared" si="32"/>
        <v>168000</v>
      </c>
      <c r="AI66" s="53">
        <f t="shared" si="32"/>
        <v>168000</v>
      </c>
      <c r="AJ66" s="53">
        <f t="shared" si="32"/>
        <v>168000</v>
      </c>
      <c r="AK66" s="53">
        <f t="shared" si="32"/>
        <v>168000</v>
      </c>
      <c r="AL66" s="53">
        <f t="shared" si="32"/>
        <v>168000</v>
      </c>
      <c r="AM66" s="53">
        <f t="shared" si="32"/>
        <v>168000</v>
      </c>
      <c r="AN66" s="58">
        <f t="shared" si="32"/>
        <v>168000</v>
      </c>
    </row>
    <row r="67" spans="2:40" ht="23.5" thickBot="1">
      <c r="B67" s="118" t="s">
        <v>70</v>
      </c>
      <c r="C67" s="138" t="s">
        <v>71</v>
      </c>
      <c r="D67" s="51"/>
      <c r="E67" s="23">
        <v>210000</v>
      </c>
      <c r="F67" s="23">
        <v>210000</v>
      </c>
      <c r="G67" s="23">
        <v>210000</v>
      </c>
      <c r="H67" s="23">
        <v>210000</v>
      </c>
      <c r="I67" s="23">
        <v>210000</v>
      </c>
      <c r="J67" s="23">
        <v>210000</v>
      </c>
      <c r="K67" s="23">
        <v>210000</v>
      </c>
      <c r="L67" s="23">
        <v>210000</v>
      </c>
      <c r="M67" s="23">
        <v>210000</v>
      </c>
      <c r="N67" s="23">
        <v>210000</v>
      </c>
      <c r="O67" s="23">
        <v>210000</v>
      </c>
      <c r="P67" s="23">
        <v>210000</v>
      </c>
      <c r="Q67" s="23">
        <v>210000</v>
      </c>
      <c r="R67" s="23">
        <v>210000</v>
      </c>
      <c r="S67" s="23">
        <v>210000</v>
      </c>
      <c r="T67" s="23">
        <v>210000</v>
      </c>
      <c r="U67" s="23">
        <v>210000</v>
      </c>
      <c r="V67" s="23">
        <v>210000</v>
      </c>
      <c r="W67" s="23">
        <v>210000</v>
      </c>
      <c r="X67" s="23">
        <v>210000</v>
      </c>
      <c r="Y67" s="23">
        <v>210000</v>
      </c>
      <c r="Z67" s="23">
        <v>210000</v>
      </c>
      <c r="AA67" s="23">
        <v>210000</v>
      </c>
      <c r="AB67" s="23">
        <v>210000</v>
      </c>
      <c r="AC67" s="23">
        <v>210000</v>
      </c>
      <c r="AD67" s="23">
        <v>210000</v>
      </c>
      <c r="AE67" s="23">
        <v>210000</v>
      </c>
      <c r="AF67" s="23">
        <v>210000</v>
      </c>
      <c r="AG67" s="23">
        <v>210000</v>
      </c>
      <c r="AH67" s="23">
        <v>210000</v>
      </c>
      <c r="AI67" s="23">
        <v>210000</v>
      </c>
      <c r="AJ67" s="23">
        <v>210000</v>
      </c>
      <c r="AK67" s="23">
        <v>210000</v>
      </c>
      <c r="AL67" s="23">
        <v>210000</v>
      </c>
      <c r="AM67" s="23">
        <v>210000</v>
      </c>
      <c r="AN67" s="32">
        <v>210000</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92D050"/>
    <pageSetUpPr fitToPage="1"/>
  </sheetPr>
  <dimension ref="A1:AN166"/>
  <sheetViews>
    <sheetView showGridLines="0" topLeftCell="A33" zoomScale="80" zoomScaleNormal="80" zoomScaleSheetLayoutView="75" zoomScalePageLayoutView="30" workbookViewId="0">
      <pane xSplit="3" topLeftCell="D1" activePane="topRight" state="frozen"/>
      <selection pane="topRight" activeCell="B16" sqref="B16"/>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8" width="8.08984375" style="2" bestFit="1" customWidth="1"/>
    <col min="9"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11</v>
      </c>
    </row>
    <row r="4" spans="1:40" ht="13.5" thickBot="1">
      <c r="B4" s="6" t="s">
        <v>74</v>
      </c>
      <c r="C4" s="20">
        <v>2022</v>
      </c>
    </row>
    <row r="5" spans="1:40" ht="16.5" customHeight="1" thickBot="1"/>
    <row r="6" spans="1:40" ht="16.5" customHeight="1" thickBot="1">
      <c r="B6" s="119" t="s">
        <v>200</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Nov</v>
      </c>
      <c r="F7" s="3" t="str">
        <f>VLOOKUP(($C$3+F$6),'Dates conversion sheet'!$G:$H,2,0)</f>
        <v>Dec</v>
      </c>
      <c r="G7" s="3" t="str">
        <f>VLOOKUP(($C$3+G$6),'Dates conversion sheet'!$G:$H,2,0)</f>
        <v>Jan</v>
      </c>
      <c r="H7" s="3" t="str">
        <f>VLOOKUP(($C$3+H$6),'Dates conversion sheet'!$G:$H,2,0)</f>
        <v>Feb</v>
      </c>
      <c r="I7" s="3" t="str">
        <f>VLOOKUP(($C$3+I$6),'Dates conversion sheet'!$G:$H,2,0)</f>
        <v>Mar</v>
      </c>
      <c r="J7" s="3" t="str">
        <f>VLOOKUP(($C$3+J$6),'Dates conversion sheet'!$G:$H,2,0)</f>
        <v>Apr</v>
      </c>
      <c r="K7" s="3" t="str">
        <f>VLOOKUP(($C$3+K$6),'Dates conversion sheet'!$G:$H,2,0)</f>
        <v>May</v>
      </c>
      <c r="L7" s="3" t="str">
        <f>VLOOKUP(($C$3+L$6),'Dates conversion sheet'!$G:$H,2,0)</f>
        <v>Jun</v>
      </c>
      <c r="M7" s="3" t="str">
        <f>VLOOKUP(($C$3+M$6),'Dates conversion sheet'!$G:$H,2,0)</f>
        <v>Jul</v>
      </c>
      <c r="N7" s="3" t="str">
        <f>VLOOKUP(($C$3+N$6),'Dates conversion sheet'!$G:$H,2,0)</f>
        <v>Aug</v>
      </c>
      <c r="O7" s="3" t="str">
        <f>VLOOKUP(($C$3+O$6),'Dates conversion sheet'!$G:$H,2,0)</f>
        <v>Sep</v>
      </c>
      <c r="P7" s="3" t="str">
        <f>VLOOKUP(($C$3+P$6),'Dates conversion sheet'!$G:$H,2,0)</f>
        <v>Oct</v>
      </c>
      <c r="Q7" s="3" t="str">
        <f>VLOOKUP(($C$3+Q$6),'Dates conversion sheet'!$G:$H,2,0)</f>
        <v>Nov</v>
      </c>
      <c r="R7" s="3" t="str">
        <f>VLOOKUP(($C$3+R$6),'Dates conversion sheet'!$G:$H,2,0)</f>
        <v>Dec</v>
      </c>
      <c r="S7" s="3" t="str">
        <f>VLOOKUP(($C$3+S$6),'Dates conversion sheet'!$G:$H,2,0)</f>
        <v>Jan</v>
      </c>
      <c r="T7" s="3" t="str">
        <f>VLOOKUP(($C$3+T$6),'Dates conversion sheet'!$G:$H,2,0)</f>
        <v>Feb</v>
      </c>
      <c r="U7" s="3" t="str">
        <f>VLOOKUP(($C$3+U$6),'Dates conversion sheet'!$G:$H,2,0)</f>
        <v>Mar</v>
      </c>
      <c r="V7" s="3" t="str">
        <f>VLOOKUP(($C$3+V$6),'Dates conversion sheet'!$G:$H,2,0)</f>
        <v>Apr</v>
      </c>
      <c r="W7" s="3" t="str">
        <f>VLOOKUP(($C$3+W$6),'Dates conversion sheet'!$G:$H,2,0)</f>
        <v>May</v>
      </c>
      <c r="X7" s="3" t="str">
        <f>VLOOKUP(($C$3+X$6),'Dates conversion sheet'!$G:$H,2,0)</f>
        <v>Jun</v>
      </c>
      <c r="Y7" s="3" t="str">
        <f>VLOOKUP(($C$3+Y$6),'Dates conversion sheet'!$G:$H,2,0)</f>
        <v>Jul</v>
      </c>
      <c r="Z7" s="3" t="str">
        <f>VLOOKUP(($C$3+Z$6),'Dates conversion sheet'!$G:$H,2,0)</f>
        <v>Aug</v>
      </c>
      <c r="AA7" s="3" t="str">
        <f>VLOOKUP(($C$3+AA$6),'Dates conversion sheet'!$G:$H,2,0)</f>
        <v>Sep</v>
      </c>
      <c r="AB7" s="3" t="str">
        <f>VLOOKUP(($C$3+AB$6),'Dates conversion sheet'!$G:$H,2,0)</f>
        <v>Oct</v>
      </c>
      <c r="AC7" s="3" t="str">
        <f>VLOOKUP(($C$3+AC$6),'Dates conversion sheet'!$G:$H,2,0)</f>
        <v>Nov</v>
      </c>
      <c r="AD7" s="3" t="str">
        <f>VLOOKUP(($C$3+AD$6),'Dates conversion sheet'!$G:$H,2,0)</f>
        <v>Dec</v>
      </c>
      <c r="AE7" s="3" t="str">
        <f>VLOOKUP(($C$3+AE$6),'Dates conversion sheet'!$G:$H,2,0)</f>
        <v>Jan</v>
      </c>
      <c r="AF7" s="3" t="str">
        <f>VLOOKUP(($C$3+AF$6),'Dates conversion sheet'!$G:$H,2,0)</f>
        <v>Feb</v>
      </c>
      <c r="AG7" s="3" t="str">
        <f>VLOOKUP(($C$3+AG$6),'Dates conversion sheet'!$G:$H,2,0)</f>
        <v>Mar</v>
      </c>
      <c r="AH7" s="3" t="str">
        <f>VLOOKUP(($C$3+AH$6),'Dates conversion sheet'!$G:$H,2,0)</f>
        <v>Apr</v>
      </c>
      <c r="AI7" s="3" t="str">
        <f>VLOOKUP(($C$3+AI$6),'Dates conversion sheet'!$G:$H,2,0)</f>
        <v>May</v>
      </c>
      <c r="AJ7" s="3" t="str">
        <f>VLOOKUP(($C$3+AJ$6),'Dates conversion sheet'!$G:$H,2,0)</f>
        <v>Jun</v>
      </c>
      <c r="AK7" s="3" t="str">
        <f>VLOOKUP(($C$3+AK$6),'Dates conversion sheet'!$G:$H,2,0)</f>
        <v>Jul</v>
      </c>
      <c r="AL7" s="3" t="str">
        <f>VLOOKUP(($C$3+AL$6),'Dates conversion sheet'!$G:$H,2,0)</f>
        <v>Aug</v>
      </c>
      <c r="AM7" s="3" t="str">
        <f>VLOOKUP(($C$3+AM$6),'Dates conversion sheet'!$G:$H,2,0)</f>
        <v>Sep</v>
      </c>
      <c r="AN7" s="3" t="str">
        <f>VLOOKUP(($C$3+AN$6),'Dates conversion sheet'!$G:$H,2,0)</f>
        <v>Oct</v>
      </c>
    </row>
    <row r="8" spans="1:40" ht="13" thickBot="1">
      <c r="B8" s="210"/>
      <c r="C8" s="212"/>
      <c r="D8" s="214"/>
      <c r="E8" s="4">
        <f>$C$4</f>
        <v>2022</v>
      </c>
      <c r="F8" s="4">
        <f>IF(F$7="Jan",E$8+1,E$8)</f>
        <v>2022</v>
      </c>
      <c r="G8" s="4">
        <f t="shared" ref="G8:AN8" si="0">IF(G$7="Jan",F$8+1,F$8)</f>
        <v>2023</v>
      </c>
      <c r="H8" s="4">
        <f t="shared" si="0"/>
        <v>2023</v>
      </c>
      <c r="I8" s="4">
        <f t="shared" si="0"/>
        <v>2023</v>
      </c>
      <c r="J8" s="4">
        <f t="shared" si="0"/>
        <v>2023</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2024</v>
      </c>
      <c r="T8" s="4">
        <f t="shared" si="0"/>
        <v>2024</v>
      </c>
      <c r="U8" s="4">
        <f t="shared" si="0"/>
        <v>2024</v>
      </c>
      <c r="V8" s="4">
        <f t="shared" si="0"/>
        <v>2024</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2025</v>
      </c>
      <c r="AF8" s="4">
        <f t="shared" si="0"/>
        <v>2025</v>
      </c>
      <c r="AG8" s="4">
        <f t="shared" si="0"/>
        <v>2025</v>
      </c>
      <c r="AH8" s="4">
        <f t="shared" si="0"/>
        <v>2025</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412062</v>
      </c>
      <c r="F9" s="7">
        <v>383555</v>
      </c>
      <c r="G9" s="7">
        <v>387641</v>
      </c>
      <c r="H9" s="7">
        <f>IFERROR(INDEX('RCCP Conversion'!$B$2:$AL$9999,MATCH('RCCP Extrusion'!$B6,'RCCP Conversion'!$B$2:$B$9999,0),MATCH(CONCATENATE('RCCP Extrusion'!H$8,'RCCP Extrusion'!H$7),'RCCP Conversion'!$B$2:$AL$2,0)),0)</f>
        <v>0</v>
      </c>
      <c r="I9" s="7">
        <f>IFERROR(INDEX('RCCP Conversion'!$B$2:$AL$9999,MATCH('RCCP Extrusion'!$B6,'RCCP Conversion'!$B$2:$B$9999,0),MATCH(CONCATENATE('RCCP Extrusion'!I$8,'RCCP Extrusion'!I$7),'RCCP Conversion'!$B$2:$AL$2,0)),0)</f>
        <v>0</v>
      </c>
      <c r="J9" s="7">
        <f>IFERROR(INDEX('RCCP Conversion'!$B$2:$AL$9999,MATCH('RCCP Extrusion'!$B6,'RCCP Conversion'!$B$2:$B$9999,0),MATCH(CONCATENATE('RCCP Extrusion'!J$8,'RCCP Extrusion'!J$7),'RCCP Conversion'!$B$2:$AL$2,0)),0)</f>
        <v>0</v>
      </c>
      <c r="K9" s="7">
        <f>IFERROR(INDEX('RCCP Conversion'!$B$2:$AL$9999,MATCH('RCCP Extrusion'!$B6,'RCCP Conversion'!$B$2:$B$9999,0),MATCH(CONCATENATE('RCCP Extrusion'!K$8,'RCCP Extrusion'!K$7),'RCCP Conversion'!$B$2:$AL$2,0)),0)</f>
        <v>0</v>
      </c>
      <c r="L9" s="7">
        <f>IFERROR(INDEX('RCCP Conversion'!$B$2:$AL$9999,MATCH('RCCP Extrusion'!$B6,'RCCP Conversion'!$B$2:$B$9999,0),MATCH(CONCATENATE('RCCP Extrusion'!L$8,'RCCP Extrusion'!L$7),'RCCP Conversion'!$B$2:$AL$2,0)),0)</f>
        <v>0</v>
      </c>
      <c r="M9" s="7">
        <f>IFERROR(INDEX('RCCP Conversion'!$B$2:$AL$9999,MATCH('RCCP Extrusion'!$B6,'RCCP Conversion'!$B$2:$B$9999,0),MATCH(CONCATENATE('RCCP Extrusion'!M$8,'RCCP Extrusion'!M$7),'RCCP Conversion'!$B$2:$AL$2,0)),0)</f>
        <v>0</v>
      </c>
      <c r="N9" s="7">
        <f>IFERROR(INDEX('RCCP Conversion'!$B$2:$AL$9999,MATCH('RCCP Extrusion'!$B6,'RCCP Conversion'!$B$2:$B$9999,0),MATCH(CONCATENATE('RCCP Extrusion'!N$8,'RCCP Extrusion'!N$7),'RCCP Conversion'!$B$2:$AL$2,0)),0)</f>
        <v>0</v>
      </c>
      <c r="O9" s="7">
        <f>IFERROR(INDEX('RCCP Conversion'!$B$2:$AL$9999,MATCH('RCCP Extrusion'!$B6,'RCCP Conversion'!$B$2:$B$9999,0),MATCH(CONCATENATE('RCCP Extrusion'!O$8,'RCCP Extrusion'!O$7),'RCCP Conversion'!$B$2:$AL$2,0)),0)</f>
        <v>0</v>
      </c>
      <c r="P9" s="7">
        <f>IFERROR(INDEX('RCCP Conversion'!$B$2:$AL$9999,MATCH('RCCP Extrusion'!$B6,'RCCP Conversion'!$B$2:$B$9999,0),MATCH(CONCATENATE('RCCP Extrusion'!P$8,'RCCP Extrusion'!P$7),'RCCP Conversion'!$B$2:$AL$2,0)),0)</f>
        <v>0</v>
      </c>
      <c r="Q9" s="7">
        <f>IFERROR(INDEX('RCCP Conversion'!$B$2:$AL$9999,MATCH('RCCP Extrusion'!$B6,'RCCP Conversion'!$B$2:$B$9999,0),MATCH(CONCATENATE('RCCP Extrusion'!Q$8,'RCCP Extrusion'!Q$7),'RCCP Conversion'!$B$2:$AL$2,0)),0)</f>
        <v>0</v>
      </c>
      <c r="R9" s="7">
        <f>IFERROR(INDEX('RCCP Conversion'!$B$2:$AL$9999,MATCH('RCCP Extrusion'!$B6,'RCCP Conversion'!$B$2:$B$9999,0),MATCH(CONCATENATE('RCCP Extrusion'!R$8,'RCCP Extrusion'!R$7),'RCCP Conversion'!$B$2:$AL$2,0)),0)</f>
        <v>0</v>
      </c>
      <c r="S9" s="7">
        <f>IFERROR(INDEX('RCCP Conversion'!$B$2:$AL$9999,MATCH('RCCP Extrusion'!$B6,'RCCP Conversion'!$B$2:$B$9999,0),MATCH(CONCATENATE('RCCP Extrusion'!S$8,'RCCP Extrusion'!S$7),'RCCP Conversion'!$B$2:$AL$2,0)),0)</f>
        <v>0</v>
      </c>
      <c r="T9" s="7">
        <f>IFERROR(INDEX('RCCP Conversion'!$B$2:$AL$9999,MATCH('RCCP Extrusion'!$B6,'RCCP Conversion'!$B$2:$B$9999,0),MATCH(CONCATENATE('RCCP Extrusion'!T$8,'RCCP Extrusion'!T$7),'RCCP Conversion'!$B$2:$AL$2,0)),0)</f>
        <v>0</v>
      </c>
      <c r="U9" s="7">
        <f>IFERROR(INDEX('RCCP Conversion'!$B$2:$AL$9999,MATCH('RCCP Extrusion'!$B6,'RCCP Conversion'!$B$2:$B$9999,0),MATCH(CONCATENATE('RCCP Extrusion'!U$8,'RCCP Extrusion'!U$7),'RCCP Conversion'!$B$2:$AL$2,0)),0)</f>
        <v>0</v>
      </c>
      <c r="V9" s="7">
        <f>IFERROR(INDEX('RCCP Conversion'!$B$2:$AL$9999,MATCH('RCCP Extrusion'!$B6,'RCCP Conversion'!$B$2:$B$9999,0),MATCH(CONCATENATE('RCCP Extrusion'!V$8,'RCCP Extrusion'!V$7),'RCCP Conversion'!$B$2:$AL$2,0)),0)</f>
        <v>0</v>
      </c>
      <c r="W9" s="7">
        <f>IFERROR(INDEX('RCCP Conversion'!$B$2:$AL$9999,MATCH('RCCP Extrusion'!$B6,'RCCP Conversion'!$B$2:$B$9999,0),MATCH(CONCATENATE('RCCP Extrusion'!W$8,'RCCP Extrusion'!W$7),'RCCP Conversion'!$B$2:$AL$2,0)),0)</f>
        <v>0</v>
      </c>
      <c r="X9" s="7">
        <f>IFERROR(INDEX('RCCP Conversion'!$B$2:$AL$9999,MATCH('RCCP Extrusion'!$B6,'RCCP Conversion'!$B$2:$B$9999,0),MATCH(CONCATENATE('RCCP Extrusion'!X$8,'RCCP Extrusion'!X$7),'RCCP Conversion'!$B$2:$AL$2,0)),0)</f>
        <v>0</v>
      </c>
      <c r="Y9" s="7">
        <f>IFERROR(INDEX('RCCP Conversion'!$B$2:$AL$9999,MATCH('RCCP Extrusion'!$B6,'RCCP Conversion'!$B$2:$B$9999,0),MATCH(CONCATENATE('RCCP Extrusion'!Y$8,'RCCP Extrusion'!Y$7),'RCCP Conversion'!$B$2:$AL$2,0)),0)</f>
        <v>0</v>
      </c>
      <c r="Z9" s="7">
        <f>IFERROR(INDEX('RCCP Conversion'!$B$2:$AL$9999,MATCH('RCCP Extrusion'!$B6,'RCCP Conversion'!$B$2:$B$9999,0),MATCH(CONCATENATE('RCCP Extrusion'!Z$8,'RCCP Extrusion'!Z$7),'RCCP Conversion'!$B$2:$AL$2,0)),0)</f>
        <v>0</v>
      </c>
      <c r="AA9" s="7">
        <f>IFERROR(INDEX('RCCP Conversion'!$B$2:$AL$9999,MATCH('RCCP Extrusion'!$B6,'RCCP Conversion'!$B$2:$B$9999,0),MATCH(CONCATENATE('RCCP Extrusion'!AA$8,'RCCP Extrusion'!AA$7),'RCCP Conversion'!$B$2:$AL$2,0)),0)</f>
        <v>0</v>
      </c>
      <c r="AB9" s="7">
        <f>IFERROR(INDEX('RCCP Conversion'!$B$2:$AL$9999,MATCH('RCCP Extrusion'!$B6,'RCCP Conversion'!$B$2:$B$9999,0),MATCH(CONCATENATE('RCCP Extrusion'!AB$8,'RCCP Extrusion'!AB$7),'RCCP Conversion'!$B$2:$AL$2,0)),0)</f>
        <v>0</v>
      </c>
      <c r="AC9" s="7">
        <f>IFERROR(INDEX('RCCP Conversion'!$B$2:$AL$9999,MATCH('RCCP Extrusion'!$B6,'RCCP Conversion'!$B$2:$B$9999,0),MATCH(CONCATENATE('RCCP Extrusion'!AC$8,'RCCP Extrusion'!AC$7),'RCCP Conversion'!$B$2:$AL$2,0)),0)</f>
        <v>0</v>
      </c>
      <c r="AD9" s="7">
        <f>IFERROR(INDEX('RCCP Conversion'!$B$2:$AL$9999,MATCH('RCCP Extrusion'!$B6,'RCCP Conversion'!$B$2:$B$9999,0),MATCH(CONCATENATE('RCCP Extrusion'!AD$8,'RCCP Extrusion'!AD$7),'RCCP Conversion'!$B$2:$AL$2,0)),0)</f>
        <v>0</v>
      </c>
      <c r="AE9" s="7">
        <f>IFERROR(INDEX('RCCP Conversion'!$B$2:$AL$9999,MATCH('RCCP Extrusion'!$B6,'RCCP Conversion'!$B$2:$B$9999,0),MATCH(CONCATENATE('RCCP Extrusion'!AE$8,'RCCP Extrusion'!AE$7),'RCCP Conversion'!$B$2:$AL$2,0)),0)</f>
        <v>0</v>
      </c>
      <c r="AF9" s="7">
        <f>IFERROR(INDEX('RCCP Conversion'!$B$2:$AL$9999,MATCH('RCCP Extrusion'!$B6,'RCCP Conversion'!$B$2:$B$9999,0),MATCH(CONCATENATE('RCCP Extrusion'!AF$8,'RCCP Extrusion'!AF$7),'RCCP Conversion'!$B$2:$AL$2,0)),0)</f>
        <v>0</v>
      </c>
      <c r="AG9" s="7">
        <f>IFERROR(INDEX('RCCP Conversion'!$B$2:$AL$9999,MATCH('RCCP Extrusion'!$B6,'RCCP Conversion'!$B$2:$B$9999,0),MATCH(CONCATENATE('RCCP Extrusion'!AG$8,'RCCP Extrusion'!AG$7),'RCCP Conversion'!$B$2:$AL$2,0)),0)</f>
        <v>0</v>
      </c>
      <c r="AH9" s="7">
        <f>IFERROR(INDEX('RCCP Conversion'!$B$2:$AL$9999,MATCH('RCCP Extrusion'!$B6,'RCCP Conversion'!$B$2:$B$9999,0),MATCH(CONCATENATE('RCCP Extrusion'!AH$8,'RCCP Extrusion'!AH$7),'RCCP Conversion'!$B$2:$AL$2,0)),0)</f>
        <v>0</v>
      </c>
      <c r="AI9" s="7">
        <f>IFERROR(INDEX('RCCP Conversion'!$B$2:$AL$9999,MATCH('RCCP Extrusion'!$B6,'RCCP Conversion'!$B$2:$B$9999,0),MATCH(CONCATENATE('RCCP Extrusion'!AI$8,'RCCP Extrusion'!AI$7),'RCCP Conversion'!$B$2:$AL$2,0)),0)</f>
        <v>0</v>
      </c>
      <c r="AJ9" s="7">
        <f>IFERROR(INDEX('RCCP Conversion'!$B$2:$AL$9999,MATCH('RCCP Extrusion'!$B6,'RCCP Conversion'!$B$2:$B$9999,0),MATCH(CONCATENATE('RCCP Extrusion'!AJ$8,'RCCP Extrusion'!AJ$7),'RCCP Conversion'!$B$2:$AL$2,0)),0)</f>
        <v>0</v>
      </c>
      <c r="AK9" s="7">
        <f>IFERROR(INDEX('RCCP Conversion'!$B$2:$AL$9999,MATCH('RCCP Extrusion'!$B6,'RCCP Conversion'!$B$2:$B$9999,0),MATCH(CONCATENATE('RCCP Extrusion'!AK$8,'RCCP Extrusion'!AK$7),'RCCP Conversion'!$B$2:$AL$2,0)),0)</f>
        <v>0</v>
      </c>
      <c r="AL9" s="7">
        <f>IFERROR(INDEX('RCCP Conversion'!$B$2:$AL$9999,MATCH('RCCP Extrusion'!$B6,'RCCP Conversion'!$B$2:$B$9999,0),MATCH(CONCATENATE('RCCP Extrusion'!AL$8,'RCCP Extrusion'!AL$7),'RCCP Conversion'!$B$2:$AL$2,0)),0)</f>
        <v>0</v>
      </c>
      <c r="AM9" s="7">
        <f>IFERROR(INDEX('RCCP Conversion'!$B$2:$AL$9999,MATCH('RCCP Extrusion'!$B6,'RCCP Conversion'!$B$2:$B$9999,0),MATCH(CONCATENATE('RCCP Extrusion'!AM$8,'RCCP Extrusion'!AM$7),'RCCP Conversion'!$B$2:$AL$2,0)),0)</f>
        <v>0</v>
      </c>
      <c r="AN9" s="7">
        <f>IFERROR(INDEX('RCCP Conversion'!$B$2:$AL$9999,MATCH('RCCP Extrusion'!$B6,'RCCP Conversion'!$B$2:$B$9999,0),MATCH(CONCATENATE('RCCP Extrusion'!AN$8,'RCCP Extrusion'!AN$7),'RCCP Conversion'!$B$2:$AL$2,0)),0)</f>
        <v>0</v>
      </c>
    </row>
    <row r="10" spans="1:40" ht="21.75" customHeight="1">
      <c r="B10" s="129" t="s">
        <v>77</v>
      </c>
      <c r="C10" s="102" t="s">
        <v>78</v>
      </c>
      <c r="D10" s="16"/>
      <c r="E10" s="8">
        <f t="shared" ref="E10:AN10" si="1">SUM(E9:E9)</f>
        <v>412062</v>
      </c>
      <c r="F10" s="8">
        <f t="shared" si="1"/>
        <v>383555</v>
      </c>
      <c r="G10" s="8">
        <f t="shared" si="1"/>
        <v>387641</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413062</v>
      </c>
      <c r="F12" s="97">
        <f t="shared" si="3"/>
        <v>383555</v>
      </c>
      <c r="G12" s="97">
        <f t="shared" si="3"/>
        <v>387641</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c r="G13" s="14"/>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6">
        <v>0</v>
      </c>
      <c r="G14" s="76">
        <v>0</v>
      </c>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v>0</v>
      </c>
      <c r="G15" s="84">
        <v>0</v>
      </c>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413062</v>
      </c>
      <c r="F16" s="80">
        <f t="shared" si="4"/>
        <v>383555</v>
      </c>
      <c r="G16" s="80">
        <f t="shared" si="4"/>
        <v>387641</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2:40" ht="36" customHeight="1">
      <c r="B17" s="135" t="s">
        <v>68</v>
      </c>
      <c r="C17" s="109" t="s">
        <v>69</v>
      </c>
      <c r="D17" s="33"/>
      <c r="E17" s="10">
        <v>532663.93579559878</v>
      </c>
      <c r="F17" s="10">
        <v>532663.93579559878</v>
      </c>
      <c r="G17" s="10">
        <v>532663.93579559878</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2:40" ht="45.75" customHeight="1" thickBot="1">
      <c r="B18" s="113" t="s">
        <v>89</v>
      </c>
      <c r="C18" s="110" t="s">
        <v>90</v>
      </c>
      <c r="D18" s="17"/>
      <c r="E18" s="11">
        <f>E16/E17</f>
        <v>0.77546455136490766</v>
      </c>
      <c r="F18" s="11">
        <f t="shared" ref="F18:H18" si="5">F16/F17</f>
        <v>0.72006939877976472</v>
      </c>
      <c r="G18" s="11">
        <f t="shared" si="5"/>
        <v>0.72774027665494323</v>
      </c>
      <c r="H18" s="11" t="e">
        <f t="shared" si="5"/>
        <v>#DIV/0!</v>
      </c>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2:40" ht="28.5" customHeight="1">
      <c r="B19" s="113" t="s">
        <v>70</v>
      </c>
      <c r="C19" s="110" t="s">
        <v>71</v>
      </c>
      <c r="D19" s="17"/>
      <c r="E19" s="12">
        <f>E17</f>
        <v>532663.93579559878</v>
      </c>
      <c r="F19" s="12">
        <f t="shared" ref="F19:G19" si="6">F17</f>
        <v>532663.93579559878</v>
      </c>
      <c r="G19" s="12">
        <f t="shared" si="6"/>
        <v>532663.93579559878</v>
      </c>
      <c r="H19" s="12">
        <f t="shared" ref="H19" si="7">H17</f>
        <v>0</v>
      </c>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2:40" ht="27.75" customHeight="1" thickBot="1">
      <c r="B20" s="136" t="s">
        <v>91</v>
      </c>
      <c r="C20" s="111" t="s">
        <v>92</v>
      </c>
      <c r="D20" s="18"/>
      <c r="E20" s="11">
        <f>E16/E19</f>
        <v>0.77546455136490766</v>
      </c>
      <c r="F20" s="11">
        <f t="shared" ref="F20:G20" si="8">F16/F19</f>
        <v>0.72006939877976472</v>
      </c>
      <c r="G20" s="11">
        <f t="shared" si="8"/>
        <v>0.72774027665494323</v>
      </c>
      <c r="H20" s="11" t="e">
        <f t="shared" ref="H20" si="9">H16/H19</f>
        <v>#DIV/0!</v>
      </c>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2: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2:40" ht="18" customHeight="1" thickBot="1">
      <c r="B22" s="74" t="s">
        <v>93</v>
      </c>
      <c r="C22" s="74" t="s">
        <v>94</v>
      </c>
      <c r="D22" s="75"/>
      <c r="E22" s="83">
        <f t="shared" ref="E22:AN22" si="10">SUM(E12,-E15)</f>
        <v>413062</v>
      </c>
      <c r="F22" s="83">
        <f t="shared" si="10"/>
        <v>383555</v>
      </c>
      <c r="G22" s="83">
        <f t="shared" si="10"/>
        <v>387641</v>
      </c>
      <c r="H22" s="83">
        <f t="shared" si="10"/>
        <v>0</v>
      </c>
      <c r="I22" s="83">
        <f t="shared" si="10"/>
        <v>0</v>
      </c>
      <c r="J22" s="83">
        <f t="shared" si="10"/>
        <v>0</v>
      </c>
      <c r="K22" s="83">
        <f t="shared" si="10"/>
        <v>0</v>
      </c>
      <c r="L22" s="83">
        <f t="shared" si="10"/>
        <v>0</v>
      </c>
      <c r="M22" s="83">
        <f t="shared" si="10"/>
        <v>0</v>
      </c>
      <c r="N22" s="83">
        <f t="shared" si="10"/>
        <v>0</v>
      </c>
      <c r="O22" s="83">
        <f t="shared" si="10"/>
        <v>0</v>
      </c>
      <c r="P22" s="83">
        <f t="shared" si="10"/>
        <v>0</v>
      </c>
      <c r="Q22" s="83">
        <f t="shared" si="10"/>
        <v>0</v>
      </c>
      <c r="R22" s="83">
        <f t="shared" si="10"/>
        <v>0</v>
      </c>
      <c r="S22" s="83">
        <f t="shared" si="10"/>
        <v>0</v>
      </c>
      <c r="T22" s="83">
        <f t="shared" si="10"/>
        <v>0</v>
      </c>
      <c r="U22" s="83">
        <f t="shared" si="10"/>
        <v>0</v>
      </c>
      <c r="V22" s="83">
        <f t="shared" si="10"/>
        <v>0</v>
      </c>
      <c r="W22" s="83">
        <f t="shared" si="10"/>
        <v>0</v>
      </c>
      <c r="X22" s="83">
        <f t="shared" si="10"/>
        <v>0</v>
      </c>
      <c r="Y22" s="83">
        <f t="shared" si="10"/>
        <v>0</v>
      </c>
      <c r="Z22" s="83">
        <f t="shared" si="10"/>
        <v>0</v>
      </c>
      <c r="AA22" s="83">
        <f t="shared" si="10"/>
        <v>0</v>
      </c>
      <c r="AB22" s="83">
        <f t="shared" si="10"/>
        <v>0</v>
      </c>
      <c r="AC22" s="83">
        <f t="shared" si="10"/>
        <v>0</v>
      </c>
      <c r="AD22" s="83">
        <f t="shared" si="10"/>
        <v>0</v>
      </c>
      <c r="AE22" s="83">
        <f t="shared" si="10"/>
        <v>0</v>
      </c>
      <c r="AF22" s="83">
        <f t="shared" si="10"/>
        <v>0</v>
      </c>
      <c r="AG22" s="83">
        <f t="shared" si="10"/>
        <v>0</v>
      </c>
      <c r="AH22" s="83">
        <f t="shared" si="10"/>
        <v>0</v>
      </c>
      <c r="AI22" s="83">
        <f t="shared" si="10"/>
        <v>0</v>
      </c>
      <c r="AJ22" s="83">
        <f t="shared" si="10"/>
        <v>0</v>
      </c>
      <c r="AK22" s="83">
        <f t="shared" si="10"/>
        <v>0</v>
      </c>
      <c r="AL22" s="83">
        <f t="shared" si="10"/>
        <v>0</v>
      </c>
      <c r="AM22" s="83">
        <f t="shared" si="10"/>
        <v>0</v>
      </c>
      <c r="AN22" s="83">
        <f t="shared" si="10"/>
        <v>0</v>
      </c>
    </row>
    <row r="23" spans="2:40" ht="13" thickBot="1"/>
    <row r="24" spans="2:40" ht="13" thickBot="1">
      <c r="B24" s="119" t="s">
        <v>201</v>
      </c>
      <c r="C24" s="62"/>
      <c r="D24" s="62"/>
      <c r="E24" s="63">
        <v>0</v>
      </c>
      <c r="F24" s="63">
        <v>1</v>
      </c>
      <c r="G24" s="63">
        <v>2</v>
      </c>
      <c r="H24" s="63">
        <v>3</v>
      </c>
      <c r="I24" s="63">
        <v>4</v>
      </c>
      <c r="J24" s="63">
        <v>5</v>
      </c>
      <c r="K24" s="63">
        <v>6</v>
      </c>
      <c r="L24" s="63">
        <v>7</v>
      </c>
      <c r="M24" s="63">
        <v>8</v>
      </c>
      <c r="N24" s="63">
        <v>9</v>
      </c>
      <c r="O24" s="63">
        <v>10</v>
      </c>
      <c r="P24" s="63">
        <v>11</v>
      </c>
      <c r="Q24" s="63">
        <v>12</v>
      </c>
      <c r="R24" s="63">
        <v>13</v>
      </c>
      <c r="S24" s="63">
        <v>14</v>
      </c>
      <c r="T24" s="63">
        <v>15</v>
      </c>
      <c r="U24" s="63">
        <v>16</v>
      </c>
      <c r="V24" s="63">
        <v>17</v>
      </c>
      <c r="W24" s="63">
        <v>18</v>
      </c>
      <c r="X24" s="63">
        <v>19</v>
      </c>
      <c r="Y24" s="63">
        <v>20</v>
      </c>
      <c r="Z24" s="63">
        <v>21</v>
      </c>
      <c r="AA24" s="63">
        <v>22</v>
      </c>
      <c r="AB24" s="63">
        <v>23</v>
      </c>
      <c r="AC24" s="63">
        <v>24</v>
      </c>
      <c r="AD24" s="63">
        <v>25</v>
      </c>
      <c r="AE24" s="63">
        <v>26</v>
      </c>
      <c r="AF24" s="63">
        <v>27</v>
      </c>
      <c r="AG24" s="63">
        <v>28</v>
      </c>
      <c r="AH24" s="63">
        <v>29</v>
      </c>
      <c r="AI24" s="63">
        <v>30</v>
      </c>
      <c r="AJ24" s="63">
        <v>31</v>
      </c>
      <c r="AK24" s="63">
        <v>32</v>
      </c>
      <c r="AL24" s="63">
        <v>33</v>
      </c>
      <c r="AM24" s="63">
        <v>34</v>
      </c>
      <c r="AN24" s="64">
        <v>35</v>
      </c>
    </row>
    <row r="25" spans="2:40" ht="13">
      <c r="B25" s="209" t="s">
        <v>75</v>
      </c>
      <c r="C25" s="211" t="s">
        <v>67</v>
      </c>
      <c r="D25" s="213" t="s">
        <v>76</v>
      </c>
      <c r="E25" s="3" t="str">
        <f>VLOOKUP(($C$3+E$6),'Dates conversion sheet'!$G:$H,2,0)</f>
        <v>Nov</v>
      </c>
      <c r="F25" s="3" t="str">
        <f>VLOOKUP(($C$3+F$6),'Dates conversion sheet'!$G:$H,2,0)</f>
        <v>Dec</v>
      </c>
      <c r="G25" s="3" t="str">
        <f>VLOOKUP(($C$3+G$6),'Dates conversion sheet'!$G:$H,2,0)</f>
        <v>Jan</v>
      </c>
      <c r="H25" s="3" t="str">
        <f>VLOOKUP(($C$3+H$6),'Dates conversion sheet'!$G:$H,2,0)</f>
        <v>Feb</v>
      </c>
      <c r="I25" s="3" t="str">
        <f>VLOOKUP(($C$3+I$6),'Dates conversion sheet'!$G:$H,2,0)</f>
        <v>Mar</v>
      </c>
      <c r="J25" s="3" t="str">
        <f>VLOOKUP(($C$3+J$6),'Dates conversion sheet'!$G:$H,2,0)</f>
        <v>Apr</v>
      </c>
      <c r="K25" s="3" t="str">
        <f>VLOOKUP(($C$3+K$6),'Dates conversion sheet'!$G:$H,2,0)</f>
        <v>May</v>
      </c>
      <c r="L25" s="3" t="str">
        <f>VLOOKUP(($C$3+L$6),'Dates conversion sheet'!$G:$H,2,0)</f>
        <v>Jun</v>
      </c>
      <c r="M25" s="3" t="str">
        <f>VLOOKUP(($C$3+M$6),'Dates conversion sheet'!$G:$H,2,0)</f>
        <v>Jul</v>
      </c>
      <c r="N25" s="3" t="str">
        <f>VLOOKUP(($C$3+N$6),'Dates conversion sheet'!$G:$H,2,0)</f>
        <v>Aug</v>
      </c>
      <c r="O25" s="3" t="str">
        <f>VLOOKUP(($C$3+O$6),'Dates conversion sheet'!$G:$H,2,0)</f>
        <v>Sep</v>
      </c>
      <c r="P25" s="3" t="str">
        <f>VLOOKUP(($C$3+P$6),'Dates conversion sheet'!$G:$H,2,0)</f>
        <v>Oct</v>
      </c>
      <c r="Q25" s="3" t="str">
        <f>VLOOKUP(($C$3+Q$6),'Dates conversion sheet'!$G:$H,2,0)</f>
        <v>Nov</v>
      </c>
      <c r="R25" s="3" t="str">
        <f>VLOOKUP(($C$3+R$6),'Dates conversion sheet'!$G:$H,2,0)</f>
        <v>Dec</v>
      </c>
      <c r="S25" s="3" t="str">
        <f>VLOOKUP(($C$3+S$6),'Dates conversion sheet'!$G:$H,2,0)</f>
        <v>Jan</v>
      </c>
      <c r="T25" s="3" t="str">
        <f>VLOOKUP(($C$3+T$6),'Dates conversion sheet'!$G:$H,2,0)</f>
        <v>Feb</v>
      </c>
      <c r="U25" s="3" t="str">
        <f>VLOOKUP(($C$3+U$6),'Dates conversion sheet'!$G:$H,2,0)</f>
        <v>Mar</v>
      </c>
      <c r="V25" s="3" t="str">
        <f>VLOOKUP(($C$3+V$6),'Dates conversion sheet'!$G:$H,2,0)</f>
        <v>Apr</v>
      </c>
      <c r="W25" s="3" t="str">
        <f>VLOOKUP(($C$3+W$6),'Dates conversion sheet'!$G:$H,2,0)</f>
        <v>May</v>
      </c>
      <c r="X25" s="3" t="str">
        <f>VLOOKUP(($C$3+X$6),'Dates conversion sheet'!$G:$H,2,0)</f>
        <v>Jun</v>
      </c>
      <c r="Y25" s="3" t="str">
        <f>VLOOKUP(($C$3+Y$6),'Dates conversion sheet'!$G:$H,2,0)</f>
        <v>Jul</v>
      </c>
      <c r="Z25" s="3" t="str">
        <f>VLOOKUP(($C$3+Z$6),'Dates conversion sheet'!$G:$H,2,0)</f>
        <v>Aug</v>
      </c>
      <c r="AA25" s="3" t="str">
        <f>VLOOKUP(($C$3+AA$6),'Dates conversion sheet'!$G:$H,2,0)</f>
        <v>Sep</v>
      </c>
      <c r="AB25" s="3" t="str">
        <f>VLOOKUP(($C$3+AB$6),'Dates conversion sheet'!$G:$H,2,0)</f>
        <v>Oct</v>
      </c>
      <c r="AC25" s="3" t="str">
        <f>VLOOKUP(($C$3+AC$6),'Dates conversion sheet'!$G:$H,2,0)</f>
        <v>Nov</v>
      </c>
      <c r="AD25" s="3" t="str">
        <f>VLOOKUP(($C$3+AD$6),'Dates conversion sheet'!$G:$H,2,0)</f>
        <v>Dec</v>
      </c>
      <c r="AE25" s="3" t="str">
        <f>VLOOKUP(($C$3+AE$6),'Dates conversion sheet'!$G:$H,2,0)</f>
        <v>Jan</v>
      </c>
      <c r="AF25" s="3" t="str">
        <f>VLOOKUP(($C$3+AF$6),'Dates conversion sheet'!$G:$H,2,0)</f>
        <v>Feb</v>
      </c>
      <c r="AG25" s="3" t="str">
        <f>VLOOKUP(($C$3+AG$6),'Dates conversion sheet'!$G:$H,2,0)</f>
        <v>Mar</v>
      </c>
      <c r="AH25" s="3" t="str">
        <f>VLOOKUP(($C$3+AH$6),'Dates conversion sheet'!$G:$H,2,0)</f>
        <v>Apr</v>
      </c>
      <c r="AI25" s="3" t="str">
        <f>VLOOKUP(($C$3+AI$6),'Dates conversion sheet'!$G:$H,2,0)</f>
        <v>May</v>
      </c>
      <c r="AJ25" s="3" t="str">
        <f>VLOOKUP(($C$3+AJ$6),'Dates conversion sheet'!$G:$H,2,0)</f>
        <v>Jun</v>
      </c>
      <c r="AK25" s="3" t="str">
        <f>VLOOKUP(($C$3+AK$6),'Dates conversion sheet'!$G:$H,2,0)</f>
        <v>Jul</v>
      </c>
      <c r="AL25" s="3" t="str">
        <f>VLOOKUP(($C$3+AL$6),'Dates conversion sheet'!$G:$H,2,0)</f>
        <v>Aug</v>
      </c>
      <c r="AM25" s="3" t="str">
        <f>VLOOKUP(($C$3+AM$6),'Dates conversion sheet'!$G:$H,2,0)</f>
        <v>Sep</v>
      </c>
      <c r="AN25" s="3" t="str">
        <f>VLOOKUP(($C$3+AN$6),'Dates conversion sheet'!$G:$H,2,0)</f>
        <v>Oct</v>
      </c>
    </row>
    <row r="26" spans="2:40" ht="13" thickBot="1">
      <c r="B26" s="210"/>
      <c r="C26" s="212"/>
      <c r="D26" s="214"/>
      <c r="E26" s="4">
        <f>$C$4</f>
        <v>2022</v>
      </c>
      <c r="F26" s="4">
        <f>IF(F$7="Jan",E$8+1,E$8)</f>
        <v>2022</v>
      </c>
      <c r="G26" s="4">
        <f t="shared" ref="G26:AN26" si="11">IF(G$7="Jan",F$8+1,F$8)</f>
        <v>2023</v>
      </c>
      <c r="H26" s="4">
        <f t="shared" si="11"/>
        <v>2023</v>
      </c>
      <c r="I26" s="4">
        <f t="shared" si="11"/>
        <v>2023</v>
      </c>
      <c r="J26" s="4">
        <f t="shared" si="11"/>
        <v>2023</v>
      </c>
      <c r="K26" s="4">
        <f t="shared" si="11"/>
        <v>2023</v>
      </c>
      <c r="L26" s="4">
        <f t="shared" si="11"/>
        <v>2023</v>
      </c>
      <c r="M26" s="4">
        <f t="shared" si="11"/>
        <v>2023</v>
      </c>
      <c r="N26" s="4">
        <f t="shared" si="11"/>
        <v>2023</v>
      </c>
      <c r="O26" s="4">
        <f t="shared" si="11"/>
        <v>2023</v>
      </c>
      <c r="P26" s="4">
        <f t="shared" si="11"/>
        <v>2023</v>
      </c>
      <c r="Q26" s="4">
        <f t="shared" si="11"/>
        <v>2023</v>
      </c>
      <c r="R26" s="4">
        <f t="shared" si="11"/>
        <v>2023</v>
      </c>
      <c r="S26" s="4">
        <f t="shared" si="11"/>
        <v>2024</v>
      </c>
      <c r="T26" s="4">
        <f t="shared" si="11"/>
        <v>2024</v>
      </c>
      <c r="U26" s="4">
        <f t="shared" si="11"/>
        <v>2024</v>
      </c>
      <c r="V26" s="4">
        <f t="shared" si="11"/>
        <v>2024</v>
      </c>
      <c r="W26" s="4">
        <f t="shared" si="11"/>
        <v>2024</v>
      </c>
      <c r="X26" s="4">
        <f t="shared" si="11"/>
        <v>2024</v>
      </c>
      <c r="Y26" s="4">
        <f t="shared" si="11"/>
        <v>2024</v>
      </c>
      <c r="Z26" s="4">
        <f t="shared" si="11"/>
        <v>2024</v>
      </c>
      <c r="AA26" s="4">
        <f t="shared" si="11"/>
        <v>2024</v>
      </c>
      <c r="AB26" s="4">
        <f t="shared" si="11"/>
        <v>2024</v>
      </c>
      <c r="AC26" s="4">
        <f t="shared" si="11"/>
        <v>2024</v>
      </c>
      <c r="AD26" s="4">
        <f t="shared" si="11"/>
        <v>2024</v>
      </c>
      <c r="AE26" s="4">
        <f t="shared" si="11"/>
        <v>2025</v>
      </c>
      <c r="AF26" s="4">
        <f t="shared" si="11"/>
        <v>2025</v>
      </c>
      <c r="AG26" s="4">
        <f t="shared" si="11"/>
        <v>2025</v>
      </c>
      <c r="AH26" s="4">
        <f t="shared" si="11"/>
        <v>2025</v>
      </c>
      <c r="AI26" s="4">
        <f t="shared" si="11"/>
        <v>2025</v>
      </c>
      <c r="AJ26" s="4">
        <f t="shared" si="11"/>
        <v>2025</v>
      </c>
      <c r="AK26" s="4">
        <f t="shared" si="11"/>
        <v>2025</v>
      </c>
      <c r="AL26" s="4">
        <f t="shared" si="11"/>
        <v>2025</v>
      </c>
      <c r="AM26" s="4">
        <f t="shared" si="11"/>
        <v>2025</v>
      </c>
      <c r="AN26" s="4">
        <f t="shared" si="11"/>
        <v>2025</v>
      </c>
    </row>
    <row r="27" spans="2:40" ht="13">
      <c r="B27" s="128" t="s">
        <v>150</v>
      </c>
      <c r="C27" s="101" t="s">
        <v>133</v>
      </c>
      <c r="D27" s="95"/>
      <c r="E27" s="7">
        <v>498721</v>
      </c>
      <c r="F27" s="7">
        <v>351294.01565572602</v>
      </c>
      <c r="G27" s="7">
        <v>346946.67911173473</v>
      </c>
      <c r="H27" s="7">
        <v>0</v>
      </c>
      <c r="I27" s="7">
        <f>IFERROR(INDEX('RCCP Conversion'!$B$2:$AL$9999,MATCH('RCCP-EXT-2'!$B25,'RCCP Conversion'!$B$2:$B$9999,0),MATCH(CONCATENATE('RCCP-EXT-2'!I$8,'RCCP-EXT-2'!I$7),'RCCP Conversion'!$B$2:$AL$2,0)),0)</f>
        <v>0</v>
      </c>
      <c r="J27" s="7">
        <f>IFERROR(INDEX('RCCP Conversion'!$B$2:$AL$9999,MATCH('RCCP-EXT-2'!$B25,'RCCP Conversion'!$B$2:$B$9999,0),MATCH(CONCATENATE('RCCP-EXT-2'!J$8,'RCCP-EXT-2'!J$7),'RCCP Conversion'!$B$2:$AL$2,0)),0)</f>
        <v>0</v>
      </c>
      <c r="K27" s="7">
        <f>IFERROR(INDEX('RCCP Conversion'!$B$2:$AL$9999,MATCH('RCCP-EXT-2'!$B25,'RCCP Conversion'!$B$2:$B$9999,0),MATCH(CONCATENATE('RCCP-EXT-2'!K$8,'RCCP-EXT-2'!K$7),'RCCP Conversion'!$B$2:$AL$2,0)),0)</f>
        <v>0</v>
      </c>
      <c r="L27" s="7">
        <f>IFERROR(INDEX('RCCP Conversion'!$B$2:$AL$9999,MATCH('RCCP-EXT-2'!$B25,'RCCP Conversion'!$B$2:$B$9999,0),MATCH(CONCATENATE('RCCP-EXT-2'!L$8,'RCCP-EXT-2'!L$7),'RCCP Conversion'!$B$2:$AL$2,0)),0)</f>
        <v>0</v>
      </c>
      <c r="M27" s="7">
        <f>IFERROR(INDEX('RCCP Conversion'!$B$2:$AL$9999,MATCH('RCCP-EXT-2'!$B25,'RCCP Conversion'!$B$2:$B$9999,0),MATCH(CONCATENATE('RCCP-EXT-2'!M$8,'RCCP-EXT-2'!M$7),'RCCP Conversion'!$B$2:$AL$2,0)),0)</f>
        <v>0</v>
      </c>
      <c r="N27" s="7">
        <f>IFERROR(INDEX('RCCP Conversion'!$B$2:$AL$9999,MATCH('RCCP-EXT-2'!$B25,'RCCP Conversion'!$B$2:$B$9999,0),MATCH(CONCATENATE('RCCP-EXT-2'!N$8,'RCCP-EXT-2'!N$7),'RCCP Conversion'!$B$2:$AL$2,0)),0)</f>
        <v>0</v>
      </c>
      <c r="O27" s="7">
        <f>IFERROR(INDEX('RCCP Conversion'!$B$2:$AL$9999,MATCH('RCCP-EXT-2'!$B25,'RCCP Conversion'!$B$2:$B$9999,0),MATCH(CONCATENATE('RCCP-EXT-2'!O$8,'RCCP-EXT-2'!O$7),'RCCP Conversion'!$B$2:$AL$2,0)),0)</f>
        <v>0</v>
      </c>
      <c r="P27" s="7">
        <f>IFERROR(INDEX('RCCP Conversion'!$B$2:$AL$9999,MATCH('RCCP-EXT-2'!$B25,'RCCP Conversion'!$B$2:$B$9999,0),MATCH(CONCATENATE('RCCP-EXT-2'!P$8,'RCCP-EXT-2'!P$7),'RCCP Conversion'!$B$2:$AL$2,0)),0)</f>
        <v>0</v>
      </c>
      <c r="Q27" s="7">
        <f>IFERROR(INDEX('RCCP Conversion'!$B$2:$AL$9999,MATCH('RCCP-EXT-2'!$B25,'RCCP Conversion'!$B$2:$B$9999,0),MATCH(CONCATENATE('RCCP-EXT-2'!Q$8,'RCCP-EXT-2'!Q$7),'RCCP Conversion'!$B$2:$AL$2,0)),0)</f>
        <v>0</v>
      </c>
      <c r="R27" s="7">
        <f>IFERROR(INDEX('RCCP Conversion'!$B$2:$AL$9999,MATCH('RCCP-EXT-2'!$B25,'RCCP Conversion'!$B$2:$B$9999,0),MATCH(CONCATENATE('RCCP-EXT-2'!R$8,'RCCP-EXT-2'!R$7),'RCCP Conversion'!$B$2:$AL$2,0)),0)</f>
        <v>0</v>
      </c>
      <c r="S27" s="7">
        <f>IFERROR(INDEX('RCCP Conversion'!$B$2:$AL$9999,MATCH('RCCP-EXT-2'!$B25,'RCCP Conversion'!$B$2:$B$9999,0),MATCH(CONCATENATE('RCCP-EXT-2'!S$8,'RCCP-EXT-2'!S$7),'RCCP Conversion'!$B$2:$AL$2,0)),0)</f>
        <v>0</v>
      </c>
      <c r="T27" s="7">
        <f>IFERROR(INDEX('RCCP Conversion'!$B$2:$AL$9999,MATCH('RCCP-EXT-2'!$B25,'RCCP Conversion'!$B$2:$B$9999,0),MATCH(CONCATENATE('RCCP-EXT-2'!T$8,'RCCP-EXT-2'!T$7),'RCCP Conversion'!$B$2:$AL$2,0)),0)</f>
        <v>0</v>
      </c>
      <c r="U27" s="7">
        <f>IFERROR(INDEX('RCCP Conversion'!$B$2:$AL$9999,MATCH('RCCP-EXT-2'!$B25,'RCCP Conversion'!$B$2:$B$9999,0),MATCH(CONCATENATE('RCCP-EXT-2'!U$8,'RCCP-EXT-2'!U$7),'RCCP Conversion'!$B$2:$AL$2,0)),0)</f>
        <v>0</v>
      </c>
      <c r="V27" s="7">
        <f>IFERROR(INDEX('RCCP Conversion'!$B$2:$AL$9999,MATCH('RCCP-EXT-2'!$B25,'RCCP Conversion'!$B$2:$B$9999,0),MATCH(CONCATENATE('RCCP-EXT-2'!V$8,'RCCP-EXT-2'!V$7),'RCCP Conversion'!$B$2:$AL$2,0)),0)</f>
        <v>0</v>
      </c>
      <c r="W27" s="7">
        <f>IFERROR(INDEX('RCCP Conversion'!$B$2:$AL$9999,MATCH('RCCP-EXT-2'!$B25,'RCCP Conversion'!$B$2:$B$9999,0),MATCH(CONCATENATE('RCCP-EXT-2'!W$8,'RCCP-EXT-2'!W$7),'RCCP Conversion'!$B$2:$AL$2,0)),0)</f>
        <v>0</v>
      </c>
      <c r="X27" s="7">
        <f>IFERROR(INDEX('RCCP Conversion'!$B$2:$AL$9999,MATCH('RCCP-EXT-2'!$B25,'RCCP Conversion'!$B$2:$B$9999,0),MATCH(CONCATENATE('RCCP-EXT-2'!X$8,'RCCP-EXT-2'!X$7),'RCCP Conversion'!$B$2:$AL$2,0)),0)</f>
        <v>0</v>
      </c>
      <c r="Y27" s="7">
        <f>IFERROR(INDEX('RCCP Conversion'!$B$2:$AL$9999,MATCH('RCCP-EXT-2'!$B25,'RCCP Conversion'!$B$2:$B$9999,0),MATCH(CONCATENATE('RCCP-EXT-2'!Y$8,'RCCP-EXT-2'!Y$7),'RCCP Conversion'!$B$2:$AL$2,0)),0)</f>
        <v>0</v>
      </c>
      <c r="Z27" s="7">
        <f>IFERROR(INDEX('RCCP Conversion'!$B$2:$AL$9999,MATCH('RCCP-EXT-2'!$B25,'RCCP Conversion'!$B$2:$B$9999,0),MATCH(CONCATENATE('RCCP-EXT-2'!Z$8,'RCCP-EXT-2'!Z$7),'RCCP Conversion'!$B$2:$AL$2,0)),0)</f>
        <v>0</v>
      </c>
      <c r="AA27" s="7">
        <f>IFERROR(INDEX('RCCP Conversion'!$B$2:$AL$9999,MATCH('RCCP-EXT-2'!$B25,'RCCP Conversion'!$B$2:$B$9999,0),MATCH(CONCATENATE('RCCP-EXT-2'!AA$8,'RCCP-EXT-2'!AA$7),'RCCP Conversion'!$B$2:$AL$2,0)),0)</f>
        <v>0</v>
      </c>
      <c r="AB27" s="7">
        <f>IFERROR(INDEX('RCCP Conversion'!$B$2:$AL$9999,MATCH('RCCP-EXT-2'!$B25,'RCCP Conversion'!$B$2:$B$9999,0),MATCH(CONCATENATE('RCCP-EXT-2'!AB$8,'RCCP-EXT-2'!AB$7),'RCCP Conversion'!$B$2:$AL$2,0)),0)</f>
        <v>0</v>
      </c>
      <c r="AC27" s="7">
        <f>IFERROR(INDEX('RCCP Conversion'!$B$2:$AL$9999,MATCH('RCCP-EXT-2'!$B25,'RCCP Conversion'!$B$2:$B$9999,0),MATCH(CONCATENATE('RCCP-EXT-2'!AC$8,'RCCP-EXT-2'!AC$7),'RCCP Conversion'!$B$2:$AL$2,0)),0)</f>
        <v>0</v>
      </c>
      <c r="AD27" s="7">
        <f>IFERROR(INDEX('RCCP Conversion'!$B$2:$AL$9999,MATCH('RCCP-EXT-2'!$B25,'RCCP Conversion'!$B$2:$B$9999,0),MATCH(CONCATENATE('RCCP-EXT-2'!AD$8,'RCCP-EXT-2'!AD$7),'RCCP Conversion'!$B$2:$AL$2,0)),0)</f>
        <v>0</v>
      </c>
      <c r="AE27" s="7">
        <f>IFERROR(INDEX('RCCP Conversion'!$B$2:$AL$9999,MATCH('RCCP-EXT-2'!$B25,'RCCP Conversion'!$B$2:$B$9999,0),MATCH(CONCATENATE('RCCP-EXT-2'!AE$8,'RCCP-EXT-2'!AE$7),'RCCP Conversion'!$B$2:$AL$2,0)),0)</f>
        <v>0</v>
      </c>
      <c r="AF27" s="7">
        <f>IFERROR(INDEX('RCCP Conversion'!$B$2:$AL$9999,MATCH('RCCP-EXT-2'!$B25,'RCCP Conversion'!$B$2:$B$9999,0),MATCH(CONCATENATE('RCCP-EXT-2'!AF$8,'RCCP-EXT-2'!AF$7),'RCCP Conversion'!$B$2:$AL$2,0)),0)</f>
        <v>0</v>
      </c>
      <c r="AG27" s="7">
        <f>IFERROR(INDEX('RCCP Conversion'!$B$2:$AL$9999,MATCH('RCCP-EXT-2'!$B25,'RCCP Conversion'!$B$2:$B$9999,0),MATCH(CONCATENATE('RCCP-EXT-2'!AG$8,'RCCP-EXT-2'!AG$7),'RCCP Conversion'!$B$2:$AL$2,0)),0)</f>
        <v>0</v>
      </c>
      <c r="AH27" s="7">
        <f>IFERROR(INDEX('RCCP Conversion'!$B$2:$AL$9999,MATCH('RCCP-EXT-2'!$B25,'RCCP Conversion'!$B$2:$B$9999,0),MATCH(CONCATENATE('RCCP-EXT-2'!AH$8,'RCCP-EXT-2'!AH$7),'RCCP Conversion'!$B$2:$AL$2,0)),0)</f>
        <v>0</v>
      </c>
      <c r="AI27" s="7">
        <f>IFERROR(INDEX('RCCP Conversion'!$B$2:$AL$9999,MATCH('RCCP-EXT-2'!$B25,'RCCP Conversion'!$B$2:$B$9999,0),MATCH(CONCATENATE('RCCP-EXT-2'!AI$8,'RCCP-EXT-2'!AI$7),'RCCP Conversion'!$B$2:$AL$2,0)),0)</f>
        <v>0</v>
      </c>
      <c r="AJ27" s="7">
        <f>IFERROR(INDEX('RCCP Conversion'!$B$2:$AL$9999,MATCH('RCCP-EXT-2'!$B25,'RCCP Conversion'!$B$2:$B$9999,0),MATCH(CONCATENATE('RCCP-EXT-2'!AJ$8,'RCCP-EXT-2'!AJ$7),'RCCP Conversion'!$B$2:$AL$2,0)),0)</f>
        <v>0</v>
      </c>
      <c r="AK27" s="7">
        <f>IFERROR(INDEX('RCCP Conversion'!$B$2:$AL$9999,MATCH('RCCP-EXT-2'!$B25,'RCCP Conversion'!$B$2:$B$9999,0),MATCH(CONCATENATE('RCCP-EXT-2'!AK$8,'RCCP-EXT-2'!AK$7),'RCCP Conversion'!$B$2:$AL$2,0)),0)</f>
        <v>0</v>
      </c>
      <c r="AL27" s="7">
        <f>IFERROR(INDEX('RCCP Conversion'!$B$2:$AL$9999,MATCH('RCCP-EXT-2'!$B25,'RCCP Conversion'!$B$2:$B$9999,0),MATCH(CONCATENATE('RCCP-EXT-2'!AL$8,'RCCP-EXT-2'!AL$7),'RCCP Conversion'!$B$2:$AL$2,0)),0)</f>
        <v>0</v>
      </c>
      <c r="AM27" s="7">
        <f>IFERROR(INDEX('RCCP Conversion'!$B$2:$AL$9999,MATCH('RCCP-EXT-2'!$B25,'RCCP Conversion'!$B$2:$B$9999,0),MATCH(CONCATENATE('RCCP-EXT-2'!AM$8,'RCCP-EXT-2'!AM$7),'RCCP Conversion'!$B$2:$AL$2,0)),0)</f>
        <v>0</v>
      </c>
      <c r="AN27" s="7">
        <f>IFERROR(INDEX('RCCP Conversion'!$B$2:$AL$9999,MATCH('RCCP-EXT-2'!$B25,'RCCP Conversion'!$B$2:$B$9999,0),MATCH(CONCATENATE('RCCP-EXT-2'!AN$8,'RCCP-EXT-2'!AN$7),'RCCP Conversion'!$B$2:$AL$2,0)),0)</f>
        <v>0</v>
      </c>
    </row>
    <row r="28" spans="2:40" ht="13">
      <c r="B28" s="129" t="s">
        <v>77</v>
      </c>
      <c r="C28" s="102" t="s">
        <v>78</v>
      </c>
      <c r="D28" s="16"/>
      <c r="E28" s="8">
        <f t="shared" ref="E28:AN28" si="12">SUM(E27:E27)</f>
        <v>498721</v>
      </c>
      <c r="F28" s="8">
        <f t="shared" si="12"/>
        <v>351294.01565572602</v>
      </c>
      <c r="G28" s="8">
        <f t="shared" si="12"/>
        <v>346946.67911173473</v>
      </c>
      <c r="H28" s="8">
        <f t="shared" si="12"/>
        <v>0</v>
      </c>
      <c r="I28" s="8">
        <f t="shared" si="12"/>
        <v>0</v>
      </c>
      <c r="J28" s="8">
        <f t="shared" si="12"/>
        <v>0</v>
      </c>
      <c r="K28" s="8">
        <f t="shared" si="12"/>
        <v>0</v>
      </c>
      <c r="L28" s="8">
        <f t="shared" si="12"/>
        <v>0</v>
      </c>
      <c r="M28" s="8">
        <f t="shared" si="12"/>
        <v>0</v>
      </c>
      <c r="N28" s="8">
        <f t="shared" si="12"/>
        <v>0</v>
      </c>
      <c r="O28" s="8">
        <f t="shared" si="12"/>
        <v>0</v>
      </c>
      <c r="P28" s="8">
        <f t="shared" si="12"/>
        <v>0</v>
      </c>
      <c r="Q28" s="8">
        <f t="shared" si="12"/>
        <v>0</v>
      </c>
      <c r="R28" s="8">
        <f t="shared" si="12"/>
        <v>0</v>
      </c>
      <c r="S28" s="8">
        <f t="shared" si="12"/>
        <v>0</v>
      </c>
      <c r="T28" s="8">
        <f t="shared" si="12"/>
        <v>0</v>
      </c>
      <c r="U28" s="8">
        <f t="shared" si="12"/>
        <v>0</v>
      </c>
      <c r="V28" s="8">
        <f t="shared" si="12"/>
        <v>0</v>
      </c>
      <c r="W28" s="8">
        <f t="shared" si="12"/>
        <v>0</v>
      </c>
      <c r="X28" s="8">
        <f t="shared" si="12"/>
        <v>0</v>
      </c>
      <c r="Y28" s="8">
        <f t="shared" si="12"/>
        <v>0</v>
      </c>
      <c r="Z28" s="8">
        <f t="shared" si="12"/>
        <v>0</v>
      </c>
      <c r="AA28" s="8">
        <f t="shared" si="12"/>
        <v>0</v>
      </c>
      <c r="AB28" s="8">
        <f t="shared" si="12"/>
        <v>0</v>
      </c>
      <c r="AC28" s="8">
        <f t="shared" si="12"/>
        <v>0</v>
      </c>
      <c r="AD28" s="8">
        <f t="shared" si="12"/>
        <v>0</v>
      </c>
      <c r="AE28" s="8">
        <f t="shared" si="12"/>
        <v>0</v>
      </c>
      <c r="AF28" s="8">
        <f t="shared" si="12"/>
        <v>0</v>
      </c>
      <c r="AG28" s="8">
        <f t="shared" si="12"/>
        <v>0</v>
      </c>
      <c r="AH28" s="8">
        <f t="shared" si="12"/>
        <v>0</v>
      </c>
      <c r="AI28" s="8">
        <f t="shared" si="12"/>
        <v>0</v>
      </c>
      <c r="AJ28" s="8">
        <f t="shared" si="12"/>
        <v>0</v>
      </c>
      <c r="AK28" s="8">
        <f t="shared" si="12"/>
        <v>0</v>
      </c>
      <c r="AL28" s="8">
        <f t="shared" si="12"/>
        <v>0</v>
      </c>
      <c r="AM28" s="8">
        <f t="shared" si="12"/>
        <v>0</v>
      </c>
      <c r="AN28" s="8">
        <f t="shared" si="12"/>
        <v>0</v>
      </c>
    </row>
    <row r="29" spans="2:40" ht="26">
      <c r="B29" s="129" t="s">
        <v>79</v>
      </c>
      <c r="C29" s="103" t="s">
        <v>80</v>
      </c>
      <c r="D29" s="15">
        <v>0</v>
      </c>
      <c r="E29" s="9">
        <f t="shared" ref="E29:AN29" si="13">E27*$D29</f>
        <v>0</v>
      </c>
      <c r="F29" s="9">
        <f t="shared" si="13"/>
        <v>0</v>
      </c>
      <c r="G29" s="9">
        <f t="shared" si="13"/>
        <v>0</v>
      </c>
      <c r="H29" s="9">
        <f t="shared" si="13"/>
        <v>0</v>
      </c>
      <c r="I29" s="9">
        <f t="shared" si="13"/>
        <v>0</v>
      </c>
      <c r="J29" s="9">
        <f t="shared" si="13"/>
        <v>0</v>
      </c>
      <c r="K29" s="9">
        <f t="shared" si="13"/>
        <v>0</v>
      </c>
      <c r="L29" s="9">
        <f t="shared" si="13"/>
        <v>0</v>
      </c>
      <c r="M29" s="9">
        <f t="shared" si="13"/>
        <v>0</v>
      </c>
      <c r="N29" s="9">
        <f t="shared" si="13"/>
        <v>0</v>
      </c>
      <c r="O29" s="9">
        <f t="shared" si="13"/>
        <v>0</v>
      </c>
      <c r="P29" s="9">
        <f t="shared" si="13"/>
        <v>0</v>
      </c>
      <c r="Q29" s="9">
        <f t="shared" si="13"/>
        <v>0</v>
      </c>
      <c r="R29" s="9">
        <f t="shared" si="13"/>
        <v>0</v>
      </c>
      <c r="S29" s="9">
        <f t="shared" si="13"/>
        <v>0</v>
      </c>
      <c r="T29" s="9">
        <f t="shared" si="13"/>
        <v>0</v>
      </c>
      <c r="U29" s="9">
        <f t="shared" si="13"/>
        <v>0</v>
      </c>
      <c r="V29" s="9">
        <f t="shared" si="13"/>
        <v>0</v>
      </c>
      <c r="W29" s="9">
        <f t="shared" si="13"/>
        <v>0</v>
      </c>
      <c r="X29" s="9">
        <f t="shared" si="13"/>
        <v>0</v>
      </c>
      <c r="Y29" s="9">
        <f t="shared" si="13"/>
        <v>0</v>
      </c>
      <c r="Z29" s="9">
        <f t="shared" si="13"/>
        <v>0</v>
      </c>
      <c r="AA29" s="9">
        <f t="shared" si="13"/>
        <v>0</v>
      </c>
      <c r="AB29" s="9">
        <f t="shared" si="13"/>
        <v>0</v>
      </c>
      <c r="AC29" s="9">
        <f t="shared" si="13"/>
        <v>0</v>
      </c>
      <c r="AD29" s="9">
        <f t="shared" si="13"/>
        <v>0</v>
      </c>
      <c r="AE29" s="9">
        <f t="shared" si="13"/>
        <v>0</v>
      </c>
      <c r="AF29" s="9">
        <f t="shared" si="13"/>
        <v>0</v>
      </c>
      <c r="AG29" s="9">
        <f t="shared" si="13"/>
        <v>0</v>
      </c>
      <c r="AH29" s="9">
        <f t="shared" si="13"/>
        <v>0</v>
      </c>
      <c r="AI29" s="9">
        <f t="shared" si="13"/>
        <v>0</v>
      </c>
      <c r="AJ29" s="9">
        <f t="shared" si="13"/>
        <v>0</v>
      </c>
      <c r="AK29" s="9">
        <f t="shared" si="13"/>
        <v>0</v>
      </c>
      <c r="AL29" s="9">
        <f t="shared" si="13"/>
        <v>0</v>
      </c>
      <c r="AM29" s="9">
        <f t="shared" si="13"/>
        <v>0</v>
      </c>
      <c r="AN29" s="9">
        <f t="shared" si="13"/>
        <v>0</v>
      </c>
    </row>
    <row r="30" spans="2:40" ht="13">
      <c r="B30" s="130" t="s">
        <v>81</v>
      </c>
      <c r="C30" s="104" t="s">
        <v>82</v>
      </c>
      <c r="D30" s="96"/>
      <c r="E30" s="97">
        <f t="shared" ref="E30:AN30" si="14">SUM(E27:E27,E29,E31:E31)</f>
        <v>499721</v>
      </c>
      <c r="F30" s="97">
        <f t="shared" si="14"/>
        <v>351294.01565572602</v>
      </c>
      <c r="G30" s="97">
        <f t="shared" si="14"/>
        <v>346946.67911173473</v>
      </c>
      <c r="H30" s="97">
        <f t="shared" si="14"/>
        <v>0</v>
      </c>
      <c r="I30" s="97">
        <f t="shared" si="14"/>
        <v>0</v>
      </c>
      <c r="J30" s="97">
        <f t="shared" si="14"/>
        <v>0</v>
      </c>
      <c r="K30" s="97">
        <f t="shared" si="14"/>
        <v>0</v>
      </c>
      <c r="L30" s="97">
        <f t="shared" si="14"/>
        <v>0</v>
      </c>
      <c r="M30" s="97">
        <f t="shared" si="14"/>
        <v>0</v>
      </c>
      <c r="N30" s="97">
        <f t="shared" si="14"/>
        <v>0</v>
      </c>
      <c r="O30" s="97">
        <f t="shared" si="14"/>
        <v>0</v>
      </c>
      <c r="P30" s="97">
        <f t="shared" si="14"/>
        <v>0</v>
      </c>
      <c r="Q30" s="97">
        <f t="shared" si="14"/>
        <v>0</v>
      </c>
      <c r="R30" s="97">
        <f t="shared" si="14"/>
        <v>0</v>
      </c>
      <c r="S30" s="97">
        <f t="shared" si="14"/>
        <v>0</v>
      </c>
      <c r="T30" s="97">
        <f t="shared" si="14"/>
        <v>0</v>
      </c>
      <c r="U30" s="97">
        <f t="shared" si="14"/>
        <v>0</v>
      </c>
      <c r="V30" s="97">
        <f t="shared" si="14"/>
        <v>0</v>
      </c>
      <c r="W30" s="97">
        <f t="shared" si="14"/>
        <v>0</v>
      </c>
      <c r="X30" s="97">
        <f t="shared" si="14"/>
        <v>0</v>
      </c>
      <c r="Y30" s="97">
        <f t="shared" si="14"/>
        <v>0</v>
      </c>
      <c r="Z30" s="97">
        <f t="shared" si="14"/>
        <v>0</v>
      </c>
      <c r="AA30" s="97">
        <f t="shared" si="14"/>
        <v>0</v>
      </c>
      <c r="AB30" s="97">
        <f t="shared" si="14"/>
        <v>0</v>
      </c>
      <c r="AC30" s="97">
        <f t="shared" si="14"/>
        <v>0</v>
      </c>
      <c r="AD30" s="97">
        <f t="shared" si="14"/>
        <v>0</v>
      </c>
      <c r="AE30" s="97">
        <f t="shared" si="14"/>
        <v>0</v>
      </c>
      <c r="AF30" s="97">
        <f t="shared" si="14"/>
        <v>0</v>
      </c>
      <c r="AG30" s="97">
        <f t="shared" si="14"/>
        <v>0</v>
      </c>
      <c r="AH30" s="97">
        <f t="shared" si="14"/>
        <v>0</v>
      </c>
      <c r="AI30" s="97">
        <f t="shared" si="14"/>
        <v>0</v>
      </c>
      <c r="AJ30" s="97">
        <f t="shared" si="14"/>
        <v>0</v>
      </c>
      <c r="AK30" s="97">
        <f t="shared" si="14"/>
        <v>0</v>
      </c>
      <c r="AL30" s="97">
        <f t="shared" si="14"/>
        <v>0</v>
      </c>
      <c r="AM30" s="97">
        <f t="shared" si="14"/>
        <v>0</v>
      </c>
      <c r="AN30" s="97">
        <f t="shared" si="14"/>
        <v>0</v>
      </c>
    </row>
    <row r="31" spans="2:40" ht="39.5" thickBot="1">
      <c r="B31" s="131" t="s">
        <v>83</v>
      </c>
      <c r="C31" s="105" t="s">
        <v>84</v>
      </c>
      <c r="D31" s="39"/>
      <c r="E31" s="13">
        <v>1000</v>
      </c>
      <c r="F31" s="14"/>
      <c r="G31" s="14"/>
      <c r="H31" s="14"/>
      <c r="I31" s="14"/>
      <c r="J31" s="14"/>
      <c r="K31" s="14"/>
      <c r="L31" s="14"/>
      <c r="M31" s="14"/>
      <c r="N31" s="14"/>
      <c r="O31" s="14"/>
      <c r="P31" s="14"/>
      <c r="Q31" s="13"/>
      <c r="R31" s="14"/>
      <c r="S31" s="14"/>
      <c r="T31" s="14"/>
      <c r="U31" s="14"/>
      <c r="V31" s="14"/>
      <c r="W31" s="14"/>
      <c r="X31" s="14"/>
      <c r="Y31" s="14"/>
      <c r="Z31" s="14"/>
      <c r="AA31" s="14"/>
      <c r="AB31" s="14"/>
      <c r="AC31" s="14"/>
      <c r="AD31" s="14"/>
      <c r="AE31" s="14"/>
      <c r="AF31" s="14"/>
      <c r="AG31" s="14"/>
      <c r="AH31" s="14"/>
      <c r="AI31" s="14"/>
      <c r="AJ31" s="14"/>
      <c r="AK31" s="14"/>
      <c r="AL31" s="14"/>
      <c r="AM31" s="14"/>
      <c r="AN31" s="14"/>
    </row>
    <row r="32" spans="2:40" ht="26">
      <c r="B32" s="132" t="s">
        <v>85</v>
      </c>
      <c r="C32" s="106" t="s">
        <v>134</v>
      </c>
      <c r="D32" s="81"/>
      <c r="E32" s="76">
        <v>0</v>
      </c>
      <c r="F32" s="76">
        <v>0</v>
      </c>
      <c r="G32" s="76">
        <v>0</v>
      </c>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row>
    <row r="33" spans="2:40" ht="26.5" thickBot="1">
      <c r="B33" s="133" t="s">
        <v>86</v>
      </c>
      <c r="C33" s="107" t="s">
        <v>135</v>
      </c>
      <c r="D33" s="82"/>
      <c r="E33" s="84">
        <v>0</v>
      </c>
      <c r="F33" s="84">
        <v>0</v>
      </c>
      <c r="G33" s="84">
        <v>0</v>
      </c>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row>
    <row r="34" spans="2:40" ht="26.5" thickBot="1">
      <c r="B34" s="134" t="s">
        <v>87</v>
      </c>
      <c r="C34" s="108" t="s">
        <v>88</v>
      </c>
      <c r="D34" s="73"/>
      <c r="E34" s="80">
        <f t="shared" ref="E34:AN34" si="15">E30+E32-E33</f>
        <v>499721</v>
      </c>
      <c r="F34" s="80">
        <f t="shared" si="15"/>
        <v>351294.01565572602</v>
      </c>
      <c r="G34" s="80">
        <f t="shared" si="15"/>
        <v>346946.67911173473</v>
      </c>
      <c r="H34" s="80">
        <f t="shared" si="15"/>
        <v>0</v>
      </c>
      <c r="I34" s="80">
        <f t="shared" si="15"/>
        <v>0</v>
      </c>
      <c r="J34" s="80">
        <f t="shared" si="15"/>
        <v>0</v>
      </c>
      <c r="K34" s="80">
        <f t="shared" si="15"/>
        <v>0</v>
      </c>
      <c r="L34" s="80">
        <f t="shared" si="15"/>
        <v>0</v>
      </c>
      <c r="M34" s="80">
        <f t="shared" si="15"/>
        <v>0</v>
      </c>
      <c r="N34" s="80">
        <f t="shared" si="15"/>
        <v>0</v>
      </c>
      <c r="O34" s="80">
        <f t="shared" si="15"/>
        <v>0</v>
      </c>
      <c r="P34" s="80">
        <f t="shared" si="15"/>
        <v>0</v>
      </c>
      <c r="Q34" s="80">
        <f t="shared" si="15"/>
        <v>0</v>
      </c>
      <c r="R34" s="80">
        <f t="shared" si="15"/>
        <v>0</v>
      </c>
      <c r="S34" s="80">
        <f t="shared" si="15"/>
        <v>0</v>
      </c>
      <c r="T34" s="80">
        <f t="shared" si="15"/>
        <v>0</v>
      </c>
      <c r="U34" s="80">
        <f t="shared" si="15"/>
        <v>0</v>
      </c>
      <c r="V34" s="80">
        <f t="shared" si="15"/>
        <v>0</v>
      </c>
      <c r="W34" s="80">
        <f t="shared" si="15"/>
        <v>0</v>
      </c>
      <c r="X34" s="80">
        <f t="shared" si="15"/>
        <v>0</v>
      </c>
      <c r="Y34" s="80">
        <f t="shared" si="15"/>
        <v>0</v>
      </c>
      <c r="Z34" s="80">
        <f t="shared" si="15"/>
        <v>0</v>
      </c>
      <c r="AA34" s="80">
        <f t="shared" si="15"/>
        <v>0</v>
      </c>
      <c r="AB34" s="80">
        <f t="shared" si="15"/>
        <v>0</v>
      </c>
      <c r="AC34" s="80">
        <f t="shared" si="15"/>
        <v>0</v>
      </c>
      <c r="AD34" s="80">
        <f t="shared" si="15"/>
        <v>0</v>
      </c>
      <c r="AE34" s="80">
        <f t="shared" si="15"/>
        <v>0</v>
      </c>
      <c r="AF34" s="80">
        <f t="shared" si="15"/>
        <v>0</v>
      </c>
      <c r="AG34" s="80">
        <f t="shared" si="15"/>
        <v>0</v>
      </c>
      <c r="AH34" s="80">
        <f t="shared" si="15"/>
        <v>0</v>
      </c>
      <c r="AI34" s="80">
        <f t="shared" si="15"/>
        <v>0</v>
      </c>
      <c r="AJ34" s="80">
        <f t="shared" si="15"/>
        <v>0</v>
      </c>
      <c r="AK34" s="80">
        <f t="shared" si="15"/>
        <v>0</v>
      </c>
      <c r="AL34" s="80">
        <f t="shared" si="15"/>
        <v>0</v>
      </c>
      <c r="AM34" s="80">
        <f t="shared" si="15"/>
        <v>0</v>
      </c>
      <c r="AN34" s="80">
        <f t="shared" si="15"/>
        <v>0</v>
      </c>
    </row>
    <row r="35" spans="2:40" ht="26">
      <c r="B35" s="135" t="s">
        <v>68</v>
      </c>
      <c r="C35" s="109" t="s">
        <v>69</v>
      </c>
      <c r="D35" s="33"/>
      <c r="E35" s="10">
        <v>568562.37225687352</v>
      </c>
      <c r="F35" s="10">
        <v>568562.37225687352</v>
      </c>
      <c r="G35" s="10">
        <v>568562.37225687352</v>
      </c>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row>
    <row r="36" spans="2:40" ht="26.5" thickBot="1">
      <c r="B36" s="113" t="s">
        <v>89</v>
      </c>
      <c r="C36" s="110" t="s">
        <v>90</v>
      </c>
      <c r="D36" s="17"/>
      <c r="E36" s="11">
        <f>E34/E35</f>
        <v>0.87892028101752162</v>
      </c>
      <c r="F36" s="11">
        <f t="shared" ref="F36:G36" si="16">F34/F35</f>
        <v>0.61786363782971765</v>
      </c>
      <c r="G36" s="11">
        <f t="shared" si="16"/>
        <v>0.61021744674124512</v>
      </c>
      <c r="H36" s="11" t="e">
        <f t="shared" ref="H36" si="17">H34/H35</f>
        <v>#DIV/0!</v>
      </c>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row>
    <row r="37" spans="2:40" ht="13">
      <c r="B37" s="113" t="s">
        <v>70</v>
      </c>
      <c r="C37" s="110" t="s">
        <v>71</v>
      </c>
      <c r="D37" s="17"/>
      <c r="E37" s="12">
        <f>E35</f>
        <v>568562.37225687352</v>
      </c>
      <c r="F37" s="12">
        <f t="shared" ref="F37:G37" si="18">F35</f>
        <v>568562.37225687352</v>
      </c>
      <c r="G37" s="12">
        <f t="shared" si="18"/>
        <v>568562.37225687352</v>
      </c>
      <c r="H37" s="12">
        <f t="shared" ref="H37" si="19">H35</f>
        <v>0</v>
      </c>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spans="2:40" ht="26.5" thickBot="1">
      <c r="B38" s="136" t="s">
        <v>91</v>
      </c>
      <c r="C38" s="111" t="s">
        <v>92</v>
      </c>
      <c r="D38" s="18"/>
      <c r="E38" s="11">
        <f>E34/E37</f>
        <v>0.87892028101752162</v>
      </c>
      <c r="F38" s="11">
        <f t="shared" ref="F38:G38" si="20">F34/F37</f>
        <v>0.61786363782971765</v>
      </c>
      <c r="G38" s="11">
        <f t="shared" si="20"/>
        <v>0.61021744674124512</v>
      </c>
      <c r="H38" s="11" t="e">
        <f t="shared" ref="H38" si="21">H34/H37</f>
        <v>#DIV/0!</v>
      </c>
      <c r="I38" s="11"/>
      <c r="J38" s="11"/>
      <c r="K38" s="11"/>
      <c r="L38" s="11"/>
      <c r="M38" s="11"/>
      <c r="N38" s="11"/>
      <c r="O38" s="142"/>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row>
    <row r="39" spans="2:40" ht="13.5" thickBot="1">
      <c r="B39" s="143" t="s">
        <v>151</v>
      </c>
      <c r="C39" s="144"/>
      <c r="D39" s="145"/>
      <c r="E39" s="146"/>
      <c r="F39" s="146"/>
      <c r="G39" s="146"/>
      <c r="H39" s="146"/>
      <c r="I39" s="146"/>
      <c r="J39" s="146"/>
      <c r="K39" s="146"/>
      <c r="L39" s="146"/>
      <c r="M39" s="146"/>
      <c r="N39" s="146"/>
      <c r="O39" s="147"/>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row>
    <row r="40" spans="2:40" ht="13.5" thickBot="1">
      <c r="B40" s="74" t="s">
        <v>93</v>
      </c>
      <c r="C40" s="74" t="s">
        <v>94</v>
      </c>
      <c r="D40" s="75"/>
      <c r="E40" s="83">
        <f t="shared" ref="E40:AN40" si="22">SUM(E30,-E33)</f>
        <v>499721</v>
      </c>
      <c r="F40" s="83">
        <f t="shared" si="22"/>
        <v>351294.01565572602</v>
      </c>
      <c r="G40" s="83">
        <f t="shared" si="22"/>
        <v>346946.67911173473</v>
      </c>
      <c r="H40" s="83">
        <f t="shared" si="22"/>
        <v>0</v>
      </c>
      <c r="I40" s="83">
        <f t="shared" si="22"/>
        <v>0</v>
      </c>
      <c r="J40" s="83">
        <f t="shared" si="22"/>
        <v>0</v>
      </c>
      <c r="K40" s="83">
        <f t="shared" si="22"/>
        <v>0</v>
      </c>
      <c r="L40" s="83">
        <f t="shared" si="22"/>
        <v>0</v>
      </c>
      <c r="M40" s="83">
        <f t="shared" si="22"/>
        <v>0</v>
      </c>
      <c r="N40" s="83">
        <f t="shared" si="22"/>
        <v>0</v>
      </c>
      <c r="O40" s="83">
        <f t="shared" si="22"/>
        <v>0</v>
      </c>
      <c r="P40" s="83">
        <f t="shared" si="22"/>
        <v>0</v>
      </c>
      <c r="Q40" s="83">
        <f t="shared" si="22"/>
        <v>0</v>
      </c>
      <c r="R40" s="83">
        <f t="shared" si="22"/>
        <v>0</v>
      </c>
      <c r="S40" s="83">
        <f t="shared" si="22"/>
        <v>0</v>
      </c>
      <c r="T40" s="83">
        <f t="shared" si="22"/>
        <v>0</v>
      </c>
      <c r="U40" s="83">
        <f t="shared" si="22"/>
        <v>0</v>
      </c>
      <c r="V40" s="83">
        <f t="shared" si="22"/>
        <v>0</v>
      </c>
      <c r="W40" s="83">
        <f t="shared" si="22"/>
        <v>0</v>
      </c>
      <c r="X40" s="83">
        <f t="shared" si="22"/>
        <v>0</v>
      </c>
      <c r="Y40" s="83">
        <f t="shared" si="22"/>
        <v>0</v>
      </c>
      <c r="Z40" s="83">
        <f t="shared" si="22"/>
        <v>0</v>
      </c>
      <c r="AA40" s="83">
        <f t="shared" si="22"/>
        <v>0</v>
      </c>
      <c r="AB40" s="83">
        <f t="shared" si="22"/>
        <v>0</v>
      </c>
      <c r="AC40" s="83">
        <f t="shared" si="22"/>
        <v>0</v>
      </c>
      <c r="AD40" s="83">
        <f t="shared" si="22"/>
        <v>0</v>
      </c>
      <c r="AE40" s="83">
        <f t="shared" si="22"/>
        <v>0</v>
      </c>
      <c r="AF40" s="83">
        <f t="shared" si="22"/>
        <v>0</v>
      </c>
      <c r="AG40" s="83">
        <f t="shared" si="22"/>
        <v>0</v>
      </c>
      <c r="AH40" s="83">
        <f t="shared" si="22"/>
        <v>0</v>
      </c>
      <c r="AI40" s="83">
        <f t="shared" si="22"/>
        <v>0</v>
      </c>
      <c r="AJ40" s="83">
        <f t="shared" si="22"/>
        <v>0</v>
      </c>
      <c r="AK40" s="83">
        <f t="shared" si="22"/>
        <v>0</v>
      </c>
      <c r="AL40" s="83">
        <f t="shared" si="22"/>
        <v>0</v>
      </c>
      <c r="AM40" s="83">
        <f t="shared" si="22"/>
        <v>0</v>
      </c>
      <c r="AN40" s="83">
        <f t="shared" si="22"/>
        <v>0</v>
      </c>
    </row>
    <row r="41" spans="2:40" ht="13" thickBot="1"/>
    <row r="42" spans="2:40" ht="13" customHeight="1" thickBot="1">
      <c r="B42" s="119" t="s">
        <v>202</v>
      </c>
    </row>
    <row r="43" spans="2:40" ht="13" customHeight="1">
      <c r="B43" s="209" t="s">
        <v>75</v>
      </c>
      <c r="C43" s="211" t="s">
        <v>67</v>
      </c>
      <c r="D43" s="213" t="s">
        <v>76</v>
      </c>
      <c r="E43" s="3" t="str">
        <f>VLOOKUP(($C$3+E$6),'Dates conversion sheet'!$G:$H,2,0)</f>
        <v>Nov</v>
      </c>
      <c r="F43" s="3" t="str">
        <f>VLOOKUP(($C$3+F$6),'Dates conversion sheet'!$G:$H,2,0)</f>
        <v>Dec</v>
      </c>
      <c r="G43" s="3" t="str">
        <f>VLOOKUP(($C$3+G$6),'Dates conversion sheet'!$G:$H,2,0)</f>
        <v>Jan</v>
      </c>
      <c r="H43" s="3" t="str">
        <f>VLOOKUP(($C$3+H$6),'Dates conversion sheet'!$G:$H,2,0)</f>
        <v>Feb</v>
      </c>
      <c r="I43" s="3" t="str">
        <f>VLOOKUP(($C$3+I$6),'Dates conversion sheet'!$G:$H,2,0)</f>
        <v>Mar</v>
      </c>
      <c r="J43" s="3" t="str">
        <f>VLOOKUP(($C$3+J$6),'Dates conversion sheet'!$G:$H,2,0)</f>
        <v>Apr</v>
      </c>
      <c r="K43" s="3" t="str">
        <f>VLOOKUP(($C$3+K$6),'Dates conversion sheet'!$G:$H,2,0)</f>
        <v>May</v>
      </c>
      <c r="L43" s="3" t="str">
        <f>VLOOKUP(($C$3+L$6),'Dates conversion sheet'!$G:$H,2,0)</f>
        <v>Jun</v>
      </c>
      <c r="M43" s="3" t="str">
        <f>VLOOKUP(($C$3+M$6),'Dates conversion sheet'!$G:$H,2,0)</f>
        <v>Jul</v>
      </c>
      <c r="N43" s="3" t="str">
        <f>VLOOKUP(($C$3+N$6),'Dates conversion sheet'!$G:$H,2,0)</f>
        <v>Aug</v>
      </c>
      <c r="O43" s="3" t="str">
        <f>VLOOKUP(($C$3+O$6),'Dates conversion sheet'!$G:$H,2,0)</f>
        <v>Sep</v>
      </c>
      <c r="P43" s="3" t="str">
        <f>VLOOKUP(($C$3+P$6),'Dates conversion sheet'!$G:$H,2,0)</f>
        <v>Oct</v>
      </c>
      <c r="Q43" s="3" t="str">
        <f>VLOOKUP(($C$3+Q$6),'Dates conversion sheet'!$G:$H,2,0)</f>
        <v>Nov</v>
      </c>
      <c r="R43" s="3" t="str">
        <f>VLOOKUP(($C$3+R$6),'Dates conversion sheet'!$G:$H,2,0)</f>
        <v>Dec</v>
      </c>
      <c r="S43" s="3" t="str">
        <f>VLOOKUP(($C$3+S$6),'Dates conversion sheet'!$G:$H,2,0)</f>
        <v>Jan</v>
      </c>
      <c r="T43" s="3" t="str">
        <f>VLOOKUP(($C$3+T$6),'Dates conversion sheet'!$G:$H,2,0)</f>
        <v>Feb</v>
      </c>
      <c r="U43" s="3" t="str">
        <f>VLOOKUP(($C$3+U$6),'Dates conversion sheet'!$G:$H,2,0)</f>
        <v>Mar</v>
      </c>
      <c r="V43" s="3" t="str">
        <f>VLOOKUP(($C$3+V$6),'Dates conversion sheet'!$G:$H,2,0)</f>
        <v>Apr</v>
      </c>
      <c r="W43" s="3" t="str">
        <f>VLOOKUP(($C$3+W$6),'Dates conversion sheet'!$G:$H,2,0)</f>
        <v>May</v>
      </c>
      <c r="X43" s="3" t="str">
        <f>VLOOKUP(($C$3+X$6),'Dates conversion sheet'!$G:$H,2,0)</f>
        <v>Jun</v>
      </c>
      <c r="Y43" s="3" t="str">
        <f>VLOOKUP(($C$3+Y$6),'Dates conversion sheet'!$G:$H,2,0)</f>
        <v>Jul</v>
      </c>
      <c r="Z43" s="3" t="str">
        <f>VLOOKUP(($C$3+Z$6),'Dates conversion sheet'!$G:$H,2,0)</f>
        <v>Aug</v>
      </c>
      <c r="AA43" s="3" t="str">
        <f>VLOOKUP(($C$3+AA$6),'Dates conversion sheet'!$G:$H,2,0)</f>
        <v>Sep</v>
      </c>
      <c r="AB43" s="3" t="str">
        <f>VLOOKUP(($C$3+AB$6),'Dates conversion sheet'!$G:$H,2,0)</f>
        <v>Oct</v>
      </c>
      <c r="AC43" s="3" t="str">
        <f>VLOOKUP(($C$3+AC$6),'Dates conversion sheet'!$G:$H,2,0)</f>
        <v>Nov</v>
      </c>
      <c r="AD43" s="3" t="str">
        <f>VLOOKUP(($C$3+AD$6),'Dates conversion sheet'!$G:$H,2,0)</f>
        <v>Dec</v>
      </c>
      <c r="AE43" s="3" t="str">
        <f>VLOOKUP(($C$3+AE$6),'Dates conversion sheet'!$G:$H,2,0)</f>
        <v>Jan</v>
      </c>
      <c r="AF43" s="3" t="str">
        <f>VLOOKUP(($C$3+AF$6),'Dates conversion sheet'!$G:$H,2,0)</f>
        <v>Feb</v>
      </c>
      <c r="AG43" s="3" t="str">
        <f>VLOOKUP(($C$3+AG$6),'Dates conversion sheet'!$G:$H,2,0)</f>
        <v>Mar</v>
      </c>
      <c r="AH43" s="3" t="str">
        <f>VLOOKUP(($C$3+AH$6),'Dates conversion sheet'!$G:$H,2,0)</f>
        <v>Apr</v>
      </c>
      <c r="AI43" s="3" t="str">
        <f>VLOOKUP(($C$3+AI$6),'Dates conversion sheet'!$G:$H,2,0)</f>
        <v>May</v>
      </c>
      <c r="AJ43" s="3" t="str">
        <f>VLOOKUP(($C$3+AJ$6),'Dates conversion sheet'!$G:$H,2,0)</f>
        <v>Jun</v>
      </c>
      <c r="AK43" s="3" t="str">
        <f>VLOOKUP(($C$3+AK$6),'Dates conversion sheet'!$G:$H,2,0)</f>
        <v>Jul</v>
      </c>
      <c r="AL43" s="3" t="str">
        <f>VLOOKUP(($C$3+AL$6),'Dates conversion sheet'!$G:$H,2,0)</f>
        <v>Aug</v>
      </c>
      <c r="AM43" s="3" t="str">
        <f>VLOOKUP(($C$3+AM$6),'Dates conversion sheet'!$G:$H,2,0)</f>
        <v>Sep</v>
      </c>
      <c r="AN43" s="3" t="str">
        <f>VLOOKUP(($C$3+AN$6),'Dates conversion sheet'!$G:$H,2,0)</f>
        <v>Oct</v>
      </c>
    </row>
    <row r="44" spans="2:40" ht="13" thickBot="1">
      <c r="B44" s="210"/>
      <c r="C44" s="212"/>
      <c r="D44" s="214"/>
      <c r="E44" s="4">
        <f>$C$4</f>
        <v>2022</v>
      </c>
      <c r="F44" s="4">
        <f>IF(F$7="Jan",E$8+1,E$8)</f>
        <v>2022</v>
      </c>
      <c r="G44" s="4">
        <f t="shared" ref="G44:AN44" si="23">IF(G$7="Jan",F$8+1,F$8)</f>
        <v>2023</v>
      </c>
      <c r="H44" s="4">
        <f t="shared" si="23"/>
        <v>2023</v>
      </c>
      <c r="I44" s="4">
        <f t="shared" si="23"/>
        <v>2023</v>
      </c>
      <c r="J44" s="4">
        <f t="shared" si="23"/>
        <v>2023</v>
      </c>
      <c r="K44" s="4">
        <f t="shared" si="23"/>
        <v>2023</v>
      </c>
      <c r="L44" s="4">
        <f t="shared" si="23"/>
        <v>2023</v>
      </c>
      <c r="M44" s="4">
        <f t="shared" si="23"/>
        <v>2023</v>
      </c>
      <c r="N44" s="4">
        <f t="shared" si="23"/>
        <v>2023</v>
      </c>
      <c r="O44" s="4">
        <f t="shared" si="23"/>
        <v>2023</v>
      </c>
      <c r="P44" s="4">
        <f t="shared" si="23"/>
        <v>2023</v>
      </c>
      <c r="Q44" s="4">
        <f t="shared" si="23"/>
        <v>2023</v>
      </c>
      <c r="R44" s="4">
        <f t="shared" si="23"/>
        <v>2023</v>
      </c>
      <c r="S44" s="4">
        <f t="shared" si="23"/>
        <v>2024</v>
      </c>
      <c r="T44" s="4">
        <f t="shared" si="23"/>
        <v>2024</v>
      </c>
      <c r="U44" s="4">
        <f t="shared" si="23"/>
        <v>2024</v>
      </c>
      <c r="V44" s="4">
        <f t="shared" si="23"/>
        <v>2024</v>
      </c>
      <c r="W44" s="4">
        <f t="shared" si="23"/>
        <v>2024</v>
      </c>
      <c r="X44" s="4">
        <f t="shared" si="23"/>
        <v>2024</v>
      </c>
      <c r="Y44" s="4">
        <f t="shared" si="23"/>
        <v>2024</v>
      </c>
      <c r="Z44" s="4">
        <f t="shared" si="23"/>
        <v>2024</v>
      </c>
      <c r="AA44" s="4">
        <f t="shared" si="23"/>
        <v>2024</v>
      </c>
      <c r="AB44" s="4">
        <f t="shared" si="23"/>
        <v>2024</v>
      </c>
      <c r="AC44" s="4">
        <f t="shared" si="23"/>
        <v>2024</v>
      </c>
      <c r="AD44" s="4">
        <f t="shared" si="23"/>
        <v>2024</v>
      </c>
      <c r="AE44" s="4">
        <f t="shared" si="23"/>
        <v>2025</v>
      </c>
      <c r="AF44" s="4">
        <f t="shared" si="23"/>
        <v>2025</v>
      </c>
      <c r="AG44" s="4">
        <f t="shared" si="23"/>
        <v>2025</v>
      </c>
      <c r="AH44" s="4">
        <f t="shared" si="23"/>
        <v>2025</v>
      </c>
      <c r="AI44" s="4">
        <f t="shared" si="23"/>
        <v>2025</v>
      </c>
      <c r="AJ44" s="4">
        <f t="shared" si="23"/>
        <v>2025</v>
      </c>
      <c r="AK44" s="4">
        <f t="shared" si="23"/>
        <v>2025</v>
      </c>
      <c r="AL44" s="4">
        <f t="shared" si="23"/>
        <v>2025</v>
      </c>
      <c r="AM44" s="4">
        <f t="shared" si="23"/>
        <v>2025</v>
      </c>
      <c r="AN44" s="4">
        <f t="shared" si="23"/>
        <v>2025</v>
      </c>
    </row>
    <row r="45" spans="2:40" ht="13">
      <c r="B45" s="128" t="s">
        <v>150</v>
      </c>
      <c r="C45" s="101" t="s">
        <v>133</v>
      </c>
      <c r="D45" s="95"/>
      <c r="E45" s="7">
        <v>334461</v>
      </c>
      <c r="F45" s="7">
        <v>280766.71683339222</v>
      </c>
      <c r="G45" s="7">
        <v>279202.89585635252</v>
      </c>
      <c r="H45" s="7">
        <v>0</v>
      </c>
      <c r="I45" s="7">
        <f>IFERROR(INDEX('RCCP Conversion'!$B$2:$AL$9999,MATCH('RCCP-EXT-3'!$B43,'RCCP Conversion'!$B$2:$B$9999,0),MATCH(CONCATENATE('RCCP-EXT-3'!I$8,'RCCP-EXT-3'!I$7),'RCCP Conversion'!$B$2:$AL$2,0)),0)</f>
        <v>0</v>
      </c>
      <c r="J45" s="7">
        <f>IFERROR(INDEX('RCCP Conversion'!$B$2:$AL$9999,MATCH('RCCP-EXT-3'!$B43,'RCCP Conversion'!$B$2:$B$9999,0),MATCH(CONCATENATE('RCCP-EXT-3'!J$8,'RCCP-EXT-3'!J$7),'RCCP Conversion'!$B$2:$AL$2,0)),0)</f>
        <v>0</v>
      </c>
      <c r="K45" s="7">
        <f>IFERROR(INDEX('RCCP Conversion'!$B$2:$AL$9999,MATCH('RCCP-EXT-3'!$B43,'RCCP Conversion'!$B$2:$B$9999,0),MATCH(CONCATENATE('RCCP-EXT-3'!K$8,'RCCP-EXT-3'!K$7),'RCCP Conversion'!$B$2:$AL$2,0)),0)</f>
        <v>0</v>
      </c>
      <c r="L45" s="7">
        <f>IFERROR(INDEX('RCCP Conversion'!$B$2:$AL$9999,MATCH('RCCP-EXT-3'!$B43,'RCCP Conversion'!$B$2:$B$9999,0),MATCH(CONCATENATE('RCCP-EXT-3'!L$8,'RCCP-EXT-3'!L$7),'RCCP Conversion'!$B$2:$AL$2,0)),0)</f>
        <v>0</v>
      </c>
      <c r="M45" s="7">
        <f>IFERROR(INDEX('RCCP Conversion'!$B$2:$AL$9999,MATCH('RCCP-EXT-3'!$B43,'RCCP Conversion'!$B$2:$B$9999,0),MATCH(CONCATENATE('RCCP-EXT-3'!M$8,'RCCP-EXT-3'!M$7),'RCCP Conversion'!$B$2:$AL$2,0)),0)</f>
        <v>0</v>
      </c>
      <c r="N45" s="7">
        <f>IFERROR(INDEX('RCCP Conversion'!$B$2:$AL$9999,MATCH('RCCP-EXT-3'!$B43,'RCCP Conversion'!$B$2:$B$9999,0),MATCH(CONCATENATE('RCCP-EXT-3'!N$8,'RCCP-EXT-3'!N$7),'RCCP Conversion'!$B$2:$AL$2,0)),0)</f>
        <v>0</v>
      </c>
      <c r="O45" s="7">
        <f>IFERROR(INDEX('RCCP Conversion'!$B$2:$AL$9999,MATCH('RCCP-EXT-3'!$B43,'RCCP Conversion'!$B$2:$B$9999,0),MATCH(CONCATENATE('RCCP-EXT-3'!O$8,'RCCP-EXT-3'!O$7),'RCCP Conversion'!$B$2:$AL$2,0)),0)</f>
        <v>0</v>
      </c>
      <c r="P45" s="7">
        <f>IFERROR(INDEX('RCCP Conversion'!$B$2:$AL$9999,MATCH('RCCP-EXT-3'!$B43,'RCCP Conversion'!$B$2:$B$9999,0),MATCH(CONCATENATE('RCCP-EXT-3'!P$8,'RCCP-EXT-3'!P$7),'RCCP Conversion'!$B$2:$AL$2,0)),0)</f>
        <v>0</v>
      </c>
      <c r="Q45" s="7">
        <f>IFERROR(INDEX('RCCP Conversion'!$B$2:$AL$9999,MATCH('RCCP-EXT-3'!$B43,'RCCP Conversion'!$B$2:$B$9999,0),MATCH(CONCATENATE('RCCP-EXT-3'!Q$8,'RCCP-EXT-3'!Q$7),'RCCP Conversion'!$B$2:$AL$2,0)),0)</f>
        <v>0</v>
      </c>
      <c r="R45" s="7">
        <f>IFERROR(INDEX('RCCP Conversion'!$B$2:$AL$9999,MATCH('RCCP-EXT-3'!$B43,'RCCP Conversion'!$B$2:$B$9999,0),MATCH(CONCATENATE('RCCP-EXT-3'!R$8,'RCCP-EXT-3'!R$7),'RCCP Conversion'!$B$2:$AL$2,0)),0)</f>
        <v>0</v>
      </c>
      <c r="S45" s="7">
        <f>IFERROR(INDEX('RCCP Conversion'!$B$2:$AL$9999,MATCH('RCCP-EXT-3'!$B43,'RCCP Conversion'!$B$2:$B$9999,0),MATCH(CONCATENATE('RCCP-EXT-3'!S$8,'RCCP-EXT-3'!S$7),'RCCP Conversion'!$B$2:$AL$2,0)),0)</f>
        <v>0</v>
      </c>
      <c r="T45" s="7">
        <f>IFERROR(INDEX('RCCP Conversion'!$B$2:$AL$9999,MATCH('RCCP-EXT-3'!$B43,'RCCP Conversion'!$B$2:$B$9999,0),MATCH(CONCATENATE('RCCP-EXT-3'!T$8,'RCCP-EXT-3'!T$7),'RCCP Conversion'!$B$2:$AL$2,0)),0)</f>
        <v>0</v>
      </c>
      <c r="U45" s="7">
        <f>IFERROR(INDEX('RCCP Conversion'!$B$2:$AL$9999,MATCH('RCCP-EXT-3'!$B43,'RCCP Conversion'!$B$2:$B$9999,0),MATCH(CONCATENATE('RCCP-EXT-3'!U$8,'RCCP-EXT-3'!U$7),'RCCP Conversion'!$B$2:$AL$2,0)),0)</f>
        <v>0</v>
      </c>
      <c r="V45" s="7">
        <f>IFERROR(INDEX('RCCP Conversion'!$B$2:$AL$9999,MATCH('RCCP-EXT-3'!$B43,'RCCP Conversion'!$B$2:$B$9999,0),MATCH(CONCATENATE('RCCP-EXT-3'!V$8,'RCCP-EXT-3'!V$7),'RCCP Conversion'!$B$2:$AL$2,0)),0)</f>
        <v>0</v>
      </c>
      <c r="W45" s="7">
        <f>IFERROR(INDEX('RCCP Conversion'!$B$2:$AL$9999,MATCH('RCCP-EXT-3'!$B43,'RCCP Conversion'!$B$2:$B$9999,0),MATCH(CONCATENATE('RCCP-EXT-3'!W$8,'RCCP-EXT-3'!W$7),'RCCP Conversion'!$B$2:$AL$2,0)),0)</f>
        <v>0</v>
      </c>
      <c r="X45" s="7">
        <f>IFERROR(INDEX('RCCP Conversion'!$B$2:$AL$9999,MATCH('RCCP-EXT-3'!$B43,'RCCP Conversion'!$B$2:$B$9999,0),MATCH(CONCATENATE('RCCP-EXT-3'!X$8,'RCCP-EXT-3'!X$7),'RCCP Conversion'!$B$2:$AL$2,0)),0)</f>
        <v>0</v>
      </c>
      <c r="Y45" s="7">
        <f>IFERROR(INDEX('RCCP Conversion'!$B$2:$AL$9999,MATCH('RCCP-EXT-3'!$B43,'RCCP Conversion'!$B$2:$B$9999,0),MATCH(CONCATENATE('RCCP-EXT-3'!Y$8,'RCCP-EXT-3'!Y$7),'RCCP Conversion'!$B$2:$AL$2,0)),0)</f>
        <v>0</v>
      </c>
      <c r="Z45" s="7">
        <f>IFERROR(INDEX('RCCP Conversion'!$B$2:$AL$9999,MATCH('RCCP-EXT-3'!$B43,'RCCP Conversion'!$B$2:$B$9999,0),MATCH(CONCATENATE('RCCP-EXT-3'!Z$8,'RCCP-EXT-3'!Z$7),'RCCP Conversion'!$B$2:$AL$2,0)),0)</f>
        <v>0</v>
      </c>
      <c r="AA45" s="7">
        <f>IFERROR(INDEX('RCCP Conversion'!$B$2:$AL$9999,MATCH('RCCP-EXT-3'!$B43,'RCCP Conversion'!$B$2:$B$9999,0),MATCH(CONCATENATE('RCCP-EXT-3'!AA$8,'RCCP-EXT-3'!AA$7),'RCCP Conversion'!$B$2:$AL$2,0)),0)</f>
        <v>0</v>
      </c>
      <c r="AB45" s="7">
        <f>IFERROR(INDEX('RCCP Conversion'!$B$2:$AL$9999,MATCH('RCCP-EXT-3'!$B43,'RCCP Conversion'!$B$2:$B$9999,0),MATCH(CONCATENATE('RCCP-EXT-3'!AB$8,'RCCP-EXT-3'!AB$7),'RCCP Conversion'!$B$2:$AL$2,0)),0)</f>
        <v>0</v>
      </c>
      <c r="AC45" s="7">
        <f>IFERROR(INDEX('RCCP Conversion'!$B$2:$AL$9999,MATCH('RCCP-EXT-3'!$B43,'RCCP Conversion'!$B$2:$B$9999,0),MATCH(CONCATENATE('RCCP-EXT-3'!AC$8,'RCCP-EXT-3'!AC$7),'RCCP Conversion'!$B$2:$AL$2,0)),0)</f>
        <v>0</v>
      </c>
      <c r="AD45" s="7">
        <f>IFERROR(INDEX('RCCP Conversion'!$B$2:$AL$9999,MATCH('RCCP-EXT-3'!$B43,'RCCP Conversion'!$B$2:$B$9999,0),MATCH(CONCATENATE('RCCP-EXT-3'!AD$8,'RCCP-EXT-3'!AD$7),'RCCP Conversion'!$B$2:$AL$2,0)),0)</f>
        <v>0</v>
      </c>
      <c r="AE45" s="7">
        <f>IFERROR(INDEX('RCCP Conversion'!$B$2:$AL$9999,MATCH('RCCP-EXT-3'!$B43,'RCCP Conversion'!$B$2:$B$9999,0),MATCH(CONCATENATE('RCCP-EXT-3'!AE$8,'RCCP-EXT-3'!AE$7),'RCCP Conversion'!$B$2:$AL$2,0)),0)</f>
        <v>0</v>
      </c>
      <c r="AF45" s="7">
        <f>IFERROR(INDEX('RCCP Conversion'!$B$2:$AL$9999,MATCH('RCCP-EXT-3'!$B43,'RCCP Conversion'!$B$2:$B$9999,0),MATCH(CONCATENATE('RCCP-EXT-3'!AF$8,'RCCP-EXT-3'!AF$7),'RCCP Conversion'!$B$2:$AL$2,0)),0)</f>
        <v>0</v>
      </c>
      <c r="AG45" s="7">
        <f>IFERROR(INDEX('RCCP Conversion'!$B$2:$AL$9999,MATCH('RCCP-EXT-3'!$B43,'RCCP Conversion'!$B$2:$B$9999,0),MATCH(CONCATENATE('RCCP-EXT-3'!AG$8,'RCCP-EXT-3'!AG$7),'RCCP Conversion'!$B$2:$AL$2,0)),0)</f>
        <v>0</v>
      </c>
      <c r="AH45" s="7">
        <f>IFERROR(INDEX('RCCP Conversion'!$B$2:$AL$9999,MATCH('RCCP-EXT-3'!$B43,'RCCP Conversion'!$B$2:$B$9999,0),MATCH(CONCATENATE('RCCP-EXT-3'!AH$8,'RCCP-EXT-3'!AH$7),'RCCP Conversion'!$B$2:$AL$2,0)),0)</f>
        <v>0</v>
      </c>
      <c r="AI45" s="7">
        <f>IFERROR(INDEX('RCCP Conversion'!$B$2:$AL$9999,MATCH('RCCP-EXT-3'!$B43,'RCCP Conversion'!$B$2:$B$9999,0),MATCH(CONCATENATE('RCCP-EXT-3'!AI$8,'RCCP-EXT-3'!AI$7),'RCCP Conversion'!$B$2:$AL$2,0)),0)</f>
        <v>0</v>
      </c>
      <c r="AJ45" s="7">
        <f>IFERROR(INDEX('RCCP Conversion'!$B$2:$AL$9999,MATCH('RCCP-EXT-3'!$B43,'RCCP Conversion'!$B$2:$B$9999,0),MATCH(CONCATENATE('RCCP-EXT-3'!AJ$8,'RCCP-EXT-3'!AJ$7),'RCCP Conversion'!$B$2:$AL$2,0)),0)</f>
        <v>0</v>
      </c>
      <c r="AK45" s="7">
        <f>IFERROR(INDEX('RCCP Conversion'!$B$2:$AL$9999,MATCH('RCCP-EXT-3'!$B43,'RCCP Conversion'!$B$2:$B$9999,0),MATCH(CONCATENATE('RCCP-EXT-3'!AK$8,'RCCP-EXT-3'!AK$7),'RCCP Conversion'!$B$2:$AL$2,0)),0)</f>
        <v>0</v>
      </c>
      <c r="AL45" s="7">
        <f>IFERROR(INDEX('RCCP Conversion'!$B$2:$AL$9999,MATCH('RCCP-EXT-3'!$B43,'RCCP Conversion'!$B$2:$B$9999,0),MATCH(CONCATENATE('RCCP-EXT-3'!AL$8,'RCCP-EXT-3'!AL$7),'RCCP Conversion'!$B$2:$AL$2,0)),0)</f>
        <v>0</v>
      </c>
      <c r="AM45" s="7">
        <f>IFERROR(INDEX('RCCP Conversion'!$B$2:$AL$9999,MATCH('RCCP-EXT-3'!$B43,'RCCP Conversion'!$B$2:$B$9999,0),MATCH(CONCATENATE('RCCP-EXT-3'!AM$8,'RCCP-EXT-3'!AM$7),'RCCP Conversion'!$B$2:$AL$2,0)),0)</f>
        <v>0</v>
      </c>
      <c r="AN45" s="7">
        <f>IFERROR(INDEX('RCCP Conversion'!$B$2:$AL$9999,MATCH('RCCP-EXT-3'!$B43,'RCCP Conversion'!$B$2:$B$9999,0),MATCH(CONCATENATE('RCCP-EXT-3'!AN$8,'RCCP-EXT-3'!AN$7),'RCCP Conversion'!$B$2:$AL$2,0)),0)</f>
        <v>0</v>
      </c>
    </row>
    <row r="46" spans="2:40" ht="13">
      <c r="B46" s="129" t="s">
        <v>77</v>
      </c>
      <c r="C46" s="102" t="s">
        <v>78</v>
      </c>
      <c r="D46" s="16"/>
      <c r="E46" s="8">
        <f t="shared" ref="E46:AN46" si="24">SUM(E45:E45)</f>
        <v>334461</v>
      </c>
      <c r="F46" s="8">
        <f t="shared" si="24"/>
        <v>280766.71683339222</v>
      </c>
      <c r="G46" s="8">
        <f t="shared" si="24"/>
        <v>279202.89585635252</v>
      </c>
      <c r="H46" s="8">
        <f t="shared" si="24"/>
        <v>0</v>
      </c>
      <c r="I46" s="8">
        <f t="shared" si="24"/>
        <v>0</v>
      </c>
      <c r="J46" s="8">
        <f t="shared" si="24"/>
        <v>0</v>
      </c>
      <c r="K46" s="8">
        <f t="shared" si="24"/>
        <v>0</v>
      </c>
      <c r="L46" s="8">
        <f t="shared" si="24"/>
        <v>0</v>
      </c>
      <c r="M46" s="8">
        <f t="shared" si="24"/>
        <v>0</v>
      </c>
      <c r="N46" s="8">
        <f t="shared" si="24"/>
        <v>0</v>
      </c>
      <c r="O46" s="8">
        <f t="shared" si="24"/>
        <v>0</v>
      </c>
      <c r="P46" s="8">
        <f t="shared" si="24"/>
        <v>0</v>
      </c>
      <c r="Q46" s="8">
        <f t="shared" si="24"/>
        <v>0</v>
      </c>
      <c r="R46" s="8">
        <f t="shared" si="24"/>
        <v>0</v>
      </c>
      <c r="S46" s="8">
        <f t="shared" si="24"/>
        <v>0</v>
      </c>
      <c r="T46" s="8">
        <f t="shared" si="24"/>
        <v>0</v>
      </c>
      <c r="U46" s="8">
        <f t="shared" si="24"/>
        <v>0</v>
      </c>
      <c r="V46" s="8">
        <f t="shared" si="24"/>
        <v>0</v>
      </c>
      <c r="W46" s="8">
        <f t="shared" si="24"/>
        <v>0</v>
      </c>
      <c r="X46" s="8">
        <f t="shared" si="24"/>
        <v>0</v>
      </c>
      <c r="Y46" s="8">
        <f t="shared" si="24"/>
        <v>0</v>
      </c>
      <c r="Z46" s="8">
        <f t="shared" si="24"/>
        <v>0</v>
      </c>
      <c r="AA46" s="8">
        <f t="shared" si="24"/>
        <v>0</v>
      </c>
      <c r="AB46" s="8">
        <f t="shared" si="24"/>
        <v>0</v>
      </c>
      <c r="AC46" s="8">
        <f t="shared" si="24"/>
        <v>0</v>
      </c>
      <c r="AD46" s="8">
        <f t="shared" si="24"/>
        <v>0</v>
      </c>
      <c r="AE46" s="8">
        <f t="shared" si="24"/>
        <v>0</v>
      </c>
      <c r="AF46" s="8">
        <f t="shared" si="24"/>
        <v>0</v>
      </c>
      <c r="AG46" s="8">
        <f t="shared" si="24"/>
        <v>0</v>
      </c>
      <c r="AH46" s="8">
        <f t="shared" si="24"/>
        <v>0</v>
      </c>
      <c r="AI46" s="8">
        <f t="shared" si="24"/>
        <v>0</v>
      </c>
      <c r="AJ46" s="8">
        <f t="shared" si="24"/>
        <v>0</v>
      </c>
      <c r="AK46" s="8">
        <f t="shared" si="24"/>
        <v>0</v>
      </c>
      <c r="AL46" s="8">
        <f t="shared" si="24"/>
        <v>0</v>
      </c>
      <c r="AM46" s="8">
        <f t="shared" si="24"/>
        <v>0</v>
      </c>
      <c r="AN46" s="8">
        <f t="shared" si="24"/>
        <v>0</v>
      </c>
    </row>
    <row r="47" spans="2:40" ht="26">
      <c r="B47" s="129" t="s">
        <v>79</v>
      </c>
      <c r="C47" s="103" t="s">
        <v>80</v>
      </c>
      <c r="D47" s="15">
        <v>0</v>
      </c>
      <c r="E47" s="9">
        <f t="shared" ref="E47:AN47" si="25">E45*$D47</f>
        <v>0</v>
      </c>
      <c r="F47" s="9">
        <f t="shared" si="25"/>
        <v>0</v>
      </c>
      <c r="G47" s="9">
        <f t="shared" si="25"/>
        <v>0</v>
      </c>
      <c r="H47" s="9">
        <f t="shared" si="25"/>
        <v>0</v>
      </c>
      <c r="I47" s="9">
        <f t="shared" si="25"/>
        <v>0</v>
      </c>
      <c r="J47" s="9">
        <f t="shared" si="25"/>
        <v>0</v>
      </c>
      <c r="K47" s="9">
        <f t="shared" si="25"/>
        <v>0</v>
      </c>
      <c r="L47" s="9">
        <f t="shared" si="25"/>
        <v>0</v>
      </c>
      <c r="M47" s="9">
        <f t="shared" si="25"/>
        <v>0</v>
      </c>
      <c r="N47" s="9">
        <f t="shared" si="25"/>
        <v>0</v>
      </c>
      <c r="O47" s="9">
        <f t="shared" si="25"/>
        <v>0</v>
      </c>
      <c r="P47" s="9">
        <f t="shared" si="25"/>
        <v>0</v>
      </c>
      <c r="Q47" s="9">
        <f t="shared" si="25"/>
        <v>0</v>
      </c>
      <c r="R47" s="9">
        <f t="shared" si="25"/>
        <v>0</v>
      </c>
      <c r="S47" s="9">
        <f t="shared" si="25"/>
        <v>0</v>
      </c>
      <c r="T47" s="9">
        <f t="shared" si="25"/>
        <v>0</v>
      </c>
      <c r="U47" s="9">
        <f t="shared" si="25"/>
        <v>0</v>
      </c>
      <c r="V47" s="9">
        <f t="shared" si="25"/>
        <v>0</v>
      </c>
      <c r="W47" s="9">
        <f t="shared" si="25"/>
        <v>0</v>
      </c>
      <c r="X47" s="9">
        <f t="shared" si="25"/>
        <v>0</v>
      </c>
      <c r="Y47" s="9">
        <f t="shared" si="25"/>
        <v>0</v>
      </c>
      <c r="Z47" s="9">
        <f t="shared" si="25"/>
        <v>0</v>
      </c>
      <c r="AA47" s="9">
        <f t="shared" si="25"/>
        <v>0</v>
      </c>
      <c r="AB47" s="9">
        <f t="shared" si="25"/>
        <v>0</v>
      </c>
      <c r="AC47" s="9">
        <f t="shared" si="25"/>
        <v>0</v>
      </c>
      <c r="AD47" s="9">
        <f t="shared" si="25"/>
        <v>0</v>
      </c>
      <c r="AE47" s="9">
        <f t="shared" si="25"/>
        <v>0</v>
      </c>
      <c r="AF47" s="9">
        <f t="shared" si="25"/>
        <v>0</v>
      </c>
      <c r="AG47" s="9">
        <f t="shared" si="25"/>
        <v>0</v>
      </c>
      <c r="AH47" s="9">
        <f t="shared" si="25"/>
        <v>0</v>
      </c>
      <c r="AI47" s="9">
        <f t="shared" si="25"/>
        <v>0</v>
      </c>
      <c r="AJ47" s="9">
        <f t="shared" si="25"/>
        <v>0</v>
      </c>
      <c r="AK47" s="9">
        <f t="shared" si="25"/>
        <v>0</v>
      </c>
      <c r="AL47" s="9">
        <f t="shared" si="25"/>
        <v>0</v>
      </c>
      <c r="AM47" s="9">
        <f t="shared" si="25"/>
        <v>0</v>
      </c>
      <c r="AN47" s="9">
        <f t="shared" si="25"/>
        <v>0</v>
      </c>
    </row>
    <row r="48" spans="2:40" ht="13">
      <c r="B48" s="130" t="s">
        <v>81</v>
      </c>
      <c r="C48" s="104" t="s">
        <v>82</v>
      </c>
      <c r="D48" s="96"/>
      <c r="E48" s="97">
        <f t="shared" ref="E48:AN48" si="26">SUM(E45:E45,E47,E49:E49)</f>
        <v>335461</v>
      </c>
      <c r="F48" s="97">
        <f t="shared" si="26"/>
        <v>280766.71683339222</v>
      </c>
      <c r="G48" s="97">
        <f t="shared" si="26"/>
        <v>279202.89585635252</v>
      </c>
      <c r="H48" s="97">
        <f t="shared" si="26"/>
        <v>0</v>
      </c>
      <c r="I48" s="97">
        <f t="shared" si="26"/>
        <v>0</v>
      </c>
      <c r="J48" s="97">
        <f t="shared" si="26"/>
        <v>0</v>
      </c>
      <c r="K48" s="97">
        <f t="shared" si="26"/>
        <v>0</v>
      </c>
      <c r="L48" s="97">
        <f t="shared" si="26"/>
        <v>0</v>
      </c>
      <c r="M48" s="97">
        <f t="shared" si="26"/>
        <v>0</v>
      </c>
      <c r="N48" s="97">
        <f t="shared" si="26"/>
        <v>0</v>
      </c>
      <c r="O48" s="97">
        <f t="shared" si="26"/>
        <v>0</v>
      </c>
      <c r="P48" s="97">
        <f t="shared" si="26"/>
        <v>0</v>
      </c>
      <c r="Q48" s="97">
        <f t="shared" si="26"/>
        <v>0</v>
      </c>
      <c r="R48" s="97">
        <f t="shared" si="26"/>
        <v>0</v>
      </c>
      <c r="S48" s="97">
        <f t="shared" si="26"/>
        <v>0</v>
      </c>
      <c r="T48" s="97">
        <f t="shared" si="26"/>
        <v>0</v>
      </c>
      <c r="U48" s="97">
        <f t="shared" si="26"/>
        <v>0</v>
      </c>
      <c r="V48" s="97">
        <f t="shared" si="26"/>
        <v>0</v>
      </c>
      <c r="W48" s="97">
        <f t="shared" si="26"/>
        <v>0</v>
      </c>
      <c r="X48" s="97">
        <f t="shared" si="26"/>
        <v>0</v>
      </c>
      <c r="Y48" s="97">
        <f t="shared" si="26"/>
        <v>0</v>
      </c>
      <c r="Z48" s="97">
        <f t="shared" si="26"/>
        <v>0</v>
      </c>
      <c r="AA48" s="97">
        <f t="shared" si="26"/>
        <v>0</v>
      </c>
      <c r="AB48" s="97">
        <f t="shared" si="26"/>
        <v>0</v>
      </c>
      <c r="AC48" s="97">
        <f t="shared" si="26"/>
        <v>0</v>
      </c>
      <c r="AD48" s="97">
        <f t="shared" si="26"/>
        <v>0</v>
      </c>
      <c r="AE48" s="97">
        <f t="shared" si="26"/>
        <v>0</v>
      </c>
      <c r="AF48" s="97">
        <f t="shared" si="26"/>
        <v>0</v>
      </c>
      <c r="AG48" s="97">
        <f t="shared" si="26"/>
        <v>0</v>
      </c>
      <c r="AH48" s="97">
        <f t="shared" si="26"/>
        <v>0</v>
      </c>
      <c r="AI48" s="97">
        <f t="shared" si="26"/>
        <v>0</v>
      </c>
      <c r="AJ48" s="97">
        <f t="shared" si="26"/>
        <v>0</v>
      </c>
      <c r="AK48" s="97">
        <f t="shared" si="26"/>
        <v>0</v>
      </c>
      <c r="AL48" s="97">
        <f t="shared" si="26"/>
        <v>0</v>
      </c>
      <c r="AM48" s="97">
        <f t="shared" si="26"/>
        <v>0</v>
      </c>
      <c r="AN48" s="97">
        <f t="shared" si="26"/>
        <v>0</v>
      </c>
    </row>
    <row r="49" spans="2:40" ht="39.5" thickBot="1">
      <c r="B49" s="131" t="s">
        <v>83</v>
      </c>
      <c r="C49" s="105" t="s">
        <v>84</v>
      </c>
      <c r="D49" s="39"/>
      <c r="E49" s="13">
        <v>1000</v>
      </c>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26">
      <c r="B50" s="132" t="s">
        <v>85</v>
      </c>
      <c r="C50" s="106" t="s">
        <v>134</v>
      </c>
      <c r="D50" s="81"/>
      <c r="E50" s="76">
        <v>0</v>
      </c>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26.5" thickBot="1">
      <c r="B51" s="133" t="s">
        <v>86</v>
      </c>
      <c r="C51" s="107" t="s">
        <v>135</v>
      </c>
      <c r="D51" s="82"/>
      <c r="E51" s="84">
        <v>0</v>
      </c>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26.5" thickBot="1">
      <c r="B52" s="134" t="s">
        <v>87</v>
      </c>
      <c r="C52" s="108" t="s">
        <v>88</v>
      </c>
      <c r="D52" s="73"/>
      <c r="E52" s="80">
        <f t="shared" ref="E52:AN52" si="27">E48+E50-E51</f>
        <v>335461</v>
      </c>
      <c r="F52" s="80">
        <f t="shared" si="27"/>
        <v>280766.71683339222</v>
      </c>
      <c r="G52" s="80">
        <f t="shared" si="27"/>
        <v>279202.89585635252</v>
      </c>
      <c r="H52" s="80">
        <f t="shared" si="27"/>
        <v>0</v>
      </c>
      <c r="I52" s="80">
        <f t="shared" si="27"/>
        <v>0</v>
      </c>
      <c r="J52" s="80">
        <f t="shared" si="27"/>
        <v>0</v>
      </c>
      <c r="K52" s="80">
        <f t="shared" si="27"/>
        <v>0</v>
      </c>
      <c r="L52" s="80">
        <f t="shared" si="27"/>
        <v>0</v>
      </c>
      <c r="M52" s="80">
        <f t="shared" si="27"/>
        <v>0</v>
      </c>
      <c r="N52" s="80">
        <f t="shared" si="27"/>
        <v>0</v>
      </c>
      <c r="O52" s="80">
        <f t="shared" si="27"/>
        <v>0</v>
      </c>
      <c r="P52" s="80">
        <f t="shared" si="27"/>
        <v>0</v>
      </c>
      <c r="Q52" s="80">
        <f t="shared" si="27"/>
        <v>0</v>
      </c>
      <c r="R52" s="80">
        <f t="shared" si="27"/>
        <v>0</v>
      </c>
      <c r="S52" s="80">
        <f t="shared" si="27"/>
        <v>0</v>
      </c>
      <c r="T52" s="80">
        <f t="shared" si="27"/>
        <v>0</v>
      </c>
      <c r="U52" s="80">
        <f t="shared" si="27"/>
        <v>0</v>
      </c>
      <c r="V52" s="80">
        <f t="shared" si="27"/>
        <v>0</v>
      </c>
      <c r="W52" s="80">
        <f t="shared" si="27"/>
        <v>0</v>
      </c>
      <c r="X52" s="80">
        <f t="shared" si="27"/>
        <v>0</v>
      </c>
      <c r="Y52" s="80">
        <f t="shared" si="27"/>
        <v>0</v>
      </c>
      <c r="Z52" s="80">
        <f t="shared" si="27"/>
        <v>0</v>
      </c>
      <c r="AA52" s="80">
        <f t="shared" si="27"/>
        <v>0</v>
      </c>
      <c r="AB52" s="80">
        <f t="shared" si="27"/>
        <v>0</v>
      </c>
      <c r="AC52" s="80">
        <f t="shared" si="27"/>
        <v>0</v>
      </c>
      <c r="AD52" s="80">
        <f t="shared" si="27"/>
        <v>0</v>
      </c>
      <c r="AE52" s="80">
        <f t="shared" si="27"/>
        <v>0</v>
      </c>
      <c r="AF52" s="80">
        <f t="shared" si="27"/>
        <v>0</v>
      </c>
      <c r="AG52" s="80">
        <f t="shared" si="27"/>
        <v>0</v>
      </c>
      <c r="AH52" s="80">
        <f t="shared" si="27"/>
        <v>0</v>
      </c>
      <c r="AI52" s="80">
        <f t="shared" si="27"/>
        <v>0</v>
      </c>
      <c r="AJ52" s="80">
        <f t="shared" si="27"/>
        <v>0</v>
      </c>
      <c r="AK52" s="80">
        <f t="shared" si="27"/>
        <v>0</v>
      </c>
      <c r="AL52" s="80">
        <f t="shared" si="27"/>
        <v>0</v>
      </c>
      <c r="AM52" s="80">
        <f t="shared" si="27"/>
        <v>0</v>
      </c>
      <c r="AN52" s="80">
        <f t="shared" si="27"/>
        <v>0</v>
      </c>
    </row>
    <row r="53" spans="2:40" ht="26">
      <c r="B53" s="135" t="s">
        <v>68</v>
      </c>
      <c r="C53" s="109" t="s">
        <v>69</v>
      </c>
      <c r="D53" s="33"/>
      <c r="E53" s="10">
        <v>407817.64524643082</v>
      </c>
      <c r="F53" s="10">
        <v>407817.64524643082</v>
      </c>
      <c r="G53" s="10">
        <v>407817.64524643082</v>
      </c>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26.5" thickBot="1">
      <c r="B54" s="113" t="s">
        <v>89</v>
      </c>
      <c r="C54" s="110" t="s">
        <v>90</v>
      </c>
      <c r="D54" s="17"/>
      <c r="E54" s="11">
        <f>E52/E53</f>
        <v>0.82257598196196713</v>
      </c>
      <c r="F54" s="11">
        <f t="shared" ref="F54:G54" si="28">F52/F53</f>
        <v>0.68846142413414724</v>
      </c>
      <c r="G54" s="11">
        <f t="shared" si="28"/>
        <v>0.68462681571230044</v>
      </c>
      <c r="H54" s="11" t="e">
        <f t="shared" ref="H54" si="29">H52/H53</f>
        <v>#DIV/0!</v>
      </c>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13">
      <c r="B55" s="113" t="s">
        <v>70</v>
      </c>
      <c r="C55" s="110" t="s">
        <v>71</v>
      </c>
      <c r="D55" s="17"/>
      <c r="E55" s="12">
        <f t="shared" ref="E55:F55" si="30">E53</f>
        <v>407817.64524643082</v>
      </c>
      <c r="F55" s="12">
        <f t="shared" si="30"/>
        <v>407817.64524643082</v>
      </c>
      <c r="G55" s="12">
        <f>G53</f>
        <v>407817.64524643082</v>
      </c>
      <c r="H55" s="12">
        <f>H53</f>
        <v>0</v>
      </c>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6.5" thickBot="1">
      <c r="B56" s="136" t="s">
        <v>91</v>
      </c>
      <c r="C56" s="111" t="s">
        <v>92</v>
      </c>
      <c r="D56" s="18"/>
      <c r="E56" s="11">
        <f>E52/E55</f>
        <v>0.82257598196196713</v>
      </c>
      <c r="F56" s="11">
        <f t="shared" ref="F56:G56" si="31">F52/F55</f>
        <v>0.68846142413414724</v>
      </c>
      <c r="G56" s="11">
        <f t="shared" si="31"/>
        <v>0.68462681571230044</v>
      </c>
      <c r="H56" s="11" t="e">
        <f t="shared" ref="H56" si="32">H52/H55</f>
        <v>#DIV/0!</v>
      </c>
      <c r="I56" s="11"/>
      <c r="J56" s="11"/>
      <c r="K56" s="11"/>
      <c r="L56" s="11"/>
      <c r="M56" s="11"/>
      <c r="N56" s="11"/>
      <c r="O56" s="142"/>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3.5" thickBot="1">
      <c r="B57" s="143" t="s">
        <v>151</v>
      </c>
      <c r="C57" s="144"/>
      <c r="D57" s="145"/>
      <c r="E57" s="146"/>
      <c r="F57" s="146"/>
      <c r="G57" s="146"/>
      <c r="H57" s="146"/>
      <c r="I57" s="146"/>
      <c r="J57" s="146"/>
      <c r="K57" s="146"/>
      <c r="L57" s="146"/>
      <c r="M57" s="146"/>
      <c r="N57" s="146"/>
      <c r="O57" s="147"/>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row>
    <row r="58" spans="2:40" ht="13.5" thickBot="1">
      <c r="B58" s="74" t="s">
        <v>93</v>
      </c>
      <c r="C58" s="74" t="s">
        <v>94</v>
      </c>
      <c r="D58" s="75"/>
      <c r="E58" s="83">
        <f t="shared" ref="E58:AN58" si="33">SUM(E48,-E51)</f>
        <v>335461</v>
      </c>
      <c r="F58" s="83">
        <f t="shared" si="33"/>
        <v>280766.71683339222</v>
      </c>
      <c r="G58" s="83">
        <f t="shared" si="33"/>
        <v>279202.89585635252</v>
      </c>
      <c r="H58" s="83">
        <f t="shared" si="33"/>
        <v>0</v>
      </c>
      <c r="I58" s="83">
        <f t="shared" si="33"/>
        <v>0</v>
      </c>
      <c r="J58" s="83">
        <f t="shared" si="33"/>
        <v>0</v>
      </c>
      <c r="K58" s="83">
        <f t="shared" si="33"/>
        <v>0</v>
      </c>
      <c r="L58" s="83">
        <f t="shared" si="33"/>
        <v>0</v>
      </c>
      <c r="M58" s="83">
        <f t="shared" si="33"/>
        <v>0</v>
      </c>
      <c r="N58" s="83">
        <f t="shared" si="33"/>
        <v>0</v>
      </c>
      <c r="O58" s="83">
        <f t="shared" si="33"/>
        <v>0</v>
      </c>
      <c r="P58" s="83">
        <f t="shared" si="33"/>
        <v>0</v>
      </c>
      <c r="Q58" s="83">
        <f t="shared" si="33"/>
        <v>0</v>
      </c>
      <c r="R58" s="83">
        <f t="shared" si="33"/>
        <v>0</v>
      </c>
      <c r="S58" s="83">
        <f t="shared" si="33"/>
        <v>0</v>
      </c>
      <c r="T58" s="83">
        <f t="shared" si="33"/>
        <v>0</v>
      </c>
      <c r="U58" s="83">
        <f t="shared" si="33"/>
        <v>0</v>
      </c>
      <c r="V58" s="83">
        <f t="shared" si="33"/>
        <v>0</v>
      </c>
      <c r="W58" s="83">
        <f t="shared" si="33"/>
        <v>0</v>
      </c>
      <c r="X58" s="83">
        <f t="shared" si="33"/>
        <v>0</v>
      </c>
      <c r="Y58" s="83">
        <f t="shared" si="33"/>
        <v>0</v>
      </c>
      <c r="Z58" s="83">
        <f t="shared" si="33"/>
        <v>0</v>
      </c>
      <c r="AA58" s="83">
        <f t="shared" si="33"/>
        <v>0</v>
      </c>
      <c r="AB58" s="83">
        <f t="shared" si="33"/>
        <v>0</v>
      </c>
      <c r="AC58" s="83">
        <f t="shared" si="33"/>
        <v>0</v>
      </c>
      <c r="AD58" s="83">
        <f t="shared" si="33"/>
        <v>0</v>
      </c>
      <c r="AE58" s="83">
        <f t="shared" si="33"/>
        <v>0</v>
      </c>
      <c r="AF58" s="83">
        <f t="shared" si="33"/>
        <v>0</v>
      </c>
      <c r="AG58" s="83">
        <f t="shared" si="33"/>
        <v>0</v>
      </c>
      <c r="AH58" s="83">
        <f t="shared" si="33"/>
        <v>0</v>
      </c>
      <c r="AI58" s="83">
        <f t="shared" si="33"/>
        <v>0</v>
      </c>
      <c r="AJ58" s="83">
        <f t="shared" si="33"/>
        <v>0</v>
      </c>
      <c r="AK58" s="83">
        <f t="shared" si="33"/>
        <v>0</v>
      </c>
      <c r="AL58" s="83">
        <f t="shared" si="33"/>
        <v>0</v>
      </c>
      <c r="AM58" s="83">
        <f t="shared" si="33"/>
        <v>0</v>
      </c>
      <c r="AN58" s="83">
        <f t="shared" si="33"/>
        <v>0</v>
      </c>
    </row>
    <row r="59" spans="2:40" ht="13" thickBot="1"/>
    <row r="60" spans="2:40" ht="13" thickBot="1">
      <c r="B60" s="119" t="s">
        <v>203</v>
      </c>
    </row>
    <row r="61" spans="2:40" ht="13">
      <c r="B61" s="209" t="s">
        <v>75</v>
      </c>
      <c r="C61" s="211" t="s">
        <v>67</v>
      </c>
      <c r="D61" s="213" t="s">
        <v>76</v>
      </c>
      <c r="E61" s="3" t="str">
        <f>VLOOKUP(($C$3+E$6),'Dates conversion sheet'!$G:$H,2,0)</f>
        <v>Nov</v>
      </c>
      <c r="F61" s="3" t="str">
        <f>VLOOKUP(($C$3+F$6),'Dates conversion sheet'!$G:$H,2,0)</f>
        <v>Dec</v>
      </c>
      <c r="G61" s="3" t="str">
        <f>VLOOKUP(($C$3+G$6),'Dates conversion sheet'!$G:$H,2,0)</f>
        <v>Jan</v>
      </c>
      <c r="H61" s="3" t="str">
        <f>VLOOKUP(($C$3+H$6),'Dates conversion sheet'!$G:$H,2,0)</f>
        <v>Feb</v>
      </c>
      <c r="I61" s="3" t="str">
        <f>VLOOKUP(($C$3+I$6),'Dates conversion sheet'!$G:$H,2,0)</f>
        <v>Mar</v>
      </c>
      <c r="J61" s="3" t="str">
        <f>VLOOKUP(($C$3+J$6),'Dates conversion sheet'!$G:$H,2,0)</f>
        <v>Apr</v>
      </c>
      <c r="K61" s="3" t="str">
        <f>VLOOKUP(($C$3+K$6),'Dates conversion sheet'!$G:$H,2,0)</f>
        <v>May</v>
      </c>
      <c r="L61" s="3" t="str">
        <f>VLOOKUP(($C$3+L$6),'Dates conversion sheet'!$G:$H,2,0)</f>
        <v>Jun</v>
      </c>
      <c r="M61" s="3" t="str">
        <f>VLOOKUP(($C$3+M$6),'Dates conversion sheet'!$G:$H,2,0)</f>
        <v>Jul</v>
      </c>
      <c r="N61" s="3" t="str">
        <f>VLOOKUP(($C$3+N$6),'Dates conversion sheet'!$G:$H,2,0)</f>
        <v>Aug</v>
      </c>
      <c r="O61" s="3" t="str">
        <f>VLOOKUP(($C$3+O$6),'Dates conversion sheet'!$G:$H,2,0)</f>
        <v>Sep</v>
      </c>
      <c r="P61" s="3" t="str">
        <f>VLOOKUP(($C$3+P$6),'Dates conversion sheet'!$G:$H,2,0)</f>
        <v>Oct</v>
      </c>
      <c r="Q61" s="3" t="str">
        <f>VLOOKUP(($C$3+Q$6),'Dates conversion sheet'!$G:$H,2,0)</f>
        <v>Nov</v>
      </c>
      <c r="R61" s="3" t="str">
        <f>VLOOKUP(($C$3+R$6),'Dates conversion sheet'!$G:$H,2,0)</f>
        <v>Dec</v>
      </c>
      <c r="S61" s="3" t="str">
        <f>VLOOKUP(($C$3+S$6),'Dates conversion sheet'!$G:$H,2,0)</f>
        <v>Jan</v>
      </c>
      <c r="T61" s="3" t="str">
        <f>VLOOKUP(($C$3+T$6),'Dates conversion sheet'!$G:$H,2,0)</f>
        <v>Feb</v>
      </c>
      <c r="U61" s="3" t="str">
        <f>VLOOKUP(($C$3+U$6),'Dates conversion sheet'!$G:$H,2,0)</f>
        <v>Mar</v>
      </c>
      <c r="V61" s="3" t="str">
        <f>VLOOKUP(($C$3+V$6),'Dates conversion sheet'!$G:$H,2,0)</f>
        <v>Apr</v>
      </c>
      <c r="W61" s="3" t="str">
        <f>VLOOKUP(($C$3+W$6),'Dates conversion sheet'!$G:$H,2,0)</f>
        <v>May</v>
      </c>
      <c r="X61" s="3" t="str">
        <f>VLOOKUP(($C$3+X$6),'Dates conversion sheet'!$G:$H,2,0)</f>
        <v>Jun</v>
      </c>
      <c r="Y61" s="3" t="str">
        <f>VLOOKUP(($C$3+Y$6),'Dates conversion sheet'!$G:$H,2,0)</f>
        <v>Jul</v>
      </c>
      <c r="Z61" s="3" t="str">
        <f>VLOOKUP(($C$3+Z$6),'Dates conversion sheet'!$G:$H,2,0)</f>
        <v>Aug</v>
      </c>
      <c r="AA61" s="3" t="str">
        <f>VLOOKUP(($C$3+AA$6),'Dates conversion sheet'!$G:$H,2,0)</f>
        <v>Sep</v>
      </c>
      <c r="AB61" s="3" t="str">
        <f>VLOOKUP(($C$3+AB$6),'Dates conversion sheet'!$G:$H,2,0)</f>
        <v>Oct</v>
      </c>
      <c r="AC61" s="3" t="str">
        <f>VLOOKUP(($C$3+AC$6),'Dates conversion sheet'!$G:$H,2,0)</f>
        <v>Nov</v>
      </c>
      <c r="AD61" s="3" t="str">
        <f>VLOOKUP(($C$3+AD$6),'Dates conversion sheet'!$G:$H,2,0)</f>
        <v>Dec</v>
      </c>
      <c r="AE61" s="3" t="str">
        <f>VLOOKUP(($C$3+AE$6),'Dates conversion sheet'!$G:$H,2,0)</f>
        <v>Jan</v>
      </c>
      <c r="AF61" s="3" t="str">
        <f>VLOOKUP(($C$3+AF$6),'Dates conversion sheet'!$G:$H,2,0)</f>
        <v>Feb</v>
      </c>
      <c r="AG61" s="3" t="str">
        <f>VLOOKUP(($C$3+AG$6),'Dates conversion sheet'!$G:$H,2,0)</f>
        <v>Mar</v>
      </c>
      <c r="AH61" s="3" t="str">
        <f>VLOOKUP(($C$3+AH$6),'Dates conversion sheet'!$G:$H,2,0)</f>
        <v>Apr</v>
      </c>
      <c r="AI61" s="3" t="str">
        <f>VLOOKUP(($C$3+AI$6),'Dates conversion sheet'!$G:$H,2,0)</f>
        <v>May</v>
      </c>
      <c r="AJ61" s="3" t="str">
        <f>VLOOKUP(($C$3+AJ$6),'Dates conversion sheet'!$G:$H,2,0)</f>
        <v>Jun</v>
      </c>
      <c r="AK61" s="3" t="str">
        <f>VLOOKUP(($C$3+AK$6),'Dates conversion sheet'!$G:$H,2,0)</f>
        <v>Jul</v>
      </c>
      <c r="AL61" s="3" t="str">
        <f>VLOOKUP(($C$3+AL$6),'Dates conversion sheet'!$G:$H,2,0)</f>
        <v>Aug</v>
      </c>
      <c r="AM61" s="3" t="str">
        <f>VLOOKUP(($C$3+AM$6),'Dates conversion sheet'!$G:$H,2,0)</f>
        <v>Sep</v>
      </c>
      <c r="AN61" s="3" t="str">
        <f>VLOOKUP(($C$3+AN$6),'Dates conversion sheet'!$G:$H,2,0)</f>
        <v>Oct</v>
      </c>
    </row>
    <row r="62" spans="2:40" ht="13" thickBot="1">
      <c r="B62" s="210"/>
      <c r="C62" s="212"/>
      <c r="D62" s="214"/>
      <c r="E62" s="4">
        <f>$C$4</f>
        <v>2022</v>
      </c>
      <c r="F62" s="4">
        <f>IF(F$7="Jan",E$8+1,E$8)</f>
        <v>2022</v>
      </c>
      <c r="G62" s="4">
        <f t="shared" ref="G62:AN62" si="34">IF(G$7="Jan",F$8+1,F$8)</f>
        <v>2023</v>
      </c>
      <c r="H62" s="4">
        <f t="shared" si="34"/>
        <v>2023</v>
      </c>
      <c r="I62" s="4">
        <f t="shared" si="34"/>
        <v>2023</v>
      </c>
      <c r="J62" s="4">
        <f t="shared" si="34"/>
        <v>2023</v>
      </c>
      <c r="K62" s="4">
        <f t="shared" si="34"/>
        <v>2023</v>
      </c>
      <c r="L62" s="4">
        <f t="shared" si="34"/>
        <v>2023</v>
      </c>
      <c r="M62" s="4">
        <f t="shared" si="34"/>
        <v>2023</v>
      </c>
      <c r="N62" s="4">
        <f t="shared" si="34"/>
        <v>2023</v>
      </c>
      <c r="O62" s="4">
        <f t="shared" si="34"/>
        <v>2023</v>
      </c>
      <c r="P62" s="4">
        <f t="shared" si="34"/>
        <v>2023</v>
      </c>
      <c r="Q62" s="4">
        <f t="shared" si="34"/>
        <v>2023</v>
      </c>
      <c r="R62" s="4">
        <f t="shared" si="34"/>
        <v>2023</v>
      </c>
      <c r="S62" s="4">
        <f t="shared" si="34"/>
        <v>2024</v>
      </c>
      <c r="T62" s="4">
        <f t="shared" si="34"/>
        <v>2024</v>
      </c>
      <c r="U62" s="4">
        <f t="shared" si="34"/>
        <v>2024</v>
      </c>
      <c r="V62" s="4">
        <f t="shared" si="34"/>
        <v>2024</v>
      </c>
      <c r="W62" s="4">
        <f t="shared" si="34"/>
        <v>2024</v>
      </c>
      <c r="X62" s="4">
        <f t="shared" si="34"/>
        <v>2024</v>
      </c>
      <c r="Y62" s="4">
        <f t="shared" si="34"/>
        <v>2024</v>
      </c>
      <c r="Z62" s="4">
        <f t="shared" si="34"/>
        <v>2024</v>
      </c>
      <c r="AA62" s="4">
        <f t="shared" si="34"/>
        <v>2024</v>
      </c>
      <c r="AB62" s="4">
        <f t="shared" si="34"/>
        <v>2024</v>
      </c>
      <c r="AC62" s="4">
        <f t="shared" si="34"/>
        <v>2024</v>
      </c>
      <c r="AD62" s="4">
        <f t="shared" si="34"/>
        <v>2024</v>
      </c>
      <c r="AE62" s="4">
        <f t="shared" si="34"/>
        <v>2025</v>
      </c>
      <c r="AF62" s="4">
        <f t="shared" si="34"/>
        <v>2025</v>
      </c>
      <c r="AG62" s="4">
        <f t="shared" si="34"/>
        <v>2025</v>
      </c>
      <c r="AH62" s="4">
        <f t="shared" si="34"/>
        <v>2025</v>
      </c>
      <c r="AI62" s="4">
        <f t="shared" si="34"/>
        <v>2025</v>
      </c>
      <c r="AJ62" s="4">
        <f t="shared" si="34"/>
        <v>2025</v>
      </c>
      <c r="AK62" s="4">
        <f t="shared" si="34"/>
        <v>2025</v>
      </c>
      <c r="AL62" s="4">
        <f t="shared" si="34"/>
        <v>2025</v>
      </c>
      <c r="AM62" s="4">
        <f t="shared" si="34"/>
        <v>2025</v>
      </c>
      <c r="AN62" s="4">
        <f t="shared" si="34"/>
        <v>2025</v>
      </c>
    </row>
    <row r="63" spans="2:40" ht="13">
      <c r="B63" s="128" t="s">
        <v>150</v>
      </c>
      <c r="C63" s="101" t="s">
        <v>133</v>
      </c>
      <c r="D63" s="95"/>
      <c r="E63" s="7">
        <v>258643.71073395843</v>
      </c>
      <c r="F63" s="7">
        <v>177397.70423281874</v>
      </c>
      <c r="G63" s="7">
        <v>189678.25271345748</v>
      </c>
      <c r="H63" s="7">
        <v>0</v>
      </c>
      <c r="I63" s="7">
        <f>IFERROR(INDEX('RCCP Conversion'!$B$2:$AL$9999,MATCH('RCCP-EXT-4'!$B61,'RCCP Conversion'!$B$2:$B$9999,0),MATCH(CONCATENATE('RCCP-EXT-4'!I$8,'RCCP-EXT-4'!I$7),'RCCP Conversion'!$B$2:$AL$2,0)),0)</f>
        <v>0</v>
      </c>
      <c r="J63" s="7">
        <f>IFERROR(INDEX('RCCP Conversion'!$B$2:$AL$9999,MATCH('RCCP-EXT-4'!$B61,'RCCP Conversion'!$B$2:$B$9999,0),MATCH(CONCATENATE('RCCP-EXT-4'!J$8,'RCCP-EXT-4'!J$7),'RCCP Conversion'!$B$2:$AL$2,0)),0)</f>
        <v>0</v>
      </c>
      <c r="K63" s="7">
        <f>IFERROR(INDEX('RCCP Conversion'!$B$2:$AL$9999,MATCH('RCCP-EXT-4'!$B61,'RCCP Conversion'!$B$2:$B$9999,0),MATCH(CONCATENATE('RCCP-EXT-4'!K$8,'RCCP-EXT-4'!K$7),'RCCP Conversion'!$B$2:$AL$2,0)),0)</f>
        <v>0</v>
      </c>
      <c r="L63" s="7">
        <f>IFERROR(INDEX('RCCP Conversion'!$B$2:$AL$9999,MATCH('RCCP-EXT-4'!$B61,'RCCP Conversion'!$B$2:$B$9999,0),MATCH(CONCATENATE('RCCP-EXT-4'!L$8,'RCCP-EXT-4'!L$7),'RCCP Conversion'!$B$2:$AL$2,0)),0)</f>
        <v>0</v>
      </c>
      <c r="M63" s="7">
        <f>IFERROR(INDEX('RCCP Conversion'!$B$2:$AL$9999,MATCH('RCCP-EXT-4'!$B61,'RCCP Conversion'!$B$2:$B$9999,0),MATCH(CONCATENATE('RCCP-EXT-4'!M$8,'RCCP-EXT-4'!M$7),'RCCP Conversion'!$B$2:$AL$2,0)),0)</f>
        <v>0</v>
      </c>
      <c r="N63" s="7">
        <f>IFERROR(INDEX('RCCP Conversion'!$B$2:$AL$9999,MATCH('RCCP-EXT-4'!$B61,'RCCP Conversion'!$B$2:$B$9999,0),MATCH(CONCATENATE('RCCP-EXT-4'!N$8,'RCCP-EXT-4'!N$7),'RCCP Conversion'!$B$2:$AL$2,0)),0)</f>
        <v>0</v>
      </c>
      <c r="O63" s="7">
        <f>IFERROR(INDEX('RCCP Conversion'!$B$2:$AL$9999,MATCH('RCCP-EXT-4'!$B61,'RCCP Conversion'!$B$2:$B$9999,0),MATCH(CONCATENATE('RCCP-EXT-4'!O$8,'RCCP-EXT-4'!O$7),'RCCP Conversion'!$B$2:$AL$2,0)),0)</f>
        <v>0</v>
      </c>
      <c r="P63" s="7">
        <f>IFERROR(INDEX('RCCP Conversion'!$B$2:$AL$9999,MATCH('RCCP-EXT-4'!$B61,'RCCP Conversion'!$B$2:$B$9999,0),MATCH(CONCATENATE('RCCP-EXT-4'!P$8,'RCCP-EXT-4'!P$7),'RCCP Conversion'!$B$2:$AL$2,0)),0)</f>
        <v>0</v>
      </c>
      <c r="Q63" s="7">
        <f>IFERROR(INDEX('RCCP Conversion'!$B$2:$AL$9999,MATCH('RCCP-EXT-4'!$B61,'RCCP Conversion'!$B$2:$B$9999,0),MATCH(CONCATENATE('RCCP-EXT-4'!Q$8,'RCCP-EXT-4'!Q$7),'RCCP Conversion'!$B$2:$AL$2,0)),0)</f>
        <v>0</v>
      </c>
      <c r="R63" s="7">
        <f>IFERROR(INDEX('RCCP Conversion'!$B$2:$AL$9999,MATCH('RCCP-EXT-4'!$B61,'RCCP Conversion'!$B$2:$B$9999,0),MATCH(CONCATENATE('RCCP-EXT-4'!R$8,'RCCP-EXT-4'!R$7),'RCCP Conversion'!$B$2:$AL$2,0)),0)</f>
        <v>0</v>
      </c>
      <c r="S63" s="7">
        <f>IFERROR(INDEX('RCCP Conversion'!$B$2:$AL$9999,MATCH('RCCP-EXT-4'!$B61,'RCCP Conversion'!$B$2:$B$9999,0),MATCH(CONCATENATE('RCCP-EXT-4'!S$8,'RCCP-EXT-4'!S$7),'RCCP Conversion'!$B$2:$AL$2,0)),0)</f>
        <v>0</v>
      </c>
      <c r="T63" s="7">
        <f>IFERROR(INDEX('RCCP Conversion'!$B$2:$AL$9999,MATCH('RCCP-EXT-4'!$B61,'RCCP Conversion'!$B$2:$B$9999,0),MATCH(CONCATENATE('RCCP-EXT-4'!T$8,'RCCP-EXT-4'!T$7),'RCCP Conversion'!$B$2:$AL$2,0)),0)</f>
        <v>0</v>
      </c>
      <c r="U63" s="7">
        <f>IFERROR(INDEX('RCCP Conversion'!$B$2:$AL$9999,MATCH('RCCP-EXT-4'!$B61,'RCCP Conversion'!$B$2:$B$9999,0),MATCH(CONCATENATE('RCCP-EXT-4'!U$8,'RCCP-EXT-4'!U$7),'RCCP Conversion'!$B$2:$AL$2,0)),0)</f>
        <v>0</v>
      </c>
      <c r="V63" s="7">
        <f>IFERROR(INDEX('RCCP Conversion'!$B$2:$AL$9999,MATCH('RCCP-EXT-4'!$B61,'RCCP Conversion'!$B$2:$B$9999,0),MATCH(CONCATENATE('RCCP-EXT-4'!V$8,'RCCP-EXT-4'!V$7),'RCCP Conversion'!$B$2:$AL$2,0)),0)</f>
        <v>0</v>
      </c>
      <c r="W63" s="7">
        <f>IFERROR(INDEX('RCCP Conversion'!$B$2:$AL$9999,MATCH('RCCP-EXT-4'!$B61,'RCCP Conversion'!$B$2:$B$9999,0),MATCH(CONCATENATE('RCCP-EXT-4'!W$8,'RCCP-EXT-4'!W$7),'RCCP Conversion'!$B$2:$AL$2,0)),0)</f>
        <v>0</v>
      </c>
      <c r="X63" s="7">
        <f>IFERROR(INDEX('RCCP Conversion'!$B$2:$AL$9999,MATCH('RCCP-EXT-4'!$B61,'RCCP Conversion'!$B$2:$B$9999,0),MATCH(CONCATENATE('RCCP-EXT-4'!X$8,'RCCP-EXT-4'!X$7),'RCCP Conversion'!$B$2:$AL$2,0)),0)</f>
        <v>0</v>
      </c>
      <c r="Y63" s="7">
        <f>IFERROR(INDEX('RCCP Conversion'!$B$2:$AL$9999,MATCH('RCCP-EXT-4'!$B61,'RCCP Conversion'!$B$2:$B$9999,0),MATCH(CONCATENATE('RCCP-EXT-4'!Y$8,'RCCP-EXT-4'!Y$7),'RCCP Conversion'!$B$2:$AL$2,0)),0)</f>
        <v>0</v>
      </c>
      <c r="Z63" s="7">
        <f>IFERROR(INDEX('RCCP Conversion'!$B$2:$AL$9999,MATCH('RCCP-EXT-4'!$B61,'RCCP Conversion'!$B$2:$B$9999,0),MATCH(CONCATENATE('RCCP-EXT-4'!Z$8,'RCCP-EXT-4'!Z$7),'RCCP Conversion'!$B$2:$AL$2,0)),0)</f>
        <v>0</v>
      </c>
      <c r="AA63" s="7">
        <f>IFERROR(INDEX('RCCP Conversion'!$B$2:$AL$9999,MATCH('RCCP-EXT-4'!$B61,'RCCP Conversion'!$B$2:$B$9999,0),MATCH(CONCATENATE('RCCP-EXT-4'!AA$8,'RCCP-EXT-4'!AA$7),'RCCP Conversion'!$B$2:$AL$2,0)),0)</f>
        <v>0</v>
      </c>
      <c r="AB63" s="7">
        <f>IFERROR(INDEX('RCCP Conversion'!$B$2:$AL$9999,MATCH('RCCP-EXT-4'!$B61,'RCCP Conversion'!$B$2:$B$9999,0),MATCH(CONCATENATE('RCCP-EXT-4'!AB$8,'RCCP-EXT-4'!AB$7),'RCCP Conversion'!$B$2:$AL$2,0)),0)</f>
        <v>0</v>
      </c>
      <c r="AC63" s="7">
        <f>IFERROR(INDEX('RCCP Conversion'!$B$2:$AL$9999,MATCH('RCCP-EXT-4'!$B61,'RCCP Conversion'!$B$2:$B$9999,0),MATCH(CONCATENATE('RCCP-EXT-4'!AC$8,'RCCP-EXT-4'!AC$7),'RCCP Conversion'!$B$2:$AL$2,0)),0)</f>
        <v>0</v>
      </c>
      <c r="AD63" s="7">
        <f>IFERROR(INDEX('RCCP Conversion'!$B$2:$AL$9999,MATCH('RCCP-EXT-4'!$B61,'RCCP Conversion'!$B$2:$B$9999,0),MATCH(CONCATENATE('RCCP-EXT-4'!AD$8,'RCCP-EXT-4'!AD$7),'RCCP Conversion'!$B$2:$AL$2,0)),0)</f>
        <v>0</v>
      </c>
      <c r="AE63" s="7">
        <f>IFERROR(INDEX('RCCP Conversion'!$B$2:$AL$9999,MATCH('RCCP-EXT-4'!$B61,'RCCP Conversion'!$B$2:$B$9999,0),MATCH(CONCATENATE('RCCP-EXT-4'!AE$8,'RCCP-EXT-4'!AE$7),'RCCP Conversion'!$B$2:$AL$2,0)),0)</f>
        <v>0</v>
      </c>
      <c r="AF63" s="7">
        <f>IFERROR(INDEX('RCCP Conversion'!$B$2:$AL$9999,MATCH('RCCP-EXT-4'!$B61,'RCCP Conversion'!$B$2:$B$9999,0),MATCH(CONCATENATE('RCCP-EXT-4'!AF$8,'RCCP-EXT-4'!AF$7),'RCCP Conversion'!$B$2:$AL$2,0)),0)</f>
        <v>0</v>
      </c>
      <c r="AG63" s="7">
        <f>IFERROR(INDEX('RCCP Conversion'!$B$2:$AL$9999,MATCH('RCCP-EXT-4'!$B61,'RCCP Conversion'!$B$2:$B$9999,0),MATCH(CONCATENATE('RCCP-EXT-4'!AG$8,'RCCP-EXT-4'!AG$7),'RCCP Conversion'!$B$2:$AL$2,0)),0)</f>
        <v>0</v>
      </c>
      <c r="AH63" s="7">
        <f>IFERROR(INDEX('RCCP Conversion'!$B$2:$AL$9999,MATCH('RCCP-EXT-4'!$B61,'RCCP Conversion'!$B$2:$B$9999,0),MATCH(CONCATENATE('RCCP-EXT-4'!AH$8,'RCCP-EXT-4'!AH$7),'RCCP Conversion'!$B$2:$AL$2,0)),0)</f>
        <v>0</v>
      </c>
      <c r="AI63" s="7">
        <f>IFERROR(INDEX('RCCP Conversion'!$B$2:$AL$9999,MATCH('RCCP-EXT-4'!$B61,'RCCP Conversion'!$B$2:$B$9999,0),MATCH(CONCATENATE('RCCP-EXT-4'!AI$8,'RCCP-EXT-4'!AI$7),'RCCP Conversion'!$B$2:$AL$2,0)),0)</f>
        <v>0</v>
      </c>
      <c r="AJ63" s="7">
        <f>IFERROR(INDEX('RCCP Conversion'!$B$2:$AL$9999,MATCH('RCCP-EXT-4'!$B61,'RCCP Conversion'!$B$2:$B$9999,0),MATCH(CONCATENATE('RCCP-EXT-4'!AJ$8,'RCCP-EXT-4'!AJ$7),'RCCP Conversion'!$B$2:$AL$2,0)),0)</f>
        <v>0</v>
      </c>
      <c r="AK63" s="7">
        <f>IFERROR(INDEX('RCCP Conversion'!$B$2:$AL$9999,MATCH('RCCP-EXT-4'!$B61,'RCCP Conversion'!$B$2:$B$9999,0),MATCH(CONCATENATE('RCCP-EXT-4'!AK$8,'RCCP-EXT-4'!AK$7),'RCCP Conversion'!$B$2:$AL$2,0)),0)</f>
        <v>0</v>
      </c>
      <c r="AL63" s="7">
        <f>IFERROR(INDEX('RCCP Conversion'!$B$2:$AL$9999,MATCH('RCCP-EXT-4'!$B61,'RCCP Conversion'!$B$2:$B$9999,0),MATCH(CONCATENATE('RCCP-EXT-4'!AL$8,'RCCP-EXT-4'!AL$7),'RCCP Conversion'!$B$2:$AL$2,0)),0)</f>
        <v>0</v>
      </c>
      <c r="AM63" s="7">
        <f>IFERROR(INDEX('RCCP Conversion'!$B$2:$AL$9999,MATCH('RCCP-EXT-4'!$B61,'RCCP Conversion'!$B$2:$B$9999,0),MATCH(CONCATENATE('RCCP-EXT-4'!AM$8,'RCCP-EXT-4'!AM$7),'RCCP Conversion'!$B$2:$AL$2,0)),0)</f>
        <v>0</v>
      </c>
      <c r="AN63" s="7">
        <f>IFERROR(INDEX('RCCP Conversion'!$B$2:$AL$9999,MATCH('RCCP-EXT-4'!$B61,'RCCP Conversion'!$B$2:$B$9999,0),MATCH(CONCATENATE('RCCP-EXT-4'!AN$8,'RCCP-EXT-4'!AN$7),'RCCP Conversion'!$B$2:$AL$2,0)),0)</f>
        <v>0</v>
      </c>
    </row>
    <row r="64" spans="2:40" ht="13">
      <c r="B64" s="129" t="s">
        <v>77</v>
      </c>
      <c r="C64" s="102" t="s">
        <v>78</v>
      </c>
      <c r="D64" s="16"/>
      <c r="E64" s="8">
        <f t="shared" ref="E64:AN64" si="35">SUM(E63:E63)</f>
        <v>258643.71073395843</v>
      </c>
      <c r="F64" s="8">
        <f t="shared" si="35"/>
        <v>177397.70423281874</v>
      </c>
      <c r="G64" s="8">
        <f t="shared" si="35"/>
        <v>189678.25271345748</v>
      </c>
      <c r="H64" s="8">
        <f t="shared" si="35"/>
        <v>0</v>
      </c>
      <c r="I64" s="8">
        <f t="shared" si="35"/>
        <v>0</v>
      </c>
      <c r="J64" s="8">
        <f t="shared" si="35"/>
        <v>0</v>
      </c>
      <c r="K64" s="8">
        <f t="shared" si="35"/>
        <v>0</v>
      </c>
      <c r="L64" s="8">
        <f t="shared" si="35"/>
        <v>0</v>
      </c>
      <c r="M64" s="8">
        <f t="shared" si="35"/>
        <v>0</v>
      </c>
      <c r="N64" s="8">
        <f t="shared" si="35"/>
        <v>0</v>
      </c>
      <c r="O64" s="8">
        <f t="shared" si="35"/>
        <v>0</v>
      </c>
      <c r="P64" s="8">
        <f t="shared" si="35"/>
        <v>0</v>
      </c>
      <c r="Q64" s="8">
        <f t="shared" si="35"/>
        <v>0</v>
      </c>
      <c r="R64" s="8">
        <f t="shared" si="35"/>
        <v>0</v>
      </c>
      <c r="S64" s="8">
        <f t="shared" si="35"/>
        <v>0</v>
      </c>
      <c r="T64" s="8">
        <f t="shared" si="35"/>
        <v>0</v>
      </c>
      <c r="U64" s="8">
        <f t="shared" si="35"/>
        <v>0</v>
      </c>
      <c r="V64" s="8">
        <f t="shared" si="35"/>
        <v>0</v>
      </c>
      <c r="W64" s="8">
        <f t="shared" si="35"/>
        <v>0</v>
      </c>
      <c r="X64" s="8">
        <f t="shared" si="35"/>
        <v>0</v>
      </c>
      <c r="Y64" s="8">
        <f t="shared" si="35"/>
        <v>0</v>
      </c>
      <c r="Z64" s="8">
        <f t="shared" si="35"/>
        <v>0</v>
      </c>
      <c r="AA64" s="8">
        <f t="shared" si="35"/>
        <v>0</v>
      </c>
      <c r="AB64" s="8">
        <f t="shared" si="35"/>
        <v>0</v>
      </c>
      <c r="AC64" s="8">
        <f t="shared" si="35"/>
        <v>0</v>
      </c>
      <c r="AD64" s="8">
        <f t="shared" si="35"/>
        <v>0</v>
      </c>
      <c r="AE64" s="8">
        <f t="shared" si="35"/>
        <v>0</v>
      </c>
      <c r="AF64" s="8">
        <f t="shared" si="35"/>
        <v>0</v>
      </c>
      <c r="AG64" s="8">
        <f t="shared" si="35"/>
        <v>0</v>
      </c>
      <c r="AH64" s="8">
        <f t="shared" si="35"/>
        <v>0</v>
      </c>
      <c r="AI64" s="8">
        <f t="shared" si="35"/>
        <v>0</v>
      </c>
      <c r="AJ64" s="8">
        <f t="shared" si="35"/>
        <v>0</v>
      </c>
      <c r="AK64" s="8">
        <f t="shared" si="35"/>
        <v>0</v>
      </c>
      <c r="AL64" s="8">
        <f t="shared" si="35"/>
        <v>0</v>
      </c>
      <c r="AM64" s="8">
        <f t="shared" si="35"/>
        <v>0</v>
      </c>
      <c r="AN64" s="8">
        <f t="shared" si="35"/>
        <v>0</v>
      </c>
    </row>
    <row r="65" spans="2:40" ht="26">
      <c r="B65" s="129" t="s">
        <v>79</v>
      </c>
      <c r="C65" s="103" t="s">
        <v>80</v>
      </c>
      <c r="D65" s="15">
        <v>0</v>
      </c>
      <c r="E65" s="9">
        <f t="shared" ref="E65:AN65" si="36">E63*$D65</f>
        <v>0</v>
      </c>
      <c r="F65" s="9">
        <f t="shared" si="36"/>
        <v>0</v>
      </c>
      <c r="G65" s="9">
        <f t="shared" si="36"/>
        <v>0</v>
      </c>
      <c r="H65" s="9">
        <f t="shared" si="36"/>
        <v>0</v>
      </c>
      <c r="I65" s="9">
        <f t="shared" si="36"/>
        <v>0</v>
      </c>
      <c r="J65" s="9">
        <f t="shared" si="36"/>
        <v>0</v>
      </c>
      <c r="K65" s="9">
        <f t="shared" si="36"/>
        <v>0</v>
      </c>
      <c r="L65" s="9">
        <f t="shared" si="36"/>
        <v>0</v>
      </c>
      <c r="M65" s="9">
        <f t="shared" si="36"/>
        <v>0</v>
      </c>
      <c r="N65" s="9">
        <f t="shared" si="36"/>
        <v>0</v>
      </c>
      <c r="O65" s="9">
        <f t="shared" si="36"/>
        <v>0</v>
      </c>
      <c r="P65" s="9">
        <f t="shared" si="36"/>
        <v>0</v>
      </c>
      <c r="Q65" s="9">
        <f t="shared" si="36"/>
        <v>0</v>
      </c>
      <c r="R65" s="9">
        <f t="shared" si="36"/>
        <v>0</v>
      </c>
      <c r="S65" s="9">
        <f t="shared" si="36"/>
        <v>0</v>
      </c>
      <c r="T65" s="9">
        <f t="shared" si="36"/>
        <v>0</v>
      </c>
      <c r="U65" s="9">
        <f t="shared" si="36"/>
        <v>0</v>
      </c>
      <c r="V65" s="9">
        <f t="shared" si="36"/>
        <v>0</v>
      </c>
      <c r="W65" s="9">
        <f t="shared" si="36"/>
        <v>0</v>
      </c>
      <c r="X65" s="9">
        <f t="shared" si="36"/>
        <v>0</v>
      </c>
      <c r="Y65" s="9">
        <f t="shared" si="36"/>
        <v>0</v>
      </c>
      <c r="Z65" s="9">
        <f t="shared" si="36"/>
        <v>0</v>
      </c>
      <c r="AA65" s="9">
        <f t="shared" si="36"/>
        <v>0</v>
      </c>
      <c r="AB65" s="9">
        <f t="shared" si="36"/>
        <v>0</v>
      </c>
      <c r="AC65" s="9">
        <f t="shared" si="36"/>
        <v>0</v>
      </c>
      <c r="AD65" s="9">
        <f t="shared" si="36"/>
        <v>0</v>
      </c>
      <c r="AE65" s="9">
        <f t="shared" si="36"/>
        <v>0</v>
      </c>
      <c r="AF65" s="9">
        <f t="shared" si="36"/>
        <v>0</v>
      </c>
      <c r="AG65" s="9">
        <f t="shared" si="36"/>
        <v>0</v>
      </c>
      <c r="AH65" s="9">
        <f t="shared" si="36"/>
        <v>0</v>
      </c>
      <c r="AI65" s="9">
        <f t="shared" si="36"/>
        <v>0</v>
      </c>
      <c r="AJ65" s="9">
        <f t="shared" si="36"/>
        <v>0</v>
      </c>
      <c r="AK65" s="9">
        <f t="shared" si="36"/>
        <v>0</v>
      </c>
      <c r="AL65" s="9">
        <f t="shared" si="36"/>
        <v>0</v>
      </c>
      <c r="AM65" s="9">
        <f t="shared" si="36"/>
        <v>0</v>
      </c>
      <c r="AN65" s="9">
        <f t="shared" si="36"/>
        <v>0</v>
      </c>
    </row>
    <row r="66" spans="2:40" ht="13">
      <c r="B66" s="130" t="s">
        <v>81</v>
      </c>
      <c r="C66" s="104" t="s">
        <v>82</v>
      </c>
      <c r="D66" s="96"/>
      <c r="E66" s="97">
        <f t="shared" ref="E66:AN66" si="37">SUM(E63:E63,E65,E67:E67)</f>
        <v>259643.71073395843</v>
      </c>
      <c r="F66" s="97">
        <f t="shared" si="37"/>
        <v>177397.70423281874</v>
      </c>
      <c r="G66" s="97">
        <f t="shared" si="37"/>
        <v>189678.25271345748</v>
      </c>
      <c r="H66" s="97">
        <f t="shared" si="37"/>
        <v>0</v>
      </c>
      <c r="I66" s="97">
        <f t="shared" si="37"/>
        <v>0</v>
      </c>
      <c r="J66" s="97">
        <f t="shared" si="37"/>
        <v>0</v>
      </c>
      <c r="K66" s="97">
        <f t="shared" si="37"/>
        <v>0</v>
      </c>
      <c r="L66" s="97">
        <f t="shared" si="37"/>
        <v>0</v>
      </c>
      <c r="M66" s="97">
        <f t="shared" si="37"/>
        <v>0</v>
      </c>
      <c r="N66" s="97">
        <f t="shared" si="37"/>
        <v>0</v>
      </c>
      <c r="O66" s="97">
        <f t="shared" si="37"/>
        <v>0</v>
      </c>
      <c r="P66" s="97">
        <f t="shared" si="37"/>
        <v>0</v>
      </c>
      <c r="Q66" s="97">
        <f t="shared" si="37"/>
        <v>0</v>
      </c>
      <c r="R66" s="97">
        <f t="shared" si="37"/>
        <v>0</v>
      </c>
      <c r="S66" s="97">
        <f t="shared" si="37"/>
        <v>0</v>
      </c>
      <c r="T66" s="97">
        <f t="shared" si="37"/>
        <v>0</v>
      </c>
      <c r="U66" s="97">
        <f t="shared" si="37"/>
        <v>0</v>
      </c>
      <c r="V66" s="97">
        <f t="shared" si="37"/>
        <v>0</v>
      </c>
      <c r="W66" s="97">
        <f t="shared" si="37"/>
        <v>0</v>
      </c>
      <c r="X66" s="97">
        <f t="shared" si="37"/>
        <v>0</v>
      </c>
      <c r="Y66" s="97">
        <f t="shared" si="37"/>
        <v>0</v>
      </c>
      <c r="Z66" s="97">
        <f t="shared" si="37"/>
        <v>0</v>
      </c>
      <c r="AA66" s="97">
        <f t="shared" si="37"/>
        <v>0</v>
      </c>
      <c r="AB66" s="97">
        <f t="shared" si="37"/>
        <v>0</v>
      </c>
      <c r="AC66" s="97">
        <f t="shared" si="37"/>
        <v>0</v>
      </c>
      <c r="AD66" s="97">
        <f t="shared" si="37"/>
        <v>0</v>
      </c>
      <c r="AE66" s="97">
        <f t="shared" si="37"/>
        <v>0</v>
      </c>
      <c r="AF66" s="97">
        <f t="shared" si="37"/>
        <v>0</v>
      </c>
      <c r="AG66" s="97">
        <f t="shared" si="37"/>
        <v>0</v>
      </c>
      <c r="AH66" s="97">
        <f t="shared" si="37"/>
        <v>0</v>
      </c>
      <c r="AI66" s="97">
        <f t="shared" si="37"/>
        <v>0</v>
      </c>
      <c r="AJ66" s="97">
        <f t="shared" si="37"/>
        <v>0</v>
      </c>
      <c r="AK66" s="97">
        <f t="shared" si="37"/>
        <v>0</v>
      </c>
      <c r="AL66" s="97">
        <f t="shared" si="37"/>
        <v>0</v>
      </c>
      <c r="AM66" s="97">
        <f t="shared" si="37"/>
        <v>0</v>
      </c>
      <c r="AN66" s="97">
        <f t="shared" si="37"/>
        <v>0</v>
      </c>
    </row>
    <row r="67" spans="2:40" ht="39.5" thickBot="1">
      <c r="B67" s="131" t="s">
        <v>83</v>
      </c>
      <c r="C67" s="105" t="s">
        <v>84</v>
      </c>
      <c r="D67" s="39"/>
      <c r="E67" s="13">
        <v>1000</v>
      </c>
      <c r="F67" s="14"/>
      <c r="G67" s="14"/>
      <c r="H67" s="14"/>
      <c r="I67" s="14"/>
      <c r="J67" s="14"/>
      <c r="K67" s="14"/>
      <c r="L67" s="14"/>
      <c r="M67" s="14"/>
      <c r="N67" s="14"/>
      <c r="O67" s="14"/>
      <c r="P67" s="14"/>
      <c r="Q67" s="13"/>
      <c r="R67" s="14"/>
      <c r="S67" s="14"/>
      <c r="T67" s="14"/>
      <c r="U67" s="14"/>
      <c r="V67" s="14"/>
      <c r="W67" s="14"/>
      <c r="X67" s="14"/>
      <c r="Y67" s="14"/>
      <c r="Z67" s="14"/>
      <c r="AA67" s="14"/>
      <c r="AB67" s="14"/>
      <c r="AC67" s="14"/>
      <c r="AD67" s="14"/>
      <c r="AE67" s="14"/>
      <c r="AF67" s="14"/>
      <c r="AG67" s="14"/>
      <c r="AH67" s="14"/>
      <c r="AI67" s="14"/>
      <c r="AJ67" s="14"/>
      <c r="AK67" s="14"/>
      <c r="AL67" s="14"/>
      <c r="AM67" s="14"/>
      <c r="AN67" s="14"/>
    </row>
    <row r="68" spans="2:40" ht="26">
      <c r="B68" s="132" t="s">
        <v>85</v>
      </c>
      <c r="C68" s="106" t="s">
        <v>134</v>
      </c>
      <c r="D68" s="81"/>
      <c r="E68" s="76">
        <v>0</v>
      </c>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7"/>
      <c r="AN68" s="77"/>
    </row>
    <row r="69" spans="2:40" ht="26.5" thickBot="1">
      <c r="B69" s="133" t="s">
        <v>86</v>
      </c>
      <c r="C69" s="107" t="s">
        <v>135</v>
      </c>
      <c r="D69" s="82"/>
      <c r="E69" s="84">
        <v>0</v>
      </c>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row>
    <row r="70" spans="2:40" ht="26.5" thickBot="1">
      <c r="B70" s="134" t="s">
        <v>87</v>
      </c>
      <c r="C70" s="108" t="s">
        <v>88</v>
      </c>
      <c r="D70" s="73"/>
      <c r="E70" s="80">
        <f t="shared" ref="E70:AN70" si="38">E66+E68-E69</f>
        <v>259643.71073395843</v>
      </c>
      <c r="F70" s="80">
        <f t="shared" si="38"/>
        <v>177397.70423281874</v>
      </c>
      <c r="G70" s="80">
        <f t="shared" si="38"/>
        <v>189678.25271345748</v>
      </c>
      <c r="H70" s="80">
        <f t="shared" si="38"/>
        <v>0</v>
      </c>
      <c r="I70" s="80">
        <f t="shared" si="38"/>
        <v>0</v>
      </c>
      <c r="J70" s="80">
        <f t="shared" si="38"/>
        <v>0</v>
      </c>
      <c r="K70" s="80">
        <f t="shared" si="38"/>
        <v>0</v>
      </c>
      <c r="L70" s="80">
        <f t="shared" si="38"/>
        <v>0</v>
      </c>
      <c r="M70" s="80">
        <f t="shared" si="38"/>
        <v>0</v>
      </c>
      <c r="N70" s="80">
        <f t="shared" si="38"/>
        <v>0</v>
      </c>
      <c r="O70" s="80">
        <f t="shared" si="38"/>
        <v>0</v>
      </c>
      <c r="P70" s="80">
        <f t="shared" si="38"/>
        <v>0</v>
      </c>
      <c r="Q70" s="80">
        <f t="shared" si="38"/>
        <v>0</v>
      </c>
      <c r="R70" s="80">
        <f t="shared" si="38"/>
        <v>0</v>
      </c>
      <c r="S70" s="80">
        <f t="shared" si="38"/>
        <v>0</v>
      </c>
      <c r="T70" s="80">
        <f t="shared" si="38"/>
        <v>0</v>
      </c>
      <c r="U70" s="80">
        <f t="shared" si="38"/>
        <v>0</v>
      </c>
      <c r="V70" s="80">
        <f t="shared" si="38"/>
        <v>0</v>
      </c>
      <c r="W70" s="80">
        <f t="shared" si="38"/>
        <v>0</v>
      </c>
      <c r="X70" s="80">
        <f t="shared" si="38"/>
        <v>0</v>
      </c>
      <c r="Y70" s="80">
        <f t="shared" si="38"/>
        <v>0</v>
      </c>
      <c r="Z70" s="80">
        <f t="shared" si="38"/>
        <v>0</v>
      </c>
      <c r="AA70" s="80">
        <f t="shared" si="38"/>
        <v>0</v>
      </c>
      <c r="AB70" s="80">
        <f t="shared" si="38"/>
        <v>0</v>
      </c>
      <c r="AC70" s="80">
        <f t="shared" si="38"/>
        <v>0</v>
      </c>
      <c r="AD70" s="80">
        <f t="shared" si="38"/>
        <v>0</v>
      </c>
      <c r="AE70" s="80">
        <f t="shared" si="38"/>
        <v>0</v>
      </c>
      <c r="AF70" s="80">
        <f t="shared" si="38"/>
        <v>0</v>
      </c>
      <c r="AG70" s="80">
        <f t="shared" si="38"/>
        <v>0</v>
      </c>
      <c r="AH70" s="80">
        <f t="shared" si="38"/>
        <v>0</v>
      </c>
      <c r="AI70" s="80">
        <f t="shared" si="38"/>
        <v>0</v>
      </c>
      <c r="AJ70" s="80">
        <f t="shared" si="38"/>
        <v>0</v>
      </c>
      <c r="AK70" s="80">
        <f t="shared" si="38"/>
        <v>0</v>
      </c>
      <c r="AL70" s="80">
        <f t="shared" si="38"/>
        <v>0</v>
      </c>
      <c r="AM70" s="80">
        <f t="shared" si="38"/>
        <v>0</v>
      </c>
      <c r="AN70" s="80">
        <f t="shared" si="38"/>
        <v>0</v>
      </c>
    </row>
    <row r="71" spans="2:40" ht="26">
      <c r="B71" s="135" t="s">
        <v>68</v>
      </c>
      <c r="C71" s="109" t="s">
        <v>69</v>
      </c>
      <c r="D71" s="33"/>
      <c r="E71" s="10">
        <v>516736.51248979085</v>
      </c>
      <c r="F71" s="10">
        <v>516736.51248979085</v>
      </c>
      <c r="G71" s="10">
        <v>516736.51248979085</v>
      </c>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row>
    <row r="72" spans="2:40" ht="26.5" thickBot="1">
      <c r="B72" s="113" t="s">
        <v>89</v>
      </c>
      <c r="C72" s="110" t="s">
        <v>90</v>
      </c>
      <c r="D72" s="17"/>
      <c r="E72" s="11">
        <f>E70/E71</f>
        <v>0.50246828791508746</v>
      </c>
      <c r="F72" s="11">
        <f t="shared" ref="F72:G72" si="39">F70/F71</f>
        <v>0.34330398558070457</v>
      </c>
      <c r="G72" s="11">
        <f t="shared" si="39"/>
        <v>0.36706957632920306</v>
      </c>
      <c r="H72" s="11" t="e">
        <f t="shared" ref="H72" si="40">H70/H71</f>
        <v>#DIV/0!</v>
      </c>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row>
    <row r="73" spans="2:40" ht="13">
      <c r="B73" s="113" t="s">
        <v>70</v>
      </c>
      <c r="C73" s="110" t="s">
        <v>71</v>
      </c>
      <c r="D73" s="17"/>
      <c r="E73" s="12">
        <f>E71</f>
        <v>516736.51248979085</v>
      </c>
      <c r="F73" s="12">
        <f t="shared" ref="F73:G73" si="41">F71</f>
        <v>516736.51248979085</v>
      </c>
      <c r="G73" s="12">
        <f t="shared" si="41"/>
        <v>516736.51248979085</v>
      </c>
      <c r="H73" s="12">
        <f t="shared" ref="H73" si="42">H71</f>
        <v>0</v>
      </c>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spans="2:40" ht="26.5" thickBot="1">
      <c r="B74" s="136" t="s">
        <v>91</v>
      </c>
      <c r="C74" s="111" t="s">
        <v>92</v>
      </c>
      <c r="D74" s="18"/>
      <c r="E74" s="11">
        <f>E70/E73</f>
        <v>0.50246828791508746</v>
      </c>
      <c r="F74" s="11">
        <f t="shared" ref="F74:G74" si="43">F70/F73</f>
        <v>0.34330398558070457</v>
      </c>
      <c r="G74" s="11">
        <f t="shared" si="43"/>
        <v>0.36706957632920306</v>
      </c>
      <c r="H74" s="11" t="e">
        <f t="shared" ref="H74" si="44">H70/H73</f>
        <v>#DIV/0!</v>
      </c>
      <c r="I74" s="11"/>
      <c r="J74" s="11"/>
      <c r="K74" s="11"/>
      <c r="L74" s="11"/>
      <c r="M74" s="11"/>
      <c r="N74" s="11"/>
      <c r="O74" s="142"/>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row>
    <row r="75" spans="2:40" ht="13.5" thickBot="1">
      <c r="B75" s="143" t="s">
        <v>151</v>
      </c>
      <c r="C75" s="144"/>
      <c r="D75" s="145"/>
      <c r="E75" s="146"/>
      <c r="F75" s="146"/>
      <c r="G75" s="146"/>
      <c r="H75" s="146"/>
      <c r="I75" s="146"/>
      <c r="J75" s="146"/>
      <c r="K75" s="146"/>
      <c r="L75" s="146"/>
      <c r="M75" s="146"/>
      <c r="N75" s="146"/>
      <c r="O75" s="147"/>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row>
    <row r="76" spans="2:40" ht="13.5" thickBot="1">
      <c r="B76" s="74" t="s">
        <v>93</v>
      </c>
      <c r="C76" s="74" t="s">
        <v>94</v>
      </c>
      <c r="D76" s="75"/>
      <c r="E76" s="83">
        <f t="shared" ref="E76:AN76" si="45">SUM(E66,-E69)</f>
        <v>259643.71073395843</v>
      </c>
      <c r="F76" s="83">
        <f t="shared" si="45"/>
        <v>177397.70423281874</v>
      </c>
      <c r="G76" s="83">
        <f t="shared" si="45"/>
        <v>189678.25271345748</v>
      </c>
      <c r="H76" s="83">
        <f t="shared" si="45"/>
        <v>0</v>
      </c>
      <c r="I76" s="83">
        <f t="shared" si="45"/>
        <v>0</v>
      </c>
      <c r="J76" s="83">
        <f t="shared" si="45"/>
        <v>0</v>
      </c>
      <c r="K76" s="83">
        <f t="shared" si="45"/>
        <v>0</v>
      </c>
      <c r="L76" s="83">
        <f t="shared" si="45"/>
        <v>0</v>
      </c>
      <c r="M76" s="83">
        <f t="shared" si="45"/>
        <v>0</v>
      </c>
      <c r="N76" s="83">
        <f t="shared" si="45"/>
        <v>0</v>
      </c>
      <c r="O76" s="83">
        <f t="shared" si="45"/>
        <v>0</v>
      </c>
      <c r="P76" s="83">
        <f t="shared" si="45"/>
        <v>0</v>
      </c>
      <c r="Q76" s="83">
        <f t="shared" si="45"/>
        <v>0</v>
      </c>
      <c r="R76" s="83">
        <f t="shared" si="45"/>
        <v>0</v>
      </c>
      <c r="S76" s="83">
        <f t="shared" si="45"/>
        <v>0</v>
      </c>
      <c r="T76" s="83">
        <f t="shared" si="45"/>
        <v>0</v>
      </c>
      <c r="U76" s="83">
        <f t="shared" si="45"/>
        <v>0</v>
      </c>
      <c r="V76" s="83">
        <f t="shared" si="45"/>
        <v>0</v>
      </c>
      <c r="W76" s="83">
        <f t="shared" si="45"/>
        <v>0</v>
      </c>
      <c r="X76" s="83">
        <f t="shared" si="45"/>
        <v>0</v>
      </c>
      <c r="Y76" s="83">
        <f t="shared" si="45"/>
        <v>0</v>
      </c>
      <c r="Z76" s="83">
        <f t="shared" si="45"/>
        <v>0</v>
      </c>
      <c r="AA76" s="83">
        <f t="shared" si="45"/>
        <v>0</v>
      </c>
      <c r="AB76" s="83">
        <f t="shared" si="45"/>
        <v>0</v>
      </c>
      <c r="AC76" s="83">
        <f t="shared" si="45"/>
        <v>0</v>
      </c>
      <c r="AD76" s="83">
        <f t="shared" si="45"/>
        <v>0</v>
      </c>
      <c r="AE76" s="83">
        <f t="shared" si="45"/>
        <v>0</v>
      </c>
      <c r="AF76" s="83">
        <f t="shared" si="45"/>
        <v>0</v>
      </c>
      <c r="AG76" s="83">
        <f t="shared" si="45"/>
        <v>0</v>
      </c>
      <c r="AH76" s="83">
        <f t="shared" si="45"/>
        <v>0</v>
      </c>
      <c r="AI76" s="83">
        <f t="shared" si="45"/>
        <v>0</v>
      </c>
      <c r="AJ76" s="83">
        <f t="shared" si="45"/>
        <v>0</v>
      </c>
      <c r="AK76" s="83">
        <f t="shared" si="45"/>
        <v>0</v>
      </c>
      <c r="AL76" s="83">
        <f t="shared" si="45"/>
        <v>0</v>
      </c>
      <c r="AM76" s="83">
        <f t="shared" si="45"/>
        <v>0</v>
      </c>
      <c r="AN76" s="83">
        <f t="shared" si="45"/>
        <v>0</v>
      </c>
    </row>
    <row r="77" spans="2:40" ht="13" thickBot="1"/>
    <row r="78" spans="2:40" ht="13" thickBot="1">
      <c r="B78" s="119" t="s">
        <v>204</v>
      </c>
    </row>
    <row r="79" spans="2:40" ht="13">
      <c r="B79" s="209" t="s">
        <v>75</v>
      </c>
      <c r="C79" s="211" t="s">
        <v>67</v>
      </c>
      <c r="D79" s="213" t="s">
        <v>76</v>
      </c>
      <c r="E79" s="3" t="str">
        <f>VLOOKUP(($C$3+E$6),'Dates conversion sheet'!$G:$H,2,0)</f>
        <v>Nov</v>
      </c>
      <c r="F79" s="3" t="str">
        <f>VLOOKUP(($C$3+F$6),'Dates conversion sheet'!$G:$H,2,0)</f>
        <v>Dec</v>
      </c>
      <c r="G79" s="3" t="str">
        <f>VLOOKUP(($C$3+G$6),'Dates conversion sheet'!$G:$H,2,0)</f>
        <v>Jan</v>
      </c>
      <c r="H79" s="3" t="str">
        <f>VLOOKUP(($C$3+H$6),'Dates conversion sheet'!$G:$H,2,0)</f>
        <v>Feb</v>
      </c>
      <c r="I79" s="3" t="str">
        <f>VLOOKUP(($C$3+I$6),'Dates conversion sheet'!$G:$H,2,0)</f>
        <v>Mar</v>
      </c>
      <c r="J79" s="3" t="str">
        <f>VLOOKUP(($C$3+J$6),'Dates conversion sheet'!$G:$H,2,0)</f>
        <v>Apr</v>
      </c>
      <c r="K79" s="3" t="str">
        <f>VLOOKUP(($C$3+K$6),'Dates conversion sheet'!$G:$H,2,0)</f>
        <v>May</v>
      </c>
      <c r="L79" s="3" t="str">
        <f>VLOOKUP(($C$3+L$6),'Dates conversion sheet'!$G:$H,2,0)</f>
        <v>Jun</v>
      </c>
      <c r="M79" s="3" t="str">
        <f>VLOOKUP(($C$3+M$6),'Dates conversion sheet'!$G:$H,2,0)</f>
        <v>Jul</v>
      </c>
      <c r="N79" s="3" t="str">
        <f>VLOOKUP(($C$3+N$6),'Dates conversion sheet'!$G:$H,2,0)</f>
        <v>Aug</v>
      </c>
      <c r="O79" s="3" t="str">
        <f>VLOOKUP(($C$3+O$6),'Dates conversion sheet'!$G:$H,2,0)</f>
        <v>Sep</v>
      </c>
      <c r="P79" s="3" t="str">
        <f>VLOOKUP(($C$3+P$6),'Dates conversion sheet'!$G:$H,2,0)</f>
        <v>Oct</v>
      </c>
      <c r="Q79" s="3" t="str">
        <f>VLOOKUP(($C$3+Q$6),'Dates conversion sheet'!$G:$H,2,0)</f>
        <v>Nov</v>
      </c>
      <c r="R79" s="3" t="str">
        <f>VLOOKUP(($C$3+R$6),'Dates conversion sheet'!$G:$H,2,0)</f>
        <v>Dec</v>
      </c>
      <c r="S79" s="3" t="str">
        <f>VLOOKUP(($C$3+S$6),'Dates conversion sheet'!$G:$H,2,0)</f>
        <v>Jan</v>
      </c>
      <c r="T79" s="3" t="str">
        <f>VLOOKUP(($C$3+T$6),'Dates conversion sheet'!$G:$H,2,0)</f>
        <v>Feb</v>
      </c>
      <c r="U79" s="3" t="str">
        <f>VLOOKUP(($C$3+U$6),'Dates conversion sheet'!$G:$H,2,0)</f>
        <v>Mar</v>
      </c>
      <c r="V79" s="3" t="str">
        <f>VLOOKUP(($C$3+V$6),'Dates conversion sheet'!$G:$H,2,0)</f>
        <v>Apr</v>
      </c>
      <c r="W79" s="3" t="str">
        <f>VLOOKUP(($C$3+W$6),'Dates conversion sheet'!$G:$H,2,0)</f>
        <v>May</v>
      </c>
      <c r="X79" s="3" t="str">
        <f>VLOOKUP(($C$3+X$6),'Dates conversion sheet'!$G:$H,2,0)</f>
        <v>Jun</v>
      </c>
      <c r="Y79" s="3" t="str">
        <f>VLOOKUP(($C$3+Y$6),'Dates conversion sheet'!$G:$H,2,0)</f>
        <v>Jul</v>
      </c>
      <c r="Z79" s="3" t="str">
        <f>VLOOKUP(($C$3+Z$6),'Dates conversion sheet'!$G:$H,2,0)</f>
        <v>Aug</v>
      </c>
      <c r="AA79" s="3" t="str">
        <f>VLOOKUP(($C$3+AA$6),'Dates conversion sheet'!$G:$H,2,0)</f>
        <v>Sep</v>
      </c>
      <c r="AB79" s="3" t="str">
        <f>VLOOKUP(($C$3+AB$6),'Dates conversion sheet'!$G:$H,2,0)</f>
        <v>Oct</v>
      </c>
      <c r="AC79" s="3" t="str">
        <f>VLOOKUP(($C$3+AC$6),'Dates conversion sheet'!$G:$H,2,0)</f>
        <v>Nov</v>
      </c>
      <c r="AD79" s="3" t="str">
        <f>VLOOKUP(($C$3+AD$6),'Dates conversion sheet'!$G:$H,2,0)</f>
        <v>Dec</v>
      </c>
      <c r="AE79" s="3" t="str">
        <f>VLOOKUP(($C$3+AE$6),'Dates conversion sheet'!$G:$H,2,0)</f>
        <v>Jan</v>
      </c>
      <c r="AF79" s="3" t="str">
        <f>VLOOKUP(($C$3+AF$6),'Dates conversion sheet'!$G:$H,2,0)</f>
        <v>Feb</v>
      </c>
      <c r="AG79" s="3" t="str">
        <f>VLOOKUP(($C$3+AG$6),'Dates conversion sheet'!$G:$H,2,0)</f>
        <v>Mar</v>
      </c>
      <c r="AH79" s="3" t="str">
        <f>VLOOKUP(($C$3+AH$6),'Dates conversion sheet'!$G:$H,2,0)</f>
        <v>Apr</v>
      </c>
      <c r="AI79" s="3" t="str">
        <f>VLOOKUP(($C$3+AI$6),'Dates conversion sheet'!$G:$H,2,0)</f>
        <v>May</v>
      </c>
      <c r="AJ79" s="3" t="str">
        <f>VLOOKUP(($C$3+AJ$6),'Dates conversion sheet'!$G:$H,2,0)</f>
        <v>Jun</v>
      </c>
      <c r="AK79" s="3" t="str">
        <f>VLOOKUP(($C$3+AK$6),'Dates conversion sheet'!$G:$H,2,0)</f>
        <v>Jul</v>
      </c>
      <c r="AL79" s="3" t="str">
        <f>VLOOKUP(($C$3+AL$6),'Dates conversion sheet'!$G:$H,2,0)</f>
        <v>Aug</v>
      </c>
      <c r="AM79" s="3" t="str">
        <f>VLOOKUP(($C$3+AM$6),'Dates conversion sheet'!$G:$H,2,0)</f>
        <v>Sep</v>
      </c>
      <c r="AN79" s="3" t="str">
        <f>VLOOKUP(($C$3+AN$6),'Dates conversion sheet'!$G:$H,2,0)</f>
        <v>Oct</v>
      </c>
    </row>
    <row r="80" spans="2:40" ht="13" thickBot="1">
      <c r="B80" s="210"/>
      <c r="C80" s="212"/>
      <c r="D80" s="214"/>
      <c r="E80" s="4">
        <f>$C$4</f>
        <v>2022</v>
      </c>
      <c r="F80" s="4">
        <f>IF(F$7="Jan",E$8+1,E$8)</f>
        <v>2022</v>
      </c>
      <c r="G80" s="4">
        <f t="shared" ref="G80:AN80" si="46">IF(G$7="Jan",F$8+1,F$8)</f>
        <v>2023</v>
      </c>
      <c r="H80" s="4">
        <f t="shared" si="46"/>
        <v>2023</v>
      </c>
      <c r="I80" s="4">
        <f t="shared" si="46"/>
        <v>2023</v>
      </c>
      <c r="J80" s="4">
        <f t="shared" si="46"/>
        <v>2023</v>
      </c>
      <c r="K80" s="4">
        <f t="shared" si="46"/>
        <v>2023</v>
      </c>
      <c r="L80" s="4">
        <f t="shared" si="46"/>
        <v>2023</v>
      </c>
      <c r="M80" s="4">
        <f t="shared" si="46"/>
        <v>2023</v>
      </c>
      <c r="N80" s="4">
        <f t="shared" si="46"/>
        <v>2023</v>
      </c>
      <c r="O80" s="4">
        <f t="shared" si="46"/>
        <v>2023</v>
      </c>
      <c r="P80" s="4">
        <f t="shared" si="46"/>
        <v>2023</v>
      </c>
      <c r="Q80" s="4">
        <f t="shared" si="46"/>
        <v>2023</v>
      </c>
      <c r="R80" s="4">
        <f t="shared" si="46"/>
        <v>2023</v>
      </c>
      <c r="S80" s="4">
        <f t="shared" si="46"/>
        <v>2024</v>
      </c>
      <c r="T80" s="4">
        <f t="shared" si="46"/>
        <v>2024</v>
      </c>
      <c r="U80" s="4">
        <f t="shared" si="46"/>
        <v>2024</v>
      </c>
      <c r="V80" s="4">
        <f t="shared" si="46"/>
        <v>2024</v>
      </c>
      <c r="W80" s="4">
        <f t="shared" si="46"/>
        <v>2024</v>
      </c>
      <c r="X80" s="4">
        <f t="shared" si="46"/>
        <v>2024</v>
      </c>
      <c r="Y80" s="4">
        <f t="shared" si="46"/>
        <v>2024</v>
      </c>
      <c r="Z80" s="4">
        <f t="shared" si="46"/>
        <v>2024</v>
      </c>
      <c r="AA80" s="4">
        <f t="shared" si="46"/>
        <v>2024</v>
      </c>
      <c r="AB80" s="4">
        <f t="shared" si="46"/>
        <v>2024</v>
      </c>
      <c r="AC80" s="4">
        <f t="shared" si="46"/>
        <v>2024</v>
      </c>
      <c r="AD80" s="4">
        <f t="shared" si="46"/>
        <v>2024</v>
      </c>
      <c r="AE80" s="4">
        <f t="shared" si="46"/>
        <v>2025</v>
      </c>
      <c r="AF80" s="4">
        <f t="shared" si="46"/>
        <v>2025</v>
      </c>
      <c r="AG80" s="4">
        <f t="shared" si="46"/>
        <v>2025</v>
      </c>
      <c r="AH80" s="4">
        <f t="shared" si="46"/>
        <v>2025</v>
      </c>
      <c r="AI80" s="4">
        <f t="shared" si="46"/>
        <v>2025</v>
      </c>
      <c r="AJ80" s="4">
        <f t="shared" si="46"/>
        <v>2025</v>
      </c>
      <c r="AK80" s="4">
        <f t="shared" si="46"/>
        <v>2025</v>
      </c>
      <c r="AL80" s="4">
        <f t="shared" si="46"/>
        <v>2025</v>
      </c>
      <c r="AM80" s="4">
        <f t="shared" si="46"/>
        <v>2025</v>
      </c>
      <c r="AN80" s="4">
        <f t="shared" si="46"/>
        <v>2025</v>
      </c>
    </row>
    <row r="81" spans="2:40" ht="13">
      <c r="B81" s="128" t="s">
        <v>150</v>
      </c>
      <c r="C81" s="101" t="s">
        <v>133</v>
      </c>
      <c r="D81" s="95"/>
      <c r="E81" s="7">
        <v>307409.21999999997</v>
      </c>
      <c r="F81" s="7">
        <v>218277.89600700888</v>
      </c>
      <c r="G81" s="7">
        <v>211444.49318075195</v>
      </c>
      <c r="H81" s="7">
        <v>0</v>
      </c>
      <c r="I81" s="7">
        <f>IFERROR(INDEX('RCCP Conversion'!$B$2:$AL$9999,MATCH('RCCP-EXT-5'!$B79,'RCCP Conversion'!$B$2:$B$9999,0),MATCH(CONCATENATE('RCCP-EXT-5'!I$8,'RCCP-EXT-5'!I$7),'RCCP Conversion'!$B$2:$AL$2,0)),0)</f>
        <v>0</v>
      </c>
      <c r="J81" s="7">
        <f>IFERROR(INDEX('RCCP Conversion'!$B$2:$AL$9999,MATCH('RCCP-EXT-5'!$B79,'RCCP Conversion'!$B$2:$B$9999,0),MATCH(CONCATENATE('RCCP-EXT-5'!J$8,'RCCP-EXT-5'!J$7),'RCCP Conversion'!$B$2:$AL$2,0)),0)</f>
        <v>0</v>
      </c>
      <c r="K81" s="7">
        <f>IFERROR(INDEX('RCCP Conversion'!$B$2:$AL$9999,MATCH('RCCP-EXT-5'!$B79,'RCCP Conversion'!$B$2:$B$9999,0),MATCH(CONCATENATE('RCCP-EXT-5'!K$8,'RCCP-EXT-5'!K$7),'RCCP Conversion'!$B$2:$AL$2,0)),0)</f>
        <v>0</v>
      </c>
      <c r="L81" s="7">
        <f>IFERROR(INDEX('RCCP Conversion'!$B$2:$AL$9999,MATCH('RCCP-EXT-5'!$B79,'RCCP Conversion'!$B$2:$B$9999,0),MATCH(CONCATENATE('RCCP-EXT-5'!L$8,'RCCP-EXT-5'!L$7),'RCCP Conversion'!$B$2:$AL$2,0)),0)</f>
        <v>0</v>
      </c>
      <c r="M81" s="7">
        <f>IFERROR(INDEX('RCCP Conversion'!$B$2:$AL$9999,MATCH('RCCP-EXT-5'!$B79,'RCCP Conversion'!$B$2:$B$9999,0),MATCH(CONCATENATE('RCCP-EXT-5'!M$8,'RCCP-EXT-5'!M$7),'RCCP Conversion'!$B$2:$AL$2,0)),0)</f>
        <v>0</v>
      </c>
      <c r="N81" s="7">
        <f>IFERROR(INDEX('RCCP Conversion'!$B$2:$AL$9999,MATCH('RCCP-EXT-5'!$B79,'RCCP Conversion'!$B$2:$B$9999,0),MATCH(CONCATENATE('RCCP-EXT-5'!N$8,'RCCP-EXT-5'!N$7),'RCCP Conversion'!$B$2:$AL$2,0)),0)</f>
        <v>0</v>
      </c>
      <c r="O81" s="7">
        <f>IFERROR(INDEX('RCCP Conversion'!$B$2:$AL$9999,MATCH('RCCP-EXT-5'!$B79,'RCCP Conversion'!$B$2:$B$9999,0),MATCH(CONCATENATE('RCCP-EXT-5'!O$8,'RCCP-EXT-5'!O$7),'RCCP Conversion'!$B$2:$AL$2,0)),0)</f>
        <v>0</v>
      </c>
      <c r="P81" s="7">
        <f>IFERROR(INDEX('RCCP Conversion'!$B$2:$AL$9999,MATCH('RCCP-EXT-5'!$B79,'RCCP Conversion'!$B$2:$B$9999,0),MATCH(CONCATENATE('RCCP-EXT-5'!P$8,'RCCP-EXT-5'!P$7),'RCCP Conversion'!$B$2:$AL$2,0)),0)</f>
        <v>0</v>
      </c>
      <c r="Q81" s="7">
        <f>IFERROR(INDEX('RCCP Conversion'!$B$2:$AL$9999,MATCH('RCCP-EXT-5'!$B79,'RCCP Conversion'!$B$2:$B$9999,0),MATCH(CONCATENATE('RCCP-EXT-5'!Q$8,'RCCP-EXT-5'!Q$7),'RCCP Conversion'!$B$2:$AL$2,0)),0)</f>
        <v>0</v>
      </c>
      <c r="R81" s="7">
        <f>IFERROR(INDEX('RCCP Conversion'!$B$2:$AL$9999,MATCH('RCCP-EXT-5'!$B79,'RCCP Conversion'!$B$2:$B$9999,0),MATCH(CONCATENATE('RCCP-EXT-5'!R$8,'RCCP-EXT-5'!R$7),'RCCP Conversion'!$B$2:$AL$2,0)),0)</f>
        <v>0</v>
      </c>
      <c r="S81" s="7">
        <f>IFERROR(INDEX('RCCP Conversion'!$B$2:$AL$9999,MATCH('RCCP-EXT-5'!$B79,'RCCP Conversion'!$B$2:$B$9999,0),MATCH(CONCATENATE('RCCP-EXT-5'!S$8,'RCCP-EXT-5'!S$7),'RCCP Conversion'!$B$2:$AL$2,0)),0)</f>
        <v>0</v>
      </c>
      <c r="T81" s="7">
        <f>IFERROR(INDEX('RCCP Conversion'!$B$2:$AL$9999,MATCH('RCCP-EXT-5'!$B79,'RCCP Conversion'!$B$2:$B$9999,0),MATCH(CONCATENATE('RCCP-EXT-5'!T$8,'RCCP-EXT-5'!T$7),'RCCP Conversion'!$B$2:$AL$2,0)),0)</f>
        <v>0</v>
      </c>
      <c r="U81" s="7">
        <f>IFERROR(INDEX('RCCP Conversion'!$B$2:$AL$9999,MATCH('RCCP-EXT-5'!$B79,'RCCP Conversion'!$B$2:$B$9999,0),MATCH(CONCATENATE('RCCP-EXT-5'!U$8,'RCCP-EXT-5'!U$7),'RCCP Conversion'!$B$2:$AL$2,0)),0)</f>
        <v>0</v>
      </c>
      <c r="V81" s="7">
        <f>IFERROR(INDEX('RCCP Conversion'!$B$2:$AL$9999,MATCH('RCCP-EXT-5'!$B79,'RCCP Conversion'!$B$2:$B$9999,0),MATCH(CONCATENATE('RCCP-EXT-5'!V$8,'RCCP-EXT-5'!V$7),'RCCP Conversion'!$B$2:$AL$2,0)),0)</f>
        <v>0</v>
      </c>
      <c r="W81" s="7">
        <f>IFERROR(INDEX('RCCP Conversion'!$B$2:$AL$9999,MATCH('RCCP-EXT-5'!$B79,'RCCP Conversion'!$B$2:$B$9999,0),MATCH(CONCATENATE('RCCP-EXT-5'!W$8,'RCCP-EXT-5'!W$7),'RCCP Conversion'!$B$2:$AL$2,0)),0)</f>
        <v>0</v>
      </c>
      <c r="X81" s="7">
        <f>IFERROR(INDEX('RCCP Conversion'!$B$2:$AL$9999,MATCH('RCCP-EXT-5'!$B79,'RCCP Conversion'!$B$2:$B$9999,0),MATCH(CONCATENATE('RCCP-EXT-5'!X$8,'RCCP-EXT-5'!X$7),'RCCP Conversion'!$B$2:$AL$2,0)),0)</f>
        <v>0</v>
      </c>
      <c r="Y81" s="7">
        <f>IFERROR(INDEX('RCCP Conversion'!$B$2:$AL$9999,MATCH('RCCP-EXT-5'!$B79,'RCCP Conversion'!$B$2:$B$9999,0),MATCH(CONCATENATE('RCCP-EXT-5'!Y$8,'RCCP-EXT-5'!Y$7),'RCCP Conversion'!$B$2:$AL$2,0)),0)</f>
        <v>0</v>
      </c>
      <c r="Z81" s="7">
        <f>IFERROR(INDEX('RCCP Conversion'!$B$2:$AL$9999,MATCH('RCCP-EXT-5'!$B79,'RCCP Conversion'!$B$2:$B$9999,0),MATCH(CONCATENATE('RCCP-EXT-5'!Z$8,'RCCP-EXT-5'!Z$7),'RCCP Conversion'!$B$2:$AL$2,0)),0)</f>
        <v>0</v>
      </c>
      <c r="AA81" s="7">
        <f>IFERROR(INDEX('RCCP Conversion'!$B$2:$AL$9999,MATCH('RCCP-EXT-5'!$B79,'RCCP Conversion'!$B$2:$B$9999,0),MATCH(CONCATENATE('RCCP-EXT-5'!AA$8,'RCCP-EXT-5'!AA$7),'RCCP Conversion'!$B$2:$AL$2,0)),0)</f>
        <v>0</v>
      </c>
      <c r="AB81" s="7">
        <f>IFERROR(INDEX('RCCP Conversion'!$B$2:$AL$9999,MATCH('RCCP-EXT-5'!$B79,'RCCP Conversion'!$B$2:$B$9999,0),MATCH(CONCATENATE('RCCP-EXT-5'!AB$8,'RCCP-EXT-5'!AB$7),'RCCP Conversion'!$B$2:$AL$2,0)),0)</f>
        <v>0</v>
      </c>
      <c r="AC81" s="7">
        <f>IFERROR(INDEX('RCCP Conversion'!$B$2:$AL$9999,MATCH('RCCP-EXT-5'!$B79,'RCCP Conversion'!$B$2:$B$9999,0),MATCH(CONCATENATE('RCCP-EXT-5'!AC$8,'RCCP-EXT-5'!AC$7),'RCCP Conversion'!$B$2:$AL$2,0)),0)</f>
        <v>0</v>
      </c>
      <c r="AD81" s="7">
        <f>IFERROR(INDEX('RCCP Conversion'!$B$2:$AL$9999,MATCH('RCCP-EXT-5'!$B79,'RCCP Conversion'!$B$2:$B$9999,0),MATCH(CONCATENATE('RCCP-EXT-5'!AD$8,'RCCP-EXT-5'!AD$7),'RCCP Conversion'!$B$2:$AL$2,0)),0)</f>
        <v>0</v>
      </c>
      <c r="AE81" s="7">
        <f>IFERROR(INDEX('RCCP Conversion'!$B$2:$AL$9999,MATCH('RCCP-EXT-5'!$B79,'RCCP Conversion'!$B$2:$B$9999,0),MATCH(CONCATENATE('RCCP-EXT-5'!AE$8,'RCCP-EXT-5'!AE$7),'RCCP Conversion'!$B$2:$AL$2,0)),0)</f>
        <v>0</v>
      </c>
      <c r="AF81" s="7">
        <f>IFERROR(INDEX('RCCP Conversion'!$B$2:$AL$9999,MATCH('RCCP-EXT-5'!$B79,'RCCP Conversion'!$B$2:$B$9999,0),MATCH(CONCATENATE('RCCP-EXT-5'!AF$8,'RCCP-EXT-5'!AF$7),'RCCP Conversion'!$B$2:$AL$2,0)),0)</f>
        <v>0</v>
      </c>
      <c r="AG81" s="7">
        <f>IFERROR(INDEX('RCCP Conversion'!$B$2:$AL$9999,MATCH('RCCP-EXT-5'!$B79,'RCCP Conversion'!$B$2:$B$9999,0),MATCH(CONCATENATE('RCCP-EXT-5'!AG$8,'RCCP-EXT-5'!AG$7),'RCCP Conversion'!$B$2:$AL$2,0)),0)</f>
        <v>0</v>
      </c>
      <c r="AH81" s="7">
        <f>IFERROR(INDEX('RCCP Conversion'!$B$2:$AL$9999,MATCH('RCCP-EXT-5'!$B79,'RCCP Conversion'!$B$2:$B$9999,0),MATCH(CONCATENATE('RCCP-EXT-5'!AH$8,'RCCP-EXT-5'!AH$7),'RCCP Conversion'!$B$2:$AL$2,0)),0)</f>
        <v>0</v>
      </c>
      <c r="AI81" s="7">
        <f>IFERROR(INDEX('RCCP Conversion'!$B$2:$AL$9999,MATCH('RCCP-EXT-5'!$B79,'RCCP Conversion'!$B$2:$B$9999,0),MATCH(CONCATENATE('RCCP-EXT-5'!AI$8,'RCCP-EXT-5'!AI$7),'RCCP Conversion'!$B$2:$AL$2,0)),0)</f>
        <v>0</v>
      </c>
      <c r="AJ81" s="7">
        <f>IFERROR(INDEX('RCCP Conversion'!$B$2:$AL$9999,MATCH('RCCP-EXT-5'!$B79,'RCCP Conversion'!$B$2:$B$9999,0),MATCH(CONCATENATE('RCCP-EXT-5'!AJ$8,'RCCP-EXT-5'!AJ$7),'RCCP Conversion'!$B$2:$AL$2,0)),0)</f>
        <v>0</v>
      </c>
      <c r="AK81" s="7">
        <f>IFERROR(INDEX('RCCP Conversion'!$B$2:$AL$9999,MATCH('RCCP-EXT-5'!$B79,'RCCP Conversion'!$B$2:$B$9999,0),MATCH(CONCATENATE('RCCP-EXT-5'!AK$8,'RCCP-EXT-5'!AK$7),'RCCP Conversion'!$B$2:$AL$2,0)),0)</f>
        <v>0</v>
      </c>
      <c r="AL81" s="7">
        <f>IFERROR(INDEX('RCCP Conversion'!$B$2:$AL$9999,MATCH('RCCP-EXT-5'!$B79,'RCCP Conversion'!$B$2:$B$9999,0),MATCH(CONCATENATE('RCCP-EXT-5'!AL$8,'RCCP-EXT-5'!AL$7),'RCCP Conversion'!$B$2:$AL$2,0)),0)</f>
        <v>0</v>
      </c>
      <c r="AM81" s="7">
        <f>IFERROR(INDEX('RCCP Conversion'!$B$2:$AL$9999,MATCH('RCCP-EXT-5'!$B79,'RCCP Conversion'!$B$2:$B$9999,0),MATCH(CONCATENATE('RCCP-EXT-5'!AM$8,'RCCP-EXT-5'!AM$7),'RCCP Conversion'!$B$2:$AL$2,0)),0)</f>
        <v>0</v>
      </c>
      <c r="AN81" s="7">
        <f>IFERROR(INDEX('RCCP Conversion'!$B$2:$AL$9999,MATCH('RCCP-EXT-5'!$B79,'RCCP Conversion'!$B$2:$B$9999,0),MATCH(CONCATENATE('RCCP-EXT-5'!AN$8,'RCCP-EXT-5'!AN$7),'RCCP Conversion'!$B$2:$AL$2,0)),0)</f>
        <v>0</v>
      </c>
    </row>
    <row r="82" spans="2:40" ht="13">
      <c r="B82" s="129" t="s">
        <v>77</v>
      </c>
      <c r="C82" s="102" t="s">
        <v>78</v>
      </c>
      <c r="D82" s="16"/>
      <c r="E82" s="8">
        <f t="shared" ref="E82:AN82" si="47">SUM(E81:E81)</f>
        <v>307409.21999999997</v>
      </c>
      <c r="F82" s="8">
        <f t="shared" si="47"/>
        <v>218277.89600700888</v>
      </c>
      <c r="G82" s="8">
        <f t="shared" si="47"/>
        <v>211444.49318075195</v>
      </c>
      <c r="H82" s="8">
        <f t="shared" si="47"/>
        <v>0</v>
      </c>
      <c r="I82" s="8">
        <f t="shared" si="47"/>
        <v>0</v>
      </c>
      <c r="J82" s="8">
        <f t="shared" si="47"/>
        <v>0</v>
      </c>
      <c r="K82" s="8">
        <f t="shared" si="47"/>
        <v>0</v>
      </c>
      <c r="L82" s="8">
        <f t="shared" si="47"/>
        <v>0</v>
      </c>
      <c r="M82" s="8">
        <f t="shared" si="47"/>
        <v>0</v>
      </c>
      <c r="N82" s="8">
        <f t="shared" si="47"/>
        <v>0</v>
      </c>
      <c r="O82" s="8">
        <f t="shared" si="47"/>
        <v>0</v>
      </c>
      <c r="P82" s="8">
        <f t="shared" si="47"/>
        <v>0</v>
      </c>
      <c r="Q82" s="8">
        <f t="shared" si="47"/>
        <v>0</v>
      </c>
      <c r="R82" s="8">
        <f t="shared" si="47"/>
        <v>0</v>
      </c>
      <c r="S82" s="8">
        <f t="shared" si="47"/>
        <v>0</v>
      </c>
      <c r="T82" s="8">
        <f t="shared" si="47"/>
        <v>0</v>
      </c>
      <c r="U82" s="8">
        <f t="shared" si="47"/>
        <v>0</v>
      </c>
      <c r="V82" s="8">
        <f t="shared" si="47"/>
        <v>0</v>
      </c>
      <c r="W82" s="8">
        <f t="shared" si="47"/>
        <v>0</v>
      </c>
      <c r="X82" s="8">
        <f t="shared" si="47"/>
        <v>0</v>
      </c>
      <c r="Y82" s="8">
        <f t="shared" si="47"/>
        <v>0</v>
      </c>
      <c r="Z82" s="8">
        <f t="shared" si="47"/>
        <v>0</v>
      </c>
      <c r="AA82" s="8">
        <f t="shared" si="47"/>
        <v>0</v>
      </c>
      <c r="AB82" s="8">
        <f t="shared" si="47"/>
        <v>0</v>
      </c>
      <c r="AC82" s="8">
        <f t="shared" si="47"/>
        <v>0</v>
      </c>
      <c r="AD82" s="8">
        <f t="shared" si="47"/>
        <v>0</v>
      </c>
      <c r="AE82" s="8">
        <f t="shared" si="47"/>
        <v>0</v>
      </c>
      <c r="AF82" s="8">
        <f t="shared" si="47"/>
        <v>0</v>
      </c>
      <c r="AG82" s="8">
        <f t="shared" si="47"/>
        <v>0</v>
      </c>
      <c r="AH82" s="8">
        <f t="shared" si="47"/>
        <v>0</v>
      </c>
      <c r="AI82" s="8">
        <f t="shared" si="47"/>
        <v>0</v>
      </c>
      <c r="AJ82" s="8">
        <f t="shared" si="47"/>
        <v>0</v>
      </c>
      <c r="AK82" s="8">
        <f t="shared" si="47"/>
        <v>0</v>
      </c>
      <c r="AL82" s="8">
        <f t="shared" si="47"/>
        <v>0</v>
      </c>
      <c r="AM82" s="8">
        <f t="shared" si="47"/>
        <v>0</v>
      </c>
      <c r="AN82" s="8">
        <f t="shared" si="47"/>
        <v>0</v>
      </c>
    </row>
    <row r="83" spans="2:40" ht="26">
      <c r="B83" s="129" t="s">
        <v>79</v>
      </c>
      <c r="C83" s="103" t="s">
        <v>80</v>
      </c>
      <c r="D83" s="15">
        <v>0</v>
      </c>
      <c r="E83" s="9">
        <f t="shared" ref="E83:AN83" si="48">E81*$D83</f>
        <v>0</v>
      </c>
      <c r="F83" s="9">
        <f t="shared" si="48"/>
        <v>0</v>
      </c>
      <c r="G83" s="9">
        <f t="shared" si="48"/>
        <v>0</v>
      </c>
      <c r="H83" s="9">
        <f t="shared" si="48"/>
        <v>0</v>
      </c>
      <c r="I83" s="9">
        <f t="shared" si="48"/>
        <v>0</v>
      </c>
      <c r="J83" s="9">
        <f t="shared" si="48"/>
        <v>0</v>
      </c>
      <c r="K83" s="9">
        <f t="shared" si="48"/>
        <v>0</v>
      </c>
      <c r="L83" s="9">
        <f t="shared" si="48"/>
        <v>0</v>
      </c>
      <c r="M83" s="9">
        <f t="shared" si="48"/>
        <v>0</v>
      </c>
      <c r="N83" s="9">
        <f t="shared" si="48"/>
        <v>0</v>
      </c>
      <c r="O83" s="9">
        <f t="shared" si="48"/>
        <v>0</v>
      </c>
      <c r="P83" s="9">
        <f t="shared" si="48"/>
        <v>0</v>
      </c>
      <c r="Q83" s="9">
        <f t="shared" si="48"/>
        <v>0</v>
      </c>
      <c r="R83" s="9">
        <f t="shared" si="48"/>
        <v>0</v>
      </c>
      <c r="S83" s="9">
        <f t="shared" si="48"/>
        <v>0</v>
      </c>
      <c r="T83" s="9">
        <f t="shared" si="48"/>
        <v>0</v>
      </c>
      <c r="U83" s="9">
        <f t="shared" si="48"/>
        <v>0</v>
      </c>
      <c r="V83" s="9">
        <f t="shared" si="48"/>
        <v>0</v>
      </c>
      <c r="W83" s="9">
        <f t="shared" si="48"/>
        <v>0</v>
      </c>
      <c r="X83" s="9">
        <f t="shared" si="48"/>
        <v>0</v>
      </c>
      <c r="Y83" s="9">
        <f t="shared" si="48"/>
        <v>0</v>
      </c>
      <c r="Z83" s="9">
        <f t="shared" si="48"/>
        <v>0</v>
      </c>
      <c r="AA83" s="9">
        <f t="shared" si="48"/>
        <v>0</v>
      </c>
      <c r="AB83" s="9">
        <f t="shared" si="48"/>
        <v>0</v>
      </c>
      <c r="AC83" s="9">
        <f t="shared" si="48"/>
        <v>0</v>
      </c>
      <c r="AD83" s="9">
        <f t="shared" si="48"/>
        <v>0</v>
      </c>
      <c r="AE83" s="9">
        <f t="shared" si="48"/>
        <v>0</v>
      </c>
      <c r="AF83" s="9">
        <f t="shared" si="48"/>
        <v>0</v>
      </c>
      <c r="AG83" s="9">
        <f t="shared" si="48"/>
        <v>0</v>
      </c>
      <c r="AH83" s="9">
        <f t="shared" si="48"/>
        <v>0</v>
      </c>
      <c r="AI83" s="9">
        <f t="shared" si="48"/>
        <v>0</v>
      </c>
      <c r="AJ83" s="9">
        <f t="shared" si="48"/>
        <v>0</v>
      </c>
      <c r="AK83" s="9">
        <f t="shared" si="48"/>
        <v>0</v>
      </c>
      <c r="AL83" s="9">
        <f t="shared" si="48"/>
        <v>0</v>
      </c>
      <c r="AM83" s="9">
        <f t="shared" si="48"/>
        <v>0</v>
      </c>
      <c r="AN83" s="9">
        <f t="shared" si="48"/>
        <v>0</v>
      </c>
    </row>
    <row r="84" spans="2:40" ht="13">
      <c r="B84" s="130" t="s">
        <v>81</v>
      </c>
      <c r="C84" s="104" t="s">
        <v>82</v>
      </c>
      <c r="D84" s="96"/>
      <c r="E84" s="97">
        <f t="shared" ref="E84:AN84" si="49">SUM(E81:E81,E83,E85:E85)</f>
        <v>308409.21999999997</v>
      </c>
      <c r="F84" s="97">
        <f t="shared" si="49"/>
        <v>218277.89600700888</v>
      </c>
      <c r="G84" s="97">
        <f t="shared" si="49"/>
        <v>211444.49318075195</v>
      </c>
      <c r="H84" s="97">
        <f t="shared" si="49"/>
        <v>0</v>
      </c>
      <c r="I84" s="97">
        <f t="shared" si="49"/>
        <v>0</v>
      </c>
      <c r="J84" s="97">
        <f t="shared" si="49"/>
        <v>0</v>
      </c>
      <c r="K84" s="97">
        <f t="shared" si="49"/>
        <v>0</v>
      </c>
      <c r="L84" s="97">
        <f t="shared" si="49"/>
        <v>0</v>
      </c>
      <c r="M84" s="97">
        <f t="shared" si="49"/>
        <v>0</v>
      </c>
      <c r="N84" s="97">
        <f t="shared" si="49"/>
        <v>0</v>
      </c>
      <c r="O84" s="97">
        <f t="shared" si="49"/>
        <v>0</v>
      </c>
      <c r="P84" s="97">
        <f t="shared" si="49"/>
        <v>0</v>
      </c>
      <c r="Q84" s="97">
        <f t="shared" si="49"/>
        <v>0</v>
      </c>
      <c r="R84" s="97">
        <f t="shared" si="49"/>
        <v>0</v>
      </c>
      <c r="S84" s="97">
        <f t="shared" si="49"/>
        <v>0</v>
      </c>
      <c r="T84" s="97">
        <f t="shared" si="49"/>
        <v>0</v>
      </c>
      <c r="U84" s="97">
        <f t="shared" si="49"/>
        <v>0</v>
      </c>
      <c r="V84" s="97">
        <f t="shared" si="49"/>
        <v>0</v>
      </c>
      <c r="W84" s="97">
        <f t="shared" si="49"/>
        <v>0</v>
      </c>
      <c r="X84" s="97">
        <f t="shared" si="49"/>
        <v>0</v>
      </c>
      <c r="Y84" s="97">
        <f t="shared" si="49"/>
        <v>0</v>
      </c>
      <c r="Z84" s="97">
        <f t="shared" si="49"/>
        <v>0</v>
      </c>
      <c r="AA84" s="97">
        <f t="shared" si="49"/>
        <v>0</v>
      </c>
      <c r="AB84" s="97">
        <f t="shared" si="49"/>
        <v>0</v>
      </c>
      <c r="AC84" s="97">
        <f t="shared" si="49"/>
        <v>0</v>
      </c>
      <c r="AD84" s="97">
        <f t="shared" si="49"/>
        <v>0</v>
      </c>
      <c r="AE84" s="97">
        <f t="shared" si="49"/>
        <v>0</v>
      </c>
      <c r="AF84" s="97">
        <f t="shared" si="49"/>
        <v>0</v>
      </c>
      <c r="AG84" s="97">
        <f t="shared" si="49"/>
        <v>0</v>
      </c>
      <c r="AH84" s="97">
        <f t="shared" si="49"/>
        <v>0</v>
      </c>
      <c r="AI84" s="97">
        <f t="shared" si="49"/>
        <v>0</v>
      </c>
      <c r="AJ84" s="97">
        <f t="shared" si="49"/>
        <v>0</v>
      </c>
      <c r="AK84" s="97">
        <f t="shared" si="49"/>
        <v>0</v>
      </c>
      <c r="AL84" s="97">
        <f t="shared" si="49"/>
        <v>0</v>
      </c>
      <c r="AM84" s="97">
        <f t="shared" si="49"/>
        <v>0</v>
      </c>
      <c r="AN84" s="97">
        <f t="shared" si="49"/>
        <v>0</v>
      </c>
    </row>
    <row r="85" spans="2:40" ht="39.5" thickBot="1">
      <c r="B85" s="131" t="s">
        <v>83</v>
      </c>
      <c r="C85" s="105" t="s">
        <v>84</v>
      </c>
      <c r="D85" s="39"/>
      <c r="E85" s="13">
        <v>1000</v>
      </c>
      <c r="F85" s="14"/>
      <c r="G85" s="14"/>
      <c r="H85" s="14"/>
      <c r="I85" s="14"/>
      <c r="J85" s="14"/>
      <c r="K85" s="14"/>
      <c r="L85" s="14"/>
      <c r="M85" s="14"/>
      <c r="N85" s="14"/>
      <c r="O85" s="14"/>
      <c r="P85" s="14"/>
      <c r="Q85" s="13"/>
      <c r="R85" s="14"/>
      <c r="S85" s="14"/>
      <c r="T85" s="14"/>
      <c r="U85" s="14"/>
      <c r="V85" s="14"/>
      <c r="W85" s="14"/>
      <c r="X85" s="14"/>
      <c r="Y85" s="14"/>
      <c r="Z85" s="14"/>
      <c r="AA85" s="14"/>
      <c r="AB85" s="14"/>
      <c r="AC85" s="14"/>
      <c r="AD85" s="14"/>
      <c r="AE85" s="14"/>
      <c r="AF85" s="14"/>
      <c r="AG85" s="14"/>
      <c r="AH85" s="14"/>
      <c r="AI85" s="14"/>
      <c r="AJ85" s="14"/>
      <c r="AK85" s="14"/>
      <c r="AL85" s="14"/>
      <c r="AM85" s="14"/>
      <c r="AN85" s="14"/>
    </row>
    <row r="86" spans="2:40" ht="26">
      <c r="B86" s="132" t="s">
        <v>85</v>
      </c>
      <c r="C86" s="106" t="s">
        <v>134</v>
      </c>
      <c r="D86" s="81"/>
      <c r="E86" s="76">
        <v>0</v>
      </c>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c r="AK86" s="77"/>
      <c r="AL86" s="77"/>
      <c r="AM86" s="77"/>
      <c r="AN86" s="77"/>
    </row>
    <row r="87" spans="2:40" ht="26.5" thickBot="1">
      <c r="B87" s="133" t="s">
        <v>86</v>
      </c>
      <c r="C87" s="107" t="s">
        <v>135</v>
      </c>
      <c r="D87" s="82"/>
      <c r="E87" s="84">
        <v>0</v>
      </c>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row>
    <row r="88" spans="2:40" ht="26.5" thickBot="1">
      <c r="B88" s="134" t="s">
        <v>87</v>
      </c>
      <c r="C88" s="108" t="s">
        <v>88</v>
      </c>
      <c r="D88" s="73"/>
      <c r="E88" s="80">
        <f t="shared" ref="E88:AN88" si="50">E84+E86-E87</f>
        <v>308409.21999999997</v>
      </c>
      <c r="F88" s="80">
        <f t="shared" si="50"/>
        <v>218277.89600700888</v>
      </c>
      <c r="G88" s="80">
        <f t="shared" si="50"/>
        <v>211444.49318075195</v>
      </c>
      <c r="H88" s="80">
        <f t="shared" si="50"/>
        <v>0</v>
      </c>
      <c r="I88" s="80">
        <f t="shared" si="50"/>
        <v>0</v>
      </c>
      <c r="J88" s="80">
        <f t="shared" si="50"/>
        <v>0</v>
      </c>
      <c r="K88" s="80">
        <f t="shared" si="50"/>
        <v>0</v>
      </c>
      <c r="L88" s="80">
        <f t="shared" si="50"/>
        <v>0</v>
      </c>
      <c r="M88" s="80">
        <f t="shared" si="50"/>
        <v>0</v>
      </c>
      <c r="N88" s="80">
        <f t="shared" si="50"/>
        <v>0</v>
      </c>
      <c r="O88" s="80">
        <f t="shared" si="50"/>
        <v>0</v>
      </c>
      <c r="P88" s="80">
        <f t="shared" si="50"/>
        <v>0</v>
      </c>
      <c r="Q88" s="80">
        <f t="shared" si="50"/>
        <v>0</v>
      </c>
      <c r="R88" s="80">
        <f t="shared" si="50"/>
        <v>0</v>
      </c>
      <c r="S88" s="80">
        <f t="shared" si="50"/>
        <v>0</v>
      </c>
      <c r="T88" s="80">
        <f t="shared" si="50"/>
        <v>0</v>
      </c>
      <c r="U88" s="80">
        <f t="shared" si="50"/>
        <v>0</v>
      </c>
      <c r="V88" s="80">
        <f t="shared" si="50"/>
        <v>0</v>
      </c>
      <c r="W88" s="80">
        <f t="shared" si="50"/>
        <v>0</v>
      </c>
      <c r="X88" s="80">
        <f t="shared" si="50"/>
        <v>0</v>
      </c>
      <c r="Y88" s="80">
        <f t="shared" si="50"/>
        <v>0</v>
      </c>
      <c r="Z88" s="80">
        <f t="shared" si="50"/>
        <v>0</v>
      </c>
      <c r="AA88" s="80">
        <f t="shared" si="50"/>
        <v>0</v>
      </c>
      <c r="AB88" s="80">
        <f t="shared" si="50"/>
        <v>0</v>
      </c>
      <c r="AC88" s="80">
        <f t="shared" si="50"/>
        <v>0</v>
      </c>
      <c r="AD88" s="80">
        <f t="shared" si="50"/>
        <v>0</v>
      </c>
      <c r="AE88" s="80">
        <f t="shared" si="50"/>
        <v>0</v>
      </c>
      <c r="AF88" s="80">
        <f t="shared" si="50"/>
        <v>0</v>
      </c>
      <c r="AG88" s="80">
        <f t="shared" si="50"/>
        <v>0</v>
      </c>
      <c r="AH88" s="80">
        <f t="shared" si="50"/>
        <v>0</v>
      </c>
      <c r="AI88" s="80">
        <f t="shared" si="50"/>
        <v>0</v>
      </c>
      <c r="AJ88" s="80">
        <f t="shared" si="50"/>
        <v>0</v>
      </c>
      <c r="AK88" s="80">
        <f t="shared" si="50"/>
        <v>0</v>
      </c>
      <c r="AL88" s="80">
        <f t="shared" si="50"/>
        <v>0</v>
      </c>
      <c r="AM88" s="80">
        <f t="shared" si="50"/>
        <v>0</v>
      </c>
      <c r="AN88" s="80">
        <f t="shared" si="50"/>
        <v>0</v>
      </c>
    </row>
    <row r="89" spans="2:40" ht="26">
      <c r="B89" s="135" t="s">
        <v>68</v>
      </c>
      <c r="C89" s="109" t="s">
        <v>69</v>
      </c>
      <c r="D89" s="33"/>
      <c r="E89" s="10">
        <v>472879.49108595698</v>
      </c>
      <c r="F89" s="10">
        <v>472879.49108595698</v>
      </c>
      <c r="G89" s="10">
        <v>472879.49108595698</v>
      </c>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row>
    <row r="90" spans="2:40" ht="26.5" thickBot="1">
      <c r="B90" s="113" t="s">
        <v>89</v>
      </c>
      <c r="C90" s="110" t="s">
        <v>90</v>
      </c>
      <c r="D90" s="17"/>
      <c r="E90" s="11">
        <f>E88/E89</f>
        <v>0.652194112482538</v>
      </c>
      <c r="F90" s="11">
        <f t="shared" ref="F90:G90" si="51">F88/F89</f>
        <v>0.46159306995052518</v>
      </c>
      <c r="G90" s="11">
        <f t="shared" si="51"/>
        <v>0.44714244784685941</v>
      </c>
      <c r="H90" s="11" t="e">
        <f t="shared" ref="H90" si="52">H88/H89</f>
        <v>#DIV/0!</v>
      </c>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row>
    <row r="91" spans="2:40" ht="13">
      <c r="B91" s="113" t="s">
        <v>70</v>
      </c>
      <c r="C91" s="110" t="s">
        <v>71</v>
      </c>
      <c r="D91" s="17"/>
      <c r="E91" s="12">
        <f t="shared" ref="E91:F91" si="53">E89</f>
        <v>472879.49108595698</v>
      </c>
      <c r="F91" s="12">
        <f t="shared" si="53"/>
        <v>472879.49108595698</v>
      </c>
      <c r="G91" s="12">
        <f>G89</f>
        <v>472879.49108595698</v>
      </c>
      <c r="H91" s="12">
        <f>H89</f>
        <v>0</v>
      </c>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row>
    <row r="92" spans="2:40" ht="26.5" thickBot="1">
      <c r="B92" s="136" t="s">
        <v>91</v>
      </c>
      <c r="C92" s="111" t="s">
        <v>92</v>
      </c>
      <c r="D92" s="18"/>
      <c r="E92" s="11">
        <f>E88/E91</f>
        <v>0.652194112482538</v>
      </c>
      <c r="F92" s="11">
        <f t="shared" ref="F92:G92" si="54">F88/F91</f>
        <v>0.46159306995052518</v>
      </c>
      <c r="G92" s="11">
        <f t="shared" si="54"/>
        <v>0.44714244784685941</v>
      </c>
      <c r="H92" s="11" t="e">
        <f t="shared" ref="H92" si="55">H88/H91</f>
        <v>#DIV/0!</v>
      </c>
      <c r="I92" s="11"/>
      <c r="J92" s="11"/>
      <c r="K92" s="11"/>
      <c r="L92" s="11"/>
      <c r="M92" s="11"/>
      <c r="N92" s="11"/>
      <c r="O92" s="142"/>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row>
    <row r="93" spans="2:40" ht="13.5" thickBot="1">
      <c r="B93" s="143" t="s">
        <v>151</v>
      </c>
      <c r="C93" s="144"/>
      <c r="D93" s="145"/>
      <c r="E93" s="146"/>
      <c r="F93" s="146"/>
      <c r="G93" s="146"/>
      <c r="H93" s="146"/>
      <c r="I93" s="146"/>
      <c r="J93" s="146"/>
      <c r="K93" s="146"/>
      <c r="L93" s="146"/>
      <c r="M93" s="146"/>
      <c r="N93" s="146"/>
      <c r="O93" s="147"/>
      <c r="P93" s="146"/>
      <c r="Q93" s="146"/>
      <c r="R93" s="146"/>
      <c r="S93" s="146"/>
      <c r="T93" s="146"/>
      <c r="U93" s="146"/>
      <c r="V93" s="146"/>
      <c r="W93" s="146"/>
      <c r="X93" s="146"/>
      <c r="Y93" s="146"/>
      <c r="Z93" s="146"/>
      <c r="AA93" s="146"/>
      <c r="AB93" s="146"/>
      <c r="AC93" s="146"/>
      <c r="AD93" s="146"/>
      <c r="AE93" s="146"/>
      <c r="AF93" s="146"/>
      <c r="AG93" s="146"/>
      <c r="AH93" s="146"/>
      <c r="AI93" s="146"/>
      <c r="AJ93" s="146"/>
      <c r="AK93" s="146"/>
      <c r="AL93" s="146"/>
      <c r="AM93" s="146"/>
      <c r="AN93" s="146"/>
    </row>
    <row r="94" spans="2:40" ht="13.5" thickBot="1">
      <c r="B94" s="74" t="s">
        <v>93</v>
      </c>
      <c r="C94" s="74" t="s">
        <v>94</v>
      </c>
      <c r="D94" s="75"/>
      <c r="E94" s="83">
        <f t="shared" ref="E94:AN94" si="56">SUM(E84,-E87)</f>
        <v>308409.21999999997</v>
      </c>
      <c r="F94" s="83">
        <f t="shared" si="56"/>
        <v>218277.89600700888</v>
      </c>
      <c r="G94" s="83">
        <f t="shared" si="56"/>
        <v>211444.49318075195</v>
      </c>
      <c r="H94" s="83">
        <f t="shared" si="56"/>
        <v>0</v>
      </c>
      <c r="I94" s="83">
        <f t="shared" si="56"/>
        <v>0</v>
      </c>
      <c r="J94" s="83">
        <f t="shared" si="56"/>
        <v>0</v>
      </c>
      <c r="K94" s="83">
        <f t="shared" si="56"/>
        <v>0</v>
      </c>
      <c r="L94" s="83">
        <f t="shared" si="56"/>
        <v>0</v>
      </c>
      <c r="M94" s="83">
        <f t="shared" si="56"/>
        <v>0</v>
      </c>
      <c r="N94" s="83">
        <f t="shared" si="56"/>
        <v>0</v>
      </c>
      <c r="O94" s="83">
        <f t="shared" si="56"/>
        <v>0</v>
      </c>
      <c r="P94" s="83">
        <f t="shared" si="56"/>
        <v>0</v>
      </c>
      <c r="Q94" s="83">
        <f t="shared" si="56"/>
        <v>0</v>
      </c>
      <c r="R94" s="83">
        <f t="shared" si="56"/>
        <v>0</v>
      </c>
      <c r="S94" s="83">
        <f t="shared" si="56"/>
        <v>0</v>
      </c>
      <c r="T94" s="83">
        <f t="shared" si="56"/>
        <v>0</v>
      </c>
      <c r="U94" s="83">
        <f t="shared" si="56"/>
        <v>0</v>
      </c>
      <c r="V94" s="83">
        <f t="shared" si="56"/>
        <v>0</v>
      </c>
      <c r="W94" s="83">
        <f t="shared" si="56"/>
        <v>0</v>
      </c>
      <c r="X94" s="83">
        <f t="shared" si="56"/>
        <v>0</v>
      </c>
      <c r="Y94" s="83">
        <f t="shared" si="56"/>
        <v>0</v>
      </c>
      <c r="Z94" s="83">
        <f t="shared" si="56"/>
        <v>0</v>
      </c>
      <c r="AA94" s="83">
        <f t="shared" si="56"/>
        <v>0</v>
      </c>
      <c r="AB94" s="83">
        <f t="shared" si="56"/>
        <v>0</v>
      </c>
      <c r="AC94" s="83">
        <f t="shared" si="56"/>
        <v>0</v>
      </c>
      <c r="AD94" s="83">
        <f t="shared" si="56"/>
        <v>0</v>
      </c>
      <c r="AE94" s="83">
        <f t="shared" si="56"/>
        <v>0</v>
      </c>
      <c r="AF94" s="83">
        <f t="shared" si="56"/>
        <v>0</v>
      </c>
      <c r="AG94" s="83">
        <f t="shared" si="56"/>
        <v>0</v>
      </c>
      <c r="AH94" s="83">
        <f t="shared" si="56"/>
        <v>0</v>
      </c>
      <c r="AI94" s="83">
        <f t="shared" si="56"/>
        <v>0</v>
      </c>
      <c r="AJ94" s="83">
        <f t="shared" si="56"/>
        <v>0</v>
      </c>
      <c r="AK94" s="83">
        <f t="shared" si="56"/>
        <v>0</v>
      </c>
      <c r="AL94" s="83">
        <f t="shared" si="56"/>
        <v>0</v>
      </c>
      <c r="AM94" s="83">
        <f t="shared" si="56"/>
        <v>0</v>
      </c>
      <c r="AN94" s="83">
        <f t="shared" si="56"/>
        <v>0</v>
      </c>
    </row>
    <row r="95" spans="2:40" ht="13" thickBot="1"/>
    <row r="96" spans="2:40" ht="13" thickBot="1">
      <c r="B96" s="119" t="s">
        <v>207</v>
      </c>
      <c r="C96" s="62"/>
      <c r="D96" s="62"/>
      <c r="E96" s="63">
        <v>0</v>
      </c>
      <c r="F96" s="63">
        <v>1</v>
      </c>
      <c r="G96" s="63">
        <v>2</v>
      </c>
      <c r="H96" s="63">
        <v>3</v>
      </c>
      <c r="I96" s="63">
        <v>4</v>
      </c>
      <c r="J96" s="63">
        <v>5</v>
      </c>
      <c r="K96" s="63">
        <v>6</v>
      </c>
      <c r="L96" s="63">
        <v>7</v>
      </c>
      <c r="M96" s="63">
        <v>8</v>
      </c>
      <c r="N96" s="63">
        <v>9</v>
      </c>
      <c r="O96" s="63">
        <v>10</v>
      </c>
      <c r="P96" s="63">
        <v>11</v>
      </c>
      <c r="Q96" s="63">
        <v>12</v>
      </c>
      <c r="R96" s="63">
        <v>13</v>
      </c>
      <c r="S96" s="63">
        <v>14</v>
      </c>
      <c r="T96" s="63">
        <v>15</v>
      </c>
      <c r="U96" s="63">
        <v>16</v>
      </c>
      <c r="V96" s="63">
        <v>17</v>
      </c>
      <c r="W96" s="63">
        <v>18</v>
      </c>
      <c r="X96" s="63">
        <v>19</v>
      </c>
      <c r="Y96" s="63">
        <v>20</v>
      </c>
      <c r="Z96" s="63">
        <v>21</v>
      </c>
      <c r="AA96" s="63">
        <v>22</v>
      </c>
      <c r="AB96" s="63">
        <v>23</v>
      </c>
      <c r="AC96" s="63">
        <v>24</v>
      </c>
      <c r="AD96" s="63">
        <v>25</v>
      </c>
      <c r="AE96" s="63">
        <v>26</v>
      </c>
      <c r="AF96" s="63">
        <v>27</v>
      </c>
      <c r="AG96" s="63">
        <v>28</v>
      </c>
      <c r="AH96" s="63">
        <v>29</v>
      </c>
      <c r="AI96" s="63">
        <v>30</v>
      </c>
      <c r="AJ96" s="63">
        <v>31</v>
      </c>
      <c r="AK96" s="63">
        <v>32</v>
      </c>
      <c r="AL96" s="63">
        <v>33</v>
      </c>
      <c r="AM96" s="63">
        <v>34</v>
      </c>
      <c r="AN96" s="64">
        <v>35</v>
      </c>
    </row>
    <row r="97" spans="2:40" ht="13">
      <c r="B97" s="209" t="s">
        <v>75</v>
      </c>
      <c r="C97" s="211" t="s">
        <v>67</v>
      </c>
      <c r="D97" s="213" t="s">
        <v>76</v>
      </c>
      <c r="E97" s="3" t="str">
        <f>VLOOKUP(($C$3+E$6),'Dates conversion sheet'!$G:$H,2,0)</f>
        <v>Nov</v>
      </c>
      <c r="F97" s="3" t="str">
        <f>VLOOKUP(($C$3+F$6),'Dates conversion sheet'!$G:$H,2,0)</f>
        <v>Dec</v>
      </c>
      <c r="G97" s="3" t="str">
        <f>VLOOKUP(($C$3+G$6),'Dates conversion sheet'!$G:$H,2,0)</f>
        <v>Jan</v>
      </c>
      <c r="H97" s="3" t="str">
        <f>VLOOKUP(($C$3+H$6),'Dates conversion sheet'!$G:$H,2,0)</f>
        <v>Feb</v>
      </c>
      <c r="I97" s="3" t="str">
        <f>VLOOKUP(($C$3+I$6),'Dates conversion sheet'!$G:$H,2,0)</f>
        <v>Mar</v>
      </c>
      <c r="J97" s="3" t="str">
        <f>VLOOKUP(($C$3+J$6),'Dates conversion sheet'!$G:$H,2,0)</f>
        <v>Apr</v>
      </c>
      <c r="K97" s="3" t="str">
        <f>VLOOKUP(($C$3+K$6),'Dates conversion sheet'!$G:$H,2,0)</f>
        <v>May</v>
      </c>
      <c r="L97" s="3" t="str">
        <f>VLOOKUP(($C$3+L$6),'Dates conversion sheet'!$G:$H,2,0)</f>
        <v>Jun</v>
      </c>
      <c r="M97" s="3" t="str">
        <f>VLOOKUP(($C$3+M$6),'Dates conversion sheet'!$G:$H,2,0)</f>
        <v>Jul</v>
      </c>
      <c r="N97" s="3" t="str">
        <f>VLOOKUP(($C$3+N$6),'Dates conversion sheet'!$G:$H,2,0)</f>
        <v>Aug</v>
      </c>
      <c r="O97" s="3" t="str">
        <f>VLOOKUP(($C$3+O$6),'Dates conversion sheet'!$G:$H,2,0)</f>
        <v>Sep</v>
      </c>
      <c r="P97" s="3" t="str">
        <f>VLOOKUP(($C$3+P$6),'Dates conversion sheet'!$G:$H,2,0)</f>
        <v>Oct</v>
      </c>
      <c r="Q97" s="3" t="str">
        <f>VLOOKUP(($C$3+Q$6),'Dates conversion sheet'!$G:$H,2,0)</f>
        <v>Nov</v>
      </c>
      <c r="R97" s="3" t="str">
        <f>VLOOKUP(($C$3+R$6),'Dates conversion sheet'!$G:$H,2,0)</f>
        <v>Dec</v>
      </c>
      <c r="S97" s="3" t="str">
        <f>VLOOKUP(($C$3+S$6),'Dates conversion sheet'!$G:$H,2,0)</f>
        <v>Jan</v>
      </c>
      <c r="T97" s="3" t="str">
        <f>VLOOKUP(($C$3+T$6),'Dates conversion sheet'!$G:$H,2,0)</f>
        <v>Feb</v>
      </c>
      <c r="U97" s="3" t="str">
        <f>VLOOKUP(($C$3+U$6),'Dates conversion sheet'!$G:$H,2,0)</f>
        <v>Mar</v>
      </c>
      <c r="V97" s="3" t="str">
        <f>VLOOKUP(($C$3+V$6),'Dates conversion sheet'!$G:$H,2,0)</f>
        <v>Apr</v>
      </c>
      <c r="W97" s="3" t="str">
        <f>VLOOKUP(($C$3+W$6),'Dates conversion sheet'!$G:$H,2,0)</f>
        <v>May</v>
      </c>
      <c r="X97" s="3" t="str">
        <f>VLOOKUP(($C$3+X$6),'Dates conversion sheet'!$G:$H,2,0)</f>
        <v>Jun</v>
      </c>
      <c r="Y97" s="3" t="str">
        <f>VLOOKUP(($C$3+Y$6),'Dates conversion sheet'!$G:$H,2,0)</f>
        <v>Jul</v>
      </c>
      <c r="Z97" s="3" t="str">
        <f>VLOOKUP(($C$3+Z$6),'Dates conversion sheet'!$G:$H,2,0)</f>
        <v>Aug</v>
      </c>
      <c r="AA97" s="3" t="str">
        <f>VLOOKUP(($C$3+AA$6),'Dates conversion sheet'!$G:$H,2,0)</f>
        <v>Sep</v>
      </c>
      <c r="AB97" s="3" t="str">
        <f>VLOOKUP(($C$3+AB$6),'Dates conversion sheet'!$G:$H,2,0)</f>
        <v>Oct</v>
      </c>
      <c r="AC97" s="3" t="str">
        <f>VLOOKUP(($C$3+AC$6),'Dates conversion sheet'!$G:$H,2,0)</f>
        <v>Nov</v>
      </c>
      <c r="AD97" s="3" t="str">
        <f>VLOOKUP(($C$3+AD$6),'Dates conversion sheet'!$G:$H,2,0)</f>
        <v>Dec</v>
      </c>
      <c r="AE97" s="3" t="str">
        <f>VLOOKUP(($C$3+AE$6),'Dates conversion sheet'!$G:$H,2,0)</f>
        <v>Jan</v>
      </c>
      <c r="AF97" s="3" t="str">
        <f>VLOOKUP(($C$3+AF$6),'Dates conversion sheet'!$G:$H,2,0)</f>
        <v>Feb</v>
      </c>
      <c r="AG97" s="3" t="str">
        <f>VLOOKUP(($C$3+AG$6),'Dates conversion sheet'!$G:$H,2,0)</f>
        <v>Mar</v>
      </c>
      <c r="AH97" s="3" t="str">
        <f>VLOOKUP(($C$3+AH$6),'Dates conversion sheet'!$G:$H,2,0)</f>
        <v>Apr</v>
      </c>
      <c r="AI97" s="3" t="str">
        <f>VLOOKUP(($C$3+AI$6),'Dates conversion sheet'!$G:$H,2,0)</f>
        <v>May</v>
      </c>
      <c r="AJ97" s="3" t="str">
        <f>VLOOKUP(($C$3+AJ$6),'Dates conversion sheet'!$G:$H,2,0)</f>
        <v>Jun</v>
      </c>
      <c r="AK97" s="3" t="str">
        <f>VLOOKUP(($C$3+AK$6),'Dates conversion sheet'!$G:$H,2,0)</f>
        <v>Jul</v>
      </c>
      <c r="AL97" s="3" t="str">
        <f>VLOOKUP(($C$3+AL$6),'Dates conversion sheet'!$G:$H,2,0)</f>
        <v>Aug</v>
      </c>
      <c r="AM97" s="3" t="str">
        <f>VLOOKUP(($C$3+AM$6),'Dates conversion sheet'!$G:$H,2,0)</f>
        <v>Sep</v>
      </c>
      <c r="AN97" s="3" t="str">
        <f>VLOOKUP(($C$3+AN$6),'Dates conversion sheet'!$G:$H,2,0)</f>
        <v>Oct</v>
      </c>
    </row>
    <row r="98" spans="2:40" ht="13" thickBot="1">
      <c r="B98" s="210"/>
      <c r="C98" s="212"/>
      <c r="D98" s="214"/>
      <c r="E98" s="4">
        <f>$C$4</f>
        <v>2022</v>
      </c>
      <c r="F98" s="4">
        <f>IF(F$7="Jan",E$8+1,E$8)</f>
        <v>2022</v>
      </c>
      <c r="G98" s="4">
        <f t="shared" ref="G98:AN98" si="57">IF(G$7="Jan",F$8+1,F$8)</f>
        <v>2023</v>
      </c>
      <c r="H98" s="4">
        <f t="shared" si="57"/>
        <v>2023</v>
      </c>
      <c r="I98" s="4">
        <f t="shared" si="57"/>
        <v>2023</v>
      </c>
      <c r="J98" s="4">
        <f t="shared" si="57"/>
        <v>2023</v>
      </c>
      <c r="K98" s="4">
        <f t="shared" si="57"/>
        <v>2023</v>
      </c>
      <c r="L98" s="4">
        <f t="shared" si="57"/>
        <v>2023</v>
      </c>
      <c r="M98" s="4">
        <f t="shared" si="57"/>
        <v>2023</v>
      </c>
      <c r="N98" s="4">
        <f t="shared" si="57"/>
        <v>2023</v>
      </c>
      <c r="O98" s="4">
        <f t="shared" si="57"/>
        <v>2023</v>
      </c>
      <c r="P98" s="4">
        <f t="shared" si="57"/>
        <v>2023</v>
      </c>
      <c r="Q98" s="4">
        <f t="shared" si="57"/>
        <v>2023</v>
      </c>
      <c r="R98" s="4">
        <f t="shared" si="57"/>
        <v>2023</v>
      </c>
      <c r="S98" s="4">
        <f t="shared" si="57"/>
        <v>2024</v>
      </c>
      <c r="T98" s="4">
        <f t="shared" si="57"/>
        <v>2024</v>
      </c>
      <c r="U98" s="4">
        <f t="shared" si="57"/>
        <v>2024</v>
      </c>
      <c r="V98" s="4">
        <f t="shared" si="57"/>
        <v>2024</v>
      </c>
      <c r="W98" s="4">
        <f t="shared" si="57"/>
        <v>2024</v>
      </c>
      <c r="X98" s="4">
        <f t="shared" si="57"/>
        <v>2024</v>
      </c>
      <c r="Y98" s="4">
        <f t="shared" si="57"/>
        <v>2024</v>
      </c>
      <c r="Z98" s="4">
        <f t="shared" si="57"/>
        <v>2024</v>
      </c>
      <c r="AA98" s="4">
        <f t="shared" si="57"/>
        <v>2024</v>
      </c>
      <c r="AB98" s="4">
        <f t="shared" si="57"/>
        <v>2024</v>
      </c>
      <c r="AC98" s="4">
        <f t="shared" si="57"/>
        <v>2024</v>
      </c>
      <c r="AD98" s="4">
        <f t="shared" si="57"/>
        <v>2024</v>
      </c>
      <c r="AE98" s="4">
        <f t="shared" si="57"/>
        <v>2025</v>
      </c>
      <c r="AF98" s="4">
        <f t="shared" si="57"/>
        <v>2025</v>
      </c>
      <c r="AG98" s="4">
        <f t="shared" si="57"/>
        <v>2025</v>
      </c>
      <c r="AH98" s="4">
        <f t="shared" si="57"/>
        <v>2025</v>
      </c>
      <c r="AI98" s="4">
        <f t="shared" si="57"/>
        <v>2025</v>
      </c>
      <c r="AJ98" s="4">
        <f t="shared" si="57"/>
        <v>2025</v>
      </c>
      <c r="AK98" s="4">
        <f t="shared" si="57"/>
        <v>2025</v>
      </c>
      <c r="AL98" s="4">
        <f t="shared" si="57"/>
        <v>2025</v>
      </c>
      <c r="AM98" s="4">
        <f t="shared" si="57"/>
        <v>2025</v>
      </c>
      <c r="AN98" s="4">
        <f t="shared" si="57"/>
        <v>2025</v>
      </c>
    </row>
    <row r="99" spans="2:40" ht="13">
      <c r="B99" s="128" t="s">
        <v>150</v>
      </c>
      <c r="C99" s="101" t="s">
        <v>133</v>
      </c>
      <c r="D99" s="95"/>
      <c r="E99" s="7">
        <v>383340</v>
      </c>
      <c r="F99" s="7">
        <v>288269.00496969558</v>
      </c>
      <c r="G99" s="7">
        <v>277053.43079497025</v>
      </c>
      <c r="H99" s="7">
        <v>0</v>
      </c>
      <c r="I99" s="7">
        <f>IFERROR(INDEX('RCCP Conversion'!$B$2:$AL$9999,MATCH('RCCP-EXT-6'!$B96,'RCCP Conversion'!$B$2:$B$9999,0),MATCH(CONCATENATE('RCCP-EXT-6'!I$8,'RCCP-EXT-6'!I$7),'RCCP Conversion'!$B$2:$AL$2,0)),0)</f>
        <v>0</v>
      </c>
      <c r="J99" s="7">
        <f>IFERROR(INDEX('RCCP Conversion'!$B$2:$AL$9999,MATCH('RCCP-EXT-6'!$B96,'RCCP Conversion'!$B$2:$B$9999,0),MATCH(CONCATENATE('RCCP-EXT-6'!J$8,'RCCP-EXT-6'!J$7),'RCCP Conversion'!$B$2:$AL$2,0)),0)</f>
        <v>0</v>
      </c>
      <c r="K99" s="7">
        <f>IFERROR(INDEX('RCCP Conversion'!$B$2:$AL$9999,MATCH('RCCP-EXT-6'!$B96,'RCCP Conversion'!$B$2:$B$9999,0),MATCH(CONCATENATE('RCCP-EXT-6'!K$8,'RCCP-EXT-6'!K$7),'RCCP Conversion'!$B$2:$AL$2,0)),0)</f>
        <v>0</v>
      </c>
      <c r="L99" s="7">
        <f>IFERROR(INDEX('RCCP Conversion'!$B$2:$AL$9999,MATCH('RCCP-EXT-6'!$B96,'RCCP Conversion'!$B$2:$B$9999,0),MATCH(CONCATENATE('RCCP-EXT-6'!L$8,'RCCP-EXT-6'!L$7),'RCCP Conversion'!$B$2:$AL$2,0)),0)</f>
        <v>0</v>
      </c>
      <c r="M99" s="7">
        <f>IFERROR(INDEX('RCCP Conversion'!$B$2:$AL$9999,MATCH('RCCP-EXT-6'!$B96,'RCCP Conversion'!$B$2:$B$9999,0),MATCH(CONCATENATE('RCCP-EXT-6'!M$8,'RCCP-EXT-6'!M$7),'RCCP Conversion'!$B$2:$AL$2,0)),0)</f>
        <v>0</v>
      </c>
      <c r="N99" s="7">
        <f>IFERROR(INDEX('RCCP Conversion'!$B$2:$AL$9999,MATCH('RCCP-EXT-6'!$B96,'RCCP Conversion'!$B$2:$B$9999,0),MATCH(CONCATENATE('RCCP-EXT-6'!N$8,'RCCP-EXT-6'!N$7),'RCCP Conversion'!$B$2:$AL$2,0)),0)</f>
        <v>0</v>
      </c>
      <c r="O99" s="7">
        <f>IFERROR(INDEX('RCCP Conversion'!$B$2:$AL$9999,MATCH('RCCP-EXT-6'!$B96,'RCCP Conversion'!$B$2:$B$9999,0),MATCH(CONCATENATE('RCCP-EXT-6'!O$8,'RCCP-EXT-6'!O$7),'RCCP Conversion'!$B$2:$AL$2,0)),0)</f>
        <v>0</v>
      </c>
      <c r="P99" s="7">
        <f>IFERROR(INDEX('RCCP Conversion'!$B$2:$AL$9999,MATCH('RCCP-EXT-6'!$B96,'RCCP Conversion'!$B$2:$B$9999,0),MATCH(CONCATENATE('RCCP-EXT-6'!P$8,'RCCP-EXT-6'!P$7),'RCCP Conversion'!$B$2:$AL$2,0)),0)</f>
        <v>0</v>
      </c>
      <c r="Q99" s="7">
        <f>IFERROR(INDEX('RCCP Conversion'!$B$2:$AL$9999,MATCH('RCCP-EXT-6'!$B96,'RCCP Conversion'!$B$2:$B$9999,0),MATCH(CONCATENATE('RCCP-EXT-6'!Q$8,'RCCP-EXT-6'!Q$7),'RCCP Conversion'!$B$2:$AL$2,0)),0)</f>
        <v>0</v>
      </c>
      <c r="R99" s="7">
        <f>IFERROR(INDEX('RCCP Conversion'!$B$2:$AL$9999,MATCH('RCCP-EXT-6'!$B96,'RCCP Conversion'!$B$2:$B$9999,0),MATCH(CONCATENATE('RCCP-EXT-6'!R$8,'RCCP-EXT-6'!R$7),'RCCP Conversion'!$B$2:$AL$2,0)),0)</f>
        <v>0</v>
      </c>
      <c r="S99" s="7">
        <f>IFERROR(INDEX('RCCP Conversion'!$B$2:$AL$9999,MATCH('RCCP-EXT-6'!$B96,'RCCP Conversion'!$B$2:$B$9999,0),MATCH(CONCATENATE('RCCP-EXT-6'!S$8,'RCCP-EXT-6'!S$7),'RCCP Conversion'!$B$2:$AL$2,0)),0)</f>
        <v>0</v>
      </c>
      <c r="T99" s="7">
        <f>IFERROR(INDEX('RCCP Conversion'!$B$2:$AL$9999,MATCH('RCCP-EXT-6'!$B96,'RCCP Conversion'!$B$2:$B$9999,0),MATCH(CONCATENATE('RCCP-EXT-6'!T$8,'RCCP-EXT-6'!T$7),'RCCP Conversion'!$B$2:$AL$2,0)),0)</f>
        <v>0</v>
      </c>
      <c r="U99" s="7">
        <f>IFERROR(INDEX('RCCP Conversion'!$B$2:$AL$9999,MATCH('RCCP-EXT-6'!$B96,'RCCP Conversion'!$B$2:$B$9999,0),MATCH(CONCATENATE('RCCP-EXT-6'!U$8,'RCCP-EXT-6'!U$7),'RCCP Conversion'!$B$2:$AL$2,0)),0)</f>
        <v>0</v>
      </c>
      <c r="V99" s="7">
        <f>IFERROR(INDEX('RCCP Conversion'!$B$2:$AL$9999,MATCH('RCCP-EXT-6'!$B96,'RCCP Conversion'!$B$2:$B$9999,0),MATCH(CONCATENATE('RCCP-EXT-6'!V$8,'RCCP-EXT-6'!V$7),'RCCP Conversion'!$B$2:$AL$2,0)),0)</f>
        <v>0</v>
      </c>
      <c r="W99" s="7">
        <f>IFERROR(INDEX('RCCP Conversion'!$B$2:$AL$9999,MATCH('RCCP-EXT-6'!$B96,'RCCP Conversion'!$B$2:$B$9999,0),MATCH(CONCATENATE('RCCP-EXT-6'!W$8,'RCCP-EXT-6'!W$7),'RCCP Conversion'!$B$2:$AL$2,0)),0)</f>
        <v>0</v>
      </c>
      <c r="X99" s="7">
        <f>IFERROR(INDEX('RCCP Conversion'!$B$2:$AL$9999,MATCH('RCCP-EXT-6'!$B96,'RCCP Conversion'!$B$2:$B$9999,0),MATCH(CONCATENATE('RCCP-EXT-6'!X$8,'RCCP-EXT-6'!X$7),'RCCP Conversion'!$B$2:$AL$2,0)),0)</f>
        <v>0</v>
      </c>
      <c r="Y99" s="7">
        <f>IFERROR(INDEX('RCCP Conversion'!$B$2:$AL$9999,MATCH('RCCP-EXT-6'!$B96,'RCCP Conversion'!$B$2:$B$9999,0),MATCH(CONCATENATE('RCCP-EXT-6'!Y$8,'RCCP-EXT-6'!Y$7),'RCCP Conversion'!$B$2:$AL$2,0)),0)</f>
        <v>0</v>
      </c>
      <c r="Z99" s="7">
        <f>IFERROR(INDEX('RCCP Conversion'!$B$2:$AL$9999,MATCH('RCCP-EXT-6'!$B96,'RCCP Conversion'!$B$2:$B$9999,0),MATCH(CONCATENATE('RCCP-EXT-6'!Z$8,'RCCP-EXT-6'!Z$7),'RCCP Conversion'!$B$2:$AL$2,0)),0)</f>
        <v>0</v>
      </c>
      <c r="AA99" s="7">
        <f>IFERROR(INDEX('RCCP Conversion'!$B$2:$AL$9999,MATCH('RCCP-EXT-6'!$B96,'RCCP Conversion'!$B$2:$B$9999,0),MATCH(CONCATENATE('RCCP-EXT-6'!AA$8,'RCCP-EXT-6'!AA$7),'RCCP Conversion'!$B$2:$AL$2,0)),0)</f>
        <v>0</v>
      </c>
      <c r="AB99" s="7">
        <f>IFERROR(INDEX('RCCP Conversion'!$B$2:$AL$9999,MATCH('RCCP-EXT-6'!$B96,'RCCP Conversion'!$B$2:$B$9999,0),MATCH(CONCATENATE('RCCP-EXT-6'!AB$8,'RCCP-EXT-6'!AB$7),'RCCP Conversion'!$B$2:$AL$2,0)),0)</f>
        <v>0</v>
      </c>
      <c r="AC99" s="7">
        <f>IFERROR(INDEX('RCCP Conversion'!$B$2:$AL$9999,MATCH('RCCP-EXT-6'!$B96,'RCCP Conversion'!$B$2:$B$9999,0),MATCH(CONCATENATE('RCCP-EXT-6'!AC$8,'RCCP-EXT-6'!AC$7),'RCCP Conversion'!$B$2:$AL$2,0)),0)</f>
        <v>0</v>
      </c>
      <c r="AD99" s="7">
        <f>IFERROR(INDEX('RCCP Conversion'!$B$2:$AL$9999,MATCH('RCCP-EXT-6'!$B96,'RCCP Conversion'!$B$2:$B$9999,0),MATCH(CONCATENATE('RCCP-EXT-6'!AD$8,'RCCP-EXT-6'!AD$7),'RCCP Conversion'!$B$2:$AL$2,0)),0)</f>
        <v>0</v>
      </c>
      <c r="AE99" s="7">
        <f>IFERROR(INDEX('RCCP Conversion'!$B$2:$AL$9999,MATCH('RCCP-EXT-6'!$B96,'RCCP Conversion'!$B$2:$B$9999,0),MATCH(CONCATENATE('RCCP-EXT-6'!AE$8,'RCCP-EXT-6'!AE$7),'RCCP Conversion'!$B$2:$AL$2,0)),0)</f>
        <v>0</v>
      </c>
      <c r="AF99" s="7">
        <f>IFERROR(INDEX('RCCP Conversion'!$B$2:$AL$9999,MATCH('RCCP-EXT-6'!$B96,'RCCP Conversion'!$B$2:$B$9999,0),MATCH(CONCATENATE('RCCP-EXT-6'!AF$8,'RCCP-EXT-6'!AF$7),'RCCP Conversion'!$B$2:$AL$2,0)),0)</f>
        <v>0</v>
      </c>
      <c r="AG99" s="7">
        <f>IFERROR(INDEX('RCCP Conversion'!$B$2:$AL$9999,MATCH('RCCP-EXT-6'!$B96,'RCCP Conversion'!$B$2:$B$9999,0),MATCH(CONCATENATE('RCCP-EXT-6'!AG$8,'RCCP-EXT-6'!AG$7),'RCCP Conversion'!$B$2:$AL$2,0)),0)</f>
        <v>0</v>
      </c>
      <c r="AH99" s="7">
        <f>IFERROR(INDEX('RCCP Conversion'!$B$2:$AL$9999,MATCH('RCCP-EXT-6'!$B96,'RCCP Conversion'!$B$2:$B$9999,0),MATCH(CONCATENATE('RCCP-EXT-6'!AH$8,'RCCP-EXT-6'!AH$7),'RCCP Conversion'!$B$2:$AL$2,0)),0)</f>
        <v>0</v>
      </c>
      <c r="AI99" s="7">
        <f>IFERROR(INDEX('RCCP Conversion'!$B$2:$AL$9999,MATCH('RCCP-EXT-6'!$B96,'RCCP Conversion'!$B$2:$B$9999,0),MATCH(CONCATENATE('RCCP-EXT-6'!AI$8,'RCCP-EXT-6'!AI$7),'RCCP Conversion'!$B$2:$AL$2,0)),0)</f>
        <v>0</v>
      </c>
      <c r="AJ99" s="7">
        <f>IFERROR(INDEX('RCCP Conversion'!$B$2:$AL$9999,MATCH('RCCP-EXT-6'!$B96,'RCCP Conversion'!$B$2:$B$9999,0),MATCH(CONCATENATE('RCCP-EXT-6'!AJ$8,'RCCP-EXT-6'!AJ$7),'RCCP Conversion'!$B$2:$AL$2,0)),0)</f>
        <v>0</v>
      </c>
      <c r="AK99" s="7">
        <f>IFERROR(INDEX('RCCP Conversion'!$B$2:$AL$9999,MATCH('RCCP-EXT-6'!$B96,'RCCP Conversion'!$B$2:$B$9999,0),MATCH(CONCATENATE('RCCP-EXT-6'!AK$8,'RCCP-EXT-6'!AK$7),'RCCP Conversion'!$B$2:$AL$2,0)),0)</f>
        <v>0</v>
      </c>
      <c r="AL99" s="7">
        <f>IFERROR(INDEX('RCCP Conversion'!$B$2:$AL$9999,MATCH('RCCP-EXT-6'!$B96,'RCCP Conversion'!$B$2:$B$9999,0),MATCH(CONCATENATE('RCCP-EXT-6'!AL$8,'RCCP-EXT-6'!AL$7),'RCCP Conversion'!$B$2:$AL$2,0)),0)</f>
        <v>0</v>
      </c>
      <c r="AM99" s="7">
        <f>IFERROR(INDEX('RCCP Conversion'!$B$2:$AL$9999,MATCH('RCCP-EXT-6'!$B96,'RCCP Conversion'!$B$2:$B$9999,0),MATCH(CONCATENATE('RCCP-EXT-6'!AM$8,'RCCP-EXT-6'!AM$7),'RCCP Conversion'!$B$2:$AL$2,0)),0)</f>
        <v>0</v>
      </c>
      <c r="AN99" s="7">
        <f>IFERROR(INDEX('RCCP Conversion'!$B$2:$AL$9999,MATCH('RCCP-EXT-6'!$B96,'RCCP Conversion'!$B$2:$B$9999,0),MATCH(CONCATENATE('RCCP-EXT-6'!AN$8,'RCCP-EXT-6'!AN$7),'RCCP Conversion'!$B$2:$AL$2,0)),0)</f>
        <v>0</v>
      </c>
    </row>
    <row r="100" spans="2:40" ht="13">
      <c r="B100" s="129" t="s">
        <v>77</v>
      </c>
      <c r="C100" s="102" t="s">
        <v>78</v>
      </c>
      <c r="D100" s="16"/>
      <c r="E100" s="8">
        <f t="shared" ref="E100:AN100" si="58">SUM(E99:E99)</f>
        <v>383340</v>
      </c>
      <c r="F100" s="8">
        <f t="shared" si="58"/>
        <v>288269.00496969558</v>
      </c>
      <c r="G100" s="8">
        <f t="shared" si="58"/>
        <v>277053.43079497025</v>
      </c>
      <c r="H100" s="8">
        <f t="shared" si="58"/>
        <v>0</v>
      </c>
      <c r="I100" s="8">
        <f t="shared" si="58"/>
        <v>0</v>
      </c>
      <c r="J100" s="8">
        <f t="shared" si="58"/>
        <v>0</v>
      </c>
      <c r="K100" s="8">
        <f t="shared" si="58"/>
        <v>0</v>
      </c>
      <c r="L100" s="8">
        <f t="shared" si="58"/>
        <v>0</v>
      </c>
      <c r="M100" s="8">
        <f t="shared" si="58"/>
        <v>0</v>
      </c>
      <c r="N100" s="8">
        <f t="shared" si="58"/>
        <v>0</v>
      </c>
      <c r="O100" s="8">
        <f t="shared" si="58"/>
        <v>0</v>
      </c>
      <c r="P100" s="8">
        <f t="shared" si="58"/>
        <v>0</v>
      </c>
      <c r="Q100" s="8">
        <f t="shared" si="58"/>
        <v>0</v>
      </c>
      <c r="R100" s="8">
        <f t="shared" si="58"/>
        <v>0</v>
      </c>
      <c r="S100" s="8">
        <f t="shared" si="58"/>
        <v>0</v>
      </c>
      <c r="T100" s="8">
        <f t="shared" si="58"/>
        <v>0</v>
      </c>
      <c r="U100" s="8">
        <f t="shared" si="58"/>
        <v>0</v>
      </c>
      <c r="V100" s="8">
        <f t="shared" si="58"/>
        <v>0</v>
      </c>
      <c r="W100" s="8">
        <f t="shared" si="58"/>
        <v>0</v>
      </c>
      <c r="X100" s="8">
        <f t="shared" si="58"/>
        <v>0</v>
      </c>
      <c r="Y100" s="8">
        <f t="shared" si="58"/>
        <v>0</v>
      </c>
      <c r="Z100" s="8">
        <f t="shared" si="58"/>
        <v>0</v>
      </c>
      <c r="AA100" s="8">
        <f t="shared" si="58"/>
        <v>0</v>
      </c>
      <c r="AB100" s="8">
        <f t="shared" si="58"/>
        <v>0</v>
      </c>
      <c r="AC100" s="8">
        <f t="shared" si="58"/>
        <v>0</v>
      </c>
      <c r="AD100" s="8">
        <f t="shared" si="58"/>
        <v>0</v>
      </c>
      <c r="AE100" s="8">
        <f t="shared" si="58"/>
        <v>0</v>
      </c>
      <c r="AF100" s="8">
        <f t="shared" si="58"/>
        <v>0</v>
      </c>
      <c r="AG100" s="8">
        <f t="shared" si="58"/>
        <v>0</v>
      </c>
      <c r="AH100" s="8">
        <f t="shared" si="58"/>
        <v>0</v>
      </c>
      <c r="AI100" s="8">
        <f t="shared" si="58"/>
        <v>0</v>
      </c>
      <c r="AJ100" s="8">
        <f t="shared" si="58"/>
        <v>0</v>
      </c>
      <c r="AK100" s="8">
        <f t="shared" si="58"/>
        <v>0</v>
      </c>
      <c r="AL100" s="8">
        <f t="shared" si="58"/>
        <v>0</v>
      </c>
      <c r="AM100" s="8">
        <f t="shared" si="58"/>
        <v>0</v>
      </c>
      <c r="AN100" s="8">
        <f t="shared" si="58"/>
        <v>0</v>
      </c>
    </row>
    <row r="101" spans="2:40" ht="26">
      <c r="B101" s="129" t="s">
        <v>79</v>
      </c>
      <c r="C101" s="103" t="s">
        <v>80</v>
      </c>
      <c r="D101" s="15">
        <v>0</v>
      </c>
      <c r="E101" s="9">
        <f t="shared" ref="E101:AN101" si="59">E99*$D101</f>
        <v>0</v>
      </c>
      <c r="F101" s="9">
        <f t="shared" si="59"/>
        <v>0</v>
      </c>
      <c r="G101" s="9">
        <f t="shared" si="59"/>
        <v>0</v>
      </c>
      <c r="H101" s="9">
        <f t="shared" si="59"/>
        <v>0</v>
      </c>
      <c r="I101" s="9">
        <f t="shared" si="59"/>
        <v>0</v>
      </c>
      <c r="J101" s="9">
        <f t="shared" si="59"/>
        <v>0</v>
      </c>
      <c r="K101" s="9">
        <f t="shared" si="59"/>
        <v>0</v>
      </c>
      <c r="L101" s="9">
        <f t="shared" si="59"/>
        <v>0</v>
      </c>
      <c r="M101" s="9">
        <f t="shared" si="59"/>
        <v>0</v>
      </c>
      <c r="N101" s="9">
        <f t="shared" si="59"/>
        <v>0</v>
      </c>
      <c r="O101" s="9">
        <f t="shared" si="59"/>
        <v>0</v>
      </c>
      <c r="P101" s="9">
        <f t="shared" si="59"/>
        <v>0</v>
      </c>
      <c r="Q101" s="9">
        <f t="shared" si="59"/>
        <v>0</v>
      </c>
      <c r="R101" s="9">
        <f t="shared" si="59"/>
        <v>0</v>
      </c>
      <c r="S101" s="9">
        <f t="shared" si="59"/>
        <v>0</v>
      </c>
      <c r="T101" s="9">
        <f t="shared" si="59"/>
        <v>0</v>
      </c>
      <c r="U101" s="9">
        <f t="shared" si="59"/>
        <v>0</v>
      </c>
      <c r="V101" s="9">
        <f t="shared" si="59"/>
        <v>0</v>
      </c>
      <c r="W101" s="9">
        <f t="shared" si="59"/>
        <v>0</v>
      </c>
      <c r="X101" s="9">
        <f t="shared" si="59"/>
        <v>0</v>
      </c>
      <c r="Y101" s="9">
        <f t="shared" si="59"/>
        <v>0</v>
      </c>
      <c r="Z101" s="9">
        <f t="shared" si="59"/>
        <v>0</v>
      </c>
      <c r="AA101" s="9">
        <f t="shared" si="59"/>
        <v>0</v>
      </c>
      <c r="AB101" s="9">
        <f t="shared" si="59"/>
        <v>0</v>
      </c>
      <c r="AC101" s="9">
        <f t="shared" si="59"/>
        <v>0</v>
      </c>
      <c r="AD101" s="9">
        <f t="shared" si="59"/>
        <v>0</v>
      </c>
      <c r="AE101" s="9">
        <f t="shared" si="59"/>
        <v>0</v>
      </c>
      <c r="AF101" s="9">
        <f t="shared" si="59"/>
        <v>0</v>
      </c>
      <c r="AG101" s="9">
        <f t="shared" si="59"/>
        <v>0</v>
      </c>
      <c r="AH101" s="9">
        <f t="shared" si="59"/>
        <v>0</v>
      </c>
      <c r="AI101" s="9">
        <f t="shared" si="59"/>
        <v>0</v>
      </c>
      <c r="AJ101" s="9">
        <f t="shared" si="59"/>
        <v>0</v>
      </c>
      <c r="AK101" s="9">
        <f t="shared" si="59"/>
        <v>0</v>
      </c>
      <c r="AL101" s="9">
        <f t="shared" si="59"/>
        <v>0</v>
      </c>
      <c r="AM101" s="9">
        <f t="shared" si="59"/>
        <v>0</v>
      </c>
      <c r="AN101" s="9">
        <f t="shared" si="59"/>
        <v>0</v>
      </c>
    </row>
    <row r="102" spans="2:40" ht="13">
      <c r="B102" s="130" t="s">
        <v>81</v>
      </c>
      <c r="C102" s="104" t="s">
        <v>82</v>
      </c>
      <c r="D102" s="96"/>
      <c r="E102" s="97">
        <f t="shared" ref="E102:AN102" si="60">SUM(E99:E99,E101,E103:E103)</f>
        <v>384340</v>
      </c>
      <c r="F102" s="97">
        <f t="shared" si="60"/>
        <v>288269.00496969558</v>
      </c>
      <c r="G102" s="97">
        <f t="shared" si="60"/>
        <v>277053.43079497025</v>
      </c>
      <c r="H102" s="97">
        <f t="shared" si="60"/>
        <v>0</v>
      </c>
      <c r="I102" s="97">
        <f t="shared" si="60"/>
        <v>0</v>
      </c>
      <c r="J102" s="97">
        <f t="shared" si="60"/>
        <v>0</v>
      </c>
      <c r="K102" s="97">
        <f t="shared" si="60"/>
        <v>0</v>
      </c>
      <c r="L102" s="97">
        <f t="shared" si="60"/>
        <v>0</v>
      </c>
      <c r="M102" s="97">
        <f t="shared" si="60"/>
        <v>0</v>
      </c>
      <c r="N102" s="97">
        <f t="shared" si="60"/>
        <v>0</v>
      </c>
      <c r="O102" s="97">
        <f t="shared" si="60"/>
        <v>0</v>
      </c>
      <c r="P102" s="97">
        <f t="shared" si="60"/>
        <v>0</v>
      </c>
      <c r="Q102" s="97">
        <f t="shared" si="60"/>
        <v>0</v>
      </c>
      <c r="R102" s="97">
        <f t="shared" si="60"/>
        <v>0</v>
      </c>
      <c r="S102" s="97">
        <f t="shared" si="60"/>
        <v>0</v>
      </c>
      <c r="T102" s="97">
        <f t="shared" si="60"/>
        <v>0</v>
      </c>
      <c r="U102" s="97">
        <f t="shared" si="60"/>
        <v>0</v>
      </c>
      <c r="V102" s="97">
        <f t="shared" si="60"/>
        <v>0</v>
      </c>
      <c r="W102" s="97">
        <f t="shared" si="60"/>
        <v>0</v>
      </c>
      <c r="X102" s="97">
        <f t="shared" si="60"/>
        <v>0</v>
      </c>
      <c r="Y102" s="97">
        <f t="shared" si="60"/>
        <v>0</v>
      </c>
      <c r="Z102" s="97">
        <f t="shared" si="60"/>
        <v>0</v>
      </c>
      <c r="AA102" s="97">
        <f t="shared" si="60"/>
        <v>0</v>
      </c>
      <c r="AB102" s="97">
        <f t="shared" si="60"/>
        <v>0</v>
      </c>
      <c r="AC102" s="97">
        <f t="shared" si="60"/>
        <v>0</v>
      </c>
      <c r="AD102" s="97">
        <f t="shared" si="60"/>
        <v>0</v>
      </c>
      <c r="AE102" s="97">
        <f t="shared" si="60"/>
        <v>0</v>
      </c>
      <c r="AF102" s="97">
        <f t="shared" si="60"/>
        <v>0</v>
      </c>
      <c r="AG102" s="97">
        <f t="shared" si="60"/>
        <v>0</v>
      </c>
      <c r="AH102" s="97">
        <f t="shared" si="60"/>
        <v>0</v>
      </c>
      <c r="AI102" s="97">
        <f t="shared" si="60"/>
        <v>0</v>
      </c>
      <c r="AJ102" s="97">
        <f t="shared" si="60"/>
        <v>0</v>
      </c>
      <c r="AK102" s="97">
        <f t="shared" si="60"/>
        <v>0</v>
      </c>
      <c r="AL102" s="97">
        <f t="shared" si="60"/>
        <v>0</v>
      </c>
      <c r="AM102" s="97">
        <f t="shared" si="60"/>
        <v>0</v>
      </c>
      <c r="AN102" s="97">
        <f t="shared" si="60"/>
        <v>0</v>
      </c>
    </row>
    <row r="103" spans="2:40" ht="39.5" thickBot="1">
      <c r="B103" s="131" t="s">
        <v>83</v>
      </c>
      <c r="C103" s="105" t="s">
        <v>84</v>
      </c>
      <c r="D103" s="39"/>
      <c r="E103" s="13">
        <v>1000</v>
      </c>
      <c r="F103" s="14"/>
      <c r="G103" s="14"/>
      <c r="H103" s="14"/>
      <c r="I103" s="14"/>
      <c r="J103" s="14"/>
      <c r="K103" s="14"/>
      <c r="L103" s="14"/>
      <c r="M103" s="14"/>
      <c r="N103" s="14"/>
      <c r="O103" s="14"/>
      <c r="P103" s="14"/>
      <c r="Q103" s="13"/>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row>
    <row r="104" spans="2:40" ht="26">
      <c r="B104" s="132" t="s">
        <v>85</v>
      </c>
      <c r="C104" s="106" t="s">
        <v>134</v>
      </c>
      <c r="D104" s="81"/>
      <c r="E104" s="76">
        <v>0</v>
      </c>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row>
    <row r="105" spans="2:40" ht="26.5" thickBot="1">
      <c r="B105" s="133" t="s">
        <v>86</v>
      </c>
      <c r="C105" s="107" t="s">
        <v>135</v>
      </c>
      <c r="D105" s="82"/>
      <c r="E105" s="84">
        <v>0</v>
      </c>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row>
    <row r="106" spans="2:40" ht="26.5" thickBot="1">
      <c r="B106" s="134" t="s">
        <v>87</v>
      </c>
      <c r="C106" s="108" t="s">
        <v>88</v>
      </c>
      <c r="D106" s="73"/>
      <c r="E106" s="80">
        <f t="shared" ref="E106:AN106" si="61">E102+E104-E105</f>
        <v>384340</v>
      </c>
      <c r="F106" s="80">
        <f t="shared" si="61"/>
        <v>288269.00496969558</v>
      </c>
      <c r="G106" s="80">
        <f t="shared" si="61"/>
        <v>277053.43079497025</v>
      </c>
      <c r="H106" s="80">
        <f t="shared" si="61"/>
        <v>0</v>
      </c>
      <c r="I106" s="80">
        <f t="shared" si="61"/>
        <v>0</v>
      </c>
      <c r="J106" s="80">
        <f t="shared" si="61"/>
        <v>0</v>
      </c>
      <c r="K106" s="80">
        <f t="shared" si="61"/>
        <v>0</v>
      </c>
      <c r="L106" s="80">
        <f t="shared" si="61"/>
        <v>0</v>
      </c>
      <c r="M106" s="80">
        <f t="shared" si="61"/>
        <v>0</v>
      </c>
      <c r="N106" s="80">
        <f t="shared" si="61"/>
        <v>0</v>
      </c>
      <c r="O106" s="80">
        <f t="shared" si="61"/>
        <v>0</v>
      </c>
      <c r="P106" s="80">
        <f t="shared" si="61"/>
        <v>0</v>
      </c>
      <c r="Q106" s="80">
        <f t="shared" si="61"/>
        <v>0</v>
      </c>
      <c r="R106" s="80">
        <f t="shared" si="61"/>
        <v>0</v>
      </c>
      <c r="S106" s="80">
        <f t="shared" si="61"/>
        <v>0</v>
      </c>
      <c r="T106" s="80">
        <f t="shared" si="61"/>
        <v>0</v>
      </c>
      <c r="U106" s="80">
        <f t="shared" si="61"/>
        <v>0</v>
      </c>
      <c r="V106" s="80">
        <f t="shared" si="61"/>
        <v>0</v>
      </c>
      <c r="W106" s="80">
        <f t="shared" si="61"/>
        <v>0</v>
      </c>
      <c r="X106" s="80">
        <f t="shared" si="61"/>
        <v>0</v>
      </c>
      <c r="Y106" s="80">
        <f t="shared" si="61"/>
        <v>0</v>
      </c>
      <c r="Z106" s="80">
        <f t="shared" si="61"/>
        <v>0</v>
      </c>
      <c r="AA106" s="80">
        <f t="shared" si="61"/>
        <v>0</v>
      </c>
      <c r="AB106" s="80">
        <f t="shared" si="61"/>
        <v>0</v>
      </c>
      <c r="AC106" s="80">
        <f t="shared" si="61"/>
        <v>0</v>
      </c>
      <c r="AD106" s="80">
        <f t="shared" si="61"/>
        <v>0</v>
      </c>
      <c r="AE106" s="80">
        <f t="shared" si="61"/>
        <v>0</v>
      </c>
      <c r="AF106" s="80">
        <f t="shared" si="61"/>
        <v>0</v>
      </c>
      <c r="AG106" s="80">
        <f t="shared" si="61"/>
        <v>0</v>
      </c>
      <c r="AH106" s="80">
        <f t="shared" si="61"/>
        <v>0</v>
      </c>
      <c r="AI106" s="80">
        <f t="shared" si="61"/>
        <v>0</v>
      </c>
      <c r="AJ106" s="80">
        <f t="shared" si="61"/>
        <v>0</v>
      </c>
      <c r="AK106" s="80">
        <f t="shared" si="61"/>
        <v>0</v>
      </c>
      <c r="AL106" s="80">
        <f t="shared" si="61"/>
        <v>0</v>
      </c>
      <c r="AM106" s="80">
        <f t="shared" si="61"/>
        <v>0</v>
      </c>
      <c r="AN106" s="80">
        <f t="shared" si="61"/>
        <v>0</v>
      </c>
    </row>
    <row r="107" spans="2:40" ht="26">
      <c r="B107" s="135" t="s">
        <v>68</v>
      </c>
      <c r="C107" s="109" t="s">
        <v>69</v>
      </c>
      <c r="D107" s="33"/>
      <c r="E107" s="10">
        <v>448827.19524296903</v>
      </c>
      <c r="F107" s="10">
        <v>448827.19524296903</v>
      </c>
      <c r="G107" s="10">
        <v>448827.19524296903</v>
      </c>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row>
    <row r="108" spans="2:40" ht="26.5" thickBot="1">
      <c r="B108" s="113" t="s">
        <v>89</v>
      </c>
      <c r="C108" s="110" t="s">
        <v>90</v>
      </c>
      <c r="D108" s="17"/>
      <c r="E108" s="11">
        <f>E106/E107</f>
        <v>0.85632065987432116</v>
      </c>
      <c r="F108" s="11">
        <f t="shared" ref="F108:G108" si="62">F106/F107</f>
        <v>0.64227169838414866</v>
      </c>
      <c r="G108" s="11">
        <f t="shared" si="62"/>
        <v>0.6172830740458799</v>
      </c>
      <c r="H108" s="11" t="e">
        <f t="shared" ref="H108" si="63">H106/H107</f>
        <v>#DIV/0!</v>
      </c>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row>
    <row r="109" spans="2:40" ht="13">
      <c r="B109" s="113" t="s">
        <v>70</v>
      </c>
      <c r="C109" s="110" t="s">
        <v>71</v>
      </c>
      <c r="D109" s="17"/>
      <c r="E109" s="12">
        <f t="shared" ref="E109:F109" si="64">E107</f>
        <v>448827.19524296903</v>
      </c>
      <c r="F109" s="12">
        <f t="shared" si="64"/>
        <v>448827.19524296903</v>
      </c>
      <c r="G109" s="12">
        <f>G107</f>
        <v>448827.19524296903</v>
      </c>
      <c r="H109" s="12">
        <f>H107</f>
        <v>0</v>
      </c>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spans="2:40" ht="26.5" thickBot="1">
      <c r="B110" s="136" t="s">
        <v>91</v>
      </c>
      <c r="C110" s="111" t="s">
        <v>92</v>
      </c>
      <c r="D110" s="18"/>
      <c r="E110" s="11">
        <f>E106/E109</f>
        <v>0.85632065987432116</v>
      </c>
      <c r="F110" s="11">
        <f t="shared" ref="F110:G110" si="65">F106/F109</f>
        <v>0.64227169838414866</v>
      </c>
      <c r="G110" s="11">
        <f t="shared" si="65"/>
        <v>0.6172830740458799</v>
      </c>
      <c r="H110" s="11" t="e">
        <f t="shared" ref="H110" si="66">H106/H109</f>
        <v>#DIV/0!</v>
      </c>
      <c r="I110" s="11"/>
      <c r="J110" s="11"/>
      <c r="K110" s="11"/>
      <c r="L110" s="11"/>
      <c r="M110" s="11"/>
      <c r="N110" s="11"/>
      <c r="O110" s="142"/>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row>
    <row r="111" spans="2:40" ht="13.5" thickBot="1">
      <c r="B111" s="143" t="s">
        <v>151</v>
      </c>
      <c r="C111" s="144"/>
      <c r="D111" s="145"/>
      <c r="E111" s="146"/>
      <c r="F111" s="146"/>
      <c r="G111" s="146"/>
      <c r="H111" s="146"/>
      <c r="I111" s="146"/>
      <c r="J111" s="146"/>
      <c r="K111" s="146"/>
      <c r="L111" s="146"/>
      <c r="M111" s="146"/>
      <c r="N111" s="146"/>
      <c r="O111" s="147"/>
      <c r="P111" s="146"/>
      <c r="Q111" s="146"/>
      <c r="R111" s="146"/>
      <c r="S111" s="146"/>
      <c r="T111" s="146"/>
      <c r="U111" s="146"/>
      <c r="V111" s="146"/>
      <c r="W111" s="146"/>
      <c r="X111" s="146"/>
      <c r="Y111" s="146"/>
      <c r="Z111" s="146"/>
      <c r="AA111" s="146"/>
      <c r="AB111" s="146"/>
      <c r="AC111" s="146"/>
      <c r="AD111" s="146"/>
      <c r="AE111" s="146"/>
      <c r="AF111" s="146"/>
      <c r="AG111" s="146"/>
      <c r="AH111" s="146"/>
      <c r="AI111" s="146"/>
      <c r="AJ111" s="146"/>
      <c r="AK111" s="146"/>
      <c r="AL111" s="146"/>
      <c r="AM111" s="146"/>
      <c r="AN111" s="146"/>
    </row>
    <row r="112" spans="2:40" ht="13.5" thickBot="1">
      <c r="B112" s="74" t="s">
        <v>93</v>
      </c>
      <c r="C112" s="74" t="s">
        <v>94</v>
      </c>
      <c r="D112" s="75"/>
      <c r="E112" s="83">
        <f t="shared" ref="E112:AN112" si="67">SUM(E102,-E105)</f>
        <v>384340</v>
      </c>
      <c r="F112" s="83">
        <f t="shared" si="67"/>
        <v>288269.00496969558</v>
      </c>
      <c r="G112" s="83">
        <f t="shared" si="67"/>
        <v>277053.43079497025</v>
      </c>
      <c r="H112" s="83">
        <f t="shared" si="67"/>
        <v>0</v>
      </c>
      <c r="I112" s="83">
        <f t="shared" si="67"/>
        <v>0</v>
      </c>
      <c r="J112" s="83">
        <f t="shared" si="67"/>
        <v>0</v>
      </c>
      <c r="K112" s="83">
        <f t="shared" si="67"/>
        <v>0</v>
      </c>
      <c r="L112" s="83">
        <f t="shared" si="67"/>
        <v>0</v>
      </c>
      <c r="M112" s="83">
        <f t="shared" si="67"/>
        <v>0</v>
      </c>
      <c r="N112" s="83">
        <f t="shared" si="67"/>
        <v>0</v>
      </c>
      <c r="O112" s="83">
        <f t="shared" si="67"/>
        <v>0</v>
      </c>
      <c r="P112" s="83">
        <f t="shared" si="67"/>
        <v>0</v>
      </c>
      <c r="Q112" s="83">
        <f t="shared" si="67"/>
        <v>0</v>
      </c>
      <c r="R112" s="83">
        <f t="shared" si="67"/>
        <v>0</v>
      </c>
      <c r="S112" s="83">
        <f t="shared" si="67"/>
        <v>0</v>
      </c>
      <c r="T112" s="83">
        <f t="shared" si="67"/>
        <v>0</v>
      </c>
      <c r="U112" s="83">
        <f t="shared" si="67"/>
        <v>0</v>
      </c>
      <c r="V112" s="83">
        <f t="shared" si="67"/>
        <v>0</v>
      </c>
      <c r="W112" s="83">
        <f t="shared" si="67"/>
        <v>0</v>
      </c>
      <c r="X112" s="83">
        <f t="shared" si="67"/>
        <v>0</v>
      </c>
      <c r="Y112" s="83">
        <f t="shared" si="67"/>
        <v>0</v>
      </c>
      <c r="Z112" s="83">
        <f t="shared" si="67"/>
        <v>0</v>
      </c>
      <c r="AA112" s="83">
        <f t="shared" si="67"/>
        <v>0</v>
      </c>
      <c r="AB112" s="83">
        <f t="shared" si="67"/>
        <v>0</v>
      </c>
      <c r="AC112" s="83">
        <f t="shared" si="67"/>
        <v>0</v>
      </c>
      <c r="AD112" s="83">
        <f t="shared" si="67"/>
        <v>0</v>
      </c>
      <c r="AE112" s="83">
        <f t="shared" si="67"/>
        <v>0</v>
      </c>
      <c r="AF112" s="83">
        <f t="shared" si="67"/>
        <v>0</v>
      </c>
      <c r="AG112" s="83">
        <f t="shared" si="67"/>
        <v>0</v>
      </c>
      <c r="AH112" s="83">
        <f t="shared" si="67"/>
        <v>0</v>
      </c>
      <c r="AI112" s="83">
        <f t="shared" si="67"/>
        <v>0</v>
      </c>
      <c r="AJ112" s="83">
        <f t="shared" si="67"/>
        <v>0</v>
      </c>
      <c r="AK112" s="83">
        <f t="shared" si="67"/>
        <v>0</v>
      </c>
      <c r="AL112" s="83">
        <f t="shared" si="67"/>
        <v>0</v>
      </c>
      <c r="AM112" s="83">
        <f t="shared" si="67"/>
        <v>0</v>
      </c>
      <c r="AN112" s="83">
        <f t="shared" si="67"/>
        <v>0</v>
      </c>
    </row>
    <row r="113" spans="2:40" ht="13" thickBot="1"/>
    <row r="114" spans="2:40" ht="13" thickBot="1">
      <c r="B114" s="119" t="s">
        <v>208</v>
      </c>
      <c r="C114" s="62"/>
      <c r="D114" s="62"/>
      <c r="E114" s="63">
        <v>0</v>
      </c>
      <c r="F114" s="63">
        <v>1</v>
      </c>
      <c r="G114" s="63">
        <v>2</v>
      </c>
      <c r="H114" s="63">
        <v>3</v>
      </c>
      <c r="I114" s="63">
        <v>4</v>
      </c>
      <c r="J114" s="63">
        <v>5</v>
      </c>
      <c r="K114" s="63">
        <v>6</v>
      </c>
      <c r="L114" s="63">
        <v>7</v>
      </c>
      <c r="M114" s="63">
        <v>8</v>
      </c>
      <c r="N114" s="63">
        <v>9</v>
      </c>
      <c r="O114" s="63">
        <v>10</v>
      </c>
      <c r="P114" s="63">
        <v>11</v>
      </c>
      <c r="Q114" s="63">
        <v>12</v>
      </c>
      <c r="R114" s="63">
        <v>13</v>
      </c>
      <c r="S114" s="63">
        <v>14</v>
      </c>
      <c r="T114" s="63">
        <v>15</v>
      </c>
      <c r="U114" s="63">
        <v>16</v>
      </c>
      <c r="V114" s="63">
        <v>17</v>
      </c>
      <c r="W114" s="63">
        <v>18</v>
      </c>
      <c r="X114" s="63">
        <v>19</v>
      </c>
      <c r="Y114" s="63">
        <v>20</v>
      </c>
      <c r="Z114" s="63">
        <v>21</v>
      </c>
      <c r="AA114" s="63">
        <v>22</v>
      </c>
      <c r="AB114" s="63">
        <v>23</v>
      </c>
      <c r="AC114" s="63">
        <v>24</v>
      </c>
      <c r="AD114" s="63">
        <v>25</v>
      </c>
      <c r="AE114" s="63">
        <v>26</v>
      </c>
      <c r="AF114" s="63">
        <v>27</v>
      </c>
      <c r="AG114" s="63">
        <v>28</v>
      </c>
      <c r="AH114" s="63">
        <v>29</v>
      </c>
      <c r="AI114" s="63">
        <v>30</v>
      </c>
      <c r="AJ114" s="63">
        <v>31</v>
      </c>
      <c r="AK114" s="63">
        <v>32</v>
      </c>
      <c r="AL114" s="63">
        <v>33</v>
      </c>
      <c r="AM114" s="63">
        <v>34</v>
      </c>
      <c r="AN114" s="64">
        <v>35</v>
      </c>
    </row>
    <row r="115" spans="2:40" ht="13">
      <c r="B115" s="209" t="s">
        <v>75</v>
      </c>
      <c r="C115" s="211" t="s">
        <v>67</v>
      </c>
      <c r="D115" s="213" t="s">
        <v>76</v>
      </c>
      <c r="E115" s="3" t="str">
        <f>VLOOKUP(($C$3+E$6),'Dates conversion sheet'!$G:$H,2,0)</f>
        <v>Nov</v>
      </c>
      <c r="F115" s="3" t="str">
        <f>VLOOKUP(($C$3+F$6),'Dates conversion sheet'!$G:$H,2,0)</f>
        <v>Dec</v>
      </c>
      <c r="G115" s="3" t="str">
        <f>VLOOKUP(($C$3+G$6),'Dates conversion sheet'!$G:$H,2,0)</f>
        <v>Jan</v>
      </c>
      <c r="H115" s="3" t="str">
        <f>VLOOKUP(($C$3+H$6),'Dates conversion sheet'!$G:$H,2,0)</f>
        <v>Feb</v>
      </c>
      <c r="I115" s="3" t="str">
        <f>VLOOKUP(($C$3+I$6),'Dates conversion sheet'!$G:$H,2,0)</f>
        <v>Mar</v>
      </c>
      <c r="J115" s="3" t="str">
        <f>VLOOKUP(($C$3+J$6),'Dates conversion sheet'!$G:$H,2,0)</f>
        <v>Apr</v>
      </c>
      <c r="K115" s="3" t="str">
        <f>VLOOKUP(($C$3+K$6),'Dates conversion sheet'!$G:$H,2,0)</f>
        <v>May</v>
      </c>
      <c r="L115" s="3" t="str">
        <f>VLOOKUP(($C$3+L$6),'Dates conversion sheet'!$G:$H,2,0)</f>
        <v>Jun</v>
      </c>
      <c r="M115" s="3" t="str">
        <f>VLOOKUP(($C$3+M$6),'Dates conversion sheet'!$G:$H,2,0)</f>
        <v>Jul</v>
      </c>
      <c r="N115" s="3" t="str">
        <f>VLOOKUP(($C$3+N$6),'Dates conversion sheet'!$G:$H,2,0)</f>
        <v>Aug</v>
      </c>
      <c r="O115" s="3" t="str">
        <f>VLOOKUP(($C$3+O$6),'Dates conversion sheet'!$G:$H,2,0)</f>
        <v>Sep</v>
      </c>
      <c r="P115" s="3" t="str">
        <f>VLOOKUP(($C$3+P$6),'Dates conversion sheet'!$G:$H,2,0)</f>
        <v>Oct</v>
      </c>
      <c r="Q115" s="3" t="str">
        <f>VLOOKUP(($C$3+Q$6),'Dates conversion sheet'!$G:$H,2,0)</f>
        <v>Nov</v>
      </c>
      <c r="R115" s="3" t="str">
        <f>VLOOKUP(($C$3+R$6),'Dates conversion sheet'!$G:$H,2,0)</f>
        <v>Dec</v>
      </c>
      <c r="S115" s="3" t="str">
        <f>VLOOKUP(($C$3+S$6),'Dates conversion sheet'!$G:$H,2,0)</f>
        <v>Jan</v>
      </c>
      <c r="T115" s="3" t="str">
        <f>VLOOKUP(($C$3+T$6),'Dates conversion sheet'!$G:$H,2,0)</f>
        <v>Feb</v>
      </c>
      <c r="U115" s="3" t="str">
        <f>VLOOKUP(($C$3+U$6),'Dates conversion sheet'!$G:$H,2,0)</f>
        <v>Mar</v>
      </c>
      <c r="V115" s="3" t="str">
        <f>VLOOKUP(($C$3+V$6),'Dates conversion sheet'!$G:$H,2,0)</f>
        <v>Apr</v>
      </c>
      <c r="W115" s="3" t="str">
        <f>VLOOKUP(($C$3+W$6),'Dates conversion sheet'!$G:$H,2,0)</f>
        <v>May</v>
      </c>
      <c r="X115" s="3" t="str">
        <f>VLOOKUP(($C$3+X$6),'Dates conversion sheet'!$G:$H,2,0)</f>
        <v>Jun</v>
      </c>
      <c r="Y115" s="3" t="str">
        <f>VLOOKUP(($C$3+Y$6),'Dates conversion sheet'!$G:$H,2,0)</f>
        <v>Jul</v>
      </c>
      <c r="Z115" s="3" t="str">
        <f>VLOOKUP(($C$3+Z$6),'Dates conversion sheet'!$G:$H,2,0)</f>
        <v>Aug</v>
      </c>
      <c r="AA115" s="3" t="str">
        <f>VLOOKUP(($C$3+AA$6),'Dates conversion sheet'!$G:$H,2,0)</f>
        <v>Sep</v>
      </c>
      <c r="AB115" s="3" t="str">
        <f>VLOOKUP(($C$3+AB$6),'Dates conversion sheet'!$G:$H,2,0)</f>
        <v>Oct</v>
      </c>
      <c r="AC115" s="3" t="str">
        <f>VLOOKUP(($C$3+AC$6),'Dates conversion sheet'!$G:$H,2,0)</f>
        <v>Nov</v>
      </c>
      <c r="AD115" s="3" t="str">
        <f>VLOOKUP(($C$3+AD$6),'Dates conversion sheet'!$G:$H,2,0)</f>
        <v>Dec</v>
      </c>
      <c r="AE115" s="3" t="str">
        <f>VLOOKUP(($C$3+AE$6),'Dates conversion sheet'!$G:$H,2,0)</f>
        <v>Jan</v>
      </c>
      <c r="AF115" s="3" t="str">
        <f>VLOOKUP(($C$3+AF$6),'Dates conversion sheet'!$G:$H,2,0)</f>
        <v>Feb</v>
      </c>
      <c r="AG115" s="3" t="str">
        <f>VLOOKUP(($C$3+AG$6),'Dates conversion sheet'!$G:$H,2,0)</f>
        <v>Mar</v>
      </c>
      <c r="AH115" s="3" t="str">
        <f>VLOOKUP(($C$3+AH$6),'Dates conversion sheet'!$G:$H,2,0)</f>
        <v>Apr</v>
      </c>
      <c r="AI115" s="3" t="str">
        <f>VLOOKUP(($C$3+AI$6),'Dates conversion sheet'!$G:$H,2,0)</f>
        <v>May</v>
      </c>
      <c r="AJ115" s="3" t="str">
        <f>VLOOKUP(($C$3+AJ$6),'Dates conversion sheet'!$G:$H,2,0)</f>
        <v>Jun</v>
      </c>
      <c r="AK115" s="3" t="str">
        <f>VLOOKUP(($C$3+AK$6),'Dates conversion sheet'!$G:$H,2,0)</f>
        <v>Jul</v>
      </c>
      <c r="AL115" s="3" t="str">
        <f>VLOOKUP(($C$3+AL$6),'Dates conversion sheet'!$G:$H,2,0)</f>
        <v>Aug</v>
      </c>
      <c r="AM115" s="3" t="str">
        <f>VLOOKUP(($C$3+AM$6),'Dates conversion sheet'!$G:$H,2,0)</f>
        <v>Sep</v>
      </c>
      <c r="AN115" s="3" t="str">
        <f>VLOOKUP(($C$3+AN$6),'Dates conversion sheet'!$G:$H,2,0)</f>
        <v>Oct</v>
      </c>
    </row>
    <row r="116" spans="2:40" ht="13" thickBot="1">
      <c r="B116" s="210"/>
      <c r="C116" s="212"/>
      <c r="D116" s="214"/>
      <c r="E116" s="4">
        <f>$C$4</f>
        <v>2022</v>
      </c>
      <c r="F116" s="4">
        <f>IF(F$7="Jan",E$8+1,E$8)</f>
        <v>2022</v>
      </c>
      <c r="G116" s="4">
        <f t="shared" ref="G116:AN116" si="68">IF(G$7="Jan",F$8+1,F$8)</f>
        <v>2023</v>
      </c>
      <c r="H116" s="4">
        <f t="shared" si="68"/>
        <v>2023</v>
      </c>
      <c r="I116" s="4">
        <f t="shared" si="68"/>
        <v>2023</v>
      </c>
      <c r="J116" s="4">
        <f t="shared" si="68"/>
        <v>2023</v>
      </c>
      <c r="K116" s="4">
        <f t="shared" si="68"/>
        <v>2023</v>
      </c>
      <c r="L116" s="4">
        <f t="shared" si="68"/>
        <v>2023</v>
      </c>
      <c r="M116" s="4">
        <f t="shared" si="68"/>
        <v>2023</v>
      </c>
      <c r="N116" s="4">
        <f t="shared" si="68"/>
        <v>2023</v>
      </c>
      <c r="O116" s="4">
        <f t="shared" si="68"/>
        <v>2023</v>
      </c>
      <c r="P116" s="4">
        <f t="shared" si="68"/>
        <v>2023</v>
      </c>
      <c r="Q116" s="4">
        <f t="shared" si="68"/>
        <v>2023</v>
      </c>
      <c r="R116" s="4">
        <f t="shared" si="68"/>
        <v>2023</v>
      </c>
      <c r="S116" s="4">
        <f t="shared" si="68"/>
        <v>2024</v>
      </c>
      <c r="T116" s="4">
        <f t="shared" si="68"/>
        <v>2024</v>
      </c>
      <c r="U116" s="4">
        <f t="shared" si="68"/>
        <v>2024</v>
      </c>
      <c r="V116" s="4">
        <f t="shared" si="68"/>
        <v>2024</v>
      </c>
      <c r="W116" s="4">
        <f t="shared" si="68"/>
        <v>2024</v>
      </c>
      <c r="X116" s="4">
        <f t="shared" si="68"/>
        <v>2024</v>
      </c>
      <c r="Y116" s="4">
        <f t="shared" si="68"/>
        <v>2024</v>
      </c>
      <c r="Z116" s="4">
        <f t="shared" si="68"/>
        <v>2024</v>
      </c>
      <c r="AA116" s="4">
        <f t="shared" si="68"/>
        <v>2024</v>
      </c>
      <c r="AB116" s="4">
        <f t="shared" si="68"/>
        <v>2024</v>
      </c>
      <c r="AC116" s="4">
        <f t="shared" si="68"/>
        <v>2024</v>
      </c>
      <c r="AD116" s="4">
        <f t="shared" si="68"/>
        <v>2024</v>
      </c>
      <c r="AE116" s="4">
        <f t="shared" si="68"/>
        <v>2025</v>
      </c>
      <c r="AF116" s="4">
        <f t="shared" si="68"/>
        <v>2025</v>
      </c>
      <c r="AG116" s="4">
        <f t="shared" si="68"/>
        <v>2025</v>
      </c>
      <c r="AH116" s="4">
        <f t="shared" si="68"/>
        <v>2025</v>
      </c>
      <c r="AI116" s="4">
        <f t="shared" si="68"/>
        <v>2025</v>
      </c>
      <c r="AJ116" s="4">
        <f t="shared" si="68"/>
        <v>2025</v>
      </c>
      <c r="AK116" s="4">
        <f t="shared" si="68"/>
        <v>2025</v>
      </c>
      <c r="AL116" s="4">
        <f t="shared" si="68"/>
        <v>2025</v>
      </c>
      <c r="AM116" s="4">
        <f t="shared" si="68"/>
        <v>2025</v>
      </c>
      <c r="AN116" s="4">
        <f t="shared" si="68"/>
        <v>2025</v>
      </c>
    </row>
    <row r="117" spans="2:40" ht="13">
      <c r="B117" s="128" t="s">
        <v>150</v>
      </c>
      <c r="C117" s="101" t="s">
        <v>133</v>
      </c>
      <c r="D117" s="95"/>
      <c r="E117" s="7">
        <v>273925</v>
      </c>
      <c r="F117" s="7">
        <v>254255.45701544156</v>
      </c>
      <c r="G117" s="7">
        <v>223378.42480844245</v>
      </c>
      <c r="H117" s="7">
        <v>0</v>
      </c>
      <c r="I117" s="7">
        <f>IFERROR(INDEX('RCCP Conversion'!$B$2:$AL$9999,MATCH('RCCP-EXT-10'!$B114,'RCCP Conversion'!$B$2:$B$9999,0),MATCH(CONCATENATE('RCCP-EXT-10'!I$8,'RCCP-EXT-10'!I$7),'RCCP Conversion'!$B$2:$AL$2,0)),0)</f>
        <v>0</v>
      </c>
      <c r="J117" s="7">
        <f>IFERROR(INDEX('RCCP Conversion'!$B$2:$AL$9999,MATCH('RCCP-EXT-10'!$B114,'RCCP Conversion'!$B$2:$B$9999,0),MATCH(CONCATENATE('RCCP-EXT-10'!J$8,'RCCP-EXT-10'!J$7),'RCCP Conversion'!$B$2:$AL$2,0)),0)</f>
        <v>0</v>
      </c>
      <c r="K117" s="7">
        <f>IFERROR(INDEX('RCCP Conversion'!$B$2:$AL$9999,MATCH('RCCP-EXT-10'!$B114,'RCCP Conversion'!$B$2:$B$9999,0),MATCH(CONCATENATE('RCCP-EXT-10'!K$8,'RCCP-EXT-10'!K$7),'RCCP Conversion'!$B$2:$AL$2,0)),0)</f>
        <v>0</v>
      </c>
      <c r="L117" s="7">
        <f>IFERROR(INDEX('RCCP Conversion'!$B$2:$AL$9999,MATCH('RCCP-EXT-10'!$B114,'RCCP Conversion'!$B$2:$B$9999,0),MATCH(CONCATENATE('RCCP-EXT-10'!L$8,'RCCP-EXT-10'!L$7),'RCCP Conversion'!$B$2:$AL$2,0)),0)</f>
        <v>0</v>
      </c>
      <c r="M117" s="7">
        <f>IFERROR(INDEX('RCCP Conversion'!$B$2:$AL$9999,MATCH('RCCP-EXT-10'!$B114,'RCCP Conversion'!$B$2:$B$9999,0),MATCH(CONCATENATE('RCCP-EXT-10'!M$8,'RCCP-EXT-10'!M$7),'RCCP Conversion'!$B$2:$AL$2,0)),0)</f>
        <v>0</v>
      </c>
      <c r="N117" s="7">
        <f>IFERROR(INDEX('RCCP Conversion'!$B$2:$AL$9999,MATCH('RCCP-EXT-10'!$B114,'RCCP Conversion'!$B$2:$B$9999,0),MATCH(CONCATENATE('RCCP-EXT-10'!N$8,'RCCP-EXT-10'!N$7),'RCCP Conversion'!$B$2:$AL$2,0)),0)</f>
        <v>0</v>
      </c>
      <c r="O117" s="7">
        <f>IFERROR(INDEX('RCCP Conversion'!$B$2:$AL$9999,MATCH('RCCP-EXT-10'!$B114,'RCCP Conversion'!$B$2:$B$9999,0),MATCH(CONCATENATE('RCCP-EXT-10'!O$8,'RCCP-EXT-10'!O$7),'RCCP Conversion'!$B$2:$AL$2,0)),0)</f>
        <v>0</v>
      </c>
      <c r="P117" s="7">
        <f>IFERROR(INDEX('RCCP Conversion'!$B$2:$AL$9999,MATCH('RCCP-EXT-10'!$B114,'RCCP Conversion'!$B$2:$B$9999,0),MATCH(CONCATENATE('RCCP-EXT-10'!P$8,'RCCP-EXT-10'!P$7),'RCCP Conversion'!$B$2:$AL$2,0)),0)</f>
        <v>0</v>
      </c>
      <c r="Q117" s="7">
        <f>IFERROR(INDEX('RCCP Conversion'!$B$2:$AL$9999,MATCH('RCCP-EXT-10'!$B114,'RCCP Conversion'!$B$2:$B$9999,0),MATCH(CONCATENATE('RCCP-EXT-10'!Q$8,'RCCP-EXT-10'!Q$7),'RCCP Conversion'!$B$2:$AL$2,0)),0)</f>
        <v>0</v>
      </c>
      <c r="R117" s="7">
        <f>IFERROR(INDEX('RCCP Conversion'!$B$2:$AL$9999,MATCH('RCCP-EXT-10'!$B114,'RCCP Conversion'!$B$2:$B$9999,0),MATCH(CONCATENATE('RCCP-EXT-10'!R$8,'RCCP-EXT-10'!R$7),'RCCP Conversion'!$B$2:$AL$2,0)),0)</f>
        <v>0</v>
      </c>
      <c r="S117" s="7">
        <f>IFERROR(INDEX('RCCP Conversion'!$B$2:$AL$9999,MATCH('RCCP-EXT-10'!$B114,'RCCP Conversion'!$B$2:$B$9999,0),MATCH(CONCATENATE('RCCP-EXT-10'!S$8,'RCCP-EXT-10'!S$7),'RCCP Conversion'!$B$2:$AL$2,0)),0)</f>
        <v>0</v>
      </c>
      <c r="T117" s="7">
        <f>IFERROR(INDEX('RCCP Conversion'!$B$2:$AL$9999,MATCH('RCCP-EXT-10'!$B114,'RCCP Conversion'!$B$2:$B$9999,0),MATCH(CONCATENATE('RCCP-EXT-10'!T$8,'RCCP-EXT-10'!T$7),'RCCP Conversion'!$B$2:$AL$2,0)),0)</f>
        <v>0</v>
      </c>
      <c r="U117" s="7">
        <f>IFERROR(INDEX('RCCP Conversion'!$B$2:$AL$9999,MATCH('RCCP-EXT-10'!$B114,'RCCP Conversion'!$B$2:$B$9999,0),MATCH(CONCATENATE('RCCP-EXT-10'!U$8,'RCCP-EXT-10'!U$7),'RCCP Conversion'!$B$2:$AL$2,0)),0)</f>
        <v>0</v>
      </c>
      <c r="V117" s="7">
        <f>IFERROR(INDEX('RCCP Conversion'!$B$2:$AL$9999,MATCH('RCCP-EXT-10'!$B114,'RCCP Conversion'!$B$2:$B$9999,0),MATCH(CONCATENATE('RCCP-EXT-10'!V$8,'RCCP-EXT-10'!V$7),'RCCP Conversion'!$B$2:$AL$2,0)),0)</f>
        <v>0</v>
      </c>
      <c r="W117" s="7">
        <f>IFERROR(INDEX('RCCP Conversion'!$B$2:$AL$9999,MATCH('RCCP-EXT-10'!$B114,'RCCP Conversion'!$B$2:$B$9999,0),MATCH(CONCATENATE('RCCP-EXT-10'!W$8,'RCCP-EXT-10'!W$7),'RCCP Conversion'!$B$2:$AL$2,0)),0)</f>
        <v>0</v>
      </c>
      <c r="X117" s="7">
        <f>IFERROR(INDEX('RCCP Conversion'!$B$2:$AL$9999,MATCH('RCCP-EXT-10'!$B114,'RCCP Conversion'!$B$2:$B$9999,0),MATCH(CONCATENATE('RCCP-EXT-10'!X$8,'RCCP-EXT-10'!X$7),'RCCP Conversion'!$B$2:$AL$2,0)),0)</f>
        <v>0</v>
      </c>
      <c r="Y117" s="7">
        <f>IFERROR(INDEX('RCCP Conversion'!$B$2:$AL$9999,MATCH('RCCP-EXT-10'!$B114,'RCCP Conversion'!$B$2:$B$9999,0),MATCH(CONCATENATE('RCCP-EXT-10'!Y$8,'RCCP-EXT-10'!Y$7),'RCCP Conversion'!$B$2:$AL$2,0)),0)</f>
        <v>0</v>
      </c>
      <c r="Z117" s="7">
        <f>IFERROR(INDEX('RCCP Conversion'!$B$2:$AL$9999,MATCH('RCCP-EXT-10'!$B114,'RCCP Conversion'!$B$2:$B$9999,0),MATCH(CONCATENATE('RCCP-EXT-10'!Z$8,'RCCP-EXT-10'!Z$7),'RCCP Conversion'!$B$2:$AL$2,0)),0)</f>
        <v>0</v>
      </c>
      <c r="AA117" s="7">
        <f>IFERROR(INDEX('RCCP Conversion'!$B$2:$AL$9999,MATCH('RCCP-EXT-10'!$B114,'RCCP Conversion'!$B$2:$B$9999,0),MATCH(CONCATENATE('RCCP-EXT-10'!AA$8,'RCCP-EXT-10'!AA$7),'RCCP Conversion'!$B$2:$AL$2,0)),0)</f>
        <v>0</v>
      </c>
      <c r="AB117" s="7">
        <f>IFERROR(INDEX('RCCP Conversion'!$B$2:$AL$9999,MATCH('RCCP-EXT-10'!$B114,'RCCP Conversion'!$B$2:$B$9999,0),MATCH(CONCATENATE('RCCP-EXT-10'!AB$8,'RCCP-EXT-10'!AB$7),'RCCP Conversion'!$B$2:$AL$2,0)),0)</f>
        <v>0</v>
      </c>
      <c r="AC117" s="7">
        <f>IFERROR(INDEX('RCCP Conversion'!$B$2:$AL$9999,MATCH('RCCP-EXT-10'!$B114,'RCCP Conversion'!$B$2:$B$9999,0),MATCH(CONCATENATE('RCCP-EXT-10'!AC$8,'RCCP-EXT-10'!AC$7),'RCCP Conversion'!$B$2:$AL$2,0)),0)</f>
        <v>0</v>
      </c>
      <c r="AD117" s="7">
        <f>IFERROR(INDEX('RCCP Conversion'!$B$2:$AL$9999,MATCH('RCCP-EXT-10'!$B114,'RCCP Conversion'!$B$2:$B$9999,0),MATCH(CONCATENATE('RCCP-EXT-10'!AD$8,'RCCP-EXT-10'!AD$7),'RCCP Conversion'!$B$2:$AL$2,0)),0)</f>
        <v>0</v>
      </c>
      <c r="AE117" s="7">
        <f>IFERROR(INDEX('RCCP Conversion'!$B$2:$AL$9999,MATCH('RCCP-EXT-10'!$B114,'RCCP Conversion'!$B$2:$B$9999,0),MATCH(CONCATENATE('RCCP-EXT-10'!AE$8,'RCCP-EXT-10'!AE$7),'RCCP Conversion'!$B$2:$AL$2,0)),0)</f>
        <v>0</v>
      </c>
      <c r="AF117" s="7">
        <f>IFERROR(INDEX('RCCP Conversion'!$B$2:$AL$9999,MATCH('RCCP-EXT-10'!$B114,'RCCP Conversion'!$B$2:$B$9999,0),MATCH(CONCATENATE('RCCP-EXT-10'!AF$8,'RCCP-EXT-10'!AF$7),'RCCP Conversion'!$B$2:$AL$2,0)),0)</f>
        <v>0</v>
      </c>
      <c r="AG117" s="7">
        <f>IFERROR(INDEX('RCCP Conversion'!$B$2:$AL$9999,MATCH('RCCP-EXT-10'!$B114,'RCCP Conversion'!$B$2:$B$9999,0),MATCH(CONCATENATE('RCCP-EXT-10'!AG$8,'RCCP-EXT-10'!AG$7),'RCCP Conversion'!$B$2:$AL$2,0)),0)</f>
        <v>0</v>
      </c>
      <c r="AH117" s="7">
        <f>IFERROR(INDEX('RCCP Conversion'!$B$2:$AL$9999,MATCH('RCCP-EXT-10'!$B114,'RCCP Conversion'!$B$2:$B$9999,0),MATCH(CONCATENATE('RCCP-EXT-10'!AH$8,'RCCP-EXT-10'!AH$7),'RCCP Conversion'!$B$2:$AL$2,0)),0)</f>
        <v>0</v>
      </c>
      <c r="AI117" s="7">
        <f>IFERROR(INDEX('RCCP Conversion'!$B$2:$AL$9999,MATCH('RCCP-EXT-10'!$B114,'RCCP Conversion'!$B$2:$B$9999,0),MATCH(CONCATENATE('RCCP-EXT-10'!AI$8,'RCCP-EXT-10'!AI$7),'RCCP Conversion'!$B$2:$AL$2,0)),0)</f>
        <v>0</v>
      </c>
      <c r="AJ117" s="7">
        <f>IFERROR(INDEX('RCCP Conversion'!$B$2:$AL$9999,MATCH('RCCP-EXT-10'!$B114,'RCCP Conversion'!$B$2:$B$9999,0),MATCH(CONCATENATE('RCCP-EXT-10'!AJ$8,'RCCP-EXT-10'!AJ$7),'RCCP Conversion'!$B$2:$AL$2,0)),0)</f>
        <v>0</v>
      </c>
      <c r="AK117" s="7">
        <f>IFERROR(INDEX('RCCP Conversion'!$B$2:$AL$9999,MATCH('RCCP-EXT-10'!$B114,'RCCP Conversion'!$B$2:$B$9999,0),MATCH(CONCATENATE('RCCP-EXT-10'!AK$8,'RCCP-EXT-10'!AK$7),'RCCP Conversion'!$B$2:$AL$2,0)),0)</f>
        <v>0</v>
      </c>
      <c r="AL117" s="7">
        <f>IFERROR(INDEX('RCCP Conversion'!$B$2:$AL$9999,MATCH('RCCP-EXT-10'!$B114,'RCCP Conversion'!$B$2:$B$9999,0),MATCH(CONCATENATE('RCCP-EXT-10'!AL$8,'RCCP-EXT-10'!AL$7),'RCCP Conversion'!$B$2:$AL$2,0)),0)</f>
        <v>0</v>
      </c>
      <c r="AM117" s="7">
        <f>IFERROR(INDEX('RCCP Conversion'!$B$2:$AL$9999,MATCH('RCCP-EXT-10'!$B114,'RCCP Conversion'!$B$2:$B$9999,0),MATCH(CONCATENATE('RCCP-EXT-10'!AM$8,'RCCP-EXT-10'!AM$7),'RCCP Conversion'!$B$2:$AL$2,0)),0)</f>
        <v>0</v>
      </c>
      <c r="AN117" s="7">
        <f>IFERROR(INDEX('RCCP Conversion'!$B$2:$AL$9999,MATCH('RCCP-EXT-10'!$B114,'RCCP Conversion'!$B$2:$B$9999,0),MATCH(CONCATENATE('RCCP-EXT-10'!AN$8,'RCCP-EXT-10'!AN$7),'RCCP Conversion'!$B$2:$AL$2,0)),0)</f>
        <v>0</v>
      </c>
    </row>
    <row r="118" spans="2:40" ht="13">
      <c r="B118" s="129" t="s">
        <v>77</v>
      </c>
      <c r="C118" s="102" t="s">
        <v>78</v>
      </c>
      <c r="D118" s="16"/>
      <c r="E118" s="8">
        <f t="shared" ref="E118:AN118" si="69">SUM(E117:E117)</f>
        <v>273925</v>
      </c>
      <c r="F118" s="8">
        <f t="shared" si="69"/>
        <v>254255.45701544156</v>
      </c>
      <c r="G118" s="8">
        <f t="shared" si="69"/>
        <v>223378.42480844245</v>
      </c>
      <c r="H118" s="8">
        <f t="shared" si="69"/>
        <v>0</v>
      </c>
      <c r="I118" s="8">
        <f t="shared" si="69"/>
        <v>0</v>
      </c>
      <c r="J118" s="8">
        <f t="shared" si="69"/>
        <v>0</v>
      </c>
      <c r="K118" s="8">
        <f t="shared" si="69"/>
        <v>0</v>
      </c>
      <c r="L118" s="8">
        <f t="shared" si="69"/>
        <v>0</v>
      </c>
      <c r="M118" s="8">
        <f t="shared" si="69"/>
        <v>0</v>
      </c>
      <c r="N118" s="8">
        <f t="shared" si="69"/>
        <v>0</v>
      </c>
      <c r="O118" s="8">
        <f t="shared" si="69"/>
        <v>0</v>
      </c>
      <c r="P118" s="8">
        <f t="shared" si="69"/>
        <v>0</v>
      </c>
      <c r="Q118" s="8">
        <f t="shared" si="69"/>
        <v>0</v>
      </c>
      <c r="R118" s="8">
        <f t="shared" si="69"/>
        <v>0</v>
      </c>
      <c r="S118" s="8">
        <f t="shared" si="69"/>
        <v>0</v>
      </c>
      <c r="T118" s="8">
        <f t="shared" si="69"/>
        <v>0</v>
      </c>
      <c r="U118" s="8">
        <f t="shared" si="69"/>
        <v>0</v>
      </c>
      <c r="V118" s="8">
        <f t="shared" si="69"/>
        <v>0</v>
      </c>
      <c r="W118" s="8">
        <f t="shared" si="69"/>
        <v>0</v>
      </c>
      <c r="X118" s="8">
        <f t="shared" si="69"/>
        <v>0</v>
      </c>
      <c r="Y118" s="8">
        <f t="shared" si="69"/>
        <v>0</v>
      </c>
      <c r="Z118" s="8">
        <f t="shared" si="69"/>
        <v>0</v>
      </c>
      <c r="AA118" s="8">
        <f t="shared" si="69"/>
        <v>0</v>
      </c>
      <c r="AB118" s="8">
        <f t="shared" si="69"/>
        <v>0</v>
      </c>
      <c r="AC118" s="8">
        <f t="shared" si="69"/>
        <v>0</v>
      </c>
      <c r="AD118" s="8">
        <f t="shared" si="69"/>
        <v>0</v>
      </c>
      <c r="AE118" s="8">
        <f t="shared" si="69"/>
        <v>0</v>
      </c>
      <c r="AF118" s="8">
        <f t="shared" si="69"/>
        <v>0</v>
      </c>
      <c r="AG118" s="8">
        <f t="shared" si="69"/>
        <v>0</v>
      </c>
      <c r="AH118" s="8">
        <f t="shared" si="69"/>
        <v>0</v>
      </c>
      <c r="AI118" s="8">
        <f t="shared" si="69"/>
        <v>0</v>
      </c>
      <c r="AJ118" s="8">
        <f t="shared" si="69"/>
        <v>0</v>
      </c>
      <c r="AK118" s="8">
        <f t="shared" si="69"/>
        <v>0</v>
      </c>
      <c r="AL118" s="8">
        <f t="shared" si="69"/>
        <v>0</v>
      </c>
      <c r="AM118" s="8">
        <f t="shared" si="69"/>
        <v>0</v>
      </c>
      <c r="AN118" s="8">
        <f t="shared" si="69"/>
        <v>0</v>
      </c>
    </row>
    <row r="119" spans="2:40" ht="26">
      <c r="B119" s="129" t="s">
        <v>79</v>
      </c>
      <c r="C119" s="103" t="s">
        <v>80</v>
      </c>
      <c r="D119" s="15">
        <v>0</v>
      </c>
      <c r="E119" s="9">
        <f t="shared" ref="E119:AN119" si="70">E117*$D119</f>
        <v>0</v>
      </c>
      <c r="F119" s="9">
        <f t="shared" si="70"/>
        <v>0</v>
      </c>
      <c r="G119" s="9">
        <f t="shared" si="70"/>
        <v>0</v>
      </c>
      <c r="H119" s="9">
        <f t="shared" si="70"/>
        <v>0</v>
      </c>
      <c r="I119" s="9">
        <f t="shared" si="70"/>
        <v>0</v>
      </c>
      <c r="J119" s="9">
        <f t="shared" si="70"/>
        <v>0</v>
      </c>
      <c r="K119" s="9">
        <f t="shared" si="70"/>
        <v>0</v>
      </c>
      <c r="L119" s="9">
        <f t="shared" si="70"/>
        <v>0</v>
      </c>
      <c r="M119" s="9">
        <f t="shared" si="70"/>
        <v>0</v>
      </c>
      <c r="N119" s="9">
        <f t="shared" si="70"/>
        <v>0</v>
      </c>
      <c r="O119" s="9">
        <f t="shared" si="70"/>
        <v>0</v>
      </c>
      <c r="P119" s="9">
        <f t="shared" si="70"/>
        <v>0</v>
      </c>
      <c r="Q119" s="9">
        <f t="shared" si="70"/>
        <v>0</v>
      </c>
      <c r="R119" s="9">
        <f t="shared" si="70"/>
        <v>0</v>
      </c>
      <c r="S119" s="9">
        <f t="shared" si="70"/>
        <v>0</v>
      </c>
      <c r="T119" s="9">
        <f t="shared" si="70"/>
        <v>0</v>
      </c>
      <c r="U119" s="9">
        <f t="shared" si="70"/>
        <v>0</v>
      </c>
      <c r="V119" s="9">
        <f t="shared" si="70"/>
        <v>0</v>
      </c>
      <c r="W119" s="9">
        <f t="shared" si="70"/>
        <v>0</v>
      </c>
      <c r="X119" s="9">
        <f t="shared" si="70"/>
        <v>0</v>
      </c>
      <c r="Y119" s="9">
        <f t="shared" si="70"/>
        <v>0</v>
      </c>
      <c r="Z119" s="9">
        <f t="shared" si="70"/>
        <v>0</v>
      </c>
      <c r="AA119" s="9">
        <f t="shared" si="70"/>
        <v>0</v>
      </c>
      <c r="AB119" s="9">
        <f t="shared" si="70"/>
        <v>0</v>
      </c>
      <c r="AC119" s="9">
        <f t="shared" si="70"/>
        <v>0</v>
      </c>
      <c r="AD119" s="9">
        <f t="shared" si="70"/>
        <v>0</v>
      </c>
      <c r="AE119" s="9">
        <f t="shared" si="70"/>
        <v>0</v>
      </c>
      <c r="AF119" s="9">
        <f t="shared" si="70"/>
        <v>0</v>
      </c>
      <c r="AG119" s="9">
        <f t="shared" si="70"/>
        <v>0</v>
      </c>
      <c r="AH119" s="9">
        <f t="shared" si="70"/>
        <v>0</v>
      </c>
      <c r="AI119" s="9">
        <f t="shared" si="70"/>
        <v>0</v>
      </c>
      <c r="AJ119" s="9">
        <f t="shared" si="70"/>
        <v>0</v>
      </c>
      <c r="AK119" s="9">
        <f t="shared" si="70"/>
        <v>0</v>
      </c>
      <c r="AL119" s="9">
        <f t="shared" si="70"/>
        <v>0</v>
      </c>
      <c r="AM119" s="9">
        <f t="shared" si="70"/>
        <v>0</v>
      </c>
      <c r="AN119" s="9">
        <f t="shared" si="70"/>
        <v>0</v>
      </c>
    </row>
    <row r="120" spans="2:40" ht="13">
      <c r="B120" s="130" t="s">
        <v>81</v>
      </c>
      <c r="C120" s="104" t="s">
        <v>82</v>
      </c>
      <c r="D120" s="96"/>
      <c r="E120" s="97">
        <f t="shared" ref="E120:AN120" si="71">SUM(E117:E117,E119,E121:E121)</f>
        <v>274925</v>
      </c>
      <c r="F120" s="97">
        <f t="shared" si="71"/>
        <v>254255.45701544156</v>
      </c>
      <c r="G120" s="97">
        <f t="shared" si="71"/>
        <v>223378.42480844245</v>
      </c>
      <c r="H120" s="97">
        <f t="shared" si="71"/>
        <v>0</v>
      </c>
      <c r="I120" s="97">
        <f t="shared" si="71"/>
        <v>0</v>
      </c>
      <c r="J120" s="97">
        <f t="shared" si="71"/>
        <v>0</v>
      </c>
      <c r="K120" s="97">
        <f t="shared" si="71"/>
        <v>0</v>
      </c>
      <c r="L120" s="97">
        <f t="shared" si="71"/>
        <v>0</v>
      </c>
      <c r="M120" s="97">
        <f t="shared" si="71"/>
        <v>0</v>
      </c>
      <c r="N120" s="97">
        <f t="shared" si="71"/>
        <v>0</v>
      </c>
      <c r="O120" s="97">
        <f t="shared" si="71"/>
        <v>0</v>
      </c>
      <c r="P120" s="97">
        <f t="shared" si="71"/>
        <v>0</v>
      </c>
      <c r="Q120" s="97">
        <f t="shared" si="71"/>
        <v>0</v>
      </c>
      <c r="R120" s="97">
        <f t="shared" si="71"/>
        <v>0</v>
      </c>
      <c r="S120" s="97">
        <f t="shared" si="71"/>
        <v>0</v>
      </c>
      <c r="T120" s="97">
        <f t="shared" si="71"/>
        <v>0</v>
      </c>
      <c r="U120" s="97">
        <f t="shared" si="71"/>
        <v>0</v>
      </c>
      <c r="V120" s="97">
        <f t="shared" si="71"/>
        <v>0</v>
      </c>
      <c r="W120" s="97">
        <f t="shared" si="71"/>
        <v>0</v>
      </c>
      <c r="X120" s="97">
        <f t="shared" si="71"/>
        <v>0</v>
      </c>
      <c r="Y120" s="97">
        <f t="shared" si="71"/>
        <v>0</v>
      </c>
      <c r="Z120" s="97">
        <f t="shared" si="71"/>
        <v>0</v>
      </c>
      <c r="AA120" s="97">
        <f t="shared" si="71"/>
        <v>0</v>
      </c>
      <c r="AB120" s="97">
        <f t="shared" si="71"/>
        <v>0</v>
      </c>
      <c r="AC120" s="97">
        <f t="shared" si="71"/>
        <v>0</v>
      </c>
      <c r="AD120" s="97">
        <f t="shared" si="71"/>
        <v>0</v>
      </c>
      <c r="AE120" s="97">
        <f t="shared" si="71"/>
        <v>0</v>
      </c>
      <c r="AF120" s="97">
        <f t="shared" si="71"/>
        <v>0</v>
      </c>
      <c r="AG120" s="97">
        <f t="shared" si="71"/>
        <v>0</v>
      </c>
      <c r="AH120" s="97">
        <f t="shared" si="71"/>
        <v>0</v>
      </c>
      <c r="AI120" s="97">
        <f t="shared" si="71"/>
        <v>0</v>
      </c>
      <c r="AJ120" s="97">
        <f t="shared" si="71"/>
        <v>0</v>
      </c>
      <c r="AK120" s="97">
        <f t="shared" si="71"/>
        <v>0</v>
      </c>
      <c r="AL120" s="97">
        <f t="shared" si="71"/>
        <v>0</v>
      </c>
      <c r="AM120" s="97">
        <f t="shared" si="71"/>
        <v>0</v>
      </c>
      <c r="AN120" s="97">
        <f t="shared" si="71"/>
        <v>0</v>
      </c>
    </row>
    <row r="121" spans="2:40" ht="39.5" thickBot="1">
      <c r="B121" s="131" t="s">
        <v>83</v>
      </c>
      <c r="C121" s="105" t="s">
        <v>84</v>
      </c>
      <c r="D121" s="39"/>
      <c r="E121" s="13">
        <v>1000</v>
      </c>
      <c r="F121" s="14"/>
      <c r="G121" s="14"/>
      <c r="H121" s="14"/>
      <c r="I121" s="14"/>
      <c r="J121" s="14"/>
      <c r="K121" s="14"/>
      <c r="L121" s="14"/>
      <c r="M121" s="14"/>
      <c r="N121" s="14"/>
      <c r="O121" s="14"/>
      <c r="P121" s="14"/>
      <c r="Q121" s="13"/>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row>
    <row r="122" spans="2:40" ht="26">
      <c r="B122" s="132" t="s">
        <v>85</v>
      </c>
      <c r="C122" s="106" t="s">
        <v>134</v>
      </c>
      <c r="D122" s="81"/>
      <c r="E122" s="76">
        <v>0</v>
      </c>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c r="AD122" s="77"/>
      <c r="AE122" s="77"/>
      <c r="AF122" s="77"/>
      <c r="AG122" s="77"/>
      <c r="AH122" s="77"/>
      <c r="AI122" s="77"/>
      <c r="AJ122" s="77"/>
      <c r="AK122" s="77"/>
      <c r="AL122" s="77"/>
      <c r="AM122" s="77"/>
      <c r="AN122" s="77"/>
    </row>
    <row r="123" spans="2:40" ht="26.5" thickBot="1">
      <c r="B123" s="133" t="s">
        <v>86</v>
      </c>
      <c r="C123" s="107" t="s">
        <v>135</v>
      </c>
      <c r="D123" s="82"/>
      <c r="E123" s="84">
        <v>0</v>
      </c>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row>
    <row r="124" spans="2:40" ht="26.5" thickBot="1">
      <c r="B124" s="134" t="s">
        <v>87</v>
      </c>
      <c r="C124" s="108" t="s">
        <v>88</v>
      </c>
      <c r="D124" s="73"/>
      <c r="E124" s="80">
        <f t="shared" ref="E124:AN124" si="72">E120+E122-E123</f>
        <v>274925</v>
      </c>
      <c r="F124" s="80">
        <f t="shared" si="72"/>
        <v>254255.45701544156</v>
      </c>
      <c r="G124" s="80">
        <f t="shared" si="72"/>
        <v>223378.42480844245</v>
      </c>
      <c r="H124" s="80">
        <f t="shared" si="72"/>
        <v>0</v>
      </c>
      <c r="I124" s="80">
        <f t="shared" si="72"/>
        <v>0</v>
      </c>
      <c r="J124" s="80">
        <f t="shared" si="72"/>
        <v>0</v>
      </c>
      <c r="K124" s="80">
        <f t="shared" si="72"/>
        <v>0</v>
      </c>
      <c r="L124" s="80">
        <f t="shared" si="72"/>
        <v>0</v>
      </c>
      <c r="M124" s="80">
        <f t="shared" si="72"/>
        <v>0</v>
      </c>
      <c r="N124" s="80">
        <f t="shared" si="72"/>
        <v>0</v>
      </c>
      <c r="O124" s="80">
        <f t="shared" si="72"/>
        <v>0</v>
      </c>
      <c r="P124" s="80">
        <f t="shared" si="72"/>
        <v>0</v>
      </c>
      <c r="Q124" s="80">
        <f t="shared" si="72"/>
        <v>0</v>
      </c>
      <c r="R124" s="80">
        <f t="shared" si="72"/>
        <v>0</v>
      </c>
      <c r="S124" s="80">
        <f t="shared" si="72"/>
        <v>0</v>
      </c>
      <c r="T124" s="80">
        <f t="shared" si="72"/>
        <v>0</v>
      </c>
      <c r="U124" s="80">
        <f t="shared" si="72"/>
        <v>0</v>
      </c>
      <c r="V124" s="80">
        <f t="shared" si="72"/>
        <v>0</v>
      </c>
      <c r="W124" s="80">
        <f t="shared" si="72"/>
        <v>0</v>
      </c>
      <c r="X124" s="80">
        <f t="shared" si="72"/>
        <v>0</v>
      </c>
      <c r="Y124" s="80">
        <f t="shared" si="72"/>
        <v>0</v>
      </c>
      <c r="Z124" s="80">
        <f t="shared" si="72"/>
        <v>0</v>
      </c>
      <c r="AA124" s="80">
        <f t="shared" si="72"/>
        <v>0</v>
      </c>
      <c r="AB124" s="80">
        <f t="shared" si="72"/>
        <v>0</v>
      </c>
      <c r="AC124" s="80">
        <f t="shared" si="72"/>
        <v>0</v>
      </c>
      <c r="AD124" s="80">
        <f t="shared" si="72"/>
        <v>0</v>
      </c>
      <c r="AE124" s="80">
        <f t="shared" si="72"/>
        <v>0</v>
      </c>
      <c r="AF124" s="80">
        <f t="shared" si="72"/>
        <v>0</v>
      </c>
      <c r="AG124" s="80">
        <f t="shared" si="72"/>
        <v>0</v>
      </c>
      <c r="AH124" s="80">
        <f t="shared" si="72"/>
        <v>0</v>
      </c>
      <c r="AI124" s="80">
        <f t="shared" si="72"/>
        <v>0</v>
      </c>
      <c r="AJ124" s="80">
        <f t="shared" si="72"/>
        <v>0</v>
      </c>
      <c r="AK124" s="80">
        <f t="shared" si="72"/>
        <v>0</v>
      </c>
      <c r="AL124" s="80">
        <f t="shared" si="72"/>
        <v>0</v>
      </c>
      <c r="AM124" s="80">
        <f t="shared" si="72"/>
        <v>0</v>
      </c>
      <c r="AN124" s="80">
        <f t="shared" si="72"/>
        <v>0</v>
      </c>
    </row>
    <row r="125" spans="2:40" ht="26">
      <c r="B125" s="135" t="s">
        <v>68</v>
      </c>
      <c r="C125" s="109" t="s">
        <v>69</v>
      </c>
      <c r="D125" s="33"/>
      <c r="E125" s="10">
        <v>447267.80951915105</v>
      </c>
      <c r="F125" s="10">
        <v>447267.80951915105</v>
      </c>
      <c r="G125" s="10">
        <v>447267.80951915105</v>
      </c>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row>
    <row r="126" spans="2:40" ht="26.5" thickBot="1">
      <c r="B126" s="113" t="s">
        <v>89</v>
      </c>
      <c r="C126" s="110" t="s">
        <v>90</v>
      </c>
      <c r="D126" s="17"/>
      <c r="E126" s="11">
        <f>E124/E125</f>
        <v>0.61467647380115853</v>
      </c>
      <c r="F126" s="11">
        <f t="shared" ref="F126:G126" si="73">F124/F125</f>
        <v>0.56846357283969684</v>
      </c>
      <c r="G126" s="11">
        <f t="shared" si="73"/>
        <v>0.49942879870695872</v>
      </c>
      <c r="H126" s="11" t="e">
        <f t="shared" ref="H126" si="74">H124/H125</f>
        <v>#DIV/0!</v>
      </c>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row>
    <row r="127" spans="2:40" ht="13">
      <c r="B127" s="113" t="s">
        <v>70</v>
      </c>
      <c r="C127" s="110" t="s">
        <v>71</v>
      </c>
      <c r="D127" s="17"/>
      <c r="E127" s="12">
        <f t="shared" ref="E127:F127" si="75">E125</f>
        <v>447267.80951915105</v>
      </c>
      <c r="F127" s="12">
        <f t="shared" si="75"/>
        <v>447267.80951915105</v>
      </c>
      <c r="G127" s="12">
        <f>G125</f>
        <v>447267.80951915105</v>
      </c>
      <c r="H127" s="12">
        <f>H125</f>
        <v>0</v>
      </c>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spans="2:40" ht="26.5" thickBot="1">
      <c r="B128" s="136" t="s">
        <v>91</v>
      </c>
      <c r="C128" s="111" t="s">
        <v>92</v>
      </c>
      <c r="D128" s="18"/>
      <c r="E128" s="11">
        <f>E124/E127</f>
        <v>0.61467647380115853</v>
      </c>
      <c r="F128" s="11">
        <f t="shared" ref="F128:G128" si="76">F124/F127</f>
        <v>0.56846357283969684</v>
      </c>
      <c r="G128" s="11">
        <f t="shared" si="76"/>
        <v>0.49942879870695872</v>
      </c>
      <c r="H128" s="11" t="e">
        <f t="shared" ref="H128" si="77">H124/H127</f>
        <v>#DIV/0!</v>
      </c>
      <c r="I128" s="11"/>
      <c r="J128" s="11"/>
      <c r="K128" s="11"/>
      <c r="L128" s="11"/>
      <c r="M128" s="11"/>
      <c r="N128" s="11"/>
      <c r="O128" s="142"/>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row>
    <row r="129" spans="2:40" ht="13.5" thickBot="1">
      <c r="B129" s="143" t="s">
        <v>151</v>
      </c>
      <c r="C129" s="144"/>
      <c r="D129" s="145"/>
      <c r="E129" s="146"/>
      <c r="F129" s="146"/>
      <c r="G129" s="146"/>
      <c r="H129" s="146"/>
      <c r="I129" s="146"/>
      <c r="J129" s="146"/>
      <c r="K129" s="146"/>
      <c r="L129" s="146"/>
      <c r="M129" s="146"/>
      <c r="N129" s="146"/>
      <c r="O129" s="147"/>
      <c r="P129" s="146"/>
      <c r="Q129" s="146"/>
      <c r="R129" s="146"/>
      <c r="S129" s="146"/>
      <c r="T129" s="146"/>
      <c r="U129" s="146"/>
      <c r="V129" s="146"/>
      <c r="W129" s="146"/>
      <c r="X129" s="146"/>
      <c r="Y129" s="146"/>
      <c r="Z129" s="146"/>
      <c r="AA129" s="146"/>
      <c r="AB129" s="146"/>
      <c r="AC129" s="146"/>
      <c r="AD129" s="146"/>
      <c r="AE129" s="146"/>
      <c r="AF129" s="146"/>
      <c r="AG129" s="146"/>
      <c r="AH129" s="146"/>
      <c r="AI129" s="146"/>
      <c r="AJ129" s="146"/>
      <c r="AK129" s="146"/>
      <c r="AL129" s="146"/>
      <c r="AM129" s="146"/>
      <c r="AN129" s="146"/>
    </row>
    <row r="130" spans="2:40" ht="13.5" thickBot="1">
      <c r="B130" s="74" t="s">
        <v>93</v>
      </c>
      <c r="C130" s="74" t="s">
        <v>94</v>
      </c>
      <c r="D130" s="75"/>
      <c r="E130" s="83">
        <f t="shared" ref="E130:AN130" si="78">SUM(E120,-E123)</f>
        <v>274925</v>
      </c>
      <c r="F130" s="83">
        <f t="shared" si="78"/>
        <v>254255.45701544156</v>
      </c>
      <c r="G130" s="83">
        <f t="shared" si="78"/>
        <v>223378.42480844245</v>
      </c>
      <c r="H130" s="83">
        <f t="shared" si="78"/>
        <v>0</v>
      </c>
      <c r="I130" s="83">
        <f t="shared" si="78"/>
        <v>0</v>
      </c>
      <c r="J130" s="83">
        <f t="shared" si="78"/>
        <v>0</v>
      </c>
      <c r="K130" s="83">
        <f t="shared" si="78"/>
        <v>0</v>
      </c>
      <c r="L130" s="83">
        <f t="shared" si="78"/>
        <v>0</v>
      </c>
      <c r="M130" s="83">
        <f t="shared" si="78"/>
        <v>0</v>
      </c>
      <c r="N130" s="83">
        <f t="shared" si="78"/>
        <v>0</v>
      </c>
      <c r="O130" s="83">
        <f t="shared" si="78"/>
        <v>0</v>
      </c>
      <c r="P130" s="83">
        <f t="shared" si="78"/>
        <v>0</v>
      </c>
      <c r="Q130" s="83">
        <f t="shared" si="78"/>
        <v>0</v>
      </c>
      <c r="R130" s="83">
        <f t="shared" si="78"/>
        <v>0</v>
      </c>
      <c r="S130" s="83">
        <f t="shared" si="78"/>
        <v>0</v>
      </c>
      <c r="T130" s="83">
        <f t="shared" si="78"/>
        <v>0</v>
      </c>
      <c r="U130" s="83">
        <f t="shared" si="78"/>
        <v>0</v>
      </c>
      <c r="V130" s="83">
        <f t="shared" si="78"/>
        <v>0</v>
      </c>
      <c r="W130" s="83">
        <f t="shared" si="78"/>
        <v>0</v>
      </c>
      <c r="X130" s="83">
        <f t="shared" si="78"/>
        <v>0</v>
      </c>
      <c r="Y130" s="83">
        <f t="shared" si="78"/>
        <v>0</v>
      </c>
      <c r="Z130" s="83">
        <f t="shared" si="78"/>
        <v>0</v>
      </c>
      <c r="AA130" s="83">
        <f t="shared" si="78"/>
        <v>0</v>
      </c>
      <c r="AB130" s="83">
        <f t="shared" si="78"/>
        <v>0</v>
      </c>
      <c r="AC130" s="83">
        <f t="shared" si="78"/>
        <v>0</v>
      </c>
      <c r="AD130" s="83">
        <f t="shared" si="78"/>
        <v>0</v>
      </c>
      <c r="AE130" s="83">
        <f t="shared" si="78"/>
        <v>0</v>
      </c>
      <c r="AF130" s="83">
        <f t="shared" si="78"/>
        <v>0</v>
      </c>
      <c r="AG130" s="83">
        <f t="shared" si="78"/>
        <v>0</v>
      </c>
      <c r="AH130" s="83">
        <f t="shared" si="78"/>
        <v>0</v>
      </c>
      <c r="AI130" s="83">
        <f t="shared" si="78"/>
        <v>0</v>
      </c>
      <c r="AJ130" s="83">
        <f t="shared" si="78"/>
        <v>0</v>
      </c>
      <c r="AK130" s="83">
        <f t="shared" si="78"/>
        <v>0</v>
      </c>
      <c r="AL130" s="83">
        <f t="shared" si="78"/>
        <v>0</v>
      </c>
      <c r="AM130" s="83">
        <f t="shared" si="78"/>
        <v>0</v>
      </c>
      <c r="AN130" s="83">
        <f t="shared" si="78"/>
        <v>0</v>
      </c>
    </row>
    <row r="131" spans="2:40" ht="13" thickBot="1"/>
    <row r="132" spans="2:40" ht="13" thickBot="1">
      <c r="B132" s="119" t="s">
        <v>209</v>
      </c>
      <c r="C132" s="62"/>
      <c r="D132" s="62"/>
      <c r="E132" s="63">
        <v>0</v>
      </c>
      <c r="F132" s="63">
        <v>1</v>
      </c>
      <c r="G132" s="63">
        <v>2</v>
      </c>
      <c r="H132" s="63">
        <v>3</v>
      </c>
      <c r="I132" s="63">
        <v>4</v>
      </c>
      <c r="J132" s="63">
        <v>5</v>
      </c>
      <c r="K132" s="63">
        <v>6</v>
      </c>
      <c r="L132" s="63">
        <v>7</v>
      </c>
      <c r="M132" s="63">
        <v>8</v>
      </c>
      <c r="N132" s="63">
        <v>9</v>
      </c>
      <c r="O132" s="63">
        <v>10</v>
      </c>
      <c r="P132" s="63">
        <v>11</v>
      </c>
      <c r="Q132" s="63">
        <v>12</v>
      </c>
      <c r="R132" s="63">
        <v>13</v>
      </c>
      <c r="S132" s="63">
        <v>14</v>
      </c>
      <c r="T132" s="63">
        <v>15</v>
      </c>
      <c r="U132" s="63">
        <v>16</v>
      </c>
      <c r="V132" s="63">
        <v>17</v>
      </c>
      <c r="W132" s="63">
        <v>18</v>
      </c>
      <c r="X132" s="63">
        <v>19</v>
      </c>
      <c r="Y132" s="63">
        <v>20</v>
      </c>
      <c r="Z132" s="63">
        <v>21</v>
      </c>
      <c r="AA132" s="63">
        <v>22</v>
      </c>
      <c r="AB132" s="63">
        <v>23</v>
      </c>
      <c r="AC132" s="63">
        <v>24</v>
      </c>
      <c r="AD132" s="63">
        <v>25</v>
      </c>
      <c r="AE132" s="63">
        <v>26</v>
      </c>
      <c r="AF132" s="63">
        <v>27</v>
      </c>
      <c r="AG132" s="63">
        <v>28</v>
      </c>
      <c r="AH132" s="63">
        <v>29</v>
      </c>
      <c r="AI132" s="63">
        <v>30</v>
      </c>
      <c r="AJ132" s="63">
        <v>31</v>
      </c>
      <c r="AK132" s="63">
        <v>32</v>
      </c>
      <c r="AL132" s="63">
        <v>33</v>
      </c>
      <c r="AM132" s="63">
        <v>34</v>
      </c>
      <c r="AN132" s="64">
        <v>35</v>
      </c>
    </row>
    <row r="133" spans="2:40" ht="13">
      <c r="B133" s="209" t="s">
        <v>75</v>
      </c>
      <c r="C133" s="211" t="s">
        <v>67</v>
      </c>
      <c r="D133" s="213" t="s">
        <v>76</v>
      </c>
      <c r="E133" s="3" t="str">
        <f>VLOOKUP(($C$3+E$6),'Dates conversion sheet'!$G:$H,2,0)</f>
        <v>Nov</v>
      </c>
      <c r="F133" s="3" t="str">
        <f>VLOOKUP(($C$3+F$6),'Dates conversion sheet'!$G:$H,2,0)</f>
        <v>Dec</v>
      </c>
      <c r="G133" s="3" t="str">
        <f>VLOOKUP(($C$3+G$6),'Dates conversion sheet'!$G:$H,2,0)</f>
        <v>Jan</v>
      </c>
      <c r="H133" s="3" t="str">
        <f>VLOOKUP(($C$3+H$6),'Dates conversion sheet'!$G:$H,2,0)</f>
        <v>Feb</v>
      </c>
      <c r="I133" s="3" t="str">
        <f>VLOOKUP(($C$3+I$6),'Dates conversion sheet'!$G:$H,2,0)</f>
        <v>Mar</v>
      </c>
      <c r="J133" s="3" t="str">
        <f>VLOOKUP(($C$3+J$6),'Dates conversion sheet'!$G:$H,2,0)</f>
        <v>Apr</v>
      </c>
      <c r="K133" s="3" t="str">
        <f>VLOOKUP(($C$3+K$6),'Dates conversion sheet'!$G:$H,2,0)</f>
        <v>May</v>
      </c>
      <c r="L133" s="3" t="str">
        <f>VLOOKUP(($C$3+L$6),'Dates conversion sheet'!$G:$H,2,0)</f>
        <v>Jun</v>
      </c>
      <c r="M133" s="3" t="str">
        <f>VLOOKUP(($C$3+M$6),'Dates conversion sheet'!$G:$H,2,0)</f>
        <v>Jul</v>
      </c>
      <c r="N133" s="3" t="str">
        <f>VLOOKUP(($C$3+N$6),'Dates conversion sheet'!$G:$H,2,0)</f>
        <v>Aug</v>
      </c>
      <c r="O133" s="3" t="str">
        <f>VLOOKUP(($C$3+O$6),'Dates conversion sheet'!$G:$H,2,0)</f>
        <v>Sep</v>
      </c>
      <c r="P133" s="3" t="str">
        <f>VLOOKUP(($C$3+P$6),'Dates conversion sheet'!$G:$H,2,0)</f>
        <v>Oct</v>
      </c>
      <c r="Q133" s="3" t="str">
        <f>VLOOKUP(($C$3+Q$6),'Dates conversion sheet'!$G:$H,2,0)</f>
        <v>Nov</v>
      </c>
      <c r="R133" s="3" t="str">
        <f>VLOOKUP(($C$3+R$6),'Dates conversion sheet'!$G:$H,2,0)</f>
        <v>Dec</v>
      </c>
      <c r="S133" s="3" t="str">
        <f>VLOOKUP(($C$3+S$6),'Dates conversion sheet'!$G:$H,2,0)</f>
        <v>Jan</v>
      </c>
      <c r="T133" s="3" t="str">
        <f>VLOOKUP(($C$3+T$6),'Dates conversion sheet'!$G:$H,2,0)</f>
        <v>Feb</v>
      </c>
      <c r="U133" s="3" t="str">
        <f>VLOOKUP(($C$3+U$6),'Dates conversion sheet'!$G:$H,2,0)</f>
        <v>Mar</v>
      </c>
      <c r="V133" s="3" t="str">
        <f>VLOOKUP(($C$3+V$6),'Dates conversion sheet'!$G:$H,2,0)</f>
        <v>Apr</v>
      </c>
      <c r="W133" s="3" t="str">
        <f>VLOOKUP(($C$3+W$6),'Dates conversion sheet'!$G:$H,2,0)</f>
        <v>May</v>
      </c>
      <c r="X133" s="3" t="str">
        <f>VLOOKUP(($C$3+X$6),'Dates conversion sheet'!$G:$H,2,0)</f>
        <v>Jun</v>
      </c>
      <c r="Y133" s="3" t="str">
        <f>VLOOKUP(($C$3+Y$6),'Dates conversion sheet'!$G:$H,2,0)</f>
        <v>Jul</v>
      </c>
      <c r="Z133" s="3" t="str">
        <f>VLOOKUP(($C$3+Z$6),'Dates conversion sheet'!$G:$H,2,0)</f>
        <v>Aug</v>
      </c>
      <c r="AA133" s="3" t="str">
        <f>VLOOKUP(($C$3+AA$6),'Dates conversion sheet'!$G:$H,2,0)</f>
        <v>Sep</v>
      </c>
      <c r="AB133" s="3" t="str">
        <f>VLOOKUP(($C$3+AB$6),'Dates conversion sheet'!$G:$H,2,0)</f>
        <v>Oct</v>
      </c>
      <c r="AC133" s="3" t="str">
        <f>VLOOKUP(($C$3+AC$6),'Dates conversion sheet'!$G:$H,2,0)</f>
        <v>Nov</v>
      </c>
      <c r="AD133" s="3" t="str">
        <f>VLOOKUP(($C$3+AD$6),'Dates conversion sheet'!$G:$H,2,0)</f>
        <v>Dec</v>
      </c>
      <c r="AE133" s="3" t="str">
        <f>VLOOKUP(($C$3+AE$6),'Dates conversion sheet'!$G:$H,2,0)</f>
        <v>Jan</v>
      </c>
      <c r="AF133" s="3" t="str">
        <f>VLOOKUP(($C$3+AF$6),'Dates conversion sheet'!$G:$H,2,0)</f>
        <v>Feb</v>
      </c>
      <c r="AG133" s="3" t="str">
        <f>VLOOKUP(($C$3+AG$6),'Dates conversion sheet'!$G:$H,2,0)</f>
        <v>Mar</v>
      </c>
      <c r="AH133" s="3" t="str">
        <f>VLOOKUP(($C$3+AH$6),'Dates conversion sheet'!$G:$H,2,0)</f>
        <v>Apr</v>
      </c>
      <c r="AI133" s="3" t="str">
        <f>VLOOKUP(($C$3+AI$6),'Dates conversion sheet'!$G:$H,2,0)</f>
        <v>May</v>
      </c>
      <c r="AJ133" s="3" t="str">
        <f>VLOOKUP(($C$3+AJ$6),'Dates conversion sheet'!$G:$H,2,0)</f>
        <v>Jun</v>
      </c>
      <c r="AK133" s="3" t="str">
        <f>VLOOKUP(($C$3+AK$6),'Dates conversion sheet'!$G:$H,2,0)</f>
        <v>Jul</v>
      </c>
      <c r="AL133" s="3" t="str">
        <f>VLOOKUP(($C$3+AL$6),'Dates conversion sheet'!$G:$H,2,0)</f>
        <v>Aug</v>
      </c>
      <c r="AM133" s="3" t="str">
        <f>VLOOKUP(($C$3+AM$6),'Dates conversion sheet'!$G:$H,2,0)</f>
        <v>Sep</v>
      </c>
      <c r="AN133" s="3" t="str">
        <f>VLOOKUP(($C$3+AN$6),'Dates conversion sheet'!$G:$H,2,0)</f>
        <v>Oct</v>
      </c>
    </row>
    <row r="134" spans="2:40" ht="13" thickBot="1">
      <c r="B134" s="210"/>
      <c r="C134" s="212"/>
      <c r="D134" s="214"/>
      <c r="E134" s="4">
        <f>$C$4</f>
        <v>2022</v>
      </c>
      <c r="F134" s="4">
        <f>IF(F$7="Jan",E$8+1,E$8)</f>
        <v>2022</v>
      </c>
      <c r="G134" s="4">
        <f t="shared" ref="G134:AN134" si="79">IF(G$7="Jan",F$8+1,F$8)</f>
        <v>2023</v>
      </c>
      <c r="H134" s="4">
        <f t="shared" si="79"/>
        <v>2023</v>
      </c>
      <c r="I134" s="4">
        <f t="shared" si="79"/>
        <v>2023</v>
      </c>
      <c r="J134" s="4">
        <f t="shared" si="79"/>
        <v>2023</v>
      </c>
      <c r="K134" s="4">
        <f t="shared" si="79"/>
        <v>2023</v>
      </c>
      <c r="L134" s="4">
        <f t="shared" si="79"/>
        <v>2023</v>
      </c>
      <c r="M134" s="4">
        <f t="shared" si="79"/>
        <v>2023</v>
      </c>
      <c r="N134" s="4">
        <f t="shared" si="79"/>
        <v>2023</v>
      </c>
      <c r="O134" s="4">
        <f t="shared" si="79"/>
        <v>2023</v>
      </c>
      <c r="P134" s="4">
        <f t="shared" si="79"/>
        <v>2023</v>
      </c>
      <c r="Q134" s="4">
        <f t="shared" si="79"/>
        <v>2023</v>
      </c>
      <c r="R134" s="4">
        <f t="shared" si="79"/>
        <v>2023</v>
      </c>
      <c r="S134" s="4">
        <f t="shared" si="79"/>
        <v>2024</v>
      </c>
      <c r="T134" s="4">
        <f t="shared" si="79"/>
        <v>2024</v>
      </c>
      <c r="U134" s="4">
        <f t="shared" si="79"/>
        <v>2024</v>
      </c>
      <c r="V134" s="4">
        <f t="shared" si="79"/>
        <v>2024</v>
      </c>
      <c r="W134" s="4">
        <f t="shared" si="79"/>
        <v>2024</v>
      </c>
      <c r="X134" s="4">
        <f t="shared" si="79"/>
        <v>2024</v>
      </c>
      <c r="Y134" s="4">
        <f t="shared" si="79"/>
        <v>2024</v>
      </c>
      <c r="Z134" s="4">
        <f t="shared" si="79"/>
        <v>2024</v>
      </c>
      <c r="AA134" s="4">
        <f t="shared" si="79"/>
        <v>2024</v>
      </c>
      <c r="AB134" s="4">
        <f t="shared" si="79"/>
        <v>2024</v>
      </c>
      <c r="AC134" s="4">
        <f t="shared" si="79"/>
        <v>2024</v>
      </c>
      <c r="AD134" s="4">
        <f t="shared" si="79"/>
        <v>2024</v>
      </c>
      <c r="AE134" s="4">
        <f t="shared" si="79"/>
        <v>2025</v>
      </c>
      <c r="AF134" s="4">
        <f t="shared" si="79"/>
        <v>2025</v>
      </c>
      <c r="AG134" s="4">
        <f t="shared" si="79"/>
        <v>2025</v>
      </c>
      <c r="AH134" s="4">
        <f t="shared" si="79"/>
        <v>2025</v>
      </c>
      <c r="AI134" s="4">
        <f t="shared" si="79"/>
        <v>2025</v>
      </c>
      <c r="AJ134" s="4">
        <f t="shared" si="79"/>
        <v>2025</v>
      </c>
      <c r="AK134" s="4">
        <f t="shared" si="79"/>
        <v>2025</v>
      </c>
      <c r="AL134" s="4">
        <f t="shared" si="79"/>
        <v>2025</v>
      </c>
      <c r="AM134" s="4">
        <f t="shared" si="79"/>
        <v>2025</v>
      </c>
      <c r="AN134" s="4">
        <f t="shared" si="79"/>
        <v>2025</v>
      </c>
    </row>
    <row r="135" spans="2:40" ht="13">
      <c r="B135" s="128" t="s">
        <v>150</v>
      </c>
      <c r="C135" s="101" t="s">
        <v>133</v>
      </c>
      <c r="D135" s="95"/>
      <c r="E135" s="7">
        <v>430492</v>
      </c>
      <c r="F135" s="7">
        <v>309916.66538305971</v>
      </c>
      <c r="G135" s="7">
        <v>293805.40482514299</v>
      </c>
      <c r="H135" s="7">
        <v>0</v>
      </c>
      <c r="I135" s="7">
        <f>IFERROR(INDEX('RCCP Conversion'!$B$2:$AL$9999,MATCH('RCCP-EXT-11'!$B132,'RCCP Conversion'!$B$2:$B$9999,0),MATCH(CONCATENATE('RCCP-EXT-11'!I$8,'RCCP-EXT-11'!I$7),'RCCP Conversion'!$B$2:$AL$2,0)),0)</f>
        <v>0</v>
      </c>
      <c r="J135" s="7">
        <f>IFERROR(INDEX('RCCP Conversion'!$B$2:$AL$9999,MATCH('RCCP-EXT-11'!$B132,'RCCP Conversion'!$B$2:$B$9999,0),MATCH(CONCATENATE('RCCP-EXT-11'!J$8,'RCCP-EXT-11'!J$7),'RCCP Conversion'!$B$2:$AL$2,0)),0)</f>
        <v>0</v>
      </c>
      <c r="K135" s="7">
        <f>IFERROR(INDEX('RCCP Conversion'!$B$2:$AL$9999,MATCH('RCCP-EXT-11'!$B132,'RCCP Conversion'!$B$2:$B$9999,0),MATCH(CONCATENATE('RCCP-EXT-11'!K$8,'RCCP-EXT-11'!K$7),'RCCP Conversion'!$B$2:$AL$2,0)),0)</f>
        <v>0</v>
      </c>
      <c r="L135" s="7">
        <f>IFERROR(INDEX('RCCP Conversion'!$B$2:$AL$9999,MATCH('RCCP-EXT-11'!$B132,'RCCP Conversion'!$B$2:$B$9999,0),MATCH(CONCATENATE('RCCP-EXT-11'!L$8,'RCCP-EXT-11'!L$7),'RCCP Conversion'!$B$2:$AL$2,0)),0)</f>
        <v>0</v>
      </c>
      <c r="M135" s="7">
        <f>IFERROR(INDEX('RCCP Conversion'!$B$2:$AL$9999,MATCH('RCCP-EXT-11'!$B132,'RCCP Conversion'!$B$2:$B$9999,0),MATCH(CONCATENATE('RCCP-EXT-11'!M$8,'RCCP-EXT-11'!M$7),'RCCP Conversion'!$B$2:$AL$2,0)),0)</f>
        <v>0</v>
      </c>
      <c r="N135" s="7">
        <f>IFERROR(INDEX('RCCP Conversion'!$B$2:$AL$9999,MATCH('RCCP-EXT-11'!$B132,'RCCP Conversion'!$B$2:$B$9999,0),MATCH(CONCATENATE('RCCP-EXT-11'!N$8,'RCCP-EXT-11'!N$7),'RCCP Conversion'!$B$2:$AL$2,0)),0)</f>
        <v>0</v>
      </c>
      <c r="O135" s="7">
        <f>IFERROR(INDEX('RCCP Conversion'!$B$2:$AL$9999,MATCH('RCCP-EXT-11'!$B132,'RCCP Conversion'!$B$2:$B$9999,0),MATCH(CONCATENATE('RCCP-EXT-11'!O$8,'RCCP-EXT-11'!O$7),'RCCP Conversion'!$B$2:$AL$2,0)),0)</f>
        <v>0</v>
      </c>
      <c r="P135" s="7">
        <f>IFERROR(INDEX('RCCP Conversion'!$B$2:$AL$9999,MATCH('RCCP-EXT-11'!$B132,'RCCP Conversion'!$B$2:$B$9999,0),MATCH(CONCATENATE('RCCP-EXT-11'!P$8,'RCCP-EXT-11'!P$7),'RCCP Conversion'!$B$2:$AL$2,0)),0)</f>
        <v>0</v>
      </c>
      <c r="Q135" s="7">
        <f>IFERROR(INDEX('RCCP Conversion'!$B$2:$AL$9999,MATCH('RCCP-EXT-11'!$B132,'RCCP Conversion'!$B$2:$B$9999,0),MATCH(CONCATENATE('RCCP-EXT-11'!Q$8,'RCCP-EXT-11'!Q$7),'RCCP Conversion'!$B$2:$AL$2,0)),0)</f>
        <v>0</v>
      </c>
      <c r="R135" s="7">
        <f>IFERROR(INDEX('RCCP Conversion'!$B$2:$AL$9999,MATCH('RCCP-EXT-11'!$B132,'RCCP Conversion'!$B$2:$B$9999,0),MATCH(CONCATENATE('RCCP-EXT-11'!R$8,'RCCP-EXT-11'!R$7),'RCCP Conversion'!$B$2:$AL$2,0)),0)</f>
        <v>0</v>
      </c>
      <c r="S135" s="7">
        <f>IFERROR(INDEX('RCCP Conversion'!$B$2:$AL$9999,MATCH('RCCP-EXT-11'!$B132,'RCCP Conversion'!$B$2:$B$9999,0),MATCH(CONCATENATE('RCCP-EXT-11'!S$8,'RCCP-EXT-11'!S$7),'RCCP Conversion'!$B$2:$AL$2,0)),0)</f>
        <v>0</v>
      </c>
      <c r="T135" s="7">
        <f>IFERROR(INDEX('RCCP Conversion'!$B$2:$AL$9999,MATCH('RCCP-EXT-11'!$B132,'RCCP Conversion'!$B$2:$B$9999,0),MATCH(CONCATENATE('RCCP-EXT-11'!T$8,'RCCP-EXT-11'!T$7),'RCCP Conversion'!$B$2:$AL$2,0)),0)</f>
        <v>0</v>
      </c>
      <c r="U135" s="7">
        <f>IFERROR(INDEX('RCCP Conversion'!$B$2:$AL$9999,MATCH('RCCP-EXT-11'!$B132,'RCCP Conversion'!$B$2:$B$9999,0),MATCH(CONCATENATE('RCCP-EXT-11'!U$8,'RCCP-EXT-11'!U$7),'RCCP Conversion'!$B$2:$AL$2,0)),0)</f>
        <v>0</v>
      </c>
      <c r="V135" s="7">
        <f>IFERROR(INDEX('RCCP Conversion'!$B$2:$AL$9999,MATCH('RCCP-EXT-11'!$B132,'RCCP Conversion'!$B$2:$B$9999,0),MATCH(CONCATENATE('RCCP-EXT-11'!V$8,'RCCP-EXT-11'!V$7),'RCCP Conversion'!$B$2:$AL$2,0)),0)</f>
        <v>0</v>
      </c>
      <c r="W135" s="7">
        <f>IFERROR(INDEX('RCCP Conversion'!$B$2:$AL$9999,MATCH('RCCP-EXT-11'!$B132,'RCCP Conversion'!$B$2:$B$9999,0),MATCH(CONCATENATE('RCCP-EXT-11'!W$8,'RCCP-EXT-11'!W$7),'RCCP Conversion'!$B$2:$AL$2,0)),0)</f>
        <v>0</v>
      </c>
      <c r="X135" s="7">
        <f>IFERROR(INDEX('RCCP Conversion'!$B$2:$AL$9999,MATCH('RCCP-EXT-11'!$B132,'RCCP Conversion'!$B$2:$B$9999,0),MATCH(CONCATENATE('RCCP-EXT-11'!X$8,'RCCP-EXT-11'!X$7),'RCCP Conversion'!$B$2:$AL$2,0)),0)</f>
        <v>0</v>
      </c>
      <c r="Y135" s="7">
        <f>IFERROR(INDEX('RCCP Conversion'!$B$2:$AL$9999,MATCH('RCCP-EXT-11'!$B132,'RCCP Conversion'!$B$2:$B$9999,0),MATCH(CONCATENATE('RCCP-EXT-11'!Y$8,'RCCP-EXT-11'!Y$7),'RCCP Conversion'!$B$2:$AL$2,0)),0)</f>
        <v>0</v>
      </c>
      <c r="Z135" s="7">
        <f>IFERROR(INDEX('RCCP Conversion'!$B$2:$AL$9999,MATCH('RCCP-EXT-11'!$B132,'RCCP Conversion'!$B$2:$B$9999,0),MATCH(CONCATENATE('RCCP-EXT-11'!Z$8,'RCCP-EXT-11'!Z$7),'RCCP Conversion'!$B$2:$AL$2,0)),0)</f>
        <v>0</v>
      </c>
      <c r="AA135" s="7">
        <f>IFERROR(INDEX('RCCP Conversion'!$B$2:$AL$9999,MATCH('RCCP-EXT-11'!$B132,'RCCP Conversion'!$B$2:$B$9999,0),MATCH(CONCATENATE('RCCP-EXT-11'!AA$8,'RCCP-EXT-11'!AA$7),'RCCP Conversion'!$B$2:$AL$2,0)),0)</f>
        <v>0</v>
      </c>
      <c r="AB135" s="7">
        <f>IFERROR(INDEX('RCCP Conversion'!$B$2:$AL$9999,MATCH('RCCP-EXT-11'!$B132,'RCCP Conversion'!$B$2:$B$9999,0),MATCH(CONCATENATE('RCCP-EXT-11'!AB$8,'RCCP-EXT-11'!AB$7),'RCCP Conversion'!$B$2:$AL$2,0)),0)</f>
        <v>0</v>
      </c>
      <c r="AC135" s="7">
        <f>IFERROR(INDEX('RCCP Conversion'!$B$2:$AL$9999,MATCH('RCCP-EXT-11'!$B132,'RCCP Conversion'!$B$2:$B$9999,0),MATCH(CONCATENATE('RCCP-EXT-11'!AC$8,'RCCP-EXT-11'!AC$7),'RCCP Conversion'!$B$2:$AL$2,0)),0)</f>
        <v>0</v>
      </c>
      <c r="AD135" s="7">
        <f>IFERROR(INDEX('RCCP Conversion'!$B$2:$AL$9999,MATCH('RCCP-EXT-11'!$B132,'RCCP Conversion'!$B$2:$B$9999,0),MATCH(CONCATENATE('RCCP-EXT-11'!AD$8,'RCCP-EXT-11'!AD$7),'RCCP Conversion'!$B$2:$AL$2,0)),0)</f>
        <v>0</v>
      </c>
      <c r="AE135" s="7">
        <f>IFERROR(INDEX('RCCP Conversion'!$B$2:$AL$9999,MATCH('RCCP-EXT-11'!$B132,'RCCP Conversion'!$B$2:$B$9999,0),MATCH(CONCATENATE('RCCP-EXT-11'!AE$8,'RCCP-EXT-11'!AE$7),'RCCP Conversion'!$B$2:$AL$2,0)),0)</f>
        <v>0</v>
      </c>
      <c r="AF135" s="7">
        <f>IFERROR(INDEX('RCCP Conversion'!$B$2:$AL$9999,MATCH('RCCP-EXT-11'!$B132,'RCCP Conversion'!$B$2:$B$9999,0),MATCH(CONCATENATE('RCCP-EXT-11'!AF$8,'RCCP-EXT-11'!AF$7),'RCCP Conversion'!$B$2:$AL$2,0)),0)</f>
        <v>0</v>
      </c>
      <c r="AG135" s="7">
        <f>IFERROR(INDEX('RCCP Conversion'!$B$2:$AL$9999,MATCH('RCCP-EXT-11'!$B132,'RCCP Conversion'!$B$2:$B$9999,0),MATCH(CONCATENATE('RCCP-EXT-11'!AG$8,'RCCP-EXT-11'!AG$7),'RCCP Conversion'!$B$2:$AL$2,0)),0)</f>
        <v>0</v>
      </c>
      <c r="AH135" s="7">
        <f>IFERROR(INDEX('RCCP Conversion'!$B$2:$AL$9999,MATCH('RCCP-EXT-11'!$B132,'RCCP Conversion'!$B$2:$B$9999,0),MATCH(CONCATENATE('RCCP-EXT-11'!AH$8,'RCCP-EXT-11'!AH$7),'RCCP Conversion'!$B$2:$AL$2,0)),0)</f>
        <v>0</v>
      </c>
      <c r="AI135" s="7">
        <f>IFERROR(INDEX('RCCP Conversion'!$B$2:$AL$9999,MATCH('RCCP-EXT-11'!$B132,'RCCP Conversion'!$B$2:$B$9999,0),MATCH(CONCATENATE('RCCP-EXT-11'!AI$8,'RCCP-EXT-11'!AI$7),'RCCP Conversion'!$B$2:$AL$2,0)),0)</f>
        <v>0</v>
      </c>
      <c r="AJ135" s="7">
        <f>IFERROR(INDEX('RCCP Conversion'!$B$2:$AL$9999,MATCH('RCCP-EXT-11'!$B132,'RCCP Conversion'!$B$2:$B$9999,0),MATCH(CONCATENATE('RCCP-EXT-11'!AJ$8,'RCCP-EXT-11'!AJ$7),'RCCP Conversion'!$B$2:$AL$2,0)),0)</f>
        <v>0</v>
      </c>
      <c r="AK135" s="7">
        <f>IFERROR(INDEX('RCCP Conversion'!$B$2:$AL$9999,MATCH('RCCP-EXT-11'!$B132,'RCCP Conversion'!$B$2:$B$9999,0),MATCH(CONCATENATE('RCCP-EXT-11'!AK$8,'RCCP-EXT-11'!AK$7),'RCCP Conversion'!$B$2:$AL$2,0)),0)</f>
        <v>0</v>
      </c>
      <c r="AL135" s="7">
        <f>IFERROR(INDEX('RCCP Conversion'!$B$2:$AL$9999,MATCH('RCCP-EXT-11'!$B132,'RCCP Conversion'!$B$2:$B$9999,0),MATCH(CONCATENATE('RCCP-EXT-11'!AL$8,'RCCP-EXT-11'!AL$7),'RCCP Conversion'!$B$2:$AL$2,0)),0)</f>
        <v>0</v>
      </c>
      <c r="AM135" s="7">
        <f>IFERROR(INDEX('RCCP Conversion'!$B$2:$AL$9999,MATCH('RCCP-EXT-11'!$B132,'RCCP Conversion'!$B$2:$B$9999,0),MATCH(CONCATENATE('RCCP-EXT-11'!AM$8,'RCCP-EXT-11'!AM$7),'RCCP Conversion'!$B$2:$AL$2,0)),0)</f>
        <v>0</v>
      </c>
      <c r="AN135" s="7">
        <f>IFERROR(INDEX('RCCP Conversion'!$B$2:$AL$9999,MATCH('RCCP-EXT-11'!$B132,'RCCP Conversion'!$B$2:$B$9999,0),MATCH(CONCATENATE('RCCP-EXT-11'!AN$8,'RCCP-EXT-11'!AN$7),'RCCP Conversion'!$B$2:$AL$2,0)),0)</f>
        <v>0</v>
      </c>
    </row>
    <row r="136" spans="2:40" ht="13">
      <c r="B136" s="129" t="s">
        <v>77</v>
      </c>
      <c r="C136" s="102" t="s">
        <v>78</v>
      </c>
      <c r="D136" s="16"/>
      <c r="E136" s="8">
        <f t="shared" ref="E136:AN136" si="80">SUM(E135:E135)</f>
        <v>430492</v>
      </c>
      <c r="F136" s="8">
        <f t="shared" si="80"/>
        <v>309916.66538305971</v>
      </c>
      <c r="G136" s="8">
        <f t="shared" si="80"/>
        <v>293805.40482514299</v>
      </c>
      <c r="H136" s="8">
        <f t="shared" si="80"/>
        <v>0</v>
      </c>
      <c r="I136" s="8">
        <f t="shared" si="80"/>
        <v>0</v>
      </c>
      <c r="J136" s="8">
        <f t="shared" si="80"/>
        <v>0</v>
      </c>
      <c r="K136" s="8">
        <f t="shared" si="80"/>
        <v>0</v>
      </c>
      <c r="L136" s="8">
        <f t="shared" si="80"/>
        <v>0</v>
      </c>
      <c r="M136" s="8">
        <f t="shared" si="80"/>
        <v>0</v>
      </c>
      <c r="N136" s="8">
        <f t="shared" si="80"/>
        <v>0</v>
      </c>
      <c r="O136" s="8">
        <f t="shared" si="80"/>
        <v>0</v>
      </c>
      <c r="P136" s="8">
        <f t="shared" si="80"/>
        <v>0</v>
      </c>
      <c r="Q136" s="8">
        <f t="shared" si="80"/>
        <v>0</v>
      </c>
      <c r="R136" s="8">
        <f t="shared" si="80"/>
        <v>0</v>
      </c>
      <c r="S136" s="8">
        <f t="shared" si="80"/>
        <v>0</v>
      </c>
      <c r="T136" s="8">
        <f t="shared" si="80"/>
        <v>0</v>
      </c>
      <c r="U136" s="8">
        <f t="shared" si="80"/>
        <v>0</v>
      </c>
      <c r="V136" s="8">
        <f t="shared" si="80"/>
        <v>0</v>
      </c>
      <c r="W136" s="8">
        <f t="shared" si="80"/>
        <v>0</v>
      </c>
      <c r="X136" s="8">
        <f t="shared" si="80"/>
        <v>0</v>
      </c>
      <c r="Y136" s="8">
        <f t="shared" si="80"/>
        <v>0</v>
      </c>
      <c r="Z136" s="8">
        <f t="shared" si="80"/>
        <v>0</v>
      </c>
      <c r="AA136" s="8">
        <f t="shared" si="80"/>
        <v>0</v>
      </c>
      <c r="AB136" s="8">
        <f t="shared" si="80"/>
        <v>0</v>
      </c>
      <c r="AC136" s="8">
        <f t="shared" si="80"/>
        <v>0</v>
      </c>
      <c r="AD136" s="8">
        <f t="shared" si="80"/>
        <v>0</v>
      </c>
      <c r="AE136" s="8">
        <f t="shared" si="80"/>
        <v>0</v>
      </c>
      <c r="AF136" s="8">
        <f t="shared" si="80"/>
        <v>0</v>
      </c>
      <c r="AG136" s="8">
        <f t="shared" si="80"/>
        <v>0</v>
      </c>
      <c r="AH136" s="8">
        <f t="shared" si="80"/>
        <v>0</v>
      </c>
      <c r="AI136" s="8">
        <f t="shared" si="80"/>
        <v>0</v>
      </c>
      <c r="AJ136" s="8">
        <f t="shared" si="80"/>
        <v>0</v>
      </c>
      <c r="AK136" s="8">
        <f t="shared" si="80"/>
        <v>0</v>
      </c>
      <c r="AL136" s="8">
        <f t="shared" si="80"/>
        <v>0</v>
      </c>
      <c r="AM136" s="8">
        <f t="shared" si="80"/>
        <v>0</v>
      </c>
      <c r="AN136" s="8">
        <f t="shared" si="80"/>
        <v>0</v>
      </c>
    </row>
    <row r="137" spans="2:40" ht="26">
      <c r="B137" s="129" t="s">
        <v>79</v>
      </c>
      <c r="C137" s="103" t="s">
        <v>80</v>
      </c>
      <c r="D137" s="15">
        <v>0</v>
      </c>
      <c r="E137" s="9">
        <f t="shared" ref="E137:AN137" si="81">E135*$D137</f>
        <v>0</v>
      </c>
      <c r="F137" s="9">
        <f t="shared" si="81"/>
        <v>0</v>
      </c>
      <c r="G137" s="9">
        <f t="shared" si="81"/>
        <v>0</v>
      </c>
      <c r="H137" s="9">
        <f t="shared" si="81"/>
        <v>0</v>
      </c>
      <c r="I137" s="9">
        <f t="shared" si="81"/>
        <v>0</v>
      </c>
      <c r="J137" s="9">
        <f t="shared" si="81"/>
        <v>0</v>
      </c>
      <c r="K137" s="9">
        <f t="shared" si="81"/>
        <v>0</v>
      </c>
      <c r="L137" s="9">
        <f t="shared" si="81"/>
        <v>0</v>
      </c>
      <c r="M137" s="9">
        <f t="shared" si="81"/>
        <v>0</v>
      </c>
      <c r="N137" s="9">
        <f t="shared" si="81"/>
        <v>0</v>
      </c>
      <c r="O137" s="9">
        <f t="shared" si="81"/>
        <v>0</v>
      </c>
      <c r="P137" s="9">
        <f t="shared" si="81"/>
        <v>0</v>
      </c>
      <c r="Q137" s="9">
        <f t="shared" si="81"/>
        <v>0</v>
      </c>
      <c r="R137" s="9">
        <f t="shared" si="81"/>
        <v>0</v>
      </c>
      <c r="S137" s="9">
        <f t="shared" si="81"/>
        <v>0</v>
      </c>
      <c r="T137" s="9">
        <f t="shared" si="81"/>
        <v>0</v>
      </c>
      <c r="U137" s="9">
        <f t="shared" si="81"/>
        <v>0</v>
      </c>
      <c r="V137" s="9">
        <f t="shared" si="81"/>
        <v>0</v>
      </c>
      <c r="W137" s="9">
        <f t="shared" si="81"/>
        <v>0</v>
      </c>
      <c r="X137" s="9">
        <f t="shared" si="81"/>
        <v>0</v>
      </c>
      <c r="Y137" s="9">
        <f t="shared" si="81"/>
        <v>0</v>
      </c>
      <c r="Z137" s="9">
        <f t="shared" si="81"/>
        <v>0</v>
      </c>
      <c r="AA137" s="9">
        <f t="shared" si="81"/>
        <v>0</v>
      </c>
      <c r="AB137" s="9">
        <f t="shared" si="81"/>
        <v>0</v>
      </c>
      <c r="AC137" s="9">
        <f t="shared" si="81"/>
        <v>0</v>
      </c>
      <c r="AD137" s="9">
        <f t="shared" si="81"/>
        <v>0</v>
      </c>
      <c r="AE137" s="9">
        <f t="shared" si="81"/>
        <v>0</v>
      </c>
      <c r="AF137" s="9">
        <f t="shared" si="81"/>
        <v>0</v>
      </c>
      <c r="AG137" s="9">
        <f t="shared" si="81"/>
        <v>0</v>
      </c>
      <c r="AH137" s="9">
        <f t="shared" si="81"/>
        <v>0</v>
      </c>
      <c r="AI137" s="9">
        <f t="shared" si="81"/>
        <v>0</v>
      </c>
      <c r="AJ137" s="9">
        <f t="shared" si="81"/>
        <v>0</v>
      </c>
      <c r="AK137" s="9">
        <f t="shared" si="81"/>
        <v>0</v>
      </c>
      <c r="AL137" s="9">
        <f t="shared" si="81"/>
        <v>0</v>
      </c>
      <c r="AM137" s="9">
        <f t="shared" si="81"/>
        <v>0</v>
      </c>
      <c r="AN137" s="9">
        <f t="shared" si="81"/>
        <v>0</v>
      </c>
    </row>
    <row r="138" spans="2:40" ht="13">
      <c r="B138" s="130" t="s">
        <v>81</v>
      </c>
      <c r="C138" s="104" t="s">
        <v>82</v>
      </c>
      <c r="D138" s="96"/>
      <c r="E138" s="97">
        <f t="shared" ref="E138:AN138" si="82">SUM(E135:E135,E137,E139:E139)</f>
        <v>431492</v>
      </c>
      <c r="F138" s="97">
        <f t="shared" si="82"/>
        <v>309916.66538305971</v>
      </c>
      <c r="G138" s="97">
        <f t="shared" si="82"/>
        <v>293805.40482514299</v>
      </c>
      <c r="H138" s="97">
        <f t="shared" si="82"/>
        <v>0</v>
      </c>
      <c r="I138" s="97">
        <f t="shared" si="82"/>
        <v>0</v>
      </c>
      <c r="J138" s="97">
        <f t="shared" si="82"/>
        <v>0</v>
      </c>
      <c r="K138" s="97">
        <f t="shared" si="82"/>
        <v>0</v>
      </c>
      <c r="L138" s="97">
        <f t="shared" si="82"/>
        <v>0</v>
      </c>
      <c r="M138" s="97">
        <f t="shared" si="82"/>
        <v>0</v>
      </c>
      <c r="N138" s="97">
        <f t="shared" si="82"/>
        <v>0</v>
      </c>
      <c r="O138" s="97">
        <f t="shared" si="82"/>
        <v>0</v>
      </c>
      <c r="P138" s="97">
        <f t="shared" si="82"/>
        <v>0</v>
      </c>
      <c r="Q138" s="97">
        <f t="shared" si="82"/>
        <v>0</v>
      </c>
      <c r="R138" s="97">
        <f t="shared" si="82"/>
        <v>0</v>
      </c>
      <c r="S138" s="97">
        <f t="shared" si="82"/>
        <v>0</v>
      </c>
      <c r="T138" s="97">
        <f t="shared" si="82"/>
        <v>0</v>
      </c>
      <c r="U138" s="97">
        <f t="shared" si="82"/>
        <v>0</v>
      </c>
      <c r="V138" s="97">
        <f t="shared" si="82"/>
        <v>0</v>
      </c>
      <c r="W138" s="97">
        <f t="shared" si="82"/>
        <v>0</v>
      </c>
      <c r="X138" s="97">
        <f t="shared" si="82"/>
        <v>0</v>
      </c>
      <c r="Y138" s="97">
        <f t="shared" si="82"/>
        <v>0</v>
      </c>
      <c r="Z138" s="97">
        <f t="shared" si="82"/>
        <v>0</v>
      </c>
      <c r="AA138" s="97">
        <f t="shared" si="82"/>
        <v>0</v>
      </c>
      <c r="AB138" s="97">
        <f t="shared" si="82"/>
        <v>0</v>
      </c>
      <c r="AC138" s="97">
        <f t="shared" si="82"/>
        <v>0</v>
      </c>
      <c r="AD138" s="97">
        <f t="shared" si="82"/>
        <v>0</v>
      </c>
      <c r="AE138" s="97">
        <f t="shared" si="82"/>
        <v>0</v>
      </c>
      <c r="AF138" s="97">
        <f t="shared" si="82"/>
        <v>0</v>
      </c>
      <c r="AG138" s="97">
        <f t="shared" si="82"/>
        <v>0</v>
      </c>
      <c r="AH138" s="97">
        <f t="shared" si="82"/>
        <v>0</v>
      </c>
      <c r="AI138" s="97">
        <f t="shared" si="82"/>
        <v>0</v>
      </c>
      <c r="AJ138" s="97">
        <f t="shared" si="82"/>
        <v>0</v>
      </c>
      <c r="AK138" s="97">
        <f t="shared" si="82"/>
        <v>0</v>
      </c>
      <c r="AL138" s="97">
        <f t="shared" si="82"/>
        <v>0</v>
      </c>
      <c r="AM138" s="97">
        <f t="shared" si="82"/>
        <v>0</v>
      </c>
      <c r="AN138" s="97">
        <f t="shared" si="82"/>
        <v>0</v>
      </c>
    </row>
    <row r="139" spans="2:40" ht="39.5" thickBot="1">
      <c r="B139" s="131" t="s">
        <v>83</v>
      </c>
      <c r="C139" s="105" t="s">
        <v>84</v>
      </c>
      <c r="D139" s="39"/>
      <c r="E139" s="13">
        <v>1000</v>
      </c>
      <c r="F139" s="14"/>
      <c r="G139" s="14"/>
      <c r="H139" s="14"/>
      <c r="I139" s="14"/>
      <c r="J139" s="14"/>
      <c r="K139" s="14"/>
      <c r="L139" s="14"/>
      <c r="M139" s="14"/>
      <c r="N139" s="14"/>
      <c r="O139" s="14"/>
      <c r="P139" s="14"/>
      <c r="Q139" s="13"/>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row>
    <row r="140" spans="2:40" ht="26">
      <c r="B140" s="132" t="s">
        <v>85</v>
      </c>
      <c r="C140" s="106" t="s">
        <v>134</v>
      </c>
      <c r="D140" s="81"/>
      <c r="E140" s="76">
        <v>0</v>
      </c>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c r="AE140" s="77"/>
      <c r="AF140" s="77"/>
      <c r="AG140" s="77"/>
      <c r="AH140" s="77"/>
      <c r="AI140" s="77"/>
      <c r="AJ140" s="77"/>
      <c r="AK140" s="77"/>
      <c r="AL140" s="77"/>
      <c r="AM140" s="77"/>
      <c r="AN140" s="77"/>
    </row>
    <row r="141" spans="2:40" ht="26.5" thickBot="1">
      <c r="B141" s="133" t="s">
        <v>86</v>
      </c>
      <c r="C141" s="107" t="s">
        <v>135</v>
      </c>
      <c r="D141" s="82"/>
      <c r="E141" s="84">
        <v>0</v>
      </c>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row>
    <row r="142" spans="2:40" ht="26.5" thickBot="1">
      <c r="B142" s="134" t="s">
        <v>87</v>
      </c>
      <c r="C142" s="108" t="s">
        <v>88</v>
      </c>
      <c r="D142" s="73"/>
      <c r="E142" s="80">
        <f t="shared" ref="E142:AN142" si="83">E138+E140-E141</f>
        <v>431492</v>
      </c>
      <c r="F142" s="80">
        <f t="shared" si="83"/>
        <v>309916.66538305971</v>
      </c>
      <c r="G142" s="80">
        <f t="shared" si="83"/>
        <v>293805.40482514299</v>
      </c>
      <c r="H142" s="80">
        <f t="shared" si="83"/>
        <v>0</v>
      </c>
      <c r="I142" s="80">
        <f t="shared" si="83"/>
        <v>0</v>
      </c>
      <c r="J142" s="80">
        <f t="shared" si="83"/>
        <v>0</v>
      </c>
      <c r="K142" s="80">
        <f t="shared" si="83"/>
        <v>0</v>
      </c>
      <c r="L142" s="80">
        <f t="shared" si="83"/>
        <v>0</v>
      </c>
      <c r="M142" s="80">
        <f t="shared" si="83"/>
        <v>0</v>
      </c>
      <c r="N142" s="80">
        <f t="shared" si="83"/>
        <v>0</v>
      </c>
      <c r="O142" s="80">
        <f t="shared" si="83"/>
        <v>0</v>
      </c>
      <c r="P142" s="80">
        <f t="shared" si="83"/>
        <v>0</v>
      </c>
      <c r="Q142" s="80">
        <f t="shared" si="83"/>
        <v>0</v>
      </c>
      <c r="R142" s="80">
        <f t="shared" si="83"/>
        <v>0</v>
      </c>
      <c r="S142" s="80">
        <f t="shared" si="83"/>
        <v>0</v>
      </c>
      <c r="T142" s="80">
        <f t="shared" si="83"/>
        <v>0</v>
      </c>
      <c r="U142" s="80">
        <f t="shared" si="83"/>
        <v>0</v>
      </c>
      <c r="V142" s="80">
        <f t="shared" si="83"/>
        <v>0</v>
      </c>
      <c r="W142" s="80">
        <f t="shared" si="83"/>
        <v>0</v>
      </c>
      <c r="X142" s="80">
        <f t="shared" si="83"/>
        <v>0</v>
      </c>
      <c r="Y142" s="80">
        <f t="shared" si="83"/>
        <v>0</v>
      </c>
      <c r="Z142" s="80">
        <f t="shared" si="83"/>
        <v>0</v>
      </c>
      <c r="AA142" s="80">
        <f t="shared" si="83"/>
        <v>0</v>
      </c>
      <c r="AB142" s="80">
        <f t="shared" si="83"/>
        <v>0</v>
      </c>
      <c r="AC142" s="80">
        <f t="shared" si="83"/>
        <v>0</v>
      </c>
      <c r="AD142" s="80">
        <f t="shared" si="83"/>
        <v>0</v>
      </c>
      <c r="AE142" s="80">
        <f t="shared" si="83"/>
        <v>0</v>
      </c>
      <c r="AF142" s="80">
        <f t="shared" si="83"/>
        <v>0</v>
      </c>
      <c r="AG142" s="80">
        <f t="shared" si="83"/>
        <v>0</v>
      </c>
      <c r="AH142" s="80">
        <f t="shared" si="83"/>
        <v>0</v>
      </c>
      <c r="AI142" s="80">
        <f t="shared" si="83"/>
        <v>0</v>
      </c>
      <c r="AJ142" s="80">
        <f t="shared" si="83"/>
        <v>0</v>
      </c>
      <c r="AK142" s="80">
        <f t="shared" si="83"/>
        <v>0</v>
      </c>
      <c r="AL142" s="80">
        <f t="shared" si="83"/>
        <v>0</v>
      </c>
      <c r="AM142" s="80">
        <f t="shared" si="83"/>
        <v>0</v>
      </c>
      <c r="AN142" s="80">
        <f t="shared" si="83"/>
        <v>0</v>
      </c>
    </row>
    <row r="143" spans="2:40" ht="26">
      <c r="B143" s="135" t="s">
        <v>68</v>
      </c>
      <c r="C143" s="109" t="s">
        <v>69</v>
      </c>
      <c r="D143" s="33"/>
      <c r="E143" s="10">
        <v>596490.65744185972</v>
      </c>
      <c r="F143" s="10">
        <v>596490.65744185972</v>
      </c>
      <c r="G143" s="10">
        <v>596490.65744185972</v>
      </c>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row>
    <row r="144" spans="2:40" ht="26.5" thickBot="1">
      <c r="B144" s="113" t="s">
        <v>89</v>
      </c>
      <c r="C144" s="110" t="s">
        <v>90</v>
      </c>
      <c r="D144" s="17"/>
      <c r="E144" s="11">
        <f>E142/E143</f>
        <v>0.72338433907836652</v>
      </c>
      <c r="F144" s="11">
        <f t="shared" ref="F144:G144" si="84">F142/F143</f>
        <v>0.51956667135774459</v>
      </c>
      <c r="G144" s="11">
        <f t="shared" si="84"/>
        <v>0.49255659105403571</v>
      </c>
      <c r="H144" s="11" t="e">
        <f t="shared" ref="H144" si="85">H142/H143</f>
        <v>#DIV/0!</v>
      </c>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row>
    <row r="145" spans="2:40" ht="13">
      <c r="B145" s="113" t="s">
        <v>70</v>
      </c>
      <c r="C145" s="110" t="s">
        <v>71</v>
      </c>
      <c r="D145" s="17"/>
      <c r="E145" s="12">
        <f>E143</f>
        <v>596490.65744185972</v>
      </c>
      <c r="F145" s="12">
        <f t="shared" ref="F145:G145" si="86">F143</f>
        <v>596490.65744185972</v>
      </c>
      <c r="G145" s="12">
        <f t="shared" si="86"/>
        <v>596490.65744185972</v>
      </c>
      <c r="H145" s="12">
        <f t="shared" ref="H145" si="87">H143</f>
        <v>0</v>
      </c>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spans="2:40" ht="26.5" thickBot="1">
      <c r="B146" s="136" t="s">
        <v>91</v>
      </c>
      <c r="C146" s="111" t="s">
        <v>92</v>
      </c>
      <c r="D146" s="18"/>
      <c r="E146" s="11">
        <f>E142/E145</f>
        <v>0.72338433907836652</v>
      </c>
      <c r="F146" s="11">
        <f t="shared" ref="F146:G146" si="88">F142/F145</f>
        <v>0.51956667135774459</v>
      </c>
      <c r="G146" s="11">
        <f t="shared" si="88"/>
        <v>0.49255659105403571</v>
      </c>
      <c r="H146" s="11" t="e">
        <f t="shared" ref="H146" si="89">H142/H145</f>
        <v>#DIV/0!</v>
      </c>
      <c r="I146" s="11"/>
      <c r="J146" s="11"/>
      <c r="K146" s="11"/>
      <c r="L146" s="11"/>
      <c r="M146" s="11"/>
      <c r="N146" s="11"/>
      <c r="O146" s="142"/>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row>
    <row r="147" spans="2:40" ht="13.5" thickBot="1">
      <c r="B147" s="143" t="s">
        <v>151</v>
      </c>
      <c r="C147" s="144"/>
      <c r="D147" s="145"/>
      <c r="E147" s="146"/>
      <c r="F147" s="146"/>
      <c r="G147" s="146"/>
      <c r="H147" s="146"/>
      <c r="I147" s="146"/>
      <c r="J147" s="146"/>
      <c r="K147" s="146"/>
      <c r="L147" s="146"/>
      <c r="M147" s="146"/>
      <c r="N147" s="146"/>
      <c r="O147" s="147"/>
      <c r="P147" s="146"/>
      <c r="Q147" s="146"/>
      <c r="R147" s="146"/>
      <c r="S147" s="146"/>
      <c r="T147" s="146"/>
      <c r="U147" s="146"/>
      <c r="V147" s="146"/>
      <c r="W147" s="146"/>
      <c r="X147" s="146"/>
      <c r="Y147" s="146"/>
      <c r="Z147" s="146"/>
      <c r="AA147" s="146"/>
      <c r="AB147" s="146"/>
      <c r="AC147" s="146"/>
      <c r="AD147" s="146"/>
      <c r="AE147" s="146"/>
      <c r="AF147" s="146"/>
      <c r="AG147" s="146"/>
      <c r="AH147" s="146"/>
      <c r="AI147" s="146"/>
      <c r="AJ147" s="146"/>
      <c r="AK147" s="146"/>
      <c r="AL147" s="146"/>
      <c r="AM147" s="146"/>
      <c r="AN147" s="146"/>
    </row>
    <row r="148" spans="2:40" ht="13.5" thickBot="1">
      <c r="B148" s="74" t="s">
        <v>93</v>
      </c>
      <c r="C148" s="74" t="s">
        <v>94</v>
      </c>
      <c r="D148" s="75"/>
      <c r="E148" s="83">
        <f t="shared" ref="E148:AN148" si="90">SUM(E138,-E141)</f>
        <v>431492</v>
      </c>
      <c r="F148" s="83">
        <f t="shared" si="90"/>
        <v>309916.66538305971</v>
      </c>
      <c r="G148" s="83">
        <f t="shared" si="90"/>
        <v>293805.40482514299</v>
      </c>
      <c r="H148" s="83">
        <f t="shared" si="90"/>
        <v>0</v>
      </c>
      <c r="I148" s="83">
        <f t="shared" si="90"/>
        <v>0</v>
      </c>
      <c r="J148" s="83">
        <f t="shared" si="90"/>
        <v>0</v>
      </c>
      <c r="K148" s="83">
        <f t="shared" si="90"/>
        <v>0</v>
      </c>
      <c r="L148" s="83">
        <f t="shared" si="90"/>
        <v>0</v>
      </c>
      <c r="M148" s="83">
        <f t="shared" si="90"/>
        <v>0</v>
      </c>
      <c r="N148" s="83">
        <f t="shared" si="90"/>
        <v>0</v>
      </c>
      <c r="O148" s="83">
        <f t="shared" si="90"/>
        <v>0</v>
      </c>
      <c r="P148" s="83">
        <f t="shared" si="90"/>
        <v>0</v>
      </c>
      <c r="Q148" s="83">
        <f t="shared" si="90"/>
        <v>0</v>
      </c>
      <c r="R148" s="83">
        <f t="shared" si="90"/>
        <v>0</v>
      </c>
      <c r="S148" s="83">
        <f t="shared" si="90"/>
        <v>0</v>
      </c>
      <c r="T148" s="83">
        <f t="shared" si="90"/>
        <v>0</v>
      </c>
      <c r="U148" s="83">
        <f t="shared" si="90"/>
        <v>0</v>
      </c>
      <c r="V148" s="83">
        <f t="shared" si="90"/>
        <v>0</v>
      </c>
      <c r="W148" s="83">
        <f t="shared" si="90"/>
        <v>0</v>
      </c>
      <c r="X148" s="83">
        <f t="shared" si="90"/>
        <v>0</v>
      </c>
      <c r="Y148" s="83">
        <f t="shared" si="90"/>
        <v>0</v>
      </c>
      <c r="Z148" s="83">
        <f t="shared" si="90"/>
        <v>0</v>
      </c>
      <c r="AA148" s="83">
        <f t="shared" si="90"/>
        <v>0</v>
      </c>
      <c r="AB148" s="83">
        <f t="shared" si="90"/>
        <v>0</v>
      </c>
      <c r="AC148" s="83">
        <f t="shared" si="90"/>
        <v>0</v>
      </c>
      <c r="AD148" s="83">
        <f t="shared" si="90"/>
        <v>0</v>
      </c>
      <c r="AE148" s="83">
        <f t="shared" si="90"/>
        <v>0</v>
      </c>
      <c r="AF148" s="83">
        <f t="shared" si="90"/>
        <v>0</v>
      </c>
      <c r="AG148" s="83">
        <f t="shared" si="90"/>
        <v>0</v>
      </c>
      <c r="AH148" s="83">
        <f t="shared" si="90"/>
        <v>0</v>
      </c>
      <c r="AI148" s="83">
        <f t="shared" si="90"/>
        <v>0</v>
      </c>
      <c r="AJ148" s="83">
        <f t="shared" si="90"/>
        <v>0</v>
      </c>
      <c r="AK148" s="83">
        <f t="shared" si="90"/>
        <v>0</v>
      </c>
      <c r="AL148" s="83">
        <f t="shared" si="90"/>
        <v>0</v>
      </c>
      <c r="AM148" s="83">
        <f t="shared" si="90"/>
        <v>0</v>
      </c>
      <c r="AN148" s="83">
        <f t="shared" si="90"/>
        <v>0</v>
      </c>
    </row>
    <row r="149" spans="2:40" ht="13" thickBot="1"/>
    <row r="150" spans="2:40" ht="13" thickBot="1">
      <c r="B150" s="119" t="s">
        <v>210</v>
      </c>
    </row>
    <row r="151" spans="2:40" ht="13">
      <c r="B151" s="209" t="s">
        <v>75</v>
      </c>
      <c r="C151" s="211" t="s">
        <v>67</v>
      </c>
      <c r="D151" s="213" t="s">
        <v>76</v>
      </c>
      <c r="E151" s="3" t="str">
        <f>VLOOKUP(($C$3+E$6),'Dates conversion sheet'!$G:$H,2,0)</f>
        <v>Nov</v>
      </c>
      <c r="F151" s="3" t="str">
        <f>VLOOKUP(($C$3+F$6),'Dates conversion sheet'!$G:$H,2,0)</f>
        <v>Dec</v>
      </c>
      <c r="G151" s="3" t="str">
        <f>VLOOKUP(($C$3+G$6),'Dates conversion sheet'!$G:$H,2,0)</f>
        <v>Jan</v>
      </c>
      <c r="H151" s="3" t="str">
        <f>VLOOKUP(($C$3+H$6),'Dates conversion sheet'!$G:$H,2,0)</f>
        <v>Feb</v>
      </c>
      <c r="I151" s="3" t="str">
        <f>VLOOKUP(($C$3+I$6),'Dates conversion sheet'!$G:$H,2,0)</f>
        <v>Mar</v>
      </c>
      <c r="J151" s="3" t="str">
        <f>VLOOKUP(($C$3+J$6),'Dates conversion sheet'!$G:$H,2,0)</f>
        <v>Apr</v>
      </c>
      <c r="K151" s="3" t="str">
        <f>VLOOKUP(($C$3+K$6),'Dates conversion sheet'!$G:$H,2,0)</f>
        <v>May</v>
      </c>
      <c r="L151" s="3" t="str">
        <f>VLOOKUP(($C$3+L$6),'Dates conversion sheet'!$G:$H,2,0)</f>
        <v>Jun</v>
      </c>
      <c r="M151" s="3" t="str">
        <f>VLOOKUP(($C$3+M$6),'Dates conversion sheet'!$G:$H,2,0)</f>
        <v>Jul</v>
      </c>
      <c r="N151" s="3" t="str">
        <f>VLOOKUP(($C$3+N$6),'Dates conversion sheet'!$G:$H,2,0)</f>
        <v>Aug</v>
      </c>
      <c r="O151" s="3" t="str">
        <f>VLOOKUP(($C$3+O$6),'Dates conversion sheet'!$G:$H,2,0)</f>
        <v>Sep</v>
      </c>
      <c r="P151" s="3" t="str">
        <f>VLOOKUP(($C$3+P$6),'Dates conversion sheet'!$G:$H,2,0)</f>
        <v>Oct</v>
      </c>
      <c r="Q151" s="3" t="str">
        <f>VLOOKUP(($C$3+Q$6),'Dates conversion sheet'!$G:$H,2,0)</f>
        <v>Nov</v>
      </c>
      <c r="R151" s="3" t="str">
        <f>VLOOKUP(($C$3+R$6),'Dates conversion sheet'!$G:$H,2,0)</f>
        <v>Dec</v>
      </c>
      <c r="S151" s="3" t="str">
        <f>VLOOKUP(($C$3+S$6),'Dates conversion sheet'!$G:$H,2,0)</f>
        <v>Jan</v>
      </c>
      <c r="T151" s="3" t="str">
        <f>VLOOKUP(($C$3+T$6),'Dates conversion sheet'!$G:$H,2,0)</f>
        <v>Feb</v>
      </c>
      <c r="U151" s="3" t="str">
        <f>VLOOKUP(($C$3+U$6),'Dates conversion sheet'!$G:$H,2,0)</f>
        <v>Mar</v>
      </c>
      <c r="V151" s="3" t="str">
        <f>VLOOKUP(($C$3+V$6),'Dates conversion sheet'!$G:$H,2,0)</f>
        <v>Apr</v>
      </c>
      <c r="W151" s="3" t="str">
        <f>VLOOKUP(($C$3+W$6),'Dates conversion sheet'!$G:$H,2,0)</f>
        <v>May</v>
      </c>
      <c r="X151" s="3" t="str">
        <f>VLOOKUP(($C$3+X$6),'Dates conversion sheet'!$G:$H,2,0)</f>
        <v>Jun</v>
      </c>
      <c r="Y151" s="3" t="str">
        <f>VLOOKUP(($C$3+Y$6),'Dates conversion sheet'!$G:$H,2,0)</f>
        <v>Jul</v>
      </c>
      <c r="Z151" s="3" t="str">
        <f>VLOOKUP(($C$3+Z$6),'Dates conversion sheet'!$G:$H,2,0)</f>
        <v>Aug</v>
      </c>
      <c r="AA151" s="3" t="str">
        <f>VLOOKUP(($C$3+AA$6),'Dates conversion sheet'!$G:$H,2,0)</f>
        <v>Sep</v>
      </c>
      <c r="AB151" s="3" t="str">
        <f>VLOOKUP(($C$3+AB$6),'Dates conversion sheet'!$G:$H,2,0)</f>
        <v>Oct</v>
      </c>
      <c r="AC151" s="3" t="str">
        <f>VLOOKUP(($C$3+AC$6),'Dates conversion sheet'!$G:$H,2,0)</f>
        <v>Nov</v>
      </c>
      <c r="AD151" s="3" t="str">
        <f>VLOOKUP(($C$3+AD$6),'Dates conversion sheet'!$G:$H,2,0)</f>
        <v>Dec</v>
      </c>
      <c r="AE151" s="3" t="str">
        <f>VLOOKUP(($C$3+AE$6),'Dates conversion sheet'!$G:$H,2,0)</f>
        <v>Jan</v>
      </c>
      <c r="AF151" s="3" t="str">
        <f>VLOOKUP(($C$3+AF$6),'Dates conversion sheet'!$G:$H,2,0)</f>
        <v>Feb</v>
      </c>
      <c r="AG151" s="3" t="str">
        <f>VLOOKUP(($C$3+AG$6),'Dates conversion sheet'!$G:$H,2,0)</f>
        <v>Mar</v>
      </c>
      <c r="AH151" s="3" t="str">
        <f>VLOOKUP(($C$3+AH$6),'Dates conversion sheet'!$G:$H,2,0)</f>
        <v>Apr</v>
      </c>
      <c r="AI151" s="3" t="str">
        <f>VLOOKUP(($C$3+AI$6),'Dates conversion sheet'!$G:$H,2,0)</f>
        <v>May</v>
      </c>
      <c r="AJ151" s="3" t="str">
        <f>VLOOKUP(($C$3+AJ$6),'Dates conversion sheet'!$G:$H,2,0)</f>
        <v>Jun</v>
      </c>
      <c r="AK151" s="3" t="str">
        <f>VLOOKUP(($C$3+AK$6),'Dates conversion sheet'!$G:$H,2,0)</f>
        <v>Jul</v>
      </c>
      <c r="AL151" s="3" t="str">
        <f>VLOOKUP(($C$3+AL$6),'Dates conversion sheet'!$G:$H,2,0)</f>
        <v>Aug</v>
      </c>
      <c r="AM151" s="3" t="str">
        <f>VLOOKUP(($C$3+AM$6),'Dates conversion sheet'!$G:$H,2,0)</f>
        <v>Sep</v>
      </c>
      <c r="AN151" s="3" t="str">
        <f>VLOOKUP(($C$3+AN$6),'Dates conversion sheet'!$G:$H,2,0)</f>
        <v>Oct</v>
      </c>
    </row>
    <row r="152" spans="2:40" ht="13" thickBot="1">
      <c r="B152" s="210"/>
      <c r="C152" s="212"/>
      <c r="D152" s="214"/>
      <c r="E152" s="4">
        <f>$C$4</f>
        <v>2022</v>
      </c>
      <c r="F152" s="4">
        <f>IF(F$7="Jan",E$8+1,E$8)</f>
        <v>2022</v>
      </c>
      <c r="G152" s="4">
        <f t="shared" ref="G152:AN152" si="91">IF(G$7="Jan",F$8+1,F$8)</f>
        <v>2023</v>
      </c>
      <c r="H152" s="4">
        <f t="shared" si="91"/>
        <v>2023</v>
      </c>
      <c r="I152" s="4">
        <f t="shared" si="91"/>
        <v>2023</v>
      </c>
      <c r="J152" s="4">
        <f t="shared" si="91"/>
        <v>2023</v>
      </c>
      <c r="K152" s="4">
        <f t="shared" si="91"/>
        <v>2023</v>
      </c>
      <c r="L152" s="4">
        <f t="shared" si="91"/>
        <v>2023</v>
      </c>
      <c r="M152" s="4">
        <f t="shared" si="91"/>
        <v>2023</v>
      </c>
      <c r="N152" s="4">
        <f t="shared" si="91"/>
        <v>2023</v>
      </c>
      <c r="O152" s="4">
        <f t="shared" si="91"/>
        <v>2023</v>
      </c>
      <c r="P152" s="4">
        <f t="shared" si="91"/>
        <v>2023</v>
      </c>
      <c r="Q152" s="4">
        <f t="shared" si="91"/>
        <v>2023</v>
      </c>
      <c r="R152" s="4">
        <f t="shared" si="91"/>
        <v>2023</v>
      </c>
      <c r="S152" s="4">
        <f t="shared" si="91"/>
        <v>2024</v>
      </c>
      <c r="T152" s="4">
        <f t="shared" si="91"/>
        <v>2024</v>
      </c>
      <c r="U152" s="4">
        <f t="shared" si="91"/>
        <v>2024</v>
      </c>
      <c r="V152" s="4">
        <f t="shared" si="91"/>
        <v>2024</v>
      </c>
      <c r="W152" s="4">
        <f t="shared" si="91"/>
        <v>2024</v>
      </c>
      <c r="X152" s="4">
        <f t="shared" si="91"/>
        <v>2024</v>
      </c>
      <c r="Y152" s="4">
        <f t="shared" si="91"/>
        <v>2024</v>
      </c>
      <c r="Z152" s="4">
        <f t="shared" si="91"/>
        <v>2024</v>
      </c>
      <c r="AA152" s="4">
        <f t="shared" si="91"/>
        <v>2024</v>
      </c>
      <c r="AB152" s="4">
        <f t="shared" si="91"/>
        <v>2024</v>
      </c>
      <c r="AC152" s="4">
        <f t="shared" si="91"/>
        <v>2024</v>
      </c>
      <c r="AD152" s="4">
        <f t="shared" si="91"/>
        <v>2024</v>
      </c>
      <c r="AE152" s="4">
        <f t="shared" si="91"/>
        <v>2025</v>
      </c>
      <c r="AF152" s="4">
        <f t="shared" si="91"/>
        <v>2025</v>
      </c>
      <c r="AG152" s="4">
        <f t="shared" si="91"/>
        <v>2025</v>
      </c>
      <c r="AH152" s="4">
        <f t="shared" si="91"/>
        <v>2025</v>
      </c>
      <c r="AI152" s="4">
        <f t="shared" si="91"/>
        <v>2025</v>
      </c>
      <c r="AJ152" s="4">
        <f t="shared" si="91"/>
        <v>2025</v>
      </c>
      <c r="AK152" s="4">
        <f t="shared" si="91"/>
        <v>2025</v>
      </c>
      <c r="AL152" s="4">
        <f t="shared" si="91"/>
        <v>2025</v>
      </c>
      <c r="AM152" s="4">
        <f t="shared" si="91"/>
        <v>2025</v>
      </c>
      <c r="AN152" s="4">
        <f t="shared" si="91"/>
        <v>2025</v>
      </c>
    </row>
    <row r="153" spans="2:40" ht="13">
      <c r="B153" s="128" t="s">
        <v>150</v>
      </c>
      <c r="C153" s="101" t="s">
        <v>133</v>
      </c>
      <c r="D153" s="95"/>
      <c r="E153" s="7">
        <v>336403</v>
      </c>
      <c r="F153" s="7">
        <v>318454.50475371274</v>
      </c>
      <c r="G153" s="7">
        <v>293558.54499457811</v>
      </c>
      <c r="H153" s="7">
        <v>0</v>
      </c>
      <c r="I153" s="7">
        <f>IFERROR(INDEX('RCCP Conversion'!$B$2:$AL$9999,MATCH('RCCP-EXT-12'!$B150,'RCCP Conversion'!$B$2:$B$9999,0),MATCH(CONCATENATE('RCCP-EXT-12'!I$8,'RCCP-EXT-12'!I$7),'RCCP Conversion'!$B$2:$AL$2,0)),0)</f>
        <v>0</v>
      </c>
      <c r="J153" s="7">
        <f>IFERROR(INDEX('RCCP Conversion'!$B$2:$AL$9999,MATCH('RCCP-EXT-12'!$B150,'RCCP Conversion'!$B$2:$B$9999,0),MATCH(CONCATENATE('RCCP-EXT-12'!J$8,'RCCP-EXT-12'!J$7),'RCCP Conversion'!$B$2:$AL$2,0)),0)</f>
        <v>0</v>
      </c>
      <c r="K153" s="7">
        <f>IFERROR(INDEX('RCCP Conversion'!$B$2:$AL$9999,MATCH('RCCP-EXT-12'!$B150,'RCCP Conversion'!$B$2:$B$9999,0),MATCH(CONCATENATE('RCCP-EXT-12'!K$8,'RCCP-EXT-12'!K$7),'RCCP Conversion'!$B$2:$AL$2,0)),0)</f>
        <v>0</v>
      </c>
      <c r="L153" s="7">
        <f>IFERROR(INDEX('RCCP Conversion'!$B$2:$AL$9999,MATCH('RCCP-EXT-12'!$B150,'RCCP Conversion'!$B$2:$B$9999,0),MATCH(CONCATENATE('RCCP-EXT-12'!L$8,'RCCP-EXT-12'!L$7),'RCCP Conversion'!$B$2:$AL$2,0)),0)</f>
        <v>0</v>
      </c>
      <c r="M153" s="7">
        <f>IFERROR(INDEX('RCCP Conversion'!$B$2:$AL$9999,MATCH('RCCP-EXT-12'!$B150,'RCCP Conversion'!$B$2:$B$9999,0),MATCH(CONCATENATE('RCCP-EXT-12'!M$8,'RCCP-EXT-12'!M$7),'RCCP Conversion'!$B$2:$AL$2,0)),0)</f>
        <v>0</v>
      </c>
      <c r="N153" s="7">
        <f>IFERROR(INDEX('RCCP Conversion'!$B$2:$AL$9999,MATCH('RCCP-EXT-12'!$B150,'RCCP Conversion'!$B$2:$B$9999,0),MATCH(CONCATENATE('RCCP-EXT-12'!N$8,'RCCP-EXT-12'!N$7),'RCCP Conversion'!$B$2:$AL$2,0)),0)</f>
        <v>0</v>
      </c>
      <c r="O153" s="7">
        <f>IFERROR(INDEX('RCCP Conversion'!$B$2:$AL$9999,MATCH('RCCP-EXT-12'!$B150,'RCCP Conversion'!$B$2:$B$9999,0),MATCH(CONCATENATE('RCCP-EXT-12'!O$8,'RCCP-EXT-12'!O$7),'RCCP Conversion'!$B$2:$AL$2,0)),0)</f>
        <v>0</v>
      </c>
      <c r="P153" s="7">
        <f>IFERROR(INDEX('RCCP Conversion'!$B$2:$AL$9999,MATCH('RCCP-EXT-12'!$B150,'RCCP Conversion'!$B$2:$B$9999,0),MATCH(CONCATENATE('RCCP-EXT-12'!P$8,'RCCP-EXT-12'!P$7),'RCCP Conversion'!$B$2:$AL$2,0)),0)</f>
        <v>0</v>
      </c>
      <c r="Q153" s="7">
        <f>IFERROR(INDEX('RCCP Conversion'!$B$2:$AL$9999,MATCH('RCCP-EXT-12'!$B150,'RCCP Conversion'!$B$2:$B$9999,0),MATCH(CONCATENATE('RCCP-EXT-12'!Q$8,'RCCP-EXT-12'!Q$7),'RCCP Conversion'!$B$2:$AL$2,0)),0)</f>
        <v>0</v>
      </c>
      <c r="R153" s="7">
        <f>IFERROR(INDEX('RCCP Conversion'!$B$2:$AL$9999,MATCH('RCCP-EXT-12'!$B150,'RCCP Conversion'!$B$2:$B$9999,0),MATCH(CONCATENATE('RCCP-EXT-12'!R$8,'RCCP-EXT-12'!R$7),'RCCP Conversion'!$B$2:$AL$2,0)),0)</f>
        <v>0</v>
      </c>
      <c r="S153" s="7">
        <f>IFERROR(INDEX('RCCP Conversion'!$B$2:$AL$9999,MATCH('RCCP-EXT-12'!$B150,'RCCP Conversion'!$B$2:$B$9999,0),MATCH(CONCATENATE('RCCP-EXT-12'!S$8,'RCCP-EXT-12'!S$7),'RCCP Conversion'!$B$2:$AL$2,0)),0)</f>
        <v>0</v>
      </c>
      <c r="T153" s="7">
        <f>IFERROR(INDEX('RCCP Conversion'!$B$2:$AL$9999,MATCH('RCCP-EXT-12'!$B150,'RCCP Conversion'!$B$2:$B$9999,0),MATCH(CONCATENATE('RCCP-EXT-12'!T$8,'RCCP-EXT-12'!T$7),'RCCP Conversion'!$B$2:$AL$2,0)),0)</f>
        <v>0</v>
      </c>
      <c r="U153" s="7">
        <f>IFERROR(INDEX('RCCP Conversion'!$B$2:$AL$9999,MATCH('RCCP-EXT-12'!$B150,'RCCP Conversion'!$B$2:$B$9999,0),MATCH(CONCATENATE('RCCP-EXT-12'!U$8,'RCCP-EXT-12'!U$7),'RCCP Conversion'!$B$2:$AL$2,0)),0)</f>
        <v>0</v>
      </c>
      <c r="V153" s="7">
        <f>IFERROR(INDEX('RCCP Conversion'!$B$2:$AL$9999,MATCH('RCCP-EXT-12'!$B150,'RCCP Conversion'!$B$2:$B$9999,0),MATCH(CONCATENATE('RCCP-EXT-12'!V$8,'RCCP-EXT-12'!V$7),'RCCP Conversion'!$B$2:$AL$2,0)),0)</f>
        <v>0</v>
      </c>
      <c r="W153" s="7">
        <f>IFERROR(INDEX('RCCP Conversion'!$B$2:$AL$9999,MATCH('RCCP-EXT-12'!$B150,'RCCP Conversion'!$B$2:$B$9999,0),MATCH(CONCATENATE('RCCP-EXT-12'!W$8,'RCCP-EXT-12'!W$7),'RCCP Conversion'!$B$2:$AL$2,0)),0)</f>
        <v>0</v>
      </c>
      <c r="X153" s="7">
        <f>IFERROR(INDEX('RCCP Conversion'!$B$2:$AL$9999,MATCH('RCCP-EXT-12'!$B150,'RCCP Conversion'!$B$2:$B$9999,0),MATCH(CONCATENATE('RCCP-EXT-12'!X$8,'RCCP-EXT-12'!X$7),'RCCP Conversion'!$B$2:$AL$2,0)),0)</f>
        <v>0</v>
      </c>
      <c r="Y153" s="7">
        <f>IFERROR(INDEX('RCCP Conversion'!$B$2:$AL$9999,MATCH('RCCP-EXT-12'!$B150,'RCCP Conversion'!$B$2:$B$9999,0),MATCH(CONCATENATE('RCCP-EXT-12'!Y$8,'RCCP-EXT-12'!Y$7),'RCCP Conversion'!$B$2:$AL$2,0)),0)</f>
        <v>0</v>
      </c>
      <c r="Z153" s="7">
        <f>IFERROR(INDEX('RCCP Conversion'!$B$2:$AL$9999,MATCH('RCCP-EXT-12'!$B150,'RCCP Conversion'!$B$2:$B$9999,0),MATCH(CONCATENATE('RCCP-EXT-12'!Z$8,'RCCP-EXT-12'!Z$7),'RCCP Conversion'!$B$2:$AL$2,0)),0)</f>
        <v>0</v>
      </c>
      <c r="AA153" s="7">
        <f>IFERROR(INDEX('RCCP Conversion'!$B$2:$AL$9999,MATCH('RCCP-EXT-12'!$B150,'RCCP Conversion'!$B$2:$B$9999,0),MATCH(CONCATENATE('RCCP-EXT-12'!AA$8,'RCCP-EXT-12'!AA$7),'RCCP Conversion'!$B$2:$AL$2,0)),0)</f>
        <v>0</v>
      </c>
      <c r="AB153" s="7">
        <f>IFERROR(INDEX('RCCP Conversion'!$B$2:$AL$9999,MATCH('RCCP-EXT-12'!$B150,'RCCP Conversion'!$B$2:$B$9999,0),MATCH(CONCATENATE('RCCP-EXT-12'!AB$8,'RCCP-EXT-12'!AB$7),'RCCP Conversion'!$B$2:$AL$2,0)),0)</f>
        <v>0</v>
      </c>
      <c r="AC153" s="7">
        <f>IFERROR(INDEX('RCCP Conversion'!$B$2:$AL$9999,MATCH('RCCP-EXT-12'!$B150,'RCCP Conversion'!$B$2:$B$9999,0),MATCH(CONCATENATE('RCCP-EXT-12'!AC$8,'RCCP-EXT-12'!AC$7),'RCCP Conversion'!$B$2:$AL$2,0)),0)</f>
        <v>0</v>
      </c>
      <c r="AD153" s="7">
        <f>IFERROR(INDEX('RCCP Conversion'!$B$2:$AL$9999,MATCH('RCCP-EXT-12'!$B150,'RCCP Conversion'!$B$2:$B$9999,0),MATCH(CONCATENATE('RCCP-EXT-12'!AD$8,'RCCP-EXT-12'!AD$7),'RCCP Conversion'!$B$2:$AL$2,0)),0)</f>
        <v>0</v>
      </c>
      <c r="AE153" s="7">
        <f>IFERROR(INDEX('RCCP Conversion'!$B$2:$AL$9999,MATCH('RCCP-EXT-12'!$B150,'RCCP Conversion'!$B$2:$B$9999,0),MATCH(CONCATENATE('RCCP-EXT-12'!AE$8,'RCCP-EXT-12'!AE$7),'RCCP Conversion'!$B$2:$AL$2,0)),0)</f>
        <v>0</v>
      </c>
      <c r="AF153" s="7">
        <f>IFERROR(INDEX('RCCP Conversion'!$B$2:$AL$9999,MATCH('RCCP-EXT-12'!$B150,'RCCP Conversion'!$B$2:$B$9999,0),MATCH(CONCATENATE('RCCP-EXT-12'!AF$8,'RCCP-EXT-12'!AF$7),'RCCP Conversion'!$B$2:$AL$2,0)),0)</f>
        <v>0</v>
      </c>
      <c r="AG153" s="7">
        <f>IFERROR(INDEX('RCCP Conversion'!$B$2:$AL$9999,MATCH('RCCP-EXT-12'!$B150,'RCCP Conversion'!$B$2:$B$9999,0),MATCH(CONCATENATE('RCCP-EXT-12'!AG$8,'RCCP-EXT-12'!AG$7),'RCCP Conversion'!$B$2:$AL$2,0)),0)</f>
        <v>0</v>
      </c>
      <c r="AH153" s="7">
        <f>IFERROR(INDEX('RCCP Conversion'!$B$2:$AL$9999,MATCH('RCCP-EXT-12'!$B150,'RCCP Conversion'!$B$2:$B$9999,0),MATCH(CONCATENATE('RCCP-EXT-12'!AH$8,'RCCP-EXT-12'!AH$7),'RCCP Conversion'!$B$2:$AL$2,0)),0)</f>
        <v>0</v>
      </c>
      <c r="AI153" s="7">
        <f>IFERROR(INDEX('RCCP Conversion'!$B$2:$AL$9999,MATCH('RCCP-EXT-12'!$B150,'RCCP Conversion'!$B$2:$B$9999,0),MATCH(CONCATENATE('RCCP-EXT-12'!AI$8,'RCCP-EXT-12'!AI$7),'RCCP Conversion'!$B$2:$AL$2,0)),0)</f>
        <v>0</v>
      </c>
      <c r="AJ153" s="7">
        <f>IFERROR(INDEX('RCCP Conversion'!$B$2:$AL$9999,MATCH('RCCP-EXT-12'!$B150,'RCCP Conversion'!$B$2:$B$9999,0),MATCH(CONCATENATE('RCCP-EXT-12'!AJ$8,'RCCP-EXT-12'!AJ$7),'RCCP Conversion'!$B$2:$AL$2,0)),0)</f>
        <v>0</v>
      </c>
      <c r="AK153" s="7">
        <f>IFERROR(INDEX('RCCP Conversion'!$B$2:$AL$9999,MATCH('RCCP-EXT-12'!$B150,'RCCP Conversion'!$B$2:$B$9999,0),MATCH(CONCATENATE('RCCP-EXT-12'!AK$8,'RCCP-EXT-12'!AK$7),'RCCP Conversion'!$B$2:$AL$2,0)),0)</f>
        <v>0</v>
      </c>
      <c r="AL153" s="7">
        <f>IFERROR(INDEX('RCCP Conversion'!$B$2:$AL$9999,MATCH('RCCP-EXT-12'!$B150,'RCCP Conversion'!$B$2:$B$9999,0),MATCH(CONCATENATE('RCCP-EXT-12'!AL$8,'RCCP-EXT-12'!AL$7),'RCCP Conversion'!$B$2:$AL$2,0)),0)</f>
        <v>0</v>
      </c>
      <c r="AM153" s="7">
        <f>IFERROR(INDEX('RCCP Conversion'!$B$2:$AL$9999,MATCH('RCCP-EXT-12'!$B150,'RCCP Conversion'!$B$2:$B$9999,0),MATCH(CONCATENATE('RCCP-EXT-12'!AM$8,'RCCP-EXT-12'!AM$7),'RCCP Conversion'!$B$2:$AL$2,0)),0)</f>
        <v>0</v>
      </c>
      <c r="AN153" s="7">
        <f>IFERROR(INDEX('RCCP Conversion'!$B$2:$AL$9999,MATCH('RCCP-EXT-12'!$B150,'RCCP Conversion'!$B$2:$B$9999,0),MATCH(CONCATENATE('RCCP-EXT-12'!AN$8,'RCCP-EXT-12'!AN$7),'RCCP Conversion'!$B$2:$AL$2,0)),0)</f>
        <v>0</v>
      </c>
    </row>
    <row r="154" spans="2:40" ht="13">
      <c r="B154" s="129" t="s">
        <v>77</v>
      </c>
      <c r="C154" s="102" t="s">
        <v>78</v>
      </c>
      <c r="D154" s="16"/>
      <c r="E154" s="8">
        <f t="shared" ref="E154:AN154" si="92">SUM(E153:E153)</f>
        <v>336403</v>
      </c>
      <c r="F154" s="8">
        <f t="shared" si="92"/>
        <v>318454.50475371274</v>
      </c>
      <c r="G154" s="8">
        <f t="shared" si="92"/>
        <v>293558.54499457811</v>
      </c>
      <c r="H154" s="8">
        <f t="shared" si="92"/>
        <v>0</v>
      </c>
      <c r="I154" s="8">
        <f t="shared" si="92"/>
        <v>0</v>
      </c>
      <c r="J154" s="8">
        <f t="shared" si="92"/>
        <v>0</v>
      </c>
      <c r="K154" s="8">
        <f t="shared" si="92"/>
        <v>0</v>
      </c>
      <c r="L154" s="8">
        <f t="shared" si="92"/>
        <v>0</v>
      </c>
      <c r="M154" s="8">
        <f t="shared" si="92"/>
        <v>0</v>
      </c>
      <c r="N154" s="8">
        <f t="shared" si="92"/>
        <v>0</v>
      </c>
      <c r="O154" s="8">
        <f t="shared" si="92"/>
        <v>0</v>
      </c>
      <c r="P154" s="8">
        <f t="shared" si="92"/>
        <v>0</v>
      </c>
      <c r="Q154" s="8">
        <f t="shared" si="92"/>
        <v>0</v>
      </c>
      <c r="R154" s="8">
        <f t="shared" si="92"/>
        <v>0</v>
      </c>
      <c r="S154" s="8">
        <f t="shared" si="92"/>
        <v>0</v>
      </c>
      <c r="T154" s="8">
        <f t="shared" si="92"/>
        <v>0</v>
      </c>
      <c r="U154" s="8">
        <f t="shared" si="92"/>
        <v>0</v>
      </c>
      <c r="V154" s="8">
        <f t="shared" si="92"/>
        <v>0</v>
      </c>
      <c r="W154" s="8">
        <f t="shared" si="92"/>
        <v>0</v>
      </c>
      <c r="X154" s="8">
        <f t="shared" si="92"/>
        <v>0</v>
      </c>
      <c r="Y154" s="8">
        <f t="shared" si="92"/>
        <v>0</v>
      </c>
      <c r="Z154" s="8">
        <f t="shared" si="92"/>
        <v>0</v>
      </c>
      <c r="AA154" s="8">
        <f t="shared" si="92"/>
        <v>0</v>
      </c>
      <c r="AB154" s="8">
        <f t="shared" si="92"/>
        <v>0</v>
      </c>
      <c r="AC154" s="8">
        <f t="shared" si="92"/>
        <v>0</v>
      </c>
      <c r="AD154" s="8">
        <f t="shared" si="92"/>
        <v>0</v>
      </c>
      <c r="AE154" s="8">
        <f t="shared" si="92"/>
        <v>0</v>
      </c>
      <c r="AF154" s="8">
        <f t="shared" si="92"/>
        <v>0</v>
      </c>
      <c r="AG154" s="8">
        <f t="shared" si="92"/>
        <v>0</v>
      </c>
      <c r="AH154" s="8">
        <f t="shared" si="92"/>
        <v>0</v>
      </c>
      <c r="AI154" s="8">
        <f t="shared" si="92"/>
        <v>0</v>
      </c>
      <c r="AJ154" s="8">
        <f t="shared" si="92"/>
        <v>0</v>
      </c>
      <c r="AK154" s="8">
        <f t="shared" si="92"/>
        <v>0</v>
      </c>
      <c r="AL154" s="8">
        <f t="shared" si="92"/>
        <v>0</v>
      </c>
      <c r="AM154" s="8">
        <f t="shared" si="92"/>
        <v>0</v>
      </c>
      <c r="AN154" s="8">
        <f t="shared" si="92"/>
        <v>0</v>
      </c>
    </row>
    <row r="155" spans="2:40" ht="26">
      <c r="B155" s="129" t="s">
        <v>79</v>
      </c>
      <c r="C155" s="103" t="s">
        <v>80</v>
      </c>
      <c r="D155" s="15">
        <v>0</v>
      </c>
      <c r="E155" s="9">
        <f t="shared" ref="E155:AN155" si="93">E153*$D155</f>
        <v>0</v>
      </c>
      <c r="F155" s="9">
        <f t="shared" si="93"/>
        <v>0</v>
      </c>
      <c r="G155" s="9">
        <f t="shared" si="93"/>
        <v>0</v>
      </c>
      <c r="H155" s="9">
        <f t="shared" si="93"/>
        <v>0</v>
      </c>
      <c r="I155" s="9">
        <f t="shared" si="93"/>
        <v>0</v>
      </c>
      <c r="J155" s="9">
        <f t="shared" si="93"/>
        <v>0</v>
      </c>
      <c r="K155" s="9">
        <f t="shared" si="93"/>
        <v>0</v>
      </c>
      <c r="L155" s="9">
        <f t="shared" si="93"/>
        <v>0</v>
      </c>
      <c r="M155" s="9">
        <f t="shared" si="93"/>
        <v>0</v>
      </c>
      <c r="N155" s="9">
        <f t="shared" si="93"/>
        <v>0</v>
      </c>
      <c r="O155" s="9">
        <f t="shared" si="93"/>
        <v>0</v>
      </c>
      <c r="P155" s="9">
        <f t="shared" si="93"/>
        <v>0</v>
      </c>
      <c r="Q155" s="9">
        <f t="shared" si="93"/>
        <v>0</v>
      </c>
      <c r="R155" s="9">
        <f t="shared" si="93"/>
        <v>0</v>
      </c>
      <c r="S155" s="9">
        <f t="shared" si="93"/>
        <v>0</v>
      </c>
      <c r="T155" s="9">
        <f t="shared" si="93"/>
        <v>0</v>
      </c>
      <c r="U155" s="9">
        <f t="shared" si="93"/>
        <v>0</v>
      </c>
      <c r="V155" s="9">
        <f t="shared" si="93"/>
        <v>0</v>
      </c>
      <c r="W155" s="9">
        <f t="shared" si="93"/>
        <v>0</v>
      </c>
      <c r="X155" s="9">
        <f t="shared" si="93"/>
        <v>0</v>
      </c>
      <c r="Y155" s="9">
        <f t="shared" si="93"/>
        <v>0</v>
      </c>
      <c r="Z155" s="9">
        <f t="shared" si="93"/>
        <v>0</v>
      </c>
      <c r="AA155" s="9">
        <f t="shared" si="93"/>
        <v>0</v>
      </c>
      <c r="AB155" s="9">
        <f t="shared" si="93"/>
        <v>0</v>
      </c>
      <c r="AC155" s="9">
        <f t="shared" si="93"/>
        <v>0</v>
      </c>
      <c r="AD155" s="9">
        <f t="shared" si="93"/>
        <v>0</v>
      </c>
      <c r="AE155" s="9">
        <f t="shared" si="93"/>
        <v>0</v>
      </c>
      <c r="AF155" s="9">
        <f t="shared" si="93"/>
        <v>0</v>
      </c>
      <c r="AG155" s="9">
        <f t="shared" si="93"/>
        <v>0</v>
      </c>
      <c r="AH155" s="9">
        <f t="shared" si="93"/>
        <v>0</v>
      </c>
      <c r="AI155" s="9">
        <f t="shared" si="93"/>
        <v>0</v>
      </c>
      <c r="AJ155" s="9">
        <f t="shared" si="93"/>
        <v>0</v>
      </c>
      <c r="AK155" s="9">
        <f t="shared" si="93"/>
        <v>0</v>
      </c>
      <c r="AL155" s="9">
        <f t="shared" si="93"/>
        <v>0</v>
      </c>
      <c r="AM155" s="9">
        <f t="shared" si="93"/>
        <v>0</v>
      </c>
      <c r="AN155" s="9">
        <f t="shared" si="93"/>
        <v>0</v>
      </c>
    </row>
    <row r="156" spans="2:40" ht="13">
      <c r="B156" s="130" t="s">
        <v>81</v>
      </c>
      <c r="C156" s="104" t="s">
        <v>82</v>
      </c>
      <c r="D156" s="96"/>
      <c r="E156" s="97">
        <f t="shared" ref="E156:AN156" si="94">SUM(E153:E153,E155,E157:E157)</f>
        <v>337403</v>
      </c>
      <c r="F156" s="97">
        <f t="shared" si="94"/>
        <v>318454.50475371274</v>
      </c>
      <c r="G156" s="97">
        <f t="shared" si="94"/>
        <v>293558.54499457811</v>
      </c>
      <c r="H156" s="97">
        <f t="shared" si="94"/>
        <v>0</v>
      </c>
      <c r="I156" s="97">
        <f t="shared" si="94"/>
        <v>0</v>
      </c>
      <c r="J156" s="97">
        <f t="shared" si="94"/>
        <v>0</v>
      </c>
      <c r="K156" s="97">
        <f t="shared" si="94"/>
        <v>0</v>
      </c>
      <c r="L156" s="97">
        <f t="shared" si="94"/>
        <v>0</v>
      </c>
      <c r="M156" s="97">
        <f t="shared" si="94"/>
        <v>0</v>
      </c>
      <c r="N156" s="97">
        <f t="shared" si="94"/>
        <v>0</v>
      </c>
      <c r="O156" s="97">
        <f t="shared" si="94"/>
        <v>0</v>
      </c>
      <c r="P156" s="97">
        <f t="shared" si="94"/>
        <v>0</v>
      </c>
      <c r="Q156" s="97">
        <f t="shared" si="94"/>
        <v>0</v>
      </c>
      <c r="R156" s="97">
        <f t="shared" si="94"/>
        <v>0</v>
      </c>
      <c r="S156" s="97">
        <f t="shared" si="94"/>
        <v>0</v>
      </c>
      <c r="T156" s="97">
        <f t="shared" si="94"/>
        <v>0</v>
      </c>
      <c r="U156" s="97">
        <f t="shared" si="94"/>
        <v>0</v>
      </c>
      <c r="V156" s="97">
        <f t="shared" si="94"/>
        <v>0</v>
      </c>
      <c r="W156" s="97">
        <f t="shared" si="94"/>
        <v>0</v>
      </c>
      <c r="X156" s="97">
        <f t="shared" si="94"/>
        <v>0</v>
      </c>
      <c r="Y156" s="97">
        <f t="shared" si="94"/>
        <v>0</v>
      </c>
      <c r="Z156" s="97">
        <f t="shared" si="94"/>
        <v>0</v>
      </c>
      <c r="AA156" s="97">
        <f t="shared" si="94"/>
        <v>0</v>
      </c>
      <c r="AB156" s="97">
        <f t="shared" si="94"/>
        <v>0</v>
      </c>
      <c r="AC156" s="97">
        <f t="shared" si="94"/>
        <v>0</v>
      </c>
      <c r="AD156" s="97">
        <f t="shared" si="94"/>
        <v>0</v>
      </c>
      <c r="AE156" s="97">
        <f t="shared" si="94"/>
        <v>0</v>
      </c>
      <c r="AF156" s="97">
        <f t="shared" si="94"/>
        <v>0</v>
      </c>
      <c r="AG156" s="97">
        <f t="shared" si="94"/>
        <v>0</v>
      </c>
      <c r="AH156" s="97">
        <f t="shared" si="94"/>
        <v>0</v>
      </c>
      <c r="AI156" s="97">
        <f t="shared" si="94"/>
        <v>0</v>
      </c>
      <c r="AJ156" s="97">
        <f t="shared" si="94"/>
        <v>0</v>
      </c>
      <c r="AK156" s="97">
        <f t="shared" si="94"/>
        <v>0</v>
      </c>
      <c r="AL156" s="97">
        <f t="shared" si="94"/>
        <v>0</v>
      </c>
      <c r="AM156" s="97">
        <f t="shared" si="94"/>
        <v>0</v>
      </c>
      <c r="AN156" s="97">
        <f t="shared" si="94"/>
        <v>0</v>
      </c>
    </row>
    <row r="157" spans="2:40" ht="39.5" thickBot="1">
      <c r="B157" s="131" t="s">
        <v>83</v>
      </c>
      <c r="C157" s="105" t="s">
        <v>84</v>
      </c>
      <c r="D157" s="39"/>
      <c r="E157" s="13">
        <v>1000</v>
      </c>
      <c r="F157" s="14"/>
      <c r="G157" s="14"/>
      <c r="H157" s="14"/>
      <c r="I157" s="14"/>
      <c r="J157" s="14"/>
      <c r="K157" s="14"/>
      <c r="L157" s="14"/>
      <c r="M157" s="14"/>
      <c r="N157" s="14"/>
      <c r="O157" s="14"/>
      <c r="P157" s="14"/>
      <c r="Q157" s="13"/>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row>
    <row r="158" spans="2:40" ht="26">
      <c r="B158" s="132" t="s">
        <v>85</v>
      </c>
      <c r="C158" s="106" t="s">
        <v>134</v>
      </c>
      <c r="D158" s="81"/>
      <c r="E158" s="76">
        <v>0</v>
      </c>
      <c r="F158" s="76">
        <v>0</v>
      </c>
      <c r="G158" s="76">
        <v>0</v>
      </c>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c r="AE158" s="77"/>
      <c r="AF158" s="77"/>
      <c r="AG158" s="77"/>
      <c r="AH158" s="77"/>
      <c r="AI158" s="77"/>
      <c r="AJ158" s="77"/>
      <c r="AK158" s="77"/>
      <c r="AL158" s="77"/>
      <c r="AM158" s="77"/>
      <c r="AN158" s="77"/>
    </row>
    <row r="159" spans="2:40" ht="26.5" thickBot="1">
      <c r="B159" s="133" t="s">
        <v>86</v>
      </c>
      <c r="C159" s="107" t="s">
        <v>135</v>
      </c>
      <c r="D159" s="82"/>
      <c r="E159" s="84">
        <v>0</v>
      </c>
      <c r="F159" s="84">
        <v>0</v>
      </c>
      <c r="G159" s="84">
        <v>0</v>
      </c>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row>
    <row r="160" spans="2:40" ht="26.5" thickBot="1">
      <c r="B160" s="134" t="s">
        <v>87</v>
      </c>
      <c r="C160" s="108" t="s">
        <v>88</v>
      </c>
      <c r="D160" s="73"/>
      <c r="E160" s="80">
        <f t="shared" ref="E160:AN160" si="95">E156+E158-E159</f>
        <v>337403</v>
      </c>
      <c r="F160" s="80">
        <f t="shared" si="95"/>
        <v>318454.50475371274</v>
      </c>
      <c r="G160" s="80">
        <f t="shared" si="95"/>
        <v>293558.54499457811</v>
      </c>
      <c r="H160" s="80">
        <f t="shared" si="95"/>
        <v>0</v>
      </c>
      <c r="I160" s="80">
        <f t="shared" si="95"/>
        <v>0</v>
      </c>
      <c r="J160" s="80">
        <f t="shared" si="95"/>
        <v>0</v>
      </c>
      <c r="K160" s="80">
        <f t="shared" si="95"/>
        <v>0</v>
      </c>
      <c r="L160" s="80">
        <f t="shared" si="95"/>
        <v>0</v>
      </c>
      <c r="M160" s="80">
        <f t="shared" si="95"/>
        <v>0</v>
      </c>
      <c r="N160" s="80">
        <f t="shared" si="95"/>
        <v>0</v>
      </c>
      <c r="O160" s="80">
        <f t="shared" si="95"/>
        <v>0</v>
      </c>
      <c r="P160" s="80">
        <f t="shared" si="95"/>
        <v>0</v>
      </c>
      <c r="Q160" s="80">
        <f t="shared" si="95"/>
        <v>0</v>
      </c>
      <c r="R160" s="80">
        <f t="shared" si="95"/>
        <v>0</v>
      </c>
      <c r="S160" s="80">
        <f t="shared" si="95"/>
        <v>0</v>
      </c>
      <c r="T160" s="80">
        <f t="shared" si="95"/>
        <v>0</v>
      </c>
      <c r="U160" s="80">
        <f t="shared" si="95"/>
        <v>0</v>
      </c>
      <c r="V160" s="80">
        <f t="shared" si="95"/>
        <v>0</v>
      </c>
      <c r="W160" s="80">
        <f t="shared" si="95"/>
        <v>0</v>
      </c>
      <c r="X160" s="80">
        <f t="shared" si="95"/>
        <v>0</v>
      </c>
      <c r="Y160" s="80">
        <f t="shared" si="95"/>
        <v>0</v>
      </c>
      <c r="Z160" s="80">
        <f t="shared" si="95"/>
        <v>0</v>
      </c>
      <c r="AA160" s="80">
        <f t="shared" si="95"/>
        <v>0</v>
      </c>
      <c r="AB160" s="80">
        <f t="shared" si="95"/>
        <v>0</v>
      </c>
      <c r="AC160" s="80">
        <f t="shared" si="95"/>
        <v>0</v>
      </c>
      <c r="AD160" s="80">
        <f t="shared" si="95"/>
        <v>0</v>
      </c>
      <c r="AE160" s="80">
        <f t="shared" si="95"/>
        <v>0</v>
      </c>
      <c r="AF160" s="80">
        <f t="shared" si="95"/>
        <v>0</v>
      </c>
      <c r="AG160" s="80">
        <f t="shared" si="95"/>
        <v>0</v>
      </c>
      <c r="AH160" s="80">
        <f t="shared" si="95"/>
        <v>0</v>
      </c>
      <c r="AI160" s="80">
        <f t="shared" si="95"/>
        <v>0</v>
      </c>
      <c r="AJ160" s="80">
        <f t="shared" si="95"/>
        <v>0</v>
      </c>
      <c r="AK160" s="80">
        <f t="shared" si="95"/>
        <v>0</v>
      </c>
      <c r="AL160" s="80">
        <f t="shared" si="95"/>
        <v>0</v>
      </c>
      <c r="AM160" s="80">
        <f t="shared" si="95"/>
        <v>0</v>
      </c>
      <c r="AN160" s="80">
        <f t="shared" si="95"/>
        <v>0</v>
      </c>
    </row>
    <row r="161" spans="2:40" ht="26">
      <c r="B161" s="135" t="s">
        <v>68</v>
      </c>
      <c r="C161" s="109" t="s">
        <v>69</v>
      </c>
      <c r="D161" s="33"/>
      <c r="E161" s="10">
        <v>392888.56940113002</v>
      </c>
      <c r="F161" s="10">
        <v>392888.56940113002</v>
      </c>
      <c r="G161" s="10">
        <v>392888.56940113002</v>
      </c>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row>
    <row r="162" spans="2:40" ht="26.5" thickBot="1">
      <c r="B162" s="113" t="s">
        <v>89</v>
      </c>
      <c r="C162" s="110" t="s">
        <v>90</v>
      </c>
      <c r="D162" s="17"/>
      <c r="E162" s="11">
        <f>E160/E161</f>
        <v>0.85877530240774058</v>
      </c>
      <c r="F162" s="11">
        <f t="shared" ref="F162:G162" si="96">F160/F161</f>
        <v>0.81054662709868297</v>
      </c>
      <c r="G162" s="11">
        <f t="shared" si="96"/>
        <v>0.7471801621565165</v>
      </c>
      <c r="H162" s="11" t="e">
        <f t="shared" ref="H162" si="97">H160/H161</f>
        <v>#DIV/0!</v>
      </c>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row>
    <row r="163" spans="2:40" ht="13">
      <c r="B163" s="113" t="s">
        <v>70</v>
      </c>
      <c r="C163" s="110" t="s">
        <v>71</v>
      </c>
      <c r="D163" s="17"/>
      <c r="E163" s="12">
        <f>E161</f>
        <v>392888.56940113002</v>
      </c>
      <c r="F163" s="12">
        <f t="shared" ref="F163:G163" si="98">F161</f>
        <v>392888.56940113002</v>
      </c>
      <c r="G163" s="12">
        <f t="shared" si="98"/>
        <v>392888.56940113002</v>
      </c>
      <c r="H163" s="12">
        <f t="shared" ref="H163" si="99">H161</f>
        <v>0</v>
      </c>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spans="2:40" ht="26.5" thickBot="1">
      <c r="B164" s="136" t="s">
        <v>91</v>
      </c>
      <c r="C164" s="111" t="s">
        <v>92</v>
      </c>
      <c r="D164" s="18"/>
      <c r="E164" s="11">
        <f>E160/E163</f>
        <v>0.85877530240774058</v>
      </c>
      <c r="F164" s="11">
        <f t="shared" ref="F164:G164" si="100">F160/F163</f>
        <v>0.81054662709868297</v>
      </c>
      <c r="G164" s="11">
        <f t="shared" si="100"/>
        <v>0.7471801621565165</v>
      </c>
      <c r="H164" s="11" t="e">
        <f t="shared" ref="H164" si="101">H160/H163</f>
        <v>#DIV/0!</v>
      </c>
      <c r="I164" s="11"/>
      <c r="J164" s="11"/>
      <c r="K164" s="11"/>
      <c r="L164" s="11"/>
      <c r="M164" s="11"/>
      <c r="N164" s="11"/>
      <c r="O164" s="142"/>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row>
    <row r="165" spans="2:40" ht="13.5" thickBot="1">
      <c r="B165" s="143" t="s">
        <v>151</v>
      </c>
      <c r="C165" s="144"/>
      <c r="D165" s="145"/>
      <c r="E165" s="146"/>
      <c r="F165" s="146"/>
      <c r="G165" s="146"/>
      <c r="H165" s="146"/>
      <c r="I165" s="146"/>
      <c r="J165" s="146"/>
      <c r="K165" s="146"/>
      <c r="L165" s="146"/>
      <c r="M165" s="146"/>
      <c r="N165" s="146"/>
      <c r="O165" s="147"/>
      <c r="P165" s="146"/>
      <c r="Q165" s="146"/>
      <c r="R165" s="146"/>
      <c r="S165" s="146"/>
      <c r="T165" s="146"/>
      <c r="U165" s="146"/>
      <c r="V165" s="146"/>
      <c r="W165" s="146"/>
      <c r="X165" s="146"/>
      <c r="Y165" s="146"/>
      <c r="Z165" s="146"/>
      <c r="AA165" s="146"/>
      <c r="AB165" s="146"/>
      <c r="AC165" s="146"/>
      <c r="AD165" s="146"/>
      <c r="AE165" s="146"/>
      <c r="AF165" s="146"/>
      <c r="AG165" s="146"/>
      <c r="AH165" s="146"/>
      <c r="AI165" s="146"/>
      <c r="AJ165" s="146"/>
      <c r="AK165" s="146"/>
      <c r="AL165" s="146"/>
      <c r="AM165" s="146"/>
      <c r="AN165" s="146"/>
    </row>
    <row r="166" spans="2:40" ht="13.5" thickBot="1">
      <c r="B166" s="74" t="s">
        <v>93</v>
      </c>
      <c r="C166" s="74" t="s">
        <v>94</v>
      </c>
      <c r="D166" s="75"/>
      <c r="E166" s="83">
        <f t="shared" ref="E166:AN166" si="102">SUM(E156,-E159)</f>
        <v>337403</v>
      </c>
      <c r="F166" s="83">
        <f t="shared" si="102"/>
        <v>318454.50475371274</v>
      </c>
      <c r="G166" s="83">
        <f t="shared" si="102"/>
        <v>293558.54499457811</v>
      </c>
      <c r="H166" s="83">
        <f t="shared" si="102"/>
        <v>0</v>
      </c>
      <c r="I166" s="83">
        <f t="shared" si="102"/>
        <v>0</v>
      </c>
      <c r="J166" s="83">
        <f t="shared" si="102"/>
        <v>0</v>
      </c>
      <c r="K166" s="83">
        <f t="shared" si="102"/>
        <v>0</v>
      </c>
      <c r="L166" s="83">
        <f t="shared" si="102"/>
        <v>0</v>
      </c>
      <c r="M166" s="83">
        <f t="shared" si="102"/>
        <v>0</v>
      </c>
      <c r="N166" s="83">
        <f t="shared" si="102"/>
        <v>0</v>
      </c>
      <c r="O166" s="83">
        <f t="shared" si="102"/>
        <v>0</v>
      </c>
      <c r="P166" s="83">
        <f t="shared" si="102"/>
        <v>0</v>
      </c>
      <c r="Q166" s="83">
        <f t="shared" si="102"/>
        <v>0</v>
      </c>
      <c r="R166" s="83">
        <f t="shared" si="102"/>
        <v>0</v>
      </c>
      <c r="S166" s="83">
        <f t="shared" si="102"/>
        <v>0</v>
      </c>
      <c r="T166" s="83">
        <f t="shared" si="102"/>
        <v>0</v>
      </c>
      <c r="U166" s="83">
        <f t="shared" si="102"/>
        <v>0</v>
      </c>
      <c r="V166" s="83">
        <f t="shared" si="102"/>
        <v>0</v>
      </c>
      <c r="W166" s="83">
        <f t="shared" si="102"/>
        <v>0</v>
      </c>
      <c r="X166" s="83">
        <f t="shared" si="102"/>
        <v>0</v>
      </c>
      <c r="Y166" s="83">
        <f t="shared" si="102"/>
        <v>0</v>
      </c>
      <c r="Z166" s="83">
        <f t="shared" si="102"/>
        <v>0</v>
      </c>
      <c r="AA166" s="83">
        <f t="shared" si="102"/>
        <v>0</v>
      </c>
      <c r="AB166" s="83">
        <f t="shared" si="102"/>
        <v>0</v>
      </c>
      <c r="AC166" s="83">
        <f t="shared" si="102"/>
        <v>0</v>
      </c>
      <c r="AD166" s="83">
        <f t="shared" si="102"/>
        <v>0</v>
      </c>
      <c r="AE166" s="83">
        <f t="shared" si="102"/>
        <v>0</v>
      </c>
      <c r="AF166" s="83">
        <f t="shared" si="102"/>
        <v>0</v>
      </c>
      <c r="AG166" s="83">
        <f t="shared" si="102"/>
        <v>0</v>
      </c>
      <c r="AH166" s="83">
        <f t="shared" si="102"/>
        <v>0</v>
      </c>
      <c r="AI166" s="83">
        <f t="shared" si="102"/>
        <v>0</v>
      </c>
      <c r="AJ166" s="83">
        <f t="shared" si="102"/>
        <v>0</v>
      </c>
      <c r="AK166" s="83">
        <f t="shared" si="102"/>
        <v>0</v>
      </c>
      <c r="AL166" s="83">
        <f t="shared" si="102"/>
        <v>0</v>
      </c>
      <c r="AM166" s="83">
        <f t="shared" si="102"/>
        <v>0</v>
      </c>
      <c r="AN166" s="83">
        <f t="shared" si="102"/>
        <v>0</v>
      </c>
    </row>
  </sheetData>
  <sheetProtection selectLockedCells="1"/>
  <dataConsolidate/>
  <mergeCells count="28">
    <mergeCell ref="B43:B44"/>
    <mergeCell ref="C43:C44"/>
    <mergeCell ref="D43:D44"/>
    <mergeCell ref="B2:C2"/>
    <mergeCell ref="B7:B8"/>
    <mergeCell ref="C7:C8"/>
    <mergeCell ref="D7:D8"/>
    <mergeCell ref="B25:B26"/>
    <mergeCell ref="C25:C26"/>
    <mergeCell ref="D25:D26"/>
    <mergeCell ref="B61:B62"/>
    <mergeCell ref="C61:C62"/>
    <mergeCell ref="D61:D62"/>
    <mergeCell ref="B79:B80"/>
    <mergeCell ref="C79:C80"/>
    <mergeCell ref="D79:D80"/>
    <mergeCell ref="B97:B98"/>
    <mergeCell ref="C97:C98"/>
    <mergeCell ref="D97:D98"/>
    <mergeCell ref="B115:B116"/>
    <mergeCell ref="C115:C116"/>
    <mergeCell ref="D115:D116"/>
    <mergeCell ref="B133:B134"/>
    <mergeCell ref="C133:C134"/>
    <mergeCell ref="D133:D134"/>
    <mergeCell ref="B151:B152"/>
    <mergeCell ref="C151:C152"/>
    <mergeCell ref="D151:D152"/>
  </mergeCells>
  <phoneticPr fontId="32" type="noConversion"/>
  <conditionalFormatting sqref="E18:AN18">
    <cfRule type="expression" dxfId="257" priority="246">
      <formula>E18&gt;100%</formula>
    </cfRule>
    <cfRule type="expression" dxfId="256" priority="248">
      <formula>E18&lt;=95%</formula>
    </cfRule>
    <cfRule type="expression" dxfId="255" priority="247">
      <formula>E18&gt;95%</formula>
    </cfRule>
  </conditionalFormatting>
  <conditionalFormatting sqref="E20:AN21">
    <cfRule type="expression" dxfId="254" priority="51">
      <formula>E20&lt;=95%</formula>
    </cfRule>
    <cfRule type="expression" dxfId="253" priority="50">
      <formula>E20&gt;95%</formula>
    </cfRule>
    <cfRule type="expression" dxfId="252" priority="49">
      <formula>E20&gt;100%</formula>
    </cfRule>
  </conditionalFormatting>
  <conditionalFormatting sqref="E36:AN36">
    <cfRule type="expression" dxfId="251" priority="48">
      <formula>E36&lt;=95%</formula>
    </cfRule>
    <cfRule type="expression" dxfId="250" priority="47">
      <formula>E36&gt;95%</formula>
    </cfRule>
    <cfRule type="expression" dxfId="249" priority="46">
      <formula>E36&gt;100%</formula>
    </cfRule>
  </conditionalFormatting>
  <conditionalFormatting sqref="E38:AN39">
    <cfRule type="expression" dxfId="248" priority="45">
      <formula>E38&lt;=95%</formula>
    </cfRule>
    <cfRule type="expression" dxfId="247" priority="44">
      <formula>E38&gt;95%</formula>
    </cfRule>
    <cfRule type="expression" dxfId="246" priority="43">
      <formula>E38&gt;100%</formula>
    </cfRule>
  </conditionalFormatting>
  <conditionalFormatting sqref="E54:AN54">
    <cfRule type="expression" dxfId="245" priority="42">
      <formula>E54&lt;=95%</formula>
    </cfRule>
    <cfRule type="expression" dxfId="244" priority="41">
      <formula>E54&gt;95%</formula>
    </cfRule>
    <cfRule type="expression" dxfId="243" priority="40">
      <formula>E54&gt;100%</formula>
    </cfRule>
  </conditionalFormatting>
  <conditionalFormatting sqref="E56:AN57">
    <cfRule type="expression" dxfId="242" priority="39">
      <formula>E56&lt;=95%</formula>
    </cfRule>
    <cfRule type="expression" dxfId="241" priority="38">
      <formula>E56&gt;95%</formula>
    </cfRule>
    <cfRule type="expression" dxfId="240" priority="37">
      <formula>E56&gt;100%</formula>
    </cfRule>
  </conditionalFormatting>
  <conditionalFormatting sqref="E72:AN72">
    <cfRule type="expression" dxfId="239" priority="34">
      <formula>E72&gt;100%</formula>
    </cfRule>
    <cfRule type="expression" dxfId="238" priority="36">
      <formula>E72&lt;=95%</formula>
    </cfRule>
    <cfRule type="expression" dxfId="237" priority="35">
      <formula>E72&gt;95%</formula>
    </cfRule>
  </conditionalFormatting>
  <conditionalFormatting sqref="E74:AN75">
    <cfRule type="expression" dxfId="236" priority="33">
      <formula>E74&lt;=95%</formula>
    </cfRule>
    <cfRule type="expression" dxfId="235" priority="32">
      <formula>E74&gt;95%</formula>
    </cfRule>
    <cfRule type="expression" dxfId="234" priority="31">
      <formula>E74&gt;100%</formula>
    </cfRule>
  </conditionalFormatting>
  <conditionalFormatting sqref="E90:AN90">
    <cfRule type="expression" dxfId="233" priority="28">
      <formula>E90&gt;100%</formula>
    </cfRule>
    <cfRule type="expression" dxfId="232" priority="29">
      <formula>E90&gt;95%</formula>
    </cfRule>
    <cfRule type="expression" dxfId="231" priority="30">
      <formula>E90&lt;=95%</formula>
    </cfRule>
  </conditionalFormatting>
  <conditionalFormatting sqref="E92:AN93">
    <cfRule type="expression" dxfId="230" priority="27">
      <formula>E92&lt;=95%</formula>
    </cfRule>
    <cfRule type="expression" dxfId="229" priority="26">
      <formula>E92&gt;95%</formula>
    </cfRule>
    <cfRule type="expression" dxfId="228" priority="25">
      <formula>E92&gt;100%</formula>
    </cfRule>
  </conditionalFormatting>
  <conditionalFormatting sqref="E108:AN108">
    <cfRule type="expression" dxfId="227" priority="22">
      <formula>E108&gt;100%</formula>
    </cfRule>
    <cfRule type="expression" dxfId="226" priority="24">
      <formula>E108&lt;=95%</formula>
    </cfRule>
    <cfRule type="expression" dxfId="225" priority="23">
      <formula>E108&gt;95%</formula>
    </cfRule>
  </conditionalFormatting>
  <conditionalFormatting sqref="E110:AN111">
    <cfRule type="expression" dxfId="224" priority="21">
      <formula>E110&lt;=95%</formula>
    </cfRule>
    <cfRule type="expression" dxfId="223" priority="20">
      <formula>E110&gt;95%</formula>
    </cfRule>
    <cfRule type="expression" dxfId="222" priority="19">
      <formula>E110&gt;100%</formula>
    </cfRule>
  </conditionalFormatting>
  <conditionalFormatting sqref="E126:AN126">
    <cfRule type="expression" dxfId="221" priority="18">
      <formula>E126&lt;=95%</formula>
    </cfRule>
    <cfRule type="expression" dxfId="220" priority="17">
      <formula>E126&gt;95%</formula>
    </cfRule>
    <cfRule type="expression" dxfId="219" priority="16">
      <formula>E126&gt;100%</formula>
    </cfRule>
  </conditionalFormatting>
  <conditionalFormatting sqref="E128:AN129">
    <cfRule type="expression" dxfId="218" priority="15">
      <formula>E128&lt;=95%</formula>
    </cfRule>
    <cfRule type="expression" dxfId="217" priority="14">
      <formula>E128&gt;95%</formula>
    </cfRule>
    <cfRule type="expression" dxfId="216" priority="13">
      <formula>E128&gt;100%</formula>
    </cfRule>
  </conditionalFormatting>
  <conditionalFormatting sqref="E144:AN144">
    <cfRule type="expression" dxfId="215" priority="12">
      <formula>E144&lt;=95%</formula>
    </cfRule>
    <cfRule type="expression" dxfId="214" priority="11">
      <formula>E144&gt;95%</formula>
    </cfRule>
    <cfRule type="expression" dxfId="213" priority="10">
      <formula>E144&gt;100%</formula>
    </cfRule>
  </conditionalFormatting>
  <conditionalFormatting sqref="E146:AN147">
    <cfRule type="expression" dxfId="212" priority="7">
      <formula>E146&gt;100%</formula>
    </cfRule>
    <cfRule type="expression" dxfId="211" priority="9">
      <formula>E146&lt;=95%</formula>
    </cfRule>
    <cfRule type="expression" dxfId="210" priority="8">
      <formula>E146&gt;95%</formula>
    </cfRule>
  </conditionalFormatting>
  <conditionalFormatting sqref="E162:AN162">
    <cfRule type="expression" dxfId="209" priority="6">
      <formula>E162&lt;=95%</formula>
    </cfRule>
    <cfRule type="expression" dxfId="208" priority="5">
      <formula>E162&gt;95%</formula>
    </cfRule>
    <cfRule type="expression" dxfId="207" priority="4">
      <formula>E162&gt;100%</formula>
    </cfRule>
  </conditionalFormatting>
  <conditionalFormatting sqref="E164:AN165">
    <cfRule type="expression" dxfId="206" priority="2">
      <formula>E164&gt;95%</formula>
    </cfRule>
    <cfRule type="expression" dxfId="205" priority="3">
      <formula>E164&lt;=95%</formula>
    </cfRule>
    <cfRule type="expression" dxfId="204" priority="1">
      <formula>E164&gt;100%</formula>
    </cfRule>
  </conditionalFormatting>
  <dataValidations count="3">
    <dataValidation type="whole" allowBlank="1" showInputMessage="1" showErrorMessage="1" errorTitle="Unknown Value!" error="Please specify the month between 1 and 12" sqref="C3" xr:uid="{00000000-0002-0000-0400-000000000000}">
      <formula1>1</formula1>
      <formula2>12</formula2>
    </dataValidation>
    <dataValidation type="whole" allowBlank="1" showInputMessage="1" showErrorMessage="1" errorTitle="Incorrect Value!" error="Please enter a value between 2000 and 2099" sqref="C4" xr:uid="{00000000-0002-0000-0400-000001000000}">
      <formula1>2000</formula1>
      <formula2>2099</formula2>
    </dataValidation>
    <dataValidation type="whole" operator="greaterThanOrEqual" allowBlank="1" showInputMessage="1" showErrorMessage="1" errorTitle="Enter absolute value" error="Only an absolute value (0 or higher) can be entered here. This will be deducted from the current volume." sqref="E15:AN15 E33:AN33 E51:AN51 E69:AN69 E87:AN87 E105:AN105 E123:AN123 E141:AN141 E159:AN159" xr:uid="{00000000-0002-0000-0400-000002000000}">
      <formula1>0</formula1>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8A864-0A0D-4B30-A83C-66BAC43ED75D}">
  <sheetPr>
    <tabColor rgb="FF92D050"/>
    <pageSetUpPr fitToPage="1"/>
  </sheetPr>
  <dimension ref="A1:AN57"/>
  <sheetViews>
    <sheetView showGridLines="0" topLeftCell="A8" zoomScale="80" zoomScaleNormal="80" zoomScaleSheetLayoutView="75" zoomScalePageLayoutView="30" workbookViewId="0">
      <pane xSplit="3" topLeftCell="AJ1" activePane="topRight" state="frozen"/>
      <selection pane="topRight" activeCell="B6" sqref="B6: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545171.30000000005</v>
      </c>
      <c r="F9" s="7">
        <v>391497</v>
      </c>
      <c r="G9" s="7">
        <v>388823</v>
      </c>
      <c r="H9" s="7">
        <f>IFERROR(INDEX('RCCP Conversion'!$B$2:$AL$9999,MATCH('RCCP-EXT-2'!$B6,'RCCP Conversion'!$B$2:$B$9999,0),MATCH(CONCATENATE('RCCP-EXT-2'!H$8,'RCCP-EXT-2'!H$7),'RCCP Conversion'!$B$2:$AL$2,0)),0)</f>
        <v>0</v>
      </c>
      <c r="I9" s="7">
        <f>IFERROR(INDEX('RCCP Conversion'!$B$2:$AL$9999,MATCH('RCCP-EXT-2'!$B6,'RCCP Conversion'!$B$2:$B$9999,0),MATCH(CONCATENATE('RCCP-EXT-2'!I$8,'RCCP-EXT-2'!I$7),'RCCP Conversion'!$B$2:$AL$2,0)),0)</f>
        <v>0</v>
      </c>
      <c r="J9" s="7">
        <f>IFERROR(INDEX('RCCP Conversion'!$B$2:$AL$9999,MATCH('RCCP-EXT-2'!$B6,'RCCP Conversion'!$B$2:$B$9999,0),MATCH(CONCATENATE('RCCP-EXT-2'!J$8,'RCCP-EXT-2'!J$7),'RCCP Conversion'!$B$2:$AL$2,0)),0)</f>
        <v>0</v>
      </c>
      <c r="K9" s="7">
        <f>IFERROR(INDEX('RCCP Conversion'!$B$2:$AL$9999,MATCH('RCCP-EXT-2'!$B6,'RCCP Conversion'!$B$2:$B$9999,0),MATCH(CONCATENATE('RCCP-EXT-2'!K$8,'RCCP-EXT-2'!K$7),'RCCP Conversion'!$B$2:$AL$2,0)),0)</f>
        <v>0</v>
      </c>
      <c r="L9" s="7">
        <f>IFERROR(INDEX('RCCP Conversion'!$B$2:$AL$9999,MATCH('RCCP-EXT-2'!$B6,'RCCP Conversion'!$B$2:$B$9999,0),MATCH(CONCATENATE('RCCP-EXT-2'!L$8,'RCCP-EXT-2'!L$7),'RCCP Conversion'!$B$2:$AL$2,0)),0)</f>
        <v>0</v>
      </c>
      <c r="M9" s="7">
        <f>IFERROR(INDEX('RCCP Conversion'!$B$2:$AL$9999,MATCH('RCCP-EXT-2'!$B6,'RCCP Conversion'!$B$2:$B$9999,0),MATCH(CONCATENATE('RCCP-EXT-2'!M$8,'RCCP-EXT-2'!M$7),'RCCP Conversion'!$B$2:$AL$2,0)),0)</f>
        <v>0</v>
      </c>
      <c r="N9" s="7">
        <f>IFERROR(INDEX('RCCP Conversion'!$B$2:$AL$9999,MATCH('RCCP-EXT-2'!$B6,'RCCP Conversion'!$B$2:$B$9999,0),MATCH(CONCATENATE('RCCP-EXT-2'!N$8,'RCCP-EXT-2'!N$7),'RCCP Conversion'!$B$2:$AL$2,0)),0)</f>
        <v>0</v>
      </c>
      <c r="O9" s="7">
        <f>IFERROR(INDEX('RCCP Conversion'!$B$2:$AL$9999,MATCH('RCCP-EXT-2'!$B6,'RCCP Conversion'!$B$2:$B$9999,0),MATCH(CONCATENATE('RCCP-EXT-2'!O$8,'RCCP-EXT-2'!O$7),'RCCP Conversion'!$B$2:$AL$2,0)),0)</f>
        <v>0</v>
      </c>
      <c r="P9" s="7">
        <f>IFERROR(INDEX('RCCP Conversion'!$B$2:$AL$9999,MATCH('RCCP-EXT-2'!$B6,'RCCP Conversion'!$B$2:$B$9999,0),MATCH(CONCATENATE('RCCP-EXT-2'!P$8,'RCCP-EXT-2'!P$7),'RCCP Conversion'!$B$2:$AL$2,0)),0)</f>
        <v>0</v>
      </c>
      <c r="Q9" s="7">
        <f>IFERROR(INDEX('RCCP Conversion'!$B$2:$AL$9999,MATCH('RCCP-EXT-2'!$B6,'RCCP Conversion'!$B$2:$B$9999,0),MATCH(CONCATENATE('RCCP-EXT-2'!Q$8,'RCCP-EXT-2'!Q$7),'RCCP Conversion'!$B$2:$AL$2,0)),0)</f>
        <v>0</v>
      </c>
      <c r="R9" s="7">
        <f>IFERROR(INDEX('RCCP Conversion'!$B$2:$AL$9999,MATCH('RCCP-EXT-2'!$B6,'RCCP Conversion'!$B$2:$B$9999,0),MATCH(CONCATENATE('RCCP-EXT-2'!R$8,'RCCP-EXT-2'!R$7),'RCCP Conversion'!$B$2:$AL$2,0)),0)</f>
        <v>0</v>
      </c>
      <c r="S9" s="7">
        <f>IFERROR(INDEX('RCCP Conversion'!$B$2:$AL$9999,MATCH('RCCP-EXT-2'!$B6,'RCCP Conversion'!$B$2:$B$9999,0),MATCH(CONCATENATE('RCCP-EXT-2'!S$8,'RCCP-EXT-2'!S$7),'RCCP Conversion'!$B$2:$AL$2,0)),0)</f>
        <v>0</v>
      </c>
      <c r="T9" s="7">
        <f>IFERROR(INDEX('RCCP Conversion'!$B$2:$AL$9999,MATCH('RCCP-EXT-2'!$B6,'RCCP Conversion'!$B$2:$B$9999,0),MATCH(CONCATENATE('RCCP-EXT-2'!T$8,'RCCP-EXT-2'!T$7),'RCCP Conversion'!$B$2:$AL$2,0)),0)</f>
        <v>0</v>
      </c>
      <c r="U9" s="7">
        <f>IFERROR(INDEX('RCCP Conversion'!$B$2:$AL$9999,MATCH('RCCP-EXT-2'!$B6,'RCCP Conversion'!$B$2:$B$9999,0),MATCH(CONCATENATE('RCCP-EXT-2'!U$8,'RCCP-EXT-2'!U$7),'RCCP Conversion'!$B$2:$AL$2,0)),0)</f>
        <v>0</v>
      </c>
      <c r="V9" s="7">
        <f>IFERROR(INDEX('RCCP Conversion'!$B$2:$AL$9999,MATCH('RCCP-EXT-2'!$B6,'RCCP Conversion'!$B$2:$B$9999,0),MATCH(CONCATENATE('RCCP-EXT-2'!V$8,'RCCP-EXT-2'!V$7),'RCCP Conversion'!$B$2:$AL$2,0)),0)</f>
        <v>0</v>
      </c>
      <c r="W9" s="7">
        <f>IFERROR(INDEX('RCCP Conversion'!$B$2:$AL$9999,MATCH('RCCP-EXT-2'!$B6,'RCCP Conversion'!$B$2:$B$9999,0),MATCH(CONCATENATE('RCCP-EXT-2'!W$8,'RCCP-EXT-2'!W$7),'RCCP Conversion'!$B$2:$AL$2,0)),0)</f>
        <v>0</v>
      </c>
      <c r="X9" s="7">
        <f>IFERROR(INDEX('RCCP Conversion'!$B$2:$AL$9999,MATCH('RCCP-EXT-2'!$B6,'RCCP Conversion'!$B$2:$B$9999,0),MATCH(CONCATENATE('RCCP-EXT-2'!X$8,'RCCP-EXT-2'!X$7),'RCCP Conversion'!$B$2:$AL$2,0)),0)</f>
        <v>0</v>
      </c>
      <c r="Y9" s="7">
        <f>IFERROR(INDEX('RCCP Conversion'!$B$2:$AL$9999,MATCH('RCCP-EXT-2'!$B6,'RCCP Conversion'!$B$2:$B$9999,0),MATCH(CONCATENATE('RCCP-EXT-2'!Y$8,'RCCP-EXT-2'!Y$7),'RCCP Conversion'!$B$2:$AL$2,0)),0)</f>
        <v>0</v>
      </c>
      <c r="Z9" s="7">
        <f>IFERROR(INDEX('RCCP Conversion'!$B$2:$AL$9999,MATCH('RCCP-EXT-2'!$B6,'RCCP Conversion'!$B$2:$B$9999,0),MATCH(CONCATENATE('RCCP-EXT-2'!Z$8,'RCCP-EXT-2'!Z$7),'RCCP Conversion'!$B$2:$AL$2,0)),0)</f>
        <v>0</v>
      </c>
      <c r="AA9" s="7">
        <f>IFERROR(INDEX('RCCP Conversion'!$B$2:$AL$9999,MATCH('RCCP-EXT-2'!$B6,'RCCP Conversion'!$B$2:$B$9999,0),MATCH(CONCATENATE('RCCP-EXT-2'!AA$8,'RCCP-EXT-2'!AA$7),'RCCP Conversion'!$B$2:$AL$2,0)),0)</f>
        <v>0</v>
      </c>
      <c r="AB9" s="7">
        <f>IFERROR(INDEX('RCCP Conversion'!$B$2:$AL$9999,MATCH('RCCP-EXT-2'!$B6,'RCCP Conversion'!$B$2:$B$9999,0),MATCH(CONCATENATE('RCCP-EXT-2'!AB$8,'RCCP-EXT-2'!AB$7),'RCCP Conversion'!$B$2:$AL$2,0)),0)</f>
        <v>0</v>
      </c>
      <c r="AC9" s="7">
        <f>IFERROR(INDEX('RCCP Conversion'!$B$2:$AL$9999,MATCH('RCCP-EXT-2'!$B6,'RCCP Conversion'!$B$2:$B$9999,0),MATCH(CONCATENATE('RCCP-EXT-2'!AC$8,'RCCP-EXT-2'!AC$7),'RCCP Conversion'!$B$2:$AL$2,0)),0)</f>
        <v>0</v>
      </c>
      <c r="AD9" s="7">
        <f>IFERROR(INDEX('RCCP Conversion'!$B$2:$AL$9999,MATCH('RCCP-EXT-2'!$B6,'RCCP Conversion'!$B$2:$B$9999,0),MATCH(CONCATENATE('RCCP-EXT-2'!AD$8,'RCCP-EXT-2'!AD$7),'RCCP Conversion'!$B$2:$AL$2,0)),0)</f>
        <v>0</v>
      </c>
      <c r="AE9" s="7">
        <f>IFERROR(INDEX('RCCP Conversion'!$B$2:$AL$9999,MATCH('RCCP-EXT-2'!$B6,'RCCP Conversion'!$B$2:$B$9999,0),MATCH(CONCATENATE('RCCP-EXT-2'!AE$8,'RCCP-EXT-2'!AE$7),'RCCP Conversion'!$B$2:$AL$2,0)),0)</f>
        <v>0</v>
      </c>
      <c r="AF9" s="7">
        <f>IFERROR(INDEX('RCCP Conversion'!$B$2:$AL$9999,MATCH('RCCP-EXT-2'!$B6,'RCCP Conversion'!$B$2:$B$9999,0),MATCH(CONCATENATE('RCCP-EXT-2'!AF$8,'RCCP-EXT-2'!AF$7),'RCCP Conversion'!$B$2:$AL$2,0)),0)</f>
        <v>0</v>
      </c>
      <c r="AG9" s="7">
        <f>IFERROR(INDEX('RCCP Conversion'!$B$2:$AL$9999,MATCH('RCCP-EXT-2'!$B6,'RCCP Conversion'!$B$2:$B$9999,0),MATCH(CONCATENATE('RCCP-EXT-2'!AG$8,'RCCP-EXT-2'!AG$7),'RCCP Conversion'!$B$2:$AL$2,0)),0)</f>
        <v>0</v>
      </c>
      <c r="AH9" s="7">
        <f>IFERROR(INDEX('RCCP Conversion'!$B$2:$AL$9999,MATCH('RCCP-EXT-2'!$B6,'RCCP Conversion'!$B$2:$B$9999,0),MATCH(CONCATENATE('RCCP-EXT-2'!AH$8,'RCCP-EXT-2'!AH$7),'RCCP Conversion'!$B$2:$AL$2,0)),0)</f>
        <v>0</v>
      </c>
      <c r="AI9" s="7">
        <f>IFERROR(INDEX('RCCP Conversion'!$B$2:$AL$9999,MATCH('RCCP-EXT-2'!$B6,'RCCP Conversion'!$B$2:$B$9999,0),MATCH(CONCATENATE('RCCP-EXT-2'!AI$8,'RCCP-EXT-2'!AI$7),'RCCP Conversion'!$B$2:$AL$2,0)),0)</f>
        <v>0</v>
      </c>
      <c r="AJ9" s="7">
        <f>IFERROR(INDEX('RCCP Conversion'!$B$2:$AL$9999,MATCH('RCCP-EXT-2'!$B6,'RCCP Conversion'!$B$2:$B$9999,0),MATCH(CONCATENATE('RCCP-EXT-2'!AJ$8,'RCCP-EXT-2'!AJ$7),'RCCP Conversion'!$B$2:$AL$2,0)),0)</f>
        <v>0</v>
      </c>
      <c r="AK9" s="7">
        <f>IFERROR(INDEX('RCCP Conversion'!$B$2:$AL$9999,MATCH('RCCP-EXT-2'!$B6,'RCCP Conversion'!$B$2:$B$9999,0),MATCH(CONCATENATE('RCCP-EXT-2'!AK$8,'RCCP-EXT-2'!AK$7),'RCCP Conversion'!$B$2:$AL$2,0)),0)</f>
        <v>0</v>
      </c>
      <c r="AL9" s="7">
        <f>IFERROR(INDEX('RCCP Conversion'!$B$2:$AL$9999,MATCH('RCCP-EXT-2'!$B6,'RCCP Conversion'!$B$2:$B$9999,0),MATCH(CONCATENATE('RCCP-EXT-2'!AL$8,'RCCP-EXT-2'!AL$7),'RCCP Conversion'!$B$2:$AL$2,0)),0)</f>
        <v>0</v>
      </c>
      <c r="AM9" s="7">
        <f>IFERROR(INDEX('RCCP Conversion'!$B$2:$AL$9999,MATCH('RCCP-EXT-2'!$B6,'RCCP Conversion'!$B$2:$B$9999,0),MATCH(CONCATENATE('RCCP-EXT-2'!AM$8,'RCCP-EXT-2'!AM$7),'RCCP Conversion'!$B$2:$AL$2,0)),0)</f>
        <v>0</v>
      </c>
      <c r="AN9" s="7">
        <f>IFERROR(INDEX('RCCP Conversion'!$B$2:$AL$9999,MATCH('RCCP-EXT-2'!$B6,'RCCP Conversion'!$B$2:$B$9999,0),MATCH(CONCATENATE('RCCP-EXT-2'!AN$8,'RCCP-EXT-2'!AN$7),'RCCP Conversion'!$B$2:$AL$2,0)),0)</f>
        <v>0</v>
      </c>
    </row>
    <row r="10" spans="1:40" ht="21.75" customHeight="1">
      <c r="B10" s="129" t="s">
        <v>77</v>
      </c>
      <c r="C10" s="102" t="s">
        <v>78</v>
      </c>
      <c r="D10" s="16"/>
      <c r="E10" s="8">
        <f t="shared" ref="E10:AN10" si="1">SUM(E9:E9)</f>
        <v>545171.30000000005</v>
      </c>
      <c r="F10" s="8">
        <f t="shared" si="1"/>
        <v>391497</v>
      </c>
      <c r="G10" s="8">
        <f t="shared" si="1"/>
        <v>388823</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546171.30000000005</v>
      </c>
      <c r="F12" s="97">
        <f t="shared" si="3"/>
        <v>391597</v>
      </c>
      <c r="G12" s="97">
        <f t="shared" si="3"/>
        <v>388833</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6">
        <v>0</v>
      </c>
      <c r="G14" s="76">
        <v>0</v>
      </c>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v>0</v>
      </c>
      <c r="G15" s="84">
        <v>0</v>
      </c>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546171.30000000005</v>
      </c>
      <c r="F16" s="80">
        <f t="shared" si="4"/>
        <v>391597</v>
      </c>
      <c r="G16" s="80">
        <f t="shared" si="4"/>
        <v>388833</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568562.37225687352</v>
      </c>
      <c r="F17" s="10">
        <v>568562.37225687352</v>
      </c>
      <c r="G17" s="10">
        <v>568562.37225687352</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0.96061808985354857</v>
      </c>
      <c r="F18" s="11">
        <f t="shared" ref="F18:G18" si="5">F16/F17</f>
        <v>0.68874941274354773</v>
      </c>
      <c r="G18" s="11">
        <f t="shared" si="5"/>
        <v>0.68388802877782995</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E17</f>
        <v>568562.37225687352</v>
      </c>
      <c r="F19" s="12">
        <f t="shared" ref="F19:G19" si="6">F17</f>
        <v>568562.37225687352</v>
      </c>
      <c r="G19" s="12">
        <f t="shared" si="6"/>
        <v>568562.37225687352</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0.96061808985354857</v>
      </c>
      <c r="F20" s="11">
        <f t="shared" ref="F20:G20" si="7">F16/F19</f>
        <v>0.68874941274354773</v>
      </c>
      <c r="G20" s="11">
        <f t="shared" si="7"/>
        <v>0.68388802877782995</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546171.30000000005</v>
      </c>
      <c r="F22" s="83">
        <f t="shared" si="8"/>
        <v>391597</v>
      </c>
      <c r="G22" s="83">
        <f t="shared" si="8"/>
        <v>388833</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Conversion'!$B$2:$AL$9999,MATCH('RCCP-EXT-2'!$B25,'RCCP Conversion'!$B$2:$B$9999,0),MATCH(CONCATENATE('RCCP-EXT-2'!E$8,'RCCP-EXT-2'!E$7),'RCCP Conversion'!$B$2:$AL$2,0)),0)</f>
        <v>0</v>
      </c>
      <c r="F28" s="7">
        <f>IFERROR(INDEX('RCCP Conversion'!$B$2:$AL$9999,MATCH('RCCP-EXT-2'!$B25,'RCCP Conversion'!$B$2:$B$9999,0),MATCH(CONCATENATE('RCCP-EXT-2'!F$8,'RCCP-EXT-2'!F$7),'RCCP Conversion'!$B$2:$AL$2,0)),0)</f>
        <v>0</v>
      </c>
      <c r="G28" s="7">
        <f>IFERROR(INDEX('RCCP Conversion'!$B$2:$AL$9999,MATCH('RCCP-EXT-2'!$B25,'RCCP Conversion'!$B$2:$B$9999,0),MATCH(CONCATENATE('RCCP-EXT-2'!G$8,'RCCP-EXT-2'!G$7),'RCCP Conversion'!$B$2:$AL$2,0)),0)</f>
        <v>0</v>
      </c>
      <c r="H28" s="7">
        <f>IFERROR(INDEX('RCCP Conversion'!$B$2:$AL$9999,MATCH('RCCP-EXT-2'!$B25,'RCCP Conversion'!$B$2:$B$9999,0),MATCH(CONCATENATE('RCCP-EXT-2'!H$8,'RCCP-EXT-2'!H$7),'RCCP Conversion'!$B$2:$AL$2,0)),0)</f>
        <v>0</v>
      </c>
      <c r="I28" s="7">
        <f>IFERROR(INDEX('RCCP Conversion'!$B$2:$AL$9999,MATCH('RCCP-EXT-2'!$B25,'RCCP Conversion'!$B$2:$B$9999,0),MATCH(CONCATENATE('RCCP-EXT-2'!I$8,'RCCP-EXT-2'!I$7),'RCCP Conversion'!$B$2:$AL$2,0)),0)</f>
        <v>0</v>
      </c>
      <c r="J28" s="7">
        <f>IFERROR(INDEX('RCCP Conversion'!$B$2:$AL$9999,MATCH('RCCP-EXT-2'!$B25,'RCCP Conversion'!$B$2:$B$9999,0),MATCH(CONCATENATE('RCCP-EXT-2'!J$8,'RCCP-EXT-2'!J$7),'RCCP Conversion'!$B$2:$AL$2,0)),0)</f>
        <v>0</v>
      </c>
      <c r="K28" s="7">
        <f>IFERROR(INDEX('RCCP Conversion'!$B$2:$AL$9999,MATCH('RCCP-EXT-2'!$B25,'RCCP Conversion'!$B$2:$B$9999,0),MATCH(CONCATENATE('RCCP-EXT-2'!K$8,'RCCP-EXT-2'!K$7),'RCCP Conversion'!$B$2:$AL$2,0)),0)</f>
        <v>0</v>
      </c>
      <c r="L28" s="7">
        <f>IFERROR(INDEX('RCCP Conversion'!$B$2:$AL$9999,MATCH('RCCP-EXT-2'!$B25,'RCCP Conversion'!$B$2:$B$9999,0),MATCH(CONCATENATE('RCCP-EXT-2'!L$8,'RCCP-EXT-2'!L$7),'RCCP Conversion'!$B$2:$AL$2,0)),0)</f>
        <v>0</v>
      </c>
      <c r="M28" s="7">
        <f>IFERROR(INDEX('RCCP Conversion'!$B$2:$AL$9999,MATCH('RCCP-EXT-2'!$B25,'RCCP Conversion'!$B$2:$B$9999,0),MATCH(CONCATENATE('RCCP-EXT-2'!M$8,'RCCP-EXT-2'!M$7),'RCCP Conversion'!$B$2:$AL$2,0)),0)</f>
        <v>0</v>
      </c>
      <c r="N28" s="7">
        <f>IFERROR(INDEX('RCCP Conversion'!$B$2:$AL$9999,MATCH('RCCP-EXT-2'!$B25,'RCCP Conversion'!$B$2:$B$9999,0),MATCH(CONCATENATE('RCCP-EXT-2'!N$8,'RCCP-EXT-2'!N$7),'RCCP Conversion'!$B$2:$AL$2,0)),0)</f>
        <v>0</v>
      </c>
      <c r="O28" s="7">
        <f>IFERROR(INDEX('RCCP Conversion'!$B$2:$AL$9999,MATCH('RCCP-EXT-2'!$B25,'RCCP Conversion'!$B$2:$B$9999,0),MATCH(CONCATENATE('RCCP-EXT-2'!O$8,'RCCP-EXT-2'!O$7),'RCCP Conversion'!$B$2:$AL$2,0)),0)</f>
        <v>0</v>
      </c>
      <c r="P28" s="7">
        <f>IFERROR(INDEX('RCCP Conversion'!$B$2:$AL$9999,MATCH('RCCP-EXT-2'!$B25,'RCCP Conversion'!$B$2:$B$9999,0),MATCH(CONCATENATE('RCCP-EXT-2'!P$8,'RCCP-EXT-2'!P$7),'RCCP Conversion'!$B$2:$AL$2,0)),0)</f>
        <v>0</v>
      </c>
      <c r="Q28" s="7">
        <f>IFERROR(INDEX('RCCP Conversion'!$B$2:$AL$9999,MATCH('RCCP-EXT-2'!$B25,'RCCP Conversion'!$B$2:$B$9999,0),MATCH(CONCATENATE('RCCP-EXT-2'!Q$8,'RCCP-EXT-2'!Q$7),'RCCP Conversion'!$B$2:$AL$2,0)),0)</f>
        <v>0</v>
      </c>
      <c r="R28" s="7">
        <f>IFERROR(INDEX('RCCP Conversion'!$B$2:$AL$9999,MATCH('RCCP-EXT-2'!$B25,'RCCP Conversion'!$B$2:$B$9999,0),MATCH(CONCATENATE('RCCP-EXT-2'!R$8,'RCCP-EXT-2'!R$7),'RCCP Conversion'!$B$2:$AL$2,0)),0)</f>
        <v>0</v>
      </c>
      <c r="S28" s="7">
        <f>IFERROR(INDEX('RCCP Conversion'!$B$2:$AL$9999,MATCH('RCCP-EXT-2'!$B25,'RCCP Conversion'!$B$2:$B$9999,0),MATCH(CONCATENATE('RCCP-EXT-2'!S$8,'RCCP-EXT-2'!S$7),'RCCP Conversion'!$B$2:$AL$2,0)),0)</f>
        <v>0</v>
      </c>
      <c r="T28" s="7">
        <f>IFERROR(INDEX('RCCP Conversion'!$B$2:$AL$9999,MATCH('RCCP-EXT-2'!$B25,'RCCP Conversion'!$B$2:$B$9999,0),MATCH(CONCATENATE('RCCP-EXT-2'!T$8,'RCCP-EXT-2'!T$7),'RCCP Conversion'!$B$2:$AL$2,0)),0)</f>
        <v>0</v>
      </c>
      <c r="U28" s="7">
        <f>IFERROR(INDEX('RCCP Conversion'!$B$2:$AL$9999,MATCH('RCCP-EXT-2'!$B25,'RCCP Conversion'!$B$2:$B$9999,0),MATCH(CONCATENATE('RCCP-EXT-2'!U$8,'RCCP-EXT-2'!U$7),'RCCP Conversion'!$B$2:$AL$2,0)),0)</f>
        <v>0</v>
      </c>
      <c r="V28" s="7">
        <f>IFERROR(INDEX('RCCP Conversion'!$B$2:$AL$9999,MATCH('RCCP-EXT-2'!$B25,'RCCP Conversion'!$B$2:$B$9999,0),MATCH(CONCATENATE('RCCP-EXT-2'!V$8,'RCCP-EXT-2'!V$7),'RCCP Conversion'!$B$2:$AL$2,0)),0)</f>
        <v>0</v>
      </c>
      <c r="W28" s="7">
        <f>IFERROR(INDEX('RCCP Conversion'!$B$2:$AL$9999,MATCH('RCCP-EXT-2'!$B25,'RCCP Conversion'!$B$2:$B$9999,0),MATCH(CONCATENATE('RCCP-EXT-2'!W$8,'RCCP-EXT-2'!W$7),'RCCP Conversion'!$B$2:$AL$2,0)),0)</f>
        <v>0</v>
      </c>
      <c r="X28" s="7">
        <f>IFERROR(INDEX('RCCP Conversion'!$B$2:$AL$9999,MATCH('RCCP-EXT-2'!$B25,'RCCP Conversion'!$B$2:$B$9999,0),MATCH(CONCATENATE('RCCP-EXT-2'!X$8,'RCCP-EXT-2'!X$7),'RCCP Conversion'!$B$2:$AL$2,0)),0)</f>
        <v>0</v>
      </c>
      <c r="Y28" s="7">
        <f>IFERROR(INDEX('RCCP Conversion'!$B$2:$AL$9999,MATCH('RCCP-EXT-2'!$B25,'RCCP Conversion'!$B$2:$B$9999,0),MATCH(CONCATENATE('RCCP-EXT-2'!Y$8,'RCCP-EXT-2'!Y$7),'RCCP Conversion'!$B$2:$AL$2,0)),0)</f>
        <v>0</v>
      </c>
      <c r="Z28" s="7">
        <f>IFERROR(INDEX('RCCP Conversion'!$B$2:$AL$9999,MATCH('RCCP-EXT-2'!$B25,'RCCP Conversion'!$B$2:$B$9999,0),MATCH(CONCATENATE('RCCP-EXT-2'!Z$8,'RCCP-EXT-2'!Z$7),'RCCP Conversion'!$B$2:$AL$2,0)),0)</f>
        <v>0</v>
      </c>
      <c r="AA28" s="7">
        <f>IFERROR(INDEX('RCCP Conversion'!$B$2:$AL$9999,MATCH('RCCP-EXT-2'!$B25,'RCCP Conversion'!$B$2:$B$9999,0),MATCH(CONCATENATE('RCCP-EXT-2'!AA$8,'RCCP-EXT-2'!AA$7),'RCCP Conversion'!$B$2:$AL$2,0)),0)</f>
        <v>0</v>
      </c>
      <c r="AB28" s="7">
        <f>IFERROR(INDEX('RCCP Conversion'!$B$2:$AL$9999,MATCH('RCCP-EXT-2'!$B25,'RCCP Conversion'!$B$2:$B$9999,0),MATCH(CONCATENATE('RCCP-EXT-2'!AB$8,'RCCP-EXT-2'!AB$7),'RCCP Conversion'!$B$2:$AL$2,0)),0)</f>
        <v>0</v>
      </c>
      <c r="AC28" s="7">
        <f>IFERROR(INDEX('RCCP Conversion'!$B$2:$AL$9999,MATCH('RCCP-EXT-2'!$B25,'RCCP Conversion'!$B$2:$B$9999,0),MATCH(CONCATENATE('RCCP-EXT-2'!AC$8,'RCCP-EXT-2'!AC$7),'RCCP Conversion'!$B$2:$AL$2,0)),0)</f>
        <v>0</v>
      </c>
      <c r="AD28" s="7">
        <f>IFERROR(INDEX('RCCP Conversion'!$B$2:$AL$9999,MATCH('RCCP-EXT-2'!$B25,'RCCP Conversion'!$B$2:$B$9999,0),MATCH(CONCATENATE('RCCP-EXT-2'!AD$8,'RCCP-EXT-2'!AD$7),'RCCP Conversion'!$B$2:$AL$2,0)),0)</f>
        <v>0</v>
      </c>
      <c r="AE28" s="7">
        <f>IFERROR(INDEX('RCCP Conversion'!$B$2:$AL$9999,MATCH('RCCP-EXT-2'!$B25,'RCCP Conversion'!$B$2:$B$9999,0),MATCH(CONCATENATE('RCCP-EXT-2'!AE$8,'RCCP-EXT-2'!AE$7),'RCCP Conversion'!$B$2:$AL$2,0)),0)</f>
        <v>0</v>
      </c>
      <c r="AF28" s="7">
        <f>IFERROR(INDEX('RCCP Conversion'!$B$2:$AL$9999,MATCH('RCCP-EXT-2'!$B25,'RCCP Conversion'!$B$2:$B$9999,0),MATCH(CONCATENATE('RCCP-EXT-2'!AF$8,'RCCP-EXT-2'!AF$7),'RCCP Conversion'!$B$2:$AL$2,0)),0)</f>
        <v>0</v>
      </c>
      <c r="AG28" s="7">
        <f>IFERROR(INDEX('RCCP Conversion'!$B$2:$AL$9999,MATCH('RCCP-EXT-2'!$B25,'RCCP Conversion'!$B$2:$B$9999,0),MATCH(CONCATENATE('RCCP-EXT-2'!AG$8,'RCCP-EXT-2'!AG$7),'RCCP Conversion'!$B$2:$AL$2,0)),0)</f>
        <v>0</v>
      </c>
      <c r="AH28" s="7">
        <f>IFERROR(INDEX('RCCP Conversion'!$B$2:$AL$9999,MATCH('RCCP-EXT-2'!$B25,'RCCP Conversion'!$B$2:$B$9999,0),MATCH(CONCATENATE('RCCP-EXT-2'!AH$8,'RCCP-EXT-2'!AH$7),'RCCP Conversion'!$B$2:$AL$2,0)),0)</f>
        <v>0</v>
      </c>
      <c r="AI28" s="7">
        <f>IFERROR(INDEX('RCCP Conversion'!$B$2:$AL$9999,MATCH('RCCP-EXT-2'!$B25,'RCCP Conversion'!$B$2:$B$9999,0),MATCH(CONCATENATE('RCCP-EXT-2'!AI$8,'RCCP-EXT-2'!AI$7),'RCCP Conversion'!$B$2:$AL$2,0)),0)</f>
        <v>0</v>
      </c>
      <c r="AJ28" s="7">
        <f>IFERROR(INDEX('RCCP Conversion'!$B$2:$AL$9999,MATCH('RCCP-EXT-2'!$B25,'RCCP Conversion'!$B$2:$B$9999,0),MATCH(CONCATENATE('RCCP-EXT-2'!AJ$8,'RCCP-EXT-2'!AJ$7),'RCCP Conversion'!$B$2:$AL$2,0)),0)</f>
        <v>0</v>
      </c>
      <c r="AK28" s="7">
        <f>IFERROR(INDEX('RCCP Conversion'!$B$2:$AL$9999,MATCH('RCCP-EXT-2'!$B25,'RCCP Conversion'!$B$2:$B$9999,0),MATCH(CONCATENATE('RCCP-EXT-2'!AK$8,'RCCP-EXT-2'!AK$7),'RCCP Conversion'!$B$2:$AL$2,0)),0)</f>
        <v>0</v>
      </c>
      <c r="AL28" s="7">
        <f>IFERROR(INDEX('RCCP Conversion'!$B$2:$AL$9999,MATCH('RCCP-EXT-2'!$B25,'RCCP Conversion'!$B$2:$B$9999,0),MATCH(CONCATENATE('RCCP-EXT-2'!AL$8,'RCCP-EXT-2'!AL$7),'RCCP Conversion'!$B$2:$AL$2,0)),0)</f>
        <v>0</v>
      </c>
      <c r="AM28" s="7">
        <f>IFERROR(INDEX('RCCP Conversion'!$B$2:$AL$9999,MATCH('RCCP-EXT-2'!$B25,'RCCP Conversion'!$B$2:$B$9999,0),MATCH(CONCATENATE('RCCP-EXT-2'!AM$8,'RCCP-EXT-2'!AM$7),'RCCP Conversion'!$B$2:$AL$2,0)),0)</f>
        <v>0</v>
      </c>
      <c r="AN28" s="7">
        <f>IFERROR(INDEX('RCCP Conversion'!$B$2:$AL$9999,MATCH('RCCP-EXT-2'!$B25,'RCCP Conversion'!$B$2:$B$9999,0),MATCH(CONCATENATE('RCCP-EXT-2'!AN$8,'RCCP-EXT-2'!AN$7),'RCCP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Conversion'!$B$2:$AL$9999,MATCH('RCCP-EXT-2'!$B42,'RCCP Conversion'!$B$2:$B$9999,0),MATCH(CONCATENATE('RCCP-EXT-2'!E$8,'RCCP-EXT-2'!E$7),'RCCP Conversion'!$B$2:$AL$2,0)),0)</f>
        <v>0</v>
      </c>
      <c r="F45" s="7">
        <f>IFERROR(INDEX('RCCP Conversion'!$B$2:$AL$9999,MATCH('RCCP-EXT-2'!$B42,'RCCP Conversion'!$B$2:$B$9999,0),MATCH(CONCATENATE('RCCP-EXT-2'!F$8,'RCCP-EXT-2'!F$7),'RCCP Conversion'!$B$2:$AL$2,0)),0)</f>
        <v>0</v>
      </c>
      <c r="G45" s="7">
        <f>IFERROR(INDEX('RCCP Conversion'!$B$2:$AL$9999,MATCH('RCCP-EXT-2'!$B42,'RCCP Conversion'!$B$2:$B$9999,0),MATCH(CONCATENATE('RCCP-EXT-2'!G$8,'RCCP-EXT-2'!G$7),'RCCP Conversion'!$B$2:$AL$2,0)),0)</f>
        <v>0</v>
      </c>
      <c r="H45" s="7">
        <f>IFERROR(INDEX('RCCP Conversion'!$B$2:$AL$9999,MATCH('RCCP-EXT-2'!$B42,'RCCP Conversion'!$B$2:$B$9999,0),MATCH(CONCATENATE('RCCP-EXT-2'!H$8,'RCCP-EXT-2'!H$7),'RCCP Conversion'!$B$2:$AL$2,0)),0)</f>
        <v>0</v>
      </c>
      <c r="I45" s="7">
        <f>IFERROR(INDEX('RCCP Conversion'!$B$2:$AL$9999,MATCH('RCCP-EXT-2'!$B42,'RCCP Conversion'!$B$2:$B$9999,0),MATCH(CONCATENATE('RCCP-EXT-2'!I$8,'RCCP-EXT-2'!I$7),'RCCP Conversion'!$B$2:$AL$2,0)),0)</f>
        <v>0</v>
      </c>
      <c r="J45" s="7">
        <f>IFERROR(INDEX('RCCP Conversion'!$B$2:$AL$9999,MATCH('RCCP-EXT-2'!$B42,'RCCP Conversion'!$B$2:$B$9999,0),MATCH(CONCATENATE('RCCP-EXT-2'!J$8,'RCCP-EXT-2'!J$7),'RCCP Conversion'!$B$2:$AL$2,0)),0)</f>
        <v>0</v>
      </c>
      <c r="K45" s="7">
        <f>IFERROR(INDEX('RCCP Conversion'!$B$2:$AL$9999,MATCH('RCCP-EXT-2'!$B42,'RCCP Conversion'!$B$2:$B$9999,0),MATCH(CONCATENATE('RCCP-EXT-2'!K$8,'RCCP-EXT-2'!K$7),'RCCP Conversion'!$B$2:$AL$2,0)),0)</f>
        <v>0</v>
      </c>
      <c r="L45" s="7">
        <f>IFERROR(INDEX('RCCP Conversion'!$B$2:$AL$9999,MATCH('RCCP-EXT-2'!$B42,'RCCP Conversion'!$B$2:$B$9999,0),MATCH(CONCATENATE('RCCP-EXT-2'!L$8,'RCCP-EXT-2'!L$7),'RCCP Conversion'!$B$2:$AL$2,0)),0)</f>
        <v>0</v>
      </c>
      <c r="M45" s="7">
        <f>IFERROR(INDEX('RCCP Conversion'!$B$2:$AL$9999,MATCH('RCCP-EXT-2'!$B42,'RCCP Conversion'!$B$2:$B$9999,0),MATCH(CONCATENATE('RCCP-EXT-2'!M$8,'RCCP-EXT-2'!M$7),'RCCP Conversion'!$B$2:$AL$2,0)),0)</f>
        <v>0</v>
      </c>
      <c r="N45" s="7">
        <f>IFERROR(INDEX('RCCP Conversion'!$B$2:$AL$9999,MATCH('RCCP-EXT-2'!$B42,'RCCP Conversion'!$B$2:$B$9999,0),MATCH(CONCATENATE('RCCP-EXT-2'!N$8,'RCCP-EXT-2'!N$7),'RCCP Conversion'!$B$2:$AL$2,0)),0)</f>
        <v>0</v>
      </c>
      <c r="O45" s="7">
        <f>IFERROR(INDEX('RCCP Conversion'!$B$2:$AL$9999,MATCH('RCCP-EXT-2'!$B42,'RCCP Conversion'!$B$2:$B$9999,0),MATCH(CONCATENATE('RCCP-EXT-2'!O$8,'RCCP-EXT-2'!O$7),'RCCP Conversion'!$B$2:$AL$2,0)),0)</f>
        <v>0</v>
      </c>
      <c r="P45" s="7">
        <f>IFERROR(INDEX('RCCP Conversion'!$B$2:$AL$9999,MATCH('RCCP-EXT-2'!$B42,'RCCP Conversion'!$B$2:$B$9999,0),MATCH(CONCATENATE('RCCP-EXT-2'!P$8,'RCCP-EXT-2'!P$7),'RCCP Conversion'!$B$2:$AL$2,0)),0)</f>
        <v>0</v>
      </c>
      <c r="Q45" s="7">
        <f>IFERROR(INDEX('RCCP Conversion'!$B$2:$AL$9999,MATCH('RCCP-EXT-2'!$B42,'RCCP Conversion'!$B$2:$B$9999,0),MATCH(CONCATENATE('RCCP-EXT-2'!Q$8,'RCCP-EXT-2'!Q$7),'RCCP Conversion'!$B$2:$AL$2,0)),0)</f>
        <v>0</v>
      </c>
      <c r="R45" s="7">
        <f>IFERROR(INDEX('RCCP Conversion'!$B$2:$AL$9999,MATCH('RCCP-EXT-2'!$B42,'RCCP Conversion'!$B$2:$B$9999,0),MATCH(CONCATENATE('RCCP-EXT-2'!R$8,'RCCP-EXT-2'!R$7),'RCCP Conversion'!$B$2:$AL$2,0)),0)</f>
        <v>0</v>
      </c>
      <c r="S45" s="7">
        <f>IFERROR(INDEX('RCCP Conversion'!$B$2:$AL$9999,MATCH('RCCP-EXT-2'!$B42,'RCCP Conversion'!$B$2:$B$9999,0),MATCH(CONCATENATE('RCCP-EXT-2'!S$8,'RCCP-EXT-2'!S$7),'RCCP Conversion'!$B$2:$AL$2,0)),0)</f>
        <v>0</v>
      </c>
      <c r="T45" s="7">
        <f>IFERROR(INDEX('RCCP Conversion'!$B$2:$AL$9999,MATCH('RCCP-EXT-2'!$B42,'RCCP Conversion'!$B$2:$B$9999,0),MATCH(CONCATENATE('RCCP-EXT-2'!T$8,'RCCP-EXT-2'!T$7),'RCCP Conversion'!$B$2:$AL$2,0)),0)</f>
        <v>0</v>
      </c>
      <c r="U45" s="7">
        <f>IFERROR(INDEX('RCCP Conversion'!$B$2:$AL$9999,MATCH('RCCP-EXT-2'!$B42,'RCCP Conversion'!$B$2:$B$9999,0),MATCH(CONCATENATE('RCCP-EXT-2'!U$8,'RCCP-EXT-2'!U$7),'RCCP Conversion'!$B$2:$AL$2,0)),0)</f>
        <v>0</v>
      </c>
      <c r="V45" s="7">
        <f>IFERROR(INDEX('RCCP Conversion'!$B$2:$AL$9999,MATCH('RCCP-EXT-2'!$B42,'RCCP Conversion'!$B$2:$B$9999,0),MATCH(CONCATENATE('RCCP-EXT-2'!V$8,'RCCP-EXT-2'!V$7),'RCCP Conversion'!$B$2:$AL$2,0)),0)</f>
        <v>0</v>
      </c>
      <c r="W45" s="7">
        <f>IFERROR(INDEX('RCCP Conversion'!$B$2:$AL$9999,MATCH('RCCP-EXT-2'!$B42,'RCCP Conversion'!$B$2:$B$9999,0),MATCH(CONCATENATE('RCCP-EXT-2'!W$8,'RCCP-EXT-2'!W$7),'RCCP Conversion'!$B$2:$AL$2,0)),0)</f>
        <v>0</v>
      </c>
      <c r="X45" s="7">
        <f>IFERROR(INDEX('RCCP Conversion'!$B$2:$AL$9999,MATCH('RCCP-EXT-2'!$B42,'RCCP Conversion'!$B$2:$B$9999,0),MATCH(CONCATENATE('RCCP-EXT-2'!X$8,'RCCP-EXT-2'!X$7),'RCCP Conversion'!$B$2:$AL$2,0)),0)</f>
        <v>0</v>
      </c>
      <c r="Y45" s="7">
        <f>IFERROR(INDEX('RCCP Conversion'!$B$2:$AL$9999,MATCH('RCCP-EXT-2'!$B42,'RCCP Conversion'!$B$2:$B$9999,0),MATCH(CONCATENATE('RCCP-EXT-2'!Y$8,'RCCP-EXT-2'!Y$7),'RCCP Conversion'!$B$2:$AL$2,0)),0)</f>
        <v>0</v>
      </c>
      <c r="Z45" s="7">
        <f>IFERROR(INDEX('RCCP Conversion'!$B$2:$AL$9999,MATCH('RCCP-EXT-2'!$B42,'RCCP Conversion'!$B$2:$B$9999,0),MATCH(CONCATENATE('RCCP-EXT-2'!Z$8,'RCCP-EXT-2'!Z$7),'RCCP Conversion'!$B$2:$AL$2,0)),0)</f>
        <v>0</v>
      </c>
      <c r="AA45" s="7">
        <f>IFERROR(INDEX('RCCP Conversion'!$B$2:$AL$9999,MATCH('RCCP-EXT-2'!$B42,'RCCP Conversion'!$B$2:$B$9999,0),MATCH(CONCATENATE('RCCP-EXT-2'!AA$8,'RCCP-EXT-2'!AA$7),'RCCP Conversion'!$B$2:$AL$2,0)),0)</f>
        <v>0</v>
      </c>
      <c r="AB45" s="7">
        <f>IFERROR(INDEX('RCCP Conversion'!$B$2:$AL$9999,MATCH('RCCP-EXT-2'!$B42,'RCCP Conversion'!$B$2:$B$9999,0),MATCH(CONCATENATE('RCCP-EXT-2'!AB$8,'RCCP-EXT-2'!AB$7),'RCCP Conversion'!$B$2:$AL$2,0)),0)</f>
        <v>0</v>
      </c>
      <c r="AC45" s="7">
        <f>IFERROR(INDEX('RCCP Conversion'!$B$2:$AL$9999,MATCH('RCCP-EXT-2'!$B42,'RCCP Conversion'!$B$2:$B$9999,0),MATCH(CONCATENATE('RCCP-EXT-2'!AC$8,'RCCP-EXT-2'!AC$7),'RCCP Conversion'!$B$2:$AL$2,0)),0)</f>
        <v>0</v>
      </c>
      <c r="AD45" s="7">
        <f>IFERROR(INDEX('RCCP Conversion'!$B$2:$AL$9999,MATCH('RCCP-EXT-2'!$B42,'RCCP Conversion'!$B$2:$B$9999,0),MATCH(CONCATENATE('RCCP-EXT-2'!AD$8,'RCCP-EXT-2'!AD$7),'RCCP Conversion'!$B$2:$AL$2,0)),0)</f>
        <v>0</v>
      </c>
      <c r="AE45" s="7">
        <f>IFERROR(INDEX('RCCP Conversion'!$B$2:$AL$9999,MATCH('RCCP-EXT-2'!$B42,'RCCP Conversion'!$B$2:$B$9999,0),MATCH(CONCATENATE('RCCP-EXT-2'!AE$8,'RCCP-EXT-2'!AE$7),'RCCP Conversion'!$B$2:$AL$2,0)),0)</f>
        <v>0</v>
      </c>
      <c r="AF45" s="7">
        <f>IFERROR(INDEX('RCCP Conversion'!$B$2:$AL$9999,MATCH('RCCP-EXT-2'!$B42,'RCCP Conversion'!$B$2:$B$9999,0),MATCH(CONCATENATE('RCCP-EXT-2'!AF$8,'RCCP-EXT-2'!AF$7),'RCCP Conversion'!$B$2:$AL$2,0)),0)</f>
        <v>0</v>
      </c>
      <c r="AG45" s="7">
        <f>IFERROR(INDEX('RCCP Conversion'!$B$2:$AL$9999,MATCH('RCCP-EXT-2'!$B42,'RCCP Conversion'!$B$2:$B$9999,0),MATCH(CONCATENATE('RCCP-EXT-2'!AG$8,'RCCP-EXT-2'!AG$7),'RCCP Conversion'!$B$2:$AL$2,0)),0)</f>
        <v>0</v>
      </c>
      <c r="AH45" s="7">
        <f>IFERROR(INDEX('RCCP Conversion'!$B$2:$AL$9999,MATCH('RCCP-EXT-2'!$B42,'RCCP Conversion'!$B$2:$B$9999,0),MATCH(CONCATENATE('RCCP-EXT-2'!AH$8,'RCCP-EXT-2'!AH$7),'RCCP Conversion'!$B$2:$AL$2,0)),0)</f>
        <v>0</v>
      </c>
      <c r="AI45" s="7">
        <f>IFERROR(INDEX('RCCP Conversion'!$B$2:$AL$9999,MATCH('RCCP-EXT-2'!$B42,'RCCP Conversion'!$B$2:$B$9999,0),MATCH(CONCATENATE('RCCP-EXT-2'!AI$8,'RCCP-EXT-2'!AI$7),'RCCP Conversion'!$B$2:$AL$2,0)),0)</f>
        <v>0</v>
      </c>
      <c r="AJ45" s="7">
        <f>IFERROR(INDEX('RCCP Conversion'!$B$2:$AL$9999,MATCH('RCCP-EXT-2'!$B42,'RCCP Conversion'!$B$2:$B$9999,0),MATCH(CONCATENATE('RCCP-EXT-2'!AJ$8,'RCCP-EXT-2'!AJ$7),'RCCP Conversion'!$B$2:$AL$2,0)),0)</f>
        <v>0</v>
      </c>
      <c r="AK45" s="7">
        <f>IFERROR(INDEX('RCCP Conversion'!$B$2:$AL$9999,MATCH('RCCP-EXT-2'!$B42,'RCCP Conversion'!$B$2:$B$9999,0),MATCH(CONCATENATE('RCCP-EXT-2'!AK$8,'RCCP-EXT-2'!AK$7),'RCCP Conversion'!$B$2:$AL$2,0)),0)</f>
        <v>0</v>
      </c>
      <c r="AL45" s="7">
        <f>IFERROR(INDEX('RCCP Conversion'!$B$2:$AL$9999,MATCH('RCCP-EXT-2'!$B42,'RCCP Conversion'!$B$2:$B$9999,0),MATCH(CONCATENATE('RCCP-EXT-2'!AL$8,'RCCP-EXT-2'!AL$7),'RCCP Conversion'!$B$2:$AL$2,0)),0)</f>
        <v>0</v>
      </c>
      <c r="AM45" s="7">
        <f>IFERROR(INDEX('RCCP Conversion'!$B$2:$AL$9999,MATCH('RCCP-EXT-2'!$B42,'RCCP Conversion'!$B$2:$B$9999,0),MATCH(CONCATENATE('RCCP-EXT-2'!AM$8,'RCCP-EXT-2'!AM$7),'RCCP Conversion'!$B$2:$AL$2,0)),0)</f>
        <v>0</v>
      </c>
      <c r="AN45" s="7">
        <f>IFERROR(INDEX('RCCP Conversion'!$B$2:$AL$9999,MATCH('RCCP-EXT-2'!$B42,'RCCP Conversion'!$B$2:$B$9999,0),MATCH(CONCATENATE('RCCP-EXT-2'!AN$8,'RCCP-EXT-2'!AN$7),'RCCP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203" priority="16">
      <formula>E18&gt;100%</formula>
    </cfRule>
    <cfRule type="expression" dxfId="202" priority="17">
      <formula>E18&gt;95%</formula>
    </cfRule>
    <cfRule type="expression" dxfId="201" priority="18">
      <formula>E18&lt;=95%</formula>
    </cfRule>
  </conditionalFormatting>
  <conditionalFormatting sqref="E20:AN21">
    <cfRule type="expression" dxfId="200" priority="13">
      <formula>E20&gt;100%</formula>
    </cfRule>
    <cfRule type="expression" dxfId="199" priority="14">
      <formula>E20&gt;95%</formula>
    </cfRule>
    <cfRule type="expression" dxfId="198" priority="15">
      <formula>E20&lt;=95%</formula>
    </cfRule>
  </conditionalFormatting>
  <conditionalFormatting sqref="E37:AN37">
    <cfRule type="expression" dxfId="197" priority="10">
      <formula>E37&gt;100%</formula>
    </cfRule>
    <cfRule type="expression" dxfId="196" priority="11">
      <formula>E37&gt;95%</formula>
    </cfRule>
    <cfRule type="expression" dxfId="195" priority="12">
      <formula>E37&lt;=95%</formula>
    </cfRule>
  </conditionalFormatting>
  <conditionalFormatting sqref="E39:AN39">
    <cfRule type="expression" dxfId="194" priority="7">
      <formula>E39&gt;100%</formula>
    </cfRule>
    <cfRule type="expression" dxfId="193" priority="8">
      <formula>E39&gt;95%</formula>
    </cfRule>
    <cfRule type="expression" dxfId="192" priority="9">
      <formula>E39&lt;=95%</formula>
    </cfRule>
  </conditionalFormatting>
  <conditionalFormatting sqref="E54:AN54">
    <cfRule type="expression" dxfId="191" priority="4">
      <formula>E54&gt;100%</formula>
    </cfRule>
    <cfRule type="expression" dxfId="190" priority="5">
      <formula>E54&gt;95%</formula>
    </cfRule>
    <cfRule type="expression" dxfId="189" priority="6">
      <formula>E54&lt;=95%</formula>
    </cfRule>
  </conditionalFormatting>
  <conditionalFormatting sqref="E56:AN56">
    <cfRule type="expression" dxfId="188" priority="1">
      <formula>E56&gt;100%</formula>
    </cfRule>
    <cfRule type="expression" dxfId="187" priority="2">
      <formula>E56&gt;95%</formula>
    </cfRule>
    <cfRule type="expression" dxfId="186" priority="3">
      <formula>E56&lt;=95%</formula>
    </cfRule>
  </conditionalFormatting>
  <dataValidations count="3">
    <dataValidation type="whole" operator="greaterThanOrEqual" allowBlank="1" showInputMessage="1" showErrorMessage="1" errorTitle="Enter absolute value" error="Only an absolute value (0 or higher) can be entered here. This will be deducted from the current volume." sqref="E51:AN51 E34:AN34 E15:AN15" xr:uid="{6AB74A3D-8EA5-443B-AC37-7C1649473370}">
      <formula1>0</formula1>
    </dataValidation>
    <dataValidation type="whole" allowBlank="1" showInputMessage="1" showErrorMessage="1" errorTitle="Incorrect Value!" error="Please enter a value between 2000 and 2099" sqref="C4" xr:uid="{A6354500-1F91-46D3-84C5-8DE01DB94461}">
      <formula1>2000</formula1>
      <formula2>2099</formula2>
    </dataValidation>
    <dataValidation type="whole" allowBlank="1" showInputMessage="1" showErrorMessage="1" errorTitle="Unknown Value!" error="Please specify the month between 1 and 12" sqref="C3" xr:uid="{CEABF695-7EAE-404A-9E88-BCCCFC4314CB}">
      <formula1>1</formula1>
      <formula2>12</formula2>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5A6F-F8B9-487A-9D50-DD3E5B9C20D5}">
  <sheetPr>
    <tabColor rgb="FF92D050"/>
    <pageSetUpPr fitToPage="1"/>
  </sheetPr>
  <dimension ref="A1:AN57"/>
  <sheetViews>
    <sheetView showGridLines="0" topLeftCell="A8" zoomScale="80" zoomScaleNormal="80" zoomScaleSheetLayoutView="75" zoomScalePageLayoutView="30" workbookViewId="0">
      <pane xSplit="3" topLeftCell="AC1" activePane="topRight" state="frozen"/>
      <selection pane="topRight" activeCell="B7" sqref="B7: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498550.57699999999</v>
      </c>
      <c r="F9" s="7">
        <f>344625.074+35000</f>
        <v>379625.07400000002</v>
      </c>
      <c r="G9" s="7">
        <f>352360.374+25000</f>
        <v>377360.37400000001</v>
      </c>
      <c r="H9" s="7">
        <f>IFERROR(INDEX('RCCP Conversion'!$B$2:$AL$9999,MATCH('RCCP-EXT-3'!$B6,'RCCP Conversion'!$B$2:$B$9999,0),MATCH(CONCATENATE('RCCP-EXT-3'!H$8,'RCCP-EXT-3'!H$7),'RCCP Conversion'!$B$2:$AL$2,0)),0)</f>
        <v>0</v>
      </c>
      <c r="I9" s="7">
        <f>IFERROR(INDEX('RCCP Conversion'!$B$2:$AL$9999,MATCH('RCCP-EXT-3'!$B6,'RCCP Conversion'!$B$2:$B$9999,0),MATCH(CONCATENATE('RCCP-EXT-3'!I$8,'RCCP-EXT-3'!I$7),'RCCP Conversion'!$B$2:$AL$2,0)),0)</f>
        <v>0</v>
      </c>
      <c r="J9" s="7">
        <f>IFERROR(INDEX('RCCP Conversion'!$B$2:$AL$9999,MATCH('RCCP-EXT-3'!$B6,'RCCP Conversion'!$B$2:$B$9999,0),MATCH(CONCATENATE('RCCP-EXT-3'!J$8,'RCCP-EXT-3'!J$7),'RCCP Conversion'!$B$2:$AL$2,0)),0)</f>
        <v>0</v>
      </c>
      <c r="K9" s="7">
        <f>IFERROR(INDEX('RCCP Conversion'!$B$2:$AL$9999,MATCH('RCCP-EXT-3'!$B6,'RCCP Conversion'!$B$2:$B$9999,0),MATCH(CONCATENATE('RCCP-EXT-3'!K$8,'RCCP-EXT-3'!K$7),'RCCP Conversion'!$B$2:$AL$2,0)),0)</f>
        <v>0</v>
      </c>
      <c r="L9" s="7">
        <f>IFERROR(INDEX('RCCP Conversion'!$B$2:$AL$9999,MATCH('RCCP-EXT-3'!$B6,'RCCP Conversion'!$B$2:$B$9999,0),MATCH(CONCATENATE('RCCP-EXT-3'!L$8,'RCCP-EXT-3'!L$7),'RCCP Conversion'!$B$2:$AL$2,0)),0)</f>
        <v>0</v>
      </c>
      <c r="M9" s="7">
        <f>IFERROR(INDEX('RCCP Conversion'!$B$2:$AL$9999,MATCH('RCCP-EXT-3'!$B6,'RCCP Conversion'!$B$2:$B$9999,0),MATCH(CONCATENATE('RCCP-EXT-3'!M$8,'RCCP-EXT-3'!M$7),'RCCP Conversion'!$B$2:$AL$2,0)),0)</f>
        <v>0</v>
      </c>
      <c r="N9" s="7">
        <f>IFERROR(INDEX('RCCP Conversion'!$B$2:$AL$9999,MATCH('RCCP-EXT-3'!$B6,'RCCP Conversion'!$B$2:$B$9999,0),MATCH(CONCATENATE('RCCP-EXT-3'!N$8,'RCCP-EXT-3'!N$7),'RCCP Conversion'!$B$2:$AL$2,0)),0)</f>
        <v>0</v>
      </c>
      <c r="O9" s="7">
        <f>IFERROR(INDEX('RCCP Conversion'!$B$2:$AL$9999,MATCH('RCCP-EXT-3'!$B6,'RCCP Conversion'!$B$2:$B$9999,0),MATCH(CONCATENATE('RCCP-EXT-3'!O$8,'RCCP-EXT-3'!O$7),'RCCP Conversion'!$B$2:$AL$2,0)),0)</f>
        <v>0</v>
      </c>
      <c r="P9" s="7">
        <f>IFERROR(INDEX('RCCP Conversion'!$B$2:$AL$9999,MATCH('RCCP-EXT-3'!$B6,'RCCP Conversion'!$B$2:$B$9999,0),MATCH(CONCATENATE('RCCP-EXT-3'!P$8,'RCCP-EXT-3'!P$7),'RCCP Conversion'!$B$2:$AL$2,0)),0)</f>
        <v>0</v>
      </c>
      <c r="Q9" s="7">
        <f>IFERROR(INDEX('RCCP Conversion'!$B$2:$AL$9999,MATCH('RCCP-EXT-3'!$B6,'RCCP Conversion'!$B$2:$B$9999,0),MATCH(CONCATENATE('RCCP-EXT-3'!Q$8,'RCCP-EXT-3'!Q$7),'RCCP Conversion'!$B$2:$AL$2,0)),0)</f>
        <v>0</v>
      </c>
      <c r="R9" s="7">
        <f>IFERROR(INDEX('RCCP Conversion'!$B$2:$AL$9999,MATCH('RCCP-EXT-3'!$B6,'RCCP Conversion'!$B$2:$B$9999,0),MATCH(CONCATENATE('RCCP-EXT-3'!R$8,'RCCP-EXT-3'!R$7),'RCCP Conversion'!$B$2:$AL$2,0)),0)</f>
        <v>0</v>
      </c>
      <c r="S9" s="7">
        <f>IFERROR(INDEX('RCCP Conversion'!$B$2:$AL$9999,MATCH('RCCP-EXT-3'!$B6,'RCCP Conversion'!$B$2:$B$9999,0),MATCH(CONCATENATE('RCCP-EXT-3'!S$8,'RCCP-EXT-3'!S$7),'RCCP Conversion'!$B$2:$AL$2,0)),0)</f>
        <v>0</v>
      </c>
      <c r="T9" s="7">
        <f>IFERROR(INDEX('RCCP Conversion'!$B$2:$AL$9999,MATCH('RCCP-EXT-3'!$B6,'RCCP Conversion'!$B$2:$B$9999,0),MATCH(CONCATENATE('RCCP-EXT-3'!T$8,'RCCP-EXT-3'!T$7),'RCCP Conversion'!$B$2:$AL$2,0)),0)</f>
        <v>0</v>
      </c>
      <c r="U9" s="7">
        <f>IFERROR(INDEX('RCCP Conversion'!$B$2:$AL$9999,MATCH('RCCP-EXT-3'!$B6,'RCCP Conversion'!$B$2:$B$9999,0),MATCH(CONCATENATE('RCCP-EXT-3'!U$8,'RCCP-EXT-3'!U$7),'RCCP Conversion'!$B$2:$AL$2,0)),0)</f>
        <v>0</v>
      </c>
      <c r="V9" s="7">
        <f>IFERROR(INDEX('RCCP Conversion'!$B$2:$AL$9999,MATCH('RCCP-EXT-3'!$B6,'RCCP Conversion'!$B$2:$B$9999,0),MATCH(CONCATENATE('RCCP-EXT-3'!V$8,'RCCP-EXT-3'!V$7),'RCCP Conversion'!$B$2:$AL$2,0)),0)</f>
        <v>0</v>
      </c>
      <c r="W9" s="7">
        <f>IFERROR(INDEX('RCCP Conversion'!$B$2:$AL$9999,MATCH('RCCP-EXT-3'!$B6,'RCCP Conversion'!$B$2:$B$9999,0),MATCH(CONCATENATE('RCCP-EXT-3'!W$8,'RCCP-EXT-3'!W$7),'RCCP Conversion'!$B$2:$AL$2,0)),0)</f>
        <v>0</v>
      </c>
      <c r="X9" s="7">
        <f>IFERROR(INDEX('RCCP Conversion'!$B$2:$AL$9999,MATCH('RCCP-EXT-3'!$B6,'RCCP Conversion'!$B$2:$B$9999,0),MATCH(CONCATENATE('RCCP-EXT-3'!X$8,'RCCP-EXT-3'!X$7),'RCCP Conversion'!$B$2:$AL$2,0)),0)</f>
        <v>0</v>
      </c>
      <c r="Y9" s="7">
        <f>IFERROR(INDEX('RCCP Conversion'!$B$2:$AL$9999,MATCH('RCCP-EXT-3'!$B6,'RCCP Conversion'!$B$2:$B$9999,0),MATCH(CONCATENATE('RCCP-EXT-3'!Y$8,'RCCP-EXT-3'!Y$7),'RCCP Conversion'!$B$2:$AL$2,0)),0)</f>
        <v>0</v>
      </c>
      <c r="Z9" s="7">
        <f>IFERROR(INDEX('RCCP Conversion'!$B$2:$AL$9999,MATCH('RCCP-EXT-3'!$B6,'RCCP Conversion'!$B$2:$B$9999,0),MATCH(CONCATENATE('RCCP-EXT-3'!Z$8,'RCCP-EXT-3'!Z$7),'RCCP Conversion'!$B$2:$AL$2,0)),0)</f>
        <v>0</v>
      </c>
      <c r="AA9" s="7">
        <f>IFERROR(INDEX('RCCP Conversion'!$B$2:$AL$9999,MATCH('RCCP-EXT-3'!$B6,'RCCP Conversion'!$B$2:$B$9999,0),MATCH(CONCATENATE('RCCP-EXT-3'!AA$8,'RCCP-EXT-3'!AA$7),'RCCP Conversion'!$B$2:$AL$2,0)),0)</f>
        <v>0</v>
      </c>
      <c r="AB9" s="7">
        <f>IFERROR(INDEX('RCCP Conversion'!$B$2:$AL$9999,MATCH('RCCP-EXT-3'!$B6,'RCCP Conversion'!$B$2:$B$9999,0),MATCH(CONCATENATE('RCCP-EXT-3'!AB$8,'RCCP-EXT-3'!AB$7),'RCCP Conversion'!$B$2:$AL$2,0)),0)</f>
        <v>0</v>
      </c>
      <c r="AC9" s="7">
        <f>IFERROR(INDEX('RCCP Conversion'!$B$2:$AL$9999,MATCH('RCCP-EXT-3'!$B6,'RCCP Conversion'!$B$2:$B$9999,0),MATCH(CONCATENATE('RCCP-EXT-3'!AC$8,'RCCP-EXT-3'!AC$7),'RCCP Conversion'!$B$2:$AL$2,0)),0)</f>
        <v>0</v>
      </c>
      <c r="AD9" s="7">
        <f>IFERROR(INDEX('RCCP Conversion'!$B$2:$AL$9999,MATCH('RCCP-EXT-3'!$B6,'RCCP Conversion'!$B$2:$B$9999,0),MATCH(CONCATENATE('RCCP-EXT-3'!AD$8,'RCCP-EXT-3'!AD$7),'RCCP Conversion'!$B$2:$AL$2,0)),0)</f>
        <v>0</v>
      </c>
      <c r="AE9" s="7">
        <f>IFERROR(INDEX('RCCP Conversion'!$B$2:$AL$9999,MATCH('RCCP-EXT-3'!$B6,'RCCP Conversion'!$B$2:$B$9999,0),MATCH(CONCATENATE('RCCP-EXT-3'!AE$8,'RCCP-EXT-3'!AE$7),'RCCP Conversion'!$B$2:$AL$2,0)),0)</f>
        <v>0</v>
      </c>
      <c r="AF9" s="7">
        <f>IFERROR(INDEX('RCCP Conversion'!$B$2:$AL$9999,MATCH('RCCP-EXT-3'!$B6,'RCCP Conversion'!$B$2:$B$9999,0),MATCH(CONCATENATE('RCCP-EXT-3'!AF$8,'RCCP-EXT-3'!AF$7),'RCCP Conversion'!$B$2:$AL$2,0)),0)</f>
        <v>0</v>
      </c>
      <c r="AG9" s="7">
        <f>IFERROR(INDEX('RCCP Conversion'!$B$2:$AL$9999,MATCH('RCCP-EXT-3'!$B6,'RCCP Conversion'!$B$2:$B$9999,0),MATCH(CONCATENATE('RCCP-EXT-3'!AG$8,'RCCP-EXT-3'!AG$7),'RCCP Conversion'!$B$2:$AL$2,0)),0)</f>
        <v>0</v>
      </c>
      <c r="AH9" s="7">
        <f>IFERROR(INDEX('RCCP Conversion'!$B$2:$AL$9999,MATCH('RCCP-EXT-3'!$B6,'RCCP Conversion'!$B$2:$B$9999,0),MATCH(CONCATENATE('RCCP-EXT-3'!AH$8,'RCCP-EXT-3'!AH$7),'RCCP Conversion'!$B$2:$AL$2,0)),0)</f>
        <v>0</v>
      </c>
      <c r="AI9" s="7">
        <f>IFERROR(INDEX('RCCP Conversion'!$B$2:$AL$9999,MATCH('RCCP-EXT-3'!$B6,'RCCP Conversion'!$B$2:$B$9999,0),MATCH(CONCATENATE('RCCP-EXT-3'!AI$8,'RCCP-EXT-3'!AI$7),'RCCP Conversion'!$B$2:$AL$2,0)),0)</f>
        <v>0</v>
      </c>
      <c r="AJ9" s="7">
        <f>IFERROR(INDEX('RCCP Conversion'!$B$2:$AL$9999,MATCH('RCCP-EXT-3'!$B6,'RCCP Conversion'!$B$2:$B$9999,0),MATCH(CONCATENATE('RCCP-EXT-3'!AJ$8,'RCCP-EXT-3'!AJ$7),'RCCP Conversion'!$B$2:$AL$2,0)),0)</f>
        <v>0</v>
      </c>
      <c r="AK9" s="7">
        <f>IFERROR(INDEX('RCCP Conversion'!$B$2:$AL$9999,MATCH('RCCP-EXT-3'!$B6,'RCCP Conversion'!$B$2:$B$9999,0),MATCH(CONCATENATE('RCCP-EXT-3'!AK$8,'RCCP-EXT-3'!AK$7),'RCCP Conversion'!$B$2:$AL$2,0)),0)</f>
        <v>0</v>
      </c>
      <c r="AL9" s="7">
        <f>IFERROR(INDEX('RCCP Conversion'!$B$2:$AL$9999,MATCH('RCCP-EXT-3'!$B6,'RCCP Conversion'!$B$2:$B$9999,0),MATCH(CONCATENATE('RCCP-EXT-3'!AL$8,'RCCP-EXT-3'!AL$7),'RCCP Conversion'!$B$2:$AL$2,0)),0)</f>
        <v>0</v>
      </c>
      <c r="AM9" s="7">
        <f>IFERROR(INDEX('RCCP Conversion'!$B$2:$AL$9999,MATCH('RCCP-EXT-3'!$B6,'RCCP Conversion'!$B$2:$B$9999,0),MATCH(CONCATENATE('RCCP-EXT-3'!AM$8,'RCCP-EXT-3'!AM$7),'RCCP Conversion'!$B$2:$AL$2,0)),0)</f>
        <v>0</v>
      </c>
      <c r="AN9" s="7">
        <f>IFERROR(INDEX('RCCP Conversion'!$B$2:$AL$9999,MATCH('RCCP-EXT-3'!$B6,'RCCP Conversion'!$B$2:$B$9999,0),MATCH(CONCATENATE('RCCP-EXT-3'!AN$8,'RCCP-EXT-3'!AN$7),'RCCP Conversion'!$B$2:$AL$2,0)),0)</f>
        <v>0</v>
      </c>
    </row>
    <row r="10" spans="1:40" ht="21.75" customHeight="1">
      <c r="B10" s="129" t="s">
        <v>77</v>
      </c>
      <c r="C10" s="102" t="s">
        <v>78</v>
      </c>
      <c r="D10" s="16"/>
      <c r="E10" s="8">
        <f t="shared" ref="E10:AN10" si="1">SUM(E9:E9)</f>
        <v>498550.57699999999</v>
      </c>
      <c r="F10" s="8">
        <f t="shared" si="1"/>
        <v>379625.07400000002</v>
      </c>
      <c r="G10" s="8">
        <f t="shared" si="1"/>
        <v>377360.37400000001</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499550.57699999999</v>
      </c>
      <c r="F12" s="97">
        <f t="shared" si="3"/>
        <v>379725.07400000002</v>
      </c>
      <c r="G12" s="97">
        <f t="shared" si="3"/>
        <v>377370.37400000001</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499550.57699999999</v>
      </c>
      <c r="F16" s="80">
        <f t="shared" si="4"/>
        <v>379725.07400000002</v>
      </c>
      <c r="G16" s="80">
        <f t="shared" si="4"/>
        <v>377370.37400000001</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407817.64524643082</v>
      </c>
      <c r="F17" s="10">
        <v>407817.64524643082</v>
      </c>
      <c r="G17" s="10">
        <v>407817.64524643082</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1.2249361517894548</v>
      </c>
      <c r="F18" s="11">
        <f t="shared" ref="F18:G18" si="5">F16/F17</f>
        <v>0.93111487064407084</v>
      </c>
      <c r="G18" s="11">
        <f t="shared" si="5"/>
        <v>0.9253409664801715</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 t="shared" ref="E19:F19" si="6">E17</f>
        <v>407817.64524643082</v>
      </c>
      <c r="F19" s="12">
        <f t="shared" si="6"/>
        <v>407817.64524643082</v>
      </c>
      <c r="G19" s="12">
        <f>G17</f>
        <v>407817.64524643082</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1.2249361517894548</v>
      </c>
      <c r="F20" s="11">
        <f t="shared" ref="F20:G20" si="7">F16/F19</f>
        <v>0.93111487064407084</v>
      </c>
      <c r="G20" s="11">
        <f t="shared" si="7"/>
        <v>0.9253409664801715</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499550.57699999999</v>
      </c>
      <c r="F22" s="83">
        <f t="shared" si="8"/>
        <v>379725.07400000002</v>
      </c>
      <c r="G22" s="83">
        <f t="shared" si="8"/>
        <v>377370.37400000001</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Conversion'!$B$2:$AL$9999,MATCH('RCCP-EXT-3'!$B25,'RCCP Conversion'!$B$2:$B$9999,0),MATCH(CONCATENATE('RCCP-EXT-3'!E$8,'RCCP-EXT-3'!E$7),'RCCP Conversion'!$B$2:$AL$2,0)),0)</f>
        <v>0</v>
      </c>
      <c r="F28" s="7">
        <f>IFERROR(INDEX('RCCP Conversion'!$B$2:$AL$9999,MATCH('RCCP-EXT-3'!$B25,'RCCP Conversion'!$B$2:$B$9999,0),MATCH(CONCATENATE('RCCP-EXT-3'!F$8,'RCCP-EXT-3'!F$7),'RCCP Conversion'!$B$2:$AL$2,0)),0)</f>
        <v>0</v>
      </c>
      <c r="G28" s="7">
        <f>IFERROR(INDEX('RCCP Conversion'!$B$2:$AL$9999,MATCH('RCCP-EXT-3'!$B25,'RCCP Conversion'!$B$2:$B$9999,0),MATCH(CONCATENATE('RCCP-EXT-3'!G$8,'RCCP-EXT-3'!G$7),'RCCP Conversion'!$B$2:$AL$2,0)),0)</f>
        <v>0</v>
      </c>
      <c r="H28" s="7">
        <f>IFERROR(INDEX('RCCP Conversion'!$B$2:$AL$9999,MATCH('RCCP-EXT-3'!$B25,'RCCP Conversion'!$B$2:$B$9999,0),MATCH(CONCATENATE('RCCP-EXT-3'!H$8,'RCCP-EXT-3'!H$7),'RCCP Conversion'!$B$2:$AL$2,0)),0)</f>
        <v>0</v>
      </c>
      <c r="I28" s="7">
        <f>IFERROR(INDEX('RCCP Conversion'!$B$2:$AL$9999,MATCH('RCCP-EXT-3'!$B25,'RCCP Conversion'!$B$2:$B$9999,0),MATCH(CONCATENATE('RCCP-EXT-3'!I$8,'RCCP-EXT-3'!I$7),'RCCP Conversion'!$B$2:$AL$2,0)),0)</f>
        <v>0</v>
      </c>
      <c r="J28" s="7">
        <f>IFERROR(INDEX('RCCP Conversion'!$B$2:$AL$9999,MATCH('RCCP-EXT-3'!$B25,'RCCP Conversion'!$B$2:$B$9999,0),MATCH(CONCATENATE('RCCP-EXT-3'!J$8,'RCCP-EXT-3'!J$7),'RCCP Conversion'!$B$2:$AL$2,0)),0)</f>
        <v>0</v>
      </c>
      <c r="K28" s="7">
        <f>IFERROR(INDEX('RCCP Conversion'!$B$2:$AL$9999,MATCH('RCCP-EXT-3'!$B25,'RCCP Conversion'!$B$2:$B$9999,0),MATCH(CONCATENATE('RCCP-EXT-3'!K$8,'RCCP-EXT-3'!K$7),'RCCP Conversion'!$B$2:$AL$2,0)),0)</f>
        <v>0</v>
      </c>
      <c r="L28" s="7">
        <f>IFERROR(INDEX('RCCP Conversion'!$B$2:$AL$9999,MATCH('RCCP-EXT-3'!$B25,'RCCP Conversion'!$B$2:$B$9999,0),MATCH(CONCATENATE('RCCP-EXT-3'!L$8,'RCCP-EXT-3'!L$7),'RCCP Conversion'!$B$2:$AL$2,0)),0)</f>
        <v>0</v>
      </c>
      <c r="M28" s="7">
        <f>IFERROR(INDEX('RCCP Conversion'!$B$2:$AL$9999,MATCH('RCCP-EXT-3'!$B25,'RCCP Conversion'!$B$2:$B$9999,0),MATCH(CONCATENATE('RCCP-EXT-3'!M$8,'RCCP-EXT-3'!M$7),'RCCP Conversion'!$B$2:$AL$2,0)),0)</f>
        <v>0</v>
      </c>
      <c r="N28" s="7">
        <f>IFERROR(INDEX('RCCP Conversion'!$B$2:$AL$9999,MATCH('RCCP-EXT-3'!$B25,'RCCP Conversion'!$B$2:$B$9999,0),MATCH(CONCATENATE('RCCP-EXT-3'!N$8,'RCCP-EXT-3'!N$7),'RCCP Conversion'!$B$2:$AL$2,0)),0)</f>
        <v>0</v>
      </c>
      <c r="O28" s="7">
        <f>IFERROR(INDEX('RCCP Conversion'!$B$2:$AL$9999,MATCH('RCCP-EXT-3'!$B25,'RCCP Conversion'!$B$2:$B$9999,0),MATCH(CONCATENATE('RCCP-EXT-3'!O$8,'RCCP-EXT-3'!O$7),'RCCP Conversion'!$B$2:$AL$2,0)),0)</f>
        <v>0</v>
      </c>
      <c r="P28" s="7">
        <f>IFERROR(INDEX('RCCP Conversion'!$B$2:$AL$9999,MATCH('RCCP-EXT-3'!$B25,'RCCP Conversion'!$B$2:$B$9999,0),MATCH(CONCATENATE('RCCP-EXT-3'!P$8,'RCCP-EXT-3'!P$7),'RCCP Conversion'!$B$2:$AL$2,0)),0)</f>
        <v>0</v>
      </c>
      <c r="Q28" s="7">
        <f>IFERROR(INDEX('RCCP Conversion'!$B$2:$AL$9999,MATCH('RCCP-EXT-3'!$B25,'RCCP Conversion'!$B$2:$B$9999,0),MATCH(CONCATENATE('RCCP-EXT-3'!Q$8,'RCCP-EXT-3'!Q$7),'RCCP Conversion'!$B$2:$AL$2,0)),0)</f>
        <v>0</v>
      </c>
      <c r="R28" s="7">
        <f>IFERROR(INDEX('RCCP Conversion'!$B$2:$AL$9999,MATCH('RCCP-EXT-3'!$B25,'RCCP Conversion'!$B$2:$B$9999,0),MATCH(CONCATENATE('RCCP-EXT-3'!R$8,'RCCP-EXT-3'!R$7),'RCCP Conversion'!$B$2:$AL$2,0)),0)</f>
        <v>0</v>
      </c>
      <c r="S28" s="7">
        <f>IFERROR(INDEX('RCCP Conversion'!$B$2:$AL$9999,MATCH('RCCP-EXT-3'!$B25,'RCCP Conversion'!$B$2:$B$9999,0),MATCH(CONCATENATE('RCCP-EXT-3'!S$8,'RCCP-EXT-3'!S$7),'RCCP Conversion'!$B$2:$AL$2,0)),0)</f>
        <v>0</v>
      </c>
      <c r="T28" s="7">
        <f>IFERROR(INDEX('RCCP Conversion'!$B$2:$AL$9999,MATCH('RCCP-EXT-3'!$B25,'RCCP Conversion'!$B$2:$B$9999,0),MATCH(CONCATENATE('RCCP-EXT-3'!T$8,'RCCP-EXT-3'!T$7),'RCCP Conversion'!$B$2:$AL$2,0)),0)</f>
        <v>0</v>
      </c>
      <c r="U28" s="7">
        <f>IFERROR(INDEX('RCCP Conversion'!$B$2:$AL$9999,MATCH('RCCP-EXT-3'!$B25,'RCCP Conversion'!$B$2:$B$9999,0),MATCH(CONCATENATE('RCCP-EXT-3'!U$8,'RCCP-EXT-3'!U$7),'RCCP Conversion'!$B$2:$AL$2,0)),0)</f>
        <v>0</v>
      </c>
      <c r="V28" s="7">
        <f>IFERROR(INDEX('RCCP Conversion'!$B$2:$AL$9999,MATCH('RCCP-EXT-3'!$B25,'RCCP Conversion'!$B$2:$B$9999,0),MATCH(CONCATENATE('RCCP-EXT-3'!V$8,'RCCP-EXT-3'!V$7),'RCCP Conversion'!$B$2:$AL$2,0)),0)</f>
        <v>0</v>
      </c>
      <c r="W28" s="7">
        <f>IFERROR(INDEX('RCCP Conversion'!$B$2:$AL$9999,MATCH('RCCP-EXT-3'!$B25,'RCCP Conversion'!$B$2:$B$9999,0),MATCH(CONCATENATE('RCCP-EXT-3'!W$8,'RCCP-EXT-3'!W$7),'RCCP Conversion'!$B$2:$AL$2,0)),0)</f>
        <v>0</v>
      </c>
      <c r="X28" s="7">
        <f>IFERROR(INDEX('RCCP Conversion'!$B$2:$AL$9999,MATCH('RCCP-EXT-3'!$B25,'RCCP Conversion'!$B$2:$B$9999,0),MATCH(CONCATENATE('RCCP-EXT-3'!X$8,'RCCP-EXT-3'!X$7),'RCCP Conversion'!$B$2:$AL$2,0)),0)</f>
        <v>0</v>
      </c>
      <c r="Y28" s="7">
        <f>IFERROR(INDEX('RCCP Conversion'!$B$2:$AL$9999,MATCH('RCCP-EXT-3'!$B25,'RCCP Conversion'!$B$2:$B$9999,0),MATCH(CONCATENATE('RCCP-EXT-3'!Y$8,'RCCP-EXT-3'!Y$7),'RCCP Conversion'!$B$2:$AL$2,0)),0)</f>
        <v>0</v>
      </c>
      <c r="Z28" s="7">
        <f>IFERROR(INDEX('RCCP Conversion'!$B$2:$AL$9999,MATCH('RCCP-EXT-3'!$B25,'RCCP Conversion'!$B$2:$B$9999,0),MATCH(CONCATENATE('RCCP-EXT-3'!Z$8,'RCCP-EXT-3'!Z$7),'RCCP Conversion'!$B$2:$AL$2,0)),0)</f>
        <v>0</v>
      </c>
      <c r="AA28" s="7">
        <f>IFERROR(INDEX('RCCP Conversion'!$B$2:$AL$9999,MATCH('RCCP-EXT-3'!$B25,'RCCP Conversion'!$B$2:$B$9999,0),MATCH(CONCATENATE('RCCP-EXT-3'!AA$8,'RCCP-EXT-3'!AA$7),'RCCP Conversion'!$B$2:$AL$2,0)),0)</f>
        <v>0</v>
      </c>
      <c r="AB28" s="7">
        <f>IFERROR(INDEX('RCCP Conversion'!$B$2:$AL$9999,MATCH('RCCP-EXT-3'!$B25,'RCCP Conversion'!$B$2:$B$9999,0),MATCH(CONCATENATE('RCCP-EXT-3'!AB$8,'RCCP-EXT-3'!AB$7),'RCCP Conversion'!$B$2:$AL$2,0)),0)</f>
        <v>0</v>
      </c>
      <c r="AC28" s="7">
        <f>IFERROR(INDEX('RCCP Conversion'!$B$2:$AL$9999,MATCH('RCCP-EXT-3'!$B25,'RCCP Conversion'!$B$2:$B$9999,0),MATCH(CONCATENATE('RCCP-EXT-3'!AC$8,'RCCP-EXT-3'!AC$7),'RCCP Conversion'!$B$2:$AL$2,0)),0)</f>
        <v>0</v>
      </c>
      <c r="AD28" s="7">
        <f>IFERROR(INDEX('RCCP Conversion'!$B$2:$AL$9999,MATCH('RCCP-EXT-3'!$B25,'RCCP Conversion'!$B$2:$B$9999,0),MATCH(CONCATENATE('RCCP-EXT-3'!AD$8,'RCCP-EXT-3'!AD$7),'RCCP Conversion'!$B$2:$AL$2,0)),0)</f>
        <v>0</v>
      </c>
      <c r="AE28" s="7">
        <f>IFERROR(INDEX('RCCP Conversion'!$B$2:$AL$9999,MATCH('RCCP-EXT-3'!$B25,'RCCP Conversion'!$B$2:$B$9999,0),MATCH(CONCATENATE('RCCP-EXT-3'!AE$8,'RCCP-EXT-3'!AE$7),'RCCP Conversion'!$B$2:$AL$2,0)),0)</f>
        <v>0</v>
      </c>
      <c r="AF28" s="7">
        <f>IFERROR(INDEX('RCCP Conversion'!$B$2:$AL$9999,MATCH('RCCP-EXT-3'!$B25,'RCCP Conversion'!$B$2:$B$9999,0),MATCH(CONCATENATE('RCCP-EXT-3'!AF$8,'RCCP-EXT-3'!AF$7),'RCCP Conversion'!$B$2:$AL$2,0)),0)</f>
        <v>0</v>
      </c>
      <c r="AG28" s="7">
        <f>IFERROR(INDEX('RCCP Conversion'!$B$2:$AL$9999,MATCH('RCCP-EXT-3'!$B25,'RCCP Conversion'!$B$2:$B$9999,0),MATCH(CONCATENATE('RCCP-EXT-3'!AG$8,'RCCP-EXT-3'!AG$7),'RCCP Conversion'!$B$2:$AL$2,0)),0)</f>
        <v>0</v>
      </c>
      <c r="AH28" s="7">
        <f>IFERROR(INDEX('RCCP Conversion'!$B$2:$AL$9999,MATCH('RCCP-EXT-3'!$B25,'RCCP Conversion'!$B$2:$B$9999,0),MATCH(CONCATENATE('RCCP-EXT-3'!AH$8,'RCCP-EXT-3'!AH$7),'RCCP Conversion'!$B$2:$AL$2,0)),0)</f>
        <v>0</v>
      </c>
      <c r="AI28" s="7">
        <f>IFERROR(INDEX('RCCP Conversion'!$B$2:$AL$9999,MATCH('RCCP-EXT-3'!$B25,'RCCP Conversion'!$B$2:$B$9999,0),MATCH(CONCATENATE('RCCP-EXT-3'!AI$8,'RCCP-EXT-3'!AI$7),'RCCP Conversion'!$B$2:$AL$2,0)),0)</f>
        <v>0</v>
      </c>
      <c r="AJ28" s="7">
        <f>IFERROR(INDEX('RCCP Conversion'!$B$2:$AL$9999,MATCH('RCCP-EXT-3'!$B25,'RCCP Conversion'!$B$2:$B$9999,0),MATCH(CONCATENATE('RCCP-EXT-3'!AJ$8,'RCCP-EXT-3'!AJ$7),'RCCP Conversion'!$B$2:$AL$2,0)),0)</f>
        <v>0</v>
      </c>
      <c r="AK28" s="7">
        <f>IFERROR(INDEX('RCCP Conversion'!$B$2:$AL$9999,MATCH('RCCP-EXT-3'!$B25,'RCCP Conversion'!$B$2:$B$9999,0),MATCH(CONCATENATE('RCCP-EXT-3'!AK$8,'RCCP-EXT-3'!AK$7),'RCCP Conversion'!$B$2:$AL$2,0)),0)</f>
        <v>0</v>
      </c>
      <c r="AL28" s="7">
        <f>IFERROR(INDEX('RCCP Conversion'!$B$2:$AL$9999,MATCH('RCCP-EXT-3'!$B25,'RCCP Conversion'!$B$2:$B$9999,0),MATCH(CONCATENATE('RCCP-EXT-3'!AL$8,'RCCP-EXT-3'!AL$7),'RCCP Conversion'!$B$2:$AL$2,0)),0)</f>
        <v>0</v>
      </c>
      <c r="AM28" s="7">
        <f>IFERROR(INDEX('RCCP Conversion'!$B$2:$AL$9999,MATCH('RCCP-EXT-3'!$B25,'RCCP Conversion'!$B$2:$B$9999,0),MATCH(CONCATENATE('RCCP-EXT-3'!AM$8,'RCCP-EXT-3'!AM$7),'RCCP Conversion'!$B$2:$AL$2,0)),0)</f>
        <v>0</v>
      </c>
      <c r="AN28" s="7">
        <f>IFERROR(INDEX('RCCP Conversion'!$B$2:$AL$9999,MATCH('RCCP-EXT-3'!$B25,'RCCP Conversion'!$B$2:$B$9999,0),MATCH(CONCATENATE('RCCP-EXT-3'!AN$8,'RCCP-EXT-3'!AN$7),'RCCP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Conversion'!$B$2:$AL$9999,MATCH('RCCP-EXT-3'!$B42,'RCCP Conversion'!$B$2:$B$9999,0),MATCH(CONCATENATE('RCCP-EXT-3'!E$8,'RCCP-EXT-3'!E$7),'RCCP Conversion'!$B$2:$AL$2,0)),0)</f>
        <v>0</v>
      </c>
      <c r="F45" s="7">
        <f>IFERROR(INDEX('RCCP Conversion'!$B$2:$AL$9999,MATCH('RCCP-EXT-3'!$B42,'RCCP Conversion'!$B$2:$B$9999,0),MATCH(CONCATENATE('RCCP-EXT-3'!F$8,'RCCP-EXT-3'!F$7),'RCCP Conversion'!$B$2:$AL$2,0)),0)</f>
        <v>0</v>
      </c>
      <c r="G45" s="7">
        <f>IFERROR(INDEX('RCCP Conversion'!$B$2:$AL$9999,MATCH('RCCP-EXT-3'!$B42,'RCCP Conversion'!$B$2:$B$9999,0),MATCH(CONCATENATE('RCCP-EXT-3'!G$8,'RCCP-EXT-3'!G$7),'RCCP Conversion'!$B$2:$AL$2,0)),0)</f>
        <v>0</v>
      </c>
      <c r="H45" s="7">
        <f>IFERROR(INDEX('RCCP Conversion'!$B$2:$AL$9999,MATCH('RCCP-EXT-3'!$B42,'RCCP Conversion'!$B$2:$B$9999,0),MATCH(CONCATENATE('RCCP-EXT-3'!H$8,'RCCP-EXT-3'!H$7),'RCCP Conversion'!$B$2:$AL$2,0)),0)</f>
        <v>0</v>
      </c>
      <c r="I45" s="7">
        <f>IFERROR(INDEX('RCCP Conversion'!$B$2:$AL$9999,MATCH('RCCP-EXT-3'!$B42,'RCCP Conversion'!$B$2:$B$9999,0),MATCH(CONCATENATE('RCCP-EXT-3'!I$8,'RCCP-EXT-3'!I$7),'RCCP Conversion'!$B$2:$AL$2,0)),0)</f>
        <v>0</v>
      </c>
      <c r="J45" s="7">
        <f>IFERROR(INDEX('RCCP Conversion'!$B$2:$AL$9999,MATCH('RCCP-EXT-3'!$B42,'RCCP Conversion'!$B$2:$B$9999,0),MATCH(CONCATENATE('RCCP-EXT-3'!J$8,'RCCP-EXT-3'!J$7),'RCCP Conversion'!$B$2:$AL$2,0)),0)</f>
        <v>0</v>
      </c>
      <c r="K45" s="7">
        <f>IFERROR(INDEX('RCCP Conversion'!$B$2:$AL$9999,MATCH('RCCP-EXT-3'!$B42,'RCCP Conversion'!$B$2:$B$9999,0),MATCH(CONCATENATE('RCCP-EXT-3'!K$8,'RCCP-EXT-3'!K$7),'RCCP Conversion'!$B$2:$AL$2,0)),0)</f>
        <v>0</v>
      </c>
      <c r="L45" s="7">
        <f>IFERROR(INDEX('RCCP Conversion'!$B$2:$AL$9999,MATCH('RCCP-EXT-3'!$B42,'RCCP Conversion'!$B$2:$B$9999,0),MATCH(CONCATENATE('RCCP-EXT-3'!L$8,'RCCP-EXT-3'!L$7),'RCCP Conversion'!$B$2:$AL$2,0)),0)</f>
        <v>0</v>
      </c>
      <c r="M45" s="7">
        <f>IFERROR(INDEX('RCCP Conversion'!$B$2:$AL$9999,MATCH('RCCP-EXT-3'!$B42,'RCCP Conversion'!$B$2:$B$9999,0),MATCH(CONCATENATE('RCCP-EXT-3'!M$8,'RCCP-EXT-3'!M$7),'RCCP Conversion'!$B$2:$AL$2,0)),0)</f>
        <v>0</v>
      </c>
      <c r="N45" s="7">
        <f>IFERROR(INDEX('RCCP Conversion'!$B$2:$AL$9999,MATCH('RCCP-EXT-3'!$B42,'RCCP Conversion'!$B$2:$B$9999,0),MATCH(CONCATENATE('RCCP-EXT-3'!N$8,'RCCP-EXT-3'!N$7),'RCCP Conversion'!$B$2:$AL$2,0)),0)</f>
        <v>0</v>
      </c>
      <c r="O45" s="7">
        <f>IFERROR(INDEX('RCCP Conversion'!$B$2:$AL$9999,MATCH('RCCP-EXT-3'!$B42,'RCCP Conversion'!$B$2:$B$9999,0),MATCH(CONCATENATE('RCCP-EXT-3'!O$8,'RCCP-EXT-3'!O$7),'RCCP Conversion'!$B$2:$AL$2,0)),0)</f>
        <v>0</v>
      </c>
      <c r="P45" s="7">
        <f>IFERROR(INDEX('RCCP Conversion'!$B$2:$AL$9999,MATCH('RCCP-EXT-3'!$B42,'RCCP Conversion'!$B$2:$B$9999,0),MATCH(CONCATENATE('RCCP-EXT-3'!P$8,'RCCP-EXT-3'!P$7),'RCCP Conversion'!$B$2:$AL$2,0)),0)</f>
        <v>0</v>
      </c>
      <c r="Q45" s="7">
        <f>IFERROR(INDEX('RCCP Conversion'!$B$2:$AL$9999,MATCH('RCCP-EXT-3'!$B42,'RCCP Conversion'!$B$2:$B$9999,0),MATCH(CONCATENATE('RCCP-EXT-3'!Q$8,'RCCP-EXT-3'!Q$7),'RCCP Conversion'!$B$2:$AL$2,0)),0)</f>
        <v>0</v>
      </c>
      <c r="R45" s="7">
        <f>IFERROR(INDEX('RCCP Conversion'!$B$2:$AL$9999,MATCH('RCCP-EXT-3'!$B42,'RCCP Conversion'!$B$2:$B$9999,0),MATCH(CONCATENATE('RCCP-EXT-3'!R$8,'RCCP-EXT-3'!R$7),'RCCP Conversion'!$B$2:$AL$2,0)),0)</f>
        <v>0</v>
      </c>
      <c r="S45" s="7">
        <f>IFERROR(INDEX('RCCP Conversion'!$B$2:$AL$9999,MATCH('RCCP-EXT-3'!$B42,'RCCP Conversion'!$B$2:$B$9999,0),MATCH(CONCATENATE('RCCP-EXT-3'!S$8,'RCCP-EXT-3'!S$7),'RCCP Conversion'!$B$2:$AL$2,0)),0)</f>
        <v>0</v>
      </c>
      <c r="T45" s="7">
        <f>IFERROR(INDEX('RCCP Conversion'!$B$2:$AL$9999,MATCH('RCCP-EXT-3'!$B42,'RCCP Conversion'!$B$2:$B$9999,0),MATCH(CONCATENATE('RCCP-EXT-3'!T$8,'RCCP-EXT-3'!T$7),'RCCP Conversion'!$B$2:$AL$2,0)),0)</f>
        <v>0</v>
      </c>
      <c r="U45" s="7">
        <f>IFERROR(INDEX('RCCP Conversion'!$B$2:$AL$9999,MATCH('RCCP-EXT-3'!$B42,'RCCP Conversion'!$B$2:$B$9999,0),MATCH(CONCATENATE('RCCP-EXT-3'!U$8,'RCCP-EXT-3'!U$7),'RCCP Conversion'!$B$2:$AL$2,0)),0)</f>
        <v>0</v>
      </c>
      <c r="V45" s="7">
        <f>IFERROR(INDEX('RCCP Conversion'!$B$2:$AL$9999,MATCH('RCCP-EXT-3'!$B42,'RCCP Conversion'!$B$2:$B$9999,0),MATCH(CONCATENATE('RCCP-EXT-3'!V$8,'RCCP-EXT-3'!V$7),'RCCP Conversion'!$B$2:$AL$2,0)),0)</f>
        <v>0</v>
      </c>
      <c r="W45" s="7">
        <f>IFERROR(INDEX('RCCP Conversion'!$B$2:$AL$9999,MATCH('RCCP-EXT-3'!$B42,'RCCP Conversion'!$B$2:$B$9999,0),MATCH(CONCATENATE('RCCP-EXT-3'!W$8,'RCCP-EXT-3'!W$7),'RCCP Conversion'!$B$2:$AL$2,0)),0)</f>
        <v>0</v>
      </c>
      <c r="X45" s="7">
        <f>IFERROR(INDEX('RCCP Conversion'!$B$2:$AL$9999,MATCH('RCCP-EXT-3'!$B42,'RCCP Conversion'!$B$2:$B$9999,0),MATCH(CONCATENATE('RCCP-EXT-3'!X$8,'RCCP-EXT-3'!X$7),'RCCP Conversion'!$B$2:$AL$2,0)),0)</f>
        <v>0</v>
      </c>
      <c r="Y45" s="7">
        <f>IFERROR(INDEX('RCCP Conversion'!$B$2:$AL$9999,MATCH('RCCP-EXT-3'!$B42,'RCCP Conversion'!$B$2:$B$9999,0),MATCH(CONCATENATE('RCCP-EXT-3'!Y$8,'RCCP-EXT-3'!Y$7),'RCCP Conversion'!$B$2:$AL$2,0)),0)</f>
        <v>0</v>
      </c>
      <c r="Z45" s="7">
        <f>IFERROR(INDEX('RCCP Conversion'!$B$2:$AL$9999,MATCH('RCCP-EXT-3'!$B42,'RCCP Conversion'!$B$2:$B$9999,0),MATCH(CONCATENATE('RCCP-EXT-3'!Z$8,'RCCP-EXT-3'!Z$7),'RCCP Conversion'!$B$2:$AL$2,0)),0)</f>
        <v>0</v>
      </c>
      <c r="AA45" s="7">
        <f>IFERROR(INDEX('RCCP Conversion'!$B$2:$AL$9999,MATCH('RCCP-EXT-3'!$B42,'RCCP Conversion'!$B$2:$B$9999,0),MATCH(CONCATENATE('RCCP-EXT-3'!AA$8,'RCCP-EXT-3'!AA$7),'RCCP Conversion'!$B$2:$AL$2,0)),0)</f>
        <v>0</v>
      </c>
      <c r="AB45" s="7">
        <f>IFERROR(INDEX('RCCP Conversion'!$B$2:$AL$9999,MATCH('RCCP-EXT-3'!$B42,'RCCP Conversion'!$B$2:$B$9999,0),MATCH(CONCATENATE('RCCP-EXT-3'!AB$8,'RCCP-EXT-3'!AB$7),'RCCP Conversion'!$B$2:$AL$2,0)),0)</f>
        <v>0</v>
      </c>
      <c r="AC45" s="7">
        <f>IFERROR(INDEX('RCCP Conversion'!$B$2:$AL$9999,MATCH('RCCP-EXT-3'!$B42,'RCCP Conversion'!$B$2:$B$9999,0),MATCH(CONCATENATE('RCCP-EXT-3'!AC$8,'RCCP-EXT-3'!AC$7),'RCCP Conversion'!$B$2:$AL$2,0)),0)</f>
        <v>0</v>
      </c>
      <c r="AD45" s="7">
        <f>IFERROR(INDEX('RCCP Conversion'!$B$2:$AL$9999,MATCH('RCCP-EXT-3'!$B42,'RCCP Conversion'!$B$2:$B$9999,0),MATCH(CONCATENATE('RCCP-EXT-3'!AD$8,'RCCP-EXT-3'!AD$7),'RCCP Conversion'!$B$2:$AL$2,0)),0)</f>
        <v>0</v>
      </c>
      <c r="AE45" s="7">
        <f>IFERROR(INDEX('RCCP Conversion'!$B$2:$AL$9999,MATCH('RCCP-EXT-3'!$B42,'RCCP Conversion'!$B$2:$B$9999,0),MATCH(CONCATENATE('RCCP-EXT-3'!AE$8,'RCCP-EXT-3'!AE$7),'RCCP Conversion'!$B$2:$AL$2,0)),0)</f>
        <v>0</v>
      </c>
      <c r="AF45" s="7">
        <f>IFERROR(INDEX('RCCP Conversion'!$B$2:$AL$9999,MATCH('RCCP-EXT-3'!$B42,'RCCP Conversion'!$B$2:$B$9999,0),MATCH(CONCATENATE('RCCP-EXT-3'!AF$8,'RCCP-EXT-3'!AF$7),'RCCP Conversion'!$B$2:$AL$2,0)),0)</f>
        <v>0</v>
      </c>
      <c r="AG45" s="7">
        <f>IFERROR(INDEX('RCCP Conversion'!$B$2:$AL$9999,MATCH('RCCP-EXT-3'!$B42,'RCCP Conversion'!$B$2:$B$9999,0),MATCH(CONCATENATE('RCCP-EXT-3'!AG$8,'RCCP-EXT-3'!AG$7),'RCCP Conversion'!$B$2:$AL$2,0)),0)</f>
        <v>0</v>
      </c>
      <c r="AH45" s="7">
        <f>IFERROR(INDEX('RCCP Conversion'!$B$2:$AL$9999,MATCH('RCCP-EXT-3'!$B42,'RCCP Conversion'!$B$2:$B$9999,0),MATCH(CONCATENATE('RCCP-EXT-3'!AH$8,'RCCP-EXT-3'!AH$7),'RCCP Conversion'!$B$2:$AL$2,0)),0)</f>
        <v>0</v>
      </c>
      <c r="AI45" s="7">
        <f>IFERROR(INDEX('RCCP Conversion'!$B$2:$AL$9999,MATCH('RCCP-EXT-3'!$B42,'RCCP Conversion'!$B$2:$B$9999,0),MATCH(CONCATENATE('RCCP-EXT-3'!AI$8,'RCCP-EXT-3'!AI$7),'RCCP Conversion'!$B$2:$AL$2,0)),0)</f>
        <v>0</v>
      </c>
      <c r="AJ45" s="7">
        <f>IFERROR(INDEX('RCCP Conversion'!$B$2:$AL$9999,MATCH('RCCP-EXT-3'!$B42,'RCCP Conversion'!$B$2:$B$9999,0),MATCH(CONCATENATE('RCCP-EXT-3'!AJ$8,'RCCP-EXT-3'!AJ$7),'RCCP Conversion'!$B$2:$AL$2,0)),0)</f>
        <v>0</v>
      </c>
      <c r="AK45" s="7">
        <f>IFERROR(INDEX('RCCP Conversion'!$B$2:$AL$9999,MATCH('RCCP-EXT-3'!$B42,'RCCP Conversion'!$B$2:$B$9999,0),MATCH(CONCATENATE('RCCP-EXT-3'!AK$8,'RCCP-EXT-3'!AK$7),'RCCP Conversion'!$B$2:$AL$2,0)),0)</f>
        <v>0</v>
      </c>
      <c r="AL45" s="7">
        <f>IFERROR(INDEX('RCCP Conversion'!$B$2:$AL$9999,MATCH('RCCP-EXT-3'!$B42,'RCCP Conversion'!$B$2:$B$9999,0),MATCH(CONCATENATE('RCCP-EXT-3'!AL$8,'RCCP-EXT-3'!AL$7),'RCCP Conversion'!$B$2:$AL$2,0)),0)</f>
        <v>0</v>
      </c>
      <c r="AM45" s="7">
        <f>IFERROR(INDEX('RCCP Conversion'!$B$2:$AL$9999,MATCH('RCCP-EXT-3'!$B42,'RCCP Conversion'!$B$2:$B$9999,0),MATCH(CONCATENATE('RCCP-EXT-3'!AM$8,'RCCP-EXT-3'!AM$7),'RCCP Conversion'!$B$2:$AL$2,0)),0)</f>
        <v>0</v>
      </c>
      <c r="AN45" s="7">
        <f>IFERROR(INDEX('RCCP Conversion'!$B$2:$AL$9999,MATCH('RCCP-EXT-3'!$B42,'RCCP Conversion'!$B$2:$B$9999,0),MATCH(CONCATENATE('RCCP-EXT-3'!AN$8,'RCCP-EXT-3'!AN$7),'RCCP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185" priority="16">
      <formula>E18&gt;100%</formula>
    </cfRule>
    <cfRule type="expression" dxfId="184" priority="17">
      <formula>E18&gt;95%</formula>
    </cfRule>
    <cfRule type="expression" dxfId="183" priority="18">
      <formula>E18&lt;=95%</formula>
    </cfRule>
  </conditionalFormatting>
  <conditionalFormatting sqref="E20:AN21">
    <cfRule type="expression" dxfId="182" priority="13">
      <formula>E20&gt;100%</formula>
    </cfRule>
    <cfRule type="expression" dxfId="181" priority="14">
      <formula>E20&gt;95%</formula>
    </cfRule>
    <cfRule type="expression" dxfId="180" priority="15">
      <formula>E20&lt;=95%</formula>
    </cfRule>
  </conditionalFormatting>
  <conditionalFormatting sqref="E37:AN37">
    <cfRule type="expression" dxfId="179" priority="10">
      <formula>E37&gt;100%</formula>
    </cfRule>
    <cfRule type="expression" dxfId="178" priority="11">
      <formula>E37&gt;95%</formula>
    </cfRule>
    <cfRule type="expression" dxfId="177" priority="12">
      <formula>E37&lt;=95%</formula>
    </cfRule>
  </conditionalFormatting>
  <conditionalFormatting sqref="E39:AN39">
    <cfRule type="expression" dxfId="176" priority="7">
      <formula>E39&gt;100%</formula>
    </cfRule>
    <cfRule type="expression" dxfId="175" priority="8">
      <formula>E39&gt;95%</formula>
    </cfRule>
    <cfRule type="expression" dxfId="174" priority="9">
      <formula>E39&lt;=95%</formula>
    </cfRule>
  </conditionalFormatting>
  <conditionalFormatting sqref="E54:AN54">
    <cfRule type="expression" dxfId="173" priority="4">
      <formula>E54&gt;100%</formula>
    </cfRule>
    <cfRule type="expression" dxfId="172" priority="5">
      <formula>E54&gt;95%</formula>
    </cfRule>
    <cfRule type="expression" dxfId="171" priority="6">
      <formula>E54&lt;=95%</formula>
    </cfRule>
  </conditionalFormatting>
  <conditionalFormatting sqref="E56:AN56">
    <cfRule type="expression" dxfId="170" priority="1">
      <formula>E56&gt;100%</formula>
    </cfRule>
    <cfRule type="expression" dxfId="169" priority="2">
      <formula>E56&gt;95%</formula>
    </cfRule>
    <cfRule type="expression" dxfId="168" priority="3">
      <formula>E56&lt;=95%</formula>
    </cfRule>
  </conditionalFormatting>
  <dataValidations count="3">
    <dataValidation type="whole" allowBlank="1" showInputMessage="1" showErrorMessage="1" errorTitle="Unknown Value!" error="Please specify the month between 1 and 12" sqref="C3" xr:uid="{585A47BC-92BA-4B3B-BDD3-400C797834B6}">
      <formula1>1</formula1>
      <formula2>12</formula2>
    </dataValidation>
    <dataValidation type="whole" allowBlank="1" showInputMessage="1" showErrorMessage="1" errorTitle="Incorrect Value!" error="Please enter a value between 2000 and 2099" sqref="C4" xr:uid="{3C5A5732-1903-4D77-9842-3EE9B812C333}">
      <formula1>2000</formula1>
      <formula2>2099</formula2>
    </dataValidation>
    <dataValidation type="whole" operator="greaterThanOrEqual" allowBlank="1" showInputMessage="1" showErrorMessage="1" errorTitle="Enter absolute value" error="Only an absolute value (0 or higher) can be entered here. This will be deducted from the current volume." sqref="E15:AN15 E34:AN34 E51:AN51" xr:uid="{9F19B4DB-367C-4B5A-AAB1-E2EA2FDFEDCB}">
      <formula1>0</formula1>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9DAD8-C737-413F-829E-C9B00FA7C3A5}">
  <sheetPr>
    <tabColor rgb="FF92D050"/>
    <pageSetUpPr fitToPage="1"/>
  </sheetPr>
  <dimension ref="A1:AN57"/>
  <sheetViews>
    <sheetView showGridLines="0" topLeftCell="A14" zoomScale="80" zoomScaleNormal="80" zoomScaleSheetLayoutView="75" zoomScalePageLayoutView="30" workbookViewId="0">
      <pane xSplit="3" topLeftCell="AJ1" activePane="topRight" state="frozen"/>
      <selection pane="topRight" activeCell="B7" sqref="B7: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464480.06700000004</v>
      </c>
      <c r="F9" s="7">
        <v>332732.73199999996</v>
      </c>
      <c r="G9" s="7">
        <v>337051.50199999998</v>
      </c>
      <c r="H9" s="7">
        <f>IFERROR(INDEX('RCCP Conversion'!$B$2:$AL$9999,MATCH('RCCP-EXT-4'!$B6,'RCCP Conversion'!$B$2:$B$9999,0),MATCH(CONCATENATE('RCCP-EXT-4'!H$8,'RCCP-EXT-4'!H$7),'RCCP Conversion'!$B$2:$AL$2,0)),0)</f>
        <v>0</v>
      </c>
      <c r="I9" s="7">
        <f>IFERROR(INDEX('RCCP Conversion'!$B$2:$AL$9999,MATCH('RCCP-EXT-4'!$B6,'RCCP Conversion'!$B$2:$B$9999,0),MATCH(CONCATENATE('RCCP-EXT-4'!I$8,'RCCP-EXT-4'!I$7),'RCCP Conversion'!$B$2:$AL$2,0)),0)</f>
        <v>0</v>
      </c>
      <c r="J9" s="7">
        <f>IFERROR(INDEX('RCCP Conversion'!$B$2:$AL$9999,MATCH('RCCP-EXT-4'!$B6,'RCCP Conversion'!$B$2:$B$9999,0),MATCH(CONCATENATE('RCCP-EXT-4'!J$8,'RCCP-EXT-4'!J$7),'RCCP Conversion'!$B$2:$AL$2,0)),0)</f>
        <v>0</v>
      </c>
      <c r="K9" s="7">
        <f>IFERROR(INDEX('RCCP Conversion'!$B$2:$AL$9999,MATCH('RCCP-EXT-4'!$B6,'RCCP Conversion'!$B$2:$B$9999,0),MATCH(CONCATENATE('RCCP-EXT-4'!K$8,'RCCP-EXT-4'!K$7),'RCCP Conversion'!$B$2:$AL$2,0)),0)</f>
        <v>0</v>
      </c>
      <c r="L9" s="7">
        <f>IFERROR(INDEX('RCCP Conversion'!$B$2:$AL$9999,MATCH('RCCP-EXT-4'!$B6,'RCCP Conversion'!$B$2:$B$9999,0),MATCH(CONCATENATE('RCCP-EXT-4'!L$8,'RCCP-EXT-4'!L$7),'RCCP Conversion'!$B$2:$AL$2,0)),0)</f>
        <v>0</v>
      </c>
      <c r="M9" s="7">
        <f>IFERROR(INDEX('RCCP Conversion'!$B$2:$AL$9999,MATCH('RCCP-EXT-4'!$B6,'RCCP Conversion'!$B$2:$B$9999,0),MATCH(CONCATENATE('RCCP-EXT-4'!M$8,'RCCP-EXT-4'!M$7),'RCCP Conversion'!$B$2:$AL$2,0)),0)</f>
        <v>0</v>
      </c>
      <c r="N9" s="7">
        <f>IFERROR(INDEX('RCCP Conversion'!$B$2:$AL$9999,MATCH('RCCP-EXT-4'!$B6,'RCCP Conversion'!$B$2:$B$9999,0),MATCH(CONCATENATE('RCCP-EXT-4'!N$8,'RCCP-EXT-4'!N$7),'RCCP Conversion'!$B$2:$AL$2,0)),0)</f>
        <v>0</v>
      </c>
      <c r="O9" s="7">
        <f>IFERROR(INDEX('RCCP Conversion'!$B$2:$AL$9999,MATCH('RCCP-EXT-4'!$B6,'RCCP Conversion'!$B$2:$B$9999,0),MATCH(CONCATENATE('RCCP-EXT-4'!O$8,'RCCP-EXT-4'!O$7),'RCCP Conversion'!$B$2:$AL$2,0)),0)</f>
        <v>0</v>
      </c>
      <c r="P9" s="7">
        <f>IFERROR(INDEX('RCCP Conversion'!$B$2:$AL$9999,MATCH('RCCP-EXT-4'!$B6,'RCCP Conversion'!$B$2:$B$9999,0),MATCH(CONCATENATE('RCCP-EXT-4'!P$8,'RCCP-EXT-4'!P$7),'RCCP Conversion'!$B$2:$AL$2,0)),0)</f>
        <v>0</v>
      </c>
      <c r="Q9" s="7">
        <f>IFERROR(INDEX('RCCP Conversion'!$B$2:$AL$9999,MATCH('RCCP-EXT-4'!$B6,'RCCP Conversion'!$B$2:$B$9999,0),MATCH(CONCATENATE('RCCP-EXT-4'!Q$8,'RCCP-EXT-4'!Q$7),'RCCP Conversion'!$B$2:$AL$2,0)),0)</f>
        <v>0</v>
      </c>
      <c r="R9" s="7">
        <f>IFERROR(INDEX('RCCP Conversion'!$B$2:$AL$9999,MATCH('RCCP-EXT-4'!$B6,'RCCP Conversion'!$B$2:$B$9999,0),MATCH(CONCATENATE('RCCP-EXT-4'!R$8,'RCCP-EXT-4'!R$7),'RCCP Conversion'!$B$2:$AL$2,0)),0)</f>
        <v>0</v>
      </c>
      <c r="S9" s="7">
        <f>IFERROR(INDEX('RCCP Conversion'!$B$2:$AL$9999,MATCH('RCCP-EXT-4'!$B6,'RCCP Conversion'!$B$2:$B$9999,0),MATCH(CONCATENATE('RCCP-EXT-4'!S$8,'RCCP-EXT-4'!S$7),'RCCP Conversion'!$B$2:$AL$2,0)),0)</f>
        <v>0</v>
      </c>
      <c r="T9" s="7">
        <f>IFERROR(INDEX('RCCP Conversion'!$B$2:$AL$9999,MATCH('RCCP-EXT-4'!$B6,'RCCP Conversion'!$B$2:$B$9999,0),MATCH(CONCATENATE('RCCP-EXT-4'!T$8,'RCCP-EXT-4'!T$7),'RCCP Conversion'!$B$2:$AL$2,0)),0)</f>
        <v>0</v>
      </c>
      <c r="U9" s="7">
        <f>IFERROR(INDEX('RCCP Conversion'!$B$2:$AL$9999,MATCH('RCCP-EXT-4'!$B6,'RCCP Conversion'!$B$2:$B$9999,0),MATCH(CONCATENATE('RCCP-EXT-4'!U$8,'RCCP-EXT-4'!U$7),'RCCP Conversion'!$B$2:$AL$2,0)),0)</f>
        <v>0</v>
      </c>
      <c r="V9" s="7">
        <f>IFERROR(INDEX('RCCP Conversion'!$B$2:$AL$9999,MATCH('RCCP-EXT-4'!$B6,'RCCP Conversion'!$B$2:$B$9999,0),MATCH(CONCATENATE('RCCP-EXT-4'!V$8,'RCCP-EXT-4'!V$7),'RCCP Conversion'!$B$2:$AL$2,0)),0)</f>
        <v>0</v>
      </c>
      <c r="W9" s="7">
        <f>IFERROR(INDEX('RCCP Conversion'!$B$2:$AL$9999,MATCH('RCCP-EXT-4'!$B6,'RCCP Conversion'!$B$2:$B$9999,0),MATCH(CONCATENATE('RCCP-EXT-4'!W$8,'RCCP-EXT-4'!W$7),'RCCP Conversion'!$B$2:$AL$2,0)),0)</f>
        <v>0</v>
      </c>
      <c r="X9" s="7">
        <f>IFERROR(INDEX('RCCP Conversion'!$B$2:$AL$9999,MATCH('RCCP-EXT-4'!$B6,'RCCP Conversion'!$B$2:$B$9999,0),MATCH(CONCATENATE('RCCP-EXT-4'!X$8,'RCCP-EXT-4'!X$7),'RCCP Conversion'!$B$2:$AL$2,0)),0)</f>
        <v>0</v>
      </c>
      <c r="Y9" s="7">
        <f>IFERROR(INDEX('RCCP Conversion'!$B$2:$AL$9999,MATCH('RCCP-EXT-4'!$B6,'RCCP Conversion'!$B$2:$B$9999,0),MATCH(CONCATENATE('RCCP-EXT-4'!Y$8,'RCCP-EXT-4'!Y$7),'RCCP Conversion'!$B$2:$AL$2,0)),0)</f>
        <v>0</v>
      </c>
      <c r="Z9" s="7">
        <f>IFERROR(INDEX('RCCP Conversion'!$B$2:$AL$9999,MATCH('RCCP-EXT-4'!$B6,'RCCP Conversion'!$B$2:$B$9999,0),MATCH(CONCATENATE('RCCP-EXT-4'!Z$8,'RCCP-EXT-4'!Z$7),'RCCP Conversion'!$B$2:$AL$2,0)),0)</f>
        <v>0</v>
      </c>
      <c r="AA9" s="7">
        <f>IFERROR(INDEX('RCCP Conversion'!$B$2:$AL$9999,MATCH('RCCP-EXT-4'!$B6,'RCCP Conversion'!$B$2:$B$9999,0),MATCH(CONCATENATE('RCCP-EXT-4'!AA$8,'RCCP-EXT-4'!AA$7),'RCCP Conversion'!$B$2:$AL$2,0)),0)</f>
        <v>0</v>
      </c>
      <c r="AB9" s="7">
        <f>IFERROR(INDEX('RCCP Conversion'!$B$2:$AL$9999,MATCH('RCCP-EXT-4'!$B6,'RCCP Conversion'!$B$2:$B$9999,0),MATCH(CONCATENATE('RCCP-EXT-4'!AB$8,'RCCP-EXT-4'!AB$7),'RCCP Conversion'!$B$2:$AL$2,0)),0)</f>
        <v>0</v>
      </c>
      <c r="AC9" s="7">
        <f>IFERROR(INDEX('RCCP Conversion'!$B$2:$AL$9999,MATCH('RCCP-EXT-4'!$B6,'RCCP Conversion'!$B$2:$B$9999,0),MATCH(CONCATENATE('RCCP-EXT-4'!AC$8,'RCCP-EXT-4'!AC$7),'RCCP Conversion'!$B$2:$AL$2,0)),0)</f>
        <v>0</v>
      </c>
      <c r="AD9" s="7">
        <f>IFERROR(INDEX('RCCP Conversion'!$B$2:$AL$9999,MATCH('RCCP-EXT-4'!$B6,'RCCP Conversion'!$B$2:$B$9999,0),MATCH(CONCATENATE('RCCP-EXT-4'!AD$8,'RCCP-EXT-4'!AD$7),'RCCP Conversion'!$B$2:$AL$2,0)),0)</f>
        <v>0</v>
      </c>
      <c r="AE9" s="7">
        <f>IFERROR(INDEX('RCCP Conversion'!$B$2:$AL$9999,MATCH('RCCP-EXT-4'!$B6,'RCCP Conversion'!$B$2:$B$9999,0),MATCH(CONCATENATE('RCCP-EXT-4'!AE$8,'RCCP-EXT-4'!AE$7),'RCCP Conversion'!$B$2:$AL$2,0)),0)</f>
        <v>0</v>
      </c>
      <c r="AF9" s="7">
        <f>IFERROR(INDEX('RCCP Conversion'!$B$2:$AL$9999,MATCH('RCCP-EXT-4'!$B6,'RCCP Conversion'!$B$2:$B$9999,0),MATCH(CONCATENATE('RCCP-EXT-4'!AF$8,'RCCP-EXT-4'!AF$7),'RCCP Conversion'!$B$2:$AL$2,0)),0)</f>
        <v>0</v>
      </c>
      <c r="AG9" s="7">
        <f>IFERROR(INDEX('RCCP Conversion'!$B$2:$AL$9999,MATCH('RCCP-EXT-4'!$B6,'RCCP Conversion'!$B$2:$B$9999,0),MATCH(CONCATENATE('RCCP-EXT-4'!AG$8,'RCCP-EXT-4'!AG$7),'RCCP Conversion'!$B$2:$AL$2,0)),0)</f>
        <v>0</v>
      </c>
      <c r="AH9" s="7">
        <f>IFERROR(INDEX('RCCP Conversion'!$B$2:$AL$9999,MATCH('RCCP-EXT-4'!$B6,'RCCP Conversion'!$B$2:$B$9999,0),MATCH(CONCATENATE('RCCP-EXT-4'!AH$8,'RCCP-EXT-4'!AH$7),'RCCP Conversion'!$B$2:$AL$2,0)),0)</f>
        <v>0</v>
      </c>
      <c r="AI9" s="7">
        <f>IFERROR(INDEX('RCCP Conversion'!$B$2:$AL$9999,MATCH('RCCP-EXT-4'!$B6,'RCCP Conversion'!$B$2:$B$9999,0),MATCH(CONCATENATE('RCCP-EXT-4'!AI$8,'RCCP-EXT-4'!AI$7),'RCCP Conversion'!$B$2:$AL$2,0)),0)</f>
        <v>0</v>
      </c>
      <c r="AJ9" s="7">
        <f>IFERROR(INDEX('RCCP Conversion'!$B$2:$AL$9999,MATCH('RCCP-EXT-4'!$B6,'RCCP Conversion'!$B$2:$B$9999,0),MATCH(CONCATENATE('RCCP-EXT-4'!AJ$8,'RCCP-EXT-4'!AJ$7),'RCCP Conversion'!$B$2:$AL$2,0)),0)</f>
        <v>0</v>
      </c>
      <c r="AK9" s="7">
        <f>IFERROR(INDEX('RCCP Conversion'!$B$2:$AL$9999,MATCH('RCCP-EXT-4'!$B6,'RCCP Conversion'!$B$2:$B$9999,0),MATCH(CONCATENATE('RCCP-EXT-4'!AK$8,'RCCP-EXT-4'!AK$7),'RCCP Conversion'!$B$2:$AL$2,0)),0)</f>
        <v>0</v>
      </c>
      <c r="AL9" s="7">
        <f>IFERROR(INDEX('RCCP Conversion'!$B$2:$AL$9999,MATCH('RCCP-EXT-4'!$B6,'RCCP Conversion'!$B$2:$B$9999,0),MATCH(CONCATENATE('RCCP-EXT-4'!AL$8,'RCCP-EXT-4'!AL$7),'RCCP Conversion'!$B$2:$AL$2,0)),0)</f>
        <v>0</v>
      </c>
      <c r="AM9" s="7">
        <f>IFERROR(INDEX('RCCP Conversion'!$B$2:$AL$9999,MATCH('RCCP-EXT-4'!$B6,'RCCP Conversion'!$B$2:$B$9999,0),MATCH(CONCATENATE('RCCP-EXT-4'!AM$8,'RCCP-EXT-4'!AM$7),'RCCP Conversion'!$B$2:$AL$2,0)),0)</f>
        <v>0</v>
      </c>
      <c r="AN9" s="7">
        <f>IFERROR(INDEX('RCCP Conversion'!$B$2:$AL$9999,MATCH('RCCP-EXT-4'!$B6,'RCCP Conversion'!$B$2:$B$9999,0),MATCH(CONCATENATE('RCCP-EXT-4'!AN$8,'RCCP-EXT-4'!AN$7),'RCCP Conversion'!$B$2:$AL$2,0)),0)</f>
        <v>0</v>
      </c>
    </row>
    <row r="10" spans="1:40" ht="21.75" customHeight="1">
      <c r="B10" s="129" t="s">
        <v>77</v>
      </c>
      <c r="C10" s="102" t="s">
        <v>78</v>
      </c>
      <c r="D10" s="16"/>
      <c r="E10" s="8">
        <f t="shared" ref="E10:AN10" si="1">SUM(E9:E9)</f>
        <v>464480.06700000004</v>
      </c>
      <c r="F10" s="8">
        <f t="shared" si="1"/>
        <v>332732.73199999996</v>
      </c>
      <c r="G10" s="8">
        <f t="shared" si="1"/>
        <v>337051.50199999998</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465480.06700000004</v>
      </c>
      <c r="F12" s="97">
        <f t="shared" si="3"/>
        <v>332832.73199999996</v>
      </c>
      <c r="G12" s="97">
        <f t="shared" si="3"/>
        <v>337061.50199999998</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465480.06700000004</v>
      </c>
      <c r="F16" s="80">
        <f t="shared" si="4"/>
        <v>332832.73199999996</v>
      </c>
      <c r="G16" s="80">
        <f t="shared" si="4"/>
        <v>337061.50199999998</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516736.51248979085</v>
      </c>
      <c r="F17" s="10">
        <v>516736.51248979085</v>
      </c>
      <c r="G17" s="10">
        <v>516736.51248979085</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0.90080738587095011</v>
      </c>
      <c r="F18" s="11">
        <f t="shared" ref="F18:G18" si="5">F16/F17</f>
        <v>0.6441053108407464</v>
      </c>
      <c r="G18" s="11">
        <f t="shared" si="5"/>
        <v>0.65228892066468647</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E17</f>
        <v>516736.51248979085</v>
      </c>
      <c r="F19" s="12">
        <f t="shared" ref="F19:G19" si="6">F17</f>
        <v>516736.51248979085</v>
      </c>
      <c r="G19" s="12">
        <f t="shared" si="6"/>
        <v>516736.51248979085</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0.90080738587095011</v>
      </c>
      <c r="F20" s="11">
        <f t="shared" ref="F20:G20" si="7">F16/F19</f>
        <v>0.6441053108407464</v>
      </c>
      <c r="G20" s="11">
        <f t="shared" si="7"/>
        <v>0.65228892066468647</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465480.06700000004</v>
      </c>
      <c r="F22" s="83">
        <f t="shared" si="8"/>
        <v>332832.73199999996</v>
      </c>
      <c r="G22" s="83">
        <f t="shared" si="8"/>
        <v>337061.50199999998</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Conversion'!$B$2:$AL$9999,MATCH('RCCP-EXT-4'!$B25,'RCCP Conversion'!$B$2:$B$9999,0),MATCH(CONCATENATE('RCCP-EXT-4'!E$8,'RCCP-EXT-4'!E$7),'RCCP Conversion'!$B$2:$AL$2,0)),0)</f>
        <v>0</v>
      </c>
      <c r="F28" s="7">
        <f>IFERROR(INDEX('RCCP Conversion'!$B$2:$AL$9999,MATCH('RCCP-EXT-4'!$B25,'RCCP Conversion'!$B$2:$B$9999,0),MATCH(CONCATENATE('RCCP-EXT-4'!F$8,'RCCP-EXT-4'!F$7),'RCCP Conversion'!$B$2:$AL$2,0)),0)</f>
        <v>0</v>
      </c>
      <c r="G28" s="7">
        <f>IFERROR(INDEX('RCCP Conversion'!$B$2:$AL$9999,MATCH('RCCP-EXT-4'!$B25,'RCCP Conversion'!$B$2:$B$9999,0),MATCH(CONCATENATE('RCCP-EXT-4'!G$8,'RCCP-EXT-4'!G$7),'RCCP Conversion'!$B$2:$AL$2,0)),0)</f>
        <v>0</v>
      </c>
      <c r="H28" s="7">
        <f>IFERROR(INDEX('RCCP Conversion'!$B$2:$AL$9999,MATCH('RCCP-EXT-4'!$B25,'RCCP Conversion'!$B$2:$B$9999,0),MATCH(CONCATENATE('RCCP-EXT-4'!H$8,'RCCP-EXT-4'!H$7),'RCCP Conversion'!$B$2:$AL$2,0)),0)</f>
        <v>0</v>
      </c>
      <c r="I28" s="7">
        <f>IFERROR(INDEX('RCCP Conversion'!$B$2:$AL$9999,MATCH('RCCP-EXT-4'!$B25,'RCCP Conversion'!$B$2:$B$9999,0),MATCH(CONCATENATE('RCCP-EXT-4'!I$8,'RCCP-EXT-4'!I$7),'RCCP Conversion'!$B$2:$AL$2,0)),0)</f>
        <v>0</v>
      </c>
      <c r="J28" s="7">
        <f>IFERROR(INDEX('RCCP Conversion'!$B$2:$AL$9999,MATCH('RCCP-EXT-4'!$B25,'RCCP Conversion'!$B$2:$B$9999,0),MATCH(CONCATENATE('RCCP-EXT-4'!J$8,'RCCP-EXT-4'!J$7),'RCCP Conversion'!$B$2:$AL$2,0)),0)</f>
        <v>0</v>
      </c>
      <c r="K28" s="7">
        <f>IFERROR(INDEX('RCCP Conversion'!$B$2:$AL$9999,MATCH('RCCP-EXT-4'!$B25,'RCCP Conversion'!$B$2:$B$9999,0),MATCH(CONCATENATE('RCCP-EXT-4'!K$8,'RCCP-EXT-4'!K$7),'RCCP Conversion'!$B$2:$AL$2,0)),0)</f>
        <v>0</v>
      </c>
      <c r="L28" s="7">
        <f>IFERROR(INDEX('RCCP Conversion'!$B$2:$AL$9999,MATCH('RCCP-EXT-4'!$B25,'RCCP Conversion'!$B$2:$B$9999,0),MATCH(CONCATENATE('RCCP-EXT-4'!L$8,'RCCP-EXT-4'!L$7),'RCCP Conversion'!$B$2:$AL$2,0)),0)</f>
        <v>0</v>
      </c>
      <c r="M28" s="7">
        <f>IFERROR(INDEX('RCCP Conversion'!$B$2:$AL$9999,MATCH('RCCP-EXT-4'!$B25,'RCCP Conversion'!$B$2:$B$9999,0),MATCH(CONCATENATE('RCCP-EXT-4'!M$8,'RCCP-EXT-4'!M$7),'RCCP Conversion'!$B$2:$AL$2,0)),0)</f>
        <v>0</v>
      </c>
      <c r="N28" s="7">
        <f>IFERROR(INDEX('RCCP Conversion'!$B$2:$AL$9999,MATCH('RCCP-EXT-4'!$B25,'RCCP Conversion'!$B$2:$B$9999,0),MATCH(CONCATENATE('RCCP-EXT-4'!N$8,'RCCP-EXT-4'!N$7),'RCCP Conversion'!$B$2:$AL$2,0)),0)</f>
        <v>0</v>
      </c>
      <c r="O28" s="7">
        <f>IFERROR(INDEX('RCCP Conversion'!$B$2:$AL$9999,MATCH('RCCP-EXT-4'!$B25,'RCCP Conversion'!$B$2:$B$9999,0),MATCH(CONCATENATE('RCCP-EXT-4'!O$8,'RCCP-EXT-4'!O$7),'RCCP Conversion'!$B$2:$AL$2,0)),0)</f>
        <v>0</v>
      </c>
      <c r="P28" s="7">
        <f>IFERROR(INDEX('RCCP Conversion'!$B$2:$AL$9999,MATCH('RCCP-EXT-4'!$B25,'RCCP Conversion'!$B$2:$B$9999,0),MATCH(CONCATENATE('RCCP-EXT-4'!P$8,'RCCP-EXT-4'!P$7),'RCCP Conversion'!$B$2:$AL$2,0)),0)</f>
        <v>0</v>
      </c>
      <c r="Q28" s="7">
        <f>IFERROR(INDEX('RCCP Conversion'!$B$2:$AL$9999,MATCH('RCCP-EXT-4'!$B25,'RCCP Conversion'!$B$2:$B$9999,0),MATCH(CONCATENATE('RCCP-EXT-4'!Q$8,'RCCP-EXT-4'!Q$7),'RCCP Conversion'!$B$2:$AL$2,0)),0)</f>
        <v>0</v>
      </c>
      <c r="R28" s="7">
        <f>IFERROR(INDEX('RCCP Conversion'!$B$2:$AL$9999,MATCH('RCCP-EXT-4'!$B25,'RCCP Conversion'!$B$2:$B$9999,0),MATCH(CONCATENATE('RCCP-EXT-4'!R$8,'RCCP-EXT-4'!R$7),'RCCP Conversion'!$B$2:$AL$2,0)),0)</f>
        <v>0</v>
      </c>
      <c r="S28" s="7">
        <f>IFERROR(INDEX('RCCP Conversion'!$B$2:$AL$9999,MATCH('RCCP-EXT-4'!$B25,'RCCP Conversion'!$B$2:$B$9999,0),MATCH(CONCATENATE('RCCP-EXT-4'!S$8,'RCCP-EXT-4'!S$7),'RCCP Conversion'!$B$2:$AL$2,0)),0)</f>
        <v>0</v>
      </c>
      <c r="T28" s="7">
        <f>IFERROR(INDEX('RCCP Conversion'!$B$2:$AL$9999,MATCH('RCCP-EXT-4'!$B25,'RCCP Conversion'!$B$2:$B$9999,0),MATCH(CONCATENATE('RCCP-EXT-4'!T$8,'RCCP-EXT-4'!T$7),'RCCP Conversion'!$B$2:$AL$2,0)),0)</f>
        <v>0</v>
      </c>
      <c r="U28" s="7">
        <f>IFERROR(INDEX('RCCP Conversion'!$B$2:$AL$9999,MATCH('RCCP-EXT-4'!$B25,'RCCP Conversion'!$B$2:$B$9999,0),MATCH(CONCATENATE('RCCP-EXT-4'!U$8,'RCCP-EXT-4'!U$7),'RCCP Conversion'!$B$2:$AL$2,0)),0)</f>
        <v>0</v>
      </c>
      <c r="V28" s="7">
        <f>IFERROR(INDEX('RCCP Conversion'!$B$2:$AL$9999,MATCH('RCCP-EXT-4'!$B25,'RCCP Conversion'!$B$2:$B$9999,0),MATCH(CONCATENATE('RCCP-EXT-4'!V$8,'RCCP-EXT-4'!V$7),'RCCP Conversion'!$B$2:$AL$2,0)),0)</f>
        <v>0</v>
      </c>
      <c r="W28" s="7">
        <f>IFERROR(INDEX('RCCP Conversion'!$B$2:$AL$9999,MATCH('RCCP-EXT-4'!$B25,'RCCP Conversion'!$B$2:$B$9999,0),MATCH(CONCATENATE('RCCP-EXT-4'!W$8,'RCCP-EXT-4'!W$7),'RCCP Conversion'!$B$2:$AL$2,0)),0)</f>
        <v>0</v>
      </c>
      <c r="X28" s="7">
        <f>IFERROR(INDEX('RCCP Conversion'!$B$2:$AL$9999,MATCH('RCCP-EXT-4'!$B25,'RCCP Conversion'!$B$2:$B$9999,0),MATCH(CONCATENATE('RCCP-EXT-4'!X$8,'RCCP-EXT-4'!X$7),'RCCP Conversion'!$B$2:$AL$2,0)),0)</f>
        <v>0</v>
      </c>
      <c r="Y28" s="7">
        <f>IFERROR(INDEX('RCCP Conversion'!$B$2:$AL$9999,MATCH('RCCP-EXT-4'!$B25,'RCCP Conversion'!$B$2:$B$9999,0),MATCH(CONCATENATE('RCCP-EXT-4'!Y$8,'RCCP-EXT-4'!Y$7),'RCCP Conversion'!$B$2:$AL$2,0)),0)</f>
        <v>0</v>
      </c>
      <c r="Z28" s="7">
        <f>IFERROR(INDEX('RCCP Conversion'!$B$2:$AL$9999,MATCH('RCCP-EXT-4'!$B25,'RCCP Conversion'!$B$2:$B$9999,0),MATCH(CONCATENATE('RCCP-EXT-4'!Z$8,'RCCP-EXT-4'!Z$7),'RCCP Conversion'!$B$2:$AL$2,0)),0)</f>
        <v>0</v>
      </c>
      <c r="AA28" s="7">
        <f>IFERROR(INDEX('RCCP Conversion'!$B$2:$AL$9999,MATCH('RCCP-EXT-4'!$B25,'RCCP Conversion'!$B$2:$B$9999,0),MATCH(CONCATENATE('RCCP-EXT-4'!AA$8,'RCCP-EXT-4'!AA$7),'RCCP Conversion'!$B$2:$AL$2,0)),0)</f>
        <v>0</v>
      </c>
      <c r="AB28" s="7">
        <f>IFERROR(INDEX('RCCP Conversion'!$B$2:$AL$9999,MATCH('RCCP-EXT-4'!$B25,'RCCP Conversion'!$B$2:$B$9999,0),MATCH(CONCATENATE('RCCP-EXT-4'!AB$8,'RCCP-EXT-4'!AB$7),'RCCP Conversion'!$B$2:$AL$2,0)),0)</f>
        <v>0</v>
      </c>
      <c r="AC28" s="7">
        <f>IFERROR(INDEX('RCCP Conversion'!$B$2:$AL$9999,MATCH('RCCP-EXT-4'!$B25,'RCCP Conversion'!$B$2:$B$9999,0),MATCH(CONCATENATE('RCCP-EXT-4'!AC$8,'RCCP-EXT-4'!AC$7),'RCCP Conversion'!$B$2:$AL$2,0)),0)</f>
        <v>0</v>
      </c>
      <c r="AD28" s="7">
        <f>IFERROR(INDEX('RCCP Conversion'!$B$2:$AL$9999,MATCH('RCCP-EXT-4'!$B25,'RCCP Conversion'!$B$2:$B$9999,0),MATCH(CONCATENATE('RCCP-EXT-4'!AD$8,'RCCP-EXT-4'!AD$7),'RCCP Conversion'!$B$2:$AL$2,0)),0)</f>
        <v>0</v>
      </c>
      <c r="AE28" s="7">
        <f>IFERROR(INDEX('RCCP Conversion'!$B$2:$AL$9999,MATCH('RCCP-EXT-4'!$B25,'RCCP Conversion'!$B$2:$B$9999,0),MATCH(CONCATENATE('RCCP-EXT-4'!AE$8,'RCCP-EXT-4'!AE$7),'RCCP Conversion'!$B$2:$AL$2,0)),0)</f>
        <v>0</v>
      </c>
      <c r="AF28" s="7">
        <f>IFERROR(INDEX('RCCP Conversion'!$B$2:$AL$9999,MATCH('RCCP-EXT-4'!$B25,'RCCP Conversion'!$B$2:$B$9999,0),MATCH(CONCATENATE('RCCP-EXT-4'!AF$8,'RCCP-EXT-4'!AF$7),'RCCP Conversion'!$B$2:$AL$2,0)),0)</f>
        <v>0</v>
      </c>
      <c r="AG28" s="7">
        <f>IFERROR(INDEX('RCCP Conversion'!$B$2:$AL$9999,MATCH('RCCP-EXT-4'!$B25,'RCCP Conversion'!$B$2:$B$9999,0),MATCH(CONCATENATE('RCCP-EXT-4'!AG$8,'RCCP-EXT-4'!AG$7),'RCCP Conversion'!$B$2:$AL$2,0)),0)</f>
        <v>0</v>
      </c>
      <c r="AH28" s="7">
        <f>IFERROR(INDEX('RCCP Conversion'!$B$2:$AL$9999,MATCH('RCCP-EXT-4'!$B25,'RCCP Conversion'!$B$2:$B$9999,0),MATCH(CONCATENATE('RCCP-EXT-4'!AH$8,'RCCP-EXT-4'!AH$7),'RCCP Conversion'!$B$2:$AL$2,0)),0)</f>
        <v>0</v>
      </c>
      <c r="AI28" s="7">
        <f>IFERROR(INDEX('RCCP Conversion'!$B$2:$AL$9999,MATCH('RCCP-EXT-4'!$B25,'RCCP Conversion'!$B$2:$B$9999,0),MATCH(CONCATENATE('RCCP-EXT-4'!AI$8,'RCCP-EXT-4'!AI$7),'RCCP Conversion'!$B$2:$AL$2,0)),0)</f>
        <v>0</v>
      </c>
      <c r="AJ28" s="7">
        <f>IFERROR(INDEX('RCCP Conversion'!$B$2:$AL$9999,MATCH('RCCP-EXT-4'!$B25,'RCCP Conversion'!$B$2:$B$9999,0),MATCH(CONCATENATE('RCCP-EXT-4'!AJ$8,'RCCP-EXT-4'!AJ$7),'RCCP Conversion'!$B$2:$AL$2,0)),0)</f>
        <v>0</v>
      </c>
      <c r="AK28" s="7">
        <f>IFERROR(INDEX('RCCP Conversion'!$B$2:$AL$9999,MATCH('RCCP-EXT-4'!$B25,'RCCP Conversion'!$B$2:$B$9999,0),MATCH(CONCATENATE('RCCP-EXT-4'!AK$8,'RCCP-EXT-4'!AK$7),'RCCP Conversion'!$B$2:$AL$2,0)),0)</f>
        <v>0</v>
      </c>
      <c r="AL28" s="7">
        <f>IFERROR(INDEX('RCCP Conversion'!$B$2:$AL$9999,MATCH('RCCP-EXT-4'!$B25,'RCCP Conversion'!$B$2:$B$9999,0),MATCH(CONCATENATE('RCCP-EXT-4'!AL$8,'RCCP-EXT-4'!AL$7),'RCCP Conversion'!$B$2:$AL$2,0)),0)</f>
        <v>0</v>
      </c>
      <c r="AM28" s="7">
        <f>IFERROR(INDEX('RCCP Conversion'!$B$2:$AL$9999,MATCH('RCCP-EXT-4'!$B25,'RCCP Conversion'!$B$2:$B$9999,0),MATCH(CONCATENATE('RCCP-EXT-4'!AM$8,'RCCP-EXT-4'!AM$7),'RCCP Conversion'!$B$2:$AL$2,0)),0)</f>
        <v>0</v>
      </c>
      <c r="AN28" s="7">
        <f>IFERROR(INDEX('RCCP Conversion'!$B$2:$AL$9999,MATCH('RCCP-EXT-4'!$B25,'RCCP Conversion'!$B$2:$B$9999,0),MATCH(CONCATENATE('RCCP-EXT-4'!AN$8,'RCCP-EXT-4'!AN$7),'RCCP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Conversion'!$B$2:$AL$9999,MATCH('RCCP-EXT-4'!$B42,'RCCP Conversion'!$B$2:$B$9999,0),MATCH(CONCATENATE('RCCP-EXT-4'!E$8,'RCCP-EXT-4'!E$7),'RCCP Conversion'!$B$2:$AL$2,0)),0)</f>
        <v>0</v>
      </c>
      <c r="F45" s="7">
        <f>IFERROR(INDEX('RCCP Conversion'!$B$2:$AL$9999,MATCH('RCCP-EXT-4'!$B42,'RCCP Conversion'!$B$2:$B$9999,0),MATCH(CONCATENATE('RCCP-EXT-4'!F$8,'RCCP-EXT-4'!F$7),'RCCP Conversion'!$B$2:$AL$2,0)),0)</f>
        <v>0</v>
      </c>
      <c r="G45" s="7">
        <f>IFERROR(INDEX('RCCP Conversion'!$B$2:$AL$9999,MATCH('RCCP-EXT-4'!$B42,'RCCP Conversion'!$B$2:$B$9999,0),MATCH(CONCATENATE('RCCP-EXT-4'!G$8,'RCCP-EXT-4'!G$7),'RCCP Conversion'!$B$2:$AL$2,0)),0)</f>
        <v>0</v>
      </c>
      <c r="H45" s="7">
        <f>IFERROR(INDEX('RCCP Conversion'!$B$2:$AL$9999,MATCH('RCCP-EXT-4'!$B42,'RCCP Conversion'!$B$2:$B$9999,0),MATCH(CONCATENATE('RCCP-EXT-4'!H$8,'RCCP-EXT-4'!H$7),'RCCP Conversion'!$B$2:$AL$2,0)),0)</f>
        <v>0</v>
      </c>
      <c r="I45" s="7">
        <f>IFERROR(INDEX('RCCP Conversion'!$B$2:$AL$9999,MATCH('RCCP-EXT-4'!$B42,'RCCP Conversion'!$B$2:$B$9999,0),MATCH(CONCATENATE('RCCP-EXT-4'!I$8,'RCCP-EXT-4'!I$7),'RCCP Conversion'!$B$2:$AL$2,0)),0)</f>
        <v>0</v>
      </c>
      <c r="J45" s="7">
        <f>IFERROR(INDEX('RCCP Conversion'!$B$2:$AL$9999,MATCH('RCCP-EXT-4'!$B42,'RCCP Conversion'!$B$2:$B$9999,0),MATCH(CONCATENATE('RCCP-EXT-4'!J$8,'RCCP-EXT-4'!J$7),'RCCP Conversion'!$B$2:$AL$2,0)),0)</f>
        <v>0</v>
      </c>
      <c r="K45" s="7">
        <f>IFERROR(INDEX('RCCP Conversion'!$B$2:$AL$9999,MATCH('RCCP-EXT-4'!$B42,'RCCP Conversion'!$B$2:$B$9999,0),MATCH(CONCATENATE('RCCP-EXT-4'!K$8,'RCCP-EXT-4'!K$7),'RCCP Conversion'!$B$2:$AL$2,0)),0)</f>
        <v>0</v>
      </c>
      <c r="L45" s="7">
        <f>IFERROR(INDEX('RCCP Conversion'!$B$2:$AL$9999,MATCH('RCCP-EXT-4'!$B42,'RCCP Conversion'!$B$2:$B$9999,0),MATCH(CONCATENATE('RCCP-EXT-4'!L$8,'RCCP-EXT-4'!L$7),'RCCP Conversion'!$B$2:$AL$2,0)),0)</f>
        <v>0</v>
      </c>
      <c r="M45" s="7">
        <f>IFERROR(INDEX('RCCP Conversion'!$B$2:$AL$9999,MATCH('RCCP-EXT-4'!$B42,'RCCP Conversion'!$B$2:$B$9999,0),MATCH(CONCATENATE('RCCP-EXT-4'!M$8,'RCCP-EXT-4'!M$7),'RCCP Conversion'!$B$2:$AL$2,0)),0)</f>
        <v>0</v>
      </c>
      <c r="N45" s="7">
        <f>IFERROR(INDEX('RCCP Conversion'!$B$2:$AL$9999,MATCH('RCCP-EXT-4'!$B42,'RCCP Conversion'!$B$2:$B$9999,0),MATCH(CONCATENATE('RCCP-EXT-4'!N$8,'RCCP-EXT-4'!N$7),'RCCP Conversion'!$B$2:$AL$2,0)),0)</f>
        <v>0</v>
      </c>
      <c r="O45" s="7">
        <f>IFERROR(INDEX('RCCP Conversion'!$B$2:$AL$9999,MATCH('RCCP-EXT-4'!$B42,'RCCP Conversion'!$B$2:$B$9999,0),MATCH(CONCATENATE('RCCP-EXT-4'!O$8,'RCCP-EXT-4'!O$7),'RCCP Conversion'!$B$2:$AL$2,0)),0)</f>
        <v>0</v>
      </c>
      <c r="P45" s="7">
        <f>IFERROR(INDEX('RCCP Conversion'!$B$2:$AL$9999,MATCH('RCCP-EXT-4'!$B42,'RCCP Conversion'!$B$2:$B$9999,0),MATCH(CONCATENATE('RCCP-EXT-4'!P$8,'RCCP-EXT-4'!P$7),'RCCP Conversion'!$B$2:$AL$2,0)),0)</f>
        <v>0</v>
      </c>
      <c r="Q45" s="7">
        <f>IFERROR(INDEX('RCCP Conversion'!$B$2:$AL$9999,MATCH('RCCP-EXT-4'!$B42,'RCCP Conversion'!$B$2:$B$9999,0),MATCH(CONCATENATE('RCCP-EXT-4'!Q$8,'RCCP-EXT-4'!Q$7),'RCCP Conversion'!$B$2:$AL$2,0)),0)</f>
        <v>0</v>
      </c>
      <c r="R45" s="7">
        <f>IFERROR(INDEX('RCCP Conversion'!$B$2:$AL$9999,MATCH('RCCP-EXT-4'!$B42,'RCCP Conversion'!$B$2:$B$9999,0),MATCH(CONCATENATE('RCCP-EXT-4'!R$8,'RCCP-EXT-4'!R$7),'RCCP Conversion'!$B$2:$AL$2,0)),0)</f>
        <v>0</v>
      </c>
      <c r="S45" s="7">
        <f>IFERROR(INDEX('RCCP Conversion'!$B$2:$AL$9999,MATCH('RCCP-EXT-4'!$B42,'RCCP Conversion'!$B$2:$B$9999,0),MATCH(CONCATENATE('RCCP-EXT-4'!S$8,'RCCP-EXT-4'!S$7),'RCCP Conversion'!$B$2:$AL$2,0)),0)</f>
        <v>0</v>
      </c>
      <c r="T45" s="7">
        <f>IFERROR(INDEX('RCCP Conversion'!$B$2:$AL$9999,MATCH('RCCP-EXT-4'!$B42,'RCCP Conversion'!$B$2:$B$9999,0),MATCH(CONCATENATE('RCCP-EXT-4'!T$8,'RCCP-EXT-4'!T$7),'RCCP Conversion'!$B$2:$AL$2,0)),0)</f>
        <v>0</v>
      </c>
      <c r="U45" s="7">
        <f>IFERROR(INDEX('RCCP Conversion'!$B$2:$AL$9999,MATCH('RCCP-EXT-4'!$B42,'RCCP Conversion'!$B$2:$B$9999,0),MATCH(CONCATENATE('RCCP-EXT-4'!U$8,'RCCP-EXT-4'!U$7),'RCCP Conversion'!$B$2:$AL$2,0)),0)</f>
        <v>0</v>
      </c>
      <c r="V45" s="7">
        <f>IFERROR(INDEX('RCCP Conversion'!$B$2:$AL$9999,MATCH('RCCP-EXT-4'!$B42,'RCCP Conversion'!$B$2:$B$9999,0),MATCH(CONCATENATE('RCCP-EXT-4'!V$8,'RCCP-EXT-4'!V$7),'RCCP Conversion'!$B$2:$AL$2,0)),0)</f>
        <v>0</v>
      </c>
      <c r="W45" s="7">
        <f>IFERROR(INDEX('RCCP Conversion'!$B$2:$AL$9999,MATCH('RCCP-EXT-4'!$B42,'RCCP Conversion'!$B$2:$B$9999,0),MATCH(CONCATENATE('RCCP-EXT-4'!W$8,'RCCP-EXT-4'!W$7),'RCCP Conversion'!$B$2:$AL$2,0)),0)</f>
        <v>0</v>
      </c>
      <c r="X45" s="7">
        <f>IFERROR(INDEX('RCCP Conversion'!$B$2:$AL$9999,MATCH('RCCP-EXT-4'!$B42,'RCCP Conversion'!$B$2:$B$9999,0),MATCH(CONCATENATE('RCCP-EXT-4'!X$8,'RCCP-EXT-4'!X$7),'RCCP Conversion'!$B$2:$AL$2,0)),0)</f>
        <v>0</v>
      </c>
      <c r="Y45" s="7">
        <f>IFERROR(INDEX('RCCP Conversion'!$B$2:$AL$9999,MATCH('RCCP-EXT-4'!$B42,'RCCP Conversion'!$B$2:$B$9999,0),MATCH(CONCATENATE('RCCP-EXT-4'!Y$8,'RCCP-EXT-4'!Y$7),'RCCP Conversion'!$B$2:$AL$2,0)),0)</f>
        <v>0</v>
      </c>
      <c r="Z45" s="7">
        <f>IFERROR(INDEX('RCCP Conversion'!$B$2:$AL$9999,MATCH('RCCP-EXT-4'!$B42,'RCCP Conversion'!$B$2:$B$9999,0),MATCH(CONCATENATE('RCCP-EXT-4'!Z$8,'RCCP-EXT-4'!Z$7),'RCCP Conversion'!$B$2:$AL$2,0)),0)</f>
        <v>0</v>
      </c>
      <c r="AA45" s="7">
        <f>IFERROR(INDEX('RCCP Conversion'!$B$2:$AL$9999,MATCH('RCCP-EXT-4'!$B42,'RCCP Conversion'!$B$2:$B$9999,0),MATCH(CONCATENATE('RCCP-EXT-4'!AA$8,'RCCP-EXT-4'!AA$7),'RCCP Conversion'!$B$2:$AL$2,0)),0)</f>
        <v>0</v>
      </c>
      <c r="AB45" s="7">
        <f>IFERROR(INDEX('RCCP Conversion'!$B$2:$AL$9999,MATCH('RCCP-EXT-4'!$B42,'RCCP Conversion'!$B$2:$B$9999,0),MATCH(CONCATENATE('RCCP-EXT-4'!AB$8,'RCCP-EXT-4'!AB$7),'RCCP Conversion'!$B$2:$AL$2,0)),0)</f>
        <v>0</v>
      </c>
      <c r="AC45" s="7">
        <f>IFERROR(INDEX('RCCP Conversion'!$B$2:$AL$9999,MATCH('RCCP-EXT-4'!$B42,'RCCP Conversion'!$B$2:$B$9999,0),MATCH(CONCATENATE('RCCP-EXT-4'!AC$8,'RCCP-EXT-4'!AC$7),'RCCP Conversion'!$B$2:$AL$2,0)),0)</f>
        <v>0</v>
      </c>
      <c r="AD45" s="7">
        <f>IFERROR(INDEX('RCCP Conversion'!$B$2:$AL$9999,MATCH('RCCP-EXT-4'!$B42,'RCCP Conversion'!$B$2:$B$9999,0),MATCH(CONCATENATE('RCCP-EXT-4'!AD$8,'RCCP-EXT-4'!AD$7),'RCCP Conversion'!$B$2:$AL$2,0)),0)</f>
        <v>0</v>
      </c>
      <c r="AE45" s="7">
        <f>IFERROR(INDEX('RCCP Conversion'!$B$2:$AL$9999,MATCH('RCCP-EXT-4'!$B42,'RCCP Conversion'!$B$2:$B$9999,0),MATCH(CONCATENATE('RCCP-EXT-4'!AE$8,'RCCP-EXT-4'!AE$7),'RCCP Conversion'!$B$2:$AL$2,0)),0)</f>
        <v>0</v>
      </c>
      <c r="AF45" s="7">
        <f>IFERROR(INDEX('RCCP Conversion'!$B$2:$AL$9999,MATCH('RCCP-EXT-4'!$B42,'RCCP Conversion'!$B$2:$B$9999,0),MATCH(CONCATENATE('RCCP-EXT-4'!AF$8,'RCCP-EXT-4'!AF$7),'RCCP Conversion'!$B$2:$AL$2,0)),0)</f>
        <v>0</v>
      </c>
      <c r="AG45" s="7">
        <f>IFERROR(INDEX('RCCP Conversion'!$B$2:$AL$9999,MATCH('RCCP-EXT-4'!$B42,'RCCP Conversion'!$B$2:$B$9999,0),MATCH(CONCATENATE('RCCP-EXT-4'!AG$8,'RCCP-EXT-4'!AG$7),'RCCP Conversion'!$B$2:$AL$2,0)),0)</f>
        <v>0</v>
      </c>
      <c r="AH45" s="7">
        <f>IFERROR(INDEX('RCCP Conversion'!$B$2:$AL$9999,MATCH('RCCP-EXT-4'!$B42,'RCCP Conversion'!$B$2:$B$9999,0),MATCH(CONCATENATE('RCCP-EXT-4'!AH$8,'RCCP-EXT-4'!AH$7),'RCCP Conversion'!$B$2:$AL$2,0)),0)</f>
        <v>0</v>
      </c>
      <c r="AI45" s="7">
        <f>IFERROR(INDEX('RCCP Conversion'!$B$2:$AL$9999,MATCH('RCCP-EXT-4'!$B42,'RCCP Conversion'!$B$2:$B$9999,0),MATCH(CONCATENATE('RCCP-EXT-4'!AI$8,'RCCP-EXT-4'!AI$7),'RCCP Conversion'!$B$2:$AL$2,0)),0)</f>
        <v>0</v>
      </c>
      <c r="AJ45" s="7">
        <f>IFERROR(INDEX('RCCP Conversion'!$B$2:$AL$9999,MATCH('RCCP-EXT-4'!$B42,'RCCP Conversion'!$B$2:$B$9999,0),MATCH(CONCATENATE('RCCP-EXT-4'!AJ$8,'RCCP-EXT-4'!AJ$7),'RCCP Conversion'!$B$2:$AL$2,0)),0)</f>
        <v>0</v>
      </c>
      <c r="AK45" s="7">
        <f>IFERROR(INDEX('RCCP Conversion'!$B$2:$AL$9999,MATCH('RCCP-EXT-4'!$B42,'RCCP Conversion'!$B$2:$B$9999,0),MATCH(CONCATENATE('RCCP-EXT-4'!AK$8,'RCCP-EXT-4'!AK$7),'RCCP Conversion'!$B$2:$AL$2,0)),0)</f>
        <v>0</v>
      </c>
      <c r="AL45" s="7">
        <f>IFERROR(INDEX('RCCP Conversion'!$B$2:$AL$9999,MATCH('RCCP-EXT-4'!$B42,'RCCP Conversion'!$B$2:$B$9999,0),MATCH(CONCATENATE('RCCP-EXT-4'!AL$8,'RCCP-EXT-4'!AL$7),'RCCP Conversion'!$B$2:$AL$2,0)),0)</f>
        <v>0</v>
      </c>
      <c r="AM45" s="7">
        <f>IFERROR(INDEX('RCCP Conversion'!$B$2:$AL$9999,MATCH('RCCP-EXT-4'!$B42,'RCCP Conversion'!$B$2:$B$9999,0),MATCH(CONCATENATE('RCCP-EXT-4'!AM$8,'RCCP-EXT-4'!AM$7),'RCCP Conversion'!$B$2:$AL$2,0)),0)</f>
        <v>0</v>
      </c>
      <c r="AN45" s="7">
        <f>IFERROR(INDEX('RCCP Conversion'!$B$2:$AL$9999,MATCH('RCCP-EXT-4'!$B42,'RCCP Conversion'!$B$2:$B$9999,0),MATCH(CONCATENATE('RCCP-EXT-4'!AN$8,'RCCP-EXT-4'!AN$7),'RCCP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167" priority="16">
      <formula>E18&gt;100%</formula>
    </cfRule>
    <cfRule type="expression" dxfId="166" priority="17">
      <formula>E18&gt;95%</formula>
    </cfRule>
    <cfRule type="expression" dxfId="165" priority="18">
      <formula>E18&lt;=95%</formula>
    </cfRule>
  </conditionalFormatting>
  <conditionalFormatting sqref="E20:AN21">
    <cfRule type="expression" dxfId="164" priority="13">
      <formula>E20&gt;100%</formula>
    </cfRule>
    <cfRule type="expression" dxfId="163" priority="14">
      <formula>E20&gt;95%</formula>
    </cfRule>
    <cfRule type="expression" dxfId="162" priority="15">
      <formula>E20&lt;=95%</formula>
    </cfRule>
  </conditionalFormatting>
  <conditionalFormatting sqref="E37:AN37">
    <cfRule type="expression" dxfId="161" priority="10">
      <formula>E37&gt;100%</formula>
    </cfRule>
    <cfRule type="expression" dxfId="160" priority="11">
      <formula>E37&gt;95%</formula>
    </cfRule>
    <cfRule type="expression" dxfId="159" priority="12">
      <formula>E37&lt;=95%</formula>
    </cfRule>
  </conditionalFormatting>
  <conditionalFormatting sqref="E39:AN39">
    <cfRule type="expression" dxfId="158" priority="7">
      <formula>E39&gt;100%</formula>
    </cfRule>
    <cfRule type="expression" dxfId="157" priority="8">
      <formula>E39&gt;95%</formula>
    </cfRule>
    <cfRule type="expression" dxfId="156" priority="9">
      <formula>E39&lt;=95%</formula>
    </cfRule>
  </conditionalFormatting>
  <conditionalFormatting sqref="E54:AN54">
    <cfRule type="expression" dxfId="155" priority="4">
      <formula>E54&gt;100%</formula>
    </cfRule>
    <cfRule type="expression" dxfId="154" priority="5">
      <formula>E54&gt;95%</formula>
    </cfRule>
    <cfRule type="expression" dxfId="153" priority="6">
      <formula>E54&lt;=95%</formula>
    </cfRule>
  </conditionalFormatting>
  <conditionalFormatting sqref="E56:AN56">
    <cfRule type="expression" dxfId="152" priority="1">
      <formula>E56&gt;100%</formula>
    </cfRule>
    <cfRule type="expression" dxfId="151" priority="2">
      <formula>E56&gt;95%</formula>
    </cfRule>
    <cfRule type="expression" dxfId="150" priority="3">
      <formula>E56&lt;=95%</formula>
    </cfRule>
  </conditionalFormatting>
  <dataValidations count="3">
    <dataValidation type="whole" operator="greaterThanOrEqual" allowBlank="1" showInputMessage="1" showErrorMessage="1" errorTitle="Enter absolute value" error="Only an absolute value (0 or higher) can be entered here. This will be deducted from the current volume." sqref="E15:AN15 E34:AN34 E51:AN51" xr:uid="{0EEC1B4F-D7F1-4FB2-B630-B9DC01FC0DF3}">
      <formula1>0</formula1>
    </dataValidation>
    <dataValidation type="whole" allowBlank="1" showInputMessage="1" showErrorMessage="1" errorTitle="Incorrect Value!" error="Please enter a value between 2000 and 2099" sqref="C4" xr:uid="{AFA4005C-E32F-415A-B2B0-D861A27131A7}">
      <formula1>2000</formula1>
      <formula2>2099</formula2>
    </dataValidation>
    <dataValidation type="whole" allowBlank="1" showInputMessage="1" showErrorMessage="1" errorTitle="Unknown Value!" error="Please specify the month between 1 and 12" sqref="C3" xr:uid="{49A5C6BC-0615-4DDB-9861-383C273FD4AD}">
      <formula1>1</formula1>
      <formula2>12</formula2>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73368-B2E6-4895-A5FF-BD827D1C5594}">
  <sheetPr>
    <tabColor rgb="FF92D050"/>
    <pageSetUpPr fitToPage="1"/>
  </sheetPr>
  <dimension ref="A1:AN57"/>
  <sheetViews>
    <sheetView showGridLines="0" topLeftCell="A10" zoomScale="80" zoomScaleNormal="80" zoomScaleSheetLayoutView="75" zoomScalePageLayoutView="30" workbookViewId="0">
      <pane xSplit="3" topLeftCell="Y1" activePane="topRight" state="frozen"/>
      <selection pane="topRight" activeCell="B7" sqref="B7: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571216.08600000001</v>
      </c>
      <c r="F9" s="7">
        <f>391116.424+55000</f>
        <v>446116.424</v>
      </c>
      <c r="G9" s="7">
        <f>391116.424+55000</f>
        <v>446116.424</v>
      </c>
      <c r="H9" s="7">
        <f>IFERROR(INDEX('RCCP Conversion'!$B$2:$AL$9999,MATCH('RCCP-EXT-5'!$B6,'RCCP Conversion'!$B$2:$B$9999,0),MATCH(CONCATENATE('RCCP-EXT-5'!H$8,'RCCP-EXT-5'!H$7),'RCCP Conversion'!$B$2:$AL$2,0)),0)</f>
        <v>0</v>
      </c>
      <c r="I9" s="7">
        <f>IFERROR(INDEX('RCCP Conversion'!$B$2:$AL$9999,MATCH('RCCP-EXT-5'!$B6,'RCCP Conversion'!$B$2:$B$9999,0),MATCH(CONCATENATE('RCCP-EXT-5'!I$8,'RCCP-EXT-5'!I$7),'RCCP Conversion'!$B$2:$AL$2,0)),0)</f>
        <v>0</v>
      </c>
      <c r="J9" s="7">
        <f>IFERROR(INDEX('RCCP Conversion'!$B$2:$AL$9999,MATCH('RCCP-EXT-5'!$B6,'RCCP Conversion'!$B$2:$B$9999,0),MATCH(CONCATENATE('RCCP-EXT-5'!J$8,'RCCP-EXT-5'!J$7),'RCCP Conversion'!$B$2:$AL$2,0)),0)</f>
        <v>0</v>
      </c>
      <c r="K9" s="7">
        <f>IFERROR(INDEX('RCCP Conversion'!$B$2:$AL$9999,MATCH('RCCP-EXT-5'!$B6,'RCCP Conversion'!$B$2:$B$9999,0),MATCH(CONCATENATE('RCCP-EXT-5'!K$8,'RCCP-EXT-5'!K$7),'RCCP Conversion'!$B$2:$AL$2,0)),0)</f>
        <v>0</v>
      </c>
      <c r="L9" s="7">
        <f>IFERROR(INDEX('RCCP Conversion'!$B$2:$AL$9999,MATCH('RCCP-EXT-5'!$B6,'RCCP Conversion'!$B$2:$B$9999,0),MATCH(CONCATENATE('RCCP-EXT-5'!L$8,'RCCP-EXT-5'!L$7),'RCCP Conversion'!$B$2:$AL$2,0)),0)</f>
        <v>0</v>
      </c>
      <c r="M9" s="7">
        <f>IFERROR(INDEX('RCCP Conversion'!$B$2:$AL$9999,MATCH('RCCP-EXT-5'!$B6,'RCCP Conversion'!$B$2:$B$9999,0),MATCH(CONCATENATE('RCCP-EXT-5'!M$8,'RCCP-EXT-5'!M$7),'RCCP Conversion'!$B$2:$AL$2,0)),0)</f>
        <v>0</v>
      </c>
      <c r="N9" s="7">
        <f>IFERROR(INDEX('RCCP Conversion'!$B$2:$AL$9999,MATCH('RCCP-EXT-5'!$B6,'RCCP Conversion'!$B$2:$B$9999,0),MATCH(CONCATENATE('RCCP-EXT-5'!N$8,'RCCP-EXT-5'!N$7),'RCCP Conversion'!$B$2:$AL$2,0)),0)</f>
        <v>0</v>
      </c>
      <c r="O9" s="7">
        <f>IFERROR(INDEX('RCCP Conversion'!$B$2:$AL$9999,MATCH('RCCP-EXT-5'!$B6,'RCCP Conversion'!$B$2:$B$9999,0),MATCH(CONCATENATE('RCCP-EXT-5'!O$8,'RCCP-EXT-5'!O$7),'RCCP Conversion'!$B$2:$AL$2,0)),0)</f>
        <v>0</v>
      </c>
      <c r="P9" s="7">
        <f>IFERROR(INDEX('RCCP Conversion'!$B$2:$AL$9999,MATCH('RCCP-EXT-5'!$B6,'RCCP Conversion'!$B$2:$B$9999,0),MATCH(CONCATENATE('RCCP-EXT-5'!P$8,'RCCP-EXT-5'!P$7),'RCCP Conversion'!$B$2:$AL$2,0)),0)</f>
        <v>0</v>
      </c>
      <c r="Q9" s="7">
        <f>IFERROR(INDEX('RCCP Conversion'!$B$2:$AL$9999,MATCH('RCCP-EXT-5'!$B6,'RCCP Conversion'!$B$2:$B$9999,0),MATCH(CONCATENATE('RCCP-EXT-5'!Q$8,'RCCP-EXT-5'!Q$7),'RCCP Conversion'!$B$2:$AL$2,0)),0)</f>
        <v>0</v>
      </c>
      <c r="R9" s="7">
        <f>IFERROR(INDEX('RCCP Conversion'!$B$2:$AL$9999,MATCH('RCCP-EXT-5'!$B6,'RCCP Conversion'!$B$2:$B$9999,0),MATCH(CONCATENATE('RCCP-EXT-5'!R$8,'RCCP-EXT-5'!R$7),'RCCP Conversion'!$B$2:$AL$2,0)),0)</f>
        <v>0</v>
      </c>
      <c r="S9" s="7">
        <f>IFERROR(INDEX('RCCP Conversion'!$B$2:$AL$9999,MATCH('RCCP-EXT-5'!$B6,'RCCP Conversion'!$B$2:$B$9999,0),MATCH(CONCATENATE('RCCP-EXT-5'!S$8,'RCCP-EXT-5'!S$7),'RCCP Conversion'!$B$2:$AL$2,0)),0)</f>
        <v>0</v>
      </c>
      <c r="T9" s="7">
        <f>IFERROR(INDEX('RCCP Conversion'!$B$2:$AL$9999,MATCH('RCCP-EXT-5'!$B6,'RCCP Conversion'!$B$2:$B$9999,0),MATCH(CONCATENATE('RCCP-EXT-5'!T$8,'RCCP-EXT-5'!T$7),'RCCP Conversion'!$B$2:$AL$2,0)),0)</f>
        <v>0</v>
      </c>
      <c r="U9" s="7">
        <f>IFERROR(INDEX('RCCP Conversion'!$B$2:$AL$9999,MATCH('RCCP-EXT-5'!$B6,'RCCP Conversion'!$B$2:$B$9999,0),MATCH(CONCATENATE('RCCP-EXT-5'!U$8,'RCCP-EXT-5'!U$7),'RCCP Conversion'!$B$2:$AL$2,0)),0)</f>
        <v>0</v>
      </c>
      <c r="V9" s="7">
        <f>IFERROR(INDEX('RCCP Conversion'!$B$2:$AL$9999,MATCH('RCCP-EXT-5'!$B6,'RCCP Conversion'!$B$2:$B$9999,0),MATCH(CONCATENATE('RCCP-EXT-5'!V$8,'RCCP-EXT-5'!V$7),'RCCP Conversion'!$B$2:$AL$2,0)),0)</f>
        <v>0</v>
      </c>
      <c r="W9" s="7">
        <f>IFERROR(INDEX('RCCP Conversion'!$B$2:$AL$9999,MATCH('RCCP-EXT-5'!$B6,'RCCP Conversion'!$B$2:$B$9999,0),MATCH(CONCATENATE('RCCP-EXT-5'!W$8,'RCCP-EXT-5'!W$7),'RCCP Conversion'!$B$2:$AL$2,0)),0)</f>
        <v>0</v>
      </c>
      <c r="X9" s="7">
        <f>IFERROR(INDEX('RCCP Conversion'!$B$2:$AL$9999,MATCH('RCCP-EXT-5'!$B6,'RCCP Conversion'!$B$2:$B$9999,0),MATCH(CONCATENATE('RCCP-EXT-5'!X$8,'RCCP-EXT-5'!X$7),'RCCP Conversion'!$B$2:$AL$2,0)),0)</f>
        <v>0</v>
      </c>
      <c r="Y9" s="7">
        <f>IFERROR(INDEX('RCCP Conversion'!$B$2:$AL$9999,MATCH('RCCP-EXT-5'!$B6,'RCCP Conversion'!$B$2:$B$9999,0),MATCH(CONCATENATE('RCCP-EXT-5'!Y$8,'RCCP-EXT-5'!Y$7),'RCCP Conversion'!$B$2:$AL$2,0)),0)</f>
        <v>0</v>
      </c>
      <c r="Z9" s="7">
        <f>IFERROR(INDEX('RCCP Conversion'!$B$2:$AL$9999,MATCH('RCCP-EXT-5'!$B6,'RCCP Conversion'!$B$2:$B$9999,0),MATCH(CONCATENATE('RCCP-EXT-5'!Z$8,'RCCP-EXT-5'!Z$7),'RCCP Conversion'!$B$2:$AL$2,0)),0)</f>
        <v>0</v>
      </c>
      <c r="AA9" s="7">
        <f>IFERROR(INDEX('RCCP Conversion'!$B$2:$AL$9999,MATCH('RCCP-EXT-5'!$B6,'RCCP Conversion'!$B$2:$B$9999,0),MATCH(CONCATENATE('RCCP-EXT-5'!AA$8,'RCCP-EXT-5'!AA$7),'RCCP Conversion'!$B$2:$AL$2,0)),0)</f>
        <v>0</v>
      </c>
      <c r="AB9" s="7">
        <f>IFERROR(INDEX('RCCP Conversion'!$B$2:$AL$9999,MATCH('RCCP-EXT-5'!$B6,'RCCP Conversion'!$B$2:$B$9999,0),MATCH(CONCATENATE('RCCP-EXT-5'!AB$8,'RCCP-EXT-5'!AB$7),'RCCP Conversion'!$B$2:$AL$2,0)),0)</f>
        <v>0</v>
      </c>
      <c r="AC9" s="7">
        <f>IFERROR(INDEX('RCCP Conversion'!$B$2:$AL$9999,MATCH('RCCP-EXT-5'!$B6,'RCCP Conversion'!$B$2:$B$9999,0),MATCH(CONCATENATE('RCCP-EXT-5'!AC$8,'RCCP-EXT-5'!AC$7),'RCCP Conversion'!$B$2:$AL$2,0)),0)</f>
        <v>0</v>
      </c>
      <c r="AD9" s="7">
        <f>IFERROR(INDEX('RCCP Conversion'!$B$2:$AL$9999,MATCH('RCCP-EXT-5'!$B6,'RCCP Conversion'!$B$2:$B$9999,0),MATCH(CONCATENATE('RCCP-EXT-5'!AD$8,'RCCP-EXT-5'!AD$7),'RCCP Conversion'!$B$2:$AL$2,0)),0)</f>
        <v>0</v>
      </c>
      <c r="AE9" s="7">
        <f>IFERROR(INDEX('RCCP Conversion'!$B$2:$AL$9999,MATCH('RCCP-EXT-5'!$B6,'RCCP Conversion'!$B$2:$B$9999,0),MATCH(CONCATENATE('RCCP-EXT-5'!AE$8,'RCCP-EXT-5'!AE$7),'RCCP Conversion'!$B$2:$AL$2,0)),0)</f>
        <v>0</v>
      </c>
      <c r="AF9" s="7">
        <f>IFERROR(INDEX('RCCP Conversion'!$B$2:$AL$9999,MATCH('RCCP-EXT-5'!$B6,'RCCP Conversion'!$B$2:$B$9999,0),MATCH(CONCATENATE('RCCP-EXT-5'!AF$8,'RCCP-EXT-5'!AF$7),'RCCP Conversion'!$B$2:$AL$2,0)),0)</f>
        <v>0</v>
      </c>
      <c r="AG9" s="7">
        <f>IFERROR(INDEX('RCCP Conversion'!$B$2:$AL$9999,MATCH('RCCP-EXT-5'!$B6,'RCCP Conversion'!$B$2:$B$9999,0),MATCH(CONCATENATE('RCCP-EXT-5'!AG$8,'RCCP-EXT-5'!AG$7),'RCCP Conversion'!$B$2:$AL$2,0)),0)</f>
        <v>0</v>
      </c>
      <c r="AH9" s="7">
        <f>IFERROR(INDEX('RCCP Conversion'!$B$2:$AL$9999,MATCH('RCCP-EXT-5'!$B6,'RCCP Conversion'!$B$2:$B$9999,0),MATCH(CONCATENATE('RCCP-EXT-5'!AH$8,'RCCP-EXT-5'!AH$7),'RCCP Conversion'!$B$2:$AL$2,0)),0)</f>
        <v>0</v>
      </c>
      <c r="AI9" s="7">
        <f>IFERROR(INDEX('RCCP Conversion'!$B$2:$AL$9999,MATCH('RCCP-EXT-5'!$B6,'RCCP Conversion'!$B$2:$B$9999,0),MATCH(CONCATENATE('RCCP-EXT-5'!AI$8,'RCCP-EXT-5'!AI$7),'RCCP Conversion'!$B$2:$AL$2,0)),0)</f>
        <v>0</v>
      </c>
      <c r="AJ9" s="7">
        <f>IFERROR(INDEX('RCCP Conversion'!$B$2:$AL$9999,MATCH('RCCP-EXT-5'!$B6,'RCCP Conversion'!$B$2:$B$9999,0),MATCH(CONCATENATE('RCCP-EXT-5'!AJ$8,'RCCP-EXT-5'!AJ$7),'RCCP Conversion'!$B$2:$AL$2,0)),0)</f>
        <v>0</v>
      </c>
      <c r="AK9" s="7">
        <f>IFERROR(INDEX('RCCP Conversion'!$B$2:$AL$9999,MATCH('RCCP-EXT-5'!$B6,'RCCP Conversion'!$B$2:$B$9999,0),MATCH(CONCATENATE('RCCP-EXT-5'!AK$8,'RCCP-EXT-5'!AK$7),'RCCP Conversion'!$B$2:$AL$2,0)),0)</f>
        <v>0</v>
      </c>
      <c r="AL9" s="7">
        <f>IFERROR(INDEX('RCCP Conversion'!$B$2:$AL$9999,MATCH('RCCP-EXT-5'!$B6,'RCCP Conversion'!$B$2:$B$9999,0),MATCH(CONCATENATE('RCCP-EXT-5'!AL$8,'RCCP-EXT-5'!AL$7),'RCCP Conversion'!$B$2:$AL$2,0)),0)</f>
        <v>0</v>
      </c>
      <c r="AM9" s="7">
        <f>IFERROR(INDEX('RCCP Conversion'!$B$2:$AL$9999,MATCH('RCCP-EXT-5'!$B6,'RCCP Conversion'!$B$2:$B$9999,0),MATCH(CONCATENATE('RCCP-EXT-5'!AM$8,'RCCP-EXT-5'!AM$7),'RCCP Conversion'!$B$2:$AL$2,0)),0)</f>
        <v>0</v>
      </c>
      <c r="AN9" s="7">
        <f>IFERROR(INDEX('RCCP Conversion'!$B$2:$AL$9999,MATCH('RCCP-EXT-5'!$B6,'RCCP Conversion'!$B$2:$B$9999,0),MATCH(CONCATENATE('RCCP-EXT-5'!AN$8,'RCCP-EXT-5'!AN$7),'RCCP Conversion'!$B$2:$AL$2,0)),0)</f>
        <v>0</v>
      </c>
    </row>
    <row r="10" spans="1:40" ht="21.75" customHeight="1">
      <c r="B10" s="129" t="s">
        <v>77</v>
      </c>
      <c r="C10" s="102" t="s">
        <v>78</v>
      </c>
      <c r="D10" s="16"/>
      <c r="E10" s="8">
        <f t="shared" ref="E10:AN10" si="1">SUM(E9:E9)</f>
        <v>571216.08600000001</v>
      </c>
      <c r="F10" s="8">
        <f t="shared" si="1"/>
        <v>446116.424</v>
      </c>
      <c r="G10" s="8">
        <f t="shared" si="1"/>
        <v>446116.424</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572216.08600000001</v>
      </c>
      <c r="F12" s="97">
        <f t="shared" si="3"/>
        <v>446216.424</v>
      </c>
      <c r="G12" s="97">
        <f t="shared" si="3"/>
        <v>446126.424</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572216.08600000001</v>
      </c>
      <c r="F16" s="80">
        <f t="shared" si="4"/>
        <v>446216.424</v>
      </c>
      <c r="G16" s="80">
        <f t="shared" si="4"/>
        <v>446126.424</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472879.49108595698</v>
      </c>
      <c r="F17" s="10">
        <v>472879.49108595698</v>
      </c>
      <c r="G17" s="10">
        <v>472879.49108595698</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1.2100674628242363</v>
      </c>
      <c r="F18" s="11">
        <f t="shared" ref="F18:G18" si="5">F16/F17</f>
        <v>0.94361551391301435</v>
      </c>
      <c r="G18" s="11">
        <f t="shared" si="5"/>
        <v>0.94342519058181362</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 t="shared" ref="E19:F19" si="6">E17</f>
        <v>472879.49108595698</v>
      </c>
      <c r="F19" s="12">
        <f t="shared" si="6"/>
        <v>472879.49108595698</v>
      </c>
      <c r="G19" s="12">
        <f>G17</f>
        <v>472879.49108595698</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1.2100674628242363</v>
      </c>
      <c r="F20" s="11">
        <f t="shared" ref="F20:G20" si="7">F16/F19</f>
        <v>0.94361551391301435</v>
      </c>
      <c r="G20" s="11">
        <f t="shared" si="7"/>
        <v>0.94342519058181362</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572216.08600000001</v>
      </c>
      <c r="F22" s="83">
        <f t="shared" si="8"/>
        <v>446216.424</v>
      </c>
      <c r="G22" s="83">
        <f t="shared" si="8"/>
        <v>446126.424</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Conversion'!$B$2:$AL$9999,MATCH('RCCP-EXT-5'!$B25,'RCCP Conversion'!$B$2:$B$9999,0),MATCH(CONCATENATE('RCCP-EXT-5'!E$8,'RCCP-EXT-5'!E$7),'RCCP Conversion'!$B$2:$AL$2,0)),0)</f>
        <v>0</v>
      </c>
      <c r="F28" s="7">
        <f>IFERROR(INDEX('RCCP Conversion'!$B$2:$AL$9999,MATCH('RCCP-EXT-5'!$B25,'RCCP Conversion'!$B$2:$B$9999,0),MATCH(CONCATENATE('RCCP-EXT-5'!F$8,'RCCP-EXT-5'!F$7),'RCCP Conversion'!$B$2:$AL$2,0)),0)</f>
        <v>0</v>
      </c>
      <c r="G28" s="7">
        <f>IFERROR(INDEX('RCCP Conversion'!$B$2:$AL$9999,MATCH('RCCP-EXT-5'!$B25,'RCCP Conversion'!$B$2:$B$9999,0),MATCH(CONCATENATE('RCCP-EXT-5'!G$8,'RCCP-EXT-5'!G$7),'RCCP Conversion'!$B$2:$AL$2,0)),0)</f>
        <v>0</v>
      </c>
      <c r="H28" s="7">
        <f>IFERROR(INDEX('RCCP Conversion'!$B$2:$AL$9999,MATCH('RCCP-EXT-5'!$B25,'RCCP Conversion'!$B$2:$B$9999,0),MATCH(CONCATENATE('RCCP-EXT-5'!H$8,'RCCP-EXT-5'!H$7),'RCCP Conversion'!$B$2:$AL$2,0)),0)</f>
        <v>0</v>
      </c>
      <c r="I28" s="7">
        <f>IFERROR(INDEX('RCCP Conversion'!$B$2:$AL$9999,MATCH('RCCP-EXT-5'!$B25,'RCCP Conversion'!$B$2:$B$9999,0),MATCH(CONCATENATE('RCCP-EXT-5'!I$8,'RCCP-EXT-5'!I$7),'RCCP Conversion'!$B$2:$AL$2,0)),0)</f>
        <v>0</v>
      </c>
      <c r="J28" s="7">
        <f>IFERROR(INDEX('RCCP Conversion'!$B$2:$AL$9999,MATCH('RCCP-EXT-5'!$B25,'RCCP Conversion'!$B$2:$B$9999,0),MATCH(CONCATENATE('RCCP-EXT-5'!J$8,'RCCP-EXT-5'!J$7),'RCCP Conversion'!$B$2:$AL$2,0)),0)</f>
        <v>0</v>
      </c>
      <c r="K28" s="7">
        <f>IFERROR(INDEX('RCCP Conversion'!$B$2:$AL$9999,MATCH('RCCP-EXT-5'!$B25,'RCCP Conversion'!$B$2:$B$9999,0),MATCH(CONCATENATE('RCCP-EXT-5'!K$8,'RCCP-EXT-5'!K$7),'RCCP Conversion'!$B$2:$AL$2,0)),0)</f>
        <v>0</v>
      </c>
      <c r="L28" s="7">
        <f>IFERROR(INDEX('RCCP Conversion'!$B$2:$AL$9999,MATCH('RCCP-EXT-5'!$B25,'RCCP Conversion'!$B$2:$B$9999,0),MATCH(CONCATENATE('RCCP-EXT-5'!L$8,'RCCP-EXT-5'!L$7),'RCCP Conversion'!$B$2:$AL$2,0)),0)</f>
        <v>0</v>
      </c>
      <c r="M28" s="7">
        <f>IFERROR(INDEX('RCCP Conversion'!$B$2:$AL$9999,MATCH('RCCP-EXT-5'!$B25,'RCCP Conversion'!$B$2:$B$9999,0),MATCH(CONCATENATE('RCCP-EXT-5'!M$8,'RCCP-EXT-5'!M$7),'RCCP Conversion'!$B$2:$AL$2,0)),0)</f>
        <v>0</v>
      </c>
      <c r="N28" s="7">
        <f>IFERROR(INDEX('RCCP Conversion'!$B$2:$AL$9999,MATCH('RCCP-EXT-5'!$B25,'RCCP Conversion'!$B$2:$B$9999,0),MATCH(CONCATENATE('RCCP-EXT-5'!N$8,'RCCP-EXT-5'!N$7),'RCCP Conversion'!$B$2:$AL$2,0)),0)</f>
        <v>0</v>
      </c>
      <c r="O28" s="7">
        <f>IFERROR(INDEX('RCCP Conversion'!$B$2:$AL$9999,MATCH('RCCP-EXT-5'!$B25,'RCCP Conversion'!$B$2:$B$9999,0),MATCH(CONCATENATE('RCCP-EXT-5'!O$8,'RCCP-EXT-5'!O$7),'RCCP Conversion'!$B$2:$AL$2,0)),0)</f>
        <v>0</v>
      </c>
      <c r="P28" s="7">
        <f>IFERROR(INDEX('RCCP Conversion'!$B$2:$AL$9999,MATCH('RCCP-EXT-5'!$B25,'RCCP Conversion'!$B$2:$B$9999,0),MATCH(CONCATENATE('RCCP-EXT-5'!P$8,'RCCP-EXT-5'!P$7),'RCCP Conversion'!$B$2:$AL$2,0)),0)</f>
        <v>0</v>
      </c>
      <c r="Q28" s="7">
        <f>IFERROR(INDEX('RCCP Conversion'!$B$2:$AL$9999,MATCH('RCCP-EXT-5'!$B25,'RCCP Conversion'!$B$2:$B$9999,0),MATCH(CONCATENATE('RCCP-EXT-5'!Q$8,'RCCP-EXT-5'!Q$7),'RCCP Conversion'!$B$2:$AL$2,0)),0)</f>
        <v>0</v>
      </c>
      <c r="R28" s="7">
        <f>IFERROR(INDEX('RCCP Conversion'!$B$2:$AL$9999,MATCH('RCCP-EXT-5'!$B25,'RCCP Conversion'!$B$2:$B$9999,0),MATCH(CONCATENATE('RCCP-EXT-5'!R$8,'RCCP-EXT-5'!R$7),'RCCP Conversion'!$B$2:$AL$2,0)),0)</f>
        <v>0</v>
      </c>
      <c r="S28" s="7">
        <f>IFERROR(INDEX('RCCP Conversion'!$B$2:$AL$9999,MATCH('RCCP-EXT-5'!$B25,'RCCP Conversion'!$B$2:$B$9999,0),MATCH(CONCATENATE('RCCP-EXT-5'!S$8,'RCCP-EXT-5'!S$7),'RCCP Conversion'!$B$2:$AL$2,0)),0)</f>
        <v>0</v>
      </c>
      <c r="T28" s="7">
        <f>IFERROR(INDEX('RCCP Conversion'!$B$2:$AL$9999,MATCH('RCCP-EXT-5'!$B25,'RCCP Conversion'!$B$2:$B$9999,0),MATCH(CONCATENATE('RCCP-EXT-5'!T$8,'RCCP-EXT-5'!T$7),'RCCP Conversion'!$B$2:$AL$2,0)),0)</f>
        <v>0</v>
      </c>
      <c r="U28" s="7">
        <f>IFERROR(INDEX('RCCP Conversion'!$B$2:$AL$9999,MATCH('RCCP-EXT-5'!$B25,'RCCP Conversion'!$B$2:$B$9999,0),MATCH(CONCATENATE('RCCP-EXT-5'!U$8,'RCCP-EXT-5'!U$7),'RCCP Conversion'!$B$2:$AL$2,0)),0)</f>
        <v>0</v>
      </c>
      <c r="V28" s="7">
        <f>IFERROR(INDEX('RCCP Conversion'!$B$2:$AL$9999,MATCH('RCCP-EXT-5'!$B25,'RCCP Conversion'!$B$2:$B$9999,0),MATCH(CONCATENATE('RCCP-EXT-5'!V$8,'RCCP-EXT-5'!V$7),'RCCP Conversion'!$B$2:$AL$2,0)),0)</f>
        <v>0</v>
      </c>
      <c r="W28" s="7">
        <f>IFERROR(INDEX('RCCP Conversion'!$B$2:$AL$9999,MATCH('RCCP-EXT-5'!$B25,'RCCP Conversion'!$B$2:$B$9999,0),MATCH(CONCATENATE('RCCP-EXT-5'!W$8,'RCCP-EXT-5'!W$7),'RCCP Conversion'!$B$2:$AL$2,0)),0)</f>
        <v>0</v>
      </c>
      <c r="X28" s="7">
        <f>IFERROR(INDEX('RCCP Conversion'!$B$2:$AL$9999,MATCH('RCCP-EXT-5'!$B25,'RCCP Conversion'!$B$2:$B$9999,0),MATCH(CONCATENATE('RCCP-EXT-5'!X$8,'RCCP-EXT-5'!X$7),'RCCP Conversion'!$B$2:$AL$2,0)),0)</f>
        <v>0</v>
      </c>
      <c r="Y28" s="7">
        <f>IFERROR(INDEX('RCCP Conversion'!$B$2:$AL$9999,MATCH('RCCP-EXT-5'!$B25,'RCCP Conversion'!$B$2:$B$9999,0),MATCH(CONCATENATE('RCCP-EXT-5'!Y$8,'RCCP-EXT-5'!Y$7),'RCCP Conversion'!$B$2:$AL$2,0)),0)</f>
        <v>0</v>
      </c>
      <c r="Z28" s="7">
        <f>IFERROR(INDEX('RCCP Conversion'!$B$2:$AL$9999,MATCH('RCCP-EXT-5'!$B25,'RCCP Conversion'!$B$2:$B$9999,0),MATCH(CONCATENATE('RCCP-EXT-5'!Z$8,'RCCP-EXT-5'!Z$7),'RCCP Conversion'!$B$2:$AL$2,0)),0)</f>
        <v>0</v>
      </c>
      <c r="AA28" s="7">
        <f>IFERROR(INDEX('RCCP Conversion'!$B$2:$AL$9999,MATCH('RCCP-EXT-5'!$B25,'RCCP Conversion'!$B$2:$B$9999,0),MATCH(CONCATENATE('RCCP-EXT-5'!AA$8,'RCCP-EXT-5'!AA$7),'RCCP Conversion'!$B$2:$AL$2,0)),0)</f>
        <v>0</v>
      </c>
      <c r="AB28" s="7">
        <f>IFERROR(INDEX('RCCP Conversion'!$B$2:$AL$9999,MATCH('RCCP-EXT-5'!$B25,'RCCP Conversion'!$B$2:$B$9999,0),MATCH(CONCATENATE('RCCP-EXT-5'!AB$8,'RCCP-EXT-5'!AB$7),'RCCP Conversion'!$B$2:$AL$2,0)),0)</f>
        <v>0</v>
      </c>
      <c r="AC28" s="7">
        <f>IFERROR(INDEX('RCCP Conversion'!$B$2:$AL$9999,MATCH('RCCP-EXT-5'!$B25,'RCCP Conversion'!$B$2:$B$9999,0),MATCH(CONCATENATE('RCCP-EXT-5'!AC$8,'RCCP-EXT-5'!AC$7),'RCCP Conversion'!$B$2:$AL$2,0)),0)</f>
        <v>0</v>
      </c>
      <c r="AD28" s="7">
        <f>IFERROR(INDEX('RCCP Conversion'!$B$2:$AL$9999,MATCH('RCCP-EXT-5'!$B25,'RCCP Conversion'!$B$2:$B$9999,0),MATCH(CONCATENATE('RCCP-EXT-5'!AD$8,'RCCP-EXT-5'!AD$7),'RCCP Conversion'!$B$2:$AL$2,0)),0)</f>
        <v>0</v>
      </c>
      <c r="AE28" s="7">
        <f>IFERROR(INDEX('RCCP Conversion'!$B$2:$AL$9999,MATCH('RCCP-EXT-5'!$B25,'RCCP Conversion'!$B$2:$B$9999,0),MATCH(CONCATENATE('RCCP-EXT-5'!AE$8,'RCCP-EXT-5'!AE$7),'RCCP Conversion'!$B$2:$AL$2,0)),0)</f>
        <v>0</v>
      </c>
      <c r="AF28" s="7">
        <f>IFERROR(INDEX('RCCP Conversion'!$B$2:$AL$9999,MATCH('RCCP-EXT-5'!$B25,'RCCP Conversion'!$B$2:$B$9999,0),MATCH(CONCATENATE('RCCP-EXT-5'!AF$8,'RCCP-EXT-5'!AF$7),'RCCP Conversion'!$B$2:$AL$2,0)),0)</f>
        <v>0</v>
      </c>
      <c r="AG28" s="7">
        <f>IFERROR(INDEX('RCCP Conversion'!$B$2:$AL$9999,MATCH('RCCP-EXT-5'!$B25,'RCCP Conversion'!$B$2:$B$9999,0),MATCH(CONCATENATE('RCCP-EXT-5'!AG$8,'RCCP-EXT-5'!AG$7),'RCCP Conversion'!$B$2:$AL$2,0)),0)</f>
        <v>0</v>
      </c>
      <c r="AH28" s="7">
        <f>IFERROR(INDEX('RCCP Conversion'!$B$2:$AL$9999,MATCH('RCCP-EXT-5'!$B25,'RCCP Conversion'!$B$2:$B$9999,0),MATCH(CONCATENATE('RCCP-EXT-5'!AH$8,'RCCP-EXT-5'!AH$7),'RCCP Conversion'!$B$2:$AL$2,0)),0)</f>
        <v>0</v>
      </c>
      <c r="AI28" s="7">
        <f>IFERROR(INDEX('RCCP Conversion'!$B$2:$AL$9999,MATCH('RCCP-EXT-5'!$B25,'RCCP Conversion'!$B$2:$B$9999,0),MATCH(CONCATENATE('RCCP-EXT-5'!AI$8,'RCCP-EXT-5'!AI$7),'RCCP Conversion'!$B$2:$AL$2,0)),0)</f>
        <v>0</v>
      </c>
      <c r="AJ28" s="7">
        <f>IFERROR(INDEX('RCCP Conversion'!$B$2:$AL$9999,MATCH('RCCP-EXT-5'!$B25,'RCCP Conversion'!$B$2:$B$9999,0),MATCH(CONCATENATE('RCCP-EXT-5'!AJ$8,'RCCP-EXT-5'!AJ$7),'RCCP Conversion'!$B$2:$AL$2,0)),0)</f>
        <v>0</v>
      </c>
      <c r="AK28" s="7">
        <f>IFERROR(INDEX('RCCP Conversion'!$B$2:$AL$9999,MATCH('RCCP-EXT-5'!$B25,'RCCP Conversion'!$B$2:$B$9999,0),MATCH(CONCATENATE('RCCP-EXT-5'!AK$8,'RCCP-EXT-5'!AK$7),'RCCP Conversion'!$B$2:$AL$2,0)),0)</f>
        <v>0</v>
      </c>
      <c r="AL28" s="7">
        <f>IFERROR(INDEX('RCCP Conversion'!$B$2:$AL$9999,MATCH('RCCP-EXT-5'!$B25,'RCCP Conversion'!$B$2:$B$9999,0),MATCH(CONCATENATE('RCCP-EXT-5'!AL$8,'RCCP-EXT-5'!AL$7),'RCCP Conversion'!$B$2:$AL$2,0)),0)</f>
        <v>0</v>
      </c>
      <c r="AM28" s="7">
        <f>IFERROR(INDEX('RCCP Conversion'!$B$2:$AL$9999,MATCH('RCCP-EXT-5'!$B25,'RCCP Conversion'!$B$2:$B$9999,0),MATCH(CONCATENATE('RCCP-EXT-5'!AM$8,'RCCP-EXT-5'!AM$7),'RCCP Conversion'!$B$2:$AL$2,0)),0)</f>
        <v>0</v>
      </c>
      <c r="AN28" s="7">
        <f>IFERROR(INDEX('RCCP Conversion'!$B$2:$AL$9999,MATCH('RCCP-EXT-5'!$B25,'RCCP Conversion'!$B$2:$B$9999,0),MATCH(CONCATENATE('RCCP-EXT-5'!AN$8,'RCCP-EXT-5'!AN$7),'RCCP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Conversion'!$B$2:$AL$9999,MATCH('RCCP-EXT-5'!$B42,'RCCP Conversion'!$B$2:$B$9999,0),MATCH(CONCATENATE('RCCP-EXT-5'!E$8,'RCCP-EXT-5'!E$7),'RCCP Conversion'!$B$2:$AL$2,0)),0)</f>
        <v>0</v>
      </c>
      <c r="F45" s="7">
        <f>IFERROR(INDEX('RCCP Conversion'!$B$2:$AL$9999,MATCH('RCCP-EXT-5'!$B42,'RCCP Conversion'!$B$2:$B$9999,0),MATCH(CONCATENATE('RCCP-EXT-5'!F$8,'RCCP-EXT-5'!F$7),'RCCP Conversion'!$B$2:$AL$2,0)),0)</f>
        <v>0</v>
      </c>
      <c r="G45" s="7">
        <f>IFERROR(INDEX('RCCP Conversion'!$B$2:$AL$9999,MATCH('RCCP-EXT-5'!$B42,'RCCP Conversion'!$B$2:$B$9999,0),MATCH(CONCATENATE('RCCP-EXT-5'!G$8,'RCCP-EXT-5'!G$7),'RCCP Conversion'!$B$2:$AL$2,0)),0)</f>
        <v>0</v>
      </c>
      <c r="H45" s="7">
        <f>IFERROR(INDEX('RCCP Conversion'!$B$2:$AL$9999,MATCH('RCCP-EXT-5'!$B42,'RCCP Conversion'!$B$2:$B$9999,0),MATCH(CONCATENATE('RCCP-EXT-5'!H$8,'RCCP-EXT-5'!H$7),'RCCP Conversion'!$B$2:$AL$2,0)),0)</f>
        <v>0</v>
      </c>
      <c r="I45" s="7">
        <f>IFERROR(INDEX('RCCP Conversion'!$B$2:$AL$9999,MATCH('RCCP-EXT-5'!$B42,'RCCP Conversion'!$B$2:$B$9999,0),MATCH(CONCATENATE('RCCP-EXT-5'!I$8,'RCCP-EXT-5'!I$7),'RCCP Conversion'!$B$2:$AL$2,0)),0)</f>
        <v>0</v>
      </c>
      <c r="J45" s="7">
        <f>IFERROR(INDEX('RCCP Conversion'!$B$2:$AL$9999,MATCH('RCCP-EXT-5'!$B42,'RCCP Conversion'!$B$2:$B$9999,0),MATCH(CONCATENATE('RCCP-EXT-5'!J$8,'RCCP-EXT-5'!J$7),'RCCP Conversion'!$B$2:$AL$2,0)),0)</f>
        <v>0</v>
      </c>
      <c r="K45" s="7">
        <f>IFERROR(INDEX('RCCP Conversion'!$B$2:$AL$9999,MATCH('RCCP-EXT-5'!$B42,'RCCP Conversion'!$B$2:$B$9999,0),MATCH(CONCATENATE('RCCP-EXT-5'!K$8,'RCCP-EXT-5'!K$7),'RCCP Conversion'!$B$2:$AL$2,0)),0)</f>
        <v>0</v>
      </c>
      <c r="L45" s="7">
        <f>IFERROR(INDEX('RCCP Conversion'!$B$2:$AL$9999,MATCH('RCCP-EXT-5'!$B42,'RCCP Conversion'!$B$2:$B$9999,0),MATCH(CONCATENATE('RCCP-EXT-5'!L$8,'RCCP-EXT-5'!L$7),'RCCP Conversion'!$B$2:$AL$2,0)),0)</f>
        <v>0</v>
      </c>
      <c r="M45" s="7">
        <f>IFERROR(INDEX('RCCP Conversion'!$B$2:$AL$9999,MATCH('RCCP-EXT-5'!$B42,'RCCP Conversion'!$B$2:$B$9999,0),MATCH(CONCATENATE('RCCP-EXT-5'!M$8,'RCCP-EXT-5'!M$7),'RCCP Conversion'!$B$2:$AL$2,0)),0)</f>
        <v>0</v>
      </c>
      <c r="N45" s="7">
        <f>IFERROR(INDEX('RCCP Conversion'!$B$2:$AL$9999,MATCH('RCCP-EXT-5'!$B42,'RCCP Conversion'!$B$2:$B$9999,0),MATCH(CONCATENATE('RCCP-EXT-5'!N$8,'RCCP-EXT-5'!N$7),'RCCP Conversion'!$B$2:$AL$2,0)),0)</f>
        <v>0</v>
      </c>
      <c r="O45" s="7">
        <f>IFERROR(INDEX('RCCP Conversion'!$B$2:$AL$9999,MATCH('RCCP-EXT-5'!$B42,'RCCP Conversion'!$B$2:$B$9999,0),MATCH(CONCATENATE('RCCP-EXT-5'!O$8,'RCCP-EXT-5'!O$7),'RCCP Conversion'!$B$2:$AL$2,0)),0)</f>
        <v>0</v>
      </c>
      <c r="P45" s="7">
        <f>IFERROR(INDEX('RCCP Conversion'!$B$2:$AL$9999,MATCH('RCCP-EXT-5'!$B42,'RCCP Conversion'!$B$2:$B$9999,0),MATCH(CONCATENATE('RCCP-EXT-5'!P$8,'RCCP-EXT-5'!P$7),'RCCP Conversion'!$B$2:$AL$2,0)),0)</f>
        <v>0</v>
      </c>
      <c r="Q45" s="7">
        <f>IFERROR(INDEX('RCCP Conversion'!$B$2:$AL$9999,MATCH('RCCP-EXT-5'!$B42,'RCCP Conversion'!$B$2:$B$9999,0),MATCH(CONCATENATE('RCCP-EXT-5'!Q$8,'RCCP-EXT-5'!Q$7),'RCCP Conversion'!$B$2:$AL$2,0)),0)</f>
        <v>0</v>
      </c>
      <c r="R45" s="7">
        <f>IFERROR(INDEX('RCCP Conversion'!$B$2:$AL$9999,MATCH('RCCP-EXT-5'!$B42,'RCCP Conversion'!$B$2:$B$9999,0),MATCH(CONCATENATE('RCCP-EXT-5'!R$8,'RCCP-EXT-5'!R$7),'RCCP Conversion'!$B$2:$AL$2,0)),0)</f>
        <v>0</v>
      </c>
      <c r="S45" s="7">
        <f>IFERROR(INDEX('RCCP Conversion'!$B$2:$AL$9999,MATCH('RCCP-EXT-5'!$B42,'RCCP Conversion'!$B$2:$B$9999,0),MATCH(CONCATENATE('RCCP-EXT-5'!S$8,'RCCP-EXT-5'!S$7),'RCCP Conversion'!$B$2:$AL$2,0)),0)</f>
        <v>0</v>
      </c>
      <c r="T45" s="7">
        <f>IFERROR(INDEX('RCCP Conversion'!$B$2:$AL$9999,MATCH('RCCP-EXT-5'!$B42,'RCCP Conversion'!$B$2:$B$9999,0),MATCH(CONCATENATE('RCCP-EXT-5'!T$8,'RCCP-EXT-5'!T$7),'RCCP Conversion'!$B$2:$AL$2,0)),0)</f>
        <v>0</v>
      </c>
      <c r="U45" s="7">
        <f>IFERROR(INDEX('RCCP Conversion'!$B$2:$AL$9999,MATCH('RCCP-EXT-5'!$B42,'RCCP Conversion'!$B$2:$B$9999,0),MATCH(CONCATENATE('RCCP-EXT-5'!U$8,'RCCP-EXT-5'!U$7),'RCCP Conversion'!$B$2:$AL$2,0)),0)</f>
        <v>0</v>
      </c>
      <c r="V45" s="7">
        <f>IFERROR(INDEX('RCCP Conversion'!$B$2:$AL$9999,MATCH('RCCP-EXT-5'!$B42,'RCCP Conversion'!$B$2:$B$9999,0),MATCH(CONCATENATE('RCCP-EXT-5'!V$8,'RCCP-EXT-5'!V$7),'RCCP Conversion'!$B$2:$AL$2,0)),0)</f>
        <v>0</v>
      </c>
      <c r="W45" s="7">
        <f>IFERROR(INDEX('RCCP Conversion'!$B$2:$AL$9999,MATCH('RCCP-EXT-5'!$B42,'RCCP Conversion'!$B$2:$B$9999,0),MATCH(CONCATENATE('RCCP-EXT-5'!W$8,'RCCP-EXT-5'!W$7),'RCCP Conversion'!$B$2:$AL$2,0)),0)</f>
        <v>0</v>
      </c>
      <c r="X45" s="7">
        <f>IFERROR(INDEX('RCCP Conversion'!$B$2:$AL$9999,MATCH('RCCP-EXT-5'!$B42,'RCCP Conversion'!$B$2:$B$9999,0),MATCH(CONCATENATE('RCCP-EXT-5'!X$8,'RCCP-EXT-5'!X$7),'RCCP Conversion'!$B$2:$AL$2,0)),0)</f>
        <v>0</v>
      </c>
      <c r="Y45" s="7">
        <f>IFERROR(INDEX('RCCP Conversion'!$B$2:$AL$9999,MATCH('RCCP-EXT-5'!$B42,'RCCP Conversion'!$B$2:$B$9999,0),MATCH(CONCATENATE('RCCP-EXT-5'!Y$8,'RCCP-EXT-5'!Y$7),'RCCP Conversion'!$B$2:$AL$2,0)),0)</f>
        <v>0</v>
      </c>
      <c r="Z45" s="7">
        <f>IFERROR(INDEX('RCCP Conversion'!$B$2:$AL$9999,MATCH('RCCP-EXT-5'!$B42,'RCCP Conversion'!$B$2:$B$9999,0),MATCH(CONCATENATE('RCCP-EXT-5'!Z$8,'RCCP-EXT-5'!Z$7),'RCCP Conversion'!$B$2:$AL$2,0)),0)</f>
        <v>0</v>
      </c>
      <c r="AA45" s="7">
        <f>IFERROR(INDEX('RCCP Conversion'!$B$2:$AL$9999,MATCH('RCCP-EXT-5'!$B42,'RCCP Conversion'!$B$2:$B$9999,0),MATCH(CONCATENATE('RCCP-EXT-5'!AA$8,'RCCP-EXT-5'!AA$7),'RCCP Conversion'!$B$2:$AL$2,0)),0)</f>
        <v>0</v>
      </c>
      <c r="AB45" s="7">
        <f>IFERROR(INDEX('RCCP Conversion'!$B$2:$AL$9999,MATCH('RCCP-EXT-5'!$B42,'RCCP Conversion'!$B$2:$B$9999,0),MATCH(CONCATENATE('RCCP-EXT-5'!AB$8,'RCCP-EXT-5'!AB$7),'RCCP Conversion'!$B$2:$AL$2,0)),0)</f>
        <v>0</v>
      </c>
      <c r="AC45" s="7">
        <f>IFERROR(INDEX('RCCP Conversion'!$B$2:$AL$9999,MATCH('RCCP-EXT-5'!$B42,'RCCP Conversion'!$B$2:$B$9999,0),MATCH(CONCATENATE('RCCP-EXT-5'!AC$8,'RCCP-EXT-5'!AC$7),'RCCP Conversion'!$B$2:$AL$2,0)),0)</f>
        <v>0</v>
      </c>
      <c r="AD45" s="7">
        <f>IFERROR(INDEX('RCCP Conversion'!$B$2:$AL$9999,MATCH('RCCP-EXT-5'!$B42,'RCCP Conversion'!$B$2:$B$9999,0),MATCH(CONCATENATE('RCCP-EXT-5'!AD$8,'RCCP-EXT-5'!AD$7),'RCCP Conversion'!$B$2:$AL$2,0)),0)</f>
        <v>0</v>
      </c>
      <c r="AE45" s="7">
        <f>IFERROR(INDEX('RCCP Conversion'!$B$2:$AL$9999,MATCH('RCCP-EXT-5'!$B42,'RCCP Conversion'!$B$2:$B$9999,0),MATCH(CONCATENATE('RCCP-EXT-5'!AE$8,'RCCP-EXT-5'!AE$7),'RCCP Conversion'!$B$2:$AL$2,0)),0)</f>
        <v>0</v>
      </c>
      <c r="AF45" s="7">
        <f>IFERROR(INDEX('RCCP Conversion'!$B$2:$AL$9999,MATCH('RCCP-EXT-5'!$B42,'RCCP Conversion'!$B$2:$B$9999,0),MATCH(CONCATENATE('RCCP-EXT-5'!AF$8,'RCCP-EXT-5'!AF$7),'RCCP Conversion'!$B$2:$AL$2,0)),0)</f>
        <v>0</v>
      </c>
      <c r="AG45" s="7">
        <f>IFERROR(INDEX('RCCP Conversion'!$B$2:$AL$9999,MATCH('RCCP-EXT-5'!$B42,'RCCP Conversion'!$B$2:$B$9999,0),MATCH(CONCATENATE('RCCP-EXT-5'!AG$8,'RCCP-EXT-5'!AG$7),'RCCP Conversion'!$B$2:$AL$2,0)),0)</f>
        <v>0</v>
      </c>
      <c r="AH45" s="7">
        <f>IFERROR(INDEX('RCCP Conversion'!$B$2:$AL$9999,MATCH('RCCP-EXT-5'!$B42,'RCCP Conversion'!$B$2:$B$9999,0),MATCH(CONCATENATE('RCCP-EXT-5'!AH$8,'RCCP-EXT-5'!AH$7),'RCCP Conversion'!$B$2:$AL$2,0)),0)</f>
        <v>0</v>
      </c>
      <c r="AI45" s="7">
        <f>IFERROR(INDEX('RCCP Conversion'!$B$2:$AL$9999,MATCH('RCCP-EXT-5'!$B42,'RCCP Conversion'!$B$2:$B$9999,0),MATCH(CONCATENATE('RCCP-EXT-5'!AI$8,'RCCP-EXT-5'!AI$7),'RCCP Conversion'!$B$2:$AL$2,0)),0)</f>
        <v>0</v>
      </c>
      <c r="AJ45" s="7">
        <f>IFERROR(INDEX('RCCP Conversion'!$B$2:$AL$9999,MATCH('RCCP-EXT-5'!$B42,'RCCP Conversion'!$B$2:$B$9999,0),MATCH(CONCATENATE('RCCP-EXT-5'!AJ$8,'RCCP-EXT-5'!AJ$7),'RCCP Conversion'!$B$2:$AL$2,0)),0)</f>
        <v>0</v>
      </c>
      <c r="AK45" s="7">
        <f>IFERROR(INDEX('RCCP Conversion'!$B$2:$AL$9999,MATCH('RCCP-EXT-5'!$B42,'RCCP Conversion'!$B$2:$B$9999,0),MATCH(CONCATENATE('RCCP-EXT-5'!AK$8,'RCCP-EXT-5'!AK$7),'RCCP Conversion'!$B$2:$AL$2,0)),0)</f>
        <v>0</v>
      </c>
      <c r="AL45" s="7">
        <f>IFERROR(INDEX('RCCP Conversion'!$B$2:$AL$9999,MATCH('RCCP-EXT-5'!$B42,'RCCP Conversion'!$B$2:$B$9999,0),MATCH(CONCATENATE('RCCP-EXT-5'!AL$8,'RCCP-EXT-5'!AL$7),'RCCP Conversion'!$B$2:$AL$2,0)),0)</f>
        <v>0</v>
      </c>
      <c r="AM45" s="7">
        <f>IFERROR(INDEX('RCCP Conversion'!$B$2:$AL$9999,MATCH('RCCP-EXT-5'!$B42,'RCCP Conversion'!$B$2:$B$9999,0),MATCH(CONCATENATE('RCCP-EXT-5'!AM$8,'RCCP-EXT-5'!AM$7),'RCCP Conversion'!$B$2:$AL$2,0)),0)</f>
        <v>0</v>
      </c>
      <c r="AN45" s="7">
        <f>IFERROR(INDEX('RCCP Conversion'!$B$2:$AL$9999,MATCH('RCCP-EXT-5'!$B42,'RCCP Conversion'!$B$2:$B$9999,0),MATCH(CONCATENATE('RCCP-EXT-5'!AN$8,'RCCP-EXT-5'!AN$7),'RCCP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149" priority="16">
      <formula>E18&gt;100%</formula>
    </cfRule>
    <cfRule type="expression" dxfId="148" priority="17">
      <formula>E18&gt;95%</formula>
    </cfRule>
    <cfRule type="expression" dxfId="147" priority="18">
      <formula>E18&lt;=95%</formula>
    </cfRule>
  </conditionalFormatting>
  <conditionalFormatting sqref="E20:AN21">
    <cfRule type="expression" dxfId="146" priority="13">
      <formula>E20&gt;100%</formula>
    </cfRule>
    <cfRule type="expression" dxfId="145" priority="14">
      <formula>E20&gt;95%</formula>
    </cfRule>
    <cfRule type="expression" dxfId="144" priority="15">
      <formula>E20&lt;=95%</formula>
    </cfRule>
  </conditionalFormatting>
  <conditionalFormatting sqref="E37:AN37">
    <cfRule type="expression" dxfId="143" priority="10">
      <formula>E37&gt;100%</formula>
    </cfRule>
    <cfRule type="expression" dxfId="142" priority="11">
      <formula>E37&gt;95%</formula>
    </cfRule>
    <cfRule type="expression" dxfId="141" priority="12">
      <formula>E37&lt;=95%</formula>
    </cfRule>
  </conditionalFormatting>
  <conditionalFormatting sqref="E39:AN39">
    <cfRule type="expression" dxfId="140" priority="7">
      <formula>E39&gt;100%</formula>
    </cfRule>
    <cfRule type="expression" dxfId="139" priority="8">
      <formula>E39&gt;95%</formula>
    </cfRule>
    <cfRule type="expression" dxfId="138" priority="9">
      <formula>E39&lt;=95%</formula>
    </cfRule>
  </conditionalFormatting>
  <conditionalFormatting sqref="E54:AN54">
    <cfRule type="expression" dxfId="137" priority="4">
      <formula>E54&gt;100%</formula>
    </cfRule>
    <cfRule type="expression" dxfId="136" priority="5">
      <formula>E54&gt;95%</formula>
    </cfRule>
    <cfRule type="expression" dxfId="135" priority="6">
      <formula>E54&lt;=95%</formula>
    </cfRule>
  </conditionalFormatting>
  <conditionalFormatting sqref="E56:AN56">
    <cfRule type="expression" dxfId="134" priority="1">
      <formula>E56&gt;100%</formula>
    </cfRule>
    <cfRule type="expression" dxfId="133" priority="2">
      <formula>E56&gt;95%</formula>
    </cfRule>
    <cfRule type="expression" dxfId="132" priority="3">
      <formula>E56&lt;=95%</formula>
    </cfRule>
  </conditionalFormatting>
  <dataValidations count="3">
    <dataValidation type="whole" allowBlank="1" showInputMessage="1" showErrorMessage="1" errorTitle="Unknown Value!" error="Please specify the month between 1 and 12" sqref="C3" xr:uid="{D99E1786-5B28-45AC-B1D1-4D8F349F3D6D}">
      <formula1>1</formula1>
      <formula2>12</formula2>
    </dataValidation>
    <dataValidation type="whole" allowBlank="1" showInputMessage="1" showErrorMessage="1" errorTitle="Incorrect Value!" error="Please enter a value between 2000 and 2099" sqref="C4" xr:uid="{F5A82EBC-5DD2-4488-86C5-975114661B02}">
      <formula1>2000</formula1>
      <formula2>2099</formula2>
    </dataValidation>
    <dataValidation type="whole" operator="greaterThanOrEqual" allowBlank="1" showInputMessage="1" showErrorMessage="1" errorTitle="Enter absolute value" error="Only an absolute value (0 or higher) can be entered here. This will be deducted from the current volume." sqref="E15:AN15 E34:AN34 E51:AN51" xr:uid="{6ABB4692-F0CB-46D0-8AC6-F63AA1C88F66}">
      <formula1>0</formula1>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1709-6687-4057-93A4-68DB7DE68E77}">
  <sheetPr>
    <tabColor rgb="FF92D050"/>
    <pageSetUpPr fitToPage="1"/>
  </sheetPr>
  <dimension ref="A1:AN57"/>
  <sheetViews>
    <sheetView showGridLines="0" topLeftCell="A14" zoomScale="80" zoomScaleNormal="80" zoomScaleSheetLayoutView="75" zoomScalePageLayoutView="30" workbookViewId="0">
      <pane xSplit="3" topLeftCell="Y1" activePane="topRight" state="frozen"/>
      <selection pane="topRight" activeCell="B6" sqref="B6: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492660.06500000006</v>
      </c>
      <c r="F9" s="7">
        <f>439415.516-35000</f>
        <v>404415.516</v>
      </c>
      <c r="G9" s="7">
        <f>424448.166-25000</f>
        <v>399448.16600000003</v>
      </c>
      <c r="H9" s="7">
        <f>IFERROR(INDEX('RCCP Conversion'!$B$2:$AL$9999,MATCH('RCCP-EXT-6'!$B6,'RCCP Conversion'!$B$2:$B$9999,0),MATCH(CONCATENATE('RCCP-EXT-6'!H$8,'RCCP-EXT-6'!H$7),'RCCP Conversion'!$B$2:$AL$2,0)),0)</f>
        <v>0</v>
      </c>
      <c r="I9" s="7">
        <f>IFERROR(INDEX('RCCP Conversion'!$B$2:$AL$9999,MATCH('RCCP-EXT-6'!$B6,'RCCP Conversion'!$B$2:$B$9999,0),MATCH(CONCATENATE('RCCP-EXT-6'!I$8,'RCCP-EXT-6'!I$7),'RCCP Conversion'!$B$2:$AL$2,0)),0)</f>
        <v>0</v>
      </c>
      <c r="J9" s="7">
        <f>IFERROR(INDEX('RCCP Conversion'!$B$2:$AL$9999,MATCH('RCCP-EXT-6'!$B6,'RCCP Conversion'!$B$2:$B$9999,0),MATCH(CONCATENATE('RCCP-EXT-6'!J$8,'RCCP-EXT-6'!J$7),'RCCP Conversion'!$B$2:$AL$2,0)),0)</f>
        <v>0</v>
      </c>
      <c r="K9" s="7">
        <f>IFERROR(INDEX('RCCP Conversion'!$B$2:$AL$9999,MATCH('RCCP-EXT-6'!$B6,'RCCP Conversion'!$B$2:$B$9999,0),MATCH(CONCATENATE('RCCP-EXT-6'!K$8,'RCCP-EXT-6'!K$7),'RCCP Conversion'!$B$2:$AL$2,0)),0)</f>
        <v>0</v>
      </c>
      <c r="L9" s="7">
        <f>IFERROR(INDEX('RCCP Conversion'!$B$2:$AL$9999,MATCH('RCCP-EXT-6'!$B6,'RCCP Conversion'!$B$2:$B$9999,0),MATCH(CONCATENATE('RCCP-EXT-6'!L$8,'RCCP-EXT-6'!L$7),'RCCP Conversion'!$B$2:$AL$2,0)),0)</f>
        <v>0</v>
      </c>
      <c r="M9" s="7">
        <f>IFERROR(INDEX('RCCP Conversion'!$B$2:$AL$9999,MATCH('RCCP-EXT-6'!$B6,'RCCP Conversion'!$B$2:$B$9999,0),MATCH(CONCATENATE('RCCP-EXT-6'!M$8,'RCCP-EXT-6'!M$7),'RCCP Conversion'!$B$2:$AL$2,0)),0)</f>
        <v>0</v>
      </c>
      <c r="N9" s="7">
        <f>IFERROR(INDEX('RCCP Conversion'!$B$2:$AL$9999,MATCH('RCCP-EXT-6'!$B6,'RCCP Conversion'!$B$2:$B$9999,0),MATCH(CONCATENATE('RCCP-EXT-6'!N$8,'RCCP-EXT-6'!N$7),'RCCP Conversion'!$B$2:$AL$2,0)),0)</f>
        <v>0</v>
      </c>
      <c r="O9" s="7">
        <f>IFERROR(INDEX('RCCP Conversion'!$B$2:$AL$9999,MATCH('RCCP-EXT-6'!$B6,'RCCP Conversion'!$B$2:$B$9999,0),MATCH(CONCATENATE('RCCP-EXT-6'!O$8,'RCCP-EXT-6'!O$7),'RCCP Conversion'!$B$2:$AL$2,0)),0)</f>
        <v>0</v>
      </c>
      <c r="P9" s="7">
        <f>IFERROR(INDEX('RCCP Conversion'!$B$2:$AL$9999,MATCH('RCCP-EXT-6'!$B6,'RCCP Conversion'!$B$2:$B$9999,0),MATCH(CONCATENATE('RCCP-EXT-6'!P$8,'RCCP-EXT-6'!P$7),'RCCP Conversion'!$B$2:$AL$2,0)),0)</f>
        <v>0</v>
      </c>
      <c r="Q9" s="7">
        <f>IFERROR(INDEX('RCCP Conversion'!$B$2:$AL$9999,MATCH('RCCP-EXT-6'!$B6,'RCCP Conversion'!$B$2:$B$9999,0),MATCH(CONCATENATE('RCCP-EXT-6'!Q$8,'RCCP-EXT-6'!Q$7),'RCCP Conversion'!$B$2:$AL$2,0)),0)</f>
        <v>0</v>
      </c>
      <c r="R9" s="7">
        <f>IFERROR(INDEX('RCCP Conversion'!$B$2:$AL$9999,MATCH('RCCP-EXT-6'!$B6,'RCCP Conversion'!$B$2:$B$9999,0),MATCH(CONCATENATE('RCCP-EXT-6'!R$8,'RCCP-EXT-6'!R$7),'RCCP Conversion'!$B$2:$AL$2,0)),0)</f>
        <v>0</v>
      </c>
      <c r="S9" s="7">
        <f>IFERROR(INDEX('RCCP Conversion'!$B$2:$AL$9999,MATCH('RCCP-EXT-6'!$B6,'RCCP Conversion'!$B$2:$B$9999,0),MATCH(CONCATENATE('RCCP-EXT-6'!S$8,'RCCP-EXT-6'!S$7),'RCCP Conversion'!$B$2:$AL$2,0)),0)</f>
        <v>0</v>
      </c>
      <c r="T9" s="7">
        <f>IFERROR(INDEX('RCCP Conversion'!$B$2:$AL$9999,MATCH('RCCP-EXT-6'!$B6,'RCCP Conversion'!$B$2:$B$9999,0),MATCH(CONCATENATE('RCCP-EXT-6'!T$8,'RCCP-EXT-6'!T$7),'RCCP Conversion'!$B$2:$AL$2,0)),0)</f>
        <v>0</v>
      </c>
      <c r="U9" s="7">
        <f>IFERROR(INDEX('RCCP Conversion'!$B$2:$AL$9999,MATCH('RCCP-EXT-6'!$B6,'RCCP Conversion'!$B$2:$B$9999,0),MATCH(CONCATENATE('RCCP-EXT-6'!U$8,'RCCP-EXT-6'!U$7),'RCCP Conversion'!$B$2:$AL$2,0)),0)</f>
        <v>0</v>
      </c>
      <c r="V9" s="7">
        <f>IFERROR(INDEX('RCCP Conversion'!$B$2:$AL$9999,MATCH('RCCP-EXT-6'!$B6,'RCCP Conversion'!$B$2:$B$9999,0),MATCH(CONCATENATE('RCCP-EXT-6'!V$8,'RCCP-EXT-6'!V$7),'RCCP Conversion'!$B$2:$AL$2,0)),0)</f>
        <v>0</v>
      </c>
      <c r="W9" s="7">
        <f>IFERROR(INDEX('RCCP Conversion'!$B$2:$AL$9999,MATCH('RCCP-EXT-6'!$B6,'RCCP Conversion'!$B$2:$B$9999,0),MATCH(CONCATENATE('RCCP-EXT-6'!W$8,'RCCP-EXT-6'!W$7),'RCCP Conversion'!$B$2:$AL$2,0)),0)</f>
        <v>0</v>
      </c>
      <c r="X9" s="7">
        <f>IFERROR(INDEX('RCCP Conversion'!$B$2:$AL$9999,MATCH('RCCP-EXT-6'!$B6,'RCCP Conversion'!$B$2:$B$9999,0),MATCH(CONCATENATE('RCCP-EXT-6'!X$8,'RCCP-EXT-6'!X$7),'RCCP Conversion'!$B$2:$AL$2,0)),0)</f>
        <v>0</v>
      </c>
      <c r="Y9" s="7">
        <f>IFERROR(INDEX('RCCP Conversion'!$B$2:$AL$9999,MATCH('RCCP-EXT-6'!$B6,'RCCP Conversion'!$B$2:$B$9999,0),MATCH(CONCATENATE('RCCP-EXT-6'!Y$8,'RCCP-EXT-6'!Y$7),'RCCP Conversion'!$B$2:$AL$2,0)),0)</f>
        <v>0</v>
      </c>
      <c r="Z9" s="7">
        <f>IFERROR(INDEX('RCCP Conversion'!$B$2:$AL$9999,MATCH('RCCP-EXT-6'!$B6,'RCCP Conversion'!$B$2:$B$9999,0),MATCH(CONCATENATE('RCCP-EXT-6'!Z$8,'RCCP-EXT-6'!Z$7),'RCCP Conversion'!$B$2:$AL$2,0)),0)</f>
        <v>0</v>
      </c>
      <c r="AA9" s="7">
        <f>IFERROR(INDEX('RCCP Conversion'!$B$2:$AL$9999,MATCH('RCCP-EXT-6'!$B6,'RCCP Conversion'!$B$2:$B$9999,0),MATCH(CONCATENATE('RCCP-EXT-6'!AA$8,'RCCP-EXT-6'!AA$7),'RCCP Conversion'!$B$2:$AL$2,0)),0)</f>
        <v>0</v>
      </c>
      <c r="AB9" s="7">
        <f>IFERROR(INDEX('RCCP Conversion'!$B$2:$AL$9999,MATCH('RCCP-EXT-6'!$B6,'RCCP Conversion'!$B$2:$B$9999,0),MATCH(CONCATENATE('RCCP-EXT-6'!AB$8,'RCCP-EXT-6'!AB$7),'RCCP Conversion'!$B$2:$AL$2,0)),0)</f>
        <v>0</v>
      </c>
      <c r="AC9" s="7">
        <f>IFERROR(INDEX('RCCP Conversion'!$B$2:$AL$9999,MATCH('RCCP-EXT-6'!$B6,'RCCP Conversion'!$B$2:$B$9999,0),MATCH(CONCATENATE('RCCP-EXT-6'!AC$8,'RCCP-EXT-6'!AC$7),'RCCP Conversion'!$B$2:$AL$2,0)),0)</f>
        <v>0</v>
      </c>
      <c r="AD9" s="7">
        <f>IFERROR(INDEX('RCCP Conversion'!$B$2:$AL$9999,MATCH('RCCP-EXT-6'!$B6,'RCCP Conversion'!$B$2:$B$9999,0),MATCH(CONCATENATE('RCCP-EXT-6'!AD$8,'RCCP-EXT-6'!AD$7),'RCCP Conversion'!$B$2:$AL$2,0)),0)</f>
        <v>0</v>
      </c>
      <c r="AE9" s="7">
        <f>IFERROR(INDEX('RCCP Conversion'!$B$2:$AL$9999,MATCH('RCCP-EXT-6'!$B6,'RCCP Conversion'!$B$2:$B$9999,0),MATCH(CONCATENATE('RCCP-EXT-6'!AE$8,'RCCP-EXT-6'!AE$7),'RCCP Conversion'!$B$2:$AL$2,0)),0)</f>
        <v>0</v>
      </c>
      <c r="AF9" s="7">
        <f>IFERROR(INDEX('RCCP Conversion'!$B$2:$AL$9999,MATCH('RCCP-EXT-6'!$B6,'RCCP Conversion'!$B$2:$B$9999,0),MATCH(CONCATENATE('RCCP-EXT-6'!AF$8,'RCCP-EXT-6'!AF$7),'RCCP Conversion'!$B$2:$AL$2,0)),0)</f>
        <v>0</v>
      </c>
      <c r="AG9" s="7">
        <f>IFERROR(INDEX('RCCP Conversion'!$B$2:$AL$9999,MATCH('RCCP-EXT-6'!$B6,'RCCP Conversion'!$B$2:$B$9999,0),MATCH(CONCATENATE('RCCP-EXT-6'!AG$8,'RCCP-EXT-6'!AG$7),'RCCP Conversion'!$B$2:$AL$2,0)),0)</f>
        <v>0</v>
      </c>
      <c r="AH9" s="7">
        <f>IFERROR(INDEX('RCCP Conversion'!$B$2:$AL$9999,MATCH('RCCP-EXT-6'!$B6,'RCCP Conversion'!$B$2:$B$9999,0),MATCH(CONCATENATE('RCCP-EXT-6'!AH$8,'RCCP-EXT-6'!AH$7),'RCCP Conversion'!$B$2:$AL$2,0)),0)</f>
        <v>0</v>
      </c>
      <c r="AI9" s="7">
        <f>IFERROR(INDEX('RCCP Conversion'!$B$2:$AL$9999,MATCH('RCCP-EXT-6'!$B6,'RCCP Conversion'!$B$2:$B$9999,0),MATCH(CONCATENATE('RCCP-EXT-6'!AI$8,'RCCP-EXT-6'!AI$7),'RCCP Conversion'!$B$2:$AL$2,0)),0)</f>
        <v>0</v>
      </c>
      <c r="AJ9" s="7">
        <f>IFERROR(INDEX('RCCP Conversion'!$B$2:$AL$9999,MATCH('RCCP-EXT-6'!$B6,'RCCP Conversion'!$B$2:$B$9999,0),MATCH(CONCATENATE('RCCP-EXT-6'!AJ$8,'RCCP-EXT-6'!AJ$7),'RCCP Conversion'!$B$2:$AL$2,0)),0)</f>
        <v>0</v>
      </c>
      <c r="AK9" s="7">
        <f>IFERROR(INDEX('RCCP Conversion'!$B$2:$AL$9999,MATCH('RCCP-EXT-6'!$B6,'RCCP Conversion'!$B$2:$B$9999,0),MATCH(CONCATENATE('RCCP-EXT-6'!AK$8,'RCCP-EXT-6'!AK$7),'RCCP Conversion'!$B$2:$AL$2,0)),0)</f>
        <v>0</v>
      </c>
      <c r="AL9" s="7">
        <f>IFERROR(INDEX('RCCP Conversion'!$B$2:$AL$9999,MATCH('RCCP-EXT-6'!$B6,'RCCP Conversion'!$B$2:$B$9999,0),MATCH(CONCATENATE('RCCP-EXT-6'!AL$8,'RCCP-EXT-6'!AL$7),'RCCP Conversion'!$B$2:$AL$2,0)),0)</f>
        <v>0</v>
      </c>
      <c r="AM9" s="7">
        <f>IFERROR(INDEX('RCCP Conversion'!$B$2:$AL$9999,MATCH('RCCP-EXT-6'!$B6,'RCCP Conversion'!$B$2:$B$9999,0),MATCH(CONCATENATE('RCCP-EXT-6'!AM$8,'RCCP-EXT-6'!AM$7),'RCCP Conversion'!$B$2:$AL$2,0)),0)</f>
        <v>0</v>
      </c>
      <c r="AN9" s="7">
        <f>IFERROR(INDEX('RCCP Conversion'!$B$2:$AL$9999,MATCH('RCCP-EXT-6'!$B6,'RCCP Conversion'!$B$2:$B$9999,0),MATCH(CONCATENATE('RCCP-EXT-6'!AN$8,'RCCP-EXT-6'!AN$7),'RCCP Conversion'!$B$2:$AL$2,0)),0)</f>
        <v>0</v>
      </c>
    </row>
    <row r="10" spans="1:40" ht="21.75" customHeight="1">
      <c r="B10" s="129" t="s">
        <v>77</v>
      </c>
      <c r="C10" s="102" t="s">
        <v>78</v>
      </c>
      <c r="D10" s="16"/>
      <c r="E10" s="8">
        <f t="shared" ref="E10:AN10" si="1">SUM(E9:E9)</f>
        <v>492660.06500000006</v>
      </c>
      <c r="F10" s="8">
        <f t="shared" si="1"/>
        <v>404415.516</v>
      </c>
      <c r="G10" s="8">
        <f t="shared" si="1"/>
        <v>399448.16600000003</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493660.06500000006</v>
      </c>
      <c r="F12" s="97">
        <f t="shared" si="3"/>
        <v>404515.516</v>
      </c>
      <c r="G12" s="97">
        <f t="shared" si="3"/>
        <v>399458.16600000003</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493660.06500000006</v>
      </c>
      <c r="F16" s="80">
        <f t="shared" si="4"/>
        <v>404515.516</v>
      </c>
      <c r="G16" s="80">
        <f t="shared" si="4"/>
        <v>399458.16600000003</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448827.19524296903</v>
      </c>
      <c r="F17" s="10">
        <v>448827.19524296903</v>
      </c>
      <c r="G17" s="10">
        <v>448827.19524296903</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1.0998889332736648</v>
      </c>
      <c r="F18" s="11">
        <f t="shared" ref="F18:G18" si="5">F16/F17</f>
        <v>0.90127229429807332</v>
      </c>
      <c r="G18" s="11">
        <f t="shared" si="5"/>
        <v>0.89000437191368609</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 t="shared" ref="E19:F19" si="6">E17</f>
        <v>448827.19524296903</v>
      </c>
      <c r="F19" s="12">
        <f t="shared" si="6"/>
        <v>448827.19524296903</v>
      </c>
      <c r="G19" s="12">
        <f>G17</f>
        <v>448827.19524296903</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1.0998889332736648</v>
      </c>
      <c r="F20" s="11">
        <f t="shared" ref="F20:G20" si="7">F16/F19</f>
        <v>0.90127229429807332</v>
      </c>
      <c r="G20" s="11">
        <f t="shared" si="7"/>
        <v>0.89000437191368609</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493660.06500000006</v>
      </c>
      <c r="F22" s="83">
        <f t="shared" si="8"/>
        <v>404515.516</v>
      </c>
      <c r="G22" s="83">
        <f t="shared" si="8"/>
        <v>399458.16600000003</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Conversion'!$B$2:$AL$9999,MATCH('RCCP-EXT-6'!$B25,'RCCP Conversion'!$B$2:$B$9999,0),MATCH(CONCATENATE('RCCP-EXT-6'!E$8,'RCCP-EXT-6'!E$7),'RCCP Conversion'!$B$2:$AL$2,0)),0)</f>
        <v>0</v>
      </c>
      <c r="F28" s="7">
        <f>IFERROR(INDEX('RCCP Conversion'!$B$2:$AL$9999,MATCH('RCCP-EXT-6'!$B25,'RCCP Conversion'!$B$2:$B$9999,0),MATCH(CONCATENATE('RCCP-EXT-6'!F$8,'RCCP-EXT-6'!F$7),'RCCP Conversion'!$B$2:$AL$2,0)),0)</f>
        <v>0</v>
      </c>
      <c r="G28" s="7">
        <f>IFERROR(INDEX('RCCP Conversion'!$B$2:$AL$9999,MATCH('RCCP-EXT-6'!$B25,'RCCP Conversion'!$B$2:$B$9999,0),MATCH(CONCATENATE('RCCP-EXT-6'!G$8,'RCCP-EXT-6'!G$7),'RCCP Conversion'!$B$2:$AL$2,0)),0)</f>
        <v>0</v>
      </c>
      <c r="H28" s="7">
        <f>IFERROR(INDEX('RCCP Conversion'!$B$2:$AL$9999,MATCH('RCCP-EXT-6'!$B25,'RCCP Conversion'!$B$2:$B$9999,0),MATCH(CONCATENATE('RCCP-EXT-6'!H$8,'RCCP-EXT-6'!H$7),'RCCP Conversion'!$B$2:$AL$2,0)),0)</f>
        <v>0</v>
      </c>
      <c r="I28" s="7">
        <f>IFERROR(INDEX('RCCP Conversion'!$B$2:$AL$9999,MATCH('RCCP-EXT-6'!$B25,'RCCP Conversion'!$B$2:$B$9999,0),MATCH(CONCATENATE('RCCP-EXT-6'!I$8,'RCCP-EXT-6'!I$7),'RCCP Conversion'!$B$2:$AL$2,0)),0)</f>
        <v>0</v>
      </c>
      <c r="J28" s="7">
        <f>IFERROR(INDEX('RCCP Conversion'!$B$2:$AL$9999,MATCH('RCCP-EXT-6'!$B25,'RCCP Conversion'!$B$2:$B$9999,0),MATCH(CONCATENATE('RCCP-EXT-6'!J$8,'RCCP-EXT-6'!J$7),'RCCP Conversion'!$B$2:$AL$2,0)),0)</f>
        <v>0</v>
      </c>
      <c r="K28" s="7">
        <f>IFERROR(INDEX('RCCP Conversion'!$B$2:$AL$9999,MATCH('RCCP-EXT-6'!$B25,'RCCP Conversion'!$B$2:$B$9999,0),MATCH(CONCATENATE('RCCP-EXT-6'!K$8,'RCCP-EXT-6'!K$7),'RCCP Conversion'!$B$2:$AL$2,0)),0)</f>
        <v>0</v>
      </c>
      <c r="L28" s="7">
        <f>IFERROR(INDEX('RCCP Conversion'!$B$2:$AL$9999,MATCH('RCCP-EXT-6'!$B25,'RCCP Conversion'!$B$2:$B$9999,0),MATCH(CONCATENATE('RCCP-EXT-6'!L$8,'RCCP-EXT-6'!L$7),'RCCP Conversion'!$B$2:$AL$2,0)),0)</f>
        <v>0</v>
      </c>
      <c r="M28" s="7">
        <f>IFERROR(INDEX('RCCP Conversion'!$B$2:$AL$9999,MATCH('RCCP-EXT-6'!$B25,'RCCP Conversion'!$B$2:$B$9999,0),MATCH(CONCATENATE('RCCP-EXT-6'!M$8,'RCCP-EXT-6'!M$7),'RCCP Conversion'!$B$2:$AL$2,0)),0)</f>
        <v>0</v>
      </c>
      <c r="N28" s="7">
        <f>IFERROR(INDEX('RCCP Conversion'!$B$2:$AL$9999,MATCH('RCCP-EXT-6'!$B25,'RCCP Conversion'!$B$2:$B$9999,0),MATCH(CONCATENATE('RCCP-EXT-6'!N$8,'RCCP-EXT-6'!N$7),'RCCP Conversion'!$B$2:$AL$2,0)),0)</f>
        <v>0</v>
      </c>
      <c r="O28" s="7">
        <f>IFERROR(INDEX('RCCP Conversion'!$B$2:$AL$9999,MATCH('RCCP-EXT-6'!$B25,'RCCP Conversion'!$B$2:$B$9999,0),MATCH(CONCATENATE('RCCP-EXT-6'!O$8,'RCCP-EXT-6'!O$7),'RCCP Conversion'!$B$2:$AL$2,0)),0)</f>
        <v>0</v>
      </c>
      <c r="P28" s="7">
        <f>IFERROR(INDEX('RCCP Conversion'!$B$2:$AL$9999,MATCH('RCCP-EXT-6'!$B25,'RCCP Conversion'!$B$2:$B$9999,0),MATCH(CONCATENATE('RCCP-EXT-6'!P$8,'RCCP-EXT-6'!P$7),'RCCP Conversion'!$B$2:$AL$2,0)),0)</f>
        <v>0</v>
      </c>
      <c r="Q28" s="7">
        <f>IFERROR(INDEX('RCCP Conversion'!$B$2:$AL$9999,MATCH('RCCP-EXT-6'!$B25,'RCCP Conversion'!$B$2:$B$9999,0),MATCH(CONCATENATE('RCCP-EXT-6'!Q$8,'RCCP-EXT-6'!Q$7),'RCCP Conversion'!$B$2:$AL$2,0)),0)</f>
        <v>0</v>
      </c>
      <c r="R28" s="7">
        <f>IFERROR(INDEX('RCCP Conversion'!$B$2:$AL$9999,MATCH('RCCP-EXT-6'!$B25,'RCCP Conversion'!$B$2:$B$9999,0),MATCH(CONCATENATE('RCCP-EXT-6'!R$8,'RCCP-EXT-6'!R$7),'RCCP Conversion'!$B$2:$AL$2,0)),0)</f>
        <v>0</v>
      </c>
      <c r="S28" s="7">
        <f>IFERROR(INDEX('RCCP Conversion'!$B$2:$AL$9999,MATCH('RCCP-EXT-6'!$B25,'RCCP Conversion'!$B$2:$B$9999,0),MATCH(CONCATENATE('RCCP-EXT-6'!S$8,'RCCP-EXT-6'!S$7),'RCCP Conversion'!$B$2:$AL$2,0)),0)</f>
        <v>0</v>
      </c>
      <c r="T28" s="7">
        <f>IFERROR(INDEX('RCCP Conversion'!$B$2:$AL$9999,MATCH('RCCP-EXT-6'!$B25,'RCCP Conversion'!$B$2:$B$9999,0),MATCH(CONCATENATE('RCCP-EXT-6'!T$8,'RCCP-EXT-6'!T$7),'RCCP Conversion'!$B$2:$AL$2,0)),0)</f>
        <v>0</v>
      </c>
      <c r="U28" s="7">
        <f>IFERROR(INDEX('RCCP Conversion'!$B$2:$AL$9999,MATCH('RCCP-EXT-6'!$B25,'RCCP Conversion'!$B$2:$B$9999,0),MATCH(CONCATENATE('RCCP-EXT-6'!U$8,'RCCP-EXT-6'!U$7),'RCCP Conversion'!$B$2:$AL$2,0)),0)</f>
        <v>0</v>
      </c>
      <c r="V28" s="7">
        <f>IFERROR(INDEX('RCCP Conversion'!$B$2:$AL$9999,MATCH('RCCP-EXT-6'!$B25,'RCCP Conversion'!$B$2:$B$9999,0),MATCH(CONCATENATE('RCCP-EXT-6'!V$8,'RCCP-EXT-6'!V$7),'RCCP Conversion'!$B$2:$AL$2,0)),0)</f>
        <v>0</v>
      </c>
      <c r="W28" s="7">
        <f>IFERROR(INDEX('RCCP Conversion'!$B$2:$AL$9999,MATCH('RCCP-EXT-6'!$B25,'RCCP Conversion'!$B$2:$B$9999,0),MATCH(CONCATENATE('RCCP-EXT-6'!W$8,'RCCP-EXT-6'!W$7),'RCCP Conversion'!$B$2:$AL$2,0)),0)</f>
        <v>0</v>
      </c>
      <c r="X28" s="7">
        <f>IFERROR(INDEX('RCCP Conversion'!$B$2:$AL$9999,MATCH('RCCP-EXT-6'!$B25,'RCCP Conversion'!$B$2:$B$9999,0),MATCH(CONCATENATE('RCCP-EXT-6'!X$8,'RCCP-EXT-6'!X$7),'RCCP Conversion'!$B$2:$AL$2,0)),0)</f>
        <v>0</v>
      </c>
      <c r="Y28" s="7">
        <f>IFERROR(INDEX('RCCP Conversion'!$B$2:$AL$9999,MATCH('RCCP-EXT-6'!$B25,'RCCP Conversion'!$B$2:$B$9999,0),MATCH(CONCATENATE('RCCP-EXT-6'!Y$8,'RCCP-EXT-6'!Y$7),'RCCP Conversion'!$B$2:$AL$2,0)),0)</f>
        <v>0</v>
      </c>
      <c r="Z28" s="7">
        <f>IFERROR(INDEX('RCCP Conversion'!$B$2:$AL$9999,MATCH('RCCP-EXT-6'!$B25,'RCCP Conversion'!$B$2:$B$9999,0),MATCH(CONCATENATE('RCCP-EXT-6'!Z$8,'RCCP-EXT-6'!Z$7),'RCCP Conversion'!$B$2:$AL$2,0)),0)</f>
        <v>0</v>
      </c>
      <c r="AA28" s="7">
        <f>IFERROR(INDEX('RCCP Conversion'!$B$2:$AL$9999,MATCH('RCCP-EXT-6'!$B25,'RCCP Conversion'!$B$2:$B$9999,0),MATCH(CONCATENATE('RCCP-EXT-6'!AA$8,'RCCP-EXT-6'!AA$7),'RCCP Conversion'!$B$2:$AL$2,0)),0)</f>
        <v>0</v>
      </c>
      <c r="AB28" s="7">
        <f>IFERROR(INDEX('RCCP Conversion'!$B$2:$AL$9999,MATCH('RCCP-EXT-6'!$B25,'RCCP Conversion'!$B$2:$B$9999,0),MATCH(CONCATENATE('RCCP-EXT-6'!AB$8,'RCCP-EXT-6'!AB$7),'RCCP Conversion'!$B$2:$AL$2,0)),0)</f>
        <v>0</v>
      </c>
      <c r="AC28" s="7">
        <f>IFERROR(INDEX('RCCP Conversion'!$B$2:$AL$9999,MATCH('RCCP-EXT-6'!$B25,'RCCP Conversion'!$B$2:$B$9999,0),MATCH(CONCATENATE('RCCP-EXT-6'!AC$8,'RCCP-EXT-6'!AC$7),'RCCP Conversion'!$B$2:$AL$2,0)),0)</f>
        <v>0</v>
      </c>
      <c r="AD28" s="7">
        <f>IFERROR(INDEX('RCCP Conversion'!$B$2:$AL$9999,MATCH('RCCP-EXT-6'!$B25,'RCCP Conversion'!$B$2:$B$9999,0),MATCH(CONCATENATE('RCCP-EXT-6'!AD$8,'RCCP-EXT-6'!AD$7),'RCCP Conversion'!$B$2:$AL$2,0)),0)</f>
        <v>0</v>
      </c>
      <c r="AE28" s="7">
        <f>IFERROR(INDEX('RCCP Conversion'!$B$2:$AL$9999,MATCH('RCCP-EXT-6'!$B25,'RCCP Conversion'!$B$2:$B$9999,0),MATCH(CONCATENATE('RCCP-EXT-6'!AE$8,'RCCP-EXT-6'!AE$7),'RCCP Conversion'!$B$2:$AL$2,0)),0)</f>
        <v>0</v>
      </c>
      <c r="AF28" s="7">
        <f>IFERROR(INDEX('RCCP Conversion'!$B$2:$AL$9999,MATCH('RCCP-EXT-6'!$B25,'RCCP Conversion'!$B$2:$B$9999,0),MATCH(CONCATENATE('RCCP-EXT-6'!AF$8,'RCCP-EXT-6'!AF$7),'RCCP Conversion'!$B$2:$AL$2,0)),0)</f>
        <v>0</v>
      </c>
      <c r="AG28" s="7">
        <f>IFERROR(INDEX('RCCP Conversion'!$B$2:$AL$9999,MATCH('RCCP-EXT-6'!$B25,'RCCP Conversion'!$B$2:$B$9999,0),MATCH(CONCATENATE('RCCP-EXT-6'!AG$8,'RCCP-EXT-6'!AG$7),'RCCP Conversion'!$B$2:$AL$2,0)),0)</f>
        <v>0</v>
      </c>
      <c r="AH28" s="7">
        <f>IFERROR(INDEX('RCCP Conversion'!$B$2:$AL$9999,MATCH('RCCP-EXT-6'!$B25,'RCCP Conversion'!$B$2:$B$9999,0),MATCH(CONCATENATE('RCCP-EXT-6'!AH$8,'RCCP-EXT-6'!AH$7),'RCCP Conversion'!$B$2:$AL$2,0)),0)</f>
        <v>0</v>
      </c>
      <c r="AI28" s="7">
        <f>IFERROR(INDEX('RCCP Conversion'!$B$2:$AL$9999,MATCH('RCCP-EXT-6'!$B25,'RCCP Conversion'!$B$2:$B$9999,0),MATCH(CONCATENATE('RCCP-EXT-6'!AI$8,'RCCP-EXT-6'!AI$7),'RCCP Conversion'!$B$2:$AL$2,0)),0)</f>
        <v>0</v>
      </c>
      <c r="AJ28" s="7">
        <f>IFERROR(INDEX('RCCP Conversion'!$B$2:$AL$9999,MATCH('RCCP-EXT-6'!$B25,'RCCP Conversion'!$B$2:$B$9999,0),MATCH(CONCATENATE('RCCP-EXT-6'!AJ$8,'RCCP-EXT-6'!AJ$7),'RCCP Conversion'!$B$2:$AL$2,0)),0)</f>
        <v>0</v>
      </c>
      <c r="AK28" s="7">
        <f>IFERROR(INDEX('RCCP Conversion'!$B$2:$AL$9999,MATCH('RCCP-EXT-6'!$B25,'RCCP Conversion'!$B$2:$B$9999,0),MATCH(CONCATENATE('RCCP-EXT-6'!AK$8,'RCCP-EXT-6'!AK$7),'RCCP Conversion'!$B$2:$AL$2,0)),0)</f>
        <v>0</v>
      </c>
      <c r="AL28" s="7">
        <f>IFERROR(INDEX('RCCP Conversion'!$B$2:$AL$9999,MATCH('RCCP-EXT-6'!$B25,'RCCP Conversion'!$B$2:$B$9999,0),MATCH(CONCATENATE('RCCP-EXT-6'!AL$8,'RCCP-EXT-6'!AL$7),'RCCP Conversion'!$B$2:$AL$2,0)),0)</f>
        <v>0</v>
      </c>
      <c r="AM28" s="7">
        <f>IFERROR(INDEX('RCCP Conversion'!$B$2:$AL$9999,MATCH('RCCP-EXT-6'!$B25,'RCCP Conversion'!$B$2:$B$9999,0),MATCH(CONCATENATE('RCCP-EXT-6'!AM$8,'RCCP-EXT-6'!AM$7),'RCCP Conversion'!$B$2:$AL$2,0)),0)</f>
        <v>0</v>
      </c>
      <c r="AN28" s="7">
        <f>IFERROR(INDEX('RCCP Conversion'!$B$2:$AL$9999,MATCH('RCCP-EXT-6'!$B25,'RCCP Conversion'!$B$2:$B$9999,0),MATCH(CONCATENATE('RCCP-EXT-6'!AN$8,'RCCP-EXT-6'!AN$7),'RCCP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Conversion'!$B$2:$AL$9999,MATCH('RCCP-EXT-6'!$B42,'RCCP Conversion'!$B$2:$B$9999,0),MATCH(CONCATENATE('RCCP-EXT-6'!E$8,'RCCP-EXT-6'!E$7),'RCCP Conversion'!$B$2:$AL$2,0)),0)</f>
        <v>0</v>
      </c>
      <c r="F45" s="7">
        <f>IFERROR(INDEX('RCCP Conversion'!$B$2:$AL$9999,MATCH('RCCP-EXT-6'!$B42,'RCCP Conversion'!$B$2:$B$9999,0),MATCH(CONCATENATE('RCCP-EXT-6'!F$8,'RCCP-EXT-6'!F$7),'RCCP Conversion'!$B$2:$AL$2,0)),0)</f>
        <v>0</v>
      </c>
      <c r="G45" s="7">
        <f>IFERROR(INDEX('RCCP Conversion'!$B$2:$AL$9999,MATCH('RCCP-EXT-6'!$B42,'RCCP Conversion'!$B$2:$B$9999,0),MATCH(CONCATENATE('RCCP-EXT-6'!G$8,'RCCP-EXT-6'!G$7),'RCCP Conversion'!$B$2:$AL$2,0)),0)</f>
        <v>0</v>
      </c>
      <c r="H45" s="7">
        <f>IFERROR(INDEX('RCCP Conversion'!$B$2:$AL$9999,MATCH('RCCP-EXT-6'!$B42,'RCCP Conversion'!$B$2:$B$9999,0),MATCH(CONCATENATE('RCCP-EXT-6'!H$8,'RCCP-EXT-6'!H$7),'RCCP Conversion'!$B$2:$AL$2,0)),0)</f>
        <v>0</v>
      </c>
      <c r="I45" s="7">
        <f>IFERROR(INDEX('RCCP Conversion'!$B$2:$AL$9999,MATCH('RCCP-EXT-6'!$B42,'RCCP Conversion'!$B$2:$B$9999,0),MATCH(CONCATENATE('RCCP-EXT-6'!I$8,'RCCP-EXT-6'!I$7),'RCCP Conversion'!$B$2:$AL$2,0)),0)</f>
        <v>0</v>
      </c>
      <c r="J45" s="7">
        <f>IFERROR(INDEX('RCCP Conversion'!$B$2:$AL$9999,MATCH('RCCP-EXT-6'!$B42,'RCCP Conversion'!$B$2:$B$9999,0),MATCH(CONCATENATE('RCCP-EXT-6'!J$8,'RCCP-EXT-6'!J$7),'RCCP Conversion'!$B$2:$AL$2,0)),0)</f>
        <v>0</v>
      </c>
      <c r="K45" s="7">
        <f>IFERROR(INDEX('RCCP Conversion'!$B$2:$AL$9999,MATCH('RCCP-EXT-6'!$B42,'RCCP Conversion'!$B$2:$B$9999,0),MATCH(CONCATENATE('RCCP-EXT-6'!K$8,'RCCP-EXT-6'!K$7),'RCCP Conversion'!$B$2:$AL$2,0)),0)</f>
        <v>0</v>
      </c>
      <c r="L45" s="7">
        <f>IFERROR(INDEX('RCCP Conversion'!$B$2:$AL$9999,MATCH('RCCP-EXT-6'!$B42,'RCCP Conversion'!$B$2:$B$9999,0),MATCH(CONCATENATE('RCCP-EXT-6'!L$8,'RCCP-EXT-6'!L$7),'RCCP Conversion'!$B$2:$AL$2,0)),0)</f>
        <v>0</v>
      </c>
      <c r="M45" s="7">
        <f>IFERROR(INDEX('RCCP Conversion'!$B$2:$AL$9999,MATCH('RCCP-EXT-6'!$B42,'RCCP Conversion'!$B$2:$B$9999,0),MATCH(CONCATENATE('RCCP-EXT-6'!M$8,'RCCP-EXT-6'!M$7),'RCCP Conversion'!$B$2:$AL$2,0)),0)</f>
        <v>0</v>
      </c>
      <c r="N45" s="7">
        <f>IFERROR(INDEX('RCCP Conversion'!$B$2:$AL$9999,MATCH('RCCP-EXT-6'!$B42,'RCCP Conversion'!$B$2:$B$9999,0),MATCH(CONCATENATE('RCCP-EXT-6'!N$8,'RCCP-EXT-6'!N$7),'RCCP Conversion'!$B$2:$AL$2,0)),0)</f>
        <v>0</v>
      </c>
      <c r="O45" s="7">
        <f>IFERROR(INDEX('RCCP Conversion'!$B$2:$AL$9999,MATCH('RCCP-EXT-6'!$B42,'RCCP Conversion'!$B$2:$B$9999,0),MATCH(CONCATENATE('RCCP-EXT-6'!O$8,'RCCP-EXT-6'!O$7),'RCCP Conversion'!$B$2:$AL$2,0)),0)</f>
        <v>0</v>
      </c>
      <c r="P45" s="7">
        <f>IFERROR(INDEX('RCCP Conversion'!$B$2:$AL$9999,MATCH('RCCP-EXT-6'!$B42,'RCCP Conversion'!$B$2:$B$9999,0),MATCH(CONCATENATE('RCCP-EXT-6'!P$8,'RCCP-EXT-6'!P$7),'RCCP Conversion'!$B$2:$AL$2,0)),0)</f>
        <v>0</v>
      </c>
      <c r="Q45" s="7">
        <f>IFERROR(INDEX('RCCP Conversion'!$B$2:$AL$9999,MATCH('RCCP-EXT-6'!$B42,'RCCP Conversion'!$B$2:$B$9999,0),MATCH(CONCATENATE('RCCP-EXT-6'!Q$8,'RCCP-EXT-6'!Q$7),'RCCP Conversion'!$B$2:$AL$2,0)),0)</f>
        <v>0</v>
      </c>
      <c r="R45" s="7">
        <f>IFERROR(INDEX('RCCP Conversion'!$B$2:$AL$9999,MATCH('RCCP-EXT-6'!$B42,'RCCP Conversion'!$B$2:$B$9999,0),MATCH(CONCATENATE('RCCP-EXT-6'!R$8,'RCCP-EXT-6'!R$7),'RCCP Conversion'!$B$2:$AL$2,0)),0)</f>
        <v>0</v>
      </c>
      <c r="S45" s="7">
        <f>IFERROR(INDEX('RCCP Conversion'!$B$2:$AL$9999,MATCH('RCCP-EXT-6'!$B42,'RCCP Conversion'!$B$2:$B$9999,0),MATCH(CONCATENATE('RCCP-EXT-6'!S$8,'RCCP-EXT-6'!S$7),'RCCP Conversion'!$B$2:$AL$2,0)),0)</f>
        <v>0</v>
      </c>
      <c r="T45" s="7">
        <f>IFERROR(INDEX('RCCP Conversion'!$B$2:$AL$9999,MATCH('RCCP-EXT-6'!$B42,'RCCP Conversion'!$B$2:$B$9999,0),MATCH(CONCATENATE('RCCP-EXT-6'!T$8,'RCCP-EXT-6'!T$7),'RCCP Conversion'!$B$2:$AL$2,0)),0)</f>
        <v>0</v>
      </c>
      <c r="U45" s="7">
        <f>IFERROR(INDEX('RCCP Conversion'!$B$2:$AL$9999,MATCH('RCCP-EXT-6'!$B42,'RCCP Conversion'!$B$2:$B$9999,0),MATCH(CONCATENATE('RCCP-EXT-6'!U$8,'RCCP-EXT-6'!U$7),'RCCP Conversion'!$B$2:$AL$2,0)),0)</f>
        <v>0</v>
      </c>
      <c r="V45" s="7">
        <f>IFERROR(INDEX('RCCP Conversion'!$B$2:$AL$9999,MATCH('RCCP-EXT-6'!$B42,'RCCP Conversion'!$B$2:$B$9999,0),MATCH(CONCATENATE('RCCP-EXT-6'!V$8,'RCCP-EXT-6'!V$7),'RCCP Conversion'!$B$2:$AL$2,0)),0)</f>
        <v>0</v>
      </c>
      <c r="W45" s="7">
        <f>IFERROR(INDEX('RCCP Conversion'!$B$2:$AL$9999,MATCH('RCCP-EXT-6'!$B42,'RCCP Conversion'!$B$2:$B$9999,0),MATCH(CONCATENATE('RCCP-EXT-6'!W$8,'RCCP-EXT-6'!W$7),'RCCP Conversion'!$B$2:$AL$2,0)),0)</f>
        <v>0</v>
      </c>
      <c r="X45" s="7">
        <f>IFERROR(INDEX('RCCP Conversion'!$B$2:$AL$9999,MATCH('RCCP-EXT-6'!$B42,'RCCP Conversion'!$B$2:$B$9999,0),MATCH(CONCATENATE('RCCP-EXT-6'!X$8,'RCCP-EXT-6'!X$7),'RCCP Conversion'!$B$2:$AL$2,0)),0)</f>
        <v>0</v>
      </c>
      <c r="Y45" s="7">
        <f>IFERROR(INDEX('RCCP Conversion'!$B$2:$AL$9999,MATCH('RCCP-EXT-6'!$B42,'RCCP Conversion'!$B$2:$B$9999,0),MATCH(CONCATENATE('RCCP-EXT-6'!Y$8,'RCCP-EXT-6'!Y$7),'RCCP Conversion'!$B$2:$AL$2,0)),0)</f>
        <v>0</v>
      </c>
      <c r="Z45" s="7">
        <f>IFERROR(INDEX('RCCP Conversion'!$B$2:$AL$9999,MATCH('RCCP-EXT-6'!$B42,'RCCP Conversion'!$B$2:$B$9999,0),MATCH(CONCATENATE('RCCP-EXT-6'!Z$8,'RCCP-EXT-6'!Z$7),'RCCP Conversion'!$B$2:$AL$2,0)),0)</f>
        <v>0</v>
      </c>
      <c r="AA45" s="7">
        <f>IFERROR(INDEX('RCCP Conversion'!$B$2:$AL$9999,MATCH('RCCP-EXT-6'!$B42,'RCCP Conversion'!$B$2:$B$9999,0),MATCH(CONCATENATE('RCCP-EXT-6'!AA$8,'RCCP-EXT-6'!AA$7),'RCCP Conversion'!$B$2:$AL$2,0)),0)</f>
        <v>0</v>
      </c>
      <c r="AB45" s="7">
        <f>IFERROR(INDEX('RCCP Conversion'!$B$2:$AL$9999,MATCH('RCCP-EXT-6'!$B42,'RCCP Conversion'!$B$2:$B$9999,0),MATCH(CONCATENATE('RCCP-EXT-6'!AB$8,'RCCP-EXT-6'!AB$7),'RCCP Conversion'!$B$2:$AL$2,0)),0)</f>
        <v>0</v>
      </c>
      <c r="AC45" s="7">
        <f>IFERROR(INDEX('RCCP Conversion'!$B$2:$AL$9999,MATCH('RCCP-EXT-6'!$B42,'RCCP Conversion'!$B$2:$B$9999,0),MATCH(CONCATENATE('RCCP-EXT-6'!AC$8,'RCCP-EXT-6'!AC$7),'RCCP Conversion'!$B$2:$AL$2,0)),0)</f>
        <v>0</v>
      </c>
      <c r="AD45" s="7">
        <f>IFERROR(INDEX('RCCP Conversion'!$B$2:$AL$9999,MATCH('RCCP-EXT-6'!$B42,'RCCP Conversion'!$B$2:$B$9999,0),MATCH(CONCATENATE('RCCP-EXT-6'!AD$8,'RCCP-EXT-6'!AD$7),'RCCP Conversion'!$B$2:$AL$2,0)),0)</f>
        <v>0</v>
      </c>
      <c r="AE45" s="7">
        <f>IFERROR(INDEX('RCCP Conversion'!$B$2:$AL$9999,MATCH('RCCP-EXT-6'!$B42,'RCCP Conversion'!$B$2:$B$9999,0),MATCH(CONCATENATE('RCCP-EXT-6'!AE$8,'RCCP-EXT-6'!AE$7),'RCCP Conversion'!$B$2:$AL$2,0)),0)</f>
        <v>0</v>
      </c>
      <c r="AF45" s="7">
        <f>IFERROR(INDEX('RCCP Conversion'!$B$2:$AL$9999,MATCH('RCCP-EXT-6'!$B42,'RCCP Conversion'!$B$2:$B$9999,0),MATCH(CONCATENATE('RCCP-EXT-6'!AF$8,'RCCP-EXT-6'!AF$7),'RCCP Conversion'!$B$2:$AL$2,0)),0)</f>
        <v>0</v>
      </c>
      <c r="AG45" s="7">
        <f>IFERROR(INDEX('RCCP Conversion'!$B$2:$AL$9999,MATCH('RCCP-EXT-6'!$B42,'RCCP Conversion'!$B$2:$B$9999,0),MATCH(CONCATENATE('RCCP-EXT-6'!AG$8,'RCCP-EXT-6'!AG$7),'RCCP Conversion'!$B$2:$AL$2,0)),0)</f>
        <v>0</v>
      </c>
      <c r="AH45" s="7">
        <f>IFERROR(INDEX('RCCP Conversion'!$B$2:$AL$9999,MATCH('RCCP-EXT-6'!$B42,'RCCP Conversion'!$B$2:$B$9999,0),MATCH(CONCATENATE('RCCP-EXT-6'!AH$8,'RCCP-EXT-6'!AH$7),'RCCP Conversion'!$B$2:$AL$2,0)),0)</f>
        <v>0</v>
      </c>
      <c r="AI45" s="7">
        <f>IFERROR(INDEX('RCCP Conversion'!$B$2:$AL$9999,MATCH('RCCP-EXT-6'!$B42,'RCCP Conversion'!$B$2:$B$9999,0),MATCH(CONCATENATE('RCCP-EXT-6'!AI$8,'RCCP-EXT-6'!AI$7),'RCCP Conversion'!$B$2:$AL$2,0)),0)</f>
        <v>0</v>
      </c>
      <c r="AJ45" s="7">
        <f>IFERROR(INDEX('RCCP Conversion'!$B$2:$AL$9999,MATCH('RCCP-EXT-6'!$B42,'RCCP Conversion'!$B$2:$B$9999,0),MATCH(CONCATENATE('RCCP-EXT-6'!AJ$8,'RCCP-EXT-6'!AJ$7),'RCCP Conversion'!$B$2:$AL$2,0)),0)</f>
        <v>0</v>
      </c>
      <c r="AK45" s="7">
        <f>IFERROR(INDEX('RCCP Conversion'!$B$2:$AL$9999,MATCH('RCCP-EXT-6'!$B42,'RCCP Conversion'!$B$2:$B$9999,0),MATCH(CONCATENATE('RCCP-EXT-6'!AK$8,'RCCP-EXT-6'!AK$7),'RCCP Conversion'!$B$2:$AL$2,0)),0)</f>
        <v>0</v>
      </c>
      <c r="AL45" s="7">
        <f>IFERROR(INDEX('RCCP Conversion'!$B$2:$AL$9999,MATCH('RCCP-EXT-6'!$B42,'RCCP Conversion'!$B$2:$B$9999,0),MATCH(CONCATENATE('RCCP-EXT-6'!AL$8,'RCCP-EXT-6'!AL$7),'RCCP Conversion'!$B$2:$AL$2,0)),0)</f>
        <v>0</v>
      </c>
      <c r="AM45" s="7">
        <f>IFERROR(INDEX('RCCP Conversion'!$B$2:$AL$9999,MATCH('RCCP-EXT-6'!$B42,'RCCP Conversion'!$B$2:$B$9999,0),MATCH(CONCATENATE('RCCP-EXT-6'!AM$8,'RCCP-EXT-6'!AM$7),'RCCP Conversion'!$B$2:$AL$2,0)),0)</f>
        <v>0</v>
      </c>
      <c r="AN45" s="7">
        <f>IFERROR(INDEX('RCCP Conversion'!$B$2:$AL$9999,MATCH('RCCP-EXT-6'!$B42,'RCCP Conversion'!$B$2:$B$9999,0),MATCH(CONCATENATE('RCCP-EXT-6'!AN$8,'RCCP-EXT-6'!AN$7),'RCCP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131" priority="16">
      <formula>E18&gt;100%</formula>
    </cfRule>
    <cfRule type="expression" dxfId="130" priority="17">
      <formula>E18&gt;95%</formula>
    </cfRule>
    <cfRule type="expression" dxfId="129" priority="18">
      <formula>E18&lt;=95%</formula>
    </cfRule>
  </conditionalFormatting>
  <conditionalFormatting sqref="E20:AN21">
    <cfRule type="expression" dxfId="128" priority="13">
      <formula>E20&gt;100%</formula>
    </cfRule>
    <cfRule type="expression" dxfId="127" priority="14">
      <formula>E20&gt;95%</formula>
    </cfRule>
    <cfRule type="expression" dxfId="126" priority="15">
      <formula>E20&lt;=95%</formula>
    </cfRule>
  </conditionalFormatting>
  <conditionalFormatting sqref="E37:AN37">
    <cfRule type="expression" dxfId="125" priority="10">
      <formula>E37&gt;100%</formula>
    </cfRule>
    <cfRule type="expression" dxfId="124" priority="11">
      <formula>E37&gt;95%</formula>
    </cfRule>
    <cfRule type="expression" dxfId="123" priority="12">
      <formula>E37&lt;=95%</formula>
    </cfRule>
  </conditionalFormatting>
  <conditionalFormatting sqref="E39:AN39">
    <cfRule type="expression" dxfId="122" priority="7">
      <formula>E39&gt;100%</formula>
    </cfRule>
    <cfRule type="expression" dxfId="121" priority="8">
      <formula>E39&gt;95%</formula>
    </cfRule>
    <cfRule type="expression" dxfId="120" priority="9">
      <formula>E39&lt;=95%</formula>
    </cfRule>
  </conditionalFormatting>
  <conditionalFormatting sqref="E54:AN54">
    <cfRule type="expression" dxfId="119" priority="4">
      <formula>E54&gt;100%</formula>
    </cfRule>
    <cfRule type="expression" dxfId="118" priority="5">
      <formula>E54&gt;95%</formula>
    </cfRule>
    <cfRule type="expression" dxfId="117" priority="6">
      <formula>E54&lt;=95%</formula>
    </cfRule>
  </conditionalFormatting>
  <conditionalFormatting sqref="E56:AN56">
    <cfRule type="expression" dxfId="116" priority="1">
      <formula>E56&gt;100%</formula>
    </cfRule>
    <cfRule type="expression" dxfId="115" priority="2">
      <formula>E56&gt;95%</formula>
    </cfRule>
    <cfRule type="expression" dxfId="114" priority="3">
      <formula>E56&lt;=95%</formula>
    </cfRule>
  </conditionalFormatting>
  <dataValidations count="3">
    <dataValidation type="whole" operator="greaterThanOrEqual" allowBlank="1" showInputMessage="1" showErrorMessage="1" errorTitle="Enter absolute value" error="Only an absolute value (0 or higher) can be entered here. This will be deducted from the current volume." sqref="E15:AN15 E34:AN34 E51:AN51" xr:uid="{98D908FB-9281-4434-88B7-E6723B9F9ED3}">
      <formula1>0</formula1>
    </dataValidation>
    <dataValidation type="whole" allowBlank="1" showInputMessage="1" showErrorMessage="1" errorTitle="Incorrect Value!" error="Please enter a value between 2000 and 2099" sqref="C4" xr:uid="{28446440-D819-460E-9D9F-6260DD2A5FD2}">
      <formula1>2000</formula1>
      <formula2>2099</formula2>
    </dataValidation>
    <dataValidation type="whole" allowBlank="1" showInputMessage="1" showErrorMessage="1" errorTitle="Unknown Value!" error="Please specify the month between 1 and 12" sqref="C3" xr:uid="{B40600DA-8BE5-48B8-A332-01D050196F44}">
      <formula1>1</formula1>
      <formula2>12</formula2>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BFC7-CF9A-4F43-B8CF-EB8C8C54E405}">
  <sheetPr>
    <tabColor rgb="FF92D050"/>
    <pageSetUpPr fitToPage="1"/>
  </sheetPr>
  <dimension ref="A1:AN57"/>
  <sheetViews>
    <sheetView showGridLines="0" topLeftCell="A12" zoomScale="80" zoomScaleNormal="80" zoomScaleSheetLayoutView="75" zoomScalePageLayoutView="30" workbookViewId="0">
      <pane xSplit="3" topLeftCell="AJ1" activePane="topRight" state="frozen"/>
      <selection pane="topRight" activeCell="B6" sqref="B6: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433209.321</v>
      </c>
      <c r="F9" s="7">
        <f>460456.4868-55000</f>
        <v>405456.48680000001</v>
      </c>
      <c r="G9" s="7">
        <f>481706.7488-55000</f>
        <v>426706.7488</v>
      </c>
      <c r="H9" s="7">
        <f>IFERROR(INDEX('RCCP Conversion'!$B$2:$AL$9999,MATCH('RCCP-EXT-10'!$B6,'RCCP Conversion'!$B$2:$B$9999,0),MATCH(CONCATENATE('RCCP-EXT-10'!H$8,'RCCP-EXT-10'!H$7),'RCCP Conversion'!$B$2:$AL$2,0)),0)</f>
        <v>0</v>
      </c>
      <c r="I9" s="7">
        <f>IFERROR(INDEX('RCCP Conversion'!$B$2:$AL$9999,MATCH('RCCP-EXT-10'!$B6,'RCCP Conversion'!$B$2:$B$9999,0),MATCH(CONCATENATE('RCCP-EXT-10'!I$8,'RCCP-EXT-10'!I$7),'RCCP Conversion'!$B$2:$AL$2,0)),0)</f>
        <v>0</v>
      </c>
      <c r="J9" s="7">
        <f>IFERROR(INDEX('RCCP Conversion'!$B$2:$AL$9999,MATCH('RCCP-EXT-10'!$B6,'RCCP Conversion'!$B$2:$B$9999,0),MATCH(CONCATENATE('RCCP-EXT-10'!J$8,'RCCP-EXT-10'!J$7),'RCCP Conversion'!$B$2:$AL$2,0)),0)</f>
        <v>0</v>
      </c>
      <c r="K9" s="7">
        <f>IFERROR(INDEX('RCCP Conversion'!$B$2:$AL$9999,MATCH('RCCP-EXT-10'!$B6,'RCCP Conversion'!$B$2:$B$9999,0),MATCH(CONCATENATE('RCCP-EXT-10'!K$8,'RCCP-EXT-10'!K$7),'RCCP Conversion'!$B$2:$AL$2,0)),0)</f>
        <v>0</v>
      </c>
      <c r="L9" s="7">
        <f>IFERROR(INDEX('RCCP Conversion'!$B$2:$AL$9999,MATCH('RCCP-EXT-10'!$B6,'RCCP Conversion'!$B$2:$B$9999,0),MATCH(CONCATENATE('RCCP-EXT-10'!L$8,'RCCP-EXT-10'!L$7),'RCCP Conversion'!$B$2:$AL$2,0)),0)</f>
        <v>0</v>
      </c>
      <c r="M9" s="7">
        <f>IFERROR(INDEX('RCCP Conversion'!$B$2:$AL$9999,MATCH('RCCP-EXT-10'!$B6,'RCCP Conversion'!$B$2:$B$9999,0),MATCH(CONCATENATE('RCCP-EXT-10'!M$8,'RCCP-EXT-10'!M$7),'RCCP Conversion'!$B$2:$AL$2,0)),0)</f>
        <v>0</v>
      </c>
      <c r="N9" s="7">
        <f>IFERROR(INDEX('RCCP Conversion'!$B$2:$AL$9999,MATCH('RCCP-EXT-10'!$B6,'RCCP Conversion'!$B$2:$B$9999,0),MATCH(CONCATENATE('RCCP-EXT-10'!N$8,'RCCP-EXT-10'!N$7),'RCCP Conversion'!$B$2:$AL$2,0)),0)</f>
        <v>0</v>
      </c>
      <c r="O9" s="7">
        <f>IFERROR(INDEX('RCCP Conversion'!$B$2:$AL$9999,MATCH('RCCP-EXT-10'!$B6,'RCCP Conversion'!$B$2:$B$9999,0),MATCH(CONCATENATE('RCCP-EXT-10'!O$8,'RCCP-EXT-10'!O$7),'RCCP Conversion'!$B$2:$AL$2,0)),0)</f>
        <v>0</v>
      </c>
      <c r="P9" s="7">
        <f>IFERROR(INDEX('RCCP Conversion'!$B$2:$AL$9999,MATCH('RCCP-EXT-10'!$B6,'RCCP Conversion'!$B$2:$B$9999,0),MATCH(CONCATENATE('RCCP-EXT-10'!P$8,'RCCP-EXT-10'!P$7),'RCCP Conversion'!$B$2:$AL$2,0)),0)</f>
        <v>0</v>
      </c>
      <c r="Q9" s="7">
        <f>IFERROR(INDEX('RCCP Conversion'!$B$2:$AL$9999,MATCH('RCCP-EXT-10'!$B6,'RCCP Conversion'!$B$2:$B$9999,0),MATCH(CONCATENATE('RCCP-EXT-10'!Q$8,'RCCP-EXT-10'!Q$7),'RCCP Conversion'!$B$2:$AL$2,0)),0)</f>
        <v>0</v>
      </c>
      <c r="R9" s="7">
        <f>IFERROR(INDEX('RCCP Conversion'!$B$2:$AL$9999,MATCH('RCCP-EXT-10'!$B6,'RCCP Conversion'!$B$2:$B$9999,0),MATCH(CONCATENATE('RCCP-EXT-10'!R$8,'RCCP-EXT-10'!R$7),'RCCP Conversion'!$B$2:$AL$2,0)),0)</f>
        <v>0</v>
      </c>
      <c r="S9" s="7">
        <f>IFERROR(INDEX('RCCP Conversion'!$B$2:$AL$9999,MATCH('RCCP-EXT-10'!$B6,'RCCP Conversion'!$B$2:$B$9999,0),MATCH(CONCATENATE('RCCP-EXT-10'!S$8,'RCCP-EXT-10'!S$7),'RCCP Conversion'!$B$2:$AL$2,0)),0)</f>
        <v>0</v>
      </c>
      <c r="T9" s="7">
        <f>IFERROR(INDEX('RCCP Conversion'!$B$2:$AL$9999,MATCH('RCCP-EXT-10'!$B6,'RCCP Conversion'!$B$2:$B$9999,0),MATCH(CONCATENATE('RCCP-EXT-10'!T$8,'RCCP-EXT-10'!T$7),'RCCP Conversion'!$B$2:$AL$2,0)),0)</f>
        <v>0</v>
      </c>
      <c r="U9" s="7">
        <f>IFERROR(INDEX('RCCP Conversion'!$B$2:$AL$9999,MATCH('RCCP-EXT-10'!$B6,'RCCP Conversion'!$B$2:$B$9999,0),MATCH(CONCATENATE('RCCP-EXT-10'!U$8,'RCCP-EXT-10'!U$7),'RCCP Conversion'!$B$2:$AL$2,0)),0)</f>
        <v>0</v>
      </c>
      <c r="V9" s="7">
        <f>IFERROR(INDEX('RCCP Conversion'!$B$2:$AL$9999,MATCH('RCCP-EXT-10'!$B6,'RCCP Conversion'!$B$2:$B$9999,0),MATCH(CONCATENATE('RCCP-EXT-10'!V$8,'RCCP-EXT-10'!V$7),'RCCP Conversion'!$B$2:$AL$2,0)),0)</f>
        <v>0</v>
      </c>
      <c r="W9" s="7">
        <f>IFERROR(INDEX('RCCP Conversion'!$B$2:$AL$9999,MATCH('RCCP-EXT-10'!$B6,'RCCP Conversion'!$B$2:$B$9999,0),MATCH(CONCATENATE('RCCP-EXT-10'!W$8,'RCCP-EXT-10'!W$7),'RCCP Conversion'!$B$2:$AL$2,0)),0)</f>
        <v>0</v>
      </c>
      <c r="X9" s="7">
        <f>IFERROR(INDEX('RCCP Conversion'!$B$2:$AL$9999,MATCH('RCCP-EXT-10'!$B6,'RCCP Conversion'!$B$2:$B$9999,0),MATCH(CONCATENATE('RCCP-EXT-10'!X$8,'RCCP-EXT-10'!X$7),'RCCP Conversion'!$B$2:$AL$2,0)),0)</f>
        <v>0</v>
      </c>
      <c r="Y9" s="7">
        <f>IFERROR(INDEX('RCCP Conversion'!$B$2:$AL$9999,MATCH('RCCP-EXT-10'!$B6,'RCCP Conversion'!$B$2:$B$9999,0),MATCH(CONCATENATE('RCCP-EXT-10'!Y$8,'RCCP-EXT-10'!Y$7),'RCCP Conversion'!$B$2:$AL$2,0)),0)</f>
        <v>0</v>
      </c>
      <c r="Z9" s="7">
        <f>IFERROR(INDEX('RCCP Conversion'!$B$2:$AL$9999,MATCH('RCCP-EXT-10'!$B6,'RCCP Conversion'!$B$2:$B$9999,0),MATCH(CONCATENATE('RCCP-EXT-10'!Z$8,'RCCP-EXT-10'!Z$7),'RCCP Conversion'!$B$2:$AL$2,0)),0)</f>
        <v>0</v>
      </c>
      <c r="AA9" s="7">
        <f>IFERROR(INDEX('RCCP Conversion'!$B$2:$AL$9999,MATCH('RCCP-EXT-10'!$B6,'RCCP Conversion'!$B$2:$B$9999,0),MATCH(CONCATENATE('RCCP-EXT-10'!AA$8,'RCCP-EXT-10'!AA$7),'RCCP Conversion'!$B$2:$AL$2,0)),0)</f>
        <v>0</v>
      </c>
      <c r="AB9" s="7">
        <f>IFERROR(INDEX('RCCP Conversion'!$B$2:$AL$9999,MATCH('RCCP-EXT-10'!$B6,'RCCP Conversion'!$B$2:$B$9999,0),MATCH(CONCATENATE('RCCP-EXT-10'!AB$8,'RCCP-EXT-10'!AB$7),'RCCP Conversion'!$B$2:$AL$2,0)),0)</f>
        <v>0</v>
      </c>
      <c r="AC9" s="7">
        <f>IFERROR(INDEX('RCCP Conversion'!$B$2:$AL$9999,MATCH('RCCP-EXT-10'!$B6,'RCCP Conversion'!$B$2:$B$9999,0),MATCH(CONCATENATE('RCCP-EXT-10'!AC$8,'RCCP-EXT-10'!AC$7),'RCCP Conversion'!$B$2:$AL$2,0)),0)</f>
        <v>0</v>
      </c>
      <c r="AD9" s="7">
        <f>IFERROR(INDEX('RCCP Conversion'!$B$2:$AL$9999,MATCH('RCCP-EXT-10'!$B6,'RCCP Conversion'!$B$2:$B$9999,0),MATCH(CONCATENATE('RCCP-EXT-10'!AD$8,'RCCP-EXT-10'!AD$7),'RCCP Conversion'!$B$2:$AL$2,0)),0)</f>
        <v>0</v>
      </c>
      <c r="AE9" s="7">
        <f>IFERROR(INDEX('RCCP Conversion'!$B$2:$AL$9999,MATCH('RCCP-EXT-10'!$B6,'RCCP Conversion'!$B$2:$B$9999,0),MATCH(CONCATENATE('RCCP-EXT-10'!AE$8,'RCCP-EXT-10'!AE$7),'RCCP Conversion'!$B$2:$AL$2,0)),0)</f>
        <v>0</v>
      </c>
      <c r="AF9" s="7">
        <f>IFERROR(INDEX('RCCP Conversion'!$B$2:$AL$9999,MATCH('RCCP-EXT-10'!$B6,'RCCP Conversion'!$B$2:$B$9999,0),MATCH(CONCATENATE('RCCP-EXT-10'!AF$8,'RCCP-EXT-10'!AF$7),'RCCP Conversion'!$B$2:$AL$2,0)),0)</f>
        <v>0</v>
      </c>
      <c r="AG9" s="7">
        <f>IFERROR(INDEX('RCCP Conversion'!$B$2:$AL$9999,MATCH('RCCP-EXT-10'!$B6,'RCCP Conversion'!$B$2:$B$9999,0),MATCH(CONCATENATE('RCCP-EXT-10'!AG$8,'RCCP-EXT-10'!AG$7),'RCCP Conversion'!$B$2:$AL$2,0)),0)</f>
        <v>0</v>
      </c>
      <c r="AH9" s="7">
        <f>IFERROR(INDEX('RCCP Conversion'!$B$2:$AL$9999,MATCH('RCCP-EXT-10'!$B6,'RCCP Conversion'!$B$2:$B$9999,0),MATCH(CONCATENATE('RCCP-EXT-10'!AH$8,'RCCP-EXT-10'!AH$7),'RCCP Conversion'!$B$2:$AL$2,0)),0)</f>
        <v>0</v>
      </c>
      <c r="AI9" s="7">
        <f>IFERROR(INDEX('RCCP Conversion'!$B$2:$AL$9999,MATCH('RCCP-EXT-10'!$B6,'RCCP Conversion'!$B$2:$B$9999,0),MATCH(CONCATENATE('RCCP-EXT-10'!AI$8,'RCCP-EXT-10'!AI$7),'RCCP Conversion'!$B$2:$AL$2,0)),0)</f>
        <v>0</v>
      </c>
      <c r="AJ9" s="7">
        <f>IFERROR(INDEX('RCCP Conversion'!$B$2:$AL$9999,MATCH('RCCP-EXT-10'!$B6,'RCCP Conversion'!$B$2:$B$9999,0),MATCH(CONCATENATE('RCCP-EXT-10'!AJ$8,'RCCP-EXT-10'!AJ$7),'RCCP Conversion'!$B$2:$AL$2,0)),0)</f>
        <v>0</v>
      </c>
      <c r="AK9" s="7">
        <f>IFERROR(INDEX('RCCP Conversion'!$B$2:$AL$9999,MATCH('RCCP-EXT-10'!$B6,'RCCP Conversion'!$B$2:$B$9999,0),MATCH(CONCATENATE('RCCP-EXT-10'!AK$8,'RCCP-EXT-10'!AK$7),'RCCP Conversion'!$B$2:$AL$2,0)),0)</f>
        <v>0</v>
      </c>
      <c r="AL9" s="7">
        <f>IFERROR(INDEX('RCCP Conversion'!$B$2:$AL$9999,MATCH('RCCP-EXT-10'!$B6,'RCCP Conversion'!$B$2:$B$9999,0),MATCH(CONCATENATE('RCCP-EXT-10'!AL$8,'RCCP-EXT-10'!AL$7),'RCCP Conversion'!$B$2:$AL$2,0)),0)</f>
        <v>0</v>
      </c>
      <c r="AM9" s="7">
        <f>IFERROR(INDEX('RCCP Conversion'!$B$2:$AL$9999,MATCH('RCCP-EXT-10'!$B6,'RCCP Conversion'!$B$2:$B$9999,0),MATCH(CONCATENATE('RCCP-EXT-10'!AM$8,'RCCP-EXT-10'!AM$7),'RCCP Conversion'!$B$2:$AL$2,0)),0)</f>
        <v>0</v>
      </c>
      <c r="AN9" s="7">
        <f>IFERROR(INDEX('RCCP Conversion'!$B$2:$AL$9999,MATCH('RCCP-EXT-10'!$B6,'RCCP Conversion'!$B$2:$B$9999,0),MATCH(CONCATENATE('RCCP-EXT-10'!AN$8,'RCCP-EXT-10'!AN$7),'RCCP Conversion'!$B$2:$AL$2,0)),0)</f>
        <v>0</v>
      </c>
    </row>
    <row r="10" spans="1:40" ht="21.75" customHeight="1">
      <c r="B10" s="129" t="s">
        <v>77</v>
      </c>
      <c r="C10" s="102" t="s">
        <v>78</v>
      </c>
      <c r="D10" s="16"/>
      <c r="E10" s="8">
        <f t="shared" ref="E10:AN10" si="1">SUM(E9:E9)</f>
        <v>433209.321</v>
      </c>
      <c r="F10" s="8">
        <f t="shared" si="1"/>
        <v>405456.48680000001</v>
      </c>
      <c r="G10" s="8">
        <f t="shared" si="1"/>
        <v>426706.7488</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434209.321</v>
      </c>
      <c r="F12" s="97">
        <f t="shared" si="3"/>
        <v>405556.48680000001</v>
      </c>
      <c r="G12" s="97">
        <f t="shared" si="3"/>
        <v>426716.7488</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434209.321</v>
      </c>
      <c r="F16" s="80">
        <f t="shared" si="4"/>
        <v>405556.48680000001</v>
      </c>
      <c r="G16" s="80">
        <f t="shared" si="4"/>
        <v>426716.7488</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447267.80951915105</v>
      </c>
      <c r="F17" s="10">
        <v>447267.80951915105</v>
      </c>
      <c r="G17" s="10">
        <v>447267.80951915105</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0.97080387132445323</v>
      </c>
      <c r="F18" s="11">
        <f t="shared" ref="F18:G18" si="5">F16/F17</f>
        <v>0.90674195229029764</v>
      </c>
      <c r="G18" s="11">
        <f t="shared" si="5"/>
        <v>0.95405200132501133</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 t="shared" ref="E19:F19" si="6">E17</f>
        <v>447267.80951915105</v>
      </c>
      <c r="F19" s="12">
        <f t="shared" si="6"/>
        <v>447267.80951915105</v>
      </c>
      <c r="G19" s="12">
        <f>G17</f>
        <v>447267.80951915105</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0.97080387132445323</v>
      </c>
      <c r="F20" s="11">
        <f t="shared" ref="F20:G20" si="7">F16/F19</f>
        <v>0.90674195229029764</v>
      </c>
      <c r="G20" s="11">
        <f t="shared" si="7"/>
        <v>0.95405200132501133</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434209.321</v>
      </c>
      <c r="F22" s="83">
        <f t="shared" si="8"/>
        <v>405556.48680000001</v>
      </c>
      <c r="G22" s="83">
        <f t="shared" si="8"/>
        <v>426716.7488</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Conversion'!$B$2:$AL$9999,MATCH('RCCP-EXT-10'!$B25,'RCCP Conversion'!$B$2:$B$9999,0),MATCH(CONCATENATE('RCCP-EXT-10'!E$8,'RCCP-EXT-10'!E$7),'RCCP Conversion'!$B$2:$AL$2,0)),0)</f>
        <v>0</v>
      </c>
      <c r="F28" s="7">
        <f>IFERROR(INDEX('RCCP Conversion'!$B$2:$AL$9999,MATCH('RCCP-EXT-10'!$B25,'RCCP Conversion'!$B$2:$B$9999,0),MATCH(CONCATENATE('RCCP-EXT-10'!F$8,'RCCP-EXT-10'!F$7),'RCCP Conversion'!$B$2:$AL$2,0)),0)</f>
        <v>0</v>
      </c>
      <c r="G28" s="7">
        <f>IFERROR(INDEX('RCCP Conversion'!$B$2:$AL$9999,MATCH('RCCP-EXT-10'!$B25,'RCCP Conversion'!$B$2:$B$9999,0),MATCH(CONCATENATE('RCCP-EXT-10'!G$8,'RCCP-EXT-10'!G$7),'RCCP Conversion'!$B$2:$AL$2,0)),0)</f>
        <v>0</v>
      </c>
      <c r="H28" s="7">
        <f>IFERROR(INDEX('RCCP Conversion'!$B$2:$AL$9999,MATCH('RCCP-EXT-10'!$B25,'RCCP Conversion'!$B$2:$B$9999,0),MATCH(CONCATENATE('RCCP-EXT-10'!H$8,'RCCP-EXT-10'!H$7),'RCCP Conversion'!$B$2:$AL$2,0)),0)</f>
        <v>0</v>
      </c>
      <c r="I28" s="7">
        <f>IFERROR(INDEX('RCCP Conversion'!$B$2:$AL$9999,MATCH('RCCP-EXT-10'!$B25,'RCCP Conversion'!$B$2:$B$9999,0),MATCH(CONCATENATE('RCCP-EXT-10'!I$8,'RCCP-EXT-10'!I$7),'RCCP Conversion'!$B$2:$AL$2,0)),0)</f>
        <v>0</v>
      </c>
      <c r="J28" s="7">
        <f>IFERROR(INDEX('RCCP Conversion'!$B$2:$AL$9999,MATCH('RCCP-EXT-10'!$B25,'RCCP Conversion'!$B$2:$B$9999,0),MATCH(CONCATENATE('RCCP-EXT-10'!J$8,'RCCP-EXT-10'!J$7),'RCCP Conversion'!$B$2:$AL$2,0)),0)</f>
        <v>0</v>
      </c>
      <c r="K28" s="7">
        <f>IFERROR(INDEX('RCCP Conversion'!$B$2:$AL$9999,MATCH('RCCP-EXT-10'!$B25,'RCCP Conversion'!$B$2:$B$9999,0),MATCH(CONCATENATE('RCCP-EXT-10'!K$8,'RCCP-EXT-10'!K$7),'RCCP Conversion'!$B$2:$AL$2,0)),0)</f>
        <v>0</v>
      </c>
      <c r="L28" s="7">
        <f>IFERROR(INDEX('RCCP Conversion'!$B$2:$AL$9999,MATCH('RCCP-EXT-10'!$B25,'RCCP Conversion'!$B$2:$B$9999,0),MATCH(CONCATENATE('RCCP-EXT-10'!L$8,'RCCP-EXT-10'!L$7),'RCCP Conversion'!$B$2:$AL$2,0)),0)</f>
        <v>0</v>
      </c>
      <c r="M28" s="7">
        <f>IFERROR(INDEX('RCCP Conversion'!$B$2:$AL$9999,MATCH('RCCP-EXT-10'!$B25,'RCCP Conversion'!$B$2:$B$9999,0),MATCH(CONCATENATE('RCCP-EXT-10'!M$8,'RCCP-EXT-10'!M$7),'RCCP Conversion'!$B$2:$AL$2,0)),0)</f>
        <v>0</v>
      </c>
      <c r="N28" s="7">
        <f>IFERROR(INDEX('RCCP Conversion'!$B$2:$AL$9999,MATCH('RCCP-EXT-10'!$B25,'RCCP Conversion'!$B$2:$B$9999,0),MATCH(CONCATENATE('RCCP-EXT-10'!N$8,'RCCP-EXT-10'!N$7),'RCCP Conversion'!$B$2:$AL$2,0)),0)</f>
        <v>0</v>
      </c>
      <c r="O28" s="7">
        <f>IFERROR(INDEX('RCCP Conversion'!$B$2:$AL$9999,MATCH('RCCP-EXT-10'!$B25,'RCCP Conversion'!$B$2:$B$9999,0),MATCH(CONCATENATE('RCCP-EXT-10'!O$8,'RCCP-EXT-10'!O$7),'RCCP Conversion'!$B$2:$AL$2,0)),0)</f>
        <v>0</v>
      </c>
      <c r="P28" s="7">
        <f>IFERROR(INDEX('RCCP Conversion'!$B$2:$AL$9999,MATCH('RCCP-EXT-10'!$B25,'RCCP Conversion'!$B$2:$B$9999,0),MATCH(CONCATENATE('RCCP-EXT-10'!P$8,'RCCP-EXT-10'!P$7),'RCCP Conversion'!$B$2:$AL$2,0)),0)</f>
        <v>0</v>
      </c>
      <c r="Q28" s="7">
        <f>IFERROR(INDEX('RCCP Conversion'!$B$2:$AL$9999,MATCH('RCCP-EXT-10'!$B25,'RCCP Conversion'!$B$2:$B$9999,0),MATCH(CONCATENATE('RCCP-EXT-10'!Q$8,'RCCP-EXT-10'!Q$7),'RCCP Conversion'!$B$2:$AL$2,0)),0)</f>
        <v>0</v>
      </c>
      <c r="R28" s="7">
        <f>IFERROR(INDEX('RCCP Conversion'!$B$2:$AL$9999,MATCH('RCCP-EXT-10'!$B25,'RCCP Conversion'!$B$2:$B$9999,0),MATCH(CONCATENATE('RCCP-EXT-10'!R$8,'RCCP-EXT-10'!R$7),'RCCP Conversion'!$B$2:$AL$2,0)),0)</f>
        <v>0</v>
      </c>
      <c r="S28" s="7">
        <f>IFERROR(INDEX('RCCP Conversion'!$B$2:$AL$9999,MATCH('RCCP-EXT-10'!$B25,'RCCP Conversion'!$B$2:$B$9999,0),MATCH(CONCATENATE('RCCP-EXT-10'!S$8,'RCCP-EXT-10'!S$7),'RCCP Conversion'!$B$2:$AL$2,0)),0)</f>
        <v>0</v>
      </c>
      <c r="T28" s="7">
        <f>IFERROR(INDEX('RCCP Conversion'!$B$2:$AL$9999,MATCH('RCCP-EXT-10'!$B25,'RCCP Conversion'!$B$2:$B$9999,0),MATCH(CONCATENATE('RCCP-EXT-10'!T$8,'RCCP-EXT-10'!T$7),'RCCP Conversion'!$B$2:$AL$2,0)),0)</f>
        <v>0</v>
      </c>
      <c r="U28" s="7">
        <f>IFERROR(INDEX('RCCP Conversion'!$B$2:$AL$9999,MATCH('RCCP-EXT-10'!$B25,'RCCP Conversion'!$B$2:$B$9999,0),MATCH(CONCATENATE('RCCP-EXT-10'!U$8,'RCCP-EXT-10'!U$7),'RCCP Conversion'!$B$2:$AL$2,0)),0)</f>
        <v>0</v>
      </c>
      <c r="V28" s="7">
        <f>IFERROR(INDEX('RCCP Conversion'!$B$2:$AL$9999,MATCH('RCCP-EXT-10'!$B25,'RCCP Conversion'!$B$2:$B$9999,0),MATCH(CONCATENATE('RCCP-EXT-10'!V$8,'RCCP-EXT-10'!V$7),'RCCP Conversion'!$B$2:$AL$2,0)),0)</f>
        <v>0</v>
      </c>
      <c r="W28" s="7">
        <f>IFERROR(INDEX('RCCP Conversion'!$B$2:$AL$9999,MATCH('RCCP-EXT-10'!$B25,'RCCP Conversion'!$B$2:$B$9999,0),MATCH(CONCATENATE('RCCP-EXT-10'!W$8,'RCCP-EXT-10'!W$7),'RCCP Conversion'!$B$2:$AL$2,0)),0)</f>
        <v>0</v>
      </c>
      <c r="X28" s="7">
        <f>IFERROR(INDEX('RCCP Conversion'!$B$2:$AL$9999,MATCH('RCCP-EXT-10'!$B25,'RCCP Conversion'!$B$2:$B$9999,0),MATCH(CONCATENATE('RCCP-EXT-10'!X$8,'RCCP-EXT-10'!X$7),'RCCP Conversion'!$B$2:$AL$2,0)),0)</f>
        <v>0</v>
      </c>
      <c r="Y28" s="7">
        <f>IFERROR(INDEX('RCCP Conversion'!$B$2:$AL$9999,MATCH('RCCP-EXT-10'!$B25,'RCCP Conversion'!$B$2:$B$9999,0),MATCH(CONCATENATE('RCCP-EXT-10'!Y$8,'RCCP-EXT-10'!Y$7),'RCCP Conversion'!$B$2:$AL$2,0)),0)</f>
        <v>0</v>
      </c>
      <c r="Z28" s="7">
        <f>IFERROR(INDEX('RCCP Conversion'!$B$2:$AL$9999,MATCH('RCCP-EXT-10'!$B25,'RCCP Conversion'!$B$2:$B$9999,0),MATCH(CONCATENATE('RCCP-EXT-10'!Z$8,'RCCP-EXT-10'!Z$7),'RCCP Conversion'!$B$2:$AL$2,0)),0)</f>
        <v>0</v>
      </c>
      <c r="AA28" s="7">
        <f>IFERROR(INDEX('RCCP Conversion'!$B$2:$AL$9999,MATCH('RCCP-EXT-10'!$B25,'RCCP Conversion'!$B$2:$B$9999,0),MATCH(CONCATENATE('RCCP-EXT-10'!AA$8,'RCCP-EXT-10'!AA$7),'RCCP Conversion'!$B$2:$AL$2,0)),0)</f>
        <v>0</v>
      </c>
      <c r="AB28" s="7">
        <f>IFERROR(INDEX('RCCP Conversion'!$B$2:$AL$9999,MATCH('RCCP-EXT-10'!$B25,'RCCP Conversion'!$B$2:$B$9999,0),MATCH(CONCATENATE('RCCP-EXT-10'!AB$8,'RCCP-EXT-10'!AB$7),'RCCP Conversion'!$B$2:$AL$2,0)),0)</f>
        <v>0</v>
      </c>
      <c r="AC28" s="7">
        <f>IFERROR(INDEX('RCCP Conversion'!$B$2:$AL$9999,MATCH('RCCP-EXT-10'!$B25,'RCCP Conversion'!$B$2:$B$9999,0),MATCH(CONCATENATE('RCCP-EXT-10'!AC$8,'RCCP-EXT-10'!AC$7),'RCCP Conversion'!$B$2:$AL$2,0)),0)</f>
        <v>0</v>
      </c>
      <c r="AD28" s="7">
        <f>IFERROR(INDEX('RCCP Conversion'!$B$2:$AL$9999,MATCH('RCCP-EXT-10'!$B25,'RCCP Conversion'!$B$2:$B$9999,0),MATCH(CONCATENATE('RCCP-EXT-10'!AD$8,'RCCP-EXT-10'!AD$7),'RCCP Conversion'!$B$2:$AL$2,0)),0)</f>
        <v>0</v>
      </c>
      <c r="AE28" s="7">
        <f>IFERROR(INDEX('RCCP Conversion'!$B$2:$AL$9999,MATCH('RCCP-EXT-10'!$B25,'RCCP Conversion'!$B$2:$B$9999,0),MATCH(CONCATENATE('RCCP-EXT-10'!AE$8,'RCCP-EXT-10'!AE$7),'RCCP Conversion'!$B$2:$AL$2,0)),0)</f>
        <v>0</v>
      </c>
      <c r="AF28" s="7">
        <f>IFERROR(INDEX('RCCP Conversion'!$B$2:$AL$9999,MATCH('RCCP-EXT-10'!$B25,'RCCP Conversion'!$B$2:$B$9999,0),MATCH(CONCATENATE('RCCP-EXT-10'!AF$8,'RCCP-EXT-10'!AF$7),'RCCP Conversion'!$B$2:$AL$2,0)),0)</f>
        <v>0</v>
      </c>
      <c r="AG28" s="7">
        <f>IFERROR(INDEX('RCCP Conversion'!$B$2:$AL$9999,MATCH('RCCP-EXT-10'!$B25,'RCCP Conversion'!$B$2:$B$9999,0),MATCH(CONCATENATE('RCCP-EXT-10'!AG$8,'RCCP-EXT-10'!AG$7),'RCCP Conversion'!$B$2:$AL$2,0)),0)</f>
        <v>0</v>
      </c>
      <c r="AH28" s="7">
        <f>IFERROR(INDEX('RCCP Conversion'!$B$2:$AL$9999,MATCH('RCCP-EXT-10'!$B25,'RCCP Conversion'!$B$2:$B$9999,0),MATCH(CONCATENATE('RCCP-EXT-10'!AH$8,'RCCP-EXT-10'!AH$7),'RCCP Conversion'!$B$2:$AL$2,0)),0)</f>
        <v>0</v>
      </c>
      <c r="AI28" s="7">
        <f>IFERROR(INDEX('RCCP Conversion'!$B$2:$AL$9999,MATCH('RCCP-EXT-10'!$B25,'RCCP Conversion'!$B$2:$B$9999,0),MATCH(CONCATENATE('RCCP-EXT-10'!AI$8,'RCCP-EXT-10'!AI$7),'RCCP Conversion'!$B$2:$AL$2,0)),0)</f>
        <v>0</v>
      </c>
      <c r="AJ28" s="7">
        <f>IFERROR(INDEX('RCCP Conversion'!$B$2:$AL$9999,MATCH('RCCP-EXT-10'!$B25,'RCCP Conversion'!$B$2:$B$9999,0),MATCH(CONCATENATE('RCCP-EXT-10'!AJ$8,'RCCP-EXT-10'!AJ$7),'RCCP Conversion'!$B$2:$AL$2,0)),0)</f>
        <v>0</v>
      </c>
      <c r="AK28" s="7">
        <f>IFERROR(INDEX('RCCP Conversion'!$B$2:$AL$9999,MATCH('RCCP-EXT-10'!$B25,'RCCP Conversion'!$B$2:$B$9999,0),MATCH(CONCATENATE('RCCP-EXT-10'!AK$8,'RCCP-EXT-10'!AK$7),'RCCP Conversion'!$B$2:$AL$2,0)),0)</f>
        <v>0</v>
      </c>
      <c r="AL28" s="7">
        <f>IFERROR(INDEX('RCCP Conversion'!$B$2:$AL$9999,MATCH('RCCP-EXT-10'!$B25,'RCCP Conversion'!$B$2:$B$9999,0),MATCH(CONCATENATE('RCCP-EXT-10'!AL$8,'RCCP-EXT-10'!AL$7),'RCCP Conversion'!$B$2:$AL$2,0)),0)</f>
        <v>0</v>
      </c>
      <c r="AM28" s="7">
        <f>IFERROR(INDEX('RCCP Conversion'!$B$2:$AL$9999,MATCH('RCCP-EXT-10'!$B25,'RCCP Conversion'!$B$2:$B$9999,0),MATCH(CONCATENATE('RCCP-EXT-10'!AM$8,'RCCP-EXT-10'!AM$7),'RCCP Conversion'!$B$2:$AL$2,0)),0)</f>
        <v>0</v>
      </c>
      <c r="AN28" s="7">
        <f>IFERROR(INDEX('RCCP Conversion'!$B$2:$AL$9999,MATCH('RCCP-EXT-10'!$B25,'RCCP Conversion'!$B$2:$B$9999,0),MATCH(CONCATENATE('RCCP-EXT-10'!AN$8,'RCCP-EXT-10'!AN$7),'RCCP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Conversion'!$B$2:$AL$9999,MATCH('RCCP-EXT-10'!$B42,'RCCP Conversion'!$B$2:$B$9999,0),MATCH(CONCATENATE('RCCP-EXT-10'!E$8,'RCCP-EXT-10'!E$7),'RCCP Conversion'!$B$2:$AL$2,0)),0)</f>
        <v>0</v>
      </c>
      <c r="F45" s="7">
        <f>IFERROR(INDEX('RCCP Conversion'!$B$2:$AL$9999,MATCH('RCCP-EXT-10'!$B42,'RCCP Conversion'!$B$2:$B$9999,0),MATCH(CONCATENATE('RCCP-EXT-10'!F$8,'RCCP-EXT-10'!F$7),'RCCP Conversion'!$B$2:$AL$2,0)),0)</f>
        <v>0</v>
      </c>
      <c r="G45" s="7">
        <f>IFERROR(INDEX('RCCP Conversion'!$B$2:$AL$9999,MATCH('RCCP-EXT-10'!$B42,'RCCP Conversion'!$B$2:$B$9999,0),MATCH(CONCATENATE('RCCP-EXT-10'!G$8,'RCCP-EXT-10'!G$7),'RCCP Conversion'!$B$2:$AL$2,0)),0)</f>
        <v>0</v>
      </c>
      <c r="H45" s="7">
        <f>IFERROR(INDEX('RCCP Conversion'!$B$2:$AL$9999,MATCH('RCCP-EXT-10'!$B42,'RCCP Conversion'!$B$2:$B$9999,0),MATCH(CONCATENATE('RCCP-EXT-10'!H$8,'RCCP-EXT-10'!H$7),'RCCP Conversion'!$B$2:$AL$2,0)),0)</f>
        <v>0</v>
      </c>
      <c r="I45" s="7">
        <f>IFERROR(INDEX('RCCP Conversion'!$B$2:$AL$9999,MATCH('RCCP-EXT-10'!$B42,'RCCP Conversion'!$B$2:$B$9999,0),MATCH(CONCATENATE('RCCP-EXT-10'!I$8,'RCCP-EXT-10'!I$7),'RCCP Conversion'!$B$2:$AL$2,0)),0)</f>
        <v>0</v>
      </c>
      <c r="J45" s="7">
        <f>IFERROR(INDEX('RCCP Conversion'!$B$2:$AL$9999,MATCH('RCCP-EXT-10'!$B42,'RCCP Conversion'!$B$2:$B$9999,0),MATCH(CONCATENATE('RCCP-EXT-10'!J$8,'RCCP-EXT-10'!J$7),'RCCP Conversion'!$B$2:$AL$2,0)),0)</f>
        <v>0</v>
      </c>
      <c r="K45" s="7">
        <f>IFERROR(INDEX('RCCP Conversion'!$B$2:$AL$9999,MATCH('RCCP-EXT-10'!$B42,'RCCP Conversion'!$B$2:$B$9999,0),MATCH(CONCATENATE('RCCP-EXT-10'!K$8,'RCCP-EXT-10'!K$7),'RCCP Conversion'!$B$2:$AL$2,0)),0)</f>
        <v>0</v>
      </c>
      <c r="L45" s="7">
        <f>IFERROR(INDEX('RCCP Conversion'!$B$2:$AL$9999,MATCH('RCCP-EXT-10'!$B42,'RCCP Conversion'!$B$2:$B$9999,0),MATCH(CONCATENATE('RCCP-EXT-10'!L$8,'RCCP-EXT-10'!L$7),'RCCP Conversion'!$B$2:$AL$2,0)),0)</f>
        <v>0</v>
      </c>
      <c r="M45" s="7">
        <f>IFERROR(INDEX('RCCP Conversion'!$B$2:$AL$9999,MATCH('RCCP-EXT-10'!$B42,'RCCP Conversion'!$B$2:$B$9999,0),MATCH(CONCATENATE('RCCP-EXT-10'!M$8,'RCCP-EXT-10'!M$7),'RCCP Conversion'!$B$2:$AL$2,0)),0)</f>
        <v>0</v>
      </c>
      <c r="N45" s="7">
        <f>IFERROR(INDEX('RCCP Conversion'!$B$2:$AL$9999,MATCH('RCCP-EXT-10'!$B42,'RCCP Conversion'!$B$2:$B$9999,0),MATCH(CONCATENATE('RCCP-EXT-10'!N$8,'RCCP-EXT-10'!N$7),'RCCP Conversion'!$B$2:$AL$2,0)),0)</f>
        <v>0</v>
      </c>
      <c r="O45" s="7">
        <f>IFERROR(INDEX('RCCP Conversion'!$B$2:$AL$9999,MATCH('RCCP-EXT-10'!$B42,'RCCP Conversion'!$B$2:$B$9999,0),MATCH(CONCATENATE('RCCP-EXT-10'!O$8,'RCCP-EXT-10'!O$7),'RCCP Conversion'!$B$2:$AL$2,0)),0)</f>
        <v>0</v>
      </c>
      <c r="P45" s="7">
        <f>IFERROR(INDEX('RCCP Conversion'!$B$2:$AL$9999,MATCH('RCCP-EXT-10'!$B42,'RCCP Conversion'!$B$2:$B$9999,0),MATCH(CONCATENATE('RCCP-EXT-10'!P$8,'RCCP-EXT-10'!P$7),'RCCP Conversion'!$B$2:$AL$2,0)),0)</f>
        <v>0</v>
      </c>
      <c r="Q45" s="7">
        <f>IFERROR(INDEX('RCCP Conversion'!$B$2:$AL$9999,MATCH('RCCP-EXT-10'!$B42,'RCCP Conversion'!$B$2:$B$9999,0),MATCH(CONCATENATE('RCCP-EXT-10'!Q$8,'RCCP-EXT-10'!Q$7),'RCCP Conversion'!$B$2:$AL$2,0)),0)</f>
        <v>0</v>
      </c>
      <c r="R45" s="7">
        <f>IFERROR(INDEX('RCCP Conversion'!$B$2:$AL$9999,MATCH('RCCP-EXT-10'!$B42,'RCCP Conversion'!$B$2:$B$9999,0),MATCH(CONCATENATE('RCCP-EXT-10'!R$8,'RCCP-EXT-10'!R$7),'RCCP Conversion'!$B$2:$AL$2,0)),0)</f>
        <v>0</v>
      </c>
      <c r="S45" s="7">
        <f>IFERROR(INDEX('RCCP Conversion'!$B$2:$AL$9999,MATCH('RCCP-EXT-10'!$B42,'RCCP Conversion'!$B$2:$B$9999,0),MATCH(CONCATENATE('RCCP-EXT-10'!S$8,'RCCP-EXT-10'!S$7),'RCCP Conversion'!$B$2:$AL$2,0)),0)</f>
        <v>0</v>
      </c>
      <c r="T45" s="7">
        <f>IFERROR(INDEX('RCCP Conversion'!$B$2:$AL$9999,MATCH('RCCP-EXT-10'!$B42,'RCCP Conversion'!$B$2:$B$9999,0),MATCH(CONCATENATE('RCCP-EXT-10'!T$8,'RCCP-EXT-10'!T$7),'RCCP Conversion'!$B$2:$AL$2,0)),0)</f>
        <v>0</v>
      </c>
      <c r="U45" s="7">
        <f>IFERROR(INDEX('RCCP Conversion'!$B$2:$AL$9999,MATCH('RCCP-EXT-10'!$B42,'RCCP Conversion'!$B$2:$B$9999,0),MATCH(CONCATENATE('RCCP-EXT-10'!U$8,'RCCP-EXT-10'!U$7),'RCCP Conversion'!$B$2:$AL$2,0)),0)</f>
        <v>0</v>
      </c>
      <c r="V45" s="7">
        <f>IFERROR(INDEX('RCCP Conversion'!$B$2:$AL$9999,MATCH('RCCP-EXT-10'!$B42,'RCCP Conversion'!$B$2:$B$9999,0),MATCH(CONCATENATE('RCCP-EXT-10'!V$8,'RCCP-EXT-10'!V$7),'RCCP Conversion'!$B$2:$AL$2,0)),0)</f>
        <v>0</v>
      </c>
      <c r="W45" s="7">
        <f>IFERROR(INDEX('RCCP Conversion'!$B$2:$AL$9999,MATCH('RCCP-EXT-10'!$B42,'RCCP Conversion'!$B$2:$B$9999,0),MATCH(CONCATENATE('RCCP-EXT-10'!W$8,'RCCP-EXT-10'!W$7),'RCCP Conversion'!$B$2:$AL$2,0)),0)</f>
        <v>0</v>
      </c>
      <c r="X45" s="7">
        <f>IFERROR(INDEX('RCCP Conversion'!$B$2:$AL$9999,MATCH('RCCP-EXT-10'!$B42,'RCCP Conversion'!$B$2:$B$9999,0),MATCH(CONCATENATE('RCCP-EXT-10'!X$8,'RCCP-EXT-10'!X$7),'RCCP Conversion'!$B$2:$AL$2,0)),0)</f>
        <v>0</v>
      </c>
      <c r="Y45" s="7">
        <f>IFERROR(INDEX('RCCP Conversion'!$B$2:$AL$9999,MATCH('RCCP-EXT-10'!$B42,'RCCP Conversion'!$B$2:$B$9999,0),MATCH(CONCATENATE('RCCP-EXT-10'!Y$8,'RCCP-EXT-10'!Y$7),'RCCP Conversion'!$B$2:$AL$2,0)),0)</f>
        <v>0</v>
      </c>
      <c r="Z45" s="7">
        <f>IFERROR(INDEX('RCCP Conversion'!$B$2:$AL$9999,MATCH('RCCP-EXT-10'!$B42,'RCCP Conversion'!$B$2:$B$9999,0),MATCH(CONCATENATE('RCCP-EXT-10'!Z$8,'RCCP-EXT-10'!Z$7),'RCCP Conversion'!$B$2:$AL$2,0)),0)</f>
        <v>0</v>
      </c>
      <c r="AA45" s="7">
        <f>IFERROR(INDEX('RCCP Conversion'!$B$2:$AL$9999,MATCH('RCCP-EXT-10'!$B42,'RCCP Conversion'!$B$2:$B$9999,0),MATCH(CONCATENATE('RCCP-EXT-10'!AA$8,'RCCP-EXT-10'!AA$7),'RCCP Conversion'!$B$2:$AL$2,0)),0)</f>
        <v>0</v>
      </c>
      <c r="AB45" s="7">
        <f>IFERROR(INDEX('RCCP Conversion'!$B$2:$AL$9999,MATCH('RCCP-EXT-10'!$B42,'RCCP Conversion'!$B$2:$B$9999,0),MATCH(CONCATENATE('RCCP-EXT-10'!AB$8,'RCCP-EXT-10'!AB$7),'RCCP Conversion'!$B$2:$AL$2,0)),0)</f>
        <v>0</v>
      </c>
      <c r="AC45" s="7">
        <f>IFERROR(INDEX('RCCP Conversion'!$B$2:$AL$9999,MATCH('RCCP-EXT-10'!$B42,'RCCP Conversion'!$B$2:$B$9999,0),MATCH(CONCATENATE('RCCP-EXT-10'!AC$8,'RCCP-EXT-10'!AC$7),'RCCP Conversion'!$B$2:$AL$2,0)),0)</f>
        <v>0</v>
      </c>
      <c r="AD45" s="7">
        <f>IFERROR(INDEX('RCCP Conversion'!$B$2:$AL$9999,MATCH('RCCP-EXT-10'!$B42,'RCCP Conversion'!$B$2:$B$9999,0),MATCH(CONCATENATE('RCCP-EXT-10'!AD$8,'RCCP-EXT-10'!AD$7),'RCCP Conversion'!$B$2:$AL$2,0)),0)</f>
        <v>0</v>
      </c>
      <c r="AE45" s="7">
        <f>IFERROR(INDEX('RCCP Conversion'!$B$2:$AL$9999,MATCH('RCCP-EXT-10'!$B42,'RCCP Conversion'!$B$2:$B$9999,0),MATCH(CONCATENATE('RCCP-EXT-10'!AE$8,'RCCP-EXT-10'!AE$7),'RCCP Conversion'!$B$2:$AL$2,0)),0)</f>
        <v>0</v>
      </c>
      <c r="AF45" s="7">
        <f>IFERROR(INDEX('RCCP Conversion'!$B$2:$AL$9999,MATCH('RCCP-EXT-10'!$B42,'RCCP Conversion'!$B$2:$B$9999,0),MATCH(CONCATENATE('RCCP-EXT-10'!AF$8,'RCCP-EXT-10'!AF$7),'RCCP Conversion'!$B$2:$AL$2,0)),0)</f>
        <v>0</v>
      </c>
      <c r="AG45" s="7">
        <f>IFERROR(INDEX('RCCP Conversion'!$B$2:$AL$9999,MATCH('RCCP-EXT-10'!$B42,'RCCP Conversion'!$B$2:$B$9999,0),MATCH(CONCATENATE('RCCP-EXT-10'!AG$8,'RCCP-EXT-10'!AG$7),'RCCP Conversion'!$B$2:$AL$2,0)),0)</f>
        <v>0</v>
      </c>
      <c r="AH45" s="7">
        <f>IFERROR(INDEX('RCCP Conversion'!$B$2:$AL$9999,MATCH('RCCP-EXT-10'!$B42,'RCCP Conversion'!$B$2:$B$9999,0),MATCH(CONCATENATE('RCCP-EXT-10'!AH$8,'RCCP-EXT-10'!AH$7),'RCCP Conversion'!$B$2:$AL$2,0)),0)</f>
        <v>0</v>
      </c>
      <c r="AI45" s="7">
        <f>IFERROR(INDEX('RCCP Conversion'!$B$2:$AL$9999,MATCH('RCCP-EXT-10'!$B42,'RCCP Conversion'!$B$2:$B$9999,0),MATCH(CONCATENATE('RCCP-EXT-10'!AI$8,'RCCP-EXT-10'!AI$7),'RCCP Conversion'!$B$2:$AL$2,0)),0)</f>
        <v>0</v>
      </c>
      <c r="AJ45" s="7">
        <f>IFERROR(INDEX('RCCP Conversion'!$B$2:$AL$9999,MATCH('RCCP-EXT-10'!$B42,'RCCP Conversion'!$B$2:$B$9999,0),MATCH(CONCATENATE('RCCP-EXT-10'!AJ$8,'RCCP-EXT-10'!AJ$7),'RCCP Conversion'!$B$2:$AL$2,0)),0)</f>
        <v>0</v>
      </c>
      <c r="AK45" s="7">
        <f>IFERROR(INDEX('RCCP Conversion'!$B$2:$AL$9999,MATCH('RCCP-EXT-10'!$B42,'RCCP Conversion'!$B$2:$B$9999,0),MATCH(CONCATENATE('RCCP-EXT-10'!AK$8,'RCCP-EXT-10'!AK$7),'RCCP Conversion'!$B$2:$AL$2,0)),0)</f>
        <v>0</v>
      </c>
      <c r="AL45" s="7">
        <f>IFERROR(INDEX('RCCP Conversion'!$B$2:$AL$9999,MATCH('RCCP-EXT-10'!$B42,'RCCP Conversion'!$B$2:$B$9999,0),MATCH(CONCATENATE('RCCP-EXT-10'!AL$8,'RCCP-EXT-10'!AL$7),'RCCP Conversion'!$B$2:$AL$2,0)),0)</f>
        <v>0</v>
      </c>
      <c r="AM45" s="7">
        <f>IFERROR(INDEX('RCCP Conversion'!$B$2:$AL$9999,MATCH('RCCP-EXT-10'!$B42,'RCCP Conversion'!$B$2:$B$9999,0),MATCH(CONCATENATE('RCCP-EXT-10'!AM$8,'RCCP-EXT-10'!AM$7),'RCCP Conversion'!$B$2:$AL$2,0)),0)</f>
        <v>0</v>
      </c>
      <c r="AN45" s="7">
        <f>IFERROR(INDEX('RCCP Conversion'!$B$2:$AL$9999,MATCH('RCCP-EXT-10'!$B42,'RCCP Conversion'!$B$2:$B$9999,0),MATCH(CONCATENATE('RCCP-EXT-10'!AN$8,'RCCP-EXT-10'!AN$7),'RCCP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113" priority="16">
      <formula>E18&gt;100%</formula>
    </cfRule>
    <cfRule type="expression" dxfId="112" priority="17">
      <formula>E18&gt;95%</formula>
    </cfRule>
    <cfRule type="expression" dxfId="111" priority="18">
      <formula>E18&lt;=95%</formula>
    </cfRule>
  </conditionalFormatting>
  <conditionalFormatting sqref="E20:AN21">
    <cfRule type="expression" dxfId="110" priority="13">
      <formula>E20&gt;100%</formula>
    </cfRule>
    <cfRule type="expression" dxfId="109" priority="14">
      <formula>E20&gt;95%</formula>
    </cfRule>
    <cfRule type="expression" dxfId="108" priority="15">
      <formula>E20&lt;=95%</formula>
    </cfRule>
  </conditionalFormatting>
  <conditionalFormatting sqref="E37:AN37">
    <cfRule type="expression" dxfId="107" priority="10">
      <formula>E37&gt;100%</formula>
    </cfRule>
    <cfRule type="expression" dxfId="106" priority="11">
      <formula>E37&gt;95%</formula>
    </cfRule>
    <cfRule type="expression" dxfId="105" priority="12">
      <formula>E37&lt;=95%</formula>
    </cfRule>
  </conditionalFormatting>
  <conditionalFormatting sqref="E39:AN39">
    <cfRule type="expression" dxfId="104" priority="7">
      <formula>E39&gt;100%</formula>
    </cfRule>
    <cfRule type="expression" dxfId="103" priority="8">
      <formula>E39&gt;95%</formula>
    </cfRule>
    <cfRule type="expression" dxfId="102" priority="9">
      <formula>E39&lt;=95%</formula>
    </cfRule>
  </conditionalFormatting>
  <conditionalFormatting sqref="E54:AN54">
    <cfRule type="expression" dxfId="101" priority="4">
      <formula>E54&gt;100%</formula>
    </cfRule>
    <cfRule type="expression" dxfId="100" priority="5">
      <formula>E54&gt;95%</formula>
    </cfRule>
    <cfRule type="expression" dxfId="99" priority="6">
      <formula>E54&lt;=95%</formula>
    </cfRule>
  </conditionalFormatting>
  <conditionalFormatting sqref="E56:AN56">
    <cfRule type="expression" dxfId="98" priority="1">
      <formula>E56&gt;100%</formula>
    </cfRule>
    <cfRule type="expression" dxfId="97" priority="2">
      <formula>E56&gt;95%</formula>
    </cfRule>
    <cfRule type="expression" dxfId="96" priority="3">
      <formula>E56&lt;=95%</formula>
    </cfRule>
  </conditionalFormatting>
  <dataValidations disablePrompts="1" count="3">
    <dataValidation type="whole" allowBlank="1" showInputMessage="1" showErrorMessage="1" errorTitle="Unknown Value!" error="Please specify the month between 1 and 12" sqref="C3" xr:uid="{6699AE74-3977-41DB-B0FF-23C3CB01FBCB}">
      <formula1>1</formula1>
      <formula2>12</formula2>
    </dataValidation>
    <dataValidation type="whole" allowBlank="1" showInputMessage="1" showErrorMessage="1" errorTitle="Incorrect Value!" error="Please enter a value between 2000 and 2099" sqref="C4" xr:uid="{89471F11-00F6-4C06-B63B-3A11A1F8A0FE}">
      <formula1>2000</formula1>
      <formula2>2099</formula2>
    </dataValidation>
    <dataValidation type="whole" operator="greaterThanOrEqual" allowBlank="1" showInputMessage="1" showErrorMessage="1" errorTitle="Enter absolute value" error="Only an absolute value (0 or higher) can be entered here. This will be deducted from the current volume." sqref="E15:AN15 E34:AN34 E51:AN51" xr:uid="{FEE3C7E1-65F9-471A-84CD-C5A8984455E2}">
      <formula1>0</formula1>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40FA3-42FA-4A5D-A424-4C4DA40F59F9}">
  <sheetPr>
    <tabColor rgb="FF92D050"/>
    <pageSetUpPr fitToPage="1"/>
  </sheetPr>
  <dimension ref="A1:AN57"/>
  <sheetViews>
    <sheetView showGridLines="0" topLeftCell="A8" zoomScale="80" zoomScaleNormal="80" zoomScaleSheetLayoutView="75" zoomScalePageLayoutView="30" workbookViewId="0">
      <pane xSplit="3" topLeftCell="AC1" activePane="topRight" state="frozen"/>
      <selection pane="topRight" activeCell="B6" sqref="B6: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480660.26349999994</v>
      </c>
      <c r="F9" s="7">
        <v>362872.45299999998</v>
      </c>
      <c r="G9" s="7">
        <v>417774.08299999998</v>
      </c>
      <c r="H9" s="7">
        <f>IFERROR(INDEX('RCCP Conversion'!$B$2:$AL$9999,MATCH('RCCP-EXT-11'!$B6,'RCCP Conversion'!$B$2:$B$9999,0),MATCH(CONCATENATE('RCCP-EXT-11'!H$8,'RCCP-EXT-11'!H$7),'RCCP Conversion'!$B$2:$AL$2,0)),0)</f>
        <v>0</v>
      </c>
      <c r="I9" s="7">
        <f>IFERROR(INDEX('RCCP Conversion'!$B$2:$AL$9999,MATCH('RCCP-EXT-11'!$B6,'RCCP Conversion'!$B$2:$B$9999,0),MATCH(CONCATENATE('RCCP-EXT-11'!I$8,'RCCP-EXT-11'!I$7),'RCCP Conversion'!$B$2:$AL$2,0)),0)</f>
        <v>0</v>
      </c>
      <c r="J9" s="7">
        <f>IFERROR(INDEX('RCCP Conversion'!$B$2:$AL$9999,MATCH('RCCP-EXT-11'!$B6,'RCCP Conversion'!$B$2:$B$9999,0),MATCH(CONCATENATE('RCCP-EXT-11'!J$8,'RCCP-EXT-11'!J$7),'RCCP Conversion'!$B$2:$AL$2,0)),0)</f>
        <v>0</v>
      </c>
      <c r="K9" s="7">
        <f>IFERROR(INDEX('RCCP Conversion'!$B$2:$AL$9999,MATCH('RCCP-EXT-11'!$B6,'RCCP Conversion'!$B$2:$B$9999,0),MATCH(CONCATENATE('RCCP-EXT-11'!K$8,'RCCP-EXT-11'!K$7),'RCCP Conversion'!$B$2:$AL$2,0)),0)</f>
        <v>0</v>
      </c>
      <c r="L9" s="7">
        <f>IFERROR(INDEX('RCCP Conversion'!$B$2:$AL$9999,MATCH('RCCP-EXT-11'!$B6,'RCCP Conversion'!$B$2:$B$9999,0),MATCH(CONCATENATE('RCCP-EXT-11'!L$8,'RCCP-EXT-11'!L$7),'RCCP Conversion'!$B$2:$AL$2,0)),0)</f>
        <v>0</v>
      </c>
      <c r="M9" s="7">
        <f>IFERROR(INDEX('RCCP Conversion'!$B$2:$AL$9999,MATCH('RCCP-EXT-11'!$B6,'RCCP Conversion'!$B$2:$B$9999,0),MATCH(CONCATENATE('RCCP-EXT-11'!M$8,'RCCP-EXT-11'!M$7),'RCCP Conversion'!$B$2:$AL$2,0)),0)</f>
        <v>0</v>
      </c>
      <c r="N9" s="7">
        <f>IFERROR(INDEX('RCCP Conversion'!$B$2:$AL$9999,MATCH('RCCP-EXT-11'!$B6,'RCCP Conversion'!$B$2:$B$9999,0),MATCH(CONCATENATE('RCCP-EXT-11'!N$8,'RCCP-EXT-11'!N$7),'RCCP Conversion'!$B$2:$AL$2,0)),0)</f>
        <v>0</v>
      </c>
      <c r="O9" s="7">
        <f>IFERROR(INDEX('RCCP Conversion'!$B$2:$AL$9999,MATCH('RCCP-EXT-11'!$B6,'RCCP Conversion'!$B$2:$B$9999,0),MATCH(CONCATENATE('RCCP-EXT-11'!O$8,'RCCP-EXT-11'!O$7),'RCCP Conversion'!$B$2:$AL$2,0)),0)</f>
        <v>0</v>
      </c>
      <c r="P9" s="7">
        <f>IFERROR(INDEX('RCCP Conversion'!$B$2:$AL$9999,MATCH('RCCP-EXT-11'!$B6,'RCCP Conversion'!$B$2:$B$9999,0),MATCH(CONCATENATE('RCCP-EXT-11'!P$8,'RCCP-EXT-11'!P$7),'RCCP Conversion'!$B$2:$AL$2,0)),0)</f>
        <v>0</v>
      </c>
      <c r="Q9" s="7">
        <f>IFERROR(INDEX('RCCP Conversion'!$B$2:$AL$9999,MATCH('RCCP-EXT-11'!$B6,'RCCP Conversion'!$B$2:$B$9999,0),MATCH(CONCATENATE('RCCP-EXT-11'!Q$8,'RCCP-EXT-11'!Q$7),'RCCP Conversion'!$B$2:$AL$2,0)),0)</f>
        <v>0</v>
      </c>
      <c r="R9" s="7">
        <f>IFERROR(INDEX('RCCP Conversion'!$B$2:$AL$9999,MATCH('RCCP-EXT-11'!$B6,'RCCP Conversion'!$B$2:$B$9999,0),MATCH(CONCATENATE('RCCP-EXT-11'!R$8,'RCCP-EXT-11'!R$7),'RCCP Conversion'!$B$2:$AL$2,0)),0)</f>
        <v>0</v>
      </c>
      <c r="S9" s="7">
        <f>IFERROR(INDEX('RCCP Conversion'!$B$2:$AL$9999,MATCH('RCCP-EXT-11'!$B6,'RCCP Conversion'!$B$2:$B$9999,0),MATCH(CONCATENATE('RCCP-EXT-11'!S$8,'RCCP-EXT-11'!S$7),'RCCP Conversion'!$B$2:$AL$2,0)),0)</f>
        <v>0</v>
      </c>
      <c r="T9" s="7">
        <f>IFERROR(INDEX('RCCP Conversion'!$B$2:$AL$9999,MATCH('RCCP-EXT-11'!$B6,'RCCP Conversion'!$B$2:$B$9999,0),MATCH(CONCATENATE('RCCP-EXT-11'!T$8,'RCCP-EXT-11'!T$7),'RCCP Conversion'!$B$2:$AL$2,0)),0)</f>
        <v>0</v>
      </c>
      <c r="U9" s="7">
        <f>IFERROR(INDEX('RCCP Conversion'!$B$2:$AL$9999,MATCH('RCCP-EXT-11'!$B6,'RCCP Conversion'!$B$2:$B$9999,0),MATCH(CONCATENATE('RCCP-EXT-11'!U$8,'RCCP-EXT-11'!U$7),'RCCP Conversion'!$B$2:$AL$2,0)),0)</f>
        <v>0</v>
      </c>
      <c r="V9" s="7">
        <f>IFERROR(INDEX('RCCP Conversion'!$B$2:$AL$9999,MATCH('RCCP-EXT-11'!$B6,'RCCP Conversion'!$B$2:$B$9999,0),MATCH(CONCATENATE('RCCP-EXT-11'!V$8,'RCCP-EXT-11'!V$7),'RCCP Conversion'!$B$2:$AL$2,0)),0)</f>
        <v>0</v>
      </c>
      <c r="W9" s="7">
        <f>IFERROR(INDEX('RCCP Conversion'!$B$2:$AL$9999,MATCH('RCCP-EXT-11'!$B6,'RCCP Conversion'!$B$2:$B$9999,0),MATCH(CONCATENATE('RCCP-EXT-11'!W$8,'RCCP-EXT-11'!W$7),'RCCP Conversion'!$B$2:$AL$2,0)),0)</f>
        <v>0</v>
      </c>
      <c r="X9" s="7">
        <f>IFERROR(INDEX('RCCP Conversion'!$B$2:$AL$9999,MATCH('RCCP-EXT-11'!$B6,'RCCP Conversion'!$B$2:$B$9999,0),MATCH(CONCATENATE('RCCP-EXT-11'!X$8,'RCCP-EXT-11'!X$7),'RCCP Conversion'!$B$2:$AL$2,0)),0)</f>
        <v>0</v>
      </c>
      <c r="Y9" s="7">
        <f>IFERROR(INDEX('RCCP Conversion'!$B$2:$AL$9999,MATCH('RCCP-EXT-11'!$B6,'RCCP Conversion'!$B$2:$B$9999,0),MATCH(CONCATENATE('RCCP-EXT-11'!Y$8,'RCCP-EXT-11'!Y$7),'RCCP Conversion'!$B$2:$AL$2,0)),0)</f>
        <v>0</v>
      </c>
      <c r="Z9" s="7">
        <f>IFERROR(INDEX('RCCP Conversion'!$B$2:$AL$9999,MATCH('RCCP-EXT-11'!$B6,'RCCP Conversion'!$B$2:$B$9999,0),MATCH(CONCATENATE('RCCP-EXT-11'!Z$8,'RCCP-EXT-11'!Z$7),'RCCP Conversion'!$B$2:$AL$2,0)),0)</f>
        <v>0</v>
      </c>
      <c r="AA9" s="7">
        <f>IFERROR(INDEX('RCCP Conversion'!$B$2:$AL$9999,MATCH('RCCP-EXT-11'!$B6,'RCCP Conversion'!$B$2:$B$9999,0),MATCH(CONCATENATE('RCCP-EXT-11'!AA$8,'RCCP-EXT-11'!AA$7),'RCCP Conversion'!$B$2:$AL$2,0)),0)</f>
        <v>0</v>
      </c>
      <c r="AB9" s="7">
        <f>IFERROR(INDEX('RCCP Conversion'!$B$2:$AL$9999,MATCH('RCCP-EXT-11'!$B6,'RCCP Conversion'!$B$2:$B$9999,0),MATCH(CONCATENATE('RCCP-EXT-11'!AB$8,'RCCP-EXT-11'!AB$7),'RCCP Conversion'!$B$2:$AL$2,0)),0)</f>
        <v>0</v>
      </c>
      <c r="AC9" s="7">
        <f>IFERROR(INDEX('RCCP Conversion'!$B$2:$AL$9999,MATCH('RCCP-EXT-11'!$B6,'RCCP Conversion'!$B$2:$B$9999,0),MATCH(CONCATENATE('RCCP-EXT-11'!AC$8,'RCCP-EXT-11'!AC$7),'RCCP Conversion'!$B$2:$AL$2,0)),0)</f>
        <v>0</v>
      </c>
      <c r="AD9" s="7">
        <f>IFERROR(INDEX('RCCP Conversion'!$B$2:$AL$9999,MATCH('RCCP-EXT-11'!$B6,'RCCP Conversion'!$B$2:$B$9999,0),MATCH(CONCATENATE('RCCP-EXT-11'!AD$8,'RCCP-EXT-11'!AD$7),'RCCP Conversion'!$B$2:$AL$2,0)),0)</f>
        <v>0</v>
      </c>
      <c r="AE9" s="7">
        <f>IFERROR(INDEX('RCCP Conversion'!$B$2:$AL$9999,MATCH('RCCP-EXT-11'!$B6,'RCCP Conversion'!$B$2:$B$9999,0),MATCH(CONCATENATE('RCCP-EXT-11'!AE$8,'RCCP-EXT-11'!AE$7),'RCCP Conversion'!$B$2:$AL$2,0)),0)</f>
        <v>0</v>
      </c>
      <c r="AF9" s="7">
        <f>IFERROR(INDEX('RCCP Conversion'!$B$2:$AL$9999,MATCH('RCCP-EXT-11'!$B6,'RCCP Conversion'!$B$2:$B$9999,0),MATCH(CONCATENATE('RCCP-EXT-11'!AF$8,'RCCP-EXT-11'!AF$7),'RCCP Conversion'!$B$2:$AL$2,0)),0)</f>
        <v>0</v>
      </c>
      <c r="AG9" s="7">
        <f>IFERROR(INDEX('RCCP Conversion'!$B$2:$AL$9999,MATCH('RCCP-EXT-11'!$B6,'RCCP Conversion'!$B$2:$B$9999,0),MATCH(CONCATENATE('RCCP-EXT-11'!AG$8,'RCCP-EXT-11'!AG$7),'RCCP Conversion'!$B$2:$AL$2,0)),0)</f>
        <v>0</v>
      </c>
      <c r="AH9" s="7">
        <f>IFERROR(INDEX('RCCP Conversion'!$B$2:$AL$9999,MATCH('RCCP-EXT-11'!$B6,'RCCP Conversion'!$B$2:$B$9999,0),MATCH(CONCATENATE('RCCP-EXT-11'!AH$8,'RCCP-EXT-11'!AH$7),'RCCP Conversion'!$B$2:$AL$2,0)),0)</f>
        <v>0</v>
      </c>
      <c r="AI9" s="7">
        <f>IFERROR(INDEX('RCCP Conversion'!$B$2:$AL$9999,MATCH('RCCP-EXT-11'!$B6,'RCCP Conversion'!$B$2:$B$9999,0),MATCH(CONCATENATE('RCCP-EXT-11'!AI$8,'RCCP-EXT-11'!AI$7),'RCCP Conversion'!$B$2:$AL$2,0)),0)</f>
        <v>0</v>
      </c>
      <c r="AJ9" s="7">
        <f>IFERROR(INDEX('RCCP Conversion'!$B$2:$AL$9999,MATCH('RCCP-EXT-11'!$B6,'RCCP Conversion'!$B$2:$B$9999,0),MATCH(CONCATENATE('RCCP-EXT-11'!AJ$8,'RCCP-EXT-11'!AJ$7),'RCCP Conversion'!$B$2:$AL$2,0)),0)</f>
        <v>0</v>
      </c>
      <c r="AK9" s="7">
        <f>IFERROR(INDEX('RCCP Conversion'!$B$2:$AL$9999,MATCH('RCCP-EXT-11'!$B6,'RCCP Conversion'!$B$2:$B$9999,0),MATCH(CONCATENATE('RCCP-EXT-11'!AK$8,'RCCP-EXT-11'!AK$7),'RCCP Conversion'!$B$2:$AL$2,0)),0)</f>
        <v>0</v>
      </c>
      <c r="AL9" s="7">
        <f>IFERROR(INDEX('RCCP Conversion'!$B$2:$AL$9999,MATCH('RCCP-EXT-11'!$B6,'RCCP Conversion'!$B$2:$B$9999,0),MATCH(CONCATENATE('RCCP-EXT-11'!AL$8,'RCCP-EXT-11'!AL$7),'RCCP Conversion'!$B$2:$AL$2,0)),0)</f>
        <v>0</v>
      </c>
      <c r="AM9" s="7">
        <f>IFERROR(INDEX('RCCP Conversion'!$B$2:$AL$9999,MATCH('RCCP-EXT-11'!$B6,'RCCP Conversion'!$B$2:$B$9999,0),MATCH(CONCATENATE('RCCP-EXT-11'!AM$8,'RCCP-EXT-11'!AM$7),'RCCP Conversion'!$B$2:$AL$2,0)),0)</f>
        <v>0</v>
      </c>
      <c r="AN9" s="7">
        <f>IFERROR(INDEX('RCCP Conversion'!$B$2:$AL$9999,MATCH('RCCP-EXT-11'!$B6,'RCCP Conversion'!$B$2:$B$9999,0),MATCH(CONCATENATE('RCCP-EXT-11'!AN$8,'RCCP-EXT-11'!AN$7),'RCCP Conversion'!$B$2:$AL$2,0)),0)</f>
        <v>0</v>
      </c>
    </row>
    <row r="10" spans="1:40" ht="21.75" customHeight="1">
      <c r="B10" s="129" t="s">
        <v>77</v>
      </c>
      <c r="C10" s="102" t="s">
        <v>78</v>
      </c>
      <c r="D10" s="16"/>
      <c r="E10" s="8">
        <f t="shared" ref="E10:AN10" si="1">SUM(E9:E9)</f>
        <v>480660.26349999994</v>
      </c>
      <c r="F10" s="8">
        <f t="shared" si="1"/>
        <v>362872.45299999998</v>
      </c>
      <c r="G10" s="8">
        <f t="shared" si="1"/>
        <v>417774.08299999998</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481660.26349999994</v>
      </c>
      <c r="F12" s="97">
        <f t="shared" si="3"/>
        <v>362972.45299999998</v>
      </c>
      <c r="G12" s="97">
        <f t="shared" si="3"/>
        <v>417784.08299999998</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481660.26349999994</v>
      </c>
      <c r="F16" s="80">
        <f t="shared" si="4"/>
        <v>362972.45299999998</v>
      </c>
      <c r="G16" s="80">
        <f t="shared" si="4"/>
        <v>417784.08299999998</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596490.65744185972</v>
      </c>
      <c r="F17" s="10">
        <v>596490.65744185972</v>
      </c>
      <c r="G17" s="10">
        <v>596490.65744185972</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0.8074900377579638</v>
      </c>
      <c r="F18" s="11">
        <f t="shared" ref="F18:G18" si="5">F16/F17</f>
        <v>0.60851322392317453</v>
      </c>
      <c r="G18" s="11">
        <f t="shared" si="5"/>
        <v>0.70040339741737134</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E17</f>
        <v>596490.65744185972</v>
      </c>
      <c r="F19" s="12">
        <f t="shared" ref="F19:G19" si="6">F17</f>
        <v>596490.65744185972</v>
      </c>
      <c r="G19" s="12">
        <f t="shared" si="6"/>
        <v>596490.65744185972</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0.8074900377579638</v>
      </c>
      <c r="F20" s="11">
        <f t="shared" ref="F20:G20" si="7">F16/F19</f>
        <v>0.60851322392317453</v>
      </c>
      <c r="G20" s="11">
        <f t="shared" si="7"/>
        <v>0.70040339741737134</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481660.26349999994</v>
      </c>
      <c r="F22" s="83">
        <f t="shared" si="8"/>
        <v>362972.45299999998</v>
      </c>
      <c r="G22" s="83">
        <f t="shared" si="8"/>
        <v>417784.08299999998</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Conversion'!$B$2:$AL$9999,MATCH('RCCP-EXT-11'!$B25,'RCCP Conversion'!$B$2:$B$9999,0),MATCH(CONCATENATE('RCCP-EXT-11'!E$8,'RCCP-EXT-11'!E$7),'RCCP Conversion'!$B$2:$AL$2,0)),0)</f>
        <v>0</v>
      </c>
      <c r="F28" s="7">
        <f>IFERROR(INDEX('RCCP Conversion'!$B$2:$AL$9999,MATCH('RCCP-EXT-11'!$B25,'RCCP Conversion'!$B$2:$B$9999,0),MATCH(CONCATENATE('RCCP-EXT-11'!F$8,'RCCP-EXT-11'!F$7),'RCCP Conversion'!$B$2:$AL$2,0)),0)</f>
        <v>0</v>
      </c>
      <c r="G28" s="7">
        <f>IFERROR(INDEX('RCCP Conversion'!$B$2:$AL$9999,MATCH('RCCP-EXT-11'!$B25,'RCCP Conversion'!$B$2:$B$9999,0),MATCH(CONCATENATE('RCCP-EXT-11'!G$8,'RCCP-EXT-11'!G$7),'RCCP Conversion'!$B$2:$AL$2,0)),0)</f>
        <v>0</v>
      </c>
      <c r="H28" s="7">
        <f>IFERROR(INDEX('RCCP Conversion'!$B$2:$AL$9999,MATCH('RCCP-EXT-11'!$B25,'RCCP Conversion'!$B$2:$B$9999,0),MATCH(CONCATENATE('RCCP-EXT-11'!H$8,'RCCP-EXT-11'!H$7),'RCCP Conversion'!$B$2:$AL$2,0)),0)</f>
        <v>0</v>
      </c>
      <c r="I28" s="7">
        <f>IFERROR(INDEX('RCCP Conversion'!$B$2:$AL$9999,MATCH('RCCP-EXT-11'!$B25,'RCCP Conversion'!$B$2:$B$9999,0),MATCH(CONCATENATE('RCCP-EXT-11'!I$8,'RCCP-EXT-11'!I$7),'RCCP Conversion'!$B$2:$AL$2,0)),0)</f>
        <v>0</v>
      </c>
      <c r="J28" s="7">
        <f>IFERROR(INDEX('RCCP Conversion'!$B$2:$AL$9999,MATCH('RCCP-EXT-11'!$B25,'RCCP Conversion'!$B$2:$B$9999,0),MATCH(CONCATENATE('RCCP-EXT-11'!J$8,'RCCP-EXT-11'!J$7),'RCCP Conversion'!$B$2:$AL$2,0)),0)</f>
        <v>0</v>
      </c>
      <c r="K28" s="7">
        <f>IFERROR(INDEX('RCCP Conversion'!$B$2:$AL$9999,MATCH('RCCP-EXT-11'!$B25,'RCCP Conversion'!$B$2:$B$9999,0),MATCH(CONCATENATE('RCCP-EXT-11'!K$8,'RCCP-EXT-11'!K$7),'RCCP Conversion'!$B$2:$AL$2,0)),0)</f>
        <v>0</v>
      </c>
      <c r="L28" s="7">
        <f>IFERROR(INDEX('RCCP Conversion'!$B$2:$AL$9999,MATCH('RCCP-EXT-11'!$B25,'RCCP Conversion'!$B$2:$B$9999,0),MATCH(CONCATENATE('RCCP-EXT-11'!L$8,'RCCP-EXT-11'!L$7),'RCCP Conversion'!$B$2:$AL$2,0)),0)</f>
        <v>0</v>
      </c>
      <c r="M28" s="7">
        <f>IFERROR(INDEX('RCCP Conversion'!$B$2:$AL$9999,MATCH('RCCP-EXT-11'!$B25,'RCCP Conversion'!$B$2:$B$9999,0),MATCH(CONCATENATE('RCCP-EXT-11'!M$8,'RCCP-EXT-11'!M$7),'RCCP Conversion'!$B$2:$AL$2,0)),0)</f>
        <v>0</v>
      </c>
      <c r="N28" s="7">
        <f>IFERROR(INDEX('RCCP Conversion'!$B$2:$AL$9999,MATCH('RCCP-EXT-11'!$B25,'RCCP Conversion'!$B$2:$B$9999,0),MATCH(CONCATENATE('RCCP-EXT-11'!N$8,'RCCP-EXT-11'!N$7),'RCCP Conversion'!$B$2:$AL$2,0)),0)</f>
        <v>0</v>
      </c>
      <c r="O28" s="7">
        <f>IFERROR(INDEX('RCCP Conversion'!$B$2:$AL$9999,MATCH('RCCP-EXT-11'!$B25,'RCCP Conversion'!$B$2:$B$9999,0),MATCH(CONCATENATE('RCCP-EXT-11'!O$8,'RCCP-EXT-11'!O$7),'RCCP Conversion'!$B$2:$AL$2,0)),0)</f>
        <v>0</v>
      </c>
      <c r="P28" s="7">
        <f>IFERROR(INDEX('RCCP Conversion'!$B$2:$AL$9999,MATCH('RCCP-EXT-11'!$B25,'RCCP Conversion'!$B$2:$B$9999,0),MATCH(CONCATENATE('RCCP-EXT-11'!P$8,'RCCP-EXT-11'!P$7),'RCCP Conversion'!$B$2:$AL$2,0)),0)</f>
        <v>0</v>
      </c>
      <c r="Q28" s="7">
        <f>IFERROR(INDEX('RCCP Conversion'!$B$2:$AL$9999,MATCH('RCCP-EXT-11'!$B25,'RCCP Conversion'!$B$2:$B$9999,0),MATCH(CONCATENATE('RCCP-EXT-11'!Q$8,'RCCP-EXT-11'!Q$7),'RCCP Conversion'!$B$2:$AL$2,0)),0)</f>
        <v>0</v>
      </c>
      <c r="R28" s="7">
        <f>IFERROR(INDEX('RCCP Conversion'!$B$2:$AL$9999,MATCH('RCCP-EXT-11'!$B25,'RCCP Conversion'!$B$2:$B$9999,0),MATCH(CONCATENATE('RCCP-EXT-11'!R$8,'RCCP-EXT-11'!R$7),'RCCP Conversion'!$B$2:$AL$2,0)),0)</f>
        <v>0</v>
      </c>
      <c r="S28" s="7">
        <f>IFERROR(INDEX('RCCP Conversion'!$B$2:$AL$9999,MATCH('RCCP-EXT-11'!$B25,'RCCP Conversion'!$B$2:$B$9999,0),MATCH(CONCATENATE('RCCP-EXT-11'!S$8,'RCCP-EXT-11'!S$7),'RCCP Conversion'!$B$2:$AL$2,0)),0)</f>
        <v>0</v>
      </c>
      <c r="T28" s="7">
        <f>IFERROR(INDEX('RCCP Conversion'!$B$2:$AL$9999,MATCH('RCCP-EXT-11'!$B25,'RCCP Conversion'!$B$2:$B$9999,0),MATCH(CONCATENATE('RCCP-EXT-11'!T$8,'RCCP-EXT-11'!T$7),'RCCP Conversion'!$B$2:$AL$2,0)),0)</f>
        <v>0</v>
      </c>
      <c r="U28" s="7">
        <f>IFERROR(INDEX('RCCP Conversion'!$B$2:$AL$9999,MATCH('RCCP-EXT-11'!$B25,'RCCP Conversion'!$B$2:$B$9999,0),MATCH(CONCATENATE('RCCP-EXT-11'!U$8,'RCCP-EXT-11'!U$7),'RCCP Conversion'!$B$2:$AL$2,0)),0)</f>
        <v>0</v>
      </c>
      <c r="V28" s="7">
        <f>IFERROR(INDEX('RCCP Conversion'!$B$2:$AL$9999,MATCH('RCCP-EXT-11'!$B25,'RCCP Conversion'!$B$2:$B$9999,0),MATCH(CONCATENATE('RCCP-EXT-11'!V$8,'RCCP-EXT-11'!V$7),'RCCP Conversion'!$B$2:$AL$2,0)),0)</f>
        <v>0</v>
      </c>
      <c r="W28" s="7">
        <f>IFERROR(INDEX('RCCP Conversion'!$B$2:$AL$9999,MATCH('RCCP-EXT-11'!$B25,'RCCP Conversion'!$B$2:$B$9999,0),MATCH(CONCATENATE('RCCP-EXT-11'!W$8,'RCCP-EXT-11'!W$7),'RCCP Conversion'!$B$2:$AL$2,0)),0)</f>
        <v>0</v>
      </c>
      <c r="X28" s="7">
        <f>IFERROR(INDEX('RCCP Conversion'!$B$2:$AL$9999,MATCH('RCCP-EXT-11'!$B25,'RCCP Conversion'!$B$2:$B$9999,0),MATCH(CONCATENATE('RCCP-EXT-11'!X$8,'RCCP-EXT-11'!X$7),'RCCP Conversion'!$B$2:$AL$2,0)),0)</f>
        <v>0</v>
      </c>
      <c r="Y28" s="7">
        <f>IFERROR(INDEX('RCCP Conversion'!$B$2:$AL$9999,MATCH('RCCP-EXT-11'!$B25,'RCCP Conversion'!$B$2:$B$9999,0),MATCH(CONCATENATE('RCCP-EXT-11'!Y$8,'RCCP-EXT-11'!Y$7),'RCCP Conversion'!$B$2:$AL$2,0)),0)</f>
        <v>0</v>
      </c>
      <c r="Z28" s="7">
        <f>IFERROR(INDEX('RCCP Conversion'!$B$2:$AL$9999,MATCH('RCCP-EXT-11'!$B25,'RCCP Conversion'!$B$2:$B$9999,0),MATCH(CONCATENATE('RCCP-EXT-11'!Z$8,'RCCP-EXT-11'!Z$7),'RCCP Conversion'!$B$2:$AL$2,0)),0)</f>
        <v>0</v>
      </c>
      <c r="AA28" s="7">
        <f>IFERROR(INDEX('RCCP Conversion'!$B$2:$AL$9999,MATCH('RCCP-EXT-11'!$B25,'RCCP Conversion'!$B$2:$B$9999,0),MATCH(CONCATENATE('RCCP-EXT-11'!AA$8,'RCCP-EXT-11'!AA$7),'RCCP Conversion'!$B$2:$AL$2,0)),0)</f>
        <v>0</v>
      </c>
      <c r="AB28" s="7">
        <f>IFERROR(INDEX('RCCP Conversion'!$B$2:$AL$9999,MATCH('RCCP-EXT-11'!$B25,'RCCP Conversion'!$B$2:$B$9999,0),MATCH(CONCATENATE('RCCP-EXT-11'!AB$8,'RCCP-EXT-11'!AB$7),'RCCP Conversion'!$B$2:$AL$2,0)),0)</f>
        <v>0</v>
      </c>
      <c r="AC28" s="7">
        <f>IFERROR(INDEX('RCCP Conversion'!$B$2:$AL$9999,MATCH('RCCP-EXT-11'!$B25,'RCCP Conversion'!$B$2:$B$9999,0),MATCH(CONCATENATE('RCCP-EXT-11'!AC$8,'RCCP-EXT-11'!AC$7),'RCCP Conversion'!$B$2:$AL$2,0)),0)</f>
        <v>0</v>
      </c>
      <c r="AD28" s="7">
        <f>IFERROR(INDEX('RCCP Conversion'!$B$2:$AL$9999,MATCH('RCCP-EXT-11'!$B25,'RCCP Conversion'!$B$2:$B$9999,0),MATCH(CONCATENATE('RCCP-EXT-11'!AD$8,'RCCP-EXT-11'!AD$7),'RCCP Conversion'!$B$2:$AL$2,0)),0)</f>
        <v>0</v>
      </c>
      <c r="AE28" s="7">
        <f>IFERROR(INDEX('RCCP Conversion'!$B$2:$AL$9999,MATCH('RCCP-EXT-11'!$B25,'RCCP Conversion'!$B$2:$B$9999,0),MATCH(CONCATENATE('RCCP-EXT-11'!AE$8,'RCCP-EXT-11'!AE$7),'RCCP Conversion'!$B$2:$AL$2,0)),0)</f>
        <v>0</v>
      </c>
      <c r="AF28" s="7">
        <f>IFERROR(INDEX('RCCP Conversion'!$B$2:$AL$9999,MATCH('RCCP-EXT-11'!$B25,'RCCP Conversion'!$B$2:$B$9999,0),MATCH(CONCATENATE('RCCP-EXT-11'!AF$8,'RCCP-EXT-11'!AF$7),'RCCP Conversion'!$B$2:$AL$2,0)),0)</f>
        <v>0</v>
      </c>
      <c r="AG28" s="7">
        <f>IFERROR(INDEX('RCCP Conversion'!$B$2:$AL$9999,MATCH('RCCP-EXT-11'!$B25,'RCCP Conversion'!$B$2:$B$9999,0),MATCH(CONCATENATE('RCCP-EXT-11'!AG$8,'RCCP-EXT-11'!AG$7),'RCCP Conversion'!$B$2:$AL$2,0)),0)</f>
        <v>0</v>
      </c>
      <c r="AH28" s="7">
        <f>IFERROR(INDEX('RCCP Conversion'!$B$2:$AL$9999,MATCH('RCCP-EXT-11'!$B25,'RCCP Conversion'!$B$2:$B$9999,0),MATCH(CONCATENATE('RCCP-EXT-11'!AH$8,'RCCP-EXT-11'!AH$7),'RCCP Conversion'!$B$2:$AL$2,0)),0)</f>
        <v>0</v>
      </c>
      <c r="AI28" s="7">
        <f>IFERROR(INDEX('RCCP Conversion'!$B$2:$AL$9999,MATCH('RCCP-EXT-11'!$B25,'RCCP Conversion'!$B$2:$B$9999,0),MATCH(CONCATENATE('RCCP-EXT-11'!AI$8,'RCCP-EXT-11'!AI$7),'RCCP Conversion'!$B$2:$AL$2,0)),0)</f>
        <v>0</v>
      </c>
      <c r="AJ28" s="7">
        <f>IFERROR(INDEX('RCCP Conversion'!$B$2:$AL$9999,MATCH('RCCP-EXT-11'!$B25,'RCCP Conversion'!$B$2:$B$9999,0),MATCH(CONCATENATE('RCCP-EXT-11'!AJ$8,'RCCP-EXT-11'!AJ$7),'RCCP Conversion'!$B$2:$AL$2,0)),0)</f>
        <v>0</v>
      </c>
      <c r="AK28" s="7">
        <f>IFERROR(INDEX('RCCP Conversion'!$B$2:$AL$9999,MATCH('RCCP-EXT-11'!$B25,'RCCP Conversion'!$B$2:$B$9999,0),MATCH(CONCATENATE('RCCP-EXT-11'!AK$8,'RCCP-EXT-11'!AK$7),'RCCP Conversion'!$B$2:$AL$2,0)),0)</f>
        <v>0</v>
      </c>
      <c r="AL28" s="7">
        <f>IFERROR(INDEX('RCCP Conversion'!$B$2:$AL$9999,MATCH('RCCP-EXT-11'!$B25,'RCCP Conversion'!$B$2:$B$9999,0),MATCH(CONCATENATE('RCCP-EXT-11'!AL$8,'RCCP-EXT-11'!AL$7),'RCCP Conversion'!$B$2:$AL$2,0)),0)</f>
        <v>0</v>
      </c>
      <c r="AM28" s="7">
        <f>IFERROR(INDEX('RCCP Conversion'!$B$2:$AL$9999,MATCH('RCCP-EXT-11'!$B25,'RCCP Conversion'!$B$2:$B$9999,0),MATCH(CONCATENATE('RCCP-EXT-11'!AM$8,'RCCP-EXT-11'!AM$7),'RCCP Conversion'!$B$2:$AL$2,0)),0)</f>
        <v>0</v>
      </c>
      <c r="AN28" s="7">
        <f>IFERROR(INDEX('RCCP Conversion'!$B$2:$AL$9999,MATCH('RCCP-EXT-11'!$B25,'RCCP Conversion'!$B$2:$B$9999,0),MATCH(CONCATENATE('RCCP-EXT-11'!AN$8,'RCCP-EXT-11'!AN$7),'RCCP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Conversion'!$B$2:$AL$9999,MATCH('RCCP-EXT-11'!$B42,'RCCP Conversion'!$B$2:$B$9999,0),MATCH(CONCATENATE('RCCP-EXT-11'!E$8,'RCCP-EXT-11'!E$7),'RCCP Conversion'!$B$2:$AL$2,0)),0)</f>
        <v>0</v>
      </c>
      <c r="F45" s="7">
        <f>IFERROR(INDEX('RCCP Conversion'!$B$2:$AL$9999,MATCH('RCCP-EXT-11'!$B42,'RCCP Conversion'!$B$2:$B$9999,0),MATCH(CONCATENATE('RCCP-EXT-11'!F$8,'RCCP-EXT-11'!F$7),'RCCP Conversion'!$B$2:$AL$2,0)),0)</f>
        <v>0</v>
      </c>
      <c r="G45" s="7">
        <f>IFERROR(INDEX('RCCP Conversion'!$B$2:$AL$9999,MATCH('RCCP-EXT-11'!$B42,'RCCP Conversion'!$B$2:$B$9999,0),MATCH(CONCATENATE('RCCP-EXT-11'!G$8,'RCCP-EXT-11'!G$7),'RCCP Conversion'!$B$2:$AL$2,0)),0)</f>
        <v>0</v>
      </c>
      <c r="H45" s="7">
        <f>IFERROR(INDEX('RCCP Conversion'!$B$2:$AL$9999,MATCH('RCCP-EXT-11'!$B42,'RCCP Conversion'!$B$2:$B$9999,0),MATCH(CONCATENATE('RCCP-EXT-11'!H$8,'RCCP-EXT-11'!H$7),'RCCP Conversion'!$B$2:$AL$2,0)),0)</f>
        <v>0</v>
      </c>
      <c r="I45" s="7">
        <f>IFERROR(INDEX('RCCP Conversion'!$B$2:$AL$9999,MATCH('RCCP-EXT-11'!$B42,'RCCP Conversion'!$B$2:$B$9999,0),MATCH(CONCATENATE('RCCP-EXT-11'!I$8,'RCCP-EXT-11'!I$7),'RCCP Conversion'!$B$2:$AL$2,0)),0)</f>
        <v>0</v>
      </c>
      <c r="J45" s="7">
        <f>IFERROR(INDEX('RCCP Conversion'!$B$2:$AL$9999,MATCH('RCCP-EXT-11'!$B42,'RCCP Conversion'!$B$2:$B$9999,0),MATCH(CONCATENATE('RCCP-EXT-11'!J$8,'RCCP-EXT-11'!J$7),'RCCP Conversion'!$B$2:$AL$2,0)),0)</f>
        <v>0</v>
      </c>
      <c r="K45" s="7">
        <f>IFERROR(INDEX('RCCP Conversion'!$B$2:$AL$9999,MATCH('RCCP-EXT-11'!$B42,'RCCP Conversion'!$B$2:$B$9999,0),MATCH(CONCATENATE('RCCP-EXT-11'!K$8,'RCCP-EXT-11'!K$7),'RCCP Conversion'!$B$2:$AL$2,0)),0)</f>
        <v>0</v>
      </c>
      <c r="L45" s="7">
        <f>IFERROR(INDEX('RCCP Conversion'!$B$2:$AL$9999,MATCH('RCCP-EXT-11'!$B42,'RCCP Conversion'!$B$2:$B$9999,0),MATCH(CONCATENATE('RCCP-EXT-11'!L$8,'RCCP-EXT-11'!L$7),'RCCP Conversion'!$B$2:$AL$2,0)),0)</f>
        <v>0</v>
      </c>
      <c r="M45" s="7">
        <f>IFERROR(INDEX('RCCP Conversion'!$B$2:$AL$9999,MATCH('RCCP-EXT-11'!$B42,'RCCP Conversion'!$B$2:$B$9999,0),MATCH(CONCATENATE('RCCP-EXT-11'!M$8,'RCCP-EXT-11'!M$7),'RCCP Conversion'!$B$2:$AL$2,0)),0)</f>
        <v>0</v>
      </c>
      <c r="N45" s="7">
        <f>IFERROR(INDEX('RCCP Conversion'!$B$2:$AL$9999,MATCH('RCCP-EXT-11'!$B42,'RCCP Conversion'!$B$2:$B$9999,0),MATCH(CONCATENATE('RCCP-EXT-11'!N$8,'RCCP-EXT-11'!N$7),'RCCP Conversion'!$B$2:$AL$2,0)),0)</f>
        <v>0</v>
      </c>
      <c r="O45" s="7">
        <f>IFERROR(INDEX('RCCP Conversion'!$B$2:$AL$9999,MATCH('RCCP-EXT-11'!$B42,'RCCP Conversion'!$B$2:$B$9999,0),MATCH(CONCATENATE('RCCP-EXT-11'!O$8,'RCCP-EXT-11'!O$7),'RCCP Conversion'!$B$2:$AL$2,0)),0)</f>
        <v>0</v>
      </c>
      <c r="P45" s="7">
        <f>IFERROR(INDEX('RCCP Conversion'!$B$2:$AL$9999,MATCH('RCCP-EXT-11'!$B42,'RCCP Conversion'!$B$2:$B$9999,0),MATCH(CONCATENATE('RCCP-EXT-11'!P$8,'RCCP-EXT-11'!P$7),'RCCP Conversion'!$B$2:$AL$2,0)),0)</f>
        <v>0</v>
      </c>
      <c r="Q45" s="7">
        <f>IFERROR(INDEX('RCCP Conversion'!$B$2:$AL$9999,MATCH('RCCP-EXT-11'!$B42,'RCCP Conversion'!$B$2:$B$9999,0),MATCH(CONCATENATE('RCCP-EXT-11'!Q$8,'RCCP-EXT-11'!Q$7),'RCCP Conversion'!$B$2:$AL$2,0)),0)</f>
        <v>0</v>
      </c>
      <c r="R45" s="7">
        <f>IFERROR(INDEX('RCCP Conversion'!$B$2:$AL$9999,MATCH('RCCP-EXT-11'!$B42,'RCCP Conversion'!$B$2:$B$9999,0),MATCH(CONCATENATE('RCCP-EXT-11'!R$8,'RCCP-EXT-11'!R$7),'RCCP Conversion'!$B$2:$AL$2,0)),0)</f>
        <v>0</v>
      </c>
      <c r="S45" s="7">
        <f>IFERROR(INDEX('RCCP Conversion'!$B$2:$AL$9999,MATCH('RCCP-EXT-11'!$B42,'RCCP Conversion'!$B$2:$B$9999,0),MATCH(CONCATENATE('RCCP-EXT-11'!S$8,'RCCP-EXT-11'!S$7),'RCCP Conversion'!$B$2:$AL$2,0)),0)</f>
        <v>0</v>
      </c>
      <c r="T45" s="7">
        <f>IFERROR(INDEX('RCCP Conversion'!$B$2:$AL$9999,MATCH('RCCP-EXT-11'!$B42,'RCCP Conversion'!$B$2:$B$9999,0),MATCH(CONCATENATE('RCCP-EXT-11'!T$8,'RCCP-EXT-11'!T$7),'RCCP Conversion'!$B$2:$AL$2,0)),0)</f>
        <v>0</v>
      </c>
      <c r="U45" s="7">
        <f>IFERROR(INDEX('RCCP Conversion'!$B$2:$AL$9999,MATCH('RCCP-EXT-11'!$B42,'RCCP Conversion'!$B$2:$B$9999,0),MATCH(CONCATENATE('RCCP-EXT-11'!U$8,'RCCP-EXT-11'!U$7),'RCCP Conversion'!$B$2:$AL$2,0)),0)</f>
        <v>0</v>
      </c>
      <c r="V45" s="7">
        <f>IFERROR(INDEX('RCCP Conversion'!$B$2:$AL$9999,MATCH('RCCP-EXT-11'!$B42,'RCCP Conversion'!$B$2:$B$9999,0),MATCH(CONCATENATE('RCCP-EXT-11'!V$8,'RCCP-EXT-11'!V$7),'RCCP Conversion'!$B$2:$AL$2,0)),0)</f>
        <v>0</v>
      </c>
      <c r="W45" s="7">
        <f>IFERROR(INDEX('RCCP Conversion'!$B$2:$AL$9999,MATCH('RCCP-EXT-11'!$B42,'RCCP Conversion'!$B$2:$B$9999,0),MATCH(CONCATENATE('RCCP-EXT-11'!W$8,'RCCP-EXT-11'!W$7),'RCCP Conversion'!$B$2:$AL$2,0)),0)</f>
        <v>0</v>
      </c>
      <c r="X45" s="7">
        <f>IFERROR(INDEX('RCCP Conversion'!$B$2:$AL$9999,MATCH('RCCP-EXT-11'!$B42,'RCCP Conversion'!$B$2:$B$9999,0),MATCH(CONCATENATE('RCCP-EXT-11'!X$8,'RCCP-EXT-11'!X$7),'RCCP Conversion'!$B$2:$AL$2,0)),0)</f>
        <v>0</v>
      </c>
      <c r="Y45" s="7">
        <f>IFERROR(INDEX('RCCP Conversion'!$B$2:$AL$9999,MATCH('RCCP-EXT-11'!$B42,'RCCP Conversion'!$B$2:$B$9999,0),MATCH(CONCATENATE('RCCP-EXT-11'!Y$8,'RCCP-EXT-11'!Y$7),'RCCP Conversion'!$B$2:$AL$2,0)),0)</f>
        <v>0</v>
      </c>
      <c r="Z45" s="7">
        <f>IFERROR(INDEX('RCCP Conversion'!$B$2:$AL$9999,MATCH('RCCP-EXT-11'!$B42,'RCCP Conversion'!$B$2:$B$9999,0),MATCH(CONCATENATE('RCCP-EXT-11'!Z$8,'RCCP-EXT-11'!Z$7),'RCCP Conversion'!$B$2:$AL$2,0)),0)</f>
        <v>0</v>
      </c>
      <c r="AA45" s="7">
        <f>IFERROR(INDEX('RCCP Conversion'!$B$2:$AL$9999,MATCH('RCCP-EXT-11'!$B42,'RCCP Conversion'!$B$2:$B$9999,0),MATCH(CONCATENATE('RCCP-EXT-11'!AA$8,'RCCP-EXT-11'!AA$7),'RCCP Conversion'!$B$2:$AL$2,0)),0)</f>
        <v>0</v>
      </c>
      <c r="AB45" s="7">
        <f>IFERROR(INDEX('RCCP Conversion'!$B$2:$AL$9999,MATCH('RCCP-EXT-11'!$B42,'RCCP Conversion'!$B$2:$B$9999,0),MATCH(CONCATENATE('RCCP-EXT-11'!AB$8,'RCCP-EXT-11'!AB$7),'RCCP Conversion'!$B$2:$AL$2,0)),0)</f>
        <v>0</v>
      </c>
      <c r="AC45" s="7">
        <f>IFERROR(INDEX('RCCP Conversion'!$B$2:$AL$9999,MATCH('RCCP-EXT-11'!$B42,'RCCP Conversion'!$B$2:$B$9999,0),MATCH(CONCATENATE('RCCP-EXT-11'!AC$8,'RCCP-EXT-11'!AC$7),'RCCP Conversion'!$B$2:$AL$2,0)),0)</f>
        <v>0</v>
      </c>
      <c r="AD45" s="7">
        <f>IFERROR(INDEX('RCCP Conversion'!$B$2:$AL$9999,MATCH('RCCP-EXT-11'!$B42,'RCCP Conversion'!$B$2:$B$9999,0),MATCH(CONCATENATE('RCCP-EXT-11'!AD$8,'RCCP-EXT-11'!AD$7),'RCCP Conversion'!$B$2:$AL$2,0)),0)</f>
        <v>0</v>
      </c>
      <c r="AE45" s="7">
        <f>IFERROR(INDEX('RCCP Conversion'!$B$2:$AL$9999,MATCH('RCCP-EXT-11'!$B42,'RCCP Conversion'!$B$2:$B$9999,0),MATCH(CONCATENATE('RCCP-EXT-11'!AE$8,'RCCP-EXT-11'!AE$7),'RCCP Conversion'!$B$2:$AL$2,0)),0)</f>
        <v>0</v>
      </c>
      <c r="AF45" s="7">
        <f>IFERROR(INDEX('RCCP Conversion'!$B$2:$AL$9999,MATCH('RCCP-EXT-11'!$B42,'RCCP Conversion'!$B$2:$B$9999,0),MATCH(CONCATENATE('RCCP-EXT-11'!AF$8,'RCCP-EXT-11'!AF$7),'RCCP Conversion'!$B$2:$AL$2,0)),0)</f>
        <v>0</v>
      </c>
      <c r="AG45" s="7">
        <f>IFERROR(INDEX('RCCP Conversion'!$B$2:$AL$9999,MATCH('RCCP-EXT-11'!$B42,'RCCP Conversion'!$B$2:$B$9999,0),MATCH(CONCATENATE('RCCP-EXT-11'!AG$8,'RCCP-EXT-11'!AG$7),'RCCP Conversion'!$B$2:$AL$2,0)),0)</f>
        <v>0</v>
      </c>
      <c r="AH45" s="7">
        <f>IFERROR(INDEX('RCCP Conversion'!$B$2:$AL$9999,MATCH('RCCP-EXT-11'!$B42,'RCCP Conversion'!$B$2:$B$9999,0),MATCH(CONCATENATE('RCCP-EXT-11'!AH$8,'RCCP-EXT-11'!AH$7),'RCCP Conversion'!$B$2:$AL$2,0)),0)</f>
        <v>0</v>
      </c>
      <c r="AI45" s="7">
        <f>IFERROR(INDEX('RCCP Conversion'!$B$2:$AL$9999,MATCH('RCCP-EXT-11'!$B42,'RCCP Conversion'!$B$2:$B$9999,0),MATCH(CONCATENATE('RCCP-EXT-11'!AI$8,'RCCP-EXT-11'!AI$7),'RCCP Conversion'!$B$2:$AL$2,0)),0)</f>
        <v>0</v>
      </c>
      <c r="AJ45" s="7">
        <f>IFERROR(INDEX('RCCP Conversion'!$B$2:$AL$9999,MATCH('RCCP-EXT-11'!$B42,'RCCP Conversion'!$B$2:$B$9999,0),MATCH(CONCATENATE('RCCP-EXT-11'!AJ$8,'RCCP-EXT-11'!AJ$7),'RCCP Conversion'!$B$2:$AL$2,0)),0)</f>
        <v>0</v>
      </c>
      <c r="AK45" s="7">
        <f>IFERROR(INDEX('RCCP Conversion'!$B$2:$AL$9999,MATCH('RCCP-EXT-11'!$B42,'RCCP Conversion'!$B$2:$B$9999,0),MATCH(CONCATENATE('RCCP-EXT-11'!AK$8,'RCCP-EXT-11'!AK$7),'RCCP Conversion'!$B$2:$AL$2,0)),0)</f>
        <v>0</v>
      </c>
      <c r="AL45" s="7">
        <f>IFERROR(INDEX('RCCP Conversion'!$B$2:$AL$9999,MATCH('RCCP-EXT-11'!$B42,'RCCP Conversion'!$B$2:$B$9999,0),MATCH(CONCATENATE('RCCP-EXT-11'!AL$8,'RCCP-EXT-11'!AL$7),'RCCP Conversion'!$B$2:$AL$2,0)),0)</f>
        <v>0</v>
      </c>
      <c r="AM45" s="7">
        <f>IFERROR(INDEX('RCCP Conversion'!$B$2:$AL$9999,MATCH('RCCP-EXT-11'!$B42,'RCCP Conversion'!$B$2:$B$9999,0),MATCH(CONCATENATE('RCCP-EXT-11'!AM$8,'RCCP-EXT-11'!AM$7),'RCCP Conversion'!$B$2:$AL$2,0)),0)</f>
        <v>0</v>
      </c>
      <c r="AN45" s="7">
        <f>IFERROR(INDEX('RCCP Conversion'!$B$2:$AL$9999,MATCH('RCCP-EXT-11'!$B42,'RCCP Conversion'!$B$2:$B$9999,0),MATCH(CONCATENATE('RCCP-EXT-11'!AN$8,'RCCP-EXT-11'!AN$7),'RCCP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95" priority="16">
      <formula>E18&gt;100%</formula>
    </cfRule>
    <cfRule type="expression" dxfId="94" priority="17">
      <formula>E18&gt;95%</formula>
    </cfRule>
    <cfRule type="expression" dxfId="93" priority="18">
      <formula>E18&lt;=95%</formula>
    </cfRule>
  </conditionalFormatting>
  <conditionalFormatting sqref="E20:AN21">
    <cfRule type="expression" dxfId="92" priority="13">
      <formula>E20&gt;100%</formula>
    </cfRule>
    <cfRule type="expression" dxfId="91" priority="14">
      <formula>E20&gt;95%</formula>
    </cfRule>
    <cfRule type="expression" dxfId="90" priority="15">
      <formula>E20&lt;=95%</formula>
    </cfRule>
  </conditionalFormatting>
  <conditionalFormatting sqref="E37:AN37">
    <cfRule type="expression" dxfId="89" priority="10">
      <formula>E37&gt;100%</formula>
    </cfRule>
    <cfRule type="expression" dxfId="88" priority="11">
      <formula>E37&gt;95%</formula>
    </cfRule>
    <cfRule type="expression" dxfId="87" priority="12">
      <formula>E37&lt;=95%</formula>
    </cfRule>
  </conditionalFormatting>
  <conditionalFormatting sqref="E39:AN39">
    <cfRule type="expression" dxfId="86" priority="7">
      <formula>E39&gt;100%</formula>
    </cfRule>
    <cfRule type="expression" dxfId="85" priority="8">
      <formula>E39&gt;95%</formula>
    </cfRule>
    <cfRule type="expression" dxfId="84" priority="9">
      <formula>E39&lt;=95%</formula>
    </cfRule>
  </conditionalFormatting>
  <conditionalFormatting sqref="E54:AN54">
    <cfRule type="expression" dxfId="83" priority="4">
      <formula>E54&gt;100%</formula>
    </cfRule>
    <cfRule type="expression" dxfId="82" priority="5">
      <formula>E54&gt;95%</formula>
    </cfRule>
    <cfRule type="expression" dxfId="81" priority="6">
      <formula>E54&lt;=95%</formula>
    </cfRule>
  </conditionalFormatting>
  <conditionalFormatting sqref="E56:AN56">
    <cfRule type="expression" dxfId="80" priority="1">
      <formula>E56&gt;100%</formula>
    </cfRule>
    <cfRule type="expression" dxfId="79" priority="2">
      <formula>E56&gt;95%</formula>
    </cfRule>
    <cfRule type="expression" dxfId="78" priority="3">
      <formula>E56&lt;=95%</formula>
    </cfRule>
  </conditionalFormatting>
  <dataValidations disablePrompts="1" count="3">
    <dataValidation type="whole" operator="greaterThanOrEqual" allowBlank="1" showInputMessage="1" showErrorMessage="1" errorTitle="Enter absolute value" error="Only an absolute value (0 or higher) can be entered here. This will be deducted from the current volume." sqref="E15:AN15 E34:AN34 E51:AN51" xr:uid="{BEB3614E-3D78-4D36-A6DE-74BECA0CF54E}">
      <formula1>0</formula1>
    </dataValidation>
    <dataValidation type="whole" allowBlank="1" showInputMessage="1" showErrorMessage="1" errorTitle="Incorrect Value!" error="Please enter a value between 2000 and 2099" sqref="C4" xr:uid="{AB1C1315-AD9C-4162-8C86-D414B96807E0}">
      <formula1>2000</formula1>
      <formula2>2099</formula2>
    </dataValidation>
    <dataValidation type="whole" allowBlank="1" showInputMessage="1" showErrorMessage="1" errorTitle="Unknown Value!" error="Please specify the month between 1 and 12" sqref="C3" xr:uid="{835DBEAA-05A7-4B3B-93A7-4029DC144E0E}">
      <formula1>1</formula1>
      <formula2>12</formula2>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03DB-4494-4215-B375-057D090916B5}">
  <sheetPr>
    <tabColor rgb="FF92D050"/>
    <pageSetUpPr fitToPage="1"/>
  </sheetPr>
  <dimension ref="A1:AN57"/>
  <sheetViews>
    <sheetView showGridLines="0" topLeftCell="A13" zoomScale="80" zoomScaleNormal="80" zoomScaleSheetLayoutView="75" zoomScalePageLayoutView="30" workbookViewId="0">
      <pane xSplit="3" topLeftCell="AM1" activePane="topRight" state="frozen"/>
      <selection pane="topRight" activeCell="B7" sqref="B7: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341943.57500000001</v>
      </c>
      <c r="F9" s="7">
        <v>350613.96</v>
      </c>
      <c r="G9" s="7">
        <v>356428.32000000007</v>
      </c>
      <c r="H9" s="7">
        <f>IFERROR(INDEX('RCCP Conversion'!$B$2:$AL$9999,MATCH('RCCP-EXT-12'!$B6,'RCCP Conversion'!$B$2:$B$9999,0),MATCH(CONCATENATE('RCCP-EXT-12'!H$8,'RCCP-EXT-12'!H$7),'RCCP Conversion'!$B$2:$AL$2,0)),0)</f>
        <v>0</v>
      </c>
      <c r="I9" s="7">
        <f>IFERROR(INDEX('RCCP Conversion'!$B$2:$AL$9999,MATCH('RCCP-EXT-12'!$B6,'RCCP Conversion'!$B$2:$B$9999,0),MATCH(CONCATENATE('RCCP-EXT-12'!I$8,'RCCP-EXT-12'!I$7),'RCCP Conversion'!$B$2:$AL$2,0)),0)</f>
        <v>0</v>
      </c>
      <c r="J9" s="7">
        <f>IFERROR(INDEX('RCCP Conversion'!$B$2:$AL$9999,MATCH('RCCP-EXT-12'!$B6,'RCCP Conversion'!$B$2:$B$9999,0),MATCH(CONCATENATE('RCCP-EXT-12'!J$8,'RCCP-EXT-12'!J$7),'RCCP Conversion'!$B$2:$AL$2,0)),0)</f>
        <v>0</v>
      </c>
      <c r="K9" s="7">
        <f>IFERROR(INDEX('RCCP Conversion'!$B$2:$AL$9999,MATCH('RCCP-EXT-12'!$B6,'RCCP Conversion'!$B$2:$B$9999,0),MATCH(CONCATENATE('RCCP-EXT-12'!K$8,'RCCP-EXT-12'!K$7),'RCCP Conversion'!$B$2:$AL$2,0)),0)</f>
        <v>0</v>
      </c>
      <c r="L9" s="7">
        <f>IFERROR(INDEX('RCCP Conversion'!$B$2:$AL$9999,MATCH('RCCP-EXT-12'!$B6,'RCCP Conversion'!$B$2:$B$9999,0),MATCH(CONCATENATE('RCCP-EXT-12'!L$8,'RCCP-EXT-12'!L$7),'RCCP Conversion'!$B$2:$AL$2,0)),0)</f>
        <v>0</v>
      </c>
      <c r="M9" s="7">
        <f>IFERROR(INDEX('RCCP Conversion'!$B$2:$AL$9999,MATCH('RCCP-EXT-12'!$B6,'RCCP Conversion'!$B$2:$B$9999,0),MATCH(CONCATENATE('RCCP-EXT-12'!M$8,'RCCP-EXT-12'!M$7),'RCCP Conversion'!$B$2:$AL$2,0)),0)</f>
        <v>0</v>
      </c>
      <c r="N9" s="7">
        <f>IFERROR(INDEX('RCCP Conversion'!$B$2:$AL$9999,MATCH('RCCP-EXT-12'!$B6,'RCCP Conversion'!$B$2:$B$9999,0),MATCH(CONCATENATE('RCCP-EXT-12'!N$8,'RCCP-EXT-12'!N$7),'RCCP Conversion'!$B$2:$AL$2,0)),0)</f>
        <v>0</v>
      </c>
      <c r="O9" s="7">
        <f>IFERROR(INDEX('RCCP Conversion'!$B$2:$AL$9999,MATCH('RCCP-EXT-12'!$B6,'RCCP Conversion'!$B$2:$B$9999,0),MATCH(CONCATENATE('RCCP-EXT-12'!O$8,'RCCP-EXT-12'!O$7),'RCCP Conversion'!$B$2:$AL$2,0)),0)</f>
        <v>0</v>
      </c>
      <c r="P9" s="7">
        <f>IFERROR(INDEX('RCCP Conversion'!$B$2:$AL$9999,MATCH('RCCP-EXT-12'!$B6,'RCCP Conversion'!$B$2:$B$9999,0),MATCH(CONCATENATE('RCCP-EXT-12'!P$8,'RCCP-EXT-12'!P$7),'RCCP Conversion'!$B$2:$AL$2,0)),0)</f>
        <v>0</v>
      </c>
      <c r="Q9" s="7">
        <f>IFERROR(INDEX('RCCP Conversion'!$B$2:$AL$9999,MATCH('RCCP-EXT-12'!$B6,'RCCP Conversion'!$B$2:$B$9999,0),MATCH(CONCATENATE('RCCP-EXT-12'!Q$8,'RCCP-EXT-12'!Q$7),'RCCP Conversion'!$B$2:$AL$2,0)),0)</f>
        <v>0</v>
      </c>
      <c r="R9" s="7">
        <f>IFERROR(INDEX('RCCP Conversion'!$B$2:$AL$9999,MATCH('RCCP-EXT-12'!$B6,'RCCP Conversion'!$B$2:$B$9999,0),MATCH(CONCATENATE('RCCP-EXT-12'!R$8,'RCCP-EXT-12'!R$7),'RCCP Conversion'!$B$2:$AL$2,0)),0)</f>
        <v>0</v>
      </c>
      <c r="S9" s="7">
        <f>IFERROR(INDEX('RCCP Conversion'!$B$2:$AL$9999,MATCH('RCCP-EXT-12'!$B6,'RCCP Conversion'!$B$2:$B$9999,0),MATCH(CONCATENATE('RCCP-EXT-12'!S$8,'RCCP-EXT-12'!S$7),'RCCP Conversion'!$B$2:$AL$2,0)),0)</f>
        <v>0</v>
      </c>
      <c r="T9" s="7">
        <f>IFERROR(INDEX('RCCP Conversion'!$B$2:$AL$9999,MATCH('RCCP-EXT-12'!$B6,'RCCP Conversion'!$B$2:$B$9999,0),MATCH(CONCATENATE('RCCP-EXT-12'!T$8,'RCCP-EXT-12'!T$7),'RCCP Conversion'!$B$2:$AL$2,0)),0)</f>
        <v>0</v>
      </c>
      <c r="U9" s="7">
        <f>IFERROR(INDEX('RCCP Conversion'!$B$2:$AL$9999,MATCH('RCCP-EXT-12'!$B6,'RCCP Conversion'!$B$2:$B$9999,0),MATCH(CONCATENATE('RCCP-EXT-12'!U$8,'RCCP-EXT-12'!U$7),'RCCP Conversion'!$B$2:$AL$2,0)),0)</f>
        <v>0</v>
      </c>
      <c r="V9" s="7">
        <f>IFERROR(INDEX('RCCP Conversion'!$B$2:$AL$9999,MATCH('RCCP-EXT-12'!$B6,'RCCP Conversion'!$B$2:$B$9999,0),MATCH(CONCATENATE('RCCP-EXT-12'!V$8,'RCCP-EXT-12'!V$7),'RCCP Conversion'!$B$2:$AL$2,0)),0)</f>
        <v>0</v>
      </c>
      <c r="W9" s="7">
        <f>IFERROR(INDEX('RCCP Conversion'!$B$2:$AL$9999,MATCH('RCCP-EXT-12'!$B6,'RCCP Conversion'!$B$2:$B$9999,0),MATCH(CONCATENATE('RCCP-EXT-12'!W$8,'RCCP-EXT-12'!W$7),'RCCP Conversion'!$B$2:$AL$2,0)),0)</f>
        <v>0</v>
      </c>
      <c r="X9" s="7">
        <f>IFERROR(INDEX('RCCP Conversion'!$B$2:$AL$9999,MATCH('RCCP-EXT-12'!$B6,'RCCP Conversion'!$B$2:$B$9999,0),MATCH(CONCATENATE('RCCP-EXT-12'!X$8,'RCCP-EXT-12'!X$7),'RCCP Conversion'!$B$2:$AL$2,0)),0)</f>
        <v>0</v>
      </c>
      <c r="Y9" s="7">
        <f>IFERROR(INDEX('RCCP Conversion'!$B$2:$AL$9999,MATCH('RCCP-EXT-12'!$B6,'RCCP Conversion'!$B$2:$B$9999,0),MATCH(CONCATENATE('RCCP-EXT-12'!Y$8,'RCCP-EXT-12'!Y$7),'RCCP Conversion'!$B$2:$AL$2,0)),0)</f>
        <v>0</v>
      </c>
      <c r="Z9" s="7">
        <f>IFERROR(INDEX('RCCP Conversion'!$B$2:$AL$9999,MATCH('RCCP-EXT-12'!$B6,'RCCP Conversion'!$B$2:$B$9999,0),MATCH(CONCATENATE('RCCP-EXT-12'!Z$8,'RCCP-EXT-12'!Z$7),'RCCP Conversion'!$B$2:$AL$2,0)),0)</f>
        <v>0</v>
      </c>
      <c r="AA9" s="7">
        <f>IFERROR(INDEX('RCCP Conversion'!$B$2:$AL$9999,MATCH('RCCP-EXT-12'!$B6,'RCCP Conversion'!$B$2:$B$9999,0),MATCH(CONCATENATE('RCCP-EXT-12'!AA$8,'RCCP-EXT-12'!AA$7),'RCCP Conversion'!$B$2:$AL$2,0)),0)</f>
        <v>0</v>
      </c>
      <c r="AB9" s="7">
        <f>IFERROR(INDEX('RCCP Conversion'!$B$2:$AL$9999,MATCH('RCCP-EXT-12'!$B6,'RCCP Conversion'!$B$2:$B$9999,0),MATCH(CONCATENATE('RCCP-EXT-12'!AB$8,'RCCP-EXT-12'!AB$7),'RCCP Conversion'!$B$2:$AL$2,0)),0)</f>
        <v>0</v>
      </c>
      <c r="AC9" s="7">
        <f>IFERROR(INDEX('RCCP Conversion'!$B$2:$AL$9999,MATCH('RCCP-EXT-12'!$B6,'RCCP Conversion'!$B$2:$B$9999,0),MATCH(CONCATENATE('RCCP-EXT-12'!AC$8,'RCCP-EXT-12'!AC$7),'RCCP Conversion'!$B$2:$AL$2,0)),0)</f>
        <v>0</v>
      </c>
      <c r="AD9" s="7">
        <f>IFERROR(INDEX('RCCP Conversion'!$B$2:$AL$9999,MATCH('RCCP-EXT-12'!$B6,'RCCP Conversion'!$B$2:$B$9999,0),MATCH(CONCATENATE('RCCP-EXT-12'!AD$8,'RCCP-EXT-12'!AD$7),'RCCP Conversion'!$B$2:$AL$2,0)),0)</f>
        <v>0</v>
      </c>
      <c r="AE9" s="7">
        <f>IFERROR(INDEX('RCCP Conversion'!$B$2:$AL$9999,MATCH('RCCP-EXT-12'!$B6,'RCCP Conversion'!$B$2:$B$9999,0),MATCH(CONCATENATE('RCCP-EXT-12'!AE$8,'RCCP-EXT-12'!AE$7),'RCCP Conversion'!$B$2:$AL$2,0)),0)</f>
        <v>0</v>
      </c>
      <c r="AF9" s="7">
        <f>IFERROR(INDEX('RCCP Conversion'!$B$2:$AL$9999,MATCH('RCCP-EXT-12'!$B6,'RCCP Conversion'!$B$2:$B$9999,0),MATCH(CONCATENATE('RCCP-EXT-12'!AF$8,'RCCP-EXT-12'!AF$7),'RCCP Conversion'!$B$2:$AL$2,0)),0)</f>
        <v>0</v>
      </c>
      <c r="AG9" s="7">
        <f>IFERROR(INDEX('RCCP Conversion'!$B$2:$AL$9999,MATCH('RCCP-EXT-12'!$B6,'RCCP Conversion'!$B$2:$B$9999,0),MATCH(CONCATENATE('RCCP-EXT-12'!AG$8,'RCCP-EXT-12'!AG$7),'RCCP Conversion'!$B$2:$AL$2,0)),0)</f>
        <v>0</v>
      </c>
      <c r="AH9" s="7">
        <f>IFERROR(INDEX('RCCP Conversion'!$B$2:$AL$9999,MATCH('RCCP-EXT-12'!$B6,'RCCP Conversion'!$B$2:$B$9999,0),MATCH(CONCATENATE('RCCP-EXT-12'!AH$8,'RCCP-EXT-12'!AH$7),'RCCP Conversion'!$B$2:$AL$2,0)),0)</f>
        <v>0</v>
      </c>
      <c r="AI9" s="7">
        <f>IFERROR(INDEX('RCCP Conversion'!$B$2:$AL$9999,MATCH('RCCP-EXT-12'!$B6,'RCCP Conversion'!$B$2:$B$9999,0),MATCH(CONCATENATE('RCCP-EXT-12'!AI$8,'RCCP-EXT-12'!AI$7),'RCCP Conversion'!$B$2:$AL$2,0)),0)</f>
        <v>0</v>
      </c>
      <c r="AJ9" s="7">
        <f>IFERROR(INDEX('RCCP Conversion'!$B$2:$AL$9999,MATCH('RCCP-EXT-12'!$B6,'RCCP Conversion'!$B$2:$B$9999,0),MATCH(CONCATENATE('RCCP-EXT-12'!AJ$8,'RCCP-EXT-12'!AJ$7),'RCCP Conversion'!$B$2:$AL$2,0)),0)</f>
        <v>0</v>
      </c>
      <c r="AK9" s="7">
        <f>IFERROR(INDEX('RCCP Conversion'!$B$2:$AL$9999,MATCH('RCCP-EXT-12'!$B6,'RCCP Conversion'!$B$2:$B$9999,0),MATCH(CONCATENATE('RCCP-EXT-12'!AK$8,'RCCP-EXT-12'!AK$7),'RCCP Conversion'!$B$2:$AL$2,0)),0)</f>
        <v>0</v>
      </c>
      <c r="AL9" s="7">
        <f>IFERROR(INDEX('RCCP Conversion'!$B$2:$AL$9999,MATCH('RCCP-EXT-12'!$B6,'RCCP Conversion'!$B$2:$B$9999,0),MATCH(CONCATENATE('RCCP-EXT-12'!AL$8,'RCCP-EXT-12'!AL$7),'RCCP Conversion'!$B$2:$AL$2,0)),0)</f>
        <v>0</v>
      </c>
      <c r="AM9" s="7">
        <f>IFERROR(INDEX('RCCP Conversion'!$B$2:$AL$9999,MATCH('RCCP-EXT-12'!$B6,'RCCP Conversion'!$B$2:$B$9999,0),MATCH(CONCATENATE('RCCP-EXT-12'!AM$8,'RCCP-EXT-12'!AM$7),'RCCP Conversion'!$B$2:$AL$2,0)),0)</f>
        <v>0</v>
      </c>
      <c r="AN9" s="7">
        <f>IFERROR(INDEX('RCCP Conversion'!$B$2:$AL$9999,MATCH('RCCP-EXT-12'!$B6,'RCCP Conversion'!$B$2:$B$9999,0),MATCH(CONCATENATE('RCCP-EXT-12'!AN$8,'RCCP-EXT-12'!AN$7),'RCCP Conversion'!$B$2:$AL$2,0)),0)</f>
        <v>0</v>
      </c>
    </row>
    <row r="10" spans="1:40" ht="21.75" customHeight="1">
      <c r="B10" s="129" t="s">
        <v>77</v>
      </c>
      <c r="C10" s="102" t="s">
        <v>78</v>
      </c>
      <c r="D10" s="16"/>
      <c r="E10" s="8">
        <f t="shared" ref="E10:AN10" si="1">SUM(E9:E9)</f>
        <v>341943.57500000001</v>
      </c>
      <c r="F10" s="8">
        <f t="shared" si="1"/>
        <v>350613.96</v>
      </c>
      <c r="G10" s="8">
        <f t="shared" si="1"/>
        <v>356428.32000000007</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342943.57500000001</v>
      </c>
      <c r="F12" s="97">
        <f t="shared" si="3"/>
        <v>350713.96</v>
      </c>
      <c r="G12" s="97">
        <f t="shared" si="3"/>
        <v>356438.32000000007</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6">
        <v>0</v>
      </c>
      <c r="G14" s="76">
        <v>0</v>
      </c>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v>0</v>
      </c>
      <c r="G15" s="84">
        <v>0</v>
      </c>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342943.57500000001</v>
      </c>
      <c r="F16" s="80">
        <f t="shared" si="4"/>
        <v>350713.96</v>
      </c>
      <c r="G16" s="80">
        <f t="shared" si="4"/>
        <v>356438.32000000007</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392888.56940113002</v>
      </c>
      <c r="F17" s="10">
        <v>392888.56940113002</v>
      </c>
      <c r="G17" s="10">
        <v>392888.56940113002</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0.87287745612640277</v>
      </c>
      <c r="F18" s="11">
        <f t="shared" ref="F18:G18" si="5">F16/F17</f>
        <v>0.89265503584027484</v>
      </c>
      <c r="G18" s="11">
        <f t="shared" si="5"/>
        <v>0.90722496850267209</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E17</f>
        <v>392888.56940113002</v>
      </c>
      <c r="F19" s="12">
        <f t="shared" ref="F19:G19" si="6">F17</f>
        <v>392888.56940113002</v>
      </c>
      <c r="G19" s="12">
        <f t="shared" si="6"/>
        <v>392888.56940113002</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0.87287745612640277</v>
      </c>
      <c r="F20" s="11">
        <f t="shared" ref="F20:G20" si="7">F16/F19</f>
        <v>0.89265503584027484</v>
      </c>
      <c r="G20" s="11">
        <f t="shared" si="7"/>
        <v>0.90722496850267209</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342943.57500000001</v>
      </c>
      <c r="F22" s="83">
        <f t="shared" si="8"/>
        <v>350713.96</v>
      </c>
      <c r="G22" s="83">
        <f t="shared" si="8"/>
        <v>356438.32000000007</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Conversion'!$B$2:$AL$9999,MATCH('RCCP-EXT-12'!$B25,'RCCP Conversion'!$B$2:$B$9999,0),MATCH(CONCATENATE('RCCP-EXT-12'!E$8,'RCCP-EXT-12'!E$7),'RCCP Conversion'!$B$2:$AL$2,0)),0)</f>
        <v>0</v>
      </c>
      <c r="F28" s="7">
        <f>IFERROR(INDEX('RCCP Conversion'!$B$2:$AL$9999,MATCH('RCCP-EXT-12'!$B25,'RCCP Conversion'!$B$2:$B$9999,0),MATCH(CONCATENATE('RCCP-EXT-12'!F$8,'RCCP-EXT-12'!F$7),'RCCP Conversion'!$B$2:$AL$2,0)),0)</f>
        <v>0</v>
      </c>
      <c r="G28" s="7">
        <f>IFERROR(INDEX('RCCP Conversion'!$B$2:$AL$9999,MATCH('RCCP-EXT-12'!$B25,'RCCP Conversion'!$B$2:$B$9999,0),MATCH(CONCATENATE('RCCP-EXT-12'!G$8,'RCCP-EXT-12'!G$7),'RCCP Conversion'!$B$2:$AL$2,0)),0)</f>
        <v>0</v>
      </c>
      <c r="H28" s="7">
        <f>IFERROR(INDEX('RCCP Conversion'!$B$2:$AL$9999,MATCH('RCCP-EXT-12'!$B25,'RCCP Conversion'!$B$2:$B$9999,0),MATCH(CONCATENATE('RCCP-EXT-12'!H$8,'RCCP-EXT-12'!H$7),'RCCP Conversion'!$B$2:$AL$2,0)),0)</f>
        <v>0</v>
      </c>
      <c r="I28" s="7">
        <f>IFERROR(INDEX('RCCP Conversion'!$B$2:$AL$9999,MATCH('RCCP-EXT-12'!$B25,'RCCP Conversion'!$B$2:$B$9999,0),MATCH(CONCATENATE('RCCP-EXT-12'!I$8,'RCCP-EXT-12'!I$7),'RCCP Conversion'!$B$2:$AL$2,0)),0)</f>
        <v>0</v>
      </c>
      <c r="J28" s="7">
        <f>IFERROR(INDEX('RCCP Conversion'!$B$2:$AL$9999,MATCH('RCCP-EXT-12'!$B25,'RCCP Conversion'!$B$2:$B$9999,0),MATCH(CONCATENATE('RCCP-EXT-12'!J$8,'RCCP-EXT-12'!J$7),'RCCP Conversion'!$B$2:$AL$2,0)),0)</f>
        <v>0</v>
      </c>
      <c r="K28" s="7">
        <f>IFERROR(INDEX('RCCP Conversion'!$B$2:$AL$9999,MATCH('RCCP-EXT-12'!$B25,'RCCP Conversion'!$B$2:$B$9999,0),MATCH(CONCATENATE('RCCP-EXT-12'!K$8,'RCCP-EXT-12'!K$7),'RCCP Conversion'!$B$2:$AL$2,0)),0)</f>
        <v>0</v>
      </c>
      <c r="L28" s="7">
        <f>IFERROR(INDEX('RCCP Conversion'!$B$2:$AL$9999,MATCH('RCCP-EXT-12'!$B25,'RCCP Conversion'!$B$2:$B$9999,0),MATCH(CONCATENATE('RCCP-EXT-12'!L$8,'RCCP-EXT-12'!L$7),'RCCP Conversion'!$B$2:$AL$2,0)),0)</f>
        <v>0</v>
      </c>
      <c r="M28" s="7">
        <f>IFERROR(INDEX('RCCP Conversion'!$B$2:$AL$9999,MATCH('RCCP-EXT-12'!$B25,'RCCP Conversion'!$B$2:$B$9999,0),MATCH(CONCATENATE('RCCP-EXT-12'!M$8,'RCCP-EXT-12'!M$7),'RCCP Conversion'!$B$2:$AL$2,0)),0)</f>
        <v>0</v>
      </c>
      <c r="N28" s="7">
        <f>IFERROR(INDEX('RCCP Conversion'!$B$2:$AL$9999,MATCH('RCCP-EXT-12'!$B25,'RCCP Conversion'!$B$2:$B$9999,0),MATCH(CONCATENATE('RCCP-EXT-12'!N$8,'RCCP-EXT-12'!N$7),'RCCP Conversion'!$B$2:$AL$2,0)),0)</f>
        <v>0</v>
      </c>
      <c r="O28" s="7">
        <f>IFERROR(INDEX('RCCP Conversion'!$B$2:$AL$9999,MATCH('RCCP-EXT-12'!$B25,'RCCP Conversion'!$B$2:$B$9999,0),MATCH(CONCATENATE('RCCP-EXT-12'!O$8,'RCCP-EXT-12'!O$7),'RCCP Conversion'!$B$2:$AL$2,0)),0)</f>
        <v>0</v>
      </c>
      <c r="P28" s="7">
        <f>IFERROR(INDEX('RCCP Conversion'!$B$2:$AL$9999,MATCH('RCCP-EXT-12'!$B25,'RCCP Conversion'!$B$2:$B$9999,0),MATCH(CONCATENATE('RCCP-EXT-12'!P$8,'RCCP-EXT-12'!P$7),'RCCP Conversion'!$B$2:$AL$2,0)),0)</f>
        <v>0</v>
      </c>
      <c r="Q28" s="7">
        <f>IFERROR(INDEX('RCCP Conversion'!$B$2:$AL$9999,MATCH('RCCP-EXT-12'!$B25,'RCCP Conversion'!$B$2:$B$9999,0),MATCH(CONCATENATE('RCCP-EXT-12'!Q$8,'RCCP-EXT-12'!Q$7),'RCCP Conversion'!$B$2:$AL$2,0)),0)</f>
        <v>0</v>
      </c>
      <c r="R28" s="7">
        <f>IFERROR(INDEX('RCCP Conversion'!$B$2:$AL$9999,MATCH('RCCP-EXT-12'!$B25,'RCCP Conversion'!$B$2:$B$9999,0),MATCH(CONCATENATE('RCCP-EXT-12'!R$8,'RCCP-EXT-12'!R$7),'RCCP Conversion'!$B$2:$AL$2,0)),0)</f>
        <v>0</v>
      </c>
      <c r="S28" s="7">
        <f>IFERROR(INDEX('RCCP Conversion'!$B$2:$AL$9999,MATCH('RCCP-EXT-12'!$B25,'RCCP Conversion'!$B$2:$B$9999,0),MATCH(CONCATENATE('RCCP-EXT-12'!S$8,'RCCP-EXT-12'!S$7),'RCCP Conversion'!$B$2:$AL$2,0)),0)</f>
        <v>0</v>
      </c>
      <c r="T28" s="7">
        <f>IFERROR(INDEX('RCCP Conversion'!$B$2:$AL$9999,MATCH('RCCP-EXT-12'!$B25,'RCCP Conversion'!$B$2:$B$9999,0),MATCH(CONCATENATE('RCCP-EXT-12'!T$8,'RCCP-EXT-12'!T$7),'RCCP Conversion'!$B$2:$AL$2,0)),0)</f>
        <v>0</v>
      </c>
      <c r="U28" s="7">
        <f>IFERROR(INDEX('RCCP Conversion'!$B$2:$AL$9999,MATCH('RCCP-EXT-12'!$B25,'RCCP Conversion'!$B$2:$B$9999,0),MATCH(CONCATENATE('RCCP-EXT-12'!U$8,'RCCP-EXT-12'!U$7),'RCCP Conversion'!$B$2:$AL$2,0)),0)</f>
        <v>0</v>
      </c>
      <c r="V28" s="7">
        <f>IFERROR(INDEX('RCCP Conversion'!$B$2:$AL$9999,MATCH('RCCP-EXT-12'!$B25,'RCCP Conversion'!$B$2:$B$9999,0),MATCH(CONCATENATE('RCCP-EXT-12'!V$8,'RCCP-EXT-12'!V$7),'RCCP Conversion'!$B$2:$AL$2,0)),0)</f>
        <v>0</v>
      </c>
      <c r="W28" s="7">
        <f>IFERROR(INDEX('RCCP Conversion'!$B$2:$AL$9999,MATCH('RCCP-EXT-12'!$B25,'RCCP Conversion'!$B$2:$B$9999,0),MATCH(CONCATENATE('RCCP-EXT-12'!W$8,'RCCP-EXT-12'!W$7),'RCCP Conversion'!$B$2:$AL$2,0)),0)</f>
        <v>0</v>
      </c>
      <c r="X28" s="7">
        <f>IFERROR(INDEX('RCCP Conversion'!$B$2:$AL$9999,MATCH('RCCP-EXT-12'!$B25,'RCCP Conversion'!$B$2:$B$9999,0),MATCH(CONCATENATE('RCCP-EXT-12'!X$8,'RCCP-EXT-12'!X$7),'RCCP Conversion'!$B$2:$AL$2,0)),0)</f>
        <v>0</v>
      </c>
      <c r="Y28" s="7">
        <f>IFERROR(INDEX('RCCP Conversion'!$B$2:$AL$9999,MATCH('RCCP-EXT-12'!$B25,'RCCP Conversion'!$B$2:$B$9999,0),MATCH(CONCATENATE('RCCP-EXT-12'!Y$8,'RCCP-EXT-12'!Y$7),'RCCP Conversion'!$B$2:$AL$2,0)),0)</f>
        <v>0</v>
      </c>
      <c r="Z28" s="7">
        <f>IFERROR(INDEX('RCCP Conversion'!$B$2:$AL$9999,MATCH('RCCP-EXT-12'!$B25,'RCCP Conversion'!$B$2:$B$9999,0),MATCH(CONCATENATE('RCCP-EXT-12'!Z$8,'RCCP-EXT-12'!Z$7),'RCCP Conversion'!$B$2:$AL$2,0)),0)</f>
        <v>0</v>
      </c>
      <c r="AA28" s="7">
        <f>IFERROR(INDEX('RCCP Conversion'!$B$2:$AL$9999,MATCH('RCCP-EXT-12'!$B25,'RCCP Conversion'!$B$2:$B$9999,0),MATCH(CONCATENATE('RCCP-EXT-12'!AA$8,'RCCP-EXT-12'!AA$7),'RCCP Conversion'!$B$2:$AL$2,0)),0)</f>
        <v>0</v>
      </c>
      <c r="AB28" s="7">
        <f>IFERROR(INDEX('RCCP Conversion'!$B$2:$AL$9999,MATCH('RCCP-EXT-12'!$B25,'RCCP Conversion'!$B$2:$B$9999,0),MATCH(CONCATENATE('RCCP-EXT-12'!AB$8,'RCCP-EXT-12'!AB$7),'RCCP Conversion'!$B$2:$AL$2,0)),0)</f>
        <v>0</v>
      </c>
      <c r="AC28" s="7">
        <f>IFERROR(INDEX('RCCP Conversion'!$B$2:$AL$9999,MATCH('RCCP-EXT-12'!$B25,'RCCP Conversion'!$B$2:$B$9999,0),MATCH(CONCATENATE('RCCP-EXT-12'!AC$8,'RCCP-EXT-12'!AC$7),'RCCP Conversion'!$B$2:$AL$2,0)),0)</f>
        <v>0</v>
      </c>
      <c r="AD28" s="7">
        <f>IFERROR(INDEX('RCCP Conversion'!$B$2:$AL$9999,MATCH('RCCP-EXT-12'!$B25,'RCCP Conversion'!$B$2:$B$9999,0),MATCH(CONCATENATE('RCCP-EXT-12'!AD$8,'RCCP-EXT-12'!AD$7),'RCCP Conversion'!$B$2:$AL$2,0)),0)</f>
        <v>0</v>
      </c>
      <c r="AE28" s="7">
        <f>IFERROR(INDEX('RCCP Conversion'!$B$2:$AL$9999,MATCH('RCCP-EXT-12'!$B25,'RCCP Conversion'!$B$2:$B$9999,0),MATCH(CONCATENATE('RCCP-EXT-12'!AE$8,'RCCP-EXT-12'!AE$7),'RCCP Conversion'!$B$2:$AL$2,0)),0)</f>
        <v>0</v>
      </c>
      <c r="AF28" s="7">
        <f>IFERROR(INDEX('RCCP Conversion'!$B$2:$AL$9999,MATCH('RCCP-EXT-12'!$B25,'RCCP Conversion'!$B$2:$B$9999,0),MATCH(CONCATENATE('RCCP-EXT-12'!AF$8,'RCCP-EXT-12'!AF$7),'RCCP Conversion'!$B$2:$AL$2,0)),0)</f>
        <v>0</v>
      </c>
      <c r="AG28" s="7">
        <f>IFERROR(INDEX('RCCP Conversion'!$B$2:$AL$9999,MATCH('RCCP-EXT-12'!$B25,'RCCP Conversion'!$B$2:$B$9999,0),MATCH(CONCATENATE('RCCP-EXT-12'!AG$8,'RCCP-EXT-12'!AG$7),'RCCP Conversion'!$B$2:$AL$2,0)),0)</f>
        <v>0</v>
      </c>
      <c r="AH28" s="7">
        <f>IFERROR(INDEX('RCCP Conversion'!$B$2:$AL$9999,MATCH('RCCP-EXT-12'!$B25,'RCCP Conversion'!$B$2:$B$9999,0),MATCH(CONCATENATE('RCCP-EXT-12'!AH$8,'RCCP-EXT-12'!AH$7),'RCCP Conversion'!$B$2:$AL$2,0)),0)</f>
        <v>0</v>
      </c>
      <c r="AI28" s="7">
        <f>IFERROR(INDEX('RCCP Conversion'!$B$2:$AL$9999,MATCH('RCCP-EXT-12'!$B25,'RCCP Conversion'!$B$2:$B$9999,0),MATCH(CONCATENATE('RCCP-EXT-12'!AI$8,'RCCP-EXT-12'!AI$7),'RCCP Conversion'!$B$2:$AL$2,0)),0)</f>
        <v>0</v>
      </c>
      <c r="AJ28" s="7">
        <f>IFERROR(INDEX('RCCP Conversion'!$B$2:$AL$9999,MATCH('RCCP-EXT-12'!$B25,'RCCP Conversion'!$B$2:$B$9999,0),MATCH(CONCATENATE('RCCP-EXT-12'!AJ$8,'RCCP-EXT-12'!AJ$7),'RCCP Conversion'!$B$2:$AL$2,0)),0)</f>
        <v>0</v>
      </c>
      <c r="AK28" s="7">
        <f>IFERROR(INDEX('RCCP Conversion'!$B$2:$AL$9999,MATCH('RCCP-EXT-12'!$B25,'RCCP Conversion'!$B$2:$B$9999,0),MATCH(CONCATENATE('RCCP-EXT-12'!AK$8,'RCCP-EXT-12'!AK$7),'RCCP Conversion'!$B$2:$AL$2,0)),0)</f>
        <v>0</v>
      </c>
      <c r="AL28" s="7">
        <f>IFERROR(INDEX('RCCP Conversion'!$B$2:$AL$9999,MATCH('RCCP-EXT-12'!$B25,'RCCP Conversion'!$B$2:$B$9999,0),MATCH(CONCATENATE('RCCP-EXT-12'!AL$8,'RCCP-EXT-12'!AL$7),'RCCP Conversion'!$B$2:$AL$2,0)),0)</f>
        <v>0</v>
      </c>
      <c r="AM28" s="7">
        <f>IFERROR(INDEX('RCCP Conversion'!$B$2:$AL$9999,MATCH('RCCP-EXT-12'!$B25,'RCCP Conversion'!$B$2:$B$9999,0),MATCH(CONCATENATE('RCCP-EXT-12'!AM$8,'RCCP-EXT-12'!AM$7),'RCCP Conversion'!$B$2:$AL$2,0)),0)</f>
        <v>0</v>
      </c>
      <c r="AN28" s="7">
        <f>IFERROR(INDEX('RCCP Conversion'!$B$2:$AL$9999,MATCH('RCCP-EXT-12'!$B25,'RCCP Conversion'!$B$2:$B$9999,0),MATCH(CONCATENATE('RCCP-EXT-12'!AN$8,'RCCP-EXT-12'!AN$7),'RCCP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Conversion'!$B$2:$AL$9999,MATCH('RCCP-EXT-12'!$B42,'RCCP Conversion'!$B$2:$B$9999,0),MATCH(CONCATENATE('RCCP-EXT-12'!E$8,'RCCP-EXT-12'!E$7),'RCCP Conversion'!$B$2:$AL$2,0)),0)</f>
        <v>0</v>
      </c>
      <c r="F45" s="7">
        <f>IFERROR(INDEX('RCCP Conversion'!$B$2:$AL$9999,MATCH('RCCP-EXT-12'!$B42,'RCCP Conversion'!$B$2:$B$9999,0),MATCH(CONCATENATE('RCCP-EXT-12'!F$8,'RCCP-EXT-12'!F$7),'RCCP Conversion'!$B$2:$AL$2,0)),0)</f>
        <v>0</v>
      </c>
      <c r="G45" s="7">
        <f>IFERROR(INDEX('RCCP Conversion'!$B$2:$AL$9999,MATCH('RCCP-EXT-12'!$B42,'RCCP Conversion'!$B$2:$B$9999,0),MATCH(CONCATENATE('RCCP-EXT-12'!G$8,'RCCP-EXT-12'!G$7),'RCCP Conversion'!$B$2:$AL$2,0)),0)</f>
        <v>0</v>
      </c>
      <c r="H45" s="7">
        <f>IFERROR(INDEX('RCCP Conversion'!$B$2:$AL$9999,MATCH('RCCP-EXT-12'!$B42,'RCCP Conversion'!$B$2:$B$9999,0),MATCH(CONCATENATE('RCCP-EXT-12'!H$8,'RCCP-EXT-12'!H$7),'RCCP Conversion'!$B$2:$AL$2,0)),0)</f>
        <v>0</v>
      </c>
      <c r="I45" s="7">
        <f>IFERROR(INDEX('RCCP Conversion'!$B$2:$AL$9999,MATCH('RCCP-EXT-12'!$B42,'RCCP Conversion'!$B$2:$B$9999,0),MATCH(CONCATENATE('RCCP-EXT-12'!I$8,'RCCP-EXT-12'!I$7),'RCCP Conversion'!$B$2:$AL$2,0)),0)</f>
        <v>0</v>
      </c>
      <c r="J45" s="7">
        <f>IFERROR(INDEX('RCCP Conversion'!$B$2:$AL$9999,MATCH('RCCP-EXT-12'!$B42,'RCCP Conversion'!$B$2:$B$9999,0),MATCH(CONCATENATE('RCCP-EXT-12'!J$8,'RCCP-EXT-12'!J$7),'RCCP Conversion'!$B$2:$AL$2,0)),0)</f>
        <v>0</v>
      </c>
      <c r="K45" s="7">
        <f>IFERROR(INDEX('RCCP Conversion'!$B$2:$AL$9999,MATCH('RCCP-EXT-12'!$B42,'RCCP Conversion'!$B$2:$B$9999,0),MATCH(CONCATENATE('RCCP-EXT-12'!K$8,'RCCP-EXT-12'!K$7),'RCCP Conversion'!$B$2:$AL$2,0)),0)</f>
        <v>0</v>
      </c>
      <c r="L45" s="7">
        <f>IFERROR(INDEX('RCCP Conversion'!$B$2:$AL$9999,MATCH('RCCP-EXT-12'!$B42,'RCCP Conversion'!$B$2:$B$9999,0),MATCH(CONCATENATE('RCCP-EXT-12'!L$8,'RCCP-EXT-12'!L$7),'RCCP Conversion'!$B$2:$AL$2,0)),0)</f>
        <v>0</v>
      </c>
      <c r="M45" s="7">
        <f>IFERROR(INDEX('RCCP Conversion'!$B$2:$AL$9999,MATCH('RCCP-EXT-12'!$B42,'RCCP Conversion'!$B$2:$B$9999,0),MATCH(CONCATENATE('RCCP-EXT-12'!M$8,'RCCP-EXT-12'!M$7),'RCCP Conversion'!$B$2:$AL$2,0)),0)</f>
        <v>0</v>
      </c>
      <c r="N45" s="7">
        <f>IFERROR(INDEX('RCCP Conversion'!$B$2:$AL$9999,MATCH('RCCP-EXT-12'!$B42,'RCCP Conversion'!$B$2:$B$9999,0),MATCH(CONCATENATE('RCCP-EXT-12'!N$8,'RCCP-EXT-12'!N$7),'RCCP Conversion'!$B$2:$AL$2,0)),0)</f>
        <v>0</v>
      </c>
      <c r="O45" s="7">
        <f>IFERROR(INDEX('RCCP Conversion'!$B$2:$AL$9999,MATCH('RCCP-EXT-12'!$B42,'RCCP Conversion'!$B$2:$B$9999,0),MATCH(CONCATENATE('RCCP-EXT-12'!O$8,'RCCP-EXT-12'!O$7),'RCCP Conversion'!$B$2:$AL$2,0)),0)</f>
        <v>0</v>
      </c>
      <c r="P45" s="7">
        <f>IFERROR(INDEX('RCCP Conversion'!$B$2:$AL$9999,MATCH('RCCP-EXT-12'!$B42,'RCCP Conversion'!$B$2:$B$9999,0),MATCH(CONCATENATE('RCCP-EXT-12'!P$8,'RCCP-EXT-12'!P$7),'RCCP Conversion'!$B$2:$AL$2,0)),0)</f>
        <v>0</v>
      </c>
      <c r="Q45" s="7">
        <f>IFERROR(INDEX('RCCP Conversion'!$B$2:$AL$9999,MATCH('RCCP-EXT-12'!$B42,'RCCP Conversion'!$B$2:$B$9999,0),MATCH(CONCATENATE('RCCP-EXT-12'!Q$8,'RCCP-EXT-12'!Q$7),'RCCP Conversion'!$B$2:$AL$2,0)),0)</f>
        <v>0</v>
      </c>
      <c r="R45" s="7">
        <f>IFERROR(INDEX('RCCP Conversion'!$B$2:$AL$9999,MATCH('RCCP-EXT-12'!$B42,'RCCP Conversion'!$B$2:$B$9999,0),MATCH(CONCATENATE('RCCP-EXT-12'!R$8,'RCCP-EXT-12'!R$7),'RCCP Conversion'!$B$2:$AL$2,0)),0)</f>
        <v>0</v>
      </c>
      <c r="S45" s="7">
        <f>IFERROR(INDEX('RCCP Conversion'!$B$2:$AL$9999,MATCH('RCCP-EXT-12'!$B42,'RCCP Conversion'!$B$2:$B$9999,0),MATCH(CONCATENATE('RCCP-EXT-12'!S$8,'RCCP-EXT-12'!S$7),'RCCP Conversion'!$B$2:$AL$2,0)),0)</f>
        <v>0</v>
      </c>
      <c r="T45" s="7">
        <f>IFERROR(INDEX('RCCP Conversion'!$B$2:$AL$9999,MATCH('RCCP-EXT-12'!$B42,'RCCP Conversion'!$B$2:$B$9999,0),MATCH(CONCATENATE('RCCP-EXT-12'!T$8,'RCCP-EXT-12'!T$7),'RCCP Conversion'!$B$2:$AL$2,0)),0)</f>
        <v>0</v>
      </c>
      <c r="U45" s="7">
        <f>IFERROR(INDEX('RCCP Conversion'!$B$2:$AL$9999,MATCH('RCCP-EXT-12'!$B42,'RCCP Conversion'!$B$2:$B$9999,0),MATCH(CONCATENATE('RCCP-EXT-12'!U$8,'RCCP-EXT-12'!U$7),'RCCP Conversion'!$B$2:$AL$2,0)),0)</f>
        <v>0</v>
      </c>
      <c r="V45" s="7">
        <f>IFERROR(INDEX('RCCP Conversion'!$B$2:$AL$9999,MATCH('RCCP-EXT-12'!$B42,'RCCP Conversion'!$B$2:$B$9999,0),MATCH(CONCATENATE('RCCP-EXT-12'!V$8,'RCCP-EXT-12'!V$7),'RCCP Conversion'!$B$2:$AL$2,0)),0)</f>
        <v>0</v>
      </c>
      <c r="W45" s="7">
        <f>IFERROR(INDEX('RCCP Conversion'!$B$2:$AL$9999,MATCH('RCCP-EXT-12'!$B42,'RCCP Conversion'!$B$2:$B$9999,0),MATCH(CONCATENATE('RCCP-EXT-12'!W$8,'RCCP-EXT-12'!W$7),'RCCP Conversion'!$B$2:$AL$2,0)),0)</f>
        <v>0</v>
      </c>
      <c r="X45" s="7">
        <f>IFERROR(INDEX('RCCP Conversion'!$B$2:$AL$9999,MATCH('RCCP-EXT-12'!$B42,'RCCP Conversion'!$B$2:$B$9999,0),MATCH(CONCATENATE('RCCP-EXT-12'!X$8,'RCCP-EXT-12'!X$7),'RCCP Conversion'!$B$2:$AL$2,0)),0)</f>
        <v>0</v>
      </c>
      <c r="Y45" s="7">
        <f>IFERROR(INDEX('RCCP Conversion'!$B$2:$AL$9999,MATCH('RCCP-EXT-12'!$B42,'RCCP Conversion'!$B$2:$B$9999,0),MATCH(CONCATENATE('RCCP-EXT-12'!Y$8,'RCCP-EXT-12'!Y$7),'RCCP Conversion'!$B$2:$AL$2,0)),0)</f>
        <v>0</v>
      </c>
      <c r="Z45" s="7">
        <f>IFERROR(INDEX('RCCP Conversion'!$B$2:$AL$9999,MATCH('RCCP-EXT-12'!$B42,'RCCP Conversion'!$B$2:$B$9999,0),MATCH(CONCATENATE('RCCP-EXT-12'!Z$8,'RCCP-EXT-12'!Z$7),'RCCP Conversion'!$B$2:$AL$2,0)),0)</f>
        <v>0</v>
      </c>
      <c r="AA45" s="7">
        <f>IFERROR(INDEX('RCCP Conversion'!$B$2:$AL$9999,MATCH('RCCP-EXT-12'!$B42,'RCCP Conversion'!$B$2:$B$9999,0),MATCH(CONCATENATE('RCCP-EXT-12'!AA$8,'RCCP-EXT-12'!AA$7),'RCCP Conversion'!$B$2:$AL$2,0)),0)</f>
        <v>0</v>
      </c>
      <c r="AB45" s="7">
        <f>IFERROR(INDEX('RCCP Conversion'!$B$2:$AL$9999,MATCH('RCCP-EXT-12'!$B42,'RCCP Conversion'!$B$2:$B$9999,0),MATCH(CONCATENATE('RCCP-EXT-12'!AB$8,'RCCP-EXT-12'!AB$7),'RCCP Conversion'!$B$2:$AL$2,0)),0)</f>
        <v>0</v>
      </c>
      <c r="AC45" s="7">
        <f>IFERROR(INDEX('RCCP Conversion'!$B$2:$AL$9999,MATCH('RCCP-EXT-12'!$B42,'RCCP Conversion'!$B$2:$B$9999,0),MATCH(CONCATENATE('RCCP-EXT-12'!AC$8,'RCCP-EXT-12'!AC$7),'RCCP Conversion'!$B$2:$AL$2,0)),0)</f>
        <v>0</v>
      </c>
      <c r="AD45" s="7">
        <f>IFERROR(INDEX('RCCP Conversion'!$B$2:$AL$9999,MATCH('RCCP-EXT-12'!$B42,'RCCP Conversion'!$B$2:$B$9999,0),MATCH(CONCATENATE('RCCP-EXT-12'!AD$8,'RCCP-EXT-12'!AD$7),'RCCP Conversion'!$B$2:$AL$2,0)),0)</f>
        <v>0</v>
      </c>
      <c r="AE45" s="7">
        <f>IFERROR(INDEX('RCCP Conversion'!$B$2:$AL$9999,MATCH('RCCP-EXT-12'!$B42,'RCCP Conversion'!$B$2:$B$9999,0),MATCH(CONCATENATE('RCCP-EXT-12'!AE$8,'RCCP-EXT-12'!AE$7),'RCCP Conversion'!$B$2:$AL$2,0)),0)</f>
        <v>0</v>
      </c>
      <c r="AF45" s="7">
        <f>IFERROR(INDEX('RCCP Conversion'!$B$2:$AL$9999,MATCH('RCCP-EXT-12'!$B42,'RCCP Conversion'!$B$2:$B$9999,0),MATCH(CONCATENATE('RCCP-EXT-12'!AF$8,'RCCP-EXT-12'!AF$7),'RCCP Conversion'!$B$2:$AL$2,0)),0)</f>
        <v>0</v>
      </c>
      <c r="AG45" s="7">
        <f>IFERROR(INDEX('RCCP Conversion'!$B$2:$AL$9999,MATCH('RCCP-EXT-12'!$B42,'RCCP Conversion'!$B$2:$B$9999,0),MATCH(CONCATENATE('RCCP-EXT-12'!AG$8,'RCCP-EXT-12'!AG$7),'RCCP Conversion'!$B$2:$AL$2,0)),0)</f>
        <v>0</v>
      </c>
      <c r="AH45" s="7">
        <f>IFERROR(INDEX('RCCP Conversion'!$B$2:$AL$9999,MATCH('RCCP-EXT-12'!$B42,'RCCP Conversion'!$B$2:$B$9999,0),MATCH(CONCATENATE('RCCP-EXT-12'!AH$8,'RCCP-EXT-12'!AH$7),'RCCP Conversion'!$B$2:$AL$2,0)),0)</f>
        <v>0</v>
      </c>
      <c r="AI45" s="7">
        <f>IFERROR(INDEX('RCCP Conversion'!$B$2:$AL$9999,MATCH('RCCP-EXT-12'!$B42,'RCCP Conversion'!$B$2:$B$9999,0),MATCH(CONCATENATE('RCCP-EXT-12'!AI$8,'RCCP-EXT-12'!AI$7),'RCCP Conversion'!$B$2:$AL$2,0)),0)</f>
        <v>0</v>
      </c>
      <c r="AJ45" s="7">
        <f>IFERROR(INDEX('RCCP Conversion'!$B$2:$AL$9999,MATCH('RCCP-EXT-12'!$B42,'RCCP Conversion'!$B$2:$B$9999,0),MATCH(CONCATENATE('RCCP-EXT-12'!AJ$8,'RCCP-EXT-12'!AJ$7),'RCCP Conversion'!$B$2:$AL$2,0)),0)</f>
        <v>0</v>
      </c>
      <c r="AK45" s="7">
        <f>IFERROR(INDEX('RCCP Conversion'!$B$2:$AL$9999,MATCH('RCCP-EXT-12'!$B42,'RCCP Conversion'!$B$2:$B$9999,0),MATCH(CONCATENATE('RCCP-EXT-12'!AK$8,'RCCP-EXT-12'!AK$7),'RCCP Conversion'!$B$2:$AL$2,0)),0)</f>
        <v>0</v>
      </c>
      <c r="AL45" s="7">
        <f>IFERROR(INDEX('RCCP Conversion'!$B$2:$AL$9999,MATCH('RCCP-EXT-12'!$B42,'RCCP Conversion'!$B$2:$B$9999,0),MATCH(CONCATENATE('RCCP-EXT-12'!AL$8,'RCCP-EXT-12'!AL$7),'RCCP Conversion'!$B$2:$AL$2,0)),0)</f>
        <v>0</v>
      </c>
      <c r="AM45" s="7">
        <f>IFERROR(INDEX('RCCP Conversion'!$B$2:$AL$9999,MATCH('RCCP-EXT-12'!$B42,'RCCP Conversion'!$B$2:$B$9999,0),MATCH(CONCATENATE('RCCP-EXT-12'!AM$8,'RCCP-EXT-12'!AM$7),'RCCP Conversion'!$B$2:$AL$2,0)),0)</f>
        <v>0</v>
      </c>
      <c r="AN45" s="7">
        <f>IFERROR(INDEX('RCCP Conversion'!$B$2:$AL$9999,MATCH('RCCP-EXT-12'!$B42,'RCCP Conversion'!$B$2:$B$9999,0),MATCH(CONCATENATE('RCCP-EXT-12'!AN$8,'RCCP-EXT-12'!AN$7),'RCCP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77" priority="16">
      <formula>E18&gt;100%</formula>
    </cfRule>
    <cfRule type="expression" dxfId="76" priority="17">
      <formula>E18&gt;95%</formula>
    </cfRule>
    <cfRule type="expression" dxfId="75" priority="18">
      <formula>E18&lt;=95%</formula>
    </cfRule>
  </conditionalFormatting>
  <conditionalFormatting sqref="E20:AN21">
    <cfRule type="expression" dxfId="74" priority="13">
      <formula>E20&gt;100%</formula>
    </cfRule>
    <cfRule type="expression" dxfId="73" priority="14">
      <formula>E20&gt;95%</formula>
    </cfRule>
    <cfRule type="expression" dxfId="72" priority="15">
      <formula>E20&lt;=95%</formula>
    </cfRule>
  </conditionalFormatting>
  <conditionalFormatting sqref="E37:AN37">
    <cfRule type="expression" dxfId="71" priority="10">
      <formula>E37&gt;100%</formula>
    </cfRule>
    <cfRule type="expression" dxfId="70" priority="11">
      <formula>E37&gt;95%</formula>
    </cfRule>
    <cfRule type="expression" dxfId="69" priority="12">
      <formula>E37&lt;=95%</formula>
    </cfRule>
  </conditionalFormatting>
  <conditionalFormatting sqref="E39:AN39">
    <cfRule type="expression" dxfId="68" priority="7">
      <formula>E39&gt;100%</formula>
    </cfRule>
    <cfRule type="expression" dxfId="67" priority="8">
      <formula>E39&gt;95%</formula>
    </cfRule>
    <cfRule type="expression" dxfId="66" priority="9">
      <formula>E39&lt;=95%</formula>
    </cfRule>
  </conditionalFormatting>
  <conditionalFormatting sqref="E54:AN54">
    <cfRule type="expression" dxfId="65" priority="4">
      <formula>E54&gt;100%</formula>
    </cfRule>
    <cfRule type="expression" dxfId="64" priority="5">
      <formula>E54&gt;95%</formula>
    </cfRule>
    <cfRule type="expression" dxfId="63" priority="6">
      <formula>E54&lt;=95%</formula>
    </cfRule>
  </conditionalFormatting>
  <conditionalFormatting sqref="E56:AN56">
    <cfRule type="expression" dxfId="62" priority="1">
      <formula>E56&gt;100%</formula>
    </cfRule>
    <cfRule type="expression" dxfId="61" priority="2">
      <formula>E56&gt;95%</formula>
    </cfRule>
    <cfRule type="expression" dxfId="60" priority="3">
      <formula>E56&lt;=95%</formula>
    </cfRule>
  </conditionalFormatting>
  <dataValidations count="3">
    <dataValidation type="whole" allowBlank="1" showInputMessage="1" showErrorMessage="1" errorTitle="Unknown Value!" error="Please specify the month between 1 and 12" sqref="C3" xr:uid="{3F914AAD-0B30-4CC7-BB8A-39AABF5A4C60}">
      <formula1>1</formula1>
      <formula2>12</formula2>
    </dataValidation>
    <dataValidation type="whole" allowBlank="1" showInputMessage="1" showErrorMessage="1" errorTitle="Incorrect Value!" error="Please enter a value between 2000 and 2099" sqref="C4" xr:uid="{88A983CE-F742-4274-9EA0-BDA2647602CF}">
      <formula1>2000</formula1>
      <formula2>2099</formula2>
    </dataValidation>
    <dataValidation type="whole" operator="greaterThanOrEqual" allowBlank="1" showInputMessage="1" showErrorMessage="1" errorTitle="Enter absolute value" error="Only an absolute value (0 or higher) can be entered here. This will be deducted from the current volume." sqref="E51:AN51 E34:AN34 E15:AN15" xr:uid="{BA2B15D7-54A9-42F9-8DA0-3923104B27F2}">
      <formula1>0</formula1>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209F-B645-42BD-8F9B-929828B767C0}">
  <sheetPr>
    <tabColor rgb="FF92D050"/>
    <pageSetUpPr fitToPage="1"/>
  </sheetPr>
  <dimension ref="A1:AN58"/>
  <sheetViews>
    <sheetView showGridLines="0" topLeftCell="A39" zoomScale="80" zoomScaleNormal="80" zoomScaleSheetLayoutView="75" zoomScalePageLayoutView="30" workbookViewId="0">
      <pane xSplit="3" topLeftCell="D1" activePane="topRight" state="frozen"/>
      <selection pane="topRight" activeCell="E48" sqref="E48"/>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8" width="8.08984375" style="2" bestFit="1" customWidth="1"/>
    <col min="9"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11</v>
      </c>
    </row>
    <row r="4" spans="1:40" ht="13.5" thickBot="1">
      <c r="B4" s="6" t="s">
        <v>74</v>
      </c>
      <c r="C4" s="20">
        <v>2022</v>
      </c>
    </row>
    <row r="5" spans="1:40" ht="16.5" customHeight="1" thickBot="1"/>
    <row r="6" spans="1:40" ht="16.5" customHeight="1" thickBot="1">
      <c r="B6" s="119" t="s">
        <v>211</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Nov</v>
      </c>
      <c r="F7" s="3" t="str">
        <f>VLOOKUP(($C$3+F$6),'Dates conversion sheet'!$G:$H,2,0)</f>
        <v>Dec</v>
      </c>
      <c r="G7" s="3" t="str">
        <f>VLOOKUP(($C$3+G$6),'Dates conversion sheet'!$G:$H,2,0)</f>
        <v>Jan</v>
      </c>
      <c r="H7" s="3" t="str">
        <f>VLOOKUP(($C$3+H$6),'Dates conversion sheet'!$G:$H,2,0)</f>
        <v>Feb</v>
      </c>
      <c r="I7" s="3" t="str">
        <f>VLOOKUP(($C$3+I$6),'Dates conversion sheet'!$G:$H,2,0)</f>
        <v>Mar</v>
      </c>
      <c r="J7" s="3" t="str">
        <f>VLOOKUP(($C$3+J$6),'Dates conversion sheet'!$G:$H,2,0)</f>
        <v>Apr</v>
      </c>
      <c r="K7" s="3" t="str">
        <f>VLOOKUP(($C$3+K$6),'Dates conversion sheet'!$G:$H,2,0)</f>
        <v>May</v>
      </c>
      <c r="L7" s="3" t="str">
        <f>VLOOKUP(($C$3+L$6),'Dates conversion sheet'!$G:$H,2,0)</f>
        <v>Jun</v>
      </c>
      <c r="M7" s="3" t="str">
        <f>VLOOKUP(($C$3+M$6),'Dates conversion sheet'!$G:$H,2,0)</f>
        <v>Jul</v>
      </c>
      <c r="N7" s="3" t="str">
        <f>VLOOKUP(($C$3+N$6),'Dates conversion sheet'!$G:$H,2,0)</f>
        <v>Aug</v>
      </c>
      <c r="O7" s="3" t="str">
        <f>VLOOKUP(($C$3+O$6),'Dates conversion sheet'!$G:$H,2,0)</f>
        <v>Sep</v>
      </c>
      <c r="P7" s="3" t="str">
        <f>VLOOKUP(($C$3+P$6),'Dates conversion sheet'!$G:$H,2,0)</f>
        <v>Oct</v>
      </c>
      <c r="Q7" s="3" t="str">
        <f>VLOOKUP(($C$3+Q$6),'Dates conversion sheet'!$G:$H,2,0)</f>
        <v>Nov</v>
      </c>
      <c r="R7" s="3" t="str">
        <f>VLOOKUP(($C$3+R$6),'Dates conversion sheet'!$G:$H,2,0)</f>
        <v>Dec</v>
      </c>
      <c r="S7" s="3" t="str">
        <f>VLOOKUP(($C$3+S$6),'Dates conversion sheet'!$G:$H,2,0)</f>
        <v>Jan</v>
      </c>
      <c r="T7" s="3" t="str">
        <f>VLOOKUP(($C$3+T$6),'Dates conversion sheet'!$G:$H,2,0)</f>
        <v>Feb</v>
      </c>
      <c r="U7" s="3" t="str">
        <f>VLOOKUP(($C$3+U$6),'Dates conversion sheet'!$G:$H,2,0)</f>
        <v>Mar</v>
      </c>
      <c r="V7" s="3" t="str">
        <f>VLOOKUP(($C$3+V$6),'Dates conversion sheet'!$G:$H,2,0)</f>
        <v>Apr</v>
      </c>
      <c r="W7" s="3" t="str">
        <f>VLOOKUP(($C$3+W$6),'Dates conversion sheet'!$G:$H,2,0)</f>
        <v>May</v>
      </c>
      <c r="X7" s="3" t="str">
        <f>VLOOKUP(($C$3+X$6),'Dates conversion sheet'!$G:$H,2,0)</f>
        <v>Jun</v>
      </c>
      <c r="Y7" s="3" t="str">
        <f>VLOOKUP(($C$3+Y$6),'Dates conversion sheet'!$G:$H,2,0)</f>
        <v>Jul</v>
      </c>
      <c r="Z7" s="3" t="str">
        <f>VLOOKUP(($C$3+Z$6),'Dates conversion sheet'!$G:$H,2,0)</f>
        <v>Aug</v>
      </c>
      <c r="AA7" s="3" t="str">
        <f>VLOOKUP(($C$3+AA$6),'Dates conversion sheet'!$G:$H,2,0)</f>
        <v>Sep</v>
      </c>
      <c r="AB7" s="3" t="str">
        <f>VLOOKUP(($C$3+AB$6),'Dates conversion sheet'!$G:$H,2,0)</f>
        <v>Oct</v>
      </c>
      <c r="AC7" s="3" t="str">
        <f>VLOOKUP(($C$3+AC$6),'Dates conversion sheet'!$G:$H,2,0)</f>
        <v>Nov</v>
      </c>
      <c r="AD7" s="3" t="str">
        <f>VLOOKUP(($C$3+AD$6),'Dates conversion sheet'!$G:$H,2,0)</f>
        <v>Dec</v>
      </c>
      <c r="AE7" s="3" t="str">
        <f>VLOOKUP(($C$3+AE$6),'Dates conversion sheet'!$G:$H,2,0)</f>
        <v>Jan</v>
      </c>
      <c r="AF7" s="3" t="str">
        <f>VLOOKUP(($C$3+AF$6),'Dates conversion sheet'!$G:$H,2,0)</f>
        <v>Feb</v>
      </c>
      <c r="AG7" s="3" t="str">
        <f>VLOOKUP(($C$3+AG$6),'Dates conversion sheet'!$G:$H,2,0)</f>
        <v>Mar</v>
      </c>
      <c r="AH7" s="3" t="str">
        <f>VLOOKUP(($C$3+AH$6),'Dates conversion sheet'!$G:$H,2,0)</f>
        <v>Apr</v>
      </c>
      <c r="AI7" s="3" t="str">
        <f>VLOOKUP(($C$3+AI$6),'Dates conversion sheet'!$G:$H,2,0)</f>
        <v>May</v>
      </c>
      <c r="AJ7" s="3" t="str">
        <f>VLOOKUP(($C$3+AJ$6),'Dates conversion sheet'!$G:$H,2,0)</f>
        <v>Jun</v>
      </c>
      <c r="AK7" s="3" t="str">
        <f>VLOOKUP(($C$3+AK$6),'Dates conversion sheet'!$G:$H,2,0)</f>
        <v>Jul</v>
      </c>
      <c r="AL7" s="3" t="str">
        <f>VLOOKUP(($C$3+AL$6),'Dates conversion sheet'!$G:$H,2,0)</f>
        <v>Aug</v>
      </c>
      <c r="AM7" s="3" t="str">
        <f>VLOOKUP(($C$3+AM$6),'Dates conversion sheet'!$G:$H,2,0)</f>
        <v>Sep</v>
      </c>
      <c r="AN7" s="3" t="str">
        <f>VLOOKUP(($C$3+AN$6),'Dates conversion sheet'!$G:$H,2,0)</f>
        <v>Oct</v>
      </c>
    </row>
    <row r="8" spans="1:40" ht="13" thickBot="1">
      <c r="B8" s="210"/>
      <c r="C8" s="212"/>
      <c r="D8" s="214"/>
      <c r="E8" s="4">
        <f>$C$4</f>
        <v>2022</v>
      </c>
      <c r="F8" s="4">
        <f>IF(F$7="Jan",E$8+1,E$8)</f>
        <v>2022</v>
      </c>
      <c r="G8" s="4">
        <f t="shared" ref="G8:AN8" si="0">IF(G$7="Jan",F$8+1,F$8)</f>
        <v>2023</v>
      </c>
      <c r="H8" s="4">
        <f t="shared" si="0"/>
        <v>2023</v>
      </c>
      <c r="I8" s="4">
        <f t="shared" si="0"/>
        <v>2023</v>
      </c>
      <c r="J8" s="4">
        <f t="shared" si="0"/>
        <v>2023</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2024</v>
      </c>
      <c r="T8" s="4">
        <f t="shared" si="0"/>
        <v>2024</v>
      </c>
      <c r="U8" s="4">
        <f t="shared" si="0"/>
        <v>2024</v>
      </c>
      <c r="V8" s="4">
        <f t="shared" si="0"/>
        <v>2024</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2025</v>
      </c>
      <c r="AF8" s="4">
        <f t="shared" si="0"/>
        <v>2025</v>
      </c>
      <c r="AG8" s="4">
        <f t="shared" si="0"/>
        <v>2025</v>
      </c>
      <c r="AH8" s="4">
        <f t="shared" si="0"/>
        <v>2025</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c r="F9" s="7"/>
      <c r="G9" s="7"/>
      <c r="H9" s="7">
        <v>0</v>
      </c>
      <c r="I9" s="7">
        <f>IFERROR(INDEX('RCCP Conversion'!$B$2:$AL$9999,MATCH('RCCP Mixing'!$B6,'RCCP Conversion'!$B$2:$B$9999,0),MATCH(CONCATENATE('RCCP Mixing'!I$8,'RCCP Mixing'!I$7),'RCCP Conversion'!$B$2:$AL$2,0)),0)</f>
        <v>0</v>
      </c>
      <c r="J9" s="7">
        <f>IFERROR(INDEX('RCCP Conversion'!$B$2:$AL$9999,MATCH('RCCP Mixing'!$B6,'RCCP Conversion'!$B$2:$B$9999,0),MATCH(CONCATENATE('RCCP Mixing'!J$8,'RCCP Mixing'!J$7),'RCCP Conversion'!$B$2:$AL$2,0)),0)</f>
        <v>0</v>
      </c>
      <c r="K9" s="7">
        <f>IFERROR(INDEX('RCCP Conversion'!$B$2:$AL$9999,MATCH('RCCP Mixing'!$B6,'RCCP Conversion'!$B$2:$B$9999,0),MATCH(CONCATENATE('RCCP Mixing'!K$8,'RCCP Mixing'!K$7),'RCCP Conversion'!$B$2:$AL$2,0)),0)</f>
        <v>0</v>
      </c>
      <c r="L9" s="7">
        <f>IFERROR(INDEX('RCCP Conversion'!$B$2:$AL$9999,MATCH('RCCP Mixing'!$B6,'RCCP Conversion'!$B$2:$B$9999,0),MATCH(CONCATENATE('RCCP Mixing'!L$8,'RCCP Mixing'!L$7),'RCCP Conversion'!$B$2:$AL$2,0)),0)</f>
        <v>0</v>
      </c>
      <c r="M9" s="7">
        <f>IFERROR(INDEX('RCCP Conversion'!$B$2:$AL$9999,MATCH('RCCP Mixing'!$B6,'RCCP Conversion'!$B$2:$B$9999,0),MATCH(CONCATENATE('RCCP Mixing'!M$8,'RCCP Mixing'!M$7),'RCCP Conversion'!$B$2:$AL$2,0)),0)</f>
        <v>0</v>
      </c>
      <c r="N9" s="7">
        <f>IFERROR(INDEX('RCCP Conversion'!$B$2:$AL$9999,MATCH('RCCP Mixing'!$B6,'RCCP Conversion'!$B$2:$B$9999,0),MATCH(CONCATENATE('RCCP Mixing'!N$8,'RCCP Mixing'!N$7),'RCCP Conversion'!$B$2:$AL$2,0)),0)</f>
        <v>0</v>
      </c>
      <c r="O9" s="7">
        <f>IFERROR(INDEX('RCCP Conversion'!$B$2:$AL$9999,MATCH('RCCP Mixing'!$B6,'RCCP Conversion'!$B$2:$B$9999,0),MATCH(CONCATENATE('RCCP Mixing'!O$8,'RCCP Mixing'!O$7),'RCCP Conversion'!$B$2:$AL$2,0)),0)</f>
        <v>0</v>
      </c>
      <c r="P9" s="7">
        <f>IFERROR(INDEX('RCCP Conversion'!$B$2:$AL$9999,MATCH('RCCP Mixing'!$B6,'RCCP Conversion'!$B$2:$B$9999,0),MATCH(CONCATENATE('RCCP Mixing'!P$8,'RCCP Mixing'!P$7),'RCCP Conversion'!$B$2:$AL$2,0)),0)</f>
        <v>0</v>
      </c>
      <c r="Q9" s="7">
        <f>IFERROR(INDEX('RCCP Conversion'!$B$2:$AL$9999,MATCH('RCCP Mixing'!$B6,'RCCP Conversion'!$B$2:$B$9999,0),MATCH(CONCATENATE('RCCP Mixing'!Q$8,'RCCP Mixing'!Q$7),'RCCP Conversion'!$B$2:$AL$2,0)),0)</f>
        <v>0</v>
      </c>
      <c r="R9" s="7">
        <f>IFERROR(INDEX('RCCP Conversion'!$B$2:$AL$9999,MATCH('RCCP Mixing'!$B6,'RCCP Conversion'!$B$2:$B$9999,0),MATCH(CONCATENATE('RCCP Mixing'!R$8,'RCCP Mixing'!R$7),'RCCP Conversion'!$B$2:$AL$2,0)),0)</f>
        <v>0</v>
      </c>
      <c r="S9" s="7">
        <f>IFERROR(INDEX('RCCP Conversion'!$B$2:$AL$9999,MATCH('RCCP Mixing'!$B6,'RCCP Conversion'!$B$2:$B$9999,0),MATCH(CONCATENATE('RCCP Mixing'!S$8,'RCCP Mixing'!S$7),'RCCP Conversion'!$B$2:$AL$2,0)),0)</f>
        <v>0</v>
      </c>
      <c r="T9" s="7">
        <f>IFERROR(INDEX('RCCP Conversion'!$B$2:$AL$9999,MATCH('RCCP Mixing'!$B6,'RCCP Conversion'!$B$2:$B$9999,0),MATCH(CONCATENATE('RCCP Mixing'!T$8,'RCCP Mixing'!T$7),'RCCP Conversion'!$B$2:$AL$2,0)),0)</f>
        <v>0</v>
      </c>
      <c r="U9" s="7">
        <f>IFERROR(INDEX('RCCP Conversion'!$B$2:$AL$9999,MATCH('RCCP Mixing'!$B6,'RCCP Conversion'!$B$2:$B$9999,0),MATCH(CONCATENATE('RCCP Mixing'!U$8,'RCCP Mixing'!U$7),'RCCP Conversion'!$B$2:$AL$2,0)),0)</f>
        <v>0</v>
      </c>
      <c r="V9" s="7">
        <f>IFERROR(INDEX('RCCP Conversion'!$B$2:$AL$9999,MATCH('RCCP Mixing'!$B6,'RCCP Conversion'!$B$2:$B$9999,0),MATCH(CONCATENATE('RCCP Mixing'!V$8,'RCCP Mixing'!V$7),'RCCP Conversion'!$B$2:$AL$2,0)),0)</f>
        <v>0</v>
      </c>
      <c r="W9" s="7">
        <f>IFERROR(INDEX('RCCP Conversion'!$B$2:$AL$9999,MATCH('RCCP Mixing'!$B6,'RCCP Conversion'!$B$2:$B$9999,0),MATCH(CONCATENATE('RCCP Mixing'!W$8,'RCCP Mixing'!W$7),'RCCP Conversion'!$B$2:$AL$2,0)),0)</f>
        <v>0</v>
      </c>
      <c r="X9" s="7">
        <f>IFERROR(INDEX('RCCP Conversion'!$B$2:$AL$9999,MATCH('RCCP Mixing'!$B6,'RCCP Conversion'!$B$2:$B$9999,0),MATCH(CONCATENATE('RCCP Mixing'!X$8,'RCCP Mixing'!X$7),'RCCP Conversion'!$B$2:$AL$2,0)),0)</f>
        <v>0</v>
      </c>
      <c r="Y9" s="7">
        <f>IFERROR(INDEX('RCCP Conversion'!$B$2:$AL$9999,MATCH('RCCP Mixing'!$B6,'RCCP Conversion'!$B$2:$B$9999,0),MATCH(CONCATENATE('RCCP Mixing'!Y$8,'RCCP Mixing'!Y$7),'RCCP Conversion'!$B$2:$AL$2,0)),0)</f>
        <v>0</v>
      </c>
      <c r="Z9" s="7">
        <f>IFERROR(INDEX('RCCP Conversion'!$B$2:$AL$9999,MATCH('RCCP Mixing'!$B6,'RCCP Conversion'!$B$2:$B$9999,0),MATCH(CONCATENATE('RCCP Mixing'!Z$8,'RCCP Mixing'!Z$7),'RCCP Conversion'!$B$2:$AL$2,0)),0)</f>
        <v>0</v>
      </c>
      <c r="AA9" s="7">
        <f>IFERROR(INDEX('RCCP Conversion'!$B$2:$AL$9999,MATCH('RCCP Mixing'!$B6,'RCCP Conversion'!$B$2:$B$9999,0),MATCH(CONCATENATE('RCCP Mixing'!AA$8,'RCCP Mixing'!AA$7),'RCCP Conversion'!$B$2:$AL$2,0)),0)</f>
        <v>0</v>
      </c>
      <c r="AB9" s="7">
        <f>IFERROR(INDEX('RCCP Conversion'!$B$2:$AL$9999,MATCH('RCCP Mixing'!$B6,'RCCP Conversion'!$B$2:$B$9999,0),MATCH(CONCATENATE('RCCP Mixing'!AB$8,'RCCP Mixing'!AB$7),'RCCP Conversion'!$B$2:$AL$2,0)),0)</f>
        <v>0</v>
      </c>
      <c r="AC9" s="7">
        <f>IFERROR(INDEX('RCCP Conversion'!$B$2:$AL$9999,MATCH('RCCP Mixing'!$B6,'RCCP Conversion'!$B$2:$B$9999,0),MATCH(CONCATENATE('RCCP Mixing'!AC$8,'RCCP Mixing'!AC$7),'RCCP Conversion'!$B$2:$AL$2,0)),0)</f>
        <v>0</v>
      </c>
      <c r="AD9" s="7">
        <f>IFERROR(INDEX('RCCP Conversion'!$B$2:$AL$9999,MATCH('RCCP Mixing'!$B6,'RCCP Conversion'!$B$2:$B$9999,0),MATCH(CONCATENATE('RCCP Mixing'!AD$8,'RCCP Mixing'!AD$7),'RCCP Conversion'!$B$2:$AL$2,0)),0)</f>
        <v>0</v>
      </c>
      <c r="AE9" s="7">
        <f>IFERROR(INDEX('RCCP Conversion'!$B$2:$AL$9999,MATCH('RCCP Mixing'!$B6,'RCCP Conversion'!$B$2:$B$9999,0),MATCH(CONCATENATE('RCCP Mixing'!AE$8,'RCCP Mixing'!AE$7),'RCCP Conversion'!$B$2:$AL$2,0)),0)</f>
        <v>0</v>
      </c>
      <c r="AF9" s="7">
        <f>IFERROR(INDEX('RCCP Conversion'!$B$2:$AL$9999,MATCH('RCCP Mixing'!$B6,'RCCP Conversion'!$B$2:$B$9999,0),MATCH(CONCATENATE('RCCP Mixing'!AF$8,'RCCP Mixing'!AF$7),'RCCP Conversion'!$B$2:$AL$2,0)),0)</f>
        <v>0</v>
      </c>
      <c r="AG9" s="7">
        <f>IFERROR(INDEX('RCCP Conversion'!$B$2:$AL$9999,MATCH('RCCP Mixing'!$B6,'RCCP Conversion'!$B$2:$B$9999,0),MATCH(CONCATENATE('RCCP Mixing'!AG$8,'RCCP Mixing'!AG$7),'RCCP Conversion'!$B$2:$AL$2,0)),0)</f>
        <v>0</v>
      </c>
      <c r="AH9" s="7">
        <f>IFERROR(INDEX('RCCP Conversion'!$B$2:$AL$9999,MATCH('RCCP Mixing'!$B6,'RCCP Conversion'!$B$2:$B$9999,0),MATCH(CONCATENATE('RCCP Mixing'!AH$8,'RCCP Mixing'!AH$7),'RCCP Conversion'!$B$2:$AL$2,0)),0)</f>
        <v>0</v>
      </c>
      <c r="AI9" s="7">
        <f>IFERROR(INDEX('RCCP Conversion'!$B$2:$AL$9999,MATCH('RCCP Mixing'!$B6,'RCCP Conversion'!$B$2:$B$9999,0),MATCH(CONCATENATE('RCCP Mixing'!AI$8,'RCCP Mixing'!AI$7),'RCCP Conversion'!$B$2:$AL$2,0)),0)</f>
        <v>0</v>
      </c>
      <c r="AJ9" s="7">
        <f>IFERROR(INDEX('RCCP Conversion'!$B$2:$AL$9999,MATCH('RCCP Mixing'!$B6,'RCCP Conversion'!$B$2:$B$9999,0),MATCH(CONCATENATE('RCCP Mixing'!AJ$8,'RCCP Mixing'!AJ$7),'RCCP Conversion'!$B$2:$AL$2,0)),0)</f>
        <v>0</v>
      </c>
      <c r="AK9" s="7">
        <f>IFERROR(INDEX('RCCP Conversion'!$B$2:$AL$9999,MATCH('RCCP Mixing'!$B6,'RCCP Conversion'!$B$2:$B$9999,0),MATCH(CONCATENATE('RCCP Mixing'!AK$8,'RCCP Mixing'!AK$7),'RCCP Conversion'!$B$2:$AL$2,0)),0)</f>
        <v>0</v>
      </c>
      <c r="AL9" s="7">
        <f>IFERROR(INDEX('RCCP Conversion'!$B$2:$AL$9999,MATCH('RCCP Mixing'!$B6,'RCCP Conversion'!$B$2:$B$9999,0),MATCH(CONCATENATE('RCCP Mixing'!AL$8,'RCCP Mixing'!AL$7),'RCCP Conversion'!$B$2:$AL$2,0)),0)</f>
        <v>0</v>
      </c>
      <c r="AM9" s="7">
        <f>IFERROR(INDEX('RCCP Conversion'!$B$2:$AL$9999,MATCH('RCCP Mixing'!$B6,'RCCP Conversion'!$B$2:$B$9999,0),MATCH(CONCATENATE('RCCP Mixing'!AM$8,'RCCP Mixing'!AM$7),'RCCP Conversion'!$B$2:$AL$2,0)),0)</f>
        <v>0</v>
      </c>
      <c r="AN9" s="7">
        <f>IFERROR(INDEX('RCCP Conversion'!$B$2:$AL$9999,MATCH('RCCP Mixing'!$B6,'RCCP Conversion'!$B$2:$B$9999,0),MATCH(CONCATENATE('RCCP Mixing'!AN$8,'RCCP Mixing'!AN$7),'RCCP Conversion'!$B$2:$AL$2,0)),0)</f>
        <v>0</v>
      </c>
    </row>
    <row r="10" spans="1:40" ht="21.75" customHeight="1">
      <c r="B10" s="129" t="s">
        <v>77</v>
      </c>
      <c r="C10" s="102" t="s">
        <v>78</v>
      </c>
      <c r="D10" s="16"/>
      <c r="E10" s="8">
        <f t="shared" ref="E10:AN10" si="1">SUM(E9:E9)</f>
        <v>0</v>
      </c>
      <c r="F10" s="8">
        <f t="shared" si="1"/>
        <v>0</v>
      </c>
      <c r="G10" s="8">
        <f t="shared" si="1"/>
        <v>0</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0</v>
      </c>
      <c r="F12" s="97">
        <f t="shared" si="3"/>
        <v>0</v>
      </c>
      <c r="G12" s="97">
        <f t="shared" si="3"/>
        <v>0</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c r="F13" s="14"/>
      <c r="G13" s="14"/>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6">
        <v>0</v>
      </c>
      <c r="G14" s="76">
        <v>0</v>
      </c>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v>0</v>
      </c>
      <c r="G15" s="84">
        <v>0</v>
      </c>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0</v>
      </c>
      <c r="F16" s="80">
        <f t="shared" si="4"/>
        <v>0</v>
      </c>
      <c r="G16" s="80">
        <f t="shared" si="4"/>
        <v>0</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2:40" ht="36" customHeight="1">
      <c r="B17" s="135" t="s">
        <v>68</v>
      </c>
      <c r="C17" s="109" t="s">
        <v>69</v>
      </c>
      <c r="D17" s="33"/>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2:40" ht="45.75" customHeight="1" thickBot="1">
      <c r="B18" s="113" t="s">
        <v>89</v>
      </c>
      <c r="C18" s="110" t="s">
        <v>90</v>
      </c>
      <c r="D18" s="17"/>
      <c r="E18" s="11" t="e">
        <f>E16/E17</f>
        <v>#DIV/0!</v>
      </c>
      <c r="F18" s="11" t="e">
        <f t="shared" ref="F18:G18" si="5">F16/F17</f>
        <v>#DIV/0!</v>
      </c>
      <c r="G18" s="11" t="e">
        <f t="shared" si="5"/>
        <v>#DIV/0!</v>
      </c>
      <c r="H18" s="11" t="e">
        <f t="shared" ref="H18" si="6">H16/H17</f>
        <v>#DIV/0!</v>
      </c>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2:40" ht="28.5" customHeight="1">
      <c r="B19" s="113" t="s">
        <v>70</v>
      </c>
      <c r="C19" s="110" t="s">
        <v>71</v>
      </c>
      <c r="D19" s="17"/>
      <c r="E19" s="12">
        <f>E17</f>
        <v>0</v>
      </c>
      <c r="F19" s="12">
        <f t="shared" ref="F19:G19" si="7">F17</f>
        <v>0</v>
      </c>
      <c r="G19" s="12">
        <f t="shared" si="7"/>
        <v>0</v>
      </c>
      <c r="H19" s="12">
        <f t="shared" ref="H19" si="8">H17</f>
        <v>0</v>
      </c>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2:40" ht="27.75" customHeight="1" thickBot="1">
      <c r="B20" s="136" t="s">
        <v>91</v>
      </c>
      <c r="C20" s="111" t="s">
        <v>92</v>
      </c>
      <c r="D20" s="18"/>
      <c r="E20" s="11" t="e">
        <f>E16/E19</f>
        <v>#DIV/0!</v>
      </c>
      <c r="F20" s="11" t="e">
        <f t="shared" ref="F20:G20" si="9">F16/F19</f>
        <v>#DIV/0!</v>
      </c>
      <c r="G20" s="11" t="e">
        <f t="shared" si="9"/>
        <v>#DIV/0!</v>
      </c>
      <c r="H20" s="11" t="e">
        <f t="shared" ref="H20" si="10">H16/H19</f>
        <v>#DIV/0!</v>
      </c>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2: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2:40" ht="18" customHeight="1" thickBot="1">
      <c r="B22" s="74" t="s">
        <v>93</v>
      </c>
      <c r="C22" s="74" t="s">
        <v>94</v>
      </c>
      <c r="D22" s="75"/>
      <c r="E22" s="83">
        <f t="shared" ref="E22:AN22" si="11">SUM(E12,-E15)</f>
        <v>0</v>
      </c>
      <c r="F22" s="83">
        <f t="shared" si="11"/>
        <v>0</v>
      </c>
      <c r="G22" s="83">
        <f t="shared" si="11"/>
        <v>0</v>
      </c>
      <c r="H22" s="83">
        <f t="shared" si="11"/>
        <v>0</v>
      </c>
      <c r="I22" s="83">
        <f t="shared" si="11"/>
        <v>0</v>
      </c>
      <c r="J22" s="83">
        <f t="shared" si="11"/>
        <v>0</v>
      </c>
      <c r="K22" s="83">
        <f t="shared" si="11"/>
        <v>0</v>
      </c>
      <c r="L22" s="83">
        <f t="shared" si="11"/>
        <v>0</v>
      </c>
      <c r="M22" s="83">
        <f t="shared" si="11"/>
        <v>0</v>
      </c>
      <c r="N22" s="83">
        <f t="shared" si="11"/>
        <v>0</v>
      </c>
      <c r="O22" s="83">
        <f t="shared" si="11"/>
        <v>0</v>
      </c>
      <c r="P22" s="83">
        <f t="shared" si="11"/>
        <v>0</v>
      </c>
      <c r="Q22" s="83">
        <f t="shared" si="11"/>
        <v>0</v>
      </c>
      <c r="R22" s="83">
        <f t="shared" si="11"/>
        <v>0</v>
      </c>
      <c r="S22" s="83">
        <f t="shared" si="11"/>
        <v>0</v>
      </c>
      <c r="T22" s="83">
        <f t="shared" si="11"/>
        <v>0</v>
      </c>
      <c r="U22" s="83">
        <f t="shared" si="11"/>
        <v>0</v>
      </c>
      <c r="V22" s="83">
        <f t="shared" si="11"/>
        <v>0</v>
      </c>
      <c r="W22" s="83">
        <f t="shared" si="11"/>
        <v>0</v>
      </c>
      <c r="X22" s="83">
        <f t="shared" si="11"/>
        <v>0</v>
      </c>
      <c r="Y22" s="83">
        <f t="shared" si="11"/>
        <v>0</v>
      </c>
      <c r="Z22" s="83">
        <f t="shared" si="11"/>
        <v>0</v>
      </c>
      <c r="AA22" s="83">
        <f t="shared" si="11"/>
        <v>0</v>
      </c>
      <c r="AB22" s="83">
        <f t="shared" si="11"/>
        <v>0</v>
      </c>
      <c r="AC22" s="83">
        <f t="shared" si="11"/>
        <v>0</v>
      </c>
      <c r="AD22" s="83">
        <f t="shared" si="11"/>
        <v>0</v>
      </c>
      <c r="AE22" s="83">
        <f t="shared" si="11"/>
        <v>0</v>
      </c>
      <c r="AF22" s="83">
        <f t="shared" si="11"/>
        <v>0</v>
      </c>
      <c r="AG22" s="83">
        <f t="shared" si="11"/>
        <v>0</v>
      </c>
      <c r="AH22" s="83">
        <f t="shared" si="11"/>
        <v>0</v>
      </c>
      <c r="AI22" s="83">
        <f t="shared" si="11"/>
        <v>0</v>
      </c>
      <c r="AJ22" s="83">
        <f t="shared" si="11"/>
        <v>0</v>
      </c>
      <c r="AK22" s="83">
        <f t="shared" si="11"/>
        <v>0</v>
      </c>
      <c r="AL22" s="83">
        <f t="shared" si="11"/>
        <v>0</v>
      </c>
      <c r="AM22" s="83">
        <f t="shared" si="11"/>
        <v>0</v>
      </c>
      <c r="AN22" s="83">
        <f t="shared" si="11"/>
        <v>0</v>
      </c>
    </row>
    <row r="23" spans="2:40" ht="13" thickBot="1"/>
    <row r="24" spans="2:40" ht="13.5" thickBot="1">
      <c r="B24" s="119" t="s">
        <v>212</v>
      </c>
      <c r="C24" s="78"/>
    </row>
    <row r="25" spans="2:40" ht="13">
      <c r="B25" s="209" t="s">
        <v>75</v>
      </c>
      <c r="C25" s="211" t="s">
        <v>67</v>
      </c>
      <c r="D25" s="213" t="s">
        <v>76</v>
      </c>
      <c r="E25" s="3" t="str">
        <f>VLOOKUP(($C$3+E$6),'Dates conversion sheet'!$G:$H,2,0)</f>
        <v>Nov</v>
      </c>
      <c r="F25" s="3" t="str">
        <f>VLOOKUP(($C$3+F$6),'Dates conversion sheet'!$G:$H,2,0)</f>
        <v>Dec</v>
      </c>
      <c r="G25" s="3" t="str">
        <f>VLOOKUP(($C$3+G$6),'Dates conversion sheet'!$G:$H,2,0)</f>
        <v>Jan</v>
      </c>
      <c r="H25" s="3" t="str">
        <f>VLOOKUP(($C$3+H$6),'Dates conversion sheet'!$G:$H,2,0)</f>
        <v>Feb</v>
      </c>
      <c r="I25" s="3" t="str">
        <f>VLOOKUP(($C$3+I$6),'Dates conversion sheet'!$G:$H,2,0)</f>
        <v>Mar</v>
      </c>
      <c r="J25" s="3" t="str">
        <f>VLOOKUP(($C$3+J$6),'Dates conversion sheet'!$G:$H,2,0)</f>
        <v>Apr</v>
      </c>
      <c r="K25" s="3" t="str">
        <f>VLOOKUP(($C$3+K$6),'Dates conversion sheet'!$G:$H,2,0)</f>
        <v>May</v>
      </c>
      <c r="L25" s="3" t="str">
        <f>VLOOKUP(($C$3+L$6),'Dates conversion sheet'!$G:$H,2,0)</f>
        <v>Jun</v>
      </c>
      <c r="M25" s="3" t="str">
        <f>VLOOKUP(($C$3+M$6),'Dates conversion sheet'!$G:$H,2,0)</f>
        <v>Jul</v>
      </c>
      <c r="N25" s="3" t="str">
        <f>VLOOKUP(($C$3+N$6),'Dates conversion sheet'!$G:$H,2,0)</f>
        <v>Aug</v>
      </c>
      <c r="O25" s="3" t="str">
        <f>VLOOKUP(($C$3+O$6),'Dates conversion sheet'!$G:$H,2,0)</f>
        <v>Sep</v>
      </c>
      <c r="P25" s="3" t="str">
        <f>VLOOKUP(($C$3+P$6),'Dates conversion sheet'!$G:$H,2,0)</f>
        <v>Oct</v>
      </c>
      <c r="Q25" s="3" t="str">
        <f>VLOOKUP(($C$3+Q$6),'Dates conversion sheet'!$G:$H,2,0)</f>
        <v>Nov</v>
      </c>
      <c r="R25" s="3" t="str">
        <f>VLOOKUP(($C$3+R$6),'Dates conversion sheet'!$G:$H,2,0)</f>
        <v>Dec</v>
      </c>
      <c r="S25" s="3" t="str">
        <f>VLOOKUP(($C$3+S$6),'Dates conversion sheet'!$G:$H,2,0)</f>
        <v>Jan</v>
      </c>
      <c r="T25" s="3" t="str">
        <f>VLOOKUP(($C$3+T$6),'Dates conversion sheet'!$G:$H,2,0)</f>
        <v>Feb</v>
      </c>
      <c r="U25" s="3" t="str">
        <f>VLOOKUP(($C$3+U$6),'Dates conversion sheet'!$G:$H,2,0)</f>
        <v>Mar</v>
      </c>
      <c r="V25" s="3" t="str">
        <f>VLOOKUP(($C$3+V$6),'Dates conversion sheet'!$G:$H,2,0)</f>
        <v>Apr</v>
      </c>
      <c r="W25" s="3" t="str">
        <f>VLOOKUP(($C$3+W$6),'Dates conversion sheet'!$G:$H,2,0)</f>
        <v>May</v>
      </c>
      <c r="X25" s="3" t="str">
        <f>VLOOKUP(($C$3+X$6),'Dates conversion sheet'!$G:$H,2,0)</f>
        <v>Jun</v>
      </c>
      <c r="Y25" s="3" t="str">
        <f>VLOOKUP(($C$3+Y$6),'Dates conversion sheet'!$G:$H,2,0)</f>
        <v>Jul</v>
      </c>
      <c r="Z25" s="3" t="str">
        <f>VLOOKUP(($C$3+Z$6),'Dates conversion sheet'!$G:$H,2,0)</f>
        <v>Aug</v>
      </c>
      <c r="AA25" s="3" t="str">
        <f>VLOOKUP(($C$3+AA$6),'Dates conversion sheet'!$G:$H,2,0)</f>
        <v>Sep</v>
      </c>
      <c r="AB25" s="3" t="str">
        <f>VLOOKUP(($C$3+AB$6),'Dates conversion sheet'!$G:$H,2,0)</f>
        <v>Oct</v>
      </c>
      <c r="AC25" s="3" t="str">
        <f>VLOOKUP(($C$3+AC$6),'Dates conversion sheet'!$G:$H,2,0)</f>
        <v>Nov</v>
      </c>
      <c r="AD25" s="3" t="str">
        <f>VLOOKUP(($C$3+AD$6),'Dates conversion sheet'!$G:$H,2,0)</f>
        <v>Dec</v>
      </c>
      <c r="AE25" s="3" t="str">
        <f>VLOOKUP(($C$3+AE$6),'Dates conversion sheet'!$G:$H,2,0)</f>
        <v>Jan</v>
      </c>
      <c r="AF25" s="3" t="str">
        <f>VLOOKUP(($C$3+AF$6),'Dates conversion sheet'!$G:$H,2,0)</f>
        <v>Feb</v>
      </c>
      <c r="AG25" s="3" t="str">
        <f>VLOOKUP(($C$3+AG$6),'Dates conversion sheet'!$G:$H,2,0)</f>
        <v>Mar</v>
      </c>
      <c r="AH25" s="3" t="str">
        <f>VLOOKUP(($C$3+AH$6),'Dates conversion sheet'!$G:$H,2,0)</f>
        <v>Apr</v>
      </c>
      <c r="AI25" s="3" t="str">
        <f>VLOOKUP(($C$3+AI$6),'Dates conversion sheet'!$G:$H,2,0)</f>
        <v>May</v>
      </c>
      <c r="AJ25" s="3" t="str">
        <f>VLOOKUP(($C$3+AJ$6),'Dates conversion sheet'!$G:$H,2,0)</f>
        <v>Jun</v>
      </c>
      <c r="AK25" s="3" t="str">
        <f>VLOOKUP(($C$3+AK$6),'Dates conversion sheet'!$G:$H,2,0)</f>
        <v>Jul</v>
      </c>
      <c r="AL25" s="3" t="str">
        <f>VLOOKUP(($C$3+AL$6),'Dates conversion sheet'!$G:$H,2,0)</f>
        <v>Aug</v>
      </c>
      <c r="AM25" s="3" t="str">
        <f>VLOOKUP(($C$3+AM$6),'Dates conversion sheet'!$G:$H,2,0)</f>
        <v>Sep</v>
      </c>
      <c r="AN25" s="3" t="str">
        <f>VLOOKUP(($C$3+AN$6),'Dates conversion sheet'!$G:$H,2,0)</f>
        <v>Oct</v>
      </c>
    </row>
    <row r="26" spans="2:40" ht="13" thickBot="1">
      <c r="B26" s="210"/>
      <c r="C26" s="212"/>
      <c r="D26" s="214"/>
      <c r="E26" s="4">
        <f>$C$4</f>
        <v>2022</v>
      </c>
      <c r="F26" s="4">
        <f>IF(F$7="Jan",E$8+1,E$8)</f>
        <v>2022</v>
      </c>
      <c r="G26" s="4">
        <f t="shared" ref="G26:AN26" si="12">IF(G$7="Jan",F$8+1,F$8)</f>
        <v>2023</v>
      </c>
      <c r="H26" s="4">
        <f t="shared" si="12"/>
        <v>2023</v>
      </c>
      <c r="I26" s="4">
        <f t="shared" si="12"/>
        <v>2023</v>
      </c>
      <c r="J26" s="4">
        <f t="shared" si="12"/>
        <v>2023</v>
      </c>
      <c r="K26" s="4">
        <f t="shared" si="12"/>
        <v>2023</v>
      </c>
      <c r="L26" s="4">
        <f t="shared" si="12"/>
        <v>2023</v>
      </c>
      <c r="M26" s="4">
        <f t="shared" si="12"/>
        <v>2023</v>
      </c>
      <c r="N26" s="4">
        <f t="shared" si="12"/>
        <v>2023</v>
      </c>
      <c r="O26" s="4">
        <f t="shared" si="12"/>
        <v>2023</v>
      </c>
      <c r="P26" s="4">
        <f t="shared" si="12"/>
        <v>2023</v>
      </c>
      <c r="Q26" s="4">
        <f t="shared" si="12"/>
        <v>2023</v>
      </c>
      <c r="R26" s="4">
        <f t="shared" si="12"/>
        <v>2023</v>
      </c>
      <c r="S26" s="4">
        <f t="shared" si="12"/>
        <v>2024</v>
      </c>
      <c r="T26" s="4">
        <f t="shared" si="12"/>
        <v>2024</v>
      </c>
      <c r="U26" s="4">
        <f t="shared" si="12"/>
        <v>2024</v>
      </c>
      <c r="V26" s="4">
        <f t="shared" si="12"/>
        <v>2024</v>
      </c>
      <c r="W26" s="4">
        <f t="shared" si="12"/>
        <v>2024</v>
      </c>
      <c r="X26" s="4">
        <f t="shared" si="12"/>
        <v>2024</v>
      </c>
      <c r="Y26" s="4">
        <f t="shared" si="12"/>
        <v>2024</v>
      </c>
      <c r="Z26" s="4">
        <f t="shared" si="12"/>
        <v>2024</v>
      </c>
      <c r="AA26" s="4">
        <f t="shared" si="12"/>
        <v>2024</v>
      </c>
      <c r="AB26" s="4">
        <f t="shared" si="12"/>
        <v>2024</v>
      </c>
      <c r="AC26" s="4">
        <f t="shared" si="12"/>
        <v>2024</v>
      </c>
      <c r="AD26" s="4">
        <f t="shared" si="12"/>
        <v>2024</v>
      </c>
      <c r="AE26" s="4">
        <f t="shared" si="12"/>
        <v>2025</v>
      </c>
      <c r="AF26" s="4">
        <f t="shared" si="12"/>
        <v>2025</v>
      </c>
      <c r="AG26" s="4">
        <f t="shared" si="12"/>
        <v>2025</v>
      </c>
      <c r="AH26" s="4">
        <f t="shared" si="12"/>
        <v>2025</v>
      </c>
      <c r="AI26" s="4">
        <f t="shared" si="12"/>
        <v>2025</v>
      </c>
      <c r="AJ26" s="4">
        <f t="shared" si="12"/>
        <v>2025</v>
      </c>
      <c r="AK26" s="4">
        <f t="shared" si="12"/>
        <v>2025</v>
      </c>
      <c r="AL26" s="4">
        <f t="shared" si="12"/>
        <v>2025</v>
      </c>
      <c r="AM26" s="4">
        <f t="shared" si="12"/>
        <v>2025</v>
      </c>
      <c r="AN26" s="4">
        <f t="shared" si="12"/>
        <v>2025</v>
      </c>
    </row>
    <row r="27" spans="2:40" ht="13">
      <c r="B27" s="128" t="s">
        <v>150</v>
      </c>
      <c r="C27" s="101" t="s">
        <v>133</v>
      </c>
      <c r="D27" s="95"/>
      <c r="E27" s="7">
        <v>377600</v>
      </c>
      <c r="F27" s="7">
        <v>326459.7580882801</v>
      </c>
      <c r="G27" s="7">
        <v>265259.19388896006</v>
      </c>
      <c r="H27" s="7">
        <v>0</v>
      </c>
      <c r="I27" s="7">
        <f>IFERROR(INDEX('RCCP Conversion'!$B$2:$AL$9999,MATCH('RCCP-MIX-2'!$B24,'RCCP Conversion'!$B$2:$B$9999,0),MATCH(CONCATENATE('RCCP-MIX-2'!I$8,'RCCP-MIX-2'!I$7),'RCCP Conversion'!$B$2:$AL$2,0)),0)</f>
        <v>0</v>
      </c>
      <c r="J27" s="7">
        <f>IFERROR(INDEX('RCCP Conversion'!$B$2:$AL$9999,MATCH('RCCP-MIX-2'!$B24,'RCCP Conversion'!$B$2:$B$9999,0),MATCH(CONCATENATE('RCCP-MIX-2'!J$8,'RCCP-MIX-2'!J$7),'RCCP Conversion'!$B$2:$AL$2,0)),0)</f>
        <v>0</v>
      </c>
      <c r="K27" s="7">
        <f>IFERROR(INDEX('RCCP Conversion'!$B$2:$AL$9999,MATCH('RCCP-MIX-2'!$B24,'RCCP Conversion'!$B$2:$B$9999,0),MATCH(CONCATENATE('RCCP-MIX-2'!K$8,'RCCP-MIX-2'!K$7),'RCCP Conversion'!$B$2:$AL$2,0)),0)</f>
        <v>0</v>
      </c>
      <c r="L27" s="7">
        <f>IFERROR(INDEX('RCCP Conversion'!$B$2:$AL$9999,MATCH('RCCP-MIX-2'!$B24,'RCCP Conversion'!$B$2:$B$9999,0),MATCH(CONCATENATE('RCCP-MIX-2'!L$8,'RCCP-MIX-2'!L$7),'RCCP Conversion'!$B$2:$AL$2,0)),0)</f>
        <v>0</v>
      </c>
      <c r="M27" s="7">
        <f>IFERROR(INDEX('RCCP Conversion'!$B$2:$AL$9999,MATCH('RCCP-MIX-2'!$B24,'RCCP Conversion'!$B$2:$B$9999,0),MATCH(CONCATENATE('RCCP-MIX-2'!M$8,'RCCP-MIX-2'!M$7),'RCCP Conversion'!$B$2:$AL$2,0)),0)</f>
        <v>0</v>
      </c>
      <c r="N27" s="7">
        <f>IFERROR(INDEX('RCCP Conversion'!$B$2:$AL$9999,MATCH('RCCP-MIX-2'!$B24,'RCCP Conversion'!$B$2:$B$9999,0),MATCH(CONCATENATE('RCCP-MIX-2'!N$8,'RCCP-MIX-2'!N$7),'RCCP Conversion'!$B$2:$AL$2,0)),0)</f>
        <v>0</v>
      </c>
      <c r="O27" s="7">
        <f>IFERROR(INDEX('RCCP Conversion'!$B$2:$AL$9999,MATCH('RCCP-MIX-2'!$B24,'RCCP Conversion'!$B$2:$B$9999,0),MATCH(CONCATENATE('RCCP-MIX-2'!O$8,'RCCP-MIX-2'!O$7),'RCCP Conversion'!$B$2:$AL$2,0)),0)</f>
        <v>0</v>
      </c>
      <c r="P27" s="7">
        <f>IFERROR(INDEX('RCCP Conversion'!$B$2:$AL$9999,MATCH('RCCP-MIX-2'!$B24,'RCCP Conversion'!$B$2:$B$9999,0),MATCH(CONCATENATE('RCCP-MIX-2'!P$8,'RCCP-MIX-2'!P$7),'RCCP Conversion'!$B$2:$AL$2,0)),0)</f>
        <v>0</v>
      </c>
      <c r="Q27" s="7">
        <f>IFERROR(INDEX('RCCP Conversion'!$B$2:$AL$9999,MATCH('RCCP-MIX-2'!$B24,'RCCP Conversion'!$B$2:$B$9999,0),MATCH(CONCATENATE('RCCP-MIX-2'!Q$8,'RCCP-MIX-2'!Q$7),'RCCP Conversion'!$B$2:$AL$2,0)),0)</f>
        <v>0</v>
      </c>
      <c r="R27" s="7">
        <f>IFERROR(INDEX('RCCP Conversion'!$B$2:$AL$9999,MATCH('RCCP-MIX-2'!$B24,'RCCP Conversion'!$B$2:$B$9999,0),MATCH(CONCATENATE('RCCP-MIX-2'!R$8,'RCCP-MIX-2'!R$7),'RCCP Conversion'!$B$2:$AL$2,0)),0)</f>
        <v>0</v>
      </c>
      <c r="S27" s="7">
        <f>IFERROR(INDEX('RCCP Conversion'!$B$2:$AL$9999,MATCH('RCCP-MIX-2'!$B24,'RCCP Conversion'!$B$2:$B$9999,0),MATCH(CONCATENATE('RCCP-MIX-2'!S$8,'RCCP-MIX-2'!S$7),'RCCP Conversion'!$B$2:$AL$2,0)),0)</f>
        <v>0</v>
      </c>
      <c r="T27" s="7">
        <f>IFERROR(INDEX('RCCP Conversion'!$B$2:$AL$9999,MATCH('RCCP-MIX-2'!$B24,'RCCP Conversion'!$B$2:$B$9999,0),MATCH(CONCATENATE('RCCP-MIX-2'!T$8,'RCCP-MIX-2'!T$7),'RCCP Conversion'!$B$2:$AL$2,0)),0)</f>
        <v>0</v>
      </c>
      <c r="U27" s="7">
        <f>IFERROR(INDEX('RCCP Conversion'!$B$2:$AL$9999,MATCH('RCCP-MIX-2'!$B24,'RCCP Conversion'!$B$2:$B$9999,0),MATCH(CONCATENATE('RCCP-MIX-2'!U$8,'RCCP-MIX-2'!U$7),'RCCP Conversion'!$B$2:$AL$2,0)),0)</f>
        <v>0</v>
      </c>
      <c r="V27" s="7">
        <f>IFERROR(INDEX('RCCP Conversion'!$B$2:$AL$9999,MATCH('RCCP-MIX-2'!$B24,'RCCP Conversion'!$B$2:$B$9999,0),MATCH(CONCATENATE('RCCP-MIX-2'!V$8,'RCCP-MIX-2'!V$7),'RCCP Conversion'!$B$2:$AL$2,0)),0)</f>
        <v>0</v>
      </c>
      <c r="W27" s="7">
        <f>IFERROR(INDEX('RCCP Conversion'!$B$2:$AL$9999,MATCH('RCCP-MIX-2'!$B24,'RCCP Conversion'!$B$2:$B$9999,0),MATCH(CONCATENATE('RCCP-MIX-2'!W$8,'RCCP-MIX-2'!W$7),'RCCP Conversion'!$B$2:$AL$2,0)),0)</f>
        <v>0</v>
      </c>
      <c r="X27" s="7">
        <f>IFERROR(INDEX('RCCP Conversion'!$B$2:$AL$9999,MATCH('RCCP-MIX-2'!$B24,'RCCP Conversion'!$B$2:$B$9999,0),MATCH(CONCATENATE('RCCP-MIX-2'!X$8,'RCCP-MIX-2'!X$7),'RCCP Conversion'!$B$2:$AL$2,0)),0)</f>
        <v>0</v>
      </c>
      <c r="Y27" s="7">
        <f>IFERROR(INDEX('RCCP Conversion'!$B$2:$AL$9999,MATCH('RCCP-MIX-2'!$B24,'RCCP Conversion'!$B$2:$B$9999,0),MATCH(CONCATENATE('RCCP-MIX-2'!Y$8,'RCCP-MIX-2'!Y$7),'RCCP Conversion'!$B$2:$AL$2,0)),0)</f>
        <v>0</v>
      </c>
      <c r="Z27" s="7">
        <f>IFERROR(INDEX('RCCP Conversion'!$B$2:$AL$9999,MATCH('RCCP-MIX-2'!$B24,'RCCP Conversion'!$B$2:$B$9999,0),MATCH(CONCATENATE('RCCP-MIX-2'!Z$8,'RCCP-MIX-2'!Z$7),'RCCP Conversion'!$B$2:$AL$2,0)),0)</f>
        <v>0</v>
      </c>
      <c r="AA27" s="7">
        <f>IFERROR(INDEX('RCCP Conversion'!$B$2:$AL$9999,MATCH('RCCP-MIX-2'!$B24,'RCCP Conversion'!$B$2:$B$9999,0),MATCH(CONCATENATE('RCCP-MIX-2'!AA$8,'RCCP-MIX-2'!AA$7),'RCCP Conversion'!$B$2:$AL$2,0)),0)</f>
        <v>0</v>
      </c>
      <c r="AB27" s="7">
        <f>IFERROR(INDEX('RCCP Conversion'!$B$2:$AL$9999,MATCH('RCCP-MIX-2'!$B24,'RCCP Conversion'!$B$2:$B$9999,0),MATCH(CONCATENATE('RCCP-MIX-2'!AB$8,'RCCP-MIX-2'!AB$7),'RCCP Conversion'!$B$2:$AL$2,0)),0)</f>
        <v>0</v>
      </c>
      <c r="AC27" s="7">
        <f>IFERROR(INDEX('RCCP Conversion'!$B$2:$AL$9999,MATCH('RCCP-MIX-2'!$B24,'RCCP Conversion'!$B$2:$B$9999,0),MATCH(CONCATENATE('RCCP-MIX-2'!AC$8,'RCCP-MIX-2'!AC$7),'RCCP Conversion'!$B$2:$AL$2,0)),0)</f>
        <v>0</v>
      </c>
      <c r="AD27" s="7">
        <f>IFERROR(INDEX('RCCP Conversion'!$B$2:$AL$9999,MATCH('RCCP-MIX-2'!$B24,'RCCP Conversion'!$B$2:$B$9999,0),MATCH(CONCATENATE('RCCP-MIX-2'!AD$8,'RCCP-MIX-2'!AD$7),'RCCP Conversion'!$B$2:$AL$2,0)),0)</f>
        <v>0</v>
      </c>
      <c r="AE27" s="7">
        <f>IFERROR(INDEX('RCCP Conversion'!$B$2:$AL$9999,MATCH('RCCP-MIX-2'!$B24,'RCCP Conversion'!$B$2:$B$9999,0),MATCH(CONCATENATE('RCCP-MIX-2'!AE$8,'RCCP-MIX-2'!AE$7),'RCCP Conversion'!$B$2:$AL$2,0)),0)</f>
        <v>0</v>
      </c>
      <c r="AF27" s="7">
        <f>IFERROR(INDEX('RCCP Conversion'!$B$2:$AL$9999,MATCH('RCCP-MIX-2'!$B24,'RCCP Conversion'!$B$2:$B$9999,0),MATCH(CONCATENATE('RCCP-MIX-2'!AF$8,'RCCP-MIX-2'!AF$7),'RCCP Conversion'!$B$2:$AL$2,0)),0)</f>
        <v>0</v>
      </c>
      <c r="AG27" s="7">
        <f>IFERROR(INDEX('RCCP Conversion'!$B$2:$AL$9999,MATCH('RCCP-MIX-2'!$B24,'RCCP Conversion'!$B$2:$B$9999,0),MATCH(CONCATENATE('RCCP-MIX-2'!AG$8,'RCCP-MIX-2'!AG$7),'RCCP Conversion'!$B$2:$AL$2,0)),0)</f>
        <v>0</v>
      </c>
      <c r="AH27" s="7">
        <f>IFERROR(INDEX('RCCP Conversion'!$B$2:$AL$9999,MATCH('RCCP-MIX-2'!$B24,'RCCP Conversion'!$B$2:$B$9999,0),MATCH(CONCATENATE('RCCP-MIX-2'!AH$8,'RCCP-MIX-2'!AH$7),'RCCP Conversion'!$B$2:$AL$2,0)),0)</f>
        <v>0</v>
      </c>
      <c r="AI27" s="7">
        <f>IFERROR(INDEX('RCCP Conversion'!$B$2:$AL$9999,MATCH('RCCP-MIX-2'!$B24,'RCCP Conversion'!$B$2:$B$9999,0),MATCH(CONCATENATE('RCCP-MIX-2'!AI$8,'RCCP-MIX-2'!AI$7),'RCCP Conversion'!$B$2:$AL$2,0)),0)</f>
        <v>0</v>
      </c>
      <c r="AJ27" s="7">
        <f>IFERROR(INDEX('RCCP Conversion'!$B$2:$AL$9999,MATCH('RCCP-MIX-2'!$B24,'RCCP Conversion'!$B$2:$B$9999,0),MATCH(CONCATENATE('RCCP-MIX-2'!AJ$8,'RCCP-MIX-2'!AJ$7),'RCCP Conversion'!$B$2:$AL$2,0)),0)</f>
        <v>0</v>
      </c>
      <c r="AK27" s="7">
        <f>IFERROR(INDEX('RCCP Conversion'!$B$2:$AL$9999,MATCH('RCCP-MIX-2'!$B24,'RCCP Conversion'!$B$2:$B$9999,0),MATCH(CONCATENATE('RCCP-MIX-2'!AK$8,'RCCP-MIX-2'!AK$7),'RCCP Conversion'!$B$2:$AL$2,0)),0)</f>
        <v>0</v>
      </c>
      <c r="AL27" s="7">
        <f>IFERROR(INDEX('RCCP Conversion'!$B$2:$AL$9999,MATCH('RCCP-MIX-2'!$B24,'RCCP Conversion'!$B$2:$B$9999,0),MATCH(CONCATENATE('RCCP-MIX-2'!AL$8,'RCCP-MIX-2'!AL$7),'RCCP Conversion'!$B$2:$AL$2,0)),0)</f>
        <v>0</v>
      </c>
      <c r="AM27" s="7">
        <f>IFERROR(INDEX('RCCP Conversion'!$B$2:$AL$9999,MATCH('RCCP-MIX-2'!$B24,'RCCP Conversion'!$B$2:$B$9999,0),MATCH(CONCATENATE('RCCP-MIX-2'!AM$8,'RCCP-MIX-2'!AM$7),'RCCP Conversion'!$B$2:$AL$2,0)),0)</f>
        <v>0</v>
      </c>
      <c r="AN27" s="7">
        <f>IFERROR(INDEX('RCCP Conversion'!$B$2:$AL$9999,MATCH('RCCP-MIX-2'!$B24,'RCCP Conversion'!$B$2:$B$9999,0),MATCH(CONCATENATE('RCCP-MIX-2'!AN$8,'RCCP-MIX-2'!AN$7),'RCCP Conversion'!$B$2:$AL$2,0)),0)</f>
        <v>0</v>
      </c>
    </row>
    <row r="28" spans="2:40" ht="13">
      <c r="B28" s="129" t="s">
        <v>77</v>
      </c>
      <c r="C28" s="102" t="s">
        <v>78</v>
      </c>
      <c r="D28" s="16"/>
      <c r="E28" s="8">
        <f t="shared" ref="E28:AN28" si="13">SUM(E27:E27)</f>
        <v>377600</v>
      </c>
      <c r="F28" s="8">
        <f t="shared" si="13"/>
        <v>326459.7580882801</v>
      </c>
      <c r="G28" s="8">
        <f t="shared" si="13"/>
        <v>265259.19388896006</v>
      </c>
      <c r="H28" s="8">
        <f t="shared" si="13"/>
        <v>0</v>
      </c>
      <c r="I28" s="8">
        <f t="shared" si="13"/>
        <v>0</v>
      </c>
      <c r="J28" s="8">
        <f t="shared" si="13"/>
        <v>0</v>
      </c>
      <c r="K28" s="8">
        <f t="shared" si="13"/>
        <v>0</v>
      </c>
      <c r="L28" s="8">
        <f t="shared" si="13"/>
        <v>0</v>
      </c>
      <c r="M28" s="8">
        <f t="shared" si="13"/>
        <v>0</v>
      </c>
      <c r="N28" s="8">
        <f t="shared" si="13"/>
        <v>0</v>
      </c>
      <c r="O28" s="8">
        <f t="shared" si="13"/>
        <v>0</v>
      </c>
      <c r="P28" s="8">
        <f t="shared" si="13"/>
        <v>0</v>
      </c>
      <c r="Q28" s="8">
        <f t="shared" si="13"/>
        <v>0</v>
      </c>
      <c r="R28" s="8">
        <f t="shared" si="13"/>
        <v>0</v>
      </c>
      <c r="S28" s="8">
        <f t="shared" si="13"/>
        <v>0</v>
      </c>
      <c r="T28" s="8">
        <f t="shared" si="13"/>
        <v>0</v>
      </c>
      <c r="U28" s="8">
        <f t="shared" si="13"/>
        <v>0</v>
      </c>
      <c r="V28" s="8">
        <f t="shared" si="13"/>
        <v>0</v>
      </c>
      <c r="W28" s="8">
        <f t="shared" si="13"/>
        <v>0</v>
      </c>
      <c r="X28" s="8">
        <f t="shared" si="13"/>
        <v>0</v>
      </c>
      <c r="Y28" s="8">
        <f t="shared" si="13"/>
        <v>0</v>
      </c>
      <c r="Z28" s="8">
        <f t="shared" si="13"/>
        <v>0</v>
      </c>
      <c r="AA28" s="8">
        <f t="shared" si="13"/>
        <v>0</v>
      </c>
      <c r="AB28" s="8">
        <f t="shared" si="13"/>
        <v>0</v>
      </c>
      <c r="AC28" s="8">
        <f t="shared" si="13"/>
        <v>0</v>
      </c>
      <c r="AD28" s="8">
        <f t="shared" si="13"/>
        <v>0</v>
      </c>
      <c r="AE28" s="8">
        <f t="shared" si="13"/>
        <v>0</v>
      </c>
      <c r="AF28" s="8">
        <f t="shared" si="13"/>
        <v>0</v>
      </c>
      <c r="AG28" s="8">
        <f t="shared" si="13"/>
        <v>0</v>
      </c>
      <c r="AH28" s="8">
        <f t="shared" si="13"/>
        <v>0</v>
      </c>
      <c r="AI28" s="8">
        <f t="shared" si="13"/>
        <v>0</v>
      </c>
      <c r="AJ28" s="8">
        <f t="shared" si="13"/>
        <v>0</v>
      </c>
      <c r="AK28" s="8">
        <f t="shared" si="13"/>
        <v>0</v>
      </c>
      <c r="AL28" s="8">
        <f t="shared" si="13"/>
        <v>0</v>
      </c>
      <c r="AM28" s="8">
        <f t="shared" si="13"/>
        <v>0</v>
      </c>
      <c r="AN28" s="8">
        <f t="shared" si="13"/>
        <v>0</v>
      </c>
    </row>
    <row r="29" spans="2:40" ht="26">
      <c r="B29" s="129" t="s">
        <v>79</v>
      </c>
      <c r="C29" s="103" t="s">
        <v>80</v>
      </c>
      <c r="D29" s="15">
        <v>0</v>
      </c>
      <c r="E29" s="9">
        <f t="shared" ref="E29:AN29" si="14">E27*$D29</f>
        <v>0</v>
      </c>
      <c r="F29" s="9">
        <f t="shared" si="14"/>
        <v>0</v>
      </c>
      <c r="G29" s="9">
        <f t="shared" si="14"/>
        <v>0</v>
      </c>
      <c r="H29" s="9">
        <f t="shared" si="14"/>
        <v>0</v>
      </c>
      <c r="I29" s="9">
        <f t="shared" si="14"/>
        <v>0</v>
      </c>
      <c r="J29" s="9">
        <f t="shared" si="14"/>
        <v>0</v>
      </c>
      <c r="K29" s="9">
        <f t="shared" si="14"/>
        <v>0</v>
      </c>
      <c r="L29" s="9">
        <f t="shared" si="14"/>
        <v>0</v>
      </c>
      <c r="M29" s="9">
        <f t="shared" si="14"/>
        <v>0</v>
      </c>
      <c r="N29" s="9">
        <f t="shared" si="14"/>
        <v>0</v>
      </c>
      <c r="O29" s="9">
        <f t="shared" si="14"/>
        <v>0</v>
      </c>
      <c r="P29" s="9">
        <f t="shared" si="14"/>
        <v>0</v>
      </c>
      <c r="Q29" s="9">
        <f t="shared" si="14"/>
        <v>0</v>
      </c>
      <c r="R29" s="9">
        <f t="shared" si="14"/>
        <v>0</v>
      </c>
      <c r="S29" s="9">
        <f t="shared" si="14"/>
        <v>0</v>
      </c>
      <c r="T29" s="9">
        <f t="shared" si="14"/>
        <v>0</v>
      </c>
      <c r="U29" s="9">
        <f t="shared" si="14"/>
        <v>0</v>
      </c>
      <c r="V29" s="9">
        <f t="shared" si="14"/>
        <v>0</v>
      </c>
      <c r="W29" s="9">
        <f t="shared" si="14"/>
        <v>0</v>
      </c>
      <c r="X29" s="9">
        <f t="shared" si="14"/>
        <v>0</v>
      </c>
      <c r="Y29" s="9">
        <f t="shared" si="14"/>
        <v>0</v>
      </c>
      <c r="Z29" s="9">
        <f t="shared" si="14"/>
        <v>0</v>
      </c>
      <c r="AA29" s="9">
        <f t="shared" si="14"/>
        <v>0</v>
      </c>
      <c r="AB29" s="9">
        <f t="shared" si="14"/>
        <v>0</v>
      </c>
      <c r="AC29" s="9">
        <f t="shared" si="14"/>
        <v>0</v>
      </c>
      <c r="AD29" s="9">
        <f t="shared" si="14"/>
        <v>0</v>
      </c>
      <c r="AE29" s="9">
        <f t="shared" si="14"/>
        <v>0</v>
      </c>
      <c r="AF29" s="9">
        <f t="shared" si="14"/>
        <v>0</v>
      </c>
      <c r="AG29" s="9">
        <f t="shared" si="14"/>
        <v>0</v>
      </c>
      <c r="AH29" s="9">
        <f t="shared" si="14"/>
        <v>0</v>
      </c>
      <c r="AI29" s="9">
        <f t="shared" si="14"/>
        <v>0</v>
      </c>
      <c r="AJ29" s="9">
        <f t="shared" si="14"/>
        <v>0</v>
      </c>
      <c r="AK29" s="9">
        <f t="shared" si="14"/>
        <v>0</v>
      </c>
      <c r="AL29" s="9">
        <f t="shared" si="14"/>
        <v>0</v>
      </c>
      <c r="AM29" s="9">
        <f t="shared" si="14"/>
        <v>0</v>
      </c>
      <c r="AN29" s="9">
        <f t="shared" si="14"/>
        <v>0</v>
      </c>
    </row>
    <row r="30" spans="2:40" ht="13">
      <c r="B30" s="130" t="s">
        <v>81</v>
      </c>
      <c r="C30" s="104" t="s">
        <v>82</v>
      </c>
      <c r="D30" s="96"/>
      <c r="E30" s="97">
        <f t="shared" ref="E30:AN30" si="15">SUM(E27:E27,E29,E31:E31)</f>
        <v>378600</v>
      </c>
      <c r="F30" s="97">
        <f t="shared" si="15"/>
        <v>326459.7580882801</v>
      </c>
      <c r="G30" s="97">
        <f t="shared" si="15"/>
        <v>265259.19388896006</v>
      </c>
      <c r="H30" s="97">
        <f t="shared" si="15"/>
        <v>0</v>
      </c>
      <c r="I30" s="97">
        <f t="shared" si="15"/>
        <v>0</v>
      </c>
      <c r="J30" s="97">
        <f t="shared" si="15"/>
        <v>0</v>
      </c>
      <c r="K30" s="97">
        <f t="shared" si="15"/>
        <v>0</v>
      </c>
      <c r="L30" s="97">
        <f t="shared" si="15"/>
        <v>0</v>
      </c>
      <c r="M30" s="97">
        <f t="shared" si="15"/>
        <v>0</v>
      </c>
      <c r="N30" s="97">
        <f t="shared" si="15"/>
        <v>0</v>
      </c>
      <c r="O30" s="97">
        <f t="shared" si="15"/>
        <v>0</v>
      </c>
      <c r="P30" s="97">
        <f t="shared" si="15"/>
        <v>0</v>
      </c>
      <c r="Q30" s="97">
        <f t="shared" si="15"/>
        <v>0</v>
      </c>
      <c r="R30" s="97">
        <f t="shared" si="15"/>
        <v>0</v>
      </c>
      <c r="S30" s="97">
        <f t="shared" si="15"/>
        <v>0</v>
      </c>
      <c r="T30" s="97">
        <f t="shared" si="15"/>
        <v>0</v>
      </c>
      <c r="U30" s="97">
        <f t="shared" si="15"/>
        <v>0</v>
      </c>
      <c r="V30" s="97">
        <f t="shared" si="15"/>
        <v>0</v>
      </c>
      <c r="W30" s="97">
        <f t="shared" si="15"/>
        <v>0</v>
      </c>
      <c r="X30" s="97">
        <f t="shared" si="15"/>
        <v>0</v>
      </c>
      <c r="Y30" s="97">
        <f t="shared" si="15"/>
        <v>0</v>
      </c>
      <c r="Z30" s="97">
        <f t="shared" si="15"/>
        <v>0</v>
      </c>
      <c r="AA30" s="97">
        <f t="shared" si="15"/>
        <v>0</v>
      </c>
      <c r="AB30" s="97">
        <f t="shared" si="15"/>
        <v>0</v>
      </c>
      <c r="AC30" s="97">
        <f t="shared" si="15"/>
        <v>0</v>
      </c>
      <c r="AD30" s="97">
        <f t="shared" si="15"/>
        <v>0</v>
      </c>
      <c r="AE30" s="97">
        <f t="shared" si="15"/>
        <v>0</v>
      </c>
      <c r="AF30" s="97">
        <f t="shared" si="15"/>
        <v>0</v>
      </c>
      <c r="AG30" s="97">
        <f t="shared" si="15"/>
        <v>0</v>
      </c>
      <c r="AH30" s="97">
        <f t="shared" si="15"/>
        <v>0</v>
      </c>
      <c r="AI30" s="97">
        <f t="shared" si="15"/>
        <v>0</v>
      </c>
      <c r="AJ30" s="97">
        <f t="shared" si="15"/>
        <v>0</v>
      </c>
      <c r="AK30" s="97">
        <f t="shared" si="15"/>
        <v>0</v>
      </c>
      <c r="AL30" s="97">
        <f t="shared" si="15"/>
        <v>0</v>
      </c>
      <c r="AM30" s="97">
        <f t="shared" si="15"/>
        <v>0</v>
      </c>
      <c r="AN30" s="97">
        <f t="shared" si="15"/>
        <v>0</v>
      </c>
    </row>
    <row r="31" spans="2:40" ht="39.5" thickBot="1">
      <c r="B31" s="131" t="s">
        <v>83</v>
      </c>
      <c r="C31" s="105" t="s">
        <v>84</v>
      </c>
      <c r="D31" s="39"/>
      <c r="E31" s="13">
        <v>1000</v>
      </c>
      <c r="F31" s="14"/>
      <c r="G31" s="14"/>
      <c r="H31" s="14"/>
      <c r="I31" s="14"/>
      <c r="J31" s="14"/>
      <c r="K31" s="14"/>
      <c r="L31" s="14"/>
      <c r="M31" s="14"/>
      <c r="N31" s="14"/>
      <c r="O31" s="14"/>
      <c r="P31" s="14"/>
      <c r="Q31" s="13"/>
      <c r="R31" s="14"/>
      <c r="S31" s="14"/>
      <c r="T31" s="14"/>
      <c r="U31" s="14"/>
      <c r="V31" s="14"/>
      <c r="W31" s="14"/>
      <c r="X31" s="14"/>
      <c r="Y31" s="14"/>
      <c r="Z31" s="14"/>
      <c r="AA31" s="14"/>
      <c r="AB31" s="14"/>
      <c r="AC31" s="14"/>
      <c r="AD31" s="14"/>
      <c r="AE31" s="14"/>
      <c r="AF31" s="14"/>
      <c r="AG31" s="14"/>
      <c r="AH31" s="14"/>
      <c r="AI31" s="14"/>
      <c r="AJ31" s="14"/>
      <c r="AK31" s="14"/>
      <c r="AL31" s="14"/>
      <c r="AM31" s="14"/>
      <c r="AN31" s="14"/>
    </row>
    <row r="32" spans="2:40" ht="26">
      <c r="B32" s="132" t="s">
        <v>85</v>
      </c>
      <c r="C32" s="106" t="s">
        <v>134</v>
      </c>
      <c r="D32" s="81"/>
      <c r="E32" s="76">
        <v>0</v>
      </c>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row>
    <row r="33" spans="2:40" ht="26.5" thickBot="1">
      <c r="B33" s="133" t="s">
        <v>86</v>
      </c>
      <c r="C33" s="107" t="s">
        <v>135</v>
      </c>
      <c r="D33" s="82"/>
      <c r="E33" s="84">
        <v>0</v>
      </c>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row>
    <row r="34" spans="2:40" ht="26.5" thickBot="1">
      <c r="B34" s="134" t="s">
        <v>87</v>
      </c>
      <c r="C34" s="108" t="s">
        <v>88</v>
      </c>
      <c r="D34" s="73"/>
      <c r="E34" s="80">
        <f t="shared" ref="E34:AN34" si="16">E30+E32-E33</f>
        <v>378600</v>
      </c>
      <c r="F34" s="80">
        <f t="shared" si="16"/>
        <v>326459.7580882801</v>
      </c>
      <c r="G34" s="80">
        <f t="shared" si="16"/>
        <v>265259.19388896006</v>
      </c>
      <c r="H34" s="80">
        <f t="shared" si="16"/>
        <v>0</v>
      </c>
      <c r="I34" s="80">
        <f t="shared" si="16"/>
        <v>0</v>
      </c>
      <c r="J34" s="80">
        <f t="shared" si="16"/>
        <v>0</v>
      </c>
      <c r="K34" s="80">
        <f t="shared" si="16"/>
        <v>0</v>
      </c>
      <c r="L34" s="80">
        <f t="shared" si="16"/>
        <v>0</v>
      </c>
      <c r="M34" s="80">
        <f t="shared" si="16"/>
        <v>0</v>
      </c>
      <c r="N34" s="80">
        <f t="shared" si="16"/>
        <v>0</v>
      </c>
      <c r="O34" s="80">
        <f t="shared" si="16"/>
        <v>0</v>
      </c>
      <c r="P34" s="80">
        <f t="shared" si="16"/>
        <v>0</v>
      </c>
      <c r="Q34" s="80">
        <f t="shared" si="16"/>
        <v>0</v>
      </c>
      <c r="R34" s="80">
        <f t="shared" si="16"/>
        <v>0</v>
      </c>
      <c r="S34" s="80">
        <f t="shared" si="16"/>
        <v>0</v>
      </c>
      <c r="T34" s="80">
        <f t="shared" si="16"/>
        <v>0</v>
      </c>
      <c r="U34" s="80">
        <f t="shared" si="16"/>
        <v>0</v>
      </c>
      <c r="V34" s="80">
        <f t="shared" si="16"/>
        <v>0</v>
      </c>
      <c r="W34" s="80">
        <f t="shared" si="16"/>
        <v>0</v>
      </c>
      <c r="X34" s="80">
        <f t="shared" si="16"/>
        <v>0</v>
      </c>
      <c r="Y34" s="80">
        <f t="shared" si="16"/>
        <v>0</v>
      </c>
      <c r="Z34" s="80">
        <f t="shared" si="16"/>
        <v>0</v>
      </c>
      <c r="AA34" s="80">
        <f t="shared" si="16"/>
        <v>0</v>
      </c>
      <c r="AB34" s="80">
        <f t="shared" si="16"/>
        <v>0</v>
      </c>
      <c r="AC34" s="80">
        <f t="shared" si="16"/>
        <v>0</v>
      </c>
      <c r="AD34" s="80">
        <f t="shared" si="16"/>
        <v>0</v>
      </c>
      <c r="AE34" s="80">
        <f t="shared" si="16"/>
        <v>0</v>
      </c>
      <c r="AF34" s="80">
        <f t="shared" si="16"/>
        <v>0</v>
      </c>
      <c r="AG34" s="80">
        <f t="shared" si="16"/>
        <v>0</v>
      </c>
      <c r="AH34" s="80">
        <f t="shared" si="16"/>
        <v>0</v>
      </c>
      <c r="AI34" s="80">
        <f t="shared" si="16"/>
        <v>0</v>
      </c>
      <c r="AJ34" s="80">
        <f t="shared" si="16"/>
        <v>0</v>
      </c>
      <c r="AK34" s="80">
        <f t="shared" si="16"/>
        <v>0</v>
      </c>
      <c r="AL34" s="80">
        <f t="shared" si="16"/>
        <v>0</v>
      </c>
      <c r="AM34" s="80">
        <f t="shared" si="16"/>
        <v>0</v>
      </c>
      <c r="AN34" s="80">
        <f t="shared" si="16"/>
        <v>0</v>
      </c>
    </row>
    <row r="35" spans="2:40" ht="26">
      <c r="B35" s="135" t="s">
        <v>68</v>
      </c>
      <c r="C35" s="109" t="s">
        <v>69</v>
      </c>
      <c r="D35" s="33"/>
      <c r="E35" s="10">
        <v>408000</v>
      </c>
      <c r="F35" s="10">
        <v>408000</v>
      </c>
      <c r="G35" s="10">
        <v>408000</v>
      </c>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row>
    <row r="36" spans="2:40" ht="26.5" thickBot="1">
      <c r="B36" s="113" t="s">
        <v>89</v>
      </c>
      <c r="C36" s="110" t="s">
        <v>90</v>
      </c>
      <c r="D36" s="17"/>
      <c r="E36" s="11">
        <f>E34/E35</f>
        <v>0.92794117647058827</v>
      </c>
      <c r="F36" s="11">
        <f t="shared" ref="F36:G36" si="17">F34/F35</f>
        <v>0.80014646590264726</v>
      </c>
      <c r="G36" s="11">
        <f t="shared" si="17"/>
        <v>0.65014508306117658</v>
      </c>
      <c r="H36" s="11" t="e">
        <f t="shared" ref="H36" si="18">H34/H35</f>
        <v>#DIV/0!</v>
      </c>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row>
    <row r="37" spans="2:40" ht="13">
      <c r="B37" s="113" t="s">
        <v>70</v>
      </c>
      <c r="C37" s="110" t="s">
        <v>71</v>
      </c>
      <c r="D37" s="17"/>
      <c r="E37" s="12">
        <f>E35*0.94</f>
        <v>383520</v>
      </c>
      <c r="F37" s="12">
        <f t="shared" ref="F37:G37" si="19">F35*0.94</f>
        <v>383520</v>
      </c>
      <c r="G37" s="12">
        <f t="shared" si="19"/>
        <v>383520</v>
      </c>
      <c r="H37" s="12">
        <f t="shared" ref="H37" si="20">H35*0.94</f>
        <v>0</v>
      </c>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spans="2:40" ht="26.5" thickBot="1">
      <c r="B38" s="136" t="s">
        <v>91</v>
      </c>
      <c r="C38" s="111" t="s">
        <v>92</v>
      </c>
      <c r="D38" s="18"/>
      <c r="E38" s="11">
        <f>E34/E37</f>
        <v>0.98717146433041303</v>
      </c>
      <c r="F38" s="11">
        <f t="shared" ref="F38:G38" si="21">F34/F37</f>
        <v>0.85121964457728438</v>
      </c>
      <c r="G38" s="11">
        <f t="shared" si="21"/>
        <v>0.69164370538423048</v>
      </c>
      <c r="H38" s="11" t="e">
        <f t="shared" ref="H38" si="22">H34/H37</f>
        <v>#DIV/0!</v>
      </c>
      <c r="I38" s="11"/>
      <c r="J38" s="11"/>
      <c r="K38" s="11"/>
      <c r="L38" s="11"/>
      <c r="M38" s="11"/>
      <c r="N38" s="11"/>
      <c r="O38" s="142"/>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row>
    <row r="39" spans="2:40" ht="13.5" thickBot="1">
      <c r="B39" s="143" t="s">
        <v>151</v>
      </c>
      <c r="C39" s="144"/>
      <c r="D39" s="145"/>
      <c r="E39" s="146"/>
      <c r="F39" s="146"/>
      <c r="G39" s="146"/>
      <c r="H39" s="146"/>
      <c r="I39" s="146"/>
      <c r="J39" s="146"/>
      <c r="K39" s="146"/>
      <c r="L39" s="146"/>
      <c r="M39" s="146"/>
      <c r="N39" s="146"/>
      <c r="O39" s="147"/>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c r="AM39" s="146"/>
      <c r="AN39" s="146"/>
    </row>
    <row r="40" spans="2:40" ht="13.5" thickBot="1">
      <c r="B40" s="74" t="s">
        <v>93</v>
      </c>
      <c r="C40" s="74" t="s">
        <v>94</v>
      </c>
      <c r="D40" s="75"/>
      <c r="E40" s="83">
        <f t="shared" ref="E40:AN40" si="23">SUM(E30,-E33)</f>
        <v>378600</v>
      </c>
      <c r="F40" s="83">
        <f t="shared" si="23"/>
        <v>326459.7580882801</v>
      </c>
      <c r="G40" s="83">
        <f t="shared" si="23"/>
        <v>265259.19388896006</v>
      </c>
      <c r="H40" s="83">
        <f t="shared" si="23"/>
        <v>0</v>
      </c>
      <c r="I40" s="83">
        <f t="shared" si="23"/>
        <v>0</v>
      </c>
      <c r="J40" s="83">
        <f t="shared" si="23"/>
        <v>0</v>
      </c>
      <c r="K40" s="83">
        <f t="shared" si="23"/>
        <v>0</v>
      </c>
      <c r="L40" s="83">
        <f t="shared" si="23"/>
        <v>0</v>
      </c>
      <c r="M40" s="83">
        <f t="shared" si="23"/>
        <v>0</v>
      </c>
      <c r="N40" s="83">
        <f t="shared" si="23"/>
        <v>0</v>
      </c>
      <c r="O40" s="83">
        <f t="shared" si="23"/>
        <v>0</v>
      </c>
      <c r="P40" s="83">
        <f t="shared" si="23"/>
        <v>0</v>
      </c>
      <c r="Q40" s="83">
        <f t="shared" si="23"/>
        <v>0</v>
      </c>
      <c r="R40" s="83">
        <f t="shared" si="23"/>
        <v>0</v>
      </c>
      <c r="S40" s="83">
        <f t="shared" si="23"/>
        <v>0</v>
      </c>
      <c r="T40" s="83">
        <f t="shared" si="23"/>
        <v>0</v>
      </c>
      <c r="U40" s="83">
        <f t="shared" si="23"/>
        <v>0</v>
      </c>
      <c r="V40" s="83">
        <f t="shared" si="23"/>
        <v>0</v>
      </c>
      <c r="W40" s="83">
        <f t="shared" si="23"/>
        <v>0</v>
      </c>
      <c r="X40" s="83">
        <f t="shared" si="23"/>
        <v>0</v>
      </c>
      <c r="Y40" s="83">
        <f t="shared" si="23"/>
        <v>0</v>
      </c>
      <c r="Z40" s="83">
        <f t="shared" si="23"/>
        <v>0</v>
      </c>
      <c r="AA40" s="83">
        <f t="shared" si="23"/>
        <v>0</v>
      </c>
      <c r="AB40" s="83">
        <f t="shared" si="23"/>
        <v>0</v>
      </c>
      <c r="AC40" s="83">
        <f t="shared" si="23"/>
        <v>0</v>
      </c>
      <c r="AD40" s="83">
        <f t="shared" si="23"/>
        <v>0</v>
      </c>
      <c r="AE40" s="83">
        <f t="shared" si="23"/>
        <v>0</v>
      </c>
      <c r="AF40" s="83">
        <f t="shared" si="23"/>
        <v>0</v>
      </c>
      <c r="AG40" s="83">
        <f t="shared" si="23"/>
        <v>0</v>
      </c>
      <c r="AH40" s="83">
        <f t="shared" si="23"/>
        <v>0</v>
      </c>
      <c r="AI40" s="83">
        <f t="shared" si="23"/>
        <v>0</v>
      </c>
      <c r="AJ40" s="83">
        <f t="shared" si="23"/>
        <v>0</v>
      </c>
      <c r="AK40" s="83">
        <f t="shared" si="23"/>
        <v>0</v>
      </c>
      <c r="AL40" s="83">
        <f t="shared" si="23"/>
        <v>0</v>
      </c>
      <c r="AM40" s="83">
        <f t="shared" si="23"/>
        <v>0</v>
      </c>
      <c r="AN40" s="83">
        <f t="shared" si="23"/>
        <v>0</v>
      </c>
    </row>
    <row r="41" spans="2:40" ht="13" thickBot="1"/>
    <row r="42" spans="2:40" ht="13" customHeight="1" thickBot="1">
      <c r="B42" s="119" t="s">
        <v>213</v>
      </c>
    </row>
    <row r="43" spans="2:40" ht="13" customHeight="1">
      <c r="B43" s="209" t="s">
        <v>75</v>
      </c>
      <c r="C43" s="211" t="s">
        <v>67</v>
      </c>
      <c r="D43" s="213" t="s">
        <v>76</v>
      </c>
      <c r="E43" s="3" t="str">
        <f>VLOOKUP(($C$3+E$6),'Dates conversion sheet'!$G:$H,2,0)</f>
        <v>Nov</v>
      </c>
      <c r="F43" s="3" t="str">
        <f>VLOOKUP(($C$3+F$6),'Dates conversion sheet'!$G:$H,2,0)</f>
        <v>Dec</v>
      </c>
      <c r="G43" s="3" t="str">
        <f>VLOOKUP(($C$3+G$6),'Dates conversion sheet'!$G:$H,2,0)</f>
        <v>Jan</v>
      </c>
      <c r="H43" s="3" t="str">
        <f>VLOOKUP(($C$3+H$6),'Dates conversion sheet'!$G:$H,2,0)</f>
        <v>Feb</v>
      </c>
      <c r="I43" s="3" t="str">
        <f>VLOOKUP(($C$3+I$6),'Dates conversion sheet'!$G:$H,2,0)</f>
        <v>Mar</v>
      </c>
      <c r="J43" s="3" t="str">
        <f>VLOOKUP(($C$3+J$6),'Dates conversion sheet'!$G:$H,2,0)</f>
        <v>Apr</v>
      </c>
      <c r="K43" s="3" t="str">
        <f>VLOOKUP(($C$3+K$6),'Dates conversion sheet'!$G:$H,2,0)</f>
        <v>May</v>
      </c>
      <c r="L43" s="3" t="str">
        <f>VLOOKUP(($C$3+L$6),'Dates conversion sheet'!$G:$H,2,0)</f>
        <v>Jun</v>
      </c>
      <c r="M43" s="3" t="str">
        <f>VLOOKUP(($C$3+M$6),'Dates conversion sheet'!$G:$H,2,0)</f>
        <v>Jul</v>
      </c>
      <c r="N43" s="3" t="str">
        <f>VLOOKUP(($C$3+N$6),'Dates conversion sheet'!$G:$H,2,0)</f>
        <v>Aug</v>
      </c>
      <c r="O43" s="3" t="str">
        <f>VLOOKUP(($C$3+O$6),'Dates conversion sheet'!$G:$H,2,0)</f>
        <v>Sep</v>
      </c>
      <c r="P43" s="3" t="str">
        <f>VLOOKUP(($C$3+P$6),'Dates conversion sheet'!$G:$H,2,0)</f>
        <v>Oct</v>
      </c>
      <c r="Q43" s="3" t="str">
        <f>VLOOKUP(($C$3+Q$6),'Dates conversion sheet'!$G:$H,2,0)</f>
        <v>Nov</v>
      </c>
      <c r="R43" s="3" t="str">
        <f>VLOOKUP(($C$3+R$6),'Dates conversion sheet'!$G:$H,2,0)</f>
        <v>Dec</v>
      </c>
      <c r="S43" s="3" t="str">
        <f>VLOOKUP(($C$3+S$6),'Dates conversion sheet'!$G:$H,2,0)</f>
        <v>Jan</v>
      </c>
      <c r="T43" s="3" t="str">
        <f>VLOOKUP(($C$3+T$6),'Dates conversion sheet'!$G:$H,2,0)</f>
        <v>Feb</v>
      </c>
      <c r="U43" s="3" t="str">
        <f>VLOOKUP(($C$3+U$6),'Dates conversion sheet'!$G:$H,2,0)</f>
        <v>Mar</v>
      </c>
      <c r="V43" s="3" t="str">
        <f>VLOOKUP(($C$3+V$6),'Dates conversion sheet'!$G:$H,2,0)</f>
        <v>Apr</v>
      </c>
      <c r="W43" s="3" t="str">
        <f>VLOOKUP(($C$3+W$6),'Dates conversion sheet'!$G:$H,2,0)</f>
        <v>May</v>
      </c>
      <c r="X43" s="3" t="str">
        <f>VLOOKUP(($C$3+X$6),'Dates conversion sheet'!$G:$H,2,0)</f>
        <v>Jun</v>
      </c>
      <c r="Y43" s="3" t="str">
        <f>VLOOKUP(($C$3+Y$6),'Dates conversion sheet'!$G:$H,2,0)</f>
        <v>Jul</v>
      </c>
      <c r="Z43" s="3" t="str">
        <f>VLOOKUP(($C$3+Z$6),'Dates conversion sheet'!$G:$H,2,0)</f>
        <v>Aug</v>
      </c>
      <c r="AA43" s="3" t="str">
        <f>VLOOKUP(($C$3+AA$6),'Dates conversion sheet'!$G:$H,2,0)</f>
        <v>Sep</v>
      </c>
      <c r="AB43" s="3" t="str">
        <f>VLOOKUP(($C$3+AB$6),'Dates conversion sheet'!$G:$H,2,0)</f>
        <v>Oct</v>
      </c>
      <c r="AC43" s="3" t="str">
        <f>VLOOKUP(($C$3+AC$6),'Dates conversion sheet'!$G:$H,2,0)</f>
        <v>Nov</v>
      </c>
      <c r="AD43" s="3" t="str">
        <f>VLOOKUP(($C$3+AD$6),'Dates conversion sheet'!$G:$H,2,0)</f>
        <v>Dec</v>
      </c>
      <c r="AE43" s="3" t="str">
        <f>VLOOKUP(($C$3+AE$6),'Dates conversion sheet'!$G:$H,2,0)</f>
        <v>Jan</v>
      </c>
      <c r="AF43" s="3" t="str">
        <f>VLOOKUP(($C$3+AF$6),'Dates conversion sheet'!$G:$H,2,0)</f>
        <v>Feb</v>
      </c>
      <c r="AG43" s="3" t="str">
        <f>VLOOKUP(($C$3+AG$6),'Dates conversion sheet'!$G:$H,2,0)</f>
        <v>Mar</v>
      </c>
      <c r="AH43" s="3" t="str">
        <f>VLOOKUP(($C$3+AH$6),'Dates conversion sheet'!$G:$H,2,0)</f>
        <v>Apr</v>
      </c>
      <c r="AI43" s="3" t="str">
        <f>VLOOKUP(($C$3+AI$6),'Dates conversion sheet'!$G:$H,2,0)</f>
        <v>May</v>
      </c>
      <c r="AJ43" s="3" t="str">
        <f>VLOOKUP(($C$3+AJ$6),'Dates conversion sheet'!$G:$H,2,0)</f>
        <v>Jun</v>
      </c>
      <c r="AK43" s="3" t="str">
        <f>VLOOKUP(($C$3+AK$6),'Dates conversion sheet'!$G:$H,2,0)</f>
        <v>Jul</v>
      </c>
      <c r="AL43" s="3" t="str">
        <f>VLOOKUP(($C$3+AL$6),'Dates conversion sheet'!$G:$H,2,0)</f>
        <v>Aug</v>
      </c>
      <c r="AM43" s="3" t="str">
        <f>VLOOKUP(($C$3+AM$6),'Dates conversion sheet'!$G:$H,2,0)</f>
        <v>Sep</v>
      </c>
      <c r="AN43" s="3" t="str">
        <f>VLOOKUP(($C$3+AN$6),'Dates conversion sheet'!$G:$H,2,0)</f>
        <v>Oct</v>
      </c>
    </row>
    <row r="44" spans="2:40" ht="13" thickBot="1">
      <c r="B44" s="210"/>
      <c r="C44" s="212"/>
      <c r="D44" s="214"/>
      <c r="E44" s="4">
        <f>$C$4</f>
        <v>2022</v>
      </c>
      <c r="F44" s="4">
        <f>IF(F$7="Jan",E$8+1,E$8)</f>
        <v>2022</v>
      </c>
      <c r="G44" s="4">
        <f t="shared" ref="G44:AN44" si="24">IF(G$7="Jan",F$8+1,F$8)</f>
        <v>2023</v>
      </c>
      <c r="H44" s="4">
        <f t="shared" si="24"/>
        <v>2023</v>
      </c>
      <c r="I44" s="4">
        <f t="shared" si="24"/>
        <v>2023</v>
      </c>
      <c r="J44" s="4">
        <f t="shared" si="24"/>
        <v>2023</v>
      </c>
      <c r="K44" s="4">
        <f t="shared" si="24"/>
        <v>2023</v>
      </c>
      <c r="L44" s="4">
        <f t="shared" si="24"/>
        <v>2023</v>
      </c>
      <c r="M44" s="4">
        <f t="shared" si="24"/>
        <v>2023</v>
      </c>
      <c r="N44" s="4">
        <f t="shared" si="24"/>
        <v>2023</v>
      </c>
      <c r="O44" s="4">
        <f t="shared" si="24"/>
        <v>2023</v>
      </c>
      <c r="P44" s="4">
        <f t="shared" si="24"/>
        <v>2023</v>
      </c>
      <c r="Q44" s="4">
        <f t="shared" si="24"/>
        <v>2023</v>
      </c>
      <c r="R44" s="4">
        <f t="shared" si="24"/>
        <v>2023</v>
      </c>
      <c r="S44" s="4">
        <f t="shared" si="24"/>
        <v>2024</v>
      </c>
      <c r="T44" s="4">
        <f t="shared" si="24"/>
        <v>2024</v>
      </c>
      <c r="U44" s="4">
        <f t="shared" si="24"/>
        <v>2024</v>
      </c>
      <c r="V44" s="4">
        <f t="shared" si="24"/>
        <v>2024</v>
      </c>
      <c r="W44" s="4">
        <f t="shared" si="24"/>
        <v>2024</v>
      </c>
      <c r="X44" s="4">
        <f t="shared" si="24"/>
        <v>2024</v>
      </c>
      <c r="Y44" s="4">
        <f t="shared" si="24"/>
        <v>2024</v>
      </c>
      <c r="Z44" s="4">
        <f t="shared" si="24"/>
        <v>2024</v>
      </c>
      <c r="AA44" s="4">
        <f t="shared" si="24"/>
        <v>2024</v>
      </c>
      <c r="AB44" s="4">
        <f t="shared" si="24"/>
        <v>2024</v>
      </c>
      <c r="AC44" s="4">
        <f t="shared" si="24"/>
        <v>2024</v>
      </c>
      <c r="AD44" s="4">
        <f t="shared" si="24"/>
        <v>2024</v>
      </c>
      <c r="AE44" s="4">
        <f t="shared" si="24"/>
        <v>2025</v>
      </c>
      <c r="AF44" s="4">
        <f t="shared" si="24"/>
        <v>2025</v>
      </c>
      <c r="AG44" s="4">
        <f t="shared" si="24"/>
        <v>2025</v>
      </c>
      <c r="AH44" s="4">
        <f t="shared" si="24"/>
        <v>2025</v>
      </c>
      <c r="AI44" s="4">
        <f t="shared" si="24"/>
        <v>2025</v>
      </c>
      <c r="AJ44" s="4">
        <f t="shared" si="24"/>
        <v>2025</v>
      </c>
      <c r="AK44" s="4">
        <f t="shared" si="24"/>
        <v>2025</v>
      </c>
      <c r="AL44" s="4">
        <f t="shared" si="24"/>
        <v>2025</v>
      </c>
      <c r="AM44" s="4">
        <f t="shared" si="24"/>
        <v>2025</v>
      </c>
      <c r="AN44" s="4">
        <f t="shared" si="24"/>
        <v>2025</v>
      </c>
    </row>
    <row r="45" spans="2:40" ht="13">
      <c r="B45" s="128" t="s">
        <v>150</v>
      </c>
      <c r="C45" s="101" t="s">
        <v>133</v>
      </c>
      <c r="D45" s="95"/>
      <c r="E45" s="7">
        <v>643826</v>
      </c>
      <c r="F45" s="7">
        <v>602696.0080882801</v>
      </c>
      <c r="G45" s="7">
        <v>541495.44388896006</v>
      </c>
      <c r="H45" s="7"/>
      <c r="I45" s="7">
        <f>IFERROR(INDEX('RCCP Conversion'!$B$2:$AL$9999,MATCH('RCCP-MIX-3'!$B42,'RCCP Conversion'!$B$2:$B$9999,0),MATCH(CONCATENATE('RCCP-MIX-3'!I$8,'RCCP-MIX-3'!I$7),'RCCP Conversion'!$B$2:$AL$2,0)),0)</f>
        <v>0</v>
      </c>
      <c r="J45" s="7">
        <f>IFERROR(INDEX('RCCP Conversion'!$B$2:$AL$9999,MATCH('RCCP-MIX-3'!$B42,'RCCP Conversion'!$B$2:$B$9999,0),MATCH(CONCATENATE('RCCP-MIX-3'!J$8,'RCCP-MIX-3'!J$7),'RCCP Conversion'!$B$2:$AL$2,0)),0)</f>
        <v>0</v>
      </c>
      <c r="K45" s="7">
        <f>IFERROR(INDEX('RCCP Conversion'!$B$2:$AL$9999,MATCH('RCCP-MIX-3'!$B42,'RCCP Conversion'!$B$2:$B$9999,0),MATCH(CONCATENATE('RCCP-MIX-3'!K$8,'RCCP-MIX-3'!K$7),'RCCP Conversion'!$B$2:$AL$2,0)),0)</f>
        <v>0</v>
      </c>
      <c r="L45" s="7">
        <f>IFERROR(INDEX('RCCP Conversion'!$B$2:$AL$9999,MATCH('RCCP-MIX-3'!$B42,'RCCP Conversion'!$B$2:$B$9999,0),MATCH(CONCATENATE('RCCP-MIX-3'!L$8,'RCCP-MIX-3'!L$7),'RCCP Conversion'!$B$2:$AL$2,0)),0)</f>
        <v>0</v>
      </c>
      <c r="M45" s="7">
        <f>IFERROR(INDEX('RCCP Conversion'!$B$2:$AL$9999,MATCH('RCCP-MIX-3'!$B42,'RCCP Conversion'!$B$2:$B$9999,0),MATCH(CONCATENATE('RCCP-MIX-3'!M$8,'RCCP-MIX-3'!M$7),'RCCP Conversion'!$B$2:$AL$2,0)),0)</f>
        <v>0</v>
      </c>
      <c r="N45" s="7">
        <f>IFERROR(INDEX('RCCP Conversion'!$B$2:$AL$9999,MATCH('RCCP-MIX-3'!$B42,'RCCP Conversion'!$B$2:$B$9999,0),MATCH(CONCATENATE('RCCP-MIX-3'!N$8,'RCCP-MIX-3'!N$7),'RCCP Conversion'!$B$2:$AL$2,0)),0)</f>
        <v>0</v>
      </c>
      <c r="O45" s="7">
        <f>IFERROR(INDEX('RCCP Conversion'!$B$2:$AL$9999,MATCH('RCCP-MIX-3'!$B42,'RCCP Conversion'!$B$2:$B$9999,0),MATCH(CONCATENATE('RCCP-MIX-3'!O$8,'RCCP-MIX-3'!O$7),'RCCP Conversion'!$B$2:$AL$2,0)),0)</f>
        <v>0</v>
      </c>
      <c r="P45" s="7">
        <f>IFERROR(INDEX('RCCP Conversion'!$B$2:$AL$9999,MATCH('RCCP-MIX-3'!$B42,'RCCP Conversion'!$B$2:$B$9999,0),MATCH(CONCATENATE('RCCP-MIX-3'!P$8,'RCCP-MIX-3'!P$7),'RCCP Conversion'!$B$2:$AL$2,0)),0)</f>
        <v>0</v>
      </c>
      <c r="Q45" s="7">
        <f>IFERROR(INDEX('RCCP Conversion'!$B$2:$AL$9999,MATCH('RCCP-MIX-3'!$B42,'RCCP Conversion'!$B$2:$B$9999,0),MATCH(CONCATENATE('RCCP-MIX-3'!Q$8,'RCCP-MIX-3'!Q$7),'RCCP Conversion'!$B$2:$AL$2,0)),0)</f>
        <v>0</v>
      </c>
      <c r="R45" s="7">
        <f>IFERROR(INDEX('RCCP Conversion'!$B$2:$AL$9999,MATCH('RCCP-MIX-3'!$B42,'RCCP Conversion'!$B$2:$B$9999,0),MATCH(CONCATENATE('RCCP-MIX-3'!R$8,'RCCP-MIX-3'!R$7),'RCCP Conversion'!$B$2:$AL$2,0)),0)</f>
        <v>0</v>
      </c>
      <c r="S45" s="7">
        <f>IFERROR(INDEX('RCCP Conversion'!$B$2:$AL$9999,MATCH('RCCP-MIX-3'!$B42,'RCCP Conversion'!$B$2:$B$9999,0),MATCH(CONCATENATE('RCCP-MIX-3'!S$8,'RCCP-MIX-3'!S$7),'RCCP Conversion'!$B$2:$AL$2,0)),0)</f>
        <v>0</v>
      </c>
      <c r="T45" s="7">
        <f>IFERROR(INDEX('RCCP Conversion'!$B$2:$AL$9999,MATCH('RCCP-MIX-3'!$B42,'RCCP Conversion'!$B$2:$B$9999,0),MATCH(CONCATENATE('RCCP-MIX-3'!T$8,'RCCP-MIX-3'!T$7),'RCCP Conversion'!$B$2:$AL$2,0)),0)</f>
        <v>0</v>
      </c>
      <c r="U45" s="7">
        <f>IFERROR(INDEX('RCCP Conversion'!$B$2:$AL$9999,MATCH('RCCP-MIX-3'!$B42,'RCCP Conversion'!$B$2:$B$9999,0),MATCH(CONCATENATE('RCCP-MIX-3'!U$8,'RCCP-MIX-3'!U$7),'RCCP Conversion'!$B$2:$AL$2,0)),0)</f>
        <v>0</v>
      </c>
      <c r="V45" s="7">
        <f>IFERROR(INDEX('RCCP Conversion'!$B$2:$AL$9999,MATCH('RCCP-MIX-3'!$B42,'RCCP Conversion'!$B$2:$B$9999,0),MATCH(CONCATENATE('RCCP-MIX-3'!V$8,'RCCP-MIX-3'!V$7),'RCCP Conversion'!$B$2:$AL$2,0)),0)</f>
        <v>0</v>
      </c>
      <c r="W45" s="7">
        <f>IFERROR(INDEX('RCCP Conversion'!$B$2:$AL$9999,MATCH('RCCP-MIX-3'!$B42,'RCCP Conversion'!$B$2:$B$9999,0),MATCH(CONCATENATE('RCCP-MIX-3'!W$8,'RCCP-MIX-3'!W$7),'RCCP Conversion'!$B$2:$AL$2,0)),0)</f>
        <v>0</v>
      </c>
      <c r="X45" s="7">
        <f>IFERROR(INDEX('RCCP Conversion'!$B$2:$AL$9999,MATCH('RCCP-MIX-3'!$B42,'RCCP Conversion'!$B$2:$B$9999,0),MATCH(CONCATENATE('RCCP-MIX-3'!X$8,'RCCP-MIX-3'!X$7),'RCCP Conversion'!$B$2:$AL$2,0)),0)</f>
        <v>0</v>
      </c>
      <c r="Y45" s="7">
        <f>IFERROR(INDEX('RCCP Conversion'!$B$2:$AL$9999,MATCH('RCCP-MIX-3'!$B42,'RCCP Conversion'!$B$2:$B$9999,0),MATCH(CONCATENATE('RCCP-MIX-3'!Y$8,'RCCP-MIX-3'!Y$7),'RCCP Conversion'!$B$2:$AL$2,0)),0)</f>
        <v>0</v>
      </c>
      <c r="Z45" s="7">
        <f>IFERROR(INDEX('RCCP Conversion'!$B$2:$AL$9999,MATCH('RCCP-MIX-3'!$B42,'RCCP Conversion'!$B$2:$B$9999,0),MATCH(CONCATENATE('RCCP-MIX-3'!Z$8,'RCCP-MIX-3'!Z$7),'RCCP Conversion'!$B$2:$AL$2,0)),0)</f>
        <v>0</v>
      </c>
      <c r="AA45" s="7">
        <f>IFERROR(INDEX('RCCP Conversion'!$B$2:$AL$9999,MATCH('RCCP-MIX-3'!$B42,'RCCP Conversion'!$B$2:$B$9999,0),MATCH(CONCATENATE('RCCP-MIX-3'!AA$8,'RCCP-MIX-3'!AA$7),'RCCP Conversion'!$B$2:$AL$2,0)),0)</f>
        <v>0</v>
      </c>
      <c r="AB45" s="7">
        <f>IFERROR(INDEX('RCCP Conversion'!$B$2:$AL$9999,MATCH('RCCP-MIX-3'!$B42,'RCCP Conversion'!$B$2:$B$9999,0),MATCH(CONCATENATE('RCCP-MIX-3'!AB$8,'RCCP-MIX-3'!AB$7),'RCCP Conversion'!$B$2:$AL$2,0)),0)</f>
        <v>0</v>
      </c>
      <c r="AC45" s="7">
        <f>IFERROR(INDEX('RCCP Conversion'!$B$2:$AL$9999,MATCH('RCCP-MIX-3'!$B42,'RCCP Conversion'!$B$2:$B$9999,0),MATCH(CONCATENATE('RCCP-MIX-3'!AC$8,'RCCP-MIX-3'!AC$7),'RCCP Conversion'!$B$2:$AL$2,0)),0)</f>
        <v>0</v>
      </c>
      <c r="AD45" s="7">
        <f>IFERROR(INDEX('RCCP Conversion'!$B$2:$AL$9999,MATCH('RCCP-MIX-3'!$B42,'RCCP Conversion'!$B$2:$B$9999,0),MATCH(CONCATENATE('RCCP-MIX-3'!AD$8,'RCCP-MIX-3'!AD$7),'RCCP Conversion'!$B$2:$AL$2,0)),0)</f>
        <v>0</v>
      </c>
      <c r="AE45" s="7">
        <f>IFERROR(INDEX('RCCP Conversion'!$B$2:$AL$9999,MATCH('RCCP-MIX-3'!$B42,'RCCP Conversion'!$B$2:$B$9999,0),MATCH(CONCATENATE('RCCP-MIX-3'!AE$8,'RCCP-MIX-3'!AE$7),'RCCP Conversion'!$B$2:$AL$2,0)),0)</f>
        <v>0</v>
      </c>
      <c r="AF45" s="7">
        <f>IFERROR(INDEX('RCCP Conversion'!$B$2:$AL$9999,MATCH('RCCP-MIX-3'!$B42,'RCCP Conversion'!$B$2:$B$9999,0),MATCH(CONCATENATE('RCCP-MIX-3'!AF$8,'RCCP-MIX-3'!AF$7),'RCCP Conversion'!$B$2:$AL$2,0)),0)</f>
        <v>0</v>
      </c>
      <c r="AG45" s="7">
        <f>IFERROR(INDEX('RCCP Conversion'!$B$2:$AL$9999,MATCH('RCCP-MIX-3'!$B42,'RCCP Conversion'!$B$2:$B$9999,0),MATCH(CONCATENATE('RCCP-MIX-3'!AG$8,'RCCP-MIX-3'!AG$7),'RCCP Conversion'!$B$2:$AL$2,0)),0)</f>
        <v>0</v>
      </c>
      <c r="AH45" s="7">
        <f>IFERROR(INDEX('RCCP Conversion'!$B$2:$AL$9999,MATCH('RCCP-MIX-3'!$B42,'RCCP Conversion'!$B$2:$B$9999,0),MATCH(CONCATENATE('RCCP-MIX-3'!AH$8,'RCCP-MIX-3'!AH$7),'RCCP Conversion'!$B$2:$AL$2,0)),0)</f>
        <v>0</v>
      </c>
      <c r="AI45" s="7">
        <f>IFERROR(INDEX('RCCP Conversion'!$B$2:$AL$9999,MATCH('RCCP-MIX-3'!$B42,'RCCP Conversion'!$B$2:$B$9999,0),MATCH(CONCATENATE('RCCP-MIX-3'!AI$8,'RCCP-MIX-3'!AI$7),'RCCP Conversion'!$B$2:$AL$2,0)),0)</f>
        <v>0</v>
      </c>
      <c r="AJ45" s="7">
        <f>IFERROR(INDEX('RCCP Conversion'!$B$2:$AL$9999,MATCH('RCCP-MIX-3'!$B42,'RCCP Conversion'!$B$2:$B$9999,0),MATCH(CONCATENATE('RCCP-MIX-3'!AJ$8,'RCCP-MIX-3'!AJ$7),'RCCP Conversion'!$B$2:$AL$2,0)),0)</f>
        <v>0</v>
      </c>
      <c r="AK45" s="7">
        <f>IFERROR(INDEX('RCCP Conversion'!$B$2:$AL$9999,MATCH('RCCP-MIX-3'!$B42,'RCCP Conversion'!$B$2:$B$9999,0),MATCH(CONCATENATE('RCCP-MIX-3'!AK$8,'RCCP-MIX-3'!AK$7),'RCCP Conversion'!$B$2:$AL$2,0)),0)</f>
        <v>0</v>
      </c>
      <c r="AL45" s="7">
        <f>IFERROR(INDEX('RCCP Conversion'!$B$2:$AL$9999,MATCH('RCCP-MIX-3'!$B42,'RCCP Conversion'!$B$2:$B$9999,0),MATCH(CONCATENATE('RCCP-MIX-3'!AL$8,'RCCP-MIX-3'!AL$7),'RCCP Conversion'!$B$2:$AL$2,0)),0)</f>
        <v>0</v>
      </c>
      <c r="AM45" s="7">
        <f>IFERROR(INDEX('RCCP Conversion'!$B$2:$AL$9999,MATCH('RCCP-MIX-3'!$B42,'RCCP Conversion'!$B$2:$B$9999,0),MATCH(CONCATENATE('RCCP-MIX-3'!AM$8,'RCCP-MIX-3'!AM$7),'RCCP Conversion'!$B$2:$AL$2,0)),0)</f>
        <v>0</v>
      </c>
      <c r="AN45" s="7">
        <f>IFERROR(INDEX('RCCP Conversion'!$B$2:$AL$9999,MATCH('RCCP-MIX-3'!$B42,'RCCP Conversion'!$B$2:$B$9999,0),MATCH(CONCATENATE('RCCP-MIX-3'!AN$8,'RCCP-MIX-3'!AN$7),'RCCP Conversion'!$B$2:$AL$2,0)),0)</f>
        <v>0</v>
      </c>
    </row>
    <row r="46" spans="2:40" ht="13">
      <c r="B46" s="129" t="s">
        <v>77</v>
      </c>
      <c r="C46" s="102" t="s">
        <v>78</v>
      </c>
      <c r="D46" s="16"/>
      <c r="E46" s="8">
        <f t="shared" ref="E46:AN46" si="25">SUM(E45:E45)</f>
        <v>643826</v>
      </c>
      <c r="F46" s="8">
        <f t="shared" si="25"/>
        <v>602696.0080882801</v>
      </c>
      <c r="G46" s="8">
        <f t="shared" si="25"/>
        <v>541495.44388896006</v>
      </c>
      <c r="H46" s="8">
        <f t="shared" si="25"/>
        <v>0</v>
      </c>
      <c r="I46" s="8">
        <f t="shared" si="25"/>
        <v>0</v>
      </c>
      <c r="J46" s="8">
        <f t="shared" si="25"/>
        <v>0</v>
      </c>
      <c r="K46" s="8">
        <f t="shared" si="25"/>
        <v>0</v>
      </c>
      <c r="L46" s="8">
        <f t="shared" si="25"/>
        <v>0</v>
      </c>
      <c r="M46" s="8">
        <f t="shared" si="25"/>
        <v>0</v>
      </c>
      <c r="N46" s="8">
        <f t="shared" si="25"/>
        <v>0</v>
      </c>
      <c r="O46" s="8">
        <f t="shared" si="25"/>
        <v>0</v>
      </c>
      <c r="P46" s="8">
        <f t="shared" si="25"/>
        <v>0</v>
      </c>
      <c r="Q46" s="8">
        <f t="shared" si="25"/>
        <v>0</v>
      </c>
      <c r="R46" s="8">
        <f t="shared" si="25"/>
        <v>0</v>
      </c>
      <c r="S46" s="8">
        <f t="shared" si="25"/>
        <v>0</v>
      </c>
      <c r="T46" s="8">
        <f t="shared" si="25"/>
        <v>0</v>
      </c>
      <c r="U46" s="8">
        <f t="shared" si="25"/>
        <v>0</v>
      </c>
      <c r="V46" s="8">
        <f t="shared" si="25"/>
        <v>0</v>
      </c>
      <c r="W46" s="8">
        <f t="shared" si="25"/>
        <v>0</v>
      </c>
      <c r="X46" s="8">
        <f t="shared" si="25"/>
        <v>0</v>
      </c>
      <c r="Y46" s="8">
        <f t="shared" si="25"/>
        <v>0</v>
      </c>
      <c r="Z46" s="8">
        <f t="shared" si="25"/>
        <v>0</v>
      </c>
      <c r="AA46" s="8">
        <f t="shared" si="25"/>
        <v>0</v>
      </c>
      <c r="AB46" s="8">
        <f t="shared" si="25"/>
        <v>0</v>
      </c>
      <c r="AC46" s="8">
        <f t="shared" si="25"/>
        <v>0</v>
      </c>
      <c r="AD46" s="8">
        <f t="shared" si="25"/>
        <v>0</v>
      </c>
      <c r="AE46" s="8">
        <f t="shared" si="25"/>
        <v>0</v>
      </c>
      <c r="AF46" s="8">
        <f t="shared" si="25"/>
        <v>0</v>
      </c>
      <c r="AG46" s="8">
        <f t="shared" si="25"/>
        <v>0</v>
      </c>
      <c r="AH46" s="8">
        <f t="shared" si="25"/>
        <v>0</v>
      </c>
      <c r="AI46" s="8">
        <f t="shared" si="25"/>
        <v>0</v>
      </c>
      <c r="AJ46" s="8">
        <f t="shared" si="25"/>
        <v>0</v>
      </c>
      <c r="AK46" s="8">
        <f t="shared" si="25"/>
        <v>0</v>
      </c>
      <c r="AL46" s="8">
        <f t="shared" si="25"/>
        <v>0</v>
      </c>
      <c r="AM46" s="8">
        <f t="shared" si="25"/>
        <v>0</v>
      </c>
      <c r="AN46" s="8">
        <f t="shared" si="25"/>
        <v>0</v>
      </c>
    </row>
    <row r="47" spans="2:40" ht="26">
      <c r="B47" s="129" t="s">
        <v>79</v>
      </c>
      <c r="C47" s="103" t="s">
        <v>80</v>
      </c>
      <c r="D47" s="15">
        <v>0</v>
      </c>
      <c r="E47" s="9">
        <f t="shared" ref="E47:AN47" si="26">E45*$D47</f>
        <v>0</v>
      </c>
      <c r="F47" s="9">
        <f t="shared" si="26"/>
        <v>0</v>
      </c>
      <c r="G47" s="9">
        <f t="shared" si="26"/>
        <v>0</v>
      </c>
      <c r="H47" s="9">
        <f t="shared" si="26"/>
        <v>0</v>
      </c>
      <c r="I47" s="9">
        <f t="shared" si="26"/>
        <v>0</v>
      </c>
      <c r="J47" s="9">
        <f t="shared" si="26"/>
        <v>0</v>
      </c>
      <c r="K47" s="9">
        <f t="shared" si="26"/>
        <v>0</v>
      </c>
      <c r="L47" s="9">
        <f t="shared" si="26"/>
        <v>0</v>
      </c>
      <c r="M47" s="9">
        <f t="shared" si="26"/>
        <v>0</v>
      </c>
      <c r="N47" s="9">
        <f t="shared" si="26"/>
        <v>0</v>
      </c>
      <c r="O47" s="9">
        <f t="shared" si="26"/>
        <v>0</v>
      </c>
      <c r="P47" s="9">
        <f t="shared" si="26"/>
        <v>0</v>
      </c>
      <c r="Q47" s="9">
        <f t="shared" si="26"/>
        <v>0</v>
      </c>
      <c r="R47" s="9">
        <f t="shared" si="26"/>
        <v>0</v>
      </c>
      <c r="S47" s="9">
        <f t="shared" si="26"/>
        <v>0</v>
      </c>
      <c r="T47" s="9">
        <f t="shared" si="26"/>
        <v>0</v>
      </c>
      <c r="U47" s="9">
        <f t="shared" si="26"/>
        <v>0</v>
      </c>
      <c r="V47" s="9">
        <f t="shared" si="26"/>
        <v>0</v>
      </c>
      <c r="W47" s="9">
        <f t="shared" si="26"/>
        <v>0</v>
      </c>
      <c r="X47" s="9">
        <f t="shared" si="26"/>
        <v>0</v>
      </c>
      <c r="Y47" s="9">
        <f t="shared" si="26"/>
        <v>0</v>
      </c>
      <c r="Z47" s="9">
        <f t="shared" si="26"/>
        <v>0</v>
      </c>
      <c r="AA47" s="9">
        <f t="shared" si="26"/>
        <v>0</v>
      </c>
      <c r="AB47" s="9">
        <f t="shared" si="26"/>
        <v>0</v>
      </c>
      <c r="AC47" s="9">
        <f t="shared" si="26"/>
        <v>0</v>
      </c>
      <c r="AD47" s="9">
        <f t="shared" si="26"/>
        <v>0</v>
      </c>
      <c r="AE47" s="9">
        <f t="shared" si="26"/>
        <v>0</v>
      </c>
      <c r="AF47" s="9">
        <f t="shared" si="26"/>
        <v>0</v>
      </c>
      <c r="AG47" s="9">
        <f t="shared" si="26"/>
        <v>0</v>
      </c>
      <c r="AH47" s="9">
        <f t="shared" si="26"/>
        <v>0</v>
      </c>
      <c r="AI47" s="9">
        <f t="shared" si="26"/>
        <v>0</v>
      </c>
      <c r="AJ47" s="9">
        <f t="shared" si="26"/>
        <v>0</v>
      </c>
      <c r="AK47" s="9">
        <f t="shared" si="26"/>
        <v>0</v>
      </c>
      <c r="AL47" s="9">
        <f t="shared" si="26"/>
        <v>0</v>
      </c>
      <c r="AM47" s="9">
        <f t="shared" si="26"/>
        <v>0</v>
      </c>
      <c r="AN47" s="9">
        <f t="shared" si="26"/>
        <v>0</v>
      </c>
    </row>
    <row r="48" spans="2:40" ht="13">
      <c r="B48" s="130" t="s">
        <v>81</v>
      </c>
      <c r="C48" s="104" t="s">
        <v>82</v>
      </c>
      <c r="D48" s="96"/>
      <c r="E48" s="97">
        <f t="shared" ref="E48:AN48" si="27">SUM(E45:E45,E47,E49:E49)</f>
        <v>644826</v>
      </c>
      <c r="F48" s="97">
        <f t="shared" si="27"/>
        <v>602696.0080882801</v>
      </c>
      <c r="G48" s="97">
        <f t="shared" si="27"/>
        <v>541495.44388896006</v>
      </c>
      <c r="H48" s="97">
        <f t="shared" si="27"/>
        <v>0</v>
      </c>
      <c r="I48" s="97">
        <f t="shared" si="27"/>
        <v>0</v>
      </c>
      <c r="J48" s="97">
        <f t="shared" si="27"/>
        <v>0</v>
      </c>
      <c r="K48" s="97">
        <f t="shared" si="27"/>
        <v>0</v>
      </c>
      <c r="L48" s="97">
        <f t="shared" si="27"/>
        <v>0</v>
      </c>
      <c r="M48" s="97">
        <f t="shared" si="27"/>
        <v>0</v>
      </c>
      <c r="N48" s="97">
        <f t="shared" si="27"/>
        <v>0</v>
      </c>
      <c r="O48" s="97">
        <f t="shared" si="27"/>
        <v>0</v>
      </c>
      <c r="P48" s="97">
        <f t="shared" si="27"/>
        <v>0</v>
      </c>
      <c r="Q48" s="97">
        <f t="shared" si="27"/>
        <v>0</v>
      </c>
      <c r="R48" s="97">
        <f t="shared" si="27"/>
        <v>0</v>
      </c>
      <c r="S48" s="97">
        <f t="shared" si="27"/>
        <v>0</v>
      </c>
      <c r="T48" s="97">
        <f t="shared" si="27"/>
        <v>0</v>
      </c>
      <c r="U48" s="97">
        <f t="shared" si="27"/>
        <v>0</v>
      </c>
      <c r="V48" s="97">
        <f t="shared" si="27"/>
        <v>0</v>
      </c>
      <c r="W48" s="97">
        <f t="shared" si="27"/>
        <v>0</v>
      </c>
      <c r="X48" s="97">
        <f t="shared" si="27"/>
        <v>0</v>
      </c>
      <c r="Y48" s="97">
        <f t="shared" si="27"/>
        <v>0</v>
      </c>
      <c r="Z48" s="97">
        <f t="shared" si="27"/>
        <v>0</v>
      </c>
      <c r="AA48" s="97">
        <f t="shared" si="27"/>
        <v>0</v>
      </c>
      <c r="AB48" s="97">
        <f t="shared" si="27"/>
        <v>0</v>
      </c>
      <c r="AC48" s="97">
        <f t="shared" si="27"/>
        <v>0</v>
      </c>
      <c r="AD48" s="97">
        <f t="shared" si="27"/>
        <v>0</v>
      </c>
      <c r="AE48" s="97">
        <f t="shared" si="27"/>
        <v>0</v>
      </c>
      <c r="AF48" s="97">
        <f t="shared" si="27"/>
        <v>0</v>
      </c>
      <c r="AG48" s="97">
        <f t="shared" si="27"/>
        <v>0</v>
      </c>
      <c r="AH48" s="97">
        <f t="shared" si="27"/>
        <v>0</v>
      </c>
      <c r="AI48" s="97">
        <f t="shared" si="27"/>
        <v>0</v>
      </c>
      <c r="AJ48" s="97">
        <f t="shared" si="27"/>
        <v>0</v>
      </c>
      <c r="AK48" s="97">
        <f t="shared" si="27"/>
        <v>0</v>
      </c>
      <c r="AL48" s="97">
        <f t="shared" si="27"/>
        <v>0</v>
      </c>
      <c r="AM48" s="97">
        <f t="shared" si="27"/>
        <v>0</v>
      </c>
      <c r="AN48" s="97">
        <f t="shared" si="27"/>
        <v>0</v>
      </c>
    </row>
    <row r="49" spans="2:40" ht="39.5" thickBot="1">
      <c r="B49" s="131" t="s">
        <v>83</v>
      </c>
      <c r="C49" s="105" t="s">
        <v>84</v>
      </c>
      <c r="D49" s="39"/>
      <c r="E49" s="13">
        <v>1000</v>
      </c>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26">
      <c r="B50" s="132" t="s">
        <v>85</v>
      </c>
      <c r="C50" s="106" t="s">
        <v>134</v>
      </c>
      <c r="D50" s="81"/>
      <c r="E50" s="76">
        <v>0</v>
      </c>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26.5" thickBot="1">
      <c r="B51" s="133" t="s">
        <v>86</v>
      </c>
      <c r="C51" s="107" t="s">
        <v>135</v>
      </c>
      <c r="D51" s="82"/>
      <c r="E51" s="84">
        <v>0</v>
      </c>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26.5" thickBot="1">
      <c r="B52" s="134" t="s">
        <v>87</v>
      </c>
      <c r="C52" s="108" t="s">
        <v>88</v>
      </c>
      <c r="D52" s="73"/>
      <c r="E52" s="80">
        <f t="shared" ref="E52:AN52" si="28">E48+E50-E51</f>
        <v>644826</v>
      </c>
      <c r="F52" s="80">
        <f t="shared" si="28"/>
        <v>602696.0080882801</v>
      </c>
      <c r="G52" s="80">
        <f t="shared" si="28"/>
        <v>541495.44388896006</v>
      </c>
      <c r="H52" s="80">
        <f t="shared" si="28"/>
        <v>0</v>
      </c>
      <c r="I52" s="80">
        <f t="shared" si="28"/>
        <v>0</v>
      </c>
      <c r="J52" s="80">
        <f t="shared" si="28"/>
        <v>0</v>
      </c>
      <c r="K52" s="80">
        <f t="shared" si="28"/>
        <v>0</v>
      </c>
      <c r="L52" s="80">
        <f t="shared" si="28"/>
        <v>0</v>
      </c>
      <c r="M52" s="80">
        <f t="shared" si="28"/>
        <v>0</v>
      </c>
      <c r="N52" s="80">
        <f t="shared" si="28"/>
        <v>0</v>
      </c>
      <c r="O52" s="80">
        <f t="shared" si="28"/>
        <v>0</v>
      </c>
      <c r="P52" s="80">
        <f t="shared" si="28"/>
        <v>0</v>
      </c>
      <c r="Q52" s="80">
        <f t="shared" si="28"/>
        <v>0</v>
      </c>
      <c r="R52" s="80">
        <f t="shared" si="28"/>
        <v>0</v>
      </c>
      <c r="S52" s="80">
        <f t="shared" si="28"/>
        <v>0</v>
      </c>
      <c r="T52" s="80">
        <f t="shared" si="28"/>
        <v>0</v>
      </c>
      <c r="U52" s="80">
        <f t="shared" si="28"/>
        <v>0</v>
      </c>
      <c r="V52" s="80">
        <f t="shared" si="28"/>
        <v>0</v>
      </c>
      <c r="W52" s="80">
        <f t="shared" si="28"/>
        <v>0</v>
      </c>
      <c r="X52" s="80">
        <f t="shared" si="28"/>
        <v>0</v>
      </c>
      <c r="Y52" s="80">
        <f t="shared" si="28"/>
        <v>0</v>
      </c>
      <c r="Z52" s="80">
        <f t="shared" si="28"/>
        <v>0</v>
      </c>
      <c r="AA52" s="80">
        <f t="shared" si="28"/>
        <v>0</v>
      </c>
      <c r="AB52" s="80">
        <f t="shared" si="28"/>
        <v>0</v>
      </c>
      <c r="AC52" s="80">
        <f t="shared" si="28"/>
        <v>0</v>
      </c>
      <c r="AD52" s="80">
        <f t="shared" si="28"/>
        <v>0</v>
      </c>
      <c r="AE52" s="80">
        <f t="shared" si="28"/>
        <v>0</v>
      </c>
      <c r="AF52" s="80">
        <f t="shared" si="28"/>
        <v>0</v>
      </c>
      <c r="AG52" s="80">
        <f t="shared" si="28"/>
        <v>0</v>
      </c>
      <c r="AH52" s="80">
        <f t="shared" si="28"/>
        <v>0</v>
      </c>
      <c r="AI52" s="80">
        <f t="shared" si="28"/>
        <v>0</v>
      </c>
      <c r="AJ52" s="80">
        <f t="shared" si="28"/>
        <v>0</v>
      </c>
      <c r="AK52" s="80">
        <f t="shared" si="28"/>
        <v>0</v>
      </c>
      <c r="AL52" s="80">
        <f t="shared" si="28"/>
        <v>0</v>
      </c>
      <c r="AM52" s="80">
        <f t="shared" si="28"/>
        <v>0</v>
      </c>
      <c r="AN52" s="80">
        <f t="shared" si="28"/>
        <v>0</v>
      </c>
    </row>
    <row r="53" spans="2:40" ht="26">
      <c r="B53" s="135" t="s">
        <v>68</v>
      </c>
      <c r="C53" s="109" t="s">
        <v>69</v>
      </c>
      <c r="D53" s="33"/>
      <c r="E53" s="10">
        <v>698775</v>
      </c>
      <c r="F53" s="10">
        <v>698775</v>
      </c>
      <c r="G53" s="10">
        <v>698775</v>
      </c>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26.5" thickBot="1">
      <c r="B54" s="113" t="s">
        <v>89</v>
      </c>
      <c r="C54" s="110" t="s">
        <v>90</v>
      </c>
      <c r="D54" s="17"/>
      <c r="E54" s="11">
        <f>E52/E53</f>
        <v>0.92279489105935386</v>
      </c>
      <c r="F54" s="11">
        <f t="shared" ref="F54:G54" si="29">F52/F53</f>
        <v>0.8625036787067083</v>
      </c>
      <c r="G54" s="11">
        <f t="shared" si="29"/>
        <v>0.7749210316467533</v>
      </c>
      <c r="H54" s="11" t="e">
        <f t="shared" ref="H54" si="30">H52/H53</f>
        <v>#DIV/0!</v>
      </c>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13">
      <c r="B55" s="113" t="s">
        <v>70</v>
      </c>
      <c r="C55" s="110" t="s">
        <v>71</v>
      </c>
      <c r="D55" s="17"/>
      <c r="E55" s="12">
        <f>E53*0.94</f>
        <v>656848.5</v>
      </c>
      <c r="F55" s="12">
        <f t="shared" ref="F55:G55" si="31">F53*0.94</f>
        <v>656848.5</v>
      </c>
      <c r="G55" s="12">
        <f t="shared" si="31"/>
        <v>656848.5</v>
      </c>
      <c r="H55" s="12">
        <f t="shared" ref="H55" si="32">H53*0.94</f>
        <v>0</v>
      </c>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6.5" thickBot="1">
      <c r="B56" s="136" t="s">
        <v>91</v>
      </c>
      <c r="C56" s="111" t="s">
        <v>92</v>
      </c>
      <c r="D56" s="18"/>
      <c r="E56" s="11">
        <f>E52/E55</f>
        <v>0.98169669261633385</v>
      </c>
      <c r="F56" s="11">
        <f t="shared" ref="F56:G56" si="33">F52/F55</f>
        <v>0.9175571050071365</v>
      </c>
      <c r="G56" s="11">
        <f t="shared" si="33"/>
        <v>0.82438407621995036</v>
      </c>
      <c r="H56" s="11" t="e">
        <f t="shared" ref="H56" si="34">H52/H55</f>
        <v>#DIV/0!</v>
      </c>
      <c r="I56" s="11"/>
      <c r="J56" s="11"/>
      <c r="K56" s="11"/>
      <c r="L56" s="11"/>
      <c r="M56" s="11"/>
      <c r="N56" s="11"/>
      <c r="O56" s="142"/>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3.5" thickBot="1">
      <c r="B57" s="143" t="s">
        <v>151</v>
      </c>
      <c r="C57" s="144"/>
      <c r="D57" s="145"/>
      <c r="E57" s="146"/>
      <c r="F57" s="146"/>
      <c r="G57" s="146"/>
      <c r="H57" s="146"/>
      <c r="I57" s="146"/>
      <c r="J57" s="146"/>
      <c r="K57" s="146"/>
      <c r="L57" s="146"/>
      <c r="M57" s="146"/>
      <c r="N57" s="146"/>
      <c r="O57" s="147"/>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row>
    <row r="58" spans="2:40" ht="13.5" thickBot="1">
      <c r="B58" s="74" t="s">
        <v>93</v>
      </c>
      <c r="C58" s="74" t="s">
        <v>94</v>
      </c>
      <c r="D58" s="75"/>
      <c r="E58" s="83">
        <f t="shared" ref="E58:AN58" si="35">SUM(E48,-E51)</f>
        <v>644826</v>
      </c>
      <c r="F58" s="83">
        <f t="shared" si="35"/>
        <v>602696.0080882801</v>
      </c>
      <c r="G58" s="83">
        <f t="shared" si="35"/>
        <v>541495.44388896006</v>
      </c>
      <c r="H58" s="83">
        <f t="shared" si="35"/>
        <v>0</v>
      </c>
      <c r="I58" s="83">
        <f t="shared" si="35"/>
        <v>0</v>
      </c>
      <c r="J58" s="83">
        <f t="shared" si="35"/>
        <v>0</v>
      </c>
      <c r="K58" s="83">
        <f t="shared" si="35"/>
        <v>0</v>
      </c>
      <c r="L58" s="83">
        <f t="shared" si="35"/>
        <v>0</v>
      </c>
      <c r="M58" s="83">
        <f t="shared" si="35"/>
        <v>0</v>
      </c>
      <c r="N58" s="83">
        <f t="shared" si="35"/>
        <v>0</v>
      </c>
      <c r="O58" s="83">
        <f t="shared" si="35"/>
        <v>0</v>
      </c>
      <c r="P58" s="83">
        <f t="shared" si="35"/>
        <v>0</v>
      </c>
      <c r="Q58" s="83">
        <f t="shared" si="35"/>
        <v>0</v>
      </c>
      <c r="R58" s="83">
        <f t="shared" si="35"/>
        <v>0</v>
      </c>
      <c r="S58" s="83">
        <f t="shared" si="35"/>
        <v>0</v>
      </c>
      <c r="T58" s="83">
        <f t="shared" si="35"/>
        <v>0</v>
      </c>
      <c r="U58" s="83">
        <f t="shared" si="35"/>
        <v>0</v>
      </c>
      <c r="V58" s="83">
        <f t="shared" si="35"/>
        <v>0</v>
      </c>
      <c r="W58" s="83">
        <f t="shared" si="35"/>
        <v>0</v>
      </c>
      <c r="X58" s="83">
        <f t="shared" si="35"/>
        <v>0</v>
      </c>
      <c r="Y58" s="83">
        <f t="shared" si="35"/>
        <v>0</v>
      </c>
      <c r="Z58" s="83">
        <f t="shared" si="35"/>
        <v>0</v>
      </c>
      <c r="AA58" s="83">
        <f t="shared" si="35"/>
        <v>0</v>
      </c>
      <c r="AB58" s="83">
        <f t="shared" si="35"/>
        <v>0</v>
      </c>
      <c r="AC58" s="83">
        <f t="shared" si="35"/>
        <v>0</v>
      </c>
      <c r="AD58" s="83">
        <f t="shared" si="35"/>
        <v>0</v>
      </c>
      <c r="AE58" s="83">
        <f t="shared" si="35"/>
        <v>0</v>
      </c>
      <c r="AF58" s="83">
        <f t="shared" si="35"/>
        <v>0</v>
      </c>
      <c r="AG58" s="83">
        <f t="shared" si="35"/>
        <v>0</v>
      </c>
      <c r="AH58" s="83">
        <f t="shared" si="35"/>
        <v>0</v>
      </c>
      <c r="AI58" s="83">
        <f t="shared" si="35"/>
        <v>0</v>
      </c>
      <c r="AJ58" s="83">
        <f t="shared" si="35"/>
        <v>0</v>
      </c>
      <c r="AK58" s="83">
        <f t="shared" si="35"/>
        <v>0</v>
      </c>
      <c r="AL58" s="83">
        <f t="shared" si="35"/>
        <v>0</v>
      </c>
      <c r="AM58" s="83">
        <f t="shared" si="35"/>
        <v>0</v>
      </c>
      <c r="AN58" s="83">
        <f t="shared" si="35"/>
        <v>0</v>
      </c>
    </row>
  </sheetData>
  <sheetProtection selectLockedCells="1"/>
  <dataConsolidate/>
  <mergeCells count="10">
    <mergeCell ref="B43:B44"/>
    <mergeCell ref="C43:C44"/>
    <mergeCell ref="D43:D44"/>
    <mergeCell ref="B2:C2"/>
    <mergeCell ref="B7:B8"/>
    <mergeCell ref="C7:C8"/>
    <mergeCell ref="D7:D8"/>
    <mergeCell ref="B25:B26"/>
    <mergeCell ref="C25:C26"/>
    <mergeCell ref="D25:D26"/>
  </mergeCells>
  <conditionalFormatting sqref="E18:AN18">
    <cfRule type="expression" dxfId="59" priority="16">
      <formula>E18&gt;100%</formula>
    </cfRule>
    <cfRule type="expression" dxfId="58" priority="17">
      <formula>E18&gt;95%</formula>
    </cfRule>
    <cfRule type="expression" dxfId="57" priority="18">
      <formula>E18&lt;=95%</formula>
    </cfRule>
  </conditionalFormatting>
  <conditionalFormatting sqref="E20:AN21">
    <cfRule type="expression" dxfId="56" priority="13">
      <formula>E20&gt;100%</formula>
    </cfRule>
    <cfRule type="expression" dxfId="55" priority="14">
      <formula>E20&gt;95%</formula>
    </cfRule>
    <cfRule type="expression" dxfId="54" priority="15">
      <formula>E20&lt;=95%</formula>
    </cfRule>
  </conditionalFormatting>
  <conditionalFormatting sqref="E36:AN36">
    <cfRule type="expression" dxfId="53" priority="10">
      <formula>E36&gt;100%</formula>
    </cfRule>
    <cfRule type="expression" dxfId="52" priority="11">
      <formula>E36&gt;95%</formula>
    </cfRule>
    <cfRule type="expression" dxfId="51" priority="12">
      <formula>E36&lt;=95%</formula>
    </cfRule>
  </conditionalFormatting>
  <conditionalFormatting sqref="E38:AN39">
    <cfRule type="expression" dxfId="50" priority="7">
      <formula>E38&gt;100%</formula>
    </cfRule>
    <cfRule type="expression" dxfId="49" priority="8">
      <formula>E38&gt;95%</formula>
    </cfRule>
    <cfRule type="expression" dxfId="48" priority="9">
      <formula>E38&lt;=95%</formula>
    </cfRule>
  </conditionalFormatting>
  <conditionalFormatting sqref="E54:AN54">
    <cfRule type="expression" dxfId="47" priority="4">
      <formula>E54&gt;100%</formula>
    </cfRule>
    <cfRule type="expression" dxfId="46" priority="5">
      <formula>E54&gt;95%</formula>
    </cfRule>
    <cfRule type="expression" dxfId="45" priority="6">
      <formula>E54&lt;=95%</formula>
    </cfRule>
  </conditionalFormatting>
  <conditionalFormatting sqref="E56:AN57">
    <cfRule type="expression" dxfId="44" priority="1">
      <formula>E56&gt;100%</formula>
    </cfRule>
    <cfRule type="expression" dxfId="43" priority="2">
      <formula>E56&gt;95%</formula>
    </cfRule>
    <cfRule type="expression" dxfId="42" priority="3">
      <formula>E56&lt;=95%</formula>
    </cfRule>
  </conditionalFormatting>
  <dataValidations count="3">
    <dataValidation type="whole" allowBlank="1" showInputMessage="1" showErrorMessage="1" errorTitle="Unknown Value!" error="Please specify the month between 1 and 12" sqref="C3" xr:uid="{9C08EB28-0B84-4864-90F0-66BE975EB94C}">
      <formula1>1</formula1>
      <formula2>12</formula2>
    </dataValidation>
    <dataValidation type="whole" allowBlank="1" showInputMessage="1" showErrorMessage="1" errorTitle="Incorrect Value!" error="Please enter a value between 2000 and 2099" sqref="C4" xr:uid="{170A4FD9-430E-4357-B79D-672D71C90CBA}">
      <formula1>2000</formula1>
      <formula2>2099</formula2>
    </dataValidation>
    <dataValidation type="whole" operator="greaterThanOrEqual" allowBlank="1" showInputMessage="1" showErrorMessage="1" errorTitle="Enter absolute value" error="Only an absolute value (0 or higher) can be entered here. This will be deducted from the current volume." sqref="E15:AN15 E33:AN33 E51:AN51" xr:uid="{3BCC701A-DA43-4C91-9D6A-5F70B2491127}">
      <formula1>0</formula1>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793D-8C37-450A-BE1A-D6DC8A7D3791}">
  <sheetPr>
    <tabColor rgb="FF92D050"/>
    <pageSetUpPr fitToPage="1"/>
  </sheetPr>
  <dimension ref="A1:AN22"/>
  <sheetViews>
    <sheetView showGridLines="0" tabSelected="1" zoomScale="80" zoomScaleNormal="80" zoomScaleSheetLayoutView="75" zoomScalePageLayoutView="30" workbookViewId="0">
      <pane xSplit="3" topLeftCell="D1" activePane="topRight" state="frozen"/>
      <selection pane="topRight" activeCell="E13" sqref="E13"/>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8" width="7" style="2" bestFit="1" customWidth="1"/>
    <col min="9"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11</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Nov</v>
      </c>
      <c r="F7" s="3" t="str">
        <f>VLOOKUP(($C$3+F$6),'Dates conversion sheet'!$G:$H,2,0)</f>
        <v>Dec</v>
      </c>
      <c r="G7" s="3" t="str">
        <f>VLOOKUP(($C$3+G$6),'Dates conversion sheet'!$G:$H,2,0)</f>
        <v>Jan</v>
      </c>
      <c r="H7" s="3" t="str">
        <f>VLOOKUP(($C$3+H$6),'Dates conversion sheet'!$G:$H,2,0)</f>
        <v>Feb</v>
      </c>
      <c r="I7" s="3" t="str">
        <f>VLOOKUP(($C$3+I$6),'Dates conversion sheet'!$G:$H,2,0)</f>
        <v>Mar</v>
      </c>
      <c r="J7" s="3" t="str">
        <f>VLOOKUP(($C$3+J$6),'Dates conversion sheet'!$G:$H,2,0)</f>
        <v>Apr</v>
      </c>
      <c r="K7" s="3" t="str">
        <f>VLOOKUP(($C$3+K$6),'Dates conversion sheet'!$G:$H,2,0)</f>
        <v>May</v>
      </c>
      <c r="L7" s="3" t="str">
        <f>VLOOKUP(($C$3+L$6),'Dates conversion sheet'!$G:$H,2,0)</f>
        <v>Jun</v>
      </c>
      <c r="M7" s="3" t="str">
        <f>VLOOKUP(($C$3+M$6),'Dates conversion sheet'!$G:$H,2,0)</f>
        <v>Jul</v>
      </c>
      <c r="N7" s="3" t="str">
        <f>VLOOKUP(($C$3+N$6),'Dates conversion sheet'!$G:$H,2,0)</f>
        <v>Aug</v>
      </c>
      <c r="O7" s="3" t="str">
        <f>VLOOKUP(($C$3+O$6),'Dates conversion sheet'!$G:$H,2,0)</f>
        <v>Sep</v>
      </c>
      <c r="P7" s="3" t="str">
        <f>VLOOKUP(($C$3+P$6),'Dates conversion sheet'!$G:$H,2,0)</f>
        <v>Oct</v>
      </c>
      <c r="Q7" s="3" t="str">
        <f>VLOOKUP(($C$3+Q$6),'Dates conversion sheet'!$G:$H,2,0)</f>
        <v>Nov</v>
      </c>
      <c r="R7" s="3" t="str">
        <f>VLOOKUP(($C$3+R$6),'Dates conversion sheet'!$G:$H,2,0)</f>
        <v>Dec</v>
      </c>
      <c r="S7" s="3" t="str">
        <f>VLOOKUP(($C$3+S$6),'Dates conversion sheet'!$G:$H,2,0)</f>
        <v>Jan</v>
      </c>
      <c r="T7" s="3" t="str">
        <f>VLOOKUP(($C$3+T$6),'Dates conversion sheet'!$G:$H,2,0)</f>
        <v>Feb</v>
      </c>
      <c r="U7" s="3" t="str">
        <f>VLOOKUP(($C$3+U$6),'Dates conversion sheet'!$G:$H,2,0)</f>
        <v>Mar</v>
      </c>
      <c r="V7" s="3" t="str">
        <f>VLOOKUP(($C$3+V$6),'Dates conversion sheet'!$G:$H,2,0)</f>
        <v>Apr</v>
      </c>
      <c r="W7" s="3" t="str">
        <f>VLOOKUP(($C$3+W$6),'Dates conversion sheet'!$G:$H,2,0)</f>
        <v>May</v>
      </c>
      <c r="X7" s="3" t="str">
        <f>VLOOKUP(($C$3+X$6),'Dates conversion sheet'!$G:$H,2,0)</f>
        <v>Jun</v>
      </c>
      <c r="Y7" s="3" t="str">
        <f>VLOOKUP(($C$3+Y$6),'Dates conversion sheet'!$G:$H,2,0)</f>
        <v>Jul</v>
      </c>
      <c r="Z7" s="3" t="str">
        <f>VLOOKUP(($C$3+Z$6),'Dates conversion sheet'!$G:$H,2,0)</f>
        <v>Aug</v>
      </c>
      <c r="AA7" s="3" t="str">
        <f>VLOOKUP(($C$3+AA$6),'Dates conversion sheet'!$G:$H,2,0)</f>
        <v>Sep</v>
      </c>
      <c r="AB7" s="3" t="str">
        <f>VLOOKUP(($C$3+AB$6),'Dates conversion sheet'!$G:$H,2,0)</f>
        <v>Oct</v>
      </c>
      <c r="AC7" s="3" t="str">
        <f>VLOOKUP(($C$3+AC$6),'Dates conversion sheet'!$G:$H,2,0)</f>
        <v>Nov</v>
      </c>
      <c r="AD7" s="3" t="str">
        <f>VLOOKUP(($C$3+AD$6),'Dates conversion sheet'!$G:$H,2,0)</f>
        <v>Dec</v>
      </c>
      <c r="AE7" s="3" t="str">
        <f>VLOOKUP(($C$3+AE$6),'Dates conversion sheet'!$G:$H,2,0)</f>
        <v>Jan</v>
      </c>
      <c r="AF7" s="3" t="str">
        <f>VLOOKUP(($C$3+AF$6),'Dates conversion sheet'!$G:$H,2,0)</f>
        <v>Feb</v>
      </c>
      <c r="AG7" s="3" t="str">
        <f>VLOOKUP(($C$3+AG$6),'Dates conversion sheet'!$G:$H,2,0)</f>
        <v>Mar</v>
      </c>
      <c r="AH7" s="3" t="str">
        <f>VLOOKUP(($C$3+AH$6),'Dates conversion sheet'!$G:$H,2,0)</f>
        <v>Apr</v>
      </c>
      <c r="AI7" s="3" t="str">
        <f>VLOOKUP(($C$3+AI$6),'Dates conversion sheet'!$G:$H,2,0)</f>
        <v>May</v>
      </c>
      <c r="AJ7" s="3" t="str">
        <f>VLOOKUP(($C$3+AJ$6),'Dates conversion sheet'!$G:$H,2,0)</f>
        <v>Jun</v>
      </c>
      <c r="AK7" s="3" t="str">
        <f>VLOOKUP(($C$3+AK$6),'Dates conversion sheet'!$G:$H,2,0)</f>
        <v>Jul</v>
      </c>
      <c r="AL7" s="3" t="str">
        <f>VLOOKUP(($C$3+AL$6),'Dates conversion sheet'!$G:$H,2,0)</f>
        <v>Aug</v>
      </c>
      <c r="AM7" s="3" t="str">
        <f>VLOOKUP(($C$3+AM$6),'Dates conversion sheet'!$G:$H,2,0)</f>
        <v>Sep</v>
      </c>
      <c r="AN7" s="3" t="str">
        <f>VLOOKUP(($C$3+AN$6),'Dates conversion sheet'!$G:$H,2,0)</f>
        <v>Oct</v>
      </c>
    </row>
    <row r="8" spans="1:40" ht="13" thickBot="1">
      <c r="B8" s="210"/>
      <c r="C8" s="212"/>
      <c r="D8" s="214"/>
      <c r="E8" s="4">
        <f>$C$4</f>
        <v>2022</v>
      </c>
      <c r="F8" s="4">
        <f>IF(F$7="Jan",E$8+1,E$8)</f>
        <v>2022</v>
      </c>
      <c r="G8" s="4">
        <f t="shared" ref="G8:AN8" si="0">IF(G$7="Jan",F$8+1,F$8)</f>
        <v>2023</v>
      </c>
      <c r="H8" s="4">
        <f t="shared" si="0"/>
        <v>2023</v>
      </c>
      <c r="I8" s="4">
        <f t="shared" si="0"/>
        <v>2023</v>
      </c>
      <c r="J8" s="4">
        <f t="shared" si="0"/>
        <v>2023</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2024</v>
      </c>
      <c r="T8" s="4">
        <f t="shared" si="0"/>
        <v>2024</v>
      </c>
      <c r="U8" s="4">
        <f t="shared" si="0"/>
        <v>2024</v>
      </c>
      <c r="V8" s="4">
        <f t="shared" si="0"/>
        <v>2024</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2025</v>
      </c>
      <c r="AF8" s="4">
        <f t="shared" si="0"/>
        <v>2025</v>
      </c>
      <c r="AG8" s="4">
        <f t="shared" si="0"/>
        <v>2025</v>
      </c>
      <c r="AH8" s="4">
        <f t="shared" si="0"/>
        <v>2025</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35337.427445340771</v>
      </c>
      <c r="F9" s="7">
        <v>37106.519775382534</v>
      </c>
      <c r="G9" s="7">
        <v>32378.104627111839</v>
      </c>
      <c r="H9" s="7">
        <v>0</v>
      </c>
      <c r="I9" s="7">
        <f>IFERROR(INDEX('RCCP Conversion'!$B$2:$AL$9999,MATCH('RCCP-TPE'!$B6,'RCCP Conversion'!$B$2:$B$9999,0),MATCH(CONCATENATE('RCCP-TPE'!I$8,'RCCP-TPE'!I$7),'RCCP Conversion'!$B$2:$AL$2,0)),0)</f>
        <v>0</v>
      </c>
      <c r="J9" s="7">
        <f>IFERROR(INDEX('RCCP Conversion'!$B$2:$AL$9999,MATCH('RCCP-TPE'!$B6,'RCCP Conversion'!$B$2:$B$9999,0),MATCH(CONCATENATE('RCCP-TPE'!J$8,'RCCP-TPE'!J$7),'RCCP Conversion'!$B$2:$AL$2,0)),0)</f>
        <v>0</v>
      </c>
      <c r="K9" s="7">
        <f>IFERROR(INDEX('RCCP Conversion'!$B$2:$AL$9999,MATCH('RCCP-TPE'!$B6,'RCCP Conversion'!$B$2:$B$9999,0),MATCH(CONCATENATE('RCCP-TPE'!K$8,'RCCP-TPE'!K$7),'RCCP Conversion'!$B$2:$AL$2,0)),0)</f>
        <v>0</v>
      </c>
      <c r="L9" s="7">
        <f>IFERROR(INDEX('RCCP Conversion'!$B$2:$AL$9999,MATCH('RCCP-TPE'!$B6,'RCCP Conversion'!$B$2:$B$9999,0),MATCH(CONCATENATE('RCCP-TPE'!L$8,'RCCP-TPE'!L$7),'RCCP Conversion'!$B$2:$AL$2,0)),0)</f>
        <v>0</v>
      </c>
      <c r="M9" s="7">
        <f>IFERROR(INDEX('RCCP Conversion'!$B$2:$AL$9999,MATCH('RCCP-TPE'!$B6,'RCCP Conversion'!$B$2:$B$9999,0),MATCH(CONCATENATE('RCCP-TPE'!M$8,'RCCP-TPE'!M$7),'RCCP Conversion'!$B$2:$AL$2,0)),0)</f>
        <v>0</v>
      </c>
      <c r="N9" s="7">
        <f>IFERROR(INDEX('RCCP Conversion'!$B$2:$AL$9999,MATCH('RCCP-TPE'!$B6,'RCCP Conversion'!$B$2:$B$9999,0),MATCH(CONCATENATE('RCCP-TPE'!N$8,'RCCP-TPE'!N$7),'RCCP Conversion'!$B$2:$AL$2,0)),0)</f>
        <v>0</v>
      </c>
      <c r="O9" s="7">
        <f>IFERROR(INDEX('RCCP Conversion'!$B$2:$AL$9999,MATCH('RCCP-TPE'!$B6,'RCCP Conversion'!$B$2:$B$9999,0),MATCH(CONCATENATE('RCCP-TPE'!O$8,'RCCP-TPE'!O$7),'RCCP Conversion'!$B$2:$AL$2,0)),0)</f>
        <v>0</v>
      </c>
      <c r="P9" s="7">
        <f>IFERROR(INDEX('RCCP Conversion'!$B$2:$AL$9999,MATCH('RCCP-TPE'!$B6,'RCCP Conversion'!$B$2:$B$9999,0),MATCH(CONCATENATE('RCCP-TPE'!P$8,'RCCP-TPE'!P$7),'RCCP Conversion'!$B$2:$AL$2,0)),0)</f>
        <v>0</v>
      </c>
      <c r="Q9" s="7">
        <f>IFERROR(INDEX('RCCP Conversion'!$B$2:$AL$9999,MATCH('RCCP-TPE'!$B6,'RCCP Conversion'!$B$2:$B$9999,0),MATCH(CONCATENATE('RCCP-TPE'!Q$8,'RCCP-TPE'!Q$7),'RCCP Conversion'!$B$2:$AL$2,0)),0)</f>
        <v>0</v>
      </c>
      <c r="R9" s="7">
        <f>IFERROR(INDEX('RCCP Conversion'!$B$2:$AL$9999,MATCH('RCCP-TPE'!$B6,'RCCP Conversion'!$B$2:$B$9999,0),MATCH(CONCATENATE('RCCP-TPE'!R$8,'RCCP-TPE'!R$7),'RCCP Conversion'!$B$2:$AL$2,0)),0)</f>
        <v>0</v>
      </c>
      <c r="S9" s="7">
        <f>IFERROR(INDEX('RCCP Conversion'!$B$2:$AL$9999,MATCH('RCCP-TPE'!$B6,'RCCP Conversion'!$B$2:$B$9999,0),MATCH(CONCATENATE('RCCP-TPE'!S$8,'RCCP-TPE'!S$7),'RCCP Conversion'!$B$2:$AL$2,0)),0)</f>
        <v>0</v>
      </c>
      <c r="T9" s="7">
        <f>IFERROR(INDEX('RCCP Conversion'!$B$2:$AL$9999,MATCH('RCCP-TPE'!$B6,'RCCP Conversion'!$B$2:$B$9999,0),MATCH(CONCATENATE('RCCP-TPE'!T$8,'RCCP-TPE'!T$7),'RCCP Conversion'!$B$2:$AL$2,0)),0)</f>
        <v>0</v>
      </c>
      <c r="U9" s="7">
        <f>IFERROR(INDEX('RCCP Conversion'!$B$2:$AL$9999,MATCH('RCCP-TPE'!$B6,'RCCP Conversion'!$B$2:$B$9999,0),MATCH(CONCATENATE('RCCP-TPE'!U$8,'RCCP-TPE'!U$7),'RCCP Conversion'!$B$2:$AL$2,0)),0)</f>
        <v>0</v>
      </c>
      <c r="V9" s="7">
        <f>IFERROR(INDEX('RCCP Conversion'!$B$2:$AL$9999,MATCH('RCCP-TPE'!$B6,'RCCP Conversion'!$B$2:$B$9999,0),MATCH(CONCATENATE('RCCP-TPE'!V$8,'RCCP-TPE'!V$7),'RCCP Conversion'!$B$2:$AL$2,0)),0)</f>
        <v>0</v>
      </c>
      <c r="W9" s="7">
        <f>IFERROR(INDEX('RCCP Conversion'!$B$2:$AL$9999,MATCH('RCCP-TPE'!$B6,'RCCP Conversion'!$B$2:$B$9999,0),MATCH(CONCATENATE('RCCP-TPE'!W$8,'RCCP-TPE'!W$7),'RCCP Conversion'!$B$2:$AL$2,0)),0)</f>
        <v>0</v>
      </c>
      <c r="X9" s="7">
        <f>IFERROR(INDEX('RCCP Conversion'!$B$2:$AL$9999,MATCH('RCCP-TPE'!$B6,'RCCP Conversion'!$B$2:$B$9999,0),MATCH(CONCATENATE('RCCP-TPE'!X$8,'RCCP-TPE'!X$7),'RCCP Conversion'!$B$2:$AL$2,0)),0)</f>
        <v>0</v>
      </c>
      <c r="Y9" s="7">
        <f>IFERROR(INDEX('RCCP Conversion'!$B$2:$AL$9999,MATCH('RCCP-TPE'!$B6,'RCCP Conversion'!$B$2:$B$9999,0),MATCH(CONCATENATE('RCCP-TPE'!Y$8,'RCCP-TPE'!Y$7),'RCCP Conversion'!$B$2:$AL$2,0)),0)</f>
        <v>0</v>
      </c>
      <c r="Z9" s="7">
        <f>IFERROR(INDEX('RCCP Conversion'!$B$2:$AL$9999,MATCH('RCCP-TPE'!$B6,'RCCP Conversion'!$B$2:$B$9999,0),MATCH(CONCATENATE('RCCP-TPE'!Z$8,'RCCP-TPE'!Z$7),'RCCP Conversion'!$B$2:$AL$2,0)),0)</f>
        <v>0</v>
      </c>
      <c r="AA9" s="7">
        <f>IFERROR(INDEX('RCCP Conversion'!$B$2:$AL$9999,MATCH('RCCP-TPE'!$B6,'RCCP Conversion'!$B$2:$B$9999,0),MATCH(CONCATENATE('RCCP-TPE'!AA$8,'RCCP-TPE'!AA$7),'RCCP Conversion'!$B$2:$AL$2,0)),0)</f>
        <v>0</v>
      </c>
      <c r="AB9" s="7">
        <f>IFERROR(INDEX('RCCP Conversion'!$B$2:$AL$9999,MATCH('RCCP-TPE'!$B6,'RCCP Conversion'!$B$2:$B$9999,0),MATCH(CONCATENATE('RCCP-TPE'!AB$8,'RCCP-TPE'!AB$7),'RCCP Conversion'!$B$2:$AL$2,0)),0)</f>
        <v>0</v>
      </c>
      <c r="AC9" s="7">
        <f>IFERROR(INDEX('RCCP Conversion'!$B$2:$AL$9999,MATCH('RCCP-TPE'!$B6,'RCCP Conversion'!$B$2:$B$9999,0),MATCH(CONCATENATE('RCCP-TPE'!AC$8,'RCCP-TPE'!AC$7),'RCCP Conversion'!$B$2:$AL$2,0)),0)</f>
        <v>0</v>
      </c>
      <c r="AD9" s="7">
        <f>IFERROR(INDEX('RCCP Conversion'!$B$2:$AL$9999,MATCH('RCCP-TPE'!$B6,'RCCP Conversion'!$B$2:$B$9999,0),MATCH(CONCATENATE('RCCP-TPE'!AD$8,'RCCP-TPE'!AD$7),'RCCP Conversion'!$B$2:$AL$2,0)),0)</f>
        <v>0</v>
      </c>
      <c r="AE9" s="7">
        <f>IFERROR(INDEX('RCCP Conversion'!$B$2:$AL$9999,MATCH('RCCP-TPE'!$B6,'RCCP Conversion'!$B$2:$B$9999,0),MATCH(CONCATENATE('RCCP-TPE'!AE$8,'RCCP-TPE'!AE$7),'RCCP Conversion'!$B$2:$AL$2,0)),0)</f>
        <v>0</v>
      </c>
      <c r="AF9" s="7">
        <f>IFERROR(INDEX('RCCP Conversion'!$B$2:$AL$9999,MATCH('RCCP-TPE'!$B6,'RCCP Conversion'!$B$2:$B$9999,0),MATCH(CONCATENATE('RCCP-TPE'!AF$8,'RCCP-TPE'!AF$7),'RCCP Conversion'!$B$2:$AL$2,0)),0)</f>
        <v>0</v>
      </c>
      <c r="AG9" s="7">
        <f>IFERROR(INDEX('RCCP Conversion'!$B$2:$AL$9999,MATCH('RCCP-TPE'!$B6,'RCCP Conversion'!$B$2:$B$9999,0),MATCH(CONCATENATE('RCCP-TPE'!AG$8,'RCCP-TPE'!AG$7),'RCCP Conversion'!$B$2:$AL$2,0)),0)</f>
        <v>0</v>
      </c>
      <c r="AH9" s="7">
        <f>IFERROR(INDEX('RCCP Conversion'!$B$2:$AL$9999,MATCH('RCCP-TPE'!$B6,'RCCP Conversion'!$B$2:$B$9999,0),MATCH(CONCATENATE('RCCP-TPE'!AH$8,'RCCP-TPE'!AH$7),'RCCP Conversion'!$B$2:$AL$2,0)),0)</f>
        <v>0</v>
      </c>
      <c r="AI9" s="7">
        <f>IFERROR(INDEX('RCCP Conversion'!$B$2:$AL$9999,MATCH('RCCP-TPE'!$B6,'RCCP Conversion'!$B$2:$B$9999,0),MATCH(CONCATENATE('RCCP-TPE'!AI$8,'RCCP-TPE'!AI$7),'RCCP Conversion'!$B$2:$AL$2,0)),0)</f>
        <v>0</v>
      </c>
      <c r="AJ9" s="7">
        <f>IFERROR(INDEX('RCCP Conversion'!$B$2:$AL$9999,MATCH('RCCP-TPE'!$B6,'RCCP Conversion'!$B$2:$B$9999,0),MATCH(CONCATENATE('RCCP-TPE'!AJ$8,'RCCP-TPE'!AJ$7),'RCCP Conversion'!$B$2:$AL$2,0)),0)</f>
        <v>0</v>
      </c>
      <c r="AK9" s="7">
        <f>IFERROR(INDEX('RCCP Conversion'!$B$2:$AL$9999,MATCH('RCCP-TPE'!$B6,'RCCP Conversion'!$B$2:$B$9999,0),MATCH(CONCATENATE('RCCP-TPE'!AK$8,'RCCP-TPE'!AK$7),'RCCP Conversion'!$B$2:$AL$2,0)),0)</f>
        <v>0</v>
      </c>
      <c r="AL9" s="7">
        <f>IFERROR(INDEX('RCCP Conversion'!$B$2:$AL$9999,MATCH('RCCP-TPE'!$B6,'RCCP Conversion'!$B$2:$B$9999,0),MATCH(CONCATENATE('RCCP-TPE'!AL$8,'RCCP-TPE'!AL$7),'RCCP Conversion'!$B$2:$AL$2,0)),0)</f>
        <v>0</v>
      </c>
      <c r="AM9" s="7">
        <f>IFERROR(INDEX('RCCP Conversion'!$B$2:$AL$9999,MATCH('RCCP-TPE'!$B6,'RCCP Conversion'!$B$2:$B$9999,0),MATCH(CONCATENATE('RCCP-TPE'!AM$8,'RCCP-TPE'!AM$7),'RCCP Conversion'!$B$2:$AL$2,0)),0)</f>
        <v>0</v>
      </c>
      <c r="AN9" s="7">
        <f>IFERROR(INDEX('RCCP Conversion'!$B$2:$AL$9999,MATCH('RCCP-TPE'!$B6,'RCCP Conversion'!$B$2:$B$9999,0),MATCH(CONCATENATE('RCCP-TPE'!AN$8,'RCCP-TPE'!AN$7),'RCCP Conversion'!$B$2:$AL$2,0)),0)</f>
        <v>0</v>
      </c>
    </row>
    <row r="10" spans="1:40" ht="21.75" customHeight="1">
      <c r="B10" s="129" t="s">
        <v>77</v>
      </c>
      <c r="C10" s="102" t="s">
        <v>78</v>
      </c>
      <c r="D10" s="16"/>
      <c r="E10" s="8">
        <f t="shared" ref="E10:AN10" si="1">SUM(E9:E9)</f>
        <v>35337.427445340771</v>
      </c>
      <c r="F10" s="8">
        <f t="shared" si="1"/>
        <v>37106.519775382534</v>
      </c>
      <c r="G10" s="8">
        <f t="shared" si="1"/>
        <v>32378.104627111839</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36337.427445340771</v>
      </c>
      <c r="F12" s="97">
        <f t="shared" si="3"/>
        <v>37106.519775382534</v>
      </c>
      <c r="G12" s="97">
        <f t="shared" si="3"/>
        <v>32378.104627111839</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c r="G13" s="14"/>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6">
        <v>0</v>
      </c>
      <c r="G14" s="76">
        <v>0</v>
      </c>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v>0</v>
      </c>
      <c r="G15" s="84">
        <v>0</v>
      </c>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36337.427445340771</v>
      </c>
      <c r="F16" s="80">
        <f t="shared" si="4"/>
        <v>37106.519775382534</v>
      </c>
      <c r="G16" s="80">
        <f t="shared" si="4"/>
        <v>32378.104627111839</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2:40" ht="36" customHeight="1">
      <c r="B17" s="135" t="s">
        <v>68</v>
      </c>
      <c r="C17" s="109" t="s">
        <v>69</v>
      </c>
      <c r="D17" s="33"/>
      <c r="E17" s="10">
        <v>243627.79949108558</v>
      </c>
      <c r="F17" s="10">
        <v>243627.79949108558</v>
      </c>
      <c r="G17" s="10">
        <v>243627.79949108558</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2:40" ht="45.75" customHeight="1" thickBot="1">
      <c r="B18" s="113" t="s">
        <v>89</v>
      </c>
      <c r="C18" s="110" t="s">
        <v>90</v>
      </c>
      <c r="D18" s="17"/>
      <c r="E18" s="11">
        <f>E16/E17</f>
        <v>0.14915140029687116</v>
      </c>
      <c r="F18" s="11">
        <f t="shared" ref="F18:G18" si="5">F16/F17</f>
        <v>0.15230823351396841</v>
      </c>
      <c r="G18" s="11">
        <f t="shared" si="5"/>
        <v>0.13289987716814955</v>
      </c>
      <c r="H18" s="11" t="e">
        <f t="shared" ref="H18" si="6">H16/H17</f>
        <v>#DIV/0!</v>
      </c>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2:40" ht="28.5" customHeight="1">
      <c r="B19" s="113" t="s">
        <v>70</v>
      </c>
      <c r="C19" s="110" t="s">
        <v>71</v>
      </c>
      <c r="D19" s="17"/>
      <c r="E19" s="12">
        <f>E17</f>
        <v>243627.79949108558</v>
      </c>
      <c r="F19" s="12">
        <f t="shared" ref="F19:G19" si="7">F17</f>
        <v>243627.79949108558</v>
      </c>
      <c r="G19" s="12">
        <f t="shared" si="7"/>
        <v>243627.79949108558</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2:40" ht="27.75" customHeight="1" thickBot="1">
      <c r="B20" s="136" t="s">
        <v>91</v>
      </c>
      <c r="C20" s="111" t="s">
        <v>92</v>
      </c>
      <c r="D20" s="18"/>
      <c r="E20" s="11">
        <f>E16/E19</f>
        <v>0.14915140029687116</v>
      </c>
      <c r="F20" s="11">
        <f t="shared" ref="F20:G20" si="8">F16/F19</f>
        <v>0.15230823351396841</v>
      </c>
      <c r="G20" s="11">
        <f t="shared" si="8"/>
        <v>0.13289987716814955</v>
      </c>
      <c r="H20" s="11" t="e">
        <f t="shared" ref="H20" si="9">H16/H19</f>
        <v>#DIV/0!</v>
      </c>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2: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2:40" ht="18" customHeight="1" thickBot="1">
      <c r="B22" s="74" t="s">
        <v>93</v>
      </c>
      <c r="C22" s="74" t="s">
        <v>94</v>
      </c>
      <c r="D22" s="75"/>
      <c r="E22" s="83">
        <f t="shared" ref="E22:AN22" si="10">SUM(E12,-E15)</f>
        <v>36337.427445340771</v>
      </c>
      <c r="F22" s="83">
        <f t="shared" si="10"/>
        <v>37106.519775382534</v>
      </c>
      <c r="G22" s="83">
        <f t="shared" si="10"/>
        <v>32378.104627111839</v>
      </c>
      <c r="H22" s="83">
        <f t="shared" si="10"/>
        <v>0</v>
      </c>
      <c r="I22" s="83">
        <f t="shared" si="10"/>
        <v>0</v>
      </c>
      <c r="J22" s="83">
        <f t="shared" si="10"/>
        <v>0</v>
      </c>
      <c r="K22" s="83">
        <f t="shared" si="10"/>
        <v>0</v>
      </c>
      <c r="L22" s="83">
        <f t="shared" si="10"/>
        <v>0</v>
      </c>
      <c r="M22" s="83">
        <f t="shared" si="10"/>
        <v>0</v>
      </c>
      <c r="N22" s="83">
        <f t="shared" si="10"/>
        <v>0</v>
      </c>
      <c r="O22" s="83">
        <f t="shared" si="10"/>
        <v>0</v>
      </c>
      <c r="P22" s="83">
        <f t="shared" si="10"/>
        <v>0</v>
      </c>
      <c r="Q22" s="83">
        <f t="shared" si="10"/>
        <v>0</v>
      </c>
      <c r="R22" s="83">
        <f t="shared" si="10"/>
        <v>0</v>
      </c>
      <c r="S22" s="83">
        <f t="shared" si="10"/>
        <v>0</v>
      </c>
      <c r="T22" s="83">
        <f t="shared" si="10"/>
        <v>0</v>
      </c>
      <c r="U22" s="83">
        <f t="shared" si="10"/>
        <v>0</v>
      </c>
      <c r="V22" s="83">
        <f t="shared" si="10"/>
        <v>0</v>
      </c>
      <c r="W22" s="83">
        <f t="shared" si="10"/>
        <v>0</v>
      </c>
      <c r="X22" s="83">
        <f t="shared" si="10"/>
        <v>0</v>
      </c>
      <c r="Y22" s="83">
        <f t="shared" si="10"/>
        <v>0</v>
      </c>
      <c r="Z22" s="83">
        <f t="shared" si="10"/>
        <v>0</v>
      </c>
      <c r="AA22" s="83">
        <f t="shared" si="10"/>
        <v>0</v>
      </c>
      <c r="AB22" s="83">
        <f t="shared" si="10"/>
        <v>0</v>
      </c>
      <c r="AC22" s="83">
        <f t="shared" si="10"/>
        <v>0</v>
      </c>
      <c r="AD22" s="83">
        <f t="shared" si="10"/>
        <v>0</v>
      </c>
      <c r="AE22" s="83">
        <f t="shared" si="10"/>
        <v>0</v>
      </c>
      <c r="AF22" s="83">
        <f t="shared" si="10"/>
        <v>0</v>
      </c>
      <c r="AG22" s="83">
        <f t="shared" si="10"/>
        <v>0</v>
      </c>
      <c r="AH22" s="83">
        <f t="shared" si="10"/>
        <v>0</v>
      </c>
      <c r="AI22" s="83">
        <f t="shared" si="10"/>
        <v>0</v>
      </c>
      <c r="AJ22" s="83">
        <f t="shared" si="10"/>
        <v>0</v>
      </c>
      <c r="AK22" s="83">
        <f t="shared" si="10"/>
        <v>0</v>
      </c>
      <c r="AL22" s="83">
        <f t="shared" si="10"/>
        <v>0</v>
      </c>
      <c r="AM22" s="83">
        <f t="shared" si="10"/>
        <v>0</v>
      </c>
      <c r="AN22" s="83">
        <f t="shared" si="10"/>
        <v>0</v>
      </c>
    </row>
  </sheetData>
  <sheetProtection selectLockedCells="1"/>
  <dataConsolidate/>
  <mergeCells count="4">
    <mergeCell ref="B2:C2"/>
    <mergeCell ref="B7:B8"/>
    <mergeCell ref="C7:C8"/>
    <mergeCell ref="D7:D8"/>
  </mergeCells>
  <conditionalFormatting sqref="E18:AN18">
    <cfRule type="expression" dxfId="41" priority="4">
      <formula>E18&gt;100%</formula>
    </cfRule>
    <cfRule type="expression" dxfId="40" priority="5">
      <formula>E18&gt;95%</formula>
    </cfRule>
    <cfRule type="expression" dxfId="39" priority="6">
      <formula>E18&lt;=95%</formula>
    </cfRule>
  </conditionalFormatting>
  <conditionalFormatting sqref="E20:AN21">
    <cfRule type="expression" dxfId="38" priority="1">
      <formula>E20&gt;100%</formula>
    </cfRule>
    <cfRule type="expression" dxfId="37" priority="2">
      <formula>E20&gt;95%</formula>
    </cfRule>
    <cfRule type="expression" dxfId="36" priority="3">
      <formula>E20&lt;=95%</formula>
    </cfRule>
  </conditionalFormatting>
  <dataValidations count="3">
    <dataValidation type="whole" operator="greaterThanOrEqual" allowBlank="1" showInputMessage="1" showErrorMessage="1" errorTitle="Enter absolute value" error="Only an absolute value (0 or higher) can be entered here. This will be deducted from the current volume." sqref="E15:AN15" xr:uid="{3E814750-4A3B-40E7-A66C-E37A3FCE7A48}">
      <formula1>0</formula1>
    </dataValidation>
    <dataValidation type="whole" allowBlank="1" showInputMessage="1" showErrorMessage="1" errorTitle="Incorrect Value!" error="Please enter a value between 2000 and 2099" sqref="C4" xr:uid="{8C3C3A32-17D5-4C8A-ACF7-03C4F5D7346D}">
      <formula1>2000</formula1>
      <formula2>2099</formula2>
    </dataValidation>
    <dataValidation type="whole" allowBlank="1" showInputMessage="1" showErrorMessage="1" errorTitle="Unknown Value!" error="Please specify the month between 1 and 12" sqref="C3" xr:uid="{8A35410B-B8BA-4749-A597-C1FA7A03FD6F}">
      <formula1>1</formula1>
      <formula2>12</formula2>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6BBA-70B5-488F-A4AB-E8D79F6D3413}">
  <sheetPr>
    <tabColor rgb="FF92D050"/>
    <pageSetUpPr fitToPage="1"/>
  </sheetPr>
  <dimension ref="A1:AN57"/>
  <sheetViews>
    <sheetView showGridLines="0" topLeftCell="A14" zoomScale="80" zoomScaleNormal="80" zoomScaleSheetLayoutView="75" zoomScalePageLayoutView="30" workbookViewId="0">
      <pane xSplit="3" topLeftCell="AA1" activePane="topRight" state="frozen"/>
      <selection pane="topRight" activeCell="B7" sqref="B7: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387600</v>
      </c>
      <c r="F9" s="7">
        <v>387600</v>
      </c>
      <c r="G9" s="7">
        <v>387600</v>
      </c>
      <c r="H9" s="7">
        <f>IFERROR(INDEX('RCCP Conversion'!$B$2:$AL$9999,MATCH('RCCP-MIX-2'!$B6,'RCCP Conversion'!$B$2:$B$9999,0),MATCH(CONCATENATE('RCCP-MIX-2'!H$8,'RCCP-MIX-2'!H$7),'RCCP Conversion'!$B$2:$AL$2,0)),0)</f>
        <v>0</v>
      </c>
      <c r="I9" s="7">
        <f>IFERROR(INDEX('RCCP Conversion'!$B$2:$AL$9999,MATCH('RCCP-MIX-2'!$B6,'RCCP Conversion'!$B$2:$B$9999,0),MATCH(CONCATENATE('RCCP-MIX-2'!I$8,'RCCP-MIX-2'!I$7),'RCCP Conversion'!$B$2:$AL$2,0)),0)</f>
        <v>0</v>
      </c>
      <c r="J9" s="7">
        <f>IFERROR(INDEX('RCCP Conversion'!$B$2:$AL$9999,MATCH('RCCP-MIX-2'!$B6,'RCCP Conversion'!$B$2:$B$9999,0),MATCH(CONCATENATE('RCCP-MIX-2'!J$8,'RCCP-MIX-2'!J$7),'RCCP Conversion'!$B$2:$AL$2,0)),0)</f>
        <v>0</v>
      </c>
      <c r="K9" s="7">
        <f>IFERROR(INDEX('RCCP Conversion'!$B$2:$AL$9999,MATCH('RCCP-MIX-2'!$B6,'RCCP Conversion'!$B$2:$B$9999,0),MATCH(CONCATENATE('RCCP-MIX-2'!K$8,'RCCP-MIX-2'!K$7),'RCCP Conversion'!$B$2:$AL$2,0)),0)</f>
        <v>0</v>
      </c>
      <c r="L9" s="7">
        <f>IFERROR(INDEX('RCCP Conversion'!$B$2:$AL$9999,MATCH('RCCP-MIX-2'!$B6,'RCCP Conversion'!$B$2:$B$9999,0),MATCH(CONCATENATE('RCCP-MIX-2'!L$8,'RCCP-MIX-2'!L$7),'RCCP Conversion'!$B$2:$AL$2,0)),0)</f>
        <v>0</v>
      </c>
      <c r="M9" s="7">
        <f>IFERROR(INDEX('RCCP Conversion'!$B$2:$AL$9999,MATCH('RCCP-MIX-2'!$B6,'RCCP Conversion'!$B$2:$B$9999,0),MATCH(CONCATENATE('RCCP-MIX-2'!M$8,'RCCP-MIX-2'!M$7),'RCCP Conversion'!$B$2:$AL$2,0)),0)</f>
        <v>0</v>
      </c>
      <c r="N9" s="7">
        <f>IFERROR(INDEX('RCCP Conversion'!$B$2:$AL$9999,MATCH('RCCP-MIX-2'!$B6,'RCCP Conversion'!$B$2:$B$9999,0),MATCH(CONCATENATE('RCCP-MIX-2'!N$8,'RCCP-MIX-2'!N$7),'RCCP Conversion'!$B$2:$AL$2,0)),0)</f>
        <v>0</v>
      </c>
      <c r="O9" s="7">
        <f>IFERROR(INDEX('RCCP Conversion'!$B$2:$AL$9999,MATCH('RCCP-MIX-2'!$B6,'RCCP Conversion'!$B$2:$B$9999,0),MATCH(CONCATENATE('RCCP-MIX-2'!O$8,'RCCP-MIX-2'!O$7),'RCCP Conversion'!$B$2:$AL$2,0)),0)</f>
        <v>0</v>
      </c>
      <c r="P9" s="7">
        <f>IFERROR(INDEX('RCCP Conversion'!$B$2:$AL$9999,MATCH('RCCP-MIX-2'!$B6,'RCCP Conversion'!$B$2:$B$9999,0),MATCH(CONCATENATE('RCCP-MIX-2'!P$8,'RCCP-MIX-2'!P$7),'RCCP Conversion'!$B$2:$AL$2,0)),0)</f>
        <v>0</v>
      </c>
      <c r="Q9" s="7">
        <f>IFERROR(INDEX('RCCP Conversion'!$B$2:$AL$9999,MATCH('RCCP-MIX-2'!$B6,'RCCP Conversion'!$B$2:$B$9999,0),MATCH(CONCATENATE('RCCP-MIX-2'!Q$8,'RCCP-MIX-2'!Q$7),'RCCP Conversion'!$B$2:$AL$2,0)),0)</f>
        <v>0</v>
      </c>
      <c r="R9" s="7">
        <f>IFERROR(INDEX('RCCP Conversion'!$B$2:$AL$9999,MATCH('RCCP-MIX-2'!$B6,'RCCP Conversion'!$B$2:$B$9999,0),MATCH(CONCATENATE('RCCP-MIX-2'!R$8,'RCCP-MIX-2'!R$7),'RCCP Conversion'!$B$2:$AL$2,0)),0)</f>
        <v>0</v>
      </c>
      <c r="S9" s="7">
        <f>IFERROR(INDEX('RCCP Conversion'!$B$2:$AL$9999,MATCH('RCCP-MIX-2'!$B6,'RCCP Conversion'!$B$2:$B$9999,0),MATCH(CONCATENATE('RCCP-MIX-2'!S$8,'RCCP-MIX-2'!S$7),'RCCP Conversion'!$B$2:$AL$2,0)),0)</f>
        <v>0</v>
      </c>
      <c r="T9" s="7">
        <f>IFERROR(INDEX('RCCP Conversion'!$B$2:$AL$9999,MATCH('RCCP-MIX-2'!$B6,'RCCP Conversion'!$B$2:$B$9999,0),MATCH(CONCATENATE('RCCP-MIX-2'!T$8,'RCCP-MIX-2'!T$7),'RCCP Conversion'!$B$2:$AL$2,0)),0)</f>
        <v>0</v>
      </c>
      <c r="U9" s="7">
        <f>IFERROR(INDEX('RCCP Conversion'!$B$2:$AL$9999,MATCH('RCCP-MIX-2'!$B6,'RCCP Conversion'!$B$2:$B$9999,0),MATCH(CONCATENATE('RCCP-MIX-2'!U$8,'RCCP-MIX-2'!U$7),'RCCP Conversion'!$B$2:$AL$2,0)),0)</f>
        <v>0</v>
      </c>
      <c r="V9" s="7">
        <f>IFERROR(INDEX('RCCP Conversion'!$B$2:$AL$9999,MATCH('RCCP-MIX-2'!$B6,'RCCP Conversion'!$B$2:$B$9999,0),MATCH(CONCATENATE('RCCP-MIX-2'!V$8,'RCCP-MIX-2'!V$7),'RCCP Conversion'!$B$2:$AL$2,0)),0)</f>
        <v>0</v>
      </c>
      <c r="W9" s="7">
        <f>IFERROR(INDEX('RCCP Conversion'!$B$2:$AL$9999,MATCH('RCCP-MIX-2'!$B6,'RCCP Conversion'!$B$2:$B$9999,0),MATCH(CONCATENATE('RCCP-MIX-2'!W$8,'RCCP-MIX-2'!W$7),'RCCP Conversion'!$B$2:$AL$2,0)),0)</f>
        <v>0</v>
      </c>
      <c r="X9" s="7">
        <f>IFERROR(INDEX('RCCP Conversion'!$B$2:$AL$9999,MATCH('RCCP-MIX-2'!$B6,'RCCP Conversion'!$B$2:$B$9999,0),MATCH(CONCATENATE('RCCP-MIX-2'!X$8,'RCCP-MIX-2'!X$7),'RCCP Conversion'!$B$2:$AL$2,0)),0)</f>
        <v>0</v>
      </c>
      <c r="Y9" s="7">
        <f>IFERROR(INDEX('RCCP Conversion'!$B$2:$AL$9999,MATCH('RCCP-MIX-2'!$B6,'RCCP Conversion'!$B$2:$B$9999,0),MATCH(CONCATENATE('RCCP-MIX-2'!Y$8,'RCCP-MIX-2'!Y$7),'RCCP Conversion'!$B$2:$AL$2,0)),0)</f>
        <v>0</v>
      </c>
      <c r="Z9" s="7">
        <f>IFERROR(INDEX('RCCP Conversion'!$B$2:$AL$9999,MATCH('RCCP-MIX-2'!$B6,'RCCP Conversion'!$B$2:$B$9999,0),MATCH(CONCATENATE('RCCP-MIX-2'!Z$8,'RCCP-MIX-2'!Z$7),'RCCP Conversion'!$B$2:$AL$2,0)),0)</f>
        <v>0</v>
      </c>
      <c r="AA9" s="7">
        <f>IFERROR(INDEX('RCCP Conversion'!$B$2:$AL$9999,MATCH('RCCP-MIX-2'!$B6,'RCCP Conversion'!$B$2:$B$9999,0),MATCH(CONCATENATE('RCCP-MIX-2'!AA$8,'RCCP-MIX-2'!AA$7),'RCCP Conversion'!$B$2:$AL$2,0)),0)</f>
        <v>0</v>
      </c>
      <c r="AB9" s="7">
        <f>IFERROR(INDEX('RCCP Conversion'!$B$2:$AL$9999,MATCH('RCCP-MIX-2'!$B6,'RCCP Conversion'!$B$2:$B$9999,0),MATCH(CONCATENATE('RCCP-MIX-2'!AB$8,'RCCP-MIX-2'!AB$7),'RCCP Conversion'!$B$2:$AL$2,0)),0)</f>
        <v>0</v>
      </c>
      <c r="AC9" s="7">
        <f>IFERROR(INDEX('RCCP Conversion'!$B$2:$AL$9999,MATCH('RCCP-MIX-2'!$B6,'RCCP Conversion'!$B$2:$B$9999,0),MATCH(CONCATENATE('RCCP-MIX-2'!AC$8,'RCCP-MIX-2'!AC$7),'RCCP Conversion'!$B$2:$AL$2,0)),0)</f>
        <v>0</v>
      </c>
      <c r="AD9" s="7">
        <f>IFERROR(INDEX('RCCP Conversion'!$B$2:$AL$9999,MATCH('RCCP-MIX-2'!$B6,'RCCP Conversion'!$B$2:$B$9999,0),MATCH(CONCATENATE('RCCP-MIX-2'!AD$8,'RCCP-MIX-2'!AD$7),'RCCP Conversion'!$B$2:$AL$2,0)),0)</f>
        <v>0</v>
      </c>
      <c r="AE9" s="7">
        <f>IFERROR(INDEX('RCCP Conversion'!$B$2:$AL$9999,MATCH('RCCP-MIX-2'!$B6,'RCCP Conversion'!$B$2:$B$9999,0),MATCH(CONCATENATE('RCCP-MIX-2'!AE$8,'RCCP-MIX-2'!AE$7),'RCCP Conversion'!$B$2:$AL$2,0)),0)</f>
        <v>0</v>
      </c>
      <c r="AF9" s="7">
        <f>IFERROR(INDEX('RCCP Conversion'!$B$2:$AL$9999,MATCH('RCCP-MIX-2'!$B6,'RCCP Conversion'!$B$2:$B$9999,0),MATCH(CONCATENATE('RCCP-MIX-2'!AF$8,'RCCP-MIX-2'!AF$7),'RCCP Conversion'!$B$2:$AL$2,0)),0)</f>
        <v>0</v>
      </c>
      <c r="AG9" s="7">
        <f>IFERROR(INDEX('RCCP Conversion'!$B$2:$AL$9999,MATCH('RCCP-MIX-2'!$B6,'RCCP Conversion'!$B$2:$B$9999,0),MATCH(CONCATENATE('RCCP-MIX-2'!AG$8,'RCCP-MIX-2'!AG$7),'RCCP Conversion'!$B$2:$AL$2,0)),0)</f>
        <v>0</v>
      </c>
      <c r="AH9" s="7">
        <f>IFERROR(INDEX('RCCP Conversion'!$B$2:$AL$9999,MATCH('RCCP-MIX-2'!$B6,'RCCP Conversion'!$B$2:$B$9999,0),MATCH(CONCATENATE('RCCP-MIX-2'!AH$8,'RCCP-MIX-2'!AH$7),'RCCP Conversion'!$B$2:$AL$2,0)),0)</f>
        <v>0</v>
      </c>
      <c r="AI9" s="7">
        <f>IFERROR(INDEX('RCCP Conversion'!$B$2:$AL$9999,MATCH('RCCP-MIX-2'!$B6,'RCCP Conversion'!$B$2:$B$9999,0),MATCH(CONCATENATE('RCCP-MIX-2'!AI$8,'RCCP-MIX-2'!AI$7),'RCCP Conversion'!$B$2:$AL$2,0)),0)</f>
        <v>0</v>
      </c>
      <c r="AJ9" s="7">
        <f>IFERROR(INDEX('RCCP Conversion'!$B$2:$AL$9999,MATCH('RCCP-MIX-2'!$B6,'RCCP Conversion'!$B$2:$B$9999,0),MATCH(CONCATENATE('RCCP-MIX-2'!AJ$8,'RCCP-MIX-2'!AJ$7),'RCCP Conversion'!$B$2:$AL$2,0)),0)</f>
        <v>0</v>
      </c>
      <c r="AK9" s="7">
        <f>IFERROR(INDEX('RCCP Conversion'!$B$2:$AL$9999,MATCH('RCCP-MIX-2'!$B6,'RCCP Conversion'!$B$2:$B$9999,0),MATCH(CONCATENATE('RCCP-MIX-2'!AK$8,'RCCP-MIX-2'!AK$7),'RCCP Conversion'!$B$2:$AL$2,0)),0)</f>
        <v>0</v>
      </c>
      <c r="AL9" s="7">
        <f>IFERROR(INDEX('RCCP Conversion'!$B$2:$AL$9999,MATCH('RCCP-MIX-2'!$B6,'RCCP Conversion'!$B$2:$B$9999,0),MATCH(CONCATENATE('RCCP-MIX-2'!AL$8,'RCCP-MIX-2'!AL$7),'RCCP Conversion'!$B$2:$AL$2,0)),0)</f>
        <v>0</v>
      </c>
      <c r="AM9" s="7">
        <f>IFERROR(INDEX('RCCP Conversion'!$B$2:$AL$9999,MATCH('RCCP-MIX-2'!$B6,'RCCP Conversion'!$B$2:$B$9999,0),MATCH(CONCATENATE('RCCP-MIX-2'!AM$8,'RCCP-MIX-2'!AM$7),'RCCP Conversion'!$B$2:$AL$2,0)),0)</f>
        <v>0</v>
      </c>
      <c r="AN9" s="7">
        <f>IFERROR(INDEX('RCCP Conversion'!$B$2:$AL$9999,MATCH('RCCP-MIX-2'!$B6,'RCCP Conversion'!$B$2:$B$9999,0),MATCH(CONCATENATE('RCCP-MIX-2'!AN$8,'RCCP-MIX-2'!AN$7),'RCCP Conversion'!$B$2:$AL$2,0)),0)</f>
        <v>0</v>
      </c>
    </row>
    <row r="10" spans="1:40" ht="21.75" customHeight="1">
      <c r="B10" s="129" t="s">
        <v>77</v>
      </c>
      <c r="C10" s="102" t="s">
        <v>78</v>
      </c>
      <c r="D10" s="16"/>
      <c r="E10" s="8">
        <f t="shared" ref="E10:AN10" si="1">SUM(E9:E9)</f>
        <v>387600</v>
      </c>
      <c r="F10" s="8">
        <f t="shared" si="1"/>
        <v>387600</v>
      </c>
      <c r="G10" s="8">
        <f t="shared" si="1"/>
        <v>387600</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388600</v>
      </c>
      <c r="F12" s="97">
        <f t="shared" si="3"/>
        <v>387700</v>
      </c>
      <c r="G12" s="97">
        <f t="shared" si="3"/>
        <v>387610</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388600</v>
      </c>
      <c r="F16" s="80">
        <f t="shared" si="4"/>
        <v>387700</v>
      </c>
      <c r="G16" s="80">
        <f t="shared" si="4"/>
        <v>387610</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387600</v>
      </c>
      <c r="F17" s="10">
        <v>387600</v>
      </c>
      <c r="G17" s="10">
        <v>387600</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1.0025799793601651</v>
      </c>
      <c r="F18" s="11">
        <f t="shared" ref="F18:G18" si="5">F16/F17</f>
        <v>1.0002579979360164</v>
      </c>
      <c r="G18" s="11">
        <f t="shared" si="5"/>
        <v>1.0000257997936017</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E17*0.94</f>
        <v>364344</v>
      </c>
      <c r="F19" s="12">
        <f t="shared" ref="F19:G19" si="6">F17*0.94</f>
        <v>364344</v>
      </c>
      <c r="G19" s="12">
        <f t="shared" si="6"/>
        <v>364344</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1.0665744461278353</v>
      </c>
      <c r="F20" s="11">
        <f t="shared" ref="F20:G20" si="7">F16/F19</f>
        <v>1.0641042531234217</v>
      </c>
      <c r="G20" s="11">
        <f t="shared" si="7"/>
        <v>1.0638572338229806</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388600</v>
      </c>
      <c r="F22" s="83">
        <f t="shared" si="8"/>
        <v>387700</v>
      </c>
      <c r="G22" s="83">
        <f t="shared" si="8"/>
        <v>387610</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Conversion'!$B$2:$AL$9999,MATCH('RCCP-MIX-2'!$B25,'RCCP Conversion'!$B$2:$B$9999,0),MATCH(CONCATENATE('RCCP-MIX-2'!E$8,'RCCP-MIX-2'!E$7),'RCCP Conversion'!$B$2:$AL$2,0)),0)</f>
        <v>0</v>
      </c>
      <c r="F28" s="7">
        <f>IFERROR(INDEX('RCCP Conversion'!$B$2:$AL$9999,MATCH('RCCP-MIX-2'!$B25,'RCCP Conversion'!$B$2:$B$9999,0),MATCH(CONCATENATE('RCCP-MIX-2'!F$8,'RCCP-MIX-2'!F$7),'RCCP Conversion'!$B$2:$AL$2,0)),0)</f>
        <v>0</v>
      </c>
      <c r="G28" s="7">
        <f>IFERROR(INDEX('RCCP Conversion'!$B$2:$AL$9999,MATCH('RCCP-MIX-2'!$B25,'RCCP Conversion'!$B$2:$B$9999,0),MATCH(CONCATENATE('RCCP-MIX-2'!G$8,'RCCP-MIX-2'!G$7),'RCCP Conversion'!$B$2:$AL$2,0)),0)</f>
        <v>0</v>
      </c>
      <c r="H28" s="7">
        <f>IFERROR(INDEX('RCCP Conversion'!$B$2:$AL$9999,MATCH('RCCP-MIX-2'!$B25,'RCCP Conversion'!$B$2:$B$9999,0),MATCH(CONCATENATE('RCCP-MIX-2'!H$8,'RCCP-MIX-2'!H$7),'RCCP Conversion'!$B$2:$AL$2,0)),0)</f>
        <v>0</v>
      </c>
      <c r="I28" s="7">
        <f>IFERROR(INDEX('RCCP Conversion'!$B$2:$AL$9999,MATCH('RCCP-MIX-2'!$B25,'RCCP Conversion'!$B$2:$B$9999,0),MATCH(CONCATENATE('RCCP-MIX-2'!I$8,'RCCP-MIX-2'!I$7),'RCCP Conversion'!$B$2:$AL$2,0)),0)</f>
        <v>0</v>
      </c>
      <c r="J28" s="7">
        <f>IFERROR(INDEX('RCCP Conversion'!$B$2:$AL$9999,MATCH('RCCP-MIX-2'!$B25,'RCCP Conversion'!$B$2:$B$9999,0),MATCH(CONCATENATE('RCCP-MIX-2'!J$8,'RCCP-MIX-2'!J$7),'RCCP Conversion'!$B$2:$AL$2,0)),0)</f>
        <v>0</v>
      </c>
      <c r="K28" s="7">
        <f>IFERROR(INDEX('RCCP Conversion'!$B$2:$AL$9999,MATCH('RCCP-MIX-2'!$B25,'RCCP Conversion'!$B$2:$B$9999,0),MATCH(CONCATENATE('RCCP-MIX-2'!K$8,'RCCP-MIX-2'!K$7),'RCCP Conversion'!$B$2:$AL$2,0)),0)</f>
        <v>0</v>
      </c>
      <c r="L28" s="7">
        <f>IFERROR(INDEX('RCCP Conversion'!$B$2:$AL$9999,MATCH('RCCP-MIX-2'!$B25,'RCCP Conversion'!$B$2:$B$9999,0),MATCH(CONCATENATE('RCCP-MIX-2'!L$8,'RCCP-MIX-2'!L$7),'RCCP Conversion'!$B$2:$AL$2,0)),0)</f>
        <v>0</v>
      </c>
      <c r="M28" s="7">
        <f>IFERROR(INDEX('RCCP Conversion'!$B$2:$AL$9999,MATCH('RCCP-MIX-2'!$B25,'RCCP Conversion'!$B$2:$B$9999,0),MATCH(CONCATENATE('RCCP-MIX-2'!M$8,'RCCP-MIX-2'!M$7),'RCCP Conversion'!$B$2:$AL$2,0)),0)</f>
        <v>0</v>
      </c>
      <c r="N28" s="7">
        <f>IFERROR(INDEX('RCCP Conversion'!$B$2:$AL$9999,MATCH('RCCP-MIX-2'!$B25,'RCCP Conversion'!$B$2:$B$9999,0),MATCH(CONCATENATE('RCCP-MIX-2'!N$8,'RCCP-MIX-2'!N$7),'RCCP Conversion'!$B$2:$AL$2,0)),0)</f>
        <v>0</v>
      </c>
      <c r="O28" s="7">
        <f>IFERROR(INDEX('RCCP Conversion'!$B$2:$AL$9999,MATCH('RCCP-MIX-2'!$B25,'RCCP Conversion'!$B$2:$B$9999,0),MATCH(CONCATENATE('RCCP-MIX-2'!O$8,'RCCP-MIX-2'!O$7),'RCCP Conversion'!$B$2:$AL$2,0)),0)</f>
        <v>0</v>
      </c>
      <c r="P28" s="7">
        <f>IFERROR(INDEX('RCCP Conversion'!$B$2:$AL$9999,MATCH('RCCP-MIX-2'!$B25,'RCCP Conversion'!$B$2:$B$9999,0),MATCH(CONCATENATE('RCCP-MIX-2'!P$8,'RCCP-MIX-2'!P$7),'RCCP Conversion'!$B$2:$AL$2,0)),0)</f>
        <v>0</v>
      </c>
      <c r="Q28" s="7">
        <f>IFERROR(INDEX('RCCP Conversion'!$B$2:$AL$9999,MATCH('RCCP-MIX-2'!$B25,'RCCP Conversion'!$B$2:$B$9999,0),MATCH(CONCATENATE('RCCP-MIX-2'!Q$8,'RCCP-MIX-2'!Q$7),'RCCP Conversion'!$B$2:$AL$2,0)),0)</f>
        <v>0</v>
      </c>
      <c r="R28" s="7">
        <f>IFERROR(INDEX('RCCP Conversion'!$B$2:$AL$9999,MATCH('RCCP-MIX-2'!$B25,'RCCP Conversion'!$B$2:$B$9999,0),MATCH(CONCATENATE('RCCP-MIX-2'!R$8,'RCCP-MIX-2'!R$7),'RCCP Conversion'!$B$2:$AL$2,0)),0)</f>
        <v>0</v>
      </c>
      <c r="S28" s="7">
        <f>IFERROR(INDEX('RCCP Conversion'!$B$2:$AL$9999,MATCH('RCCP-MIX-2'!$B25,'RCCP Conversion'!$B$2:$B$9999,0),MATCH(CONCATENATE('RCCP-MIX-2'!S$8,'RCCP-MIX-2'!S$7),'RCCP Conversion'!$B$2:$AL$2,0)),0)</f>
        <v>0</v>
      </c>
      <c r="T28" s="7">
        <f>IFERROR(INDEX('RCCP Conversion'!$B$2:$AL$9999,MATCH('RCCP-MIX-2'!$B25,'RCCP Conversion'!$B$2:$B$9999,0),MATCH(CONCATENATE('RCCP-MIX-2'!T$8,'RCCP-MIX-2'!T$7),'RCCP Conversion'!$B$2:$AL$2,0)),0)</f>
        <v>0</v>
      </c>
      <c r="U28" s="7">
        <f>IFERROR(INDEX('RCCP Conversion'!$B$2:$AL$9999,MATCH('RCCP-MIX-2'!$B25,'RCCP Conversion'!$B$2:$B$9999,0),MATCH(CONCATENATE('RCCP-MIX-2'!U$8,'RCCP-MIX-2'!U$7),'RCCP Conversion'!$B$2:$AL$2,0)),0)</f>
        <v>0</v>
      </c>
      <c r="V28" s="7">
        <f>IFERROR(INDEX('RCCP Conversion'!$B$2:$AL$9999,MATCH('RCCP-MIX-2'!$B25,'RCCP Conversion'!$B$2:$B$9999,0),MATCH(CONCATENATE('RCCP-MIX-2'!V$8,'RCCP-MIX-2'!V$7),'RCCP Conversion'!$B$2:$AL$2,0)),0)</f>
        <v>0</v>
      </c>
      <c r="W28" s="7">
        <f>IFERROR(INDEX('RCCP Conversion'!$B$2:$AL$9999,MATCH('RCCP-MIX-2'!$B25,'RCCP Conversion'!$B$2:$B$9999,0),MATCH(CONCATENATE('RCCP-MIX-2'!W$8,'RCCP-MIX-2'!W$7),'RCCP Conversion'!$B$2:$AL$2,0)),0)</f>
        <v>0</v>
      </c>
      <c r="X28" s="7">
        <f>IFERROR(INDEX('RCCP Conversion'!$B$2:$AL$9999,MATCH('RCCP-MIX-2'!$B25,'RCCP Conversion'!$B$2:$B$9999,0),MATCH(CONCATENATE('RCCP-MIX-2'!X$8,'RCCP-MIX-2'!X$7),'RCCP Conversion'!$B$2:$AL$2,0)),0)</f>
        <v>0</v>
      </c>
      <c r="Y28" s="7">
        <f>IFERROR(INDEX('RCCP Conversion'!$B$2:$AL$9999,MATCH('RCCP-MIX-2'!$B25,'RCCP Conversion'!$B$2:$B$9999,0),MATCH(CONCATENATE('RCCP-MIX-2'!Y$8,'RCCP-MIX-2'!Y$7),'RCCP Conversion'!$B$2:$AL$2,0)),0)</f>
        <v>0</v>
      </c>
      <c r="Z28" s="7">
        <f>IFERROR(INDEX('RCCP Conversion'!$B$2:$AL$9999,MATCH('RCCP-MIX-2'!$B25,'RCCP Conversion'!$B$2:$B$9999,0),MATCH(CONCATENATE('RCCP-MIX-2'!Z$8,'RCCP-MIX-2'!Z$7),'RCCP Conversion'!$B$2:$AL$2,0)),0)</f>
        <v>0</v>
      </c>
      <c r="AA28" s="7">
        <f>IFERROR(INDEX('RCCP Conversion'!$B$2:$AL$9999,MATCH('RCCP-MIX-2'!$B25,'RCCP Conversion'!$B$2:$B$9999,0),MATCH(CONCATENATE('RCCP-MIX-2'!AA$8,'RCCP-MIX-2'!AA$7),'RCCP Conversion'!$B$2:$AL$2,0)),0)</f>
        <v>0</v>
      </c>
      <c r="AB28" s="7">
        <f>IFERROR(INDEX('RCCP Conversion'!$B$2:$AL$9999,MATCH('RCCP-MIX-2'!$B25,'RCCP Conversion'!$B$2:$B$9999,0),MATCH(CONCATENATE('RCCP-MIX-2'!AB$8,'RCCP-MIX-2'!AB$7),'RCCP Conversion'!$B$2:$AL$2,0)),0)</f>
        <v>0</v>
      </c>
      <c r="AC28" s="7">
        <f>IFERROR(INDEX('RCCP Conversion'!$B$2:$AL$9999,MATCH('RCCP-MIX-2'!$B25,'RCCP Conversion'!$B$2:$B$9999,0),MATCH(CONCATENATE('RCCP-MIX-2'!AC$8,'RCCP-MIX-2'!AC$7),'RCCP Conversion'!$B$2:$AL$2,0)),0)</f>
        <v>0</v>
      </c>
      <c r="AD28" s="7">
        <f>IFERROR(INDEX('RCCP Conversion'!$B$2:$AL$9999,MATCH('RCCP-MIX-2'!$B25,'RCCP Conversion'!$B$2:$B$9999,0),MATCH(CONCATENATE('RCCP-MIX-2'!AD$8,'RCCP-MIX-2'!AD$7),'RCCP Conversion'!$B$2:$AL$2,0)),0)</f>
        <v>0</v>
      </c>
      <c r="AE28" s="7">
        <f>IFERROR(INDEX('RCCP Conversion'!$B$2:$AL$9999,MATCH('RCCP-MIX-2'!$B25,'RCCP Conversion'!$B$2:$B$9999,0),MATCH(CONCATENATE('RCCP-MIX-2'!AE$8,'RCCP-MIX-2'!AE$7),'RCCP Conversion'!$B$2:$AL$2,0)),0)</f>
        <v>0</v>
      </c>
      <c r="AF28" s="7">
        <f>IFERROR(INDEX('RCCP Conversion'!$B$2:$AL$9999,MATCH('RCCP-MIX-2'!$B25,'RCCP Conversion'!$B$2:$B$9999,0),MATCH(CONCATENATE('RCCP-MIX-2'!AF$8,'RCCP-MIX-2'!AF$7),'RCCP Conversion'!$B$2:$AL$2,0)),0)</f>
        <v>0</v>
      </c>
      <c r="AG28" s="7">
        <f>IFERROR(INDEX('RCCP Conversion'!$B$2:$AL$9999,MATCH('RCCP-MIX-2'!$B25,'RCCP Conversion'!$B$2:$B$9999,0),MATCH(CONCATENATE('RCCP-MIX-2'!AG$8,'RCCP-MIX-2'!AG$7),'RCCP Conversion'!$B$2:$AL$2,0)),0)</f>
        <v>0</v>
      </c>
      <c r="AH28" s="7">
        <f>IFERROR(INDEX('RCCP Conversion'!$B$2:$AL$9999,MATCH('RCCP-MIX-2'!$B25,'RCCP Conversion'!$B$2:$B$9999,0),MATCH(CONCATENATE('RCCP-MIX-2'!AH$8,'RCCP-MIX-2'!AH$7),'RCCP Conversion'!$B$2:$AL$2,0)),0)</f>
        <v>0</v>
      </c>
      <c r="AI28" s="7">
        <f>IFERROR(INDEX('RCCP Conversion'!$B$2:$AL$9999,MATCH('RCCP-MIX-2'!$B25,'RCCP Conversion'!$B$2:$B$9999,0),MATCH(CONCATENATE('RCCP-MIX-2'!AI$8,'RCCP-MIX-2'!AI$7),'RCCP Conversion'!$B$2:$AL$2,0)),0)</f>
        <v>0</v>
      </c>
      <c r="AJ28" s="7">
        <f>IFERROR(INDEX('RCCP Conversion'!$B$2:$AL$9999,MATCH('RCCP-MIX-2'!$B25,'RCCP Conversion'!$B$2:$B$9999,0),MATCH(CONCATENATE('RCCP-MIX-2'!AJ$8,'RCCP-MIX-2'!AJ$7),'RCCP Conversion'!$B$2:$AL$2,0)),0)</f>
        <v>0</v>
      </c>
      <c r="AK28" s="7">
        <f>IFERROR(INDEX('RCCP Conversion'!$B$2:$AL$9999,MATCH('RCCP-MIX-2'!$B25,'RCCP Conversion'!$B$2:$B$9999,0),MATCH(CONCATENATE('RCCP-MIX-2'!AK$8,'RCCP-MIX-2'!AK$7),'RCCP Conversion'!$B$2:$AL$2,0)),0)</f>
        <v>0</v>
      </c>
      <c r="AL28" s="7">
        <f>IFERROR(INDEX('RCCP Conversion'!$B$2:$AL$9999,MATCH('RCCP-MIX-2'!$B25,'RCCP Conversion'!$B$2:$B$9999,0),MATCH(CONCATENATE('RCCP-MIX-2'!AL$8,'RCCP-MIX-2'!AL$7),'RCCP Conversion'!$B$2:$AL$2,0)),0)</f>
        <v>0</v>
      </c>
      <c r="AM28" s="7">
        <f>IFERROR(INDEX('RCCP Conversion'!$B$2:$AL$9999,MATCH('RCCP-MIX-2'!$B25,'RCCP Conversion'!$B$2:$B$9999,0),MATCH(CONCATENATE('RCCP-MIX-2'!AM$8,'RCCP-MIX-2'!AM$7),'RCCP Conversion'!$B$2:$AL$2,0)),0)</f>
        <v>0</v>
      </c>
      <c r="AN28" s="7">
        <f>IFERROR(INDEX('RCCP Conversion'!$B$2:$AL$9999,MATCH('RCCP-MIX-2'!$B25,'RCCP Conversion'!$B$2:$B$9999,0),MATCH(CONCATENATE('RCCP-MIX-2'!AN$8,'RCCP-MIX-2'!AN$7),'RCCP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Conversion'!$B$2:$AL$9999,MATCH('RCCP-MIX-2'!$B42,'RCCP Conversion'!$B$2:$B$9999,0),MATCH(CONCATENATE('RCCP-MIX-2'!E$8,'RCCP-MIX-2'!E$7),'RCCP Conversion'!$B$2:$AL$2,0)),0)</f>
        <v>0</v>
      </c>
      <c r="F45" s="7">
        <f>IFERROR(INDEX('RCCP Conversion'!$B$2:$AL$9999,MATCH('RCCP-MIX-2'!$B42,'RCCP Conversion'!$B$2:$B$9999,0),MATCH(CONCATENATE('RCCP-MIX-2'!F$8,'RCCP-MIX-2'!F$7),'RCCP Conversion'!$B$2:$AL$2,0)),0)</f>
        <v>0</v>
      </c>
      <c r="G45" s="7">
        <f>IFERROR(INDEX('RCCP Conversion'!$B$2:$AL$9999,MATCH('RCCP-MIX-2'!$B42,'RCCP Conversion'!$B$2:$B$9999,0),MATCH(CONCATENATE('RCCP-MIX-2'!G$8,'RCCP-MIX-2'!G$7),'RCCP Conversion'!$B$2:$AL$2,0)),0)</f>
        <v>0</v>
      </c>
      <c r="H45" s="7">
        <f>IFERROR(INDEX('RCCP Conversion'!$B$2:$AL$9999,MATCH('RCCP-MIX-2'!$B42,'RCCP Conversion'!$B$2:$B$9999,0),MATCH(CONCATENATE('RCCP-MIX-2'!H$8,'RCCP-MIX-2'!H$7),'RCCP Conversion'!$B$2:$AL$2,0)),0)</f>
        <v>0</v>
      </c>
      <c r="I45" s="7">
        <f>IFERROR(INDEX('RCCP Conversion'!$B$2:$AL$9999,MATCH('RCCP-MIX-2'!$B42,'RCCP Conversion'!$B$2:$B$9999,0),MATCH(CONCATENATE('RCCP-MIX-2'!I$8,'RCCP-MIX-2'!I$7),'RCCP Conversion'!$B$2:$AL$2,0)),0)</f>
        <v>0</v>
      </c>
      <c r="J45" s="7">
        <f>IFERROR(INDEX('RCCP Conversion'!$B$2:$AL$9999,MATCH('RCCP-MIX-2'!$B42,'RCCP Conversion'!$B$2:$B$9999,0),MATCH(CONCATENATE('RCCP-MIX-2'!J$8,'RCCP-MIX-2'!J$7),'RCCP Conversion'!$B$2:$AL$2,0)),0)</f>
        <v>0</v>
      </c>
      <c r="K45" s="7">
        <f>IFERROR(INDEX('RCCP Conversion'!$B$2:$AL$9999,MATCH('RCCP-MIX-2'!$B42,'RCCP Conversion'!$B$2:$B$9999,0),MATCH(CONCATENATE('RCCP-MIX-2'!K$8,'RCCP-MIX-2'!K$7),'RCCP Conversion'!$B$2:$AL$2,0)),0)</f>
        <v>0</v>
      </c>
      <c r="L45" s="7">
        <f>IFERROR(INDEX('RCCP Conversion'!$B$2:$AL$9999,MATCH('RCCP-MIX-2'!$B42,'RCCP Conversion'!$B$2:$B$9999,0),MATCH(CONCATENATE('RCCP-MIX-2'!L$8,'RCCP-MIX-2'!L$7),'RCCP Conversion'!$B$2:$AL$2,0)),0)</f>
        <v>0</v>
      </c>
      <c r="M45" s="7">
        <f>IFERROR(INDEX('RCCP Conversion'!$B$2:$AL$9999,MATCH('RCCP-MIX-2'!$B42,'RCCP Conversion'!$B$2:$B$9999,0),MATCH(CONCATENATE('RCCP-MIX-2'!M$8,'RCCP-MIX-2'!M$7),'RCCP Conversion'!$B$2:$AL$2,0)),0)</f>
        <v>0</v>
      </c>
      <c r="N45" s="7">
        <f>IFERROR(INDEX('RCCP Conversion'!$B$2:$AL$9999,MATCH('RCCP-MIX-2'!$B42,'RCCP Conversion'!$B$2:$B$9999,0),MATCH(CONCATENATE('RCCP-MIX-2'!N$8,'RCCP-MIX-2'!N$7),'RCCP Conversion'!$B$2:$AL$2,0)),0)</f>
        <v>0</v>
      </c>
      <c r="O45" s="7">
        <f>IFERROR(INDEX('RCCP Conversion'!$B$2:$AL$9999,MATCH('RCCP-MIX-2'!$B42,'RCCP Conversion'!$B$2:$B$9999,0),MATCH(CONCATENATE('RCCP-MIX-2'!O$8,'RCCP-MIX-2'!O$7),'RCCP Conversion'!$B$2:$AL$2,0)),0)</f>
        <v>0</v>
      </c>
      <c r="P45" s="7">
        <f>IFERROR(INDEX('RCCP Conversion'!$B$2:$AL$9999,MATCH('RCCP-MIX-2'!$B42,'RCCP Conversion'!$B$2:$B$9999,0),MATCH(CONCATENATE('RCCP-MIX-2'!P$8,'RCCP-MIX-2'!P$7),'RCCP Conversion'!$B$2:$AL$2,0)),0)</f>
        <v>0</v>
      </c>
      <c r="Q45" s="7">
        <f>IFERROR(INDEX('RCCP Conversion'!$B$2:$AL$9999,MATCH('RCCP-MIX-2'!$B42,'RCCP Conversion'!$B$2:$B$9999,0),MATCH(CONCATENATE('RCCP-MIX-2'!Q$8,'RCCP-MIX-2'!Q$7),'RCCP Conversion'!$B$2:$AL$2,0)),0)</f>
        <v>0</v>
      </c>
      <c r="R45" s="7">
        <f>IFERROR(INDEX('RCCP Conversion'!$B$2:$AL$9999,MATCH('RCCP-MIX-2'!$B42,'RCCP Conversion'!$B$2:$B$9999,0),MATCH(CONCATENATE('RCCP-MIX-2'!R$8,'RCCP-MIX-2'!R$7),'RCCP Conversion'!$B$2:$AL$2,0)),0)</f>
        <v>0</v>
      </c>
      <c r="S45" s="7">
        <f>IFERROR(INDEX('RCCP Conversion'!$B$2:$AL$9999,MATCH('RCCP-MIX-2'!$B42,'RCCP Conversion'!$B$2:$B$9999,0),MATCH(CONCATENATE('RCCP-MIX-2'!S$8,'RCCP-MIX-2'!S$7),'RCCP Conversion'!$B$2:$AL$2,0)),0)</f>
        <v>0</v>
      </c>
      <c r="T45" s="7">
        <f>IFERROR(INDEX('RCCP Conversion'!$B$2:$AL$9999,MATCH('RCCP-MIX-2'!$B42,'RCCP Conversion'!$B$2:$B$9999,0),MATCH(CONCATENATE('RCCP-MIX-2'!T$8,'RCCP-MIX-2'!T$7),'RCCP Conversion'!$B$2:$AL$2,0)),0)</f>
        <v>0</v>
      </c>
      <c r="U45" s="7">
        <f>IFERROR(INDEX('RCCP Conversion'!$B$2:$AL$9999,MATCH('RCCP-MIX-2'!$B42,'RCCP Conversion'!$B$2:$B$9999,0),MATCH(CONCATENATE('RCCP-MIX-2'!U$8,'RCCP-MIX-2'!U$7),'RCCP Conversion'!$B$2:$AL$2,0)),0)</f>
        <v>0</v>
      </c>
      <c r="V45" s="7">
        <f>IFERROR(INDEX('RCCP Conversion'!$B$2:$AL$9999,MATCH('RCCP-MIX-2'!$B42,'RCCP Conversion'!$B$2:$B$9999,0),MATCH(CONCATENATE('RCCP-MIX-2'!V$8,'RCCP-MIX-2'!V$7),'RCCP Conversion'!$B$2:$AL$2,0)),0)</f>
        <v>0</v>
      </c>
      <c r="W45" s="7">
        <f>IFERROR(INDEX('RCCP Conversion'!$B$2:$AL$9999,MATCH('RCCP-MIX-2'!$B42,'RCCP Conversion'!$B$2:$B$9999,0),MATCH(CONCATENATE('RCCP-MIX-2'!W$8,'RCCP-MIX-2'!W$7),'RCCP Conversion'!$B$2:$AL$2,0)),0)</f>
        <v>0</v>
      </c>
      <c r="X45" s="7">
        <f>IFERROR(INDEX('RCCP Conversion'!$B$2:$AL$9999,MATCH('RCCP-MIX-2'!$B42,'RCCP Conversion'!$B$2:$B$9999,0),MATCH(CONCATENATE('RCCP-MIX-2'!X$8,'RCCP-MIX-2'!X$7),'RCCP Conversion'!$B$2:$AL$2,0)),0)</f>
        <v>0</v>
      </c>
      <c r="Y45" s="7">
        <f>IFERROR(INDEX('RCCP Conversion'!$B$2:$AL$9999,MATCH('RCCP-MIX-2'!$B42,'RCCP Conversion'!$B$2:$B$9999,0),MATCH(CONCATENATE('RCCP-MIX-2'!Y$8,'RCCP-MIX-2'!Y$7),'RCCP Conversion'!$B$2:$AL$2,0)),0)</f>
        <v>0</v>
      </c>
      <c r="Z45" s="7">
        <f>IFERROR(INDEX('RCCP Conversion'!$B$2:$AL$9999,MATCH('RCCP-MIX-2'!$B42,'RCCP Conversion'!$B$2:$B$9999,0),MATCH(CONCATENATE('RCCP-MIX-2'!Z$8,'RCCP-MIX-2'!Z$7),'RCCP Conversion'!$B$2:$AL$2,0)),0)</f>
        <v>0</v>
      </c>
      <c r="AA45" s="7">
        <f>IFERROR(INDEX('RCCP Conversion'!$B$2:$AL$9999,MATCH('RCCP-MIX-2'!$B42,'RCCP Conversion'!$B$2:$B$9999,0),MATCH(CONCATENATE('RCCP-MIX-2'!AA$8,'RCCP-MIX-2'!AA$7),'RCCP Conversion'!$B$2:$AL$2,0)),0)</f>
        <v>0</v>
      </c>
      <c r="AB45" s="7">
        <f>IFERROR(INDEX('RCCP Conversion'!$B$2:$AL$9999,MATCH('RCCP-MIX-2'!$B42,'RCCP Conversion'!$B$2:$B$9999,0),MATCH(CONCATENATE('RCCP-MIX-2'!AB$8,'RCCP-MIX-2'!AB$7),'RCCP Conversion'!$B$2:$AL$2,0)),0)</f>
        <v>0</v>
      </c>
      <c r="AC45" s="7">
        <f>IFERROR(INDEX('RCCP Conversion'!$B$2:$AL$9999,MATCH('RCCP-MIX-2'!$B42,'RCCP Conversion'!$B$2:$B$9999,0),MATCH(CONCATENATE('RCCP-MIX-2'!AC$8,'RCCP-MIX-2'!AC$7),'RCCP Conversion'!$B$2:$AL$2,0)),0)</f>
        <v>0</v>
      </c>
      <c r="AD45" s="7">
        <f>IFERROR(INDEX('RCCP Conversion'!$B$2:$AL$9999,MATCH('RCCP-MIX-2'!$B42,'RCCP Conversion'!$B$2:$B$9999,0),MATCH(CONCATENATE('RCCP-MIX-2'!AD$8,'RCCP-MIX-2'!AD$7),'RCCP Conversion'!$B$2:$AL$2,0)),0)</f>
        <v>0</v>
      </c>
      <c r="AE45" s="7">
        <f>IFERROR(INDEX('RCCP Conversion'!$B$2:$AL$9999,MATCH('RCCP-MIX-2'!$B42,'RCCP Conversion'!$B$2:$B$9999,0),MATCH(CONCATENATE('RCCP-MIX-2'!AE$8,'RCCP-MIX-2'!AE$7),'RCCP Conversion'!$B$2:$AL$2,0)),0)</f>
        <v>0</v>
      </c>
      <c r="AF45" s="7">
        <f>IFERROR(INDEX('RCCP Conversion'!$B$2:$AL$9999,MATCH('RCCP-MIX-2'!$B42,'RCCP Conversion'!$B$2:$B$9999,0),MATCH(CONCATENATE('RCCP-MIX-2'!AF$8,'RCCP-MIX-2'!AF$7),'RCCP Conversion'!$B$2:$AL$2,0)),0)</f>
        <v>0</v>
      </c>
      <c r="AG45" s="7">
        <f>IFERROR(INDEX('RCCP Conversion'!$B$2:$AL$9999,MATCH('RCCP-MIX-2'!$B42,'RCCP Conversion'!$B$2:$B$9999,0),MATCH(CONCATENATE('RCCP-MIX-2'!AG$8,'RCCP-MIX-2'!AG$7),'RCCP Conversion'!$B$2:$AL$2,0)),0)</f>
        <v>0</v>
      </c>
      <c r="AH45" s="7">
        <f>IFERROR(INDEX('RCCP Conversion'!$B$2:$AL$9999,MATCH('RCCP-MIX-2'!$B42,'RCCP Conversion'!$B$2:$B$9999,0),MATCH(CONCATENATE('RCCP-MIX-2'!AH$8,'RCCP-MIX-2'!AH$7),'RCCP Conversion'!$B$2:$AL$2,0)),0)</f>
        <v>0</v>
      </c>
      <c r="AI45" s="7">
        <f>IFERROR(INDEX('RCCP Conversion'!$B$2:$AL$9999,MATCH('RCCP-MIX-2'!$B42,'RCCP Conversion'!$B$2:$B$9999,0),MATCH(CONCATENATE('RCCP-MIX-2'!AI$8,'RCCP-MIX-2'!AI$7),'RCCP Conversion'!$B$2:$AL$2,0)),0)</f>
        <v>0</v>
      </c>
      <c r="AJ45" s="7">
        <f>IFERROR(INDEX('RCCP Conversion'!$B$2:$AL$9999,MATCH('RCCP-MIX-2'!$B42,'RCCP Conversion'!$B$2:$B$9999,0),MATCH(CONCATENATE('RCCP-MIX-2'!AJ$8,'RCCP-MIX-2'!AJ$7),'RCCP Conversion'!$B$2:$AL$2,0)),0)</f>
        <v>0</v>
      </c>
      <c r="AK45" s="7">
        <f>IFERROR(INDEX('RCCP Conversion'!$B$2:$AL$9999,MATCH('RCCP-MIX-2'!$B42,'RCCP Conversion'!$B$2:$B$9999,0),MATCH(CONCATENATE('RCCP-MIX-2'!AK$8,'RCCP-MIX-2'!AK$7),'RCCP Conversion'!$B$2:$AL$2,0)),0)</f>
        <v>0</v>
      </c>
      <c r="AL45" s="7">
        <f>IFERROR(INDEX('RCCP Conversion'!$B$2:$AL$9999,MATCH('RCCP-MIX-2'!$B42,'RCCP Conversion'!$B$2:$B$9999,0),MATCH(CONCATENATE('RCCP-MIX-2'!AL$8,'RCCP-MIX-2'!AL$7),'RCCP Conversion'!$B$2:$AL$2,0)),0)</f>
        <v>0</v>
      </c>
      <c r="AM45" s="7">
        <f>IFERROR(INDEX('RCCP Conversion'!$B$2:$AL$9999,MATCH('RCCP-MIX-2'!$B42,'RCCP Conversion'!$B$2:$B$9999,0),MATCH(CONCATENATE('RCCP-MIX-2'!AM$8,'RCCP-MIX-2'!AM$7),'RCCP Conversion'!$B$2:$AL$2,0)),0)</f>
        <v>0</v>
      </c>
      <c r="AN45" s="7">
        <f>IFERROR(INDEX('RCCP Conversion'!$B$2:$AL$9999,MATCH('RCCP-MIX-2'!$B42,'RCCP Conversion'!$B$2:$B$9999,0),MATCH(CONCATENATE('RCCP-MIX-2'!AN$8,'RCCP-MIX-2'!AN$7),'RCCP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35" priority="16">
      <formula>E18&gt;100%</formula>
    </cfRule>
    <cfRule type="expression" dxfId="34" priority="17">
      <formula>E18&gt;95%</formula>
    </cfRule>
    <cfRule type="expression" dxfId="33" priority="18">
      <formula>E18&lt;=95%</formula>
    </cfRule>
  </conditionalFormatting>
  <conditionalFormatting sqref="E20:AN21">
    <cfRule type="expression" dxfId="32" priority="13">
      <formula>E20&gt;100%</formula>
    </cfRule>
    <cfRule type="expression" dxfId="31" priority="14">
      <formula>E20&gt;95%</formula>
    </cfRule>
    <cfRule type="expression" dxfId="30" priority="15">
      <formula>E20&lt;=95%</formula>
    </cfRule>
  </conditionalFormatting>
  <conditionalFormatting sqref="E37:AN37">
    <cfRule type="expression" dxfId="29" priority="10">
      <formula>E37&gt;100%</formula>
    </cfRule>
    <cfRule type="expression" dxfId="28" priority="11">
      <formula>E37&gt;95%</formula>
    </cfRule>
    <cfRule type="expression" dxfId="27" priority="12">
      <formula>E37&lt;=95%</formula>
    </cfRule>
  </conditionalFormatting>
  <conditionalFormatting sqref="E39:AN39">
    <cfRule type="expression" dxfId="26" priority="7">
      <formula>E39&gt;100%</formula>
    </cfRule>
    <cfRule type="expression" dxfId="25" priority="8">
      <formula>E39&gt;95%</formula>
    </cfRule>
    <cfRule type="expression" dxfId="24" priority="9">
      <formula>E39&lt;=95%</formula>
    </cfRule>
  </conditionalFormatting>
  <conditionalFormatting sqref="E54:AN54">
    <cfRule type="expression" dxfId="23" priority="4">
      <formula>E54&gt;100%</formula>
    </cfRule>
    <cfRule type="expression" dxfId="22" priority="5">
      <formula>E54&gt;95%</formula>
    </cfRule>
    <cfRule type="expression" dxfId="21" priority="6">
      <formula>E54&lt;=95%</formula>
    </cfRule>
  </conditionalFormatting>
  <conditionalFormatting sqref="E56:AN56">
    <cfRule type="expression" dxfId="20" priority="1">
      <formula>E56&gt;100%</formula>
    </cfRule>
    <cfRule type="expression" dxfId="19" priority="2">
      <formula>E56&gt;95%</formula>
    </cfRule>
    <cfRule type="expression" dxfId="18" priority="3">
      <formula>E56&lt;=95%</formula>
    </cfRule>
  </conditionalFormatting>
  <dataValidations count="3">
    <dataValidation type="whole" operator="greaterThanOrEqual" allowBlank="1" showInputMessage="1" showErrorMessage="1" errorTitle="Enter absolute value" error="Only an absolute value (0 or higher) can be entered here. This will be deducted from the current volume." sqref="E15:AN15 E34:AN34 E51:AN51" xr:uid="{D13C23FD-B11B-4850-AFBB-7EC552D5F2DC}">
      <formula1>0</formula1>
    </dataValidation>
    <dataValidation type="whole" allowBlank="1" showInputMessage="1" showErrorMessage="1" errorTitle="Incorrect Value!" error="Please enter a value between 2000 and 2099" sqref="C4" xr:uid="{6EF3124E-3544-4FAE-AD84-87A27B5D9F1A}">
      <formula1>2000</formula1>
      <formula2>2099</formula2>
    </dataValidation>
    <dataValidation type="whole" allowBlank="1" showInputMessage="1" showErrorMessage="1" errorTitle="Unknown Value!" error="Please specify the month between 1 and 12" sqref="C3" xr:uid="{57257986-EC1B-4B9B-BD85-2B14E638089C}">
      <formula1>1</formula1>
      <formula2>12</formula2>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DC19C-73C3-4A35-9523-0CEDE121E60C}">
  <sheetPr>
    <tabColor rgb="FF92D050"/>
    <pageSetUpPr fitToPage="1"/>
  </sheetPr>
  <dimension ref="A1:AN57"/>
  <sheetViews>
    <sheetView showGridLines="0" topLeftCell="A13" zoomScale="80" zoomScaleNormal="80" zoomScaleSheetLayoutView="75" zoomScalePageLayoutView="30" workbookViewId="0">
      <pane xSplit="3" topLeftCell="AA1" activePane="topRight" state="frozen"/>
      <selection pane="topRight" activeCell="B7" sqref="B7:AN22"/>
    </sheetView>
  </sheetViews>
  <sheetFormatPr defaultColWidth="11.453125" defaultRowHeight="12.5"/>
  <cols>
    <col min="1" max="1" width="1.453125" style="2" customWidth="1"/>
    <col min="2" max="2" width="37.26953125" style="2" customWidth="1"/>
    <col min="3" max="3" width="73.81640625" style="2" customWidth="1"/>
    <col min="4" max="4" width="10.81640625" style="2" customWidth="1"/>
    <col min="5" max="7" width="8.08984375" style="2" bestFit="1" customWidth="1"/>
    <col min="8" max="9" width="5.08984375" style="2" bestFit="1" customWidth="1"/>
    <col min="10" max="10" width="5.08984375" style="2" bestFit="1" customWidth="1" collapsed="1"/>
    <col min="11" max="40" width="5.08984375" style="2" bestFit="1" customWidth="1"/>
    <col min="41" max="16384" width="11.453125" style="2"/>
  </cols>
  <sheetData>
    <row r="1" spans="1:40" ht="3" customHeight="1" thickBot="1"/>
    <row r="2" spans="1:40" ht="13" thickBot="1">
      <c r="B2" s="215" t="s">
        <v>72</v>
      </c>
      <c r="C2" s="216"/>
    </row>
    <row r="3" spans="1:40" ht="13">
      <c r="B3" s="5" t="s">
        <v>73</v>
      </c>
      <c r="C3" s="19">
        <v>7</v>
      </c>
    </row>
    <row r="4" spans="1:40" ht="13.5" thickBot="1">
      <c r="B4" s="6" t="s">
        <v>74</v>
      </c>
      <c r="C4" s="20">
        <v>2022</v>
      </c>
    </row>
    <row r="5" spans="1:40" ht="16.5" customHeight="1" thickBot="1"/>
    <row r="6" spans="1:40" ht="16.5" customHeight="1" thickBot="1">
      <c r="B6" s="119" t="s">
        <v>137</v>
      </c>
      <c r="C6" s="62"/>
      <c r="D6" s="62"/>
      <c r="E6" s="63">
        <v>0</v>
      </c>
      <c r="F6" s="63">
        <v>1</v>
      </c>
      <c r="G6" s="63">
        <v>2</v>
      </c>
      <c r="H6" s="63">
        <v>3</v>
      </c>
      <c r="I6" s="63">
        <v>4</v>
      </c>
      <c r="J6" s="63">
        <v>5</v>
      </c>
      <c r="K6" s="63">
        <v>6</v>
      </c>
      <c r="L6" s="63">
        <v>7</v>
      </c>
      <c r="M6" s="63">
        <v>8</v>
      </c>
      <c r="N6" s="63">
        <v>9</v>
      </c>
      <c r="O6" s="63">
        <v>10</v>
      </c>
      <c r="P6" s="63">
        <v>11</v>
      </c>
      <c r="Q6" s="63">
        <v>12</v>
      </c>
      <c r="R6" s="63">
        <v>13</v>
      </c>
      <c r="S6" s="63">
        <v>14</v>
      </c>
      <c r="T6" s="63">
        <v>15</v>
      </c>
      <c r="U6" s="63">
        <v>16</v>
      </c>
      <c r="V6" s="63">
        <v>17</v>
      </c>
      <c r="W6" s="63">
        <v>18</v>
      </c>
      <c r="X6" s="63">
        <v>19</v>
      </c>
      <c r="Y6" s="63">
        <v>20</v>
      </c>
      <c r="Z6" s="63">
        <v>21</v>
      </c>
      <c r="AA6" s="63">
        <v>22</v>
      </c>
      <c r="AB6" s="63">
        <v>23</v>
      </c>
      <c r="AC6" s="63">
        <v>24</v>
      </c>
      <c r="AD6" s="63">
        <v>25</v>
      </c>
      <c r="AE6" s="63">
        <v>26</v>
      </c>
      <c r="AF6" s="63">
        <v>27</v>
      </c>
      <c r="AG6" s="63">
        <v>28</v>
      </c>
      <c r="AH6" s="63">
        <v>29</v>
      </c>
      <c r="AI6" s="63">
        <v>30</v>
      </c>
      <c r="AJ6" s="63">
        <v>31</v>
      </c>
      <c r="AK6" s="63">
        <v>32</v>
      </c>
      <c r="AL6" s="63">
        <v>33</v>
      </c>
      <c r="AM6" s="63">
        <v>34</v>
      </c>
      <c r="AN6" s="64">
        <v>35</v>
      </c>
    </row>
    <row r="7" spans="1:40" ht="20.25" customHeight="1">
      <c r="B7" s="209" t="s">
        <v>75</v>
      </c>
      <c r="C7" s="211" t="s">
        <v>67</v>
      </c>
      <c r="D7" s="213" t="s">
        <v>76</v>
      </c>
      <c r="E7" s="3" t="str">
        <f>VLOOKUP(($C$3+E$6),'Dates conversion sheet'!$G:$H,2,0)</f>
        <v>Jul</v>
      </c>
      <c r="F7" s="3" t="str">
        <f>VLOOKUP(($C$3+F$6),'Dates conversion sheet'!$G:$H,2,0)</f>
        <v>Aug</v>
      </c>
      <c r="G7" s="3" t="str">
        <f>VLOOKUP(($C$3+G$6),'Dates conversion sheet'!$G:$H,2,0)</f>
        <v>Sep</v>
      </c>
      <c r="H7" s="3" t="str">
        <f>VLOOKUP(($C$3+H$6),'Dates conversion sheet'!$G:$H,2,0)</f>
        <v>Oct</v>
      </c>
      <c r="I7" s="3" t="str">
        <f>VLOOKUP(($C$3+I$6),'Dates conversion sheet'!$G:$H,2,0)</f>
        <v>Nov</v>
      </c>
      <c r="J7" s="3" t="str">
        <f>VLOOKUP(($C$3+J$6),'Dates conversion sheet'!$G:$H,2,0)</f>
        <v>Dec</v>
      </c>
      <c r="K7" s="3" t="str">
        <f>VLOOKUP(($C$3+K$6),'Dates conversion sheet'!$G:$H,2,0)</f>
        <v>Jan</v>
      </c>
      <c r="L7" s="3" t="str">
        <f>VLOOKUP(($C$3+L$6),'Dates conversion sheet'!$G:$H,2,0)</f>
        <v>Feb</v>
      </c>
      <c r="M7" s="3" t="str">
        <f>VLOOKUP(($C$3+M$6),'Dates conversion sheet'!$G:$H,2,0)</f>
        <v>Mar</v>
      </c>
      <c r="N7" s="3" t="str">
        <f>VLOOKUP(($C$3+N$6),'Dates conversion sheet'!$G:$H,2,0)</f>
        <v>Apr</v>
      </c>
      <c r="O7" s="3" t="str">
        <f>VLOOKUP(($C$3+O$6),'Dates conversion sheet'!$G:$H,2,0)</f>
        <v>May</v>
      </c>
      <c r="P7" s="3" t="str">
        <f>VLOOKUP(($C$3+P$6),'Dates conversion sheet'!$G:$H,2,0)</f>
        <v>Jun</v>
      </c>
      <c r="Q7" s="3" t="str">
        <f>VLOOKUP(($C$3+Q$6),'Dates conversion sheet'!$G:$H,2,0)</f>
        <v>Jul</v>
      </c>
      <c r="R7" s="3" t="str">
        <f>VLOOKUP(($C$3+R$6),'Dates conversion sheet'!$G:$H,2,0)</f>
        <v>Aug</v>
      </c>
      <c r="S7" s="3" t="str">
        <f>VLOOKUP(($C$3+S$6),'Dates conversion sheet'!$G:$H,2,0)</f>
        <v>Sep</v>
      </c>
      <c r="T7" s="3" t="str">
        <f>VLOOKUP(($C$3+T$6),'Dates conversion sheet'!$G:$H,2,0)</f>
        <v>Oct</v>
      </c>
      <c r="U7" s="3" t="str">
        <f>VLOOKUP(($C$3+U$6),'Dates conversion sheet'!$G:$H,2,0)</f>
        <v>Nov</v>
      </c>
      <c r="V7" s="3" t="str">
        <f>VLOOKUP(($C$3+V$6),'Dates conversion sheet'!$G:$H,2,0)</f>
        <v>Dec</v>
      </c>
      <c r="W7" s="3" t="str">
        <f>VLOOKUP(($C$3+W$6),'Dates conversion sheet'!$G:$H,2,0)</f>
        <v>Jan</v>
      </c>
      <c r="X7" s="3" t="str">
        <f>VLOOKUP(($C$3+X$6),'Dates conversion sheet'!$G:$H,2,0)</f>
        <v>Feb</v>
      </c>
      <c r="Y7" s="3" t="str">
        <f>VLOOKUP(($C$3+Y$6),'Dates conversion sheet'!$G:$H,2,0)</f>
        <v>Mar</v>
      </c>
      <c r="Z7" s="3" t="str">
        <f>VLOOKUP(($C$3+Z$6),'Dates conversion sheet'!$G:$H,2,0)</f>
        <v>Apr</v>
      </c>
      <c r="AA7" s="3" t="str">
        <f>VLOOKUP(($C$3+AA$6),'Dates conversion sheet'!$G:$H,2,0)</f>
        <v>May</v>
      </c>
      <c r="AB7" s="3" t="str">
        <f>VLOOKUP(($C$3+AB$6),'Dates conversion sheet'!$G:$H,2,0)</f>
        <v>Jun</v>
      </c>
      <c r="AC7" s="3" t="str">
        <f>VLOOKUP(($C$3+AC$6),'Dates conversion sheet'!$G:$H,2,0)</f>
        <v>Jul</v>
      </c>
      <c r="AD7" s="3" t="str">
        <f>VLOOKUP(($C$3+AD$6),'Dates conversion sheet'!$G:$H,2,0)</f>
        <v>Aug</v>
      </c>
      <c r="AE7" s="3" t="str">
        <f>VLOOKUP(($C$3+AE$6),'Dates conversion sheet'!$G:$H,2,0)</f>
        <v>Sep</v>
      </c>
      <c r="AF7" s="3" t="str">
        <f>VLOOKUP(($C$3+AF$6),'Dates conversion sheet'!$G:$H,2,0)</f>
        <v>Oct</v>
      </c>
      <c r="AG7" s="3" t="str">
        <f>VLOOKUP(($C$3+AG$6),'Dates conversion sheet'!$G:$H,2,0)</f>
        <v>Nov</v>
      </c>
      <c r="AH7" s="3" t="str">
        <f>VLOOKUP(($C$3+AH$6),'Dates conversion sheet'!$G:$H,2,0)</f>
        <v>Dec</v>
      </c>
      <c r="AI7" s="3" t="str">
        <f>VLOOKUP(($C$3+AI$6),'Dates conversion sheet'!$G:$H,2,0)</f>
        <v>Jan</v>
      </c>
      <c r="AJ7" s="3" t="str">
        <f>VLOOKUP(($C$3+AJ$6),'Dates conversion sheet'!$G:$H,2,0)</f>
        <v>Feb</v>
      </c>
      <c r="AK7" s="3" t="str">
        <f>VLOOKUP(($C$3+AK$6),'Dates conversion sheet'!$G:$H,2,0)</f>
        <v>Mar</v>
      </c>
      <c r="AL7" s="3" t="str">
        <f>VLOOKUP(($C$3+AL$6),'Dates conversion sheet'!$G:$H,2,0)</f>
        <v>Apr</v>
      </c>
      <c r="AM7" s="3" t="str">
        <f>VLOOKUP(($C$3+AM$6),'Dates conversion sheet'!$G:$H,2,0)</f>
        <v>May</v>
      </c>
      <c r="AN7" s="3" t="str">
        <f>VLOOKUP(($C$3+AN$6),'Dates conversion sheet'!$G:$H,2,0)</f>
        <v>Jun</v>
      </c>
    </row>
    <row r="8" spans="1:40" ht="13" thickBot="1">
      <c r="B8" s="210"/>
      <c r="C8" s="212"/>
      <c r="D8" s="214"/>
      <c r="E8" s="4">
        <f>$C$4</f>
        <v>2022</v>
      </c>
      <c r="F8" s="4">
        <f>IF(F$7="Jan",E$8+1,E$8)</f>
        <v>2022</v>
      </c>
      <c r="G8" s="4">
        <f t="shared" ref="G8:AN8" si="0">IF(G$7="Jan",F$8+1,F$8)</f>
        <v>2022</v>
      </c>
      <c r="H8" s="4">
        <f t="shared" si="0"/>
        <v>2022</v>
      </c>
      <c r="I8" s="4">
        <f t="shared" si="0"/>
        <v>2022</v>
      </c>
      <c r="J8" s="4">
        <f t="shared" si="0"/>
        <v>2022</v>
      </c>
      <c r="K8" s="4">
        <f t="shared" si="0"/>
        <v>2023</v>
      </c>
      <c r="L8" s="4">
        <f t="shared" si="0"/>
        <v>2023</v>
      </c>
      <c r="M8" s="4">
        <f t="shared" si="0"/>
        <v>2023</v>
      </c>
      <c r="N8" s="4">
        <f t="shared" si="0"/>
        <v>2023</v>
      </c>
      <c r="O8" s="4">
        <f t="shared" si="0"/>
        <v>2023</v>
      </c>
      <c r="P8" s="4">
        <f t="shared" si="0"/>
        <v>2023</v>
      </c>
      <c r="Q8" s="4">
        <f t="shared" si="0"/>
        <v>2023</v>
      </c>
      <c r="R8" s="4">
        <f t="shared" si="0"/>
        <v>2023</v>
      </c>
      <c r="S8" s="4">
        <f t="shared" si="0"/>
        <v>2023</v>
      </c>
      <c r="T8" s="4">
        <f t="shared" si="0"/>
        <v>2023</v>
      </c>
      <c r="U8" s="4">
        <f t="shared" si="0"/>
        <v>2023</v>
      </c>
      <c r="V8" s="4">
        <f t="shared" si="0"/>
        <v>2023</v>
      </c>
      <c r="W8" s="4">
        <f t="shared" si="0"/>
        <v>2024</v>
      </c>
      <c r="X8" s="4">
        <f t="shared" si="0"/>
        <v>2024</v>
      </c>
      <c r="Y8" s="4">
        <f t="shared" si="0"/>
        <v>2024</v>
      </c>
      <c r="Z8" s="4">
        <f t="shared" si="0"/>
        <v>2024</v>
      </c>
      <c r="AA8" s="4">
        <f t="shared" si="0"/>
        <v>2024</v>
      </c>
      <c r="AB8" s="4">
        <f t="shared" si="0"/>
        <v>2024</v>
      </c>
      <c r="AC8" s="4">
        <f t="shared" si="0"/>
        <v>2024</v>
      </c>
      <c r="AD8" s="4">
        <f t="shared" si="0"/>
        <v>2024</v>
      </c>
      <c r="AE8" s="4">
        <f t="shared" si="0"/>
        <v>2024</v>
      </c>
      <c r="AF8" s="4">
        <f t="shared" si="0"/>
        <v>2024</v>
      </c>
      <c r="AG8" s="4">
        <f t="shared" si="0"/>
        <v>2024</v>
      </c>
      <c r="AH8" s="4">
        <f t="shared" si="0"/>
        <v>2024</v>
      </c>
      <c r="AI8" s="4">
        <f t="shared" si="0"/>
        <v>2025</v>
      </c>
      <c r="AJ8" s="4">
        <f t="shared" si="0"/>
        <v>2025</v>
      </c>
      <c r="AK8" s="4">
        <f t="shared" si="0"/>
        <v>2025</v>
      </c>
      <c r="AL8" s="4">
        <f t="shared" si="0"/>
        <v>2025</v>
      </c>
      <c r="AM8" s="4">
        <f t="shared" si="0"/>
        <v>2025</v>
      </c>
      <c r="AN8" s="4">
        <f t="shared" si="0"/>
        <v>2025</v>
      </c>
    </row>
    <row r="9" spans="1:40" ht="35.25" customHeight="1">
      <c r="A9" s="94"/>
      <c r="B9" s="128" t="s">
        <v>150</v>
      </c>
      <c r="C9" s="101" t="s">
        <v>133</v>
      </c>
      <c r="D9" s="95"/>
      <c r="E9" s="7">
        <v>663836.25</v>
      </c>
      <c r="F9" s="7">
        <v>663836.25</v>
      </c>
      <c r="G9" s="7">
        <v>663836.25</v>
      </c>
      <c r="H9" s="7">
        <f>IFERROR(INDEX('RCCP Conversion'!$B$2:$AL$9999,MATCH('RCCP-MIX-3'!$B6,'RCCP Conversion'!$B$2:$B$9999,0),MATCH(CONCATENATE('RCCP-MIX-3'!H$8,'RCCP-MIX-3'!H$7),'RCCP Conversion'!$B$2:$AL$2,0)),0)</f>
        <v>0</v>
      </c>
      <c r="I9" s="7">
        <f>IFERROR(INDEX('RCCP Conversion'!$B$2:$AL$9999,MATCH('RCCP-MIX-3'!$B6,'RCCP Conversion'!$B$2:$B$9999,0),MATCH(CONCATENATE('RCCP-MIX-3'!I$8,'RCCP-MIX-3'!I$7),'RCCP Conversion'!$B$2:$AL$2,0)),0)</f>
        <v>0</v>
      </c>
      <c r="J9" s="7">
        <f>IFERROR(INDEX('RCCP Conversion'!$B$2:$AL$9999,MATCH('RCCP-MIX-3'!$B6,'RCCP Conversion'!$B$2:$B$9999,0),MATCH(CONCATENATE('RCCP-MIX-3'!J$8,'RCCP-MIX-3'!J$7),'RCCP Conversion'!$B$2:$AL$2,0)),0)</f>
        <v>0</v>
      </c>
      <c r="K9" s="7">
        <f>IFERROR(INDEX('RCCP Conversion'!$B$2:$AL$9999,MATCH('RCCP-MIX-3'!$B6,'RCCP Conversion'!$B$2:$B$9999,0),MATCH(CONCATENATE('RCCP-MIX-3'!K$8,'RCCP-MIX-3'!K$7),'RCCP Conversion'!$B$2:$AL$2,0)),0)</f>
        <v>0</v>
      </c>
      <c r="L9" s="7">
        <f>IFERROR(INDEX('RCCP Conversion'!$B$2:$AL$9999,MATCH('RCCP-MIX-3'!$B6,'RCCP Conversion'!$B$2:$B$9999,0),MATCH(CONCATENATE('RCCP-MIX-3'!L$8,'RCCP-MIX-3'!L$7),'RCCP Conversion'!$B$2:$AL$2,0)),0)</f>
        <v>0</v>
      </c>
      <c r="M9" s="7">
        <f>IFERROR(INDEX('RCCP Conversion'!$B$2:$AL$9999,MATCH('RCCP-MIX-3'!$B6,'RCCP Conversion'!$B$2:$B$9999,0),MATCH(CONCATENATE('RCCP-MIX-3'!M$8,'RCCP-MIX-3'!M$7),'RCCP Conversion'!$B$2:$AL$2,0)),0)</f>
        <v>0</v>
      </c>
      <c r="N9" s="7">
        <f>IFERROR(INDEX('RCCP Conversion'!$B$2:$AL$9999,MATCH('RCCP-MIX-3'!$B6,'RCCP Conversion'!$B$2:$B$9999,0),MATCH(CONCATENATE('RCCP-MIX-3'!N$8,'RCCP-MIX-3'!N$7),'RCCP Conversion'!$B$2:$AL$2,0)),0)</f>
        <v>0</v>
      </c>
      <c r="O9" s="7">
        <f>IFERROR(INDEX('RCCP Conversion'!$B$2:$AL$9999,MATCH('RCCP-MIX-3'!$B6,'RCCP Conversion'!$B$2:$B$9999,0),MATCH(CONCATENATE('RCCP-MIX-3'!O$8,'RCCP-MIX-3'!O$7),'RCCP Conversion'!$B$2:$AL$2,0)),0)</f>
        <v>0</v>
      </c>
      <c r="P9" s="7">
        <f>IFERROR(INDEX('RCCP Conversion'!$B$2:$AL$9999,MATCH('RCCP-MIX-3'!$B6,'RCCP Conversion'!$B$2:$B$9999,0),MATCH(CONCATENATE('RCCP-MIX-3'!P$8,'RCCP-MIX-3'!P$7),'RCCP Conversion'!$B$2:$AL$2,0)),0)</f>
        <v>0</v>
      </c>
      <c r="Q9" s="7">
        <f>IFERROR(INDEX('RCCP Conversion'!$B$2:$AL$9999,MATCH('RCCP-MIX-3'!$B6,'RCCP Conversion'!$B$2:$B$9999,0),MATCH(CONCATENATE('RCCP-MIX-3'!Q$8,'RCCP-MIX-3'!Q$7),'RCCP Conversion'!$B$2:$AL$2,0)),0)</f>
        <v>0</v>
      </c>
      <c r="R9" s="7">
        <f>IFERROR(INDEX('RCCP Conversion'!$B$2:$AL$9999,MATCH('RCCP-MIX-3'!$B6,'RCCP Conversion'!$B$2:$B$9999,0),MATCH(CONCATENATE('RCCP-MIX-3'!R$8,'RCCP-MIX-3'!R$7),'RCCP Conversion'!$B$2:$AL$2,0)),0)</f>
        <v>0</v>
      </c>
      <c r="S9" s="7">
        <f>IFERROR(INDEX('RCCP Conversion'!$B$2:$AL$9999,MATCH('RCCP-MIX-3'!$B6,'RCCP Conversion'!$B$2:$B$9999,0),MATCH(CONCATENATE('RCCP-MIX-3'!S$8,'RCCP-MIX-3'!S$7),'RCCP Conversion'!$B$2:$AL$2,0)),0)</f>
        <v>0</v>
      </c>
      <c r="T9" s="7">
        <f>IFERROR(INDEX('RCCP Conversion'!$B$2:$AL$9999,MATCH('RCCP-MIX-3'!$B6,'RCCP Conversion'!$B$2:$B$9999,0),MATCH(CONCATENATE('RCCP-MIX-3'!T$8,'RCCP-MIX-3'!T$7),'RCCP Conversion'!$B$2:$AL$2,0)),0)</f>
        <v>0</v>
      </c>
      <c r="U9" s="7">
        <f>IFERROR(INDEX('RCCP Conversion'!$B$2:$AL$9999,MATCH('RCCP-MIX-3'!$B6,'RCCP Conversion'!$B$2:$B$9999,0),MATCH(CONCATENATE('RCCP-MIX-3'!U$8,'RCCP-MIX-3'!U$7),'RCCP Conversion'!$B$2:$AL$2,0)),0)</f>
        <v>0</v>
      </c>
      <c r="V9" s="7">
        <f>IFERROR(INDEX('RCCP Conversion'!$B$2:$AL$9999,MATCH('RCCP-MIX-3'!$B6,'RCCP Conversion'!$B$2:$B$9999,0),MATCH(CONCATENATE('RCCP-MIX-3'!V$8,'RCCP-MIX-3'!V$7),'RCCP Conversion'!$B$2:$AL$2,0)),0)</f>
        <v>0</v>
      </c>
      <c r="W9" s="7">
        <f>IFERROR(INDEX('RCCP Conversion'!$B$2:$AL$9999,MATCH('RCCP-MIX-3'!$B6,'RCCP Conversion'!$B$2:$B$9999,0),MATCH(CONCATENATE('RCCP-MIX-3'!W$8,'RCCP-MIX-3'!W$7),'RCCP Conversion'!$B$2:$AL$2,0)),0)</f>
        <v>0</v>
      </c>
      <c r="X9" s="7">
        <f>IFERROR(INDEX('RCCP Conversion'!$B$2:$AL$9999,MATCH('RCCP-MIX-3'!$B6,'RCCP Conversion'!$B$2:$B$9999,0),MATCH(CONCATENATE('RCCP-MIX-3'!X$8,'RCCP-MIX-3'!X$7),'RCCP Conversion'!$B$2:$AL$2,0)),0)</f>
        <v>0</v>
      </c>
      <c r="Y9" s="7">
        <f>IFERROR(INDEX('RCCP Conversion'!$B$2:$AL$9999,MATCH('RCCP-MIX-3'!$B6,'RCCP Conversion'!$B$2:$B$9999,0),MATCH(CONCATENATE('RCCP-MIX-3'!Y$8,'RCCP-MIX-3'!Y$7),'RCCP Conversion'!$B$2:$AL$2,0)),0)</f>
        <v>0</v>
      </c>
      <c r="Z9" s="7">
        <f>IFERROR(INDEX('RCCP Conversion'!$B$2:$AL$9999,MATCH('RCCP-MIX-3'!$B6,'RCCP Conversion'!$B$2:$B$9999,0),MATCH(CONCATENATE('RCCP-MIX-3'!Z$8,'RCCP-MIX-3'!Z$7),'RCCP Conversion'!$B$2:$AL$2,0)),0)</f>
        <v>0</v>
      </c>
      <c r="AA9" s="7">
        <f>IFERROR(INDEX('RCCP Conversion'!$B$2:$AL$9999,MATCH('RCCP-MIX-3'!$B6,'RCCP Conversion'!$B$2:$B$9999,0),MATCH(CONCATENATE('RCCP-MIX-3'!AA$8,'RCCP-MIX-3'!AA$7),'RCCP Conversion'!$B$2:$AL$2,0)),0)</f>
        <v>0</v>
      </c>
      <c r="AB9" s="7">
        <f>IFERROR(INDEX('RCCP Conversion'!$B$2:$AL$9999,MATCH('RCCP-MIX-3'!$B6,'RCCP Conversion'!$B$2:$B$9999,0),MATCH(CONCATENATE('RCCP-MIX-3'!AB$8,'RCCP-MIX-3'!AB$7),'RCCP Conversion'!$B$2:$AL$2,0)),0)</f>
        <v>0</v>
      </c>
      <c r="AC9" s="7">
        <f>IFERROR(INDEX('RCCP Conversion'!$B$2:$AL$9999,MATCH('RCCP-MIX-3'!$B6,'RCCP Conversion'!$B$2:$B$9999,0),MATCH(CONCATENATE('RCCP-MIX-3'!AC$8,'RCCP-MIX-3'!AC$7),'RCCP Conversion'!$B$2:$AL$2,0)),0)</f>
        <v>0</v>
      </c>
      <c r="AD9" s="7">
        <f>IFERROR(INDEX('RCCP Conversion'!$B$2:$AL$9999,MATCH('RCCP-MIX-3'!$B6,'RCCP Conversion'!$B$2:$B$9999,0),MATCH(CONCATENATE('RCCP-MIX-3'!AD$8,'RCCP-MIX-3'!AD$7),'RCCP Conversion'!$B$2:$AL$2,0)),0)</f>
        <v>0</v>
      </c>
      <c r="AE9" s="7">
        <f>IFERROR(INDEX('RCCP Conversion'!$B$2:$AL$9999,MATCH('RCCP-MIX-3'!$B6,'RCCP Conversion'!$B$2:$B$9999,0),MATCH(CONCATENATE('RCCP-MIX-3'!AE$8,'RCCP-MIX-3'!AE$7),'RCCP Conversion'!$B$2:$AL$2,0)),0)</f>
        <v>0</v>
      </c>
      <c r="AF9" s="7">
        <f>IFERROR(INDEX('RCCP Conversion'!$B$2:$AL$9999,MATCH('RCCP-MIX-3'!$B6,'RCCP Conversion'!$B$2:$B$9999,0),MATCH(CONCATENATE('RCCP-MIX-3'!AF$8,'RCCP-MIX-3'!AF$7),'RCCP Conversion'!$B$2:$AL$2,0)),0)</f>
        <v>0</v>
      </c>
      <c r="AG9" s="7">
        <f>IFERROR(INDEX('RCCP Conversion'!$B$2:$AL$9999,MATCH('RCCP-MIX-3'!$B6,'RCCP Conversion'!$B$2:$B$9999,0),MATCH(CONCATENATE('RCCP-MIX-3'!AG$8,'RCCP-MIX-3'!AG$7),'RCCP Conversion'!$B$2:$AL$2,0)),0)</f>
        <v>0</v>
      </c>
      <c r="AH9" s="7">
        <f>IFERROR(INDEX('RCCP Conversion'!$B$2:$AL$9999,MATCH('RCCP-MIX-3'!$B6,'RCCP Conversion'!$B$2:$B$9999,0),MATCH(CONCATENATE('RCCP-MIX-3'!AH$8,'RCCP-MIX-3'!AH$7),'RCCP Conversion'!$B$2:$AL$2,0)),0)</f>
        <v>0</v>
      </c>
      <c r="AI9" s="7">
        <f>IFERROR(INDEX('RCCP Conversion'!$B$2:$AL$9999,MATCH('RCCP-MIX-3'!$B6,'RCCP Conversion'!$B$2:$B$9999,0),MATCH(CONCATENATE('RCCP-MIX-3'!AI$8,'RCCP-MIX-3'!AI$7),'RCCP Conversion'!$B$2:$AL$2,0)),0)</f>
        <v>0</v>
      </c>
      <c r="AJ9" s="7">
        <f>IFERROR(INDEX('RCCP Conversion'!$B$2:$AL$9999,MATCH('RCCP-MIX-3'!$B6,'RCCP Conversion'!$B$2:$B$9999,0),MATCH(CONCATENATE('RCCP-MIX-3'!AJ$8,'RCCP-MIX-3'!AJ$7),'RCCP Conversion'!$B$2:$AL$2,0)),0)</f>
        <v>0</v>
      </c>
      <c r="AK9" s="7">
        <f>IFERROR(INDEX('RCCP Conversion'!$B$2:$AL$9999,MATCH('RCCP-MIX-3'!$B6,'RCCP Conversion'!$B$2:$B$9999,0),MATCH(CONCATENATE('RCCP-MIX-3'!AK$8,'RCCP-MIX-3'!AK$7),'RCCP Conversion'!$B$2:$AL$2,0)),0)</f>
        <v>0</v>
      </c>
      <c r="AL9" s="7">
        <f>IFERROR(INDEX('RCCP Conversion'!$B$2:$AL$9999,MATCH('RCCP-MIX-3'!$B6,'RCCP Conversion'!$B$2:$B$9999,0),MATCH(CONCATENATE('RCCP-MIX-3'!AL$8,'RCCP-MIX-3'!AL$7),'RCCP Conversion'!$B$2:$AL$2,0)),0)</f>
        <v>0</v>
      </c>
      <c r="AM9" s="7">
        <f>IFERROR(INDEX('RCCP Conversion'!$B$2:$AL$9999,MATCH('RCCP-MIX-3'!$B6,'RCCP Conversion'!$B$2:$B$9999,0),MATCH(CONCATENATE('RCCP-MIX-3'!AM$8,'RCCP-MIX-3'!AM$7),'RCCP Conversion'!$B$2:$AL$2,0)),0)</f>
        <v>0</v>
      </c>
      <c r="AN9" s="7">
        <f>IFERROR(INDEX('RCCP Conversion'!$B$2:$AL$9999,MATCH('RCCP-MIX-3'!$B6,'RCCP Conversion'!$B$2:$B$9999,0),MATCH(CONCATENATE('RCCP-MIX-3'!AN$8,'RCCP-MIX-3'!AN$7),'RCCP Conversion'!$B$2:$AL$2,0)),0)</f>
        <v>0</v>
      </c>
    </row>
    <row r="10" spans="1:40" ht="21.75" customHeight="1">
      <c r="B10" s="129" t="s">
        <v>77</v>
      </c>
      <c r="C10" s="102" t="s">
        <v>78</v>
      </c>
      <c r="D10" s="16"/>
      <c r="E10" s="8">
        <f t="shared" ref="E10:AN10" si="1">SUM(E9:E9)</f>
        <v>663836.25</v>
      </c>
      <c r="F10" s="8">
        <f t="shared" si="1"/>
        <v>663836.25</v>
      </c>
      <c r="G10" s="8">
        <f t="shared" si="1"/>
        <v>663836.25</v>
      </c>
      <c r="H10" s="8">
        <f t="shared" si="1"/>
        <v>0</v>
      </c>
      <c r="I10" s="8">
        <f t="shared" si="1"/>
        <v>0</v>
      </c>
      <c r="J10" s="8">
        <f t="shared" si="1"/>
        <v>0</v>
      </c>
      <c r="K10" s="8">
        <f t="shared" si="1"/>
        <v>0</v>
      </c>
      <c r="L10" s="8">
        <f t="shared" si="1"/>
        <v>0</v>
      </c>
      <c r="M10" s="8">
        <f t="shared" si="1"/>
        <v>0</v>
      </c>
      <c r="N10" s="8">
        <f t="shared" si="1"/>
        <v>0</v>
      </c>
      <c r="O10" s="8">
        <f t="shared" si="1"/>
        <v>0</v>
      </c>
      <c r="P10" s="8">
        <f t="shared" si="1"/>
        <v>0</v>
      </c>
      <c r="Q10" s="8">
        <f t="shared" si="1"/>
        <v>0</v>
      </c>
      <c r="R10" s="8">
        <f t="shared" si="1"/>
        <v>0</v>
      </c>
      <c r="S10" s="8">
        <f t="shared" si="1"/>
        <v>0</v>
      </c>
      <c r="T10" s="8">
        <f t="shared" si="1"/>
        <v>0</v>
      </c>
      <c r="U10" s="8">
        <f t="shared" si="1"/>
        <v>0</v>
      </c>
      <c r="V10" s="8">
        <f t="shared" si="1"/>
        <v>0</v>
      </c>
      <c r="W10" s="8">
        <f t="shared" si="1"/>
        <v>0</v>
      </c>
      <c r="X10" s="8">
        <f t="shared" si="1"/>
        <v>0</v>
      </c>
      <c r="Y10" s="8">
        <f t="shared" si="1"/>
        <v>0</v>
      </c>
      <c r="Z10" s="8">
        <f t="shared" si="1"/>
        <v>0</v>
      </c>
      <c r="AA10" s="8">
        <f t="shared" si="1"/>
        <v>0</v>
      </c>
      <c r="AB10" s="8">
        <f t="shared" si="1"/>
        <v>0</v>
      </c>
      <c r="AC10" s="8">
        <f t="shared" si="1"/>
        <v>0</v>
      </c>
      <c r="AD10" s="8">
        <f t="shared" si="1"/>
        <v>0</v>
      </c>
      <c r="AE10" s="8">
        <f t="shared" si="1"/>
        <v>0</v>
      </c>
      <c r="AF10" s="8">
        <f t="shared" si="1"/>
        <v>0</v>
      </c>
      <c r="AG10" s="8">
        <f t="shared" si="1"/>
        <v>0</v>
      </c>
      <c r="AH10" s="8">
        <f t="shared" si="1"/>
        <v>0</v>
      </c>
      <c r="AI10" s="8">
        <f t="shared" si="1"/>
        <v>0</v>
      </c>
      <c r="AJ10" s="8">
        <f t="shared" si="1"/>
        <v>0</v>
      </c>
      <c r="AK10" s="8">
        <f t="shared" si="1"/>
        <v>0</v>
      </c>
      <c r="AL10" s="8">
        <f t="shared" si="1"/>
        <v>0</v>
      </c>
      <c r="AM10" s="8">
        <f t="shared" si="1"/>
        <v>0</v>
      </c>
      <c r="AN10" s="8">
        <f t="shared" si="1"/>
        <v>0</v>
      </c>
    </row>
    <row r="11" spans="1:40" ht="30.75" customHeight="1">
      <c r="B11" s="129" t="s">
        <v>79</v>
      </c>
      <c r="C11" s="103" t="s">
        <v>80</v>
      </c>
      <c r="D11" s="15">
        <v>0</v>
      </c>
      <c r="E11" s="9">
        <f t="shared" ref="E11:AN11" si="2">E9*$D11</f>
        <v>0</v>
      </c>
      <c r="F11" s="9">
        <f t="shared" si="2"/>
        <v>0</v>
      </c>
      <c r="G11" s="9">
        <f t="shared" si="2"/>
        <v>0</v>
      </c>
      <c r="H11" s="9">
        <f t="shared" si="2"/>
        <v>0</v>
      </c>
      <c r="I11" s="9">
        <f t="shared" si="2"/>
        <v>0</v>
      </c>
      <c r="J11" s="9">
        <f t="shared" si="2"/>
        <v>0</v>
      </c>
      <c r="K11" s="9">
        <f t="shared" si="2"/>
        <v>0</v>
      </c>
      <c r="L11" s="9">
        <f t="shared" si="2"/>
        <v>0</v>
      </c>
      <c r="M11" s="9">
        <f t="shared" si="2"/>
        <v>0</v>
      </c>
      <c r="N11" s="9">
        <f t="shared" si="2"/>
        <v>0</v>
      </c>
      <c r="O11" s="9">
        <f t="shared" si="2"/>
        <v>0</v>
      </c>
      <c r="P11" s="9">
        <f t="shared" si="2"/>
        <v>0</v>
      </c>
      <c r="Q11" s="9">
        <f t="shared" si="2"/>
        <v>0</v>
      </c>
      <c r="R11" s="9">
        <f t="shared" si="2"/>
        <v>0</v>
      </c>
      <c r="S11" s="9">
        <f t="shared" si="2"/>
        <v>0</v>
      </c>
      <c r="T11" s="9">
        <f t="shared" si="2"/>
        <v>0</v>
      </c>
      <c r="U11" s="9">
        <f t="shared" si="2"/>
        <v>0</v>
      </c>
      <c r="V11" s="9">
        <f t="shared" si="2"/>
        <v>0</v>
      </c>
      <c r="W11" s="9">
        <f t="shared" si="2"/>
        <v>0</v>
      </c>
      <c r="X11" s="9">
        <f t="shared" si="2"/>
        <v>0</v>
      </c>
      <c r="Y11" s="9">
        <f t="shared" si="2"/>
        <v>0</v>
      </c>
      <c r="Z11" s="9">
        <f t="shared" si="2"/>
        <v>0</v>
      </c>
      <c r="AA11" s="9">
        <f t="shared" si="2"/>
        <v>0</v>
      </c>
      <c r="AB11" s="9">
        <f t="shared" si="2"/>
        <v>0</v>
      </c>
      <c r="AC11" s="9">
        <f t="shared" si="2"/>
        <v>0</v>
      </c>
      <c r="AD11" s="9">
        <f t="shared" si="2"/>
        <v>0</v>
      </c>
      <c r="AE11" s="9">
        <f t="shared" si="2"/>
        <v>0</v>
      </c>
      <c r="AF11" s="9">
        <f t="shared" si="2"/>
        <v>0</v>
      </c>
      <c r="AG11" s="9">
        <f t="shared" si="2"/>
        <v>0</v>
      </c>
      <c r="AH11" s="9">
        <f t="shared" si="2"/>
        <v>0</v>
      </c>
      <c r="AI11" s="9">
        <f t="shared" si="2"/>
        <v>0</v>
      </c>
      <c r="AJ11" s="9">
        <f t="shared" si="2"/>
        <v>0</v>
      </c>
      <c r="AK11" s="9">
        <f t="shared" si="2"/>
        <v>0</v>
      </c>
      <c r="AL11" s="9">
        <f t="shared" si="2"/>
        <v>0</v>
      </c>
      <c r="AM11" s="9">
        <f t="shared" si="2"/>
        <v>0</v>
      </c>
      <c r="AN11" s="9">
        <f t="shared" si="2"/>
        <v>0</v>
      </c>
    </row>
    <row r="12" spans="1:40" ht="30.75" customHeight="1">
      <c r="B12" s="130" t="s">
        <v>81</v>
      </c>
      <c r="C12" s="104" t="s">
        <v>82</v>
      </c>
      <c r="D12" s="96"/>
      <c r="E12" s="97">
        <f t="shared" ref="E12:AN12" si="3">SUM(E9:E9,E11,E13:E13)</f>
        <v>664836.25</v>
      </c>
      <c r="F12" s="97">
        <f t="shared" si="3"/>
        <v>663936.25</v>
      </c>
      <c r="G12" s="97">
        <f t="shared" si="3"/>
        <v>663846.25</v>
      </c>
      <c r="H12" s="97">
        <f t="shared" si="3"/>
        <v>0</v>
      </c>
      <c r="I12" s="97">
        <f t="shared" si="3"/>
        <v>0</v>
      </c>
      <c r="J12" s="97">
        <f t="shared" si="3"/>
        <v>0</v>
      </c>
      <c r="K12" s="97">
        <f t="shared" si="3"/>
        <v>0</v>
      </c>
      <c r="L12" s="97">
        <f t="shared" si="3"/>
        <v>0</v>
      </c>
      <c r="M12" s="97">
        <f t="shared" si="3"/>
        <v>0</v>
      </c>
      <c r="N12" s="97">
        <f t="shared" si="3"/>
        <v>0</v>
      </c>
      <c r="O12" s="97">
        <f t="shared" si="3"/>
        <v>0</v>
      </c>
      <c r="P12" s="97">
        <f t="shared" si="3"/>
        <v>0</v>
      </c>
      <c r="Q12" s="97">
        <f t="shared" si="3"/>
        <v>0</v>
      </c>
      <c r="R12" s="97">
        <f t="shared" si="3"/>
        <v>0</v>
      </c>
      <c r="S12" s="97">
        <f t="shared" si="3"/>
        <v>0</v>
      </c>
      <c r="T12" s="97">
        <f t="shared" si="3"/>
        <v>0</v>
      </c>
      <c r="U12" s="97">
        <f t="shared" si="3"/>
        <v>0</v>
      </c>
      <c r="V12" s="97">
        <f t="shared" si="3"/>
        <v>0</v>
      </c>
      <c r="W12" s="97">
        <f t="shared" si="3"/>
        <v>0</v>
      </c>
      <c r="X12" s="97">
        <f t="shared" si="3"/>
        <v>0</v>
      </c>
      <c r="Y12" s="97">
        <f t="shared" si="3"/>
        <v>0</v>
      </c>
      <c r="Z12" s="97">
        <f t="shared" si="3"/>
        <v>0</v>
      </c>
      <c r="AA12" s="97">
        <f t="shared" si="3"/>
        <v>0</v>
      </c>
      <c r="AB12" s="97">
        <f t="shared" si="3"/>
        <v>0</v>
      </c>
      <c r="AC12" s="97">
        <f t="shared" si="3"/>
        <v>0</v>
      </c>
      <c r="AD12" s="97">
        <f t="shared" si="3"/>
        <v>0</v>
      </c>
      <c r="AE12" s="97">
        <f t="shared" si="3"/>
        <v>0</v>
      </c>
      <c r="AF12" s="97">
        <f t="shared" si="3"/>
        <v>0</v>
      </c>
      <c r="AG12" s="97">
        <f t="shared" si="3"/>
        <v>0</v>
      </c>
      <c r="AH12" s="97">
        <f t="shared" si="3"/>
        <v>0</v>
      </c>
      <c r="AI12" s="97">
        <f t="shared" si="3"/>
        <v>0</v>
      </c>
      <c r="AJ12" s="97">
        <f t="shared" si="3"/>
        <v>0</v>
      </c>
      <c r="AK12" s="97">
        <f t="shared" si="3"/>
        <v>0</v>
      </c>
      <c r="AL12" s="97">
        <f t="shared" si="3"/>
        <v>0</v>
      </c>
      <c r="AM12" s="97">
        <f t="shared" si="3"/>
        <v>0</v>
      </c>
      <c r="AN12" s="97">
        <f t="shared" si="3"/>
        <v>0</v>
      </c>
    </row>
    <row r="13" spans="1:40" ht="39.5" thickBot="1">
      <c r="B13" s="131" t="s">
        <v>83</v>
      </c>
      <c r="C13" s="105" t="s">
        <v>84</v>
      </c>
      <c r="D13" s="39"/>
      <c r="E13" s="13">
        <v>1000</v>
      </c>
      <c r="F13" s="14">
        <v>100</v>
      </c>
      <c r="G13" s="14">
        <v>10</v>
      </c>
      <c r="H13" s="14"/>
      <c r="I13" s="14"/>
      <c r="J13" s="14"/>
      <c r="K13" s="14"/>
      <c r="L13" s="14"/>
      <c r="M13" s="14"/>
      <c r="N13" s="14"/>
      <c r="O13" s="14"/>
      <c r="P13" s="14"/>
      <c r="Q13" s="13"/>
      <c r="R13" s="14"/>
      <c r="S13" s="14"/>
      <c r="T13" s="14"/>
      <c r="U13" s="14"/>
      <c r="V13" s="14"/>
      <c r="W13" s="14"/>
      <c r="X13" s="14"/>
      <c r="Y13" s="14"/>
      <c r="Z13" s="14"/>
      <c r="AA13" s="14"/>
      <c r="AB13" s="14"/>
      <c r="AC13" s="14"/>
      <c r="AD13" s="14"/>
      <c r="AE13" s="14"/>
      <c r="AF13" s="14"/>
      <c r="AG13" s="14"/>
      <c r="AH13" s="14"/>
      <c r="AI13" s="14"/>
      <c r="AJ13" s="14"/>
      <c r="AK13" s="14"/>
      <c r="AL13" s="14"/>
      <c r="AM13" s="14"/>
      <c r="AN13" s="14"/>
    </row>
    <row r="14" spans="1:40" ht="66.75" customHeight="1">
      <c r="B14" s="132" t="s">
        <v>85</v>
      </c>
      <c r="C14" s="106" t="s">
        <v>134</v>
      </c>
      <c r="D14" s="81"/>
      <c r="E14" s="76">
        <v>0</v>
      </c>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row>
    <row r="15" spans="1:40" ht="45.75" customHeight="1" thickBot="1">
      <c r="B15" s="133" t="s">
        <v>86</v>
      </c>
      <c r="C15" s="107" t="s">
        <v>135</v>
      </c>
      <c r="D15" s="82"/>
      <c r="E15" s="84">
        <v>0</v>
      </c>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row>
    <row r="16" spans="1:40" ht="50.25" customHeight="1" thickBot="1">
      <c r="B16" s="134" t="s">
        <v>87</v>
      </c>
      <c r="C16" s="108" t="s">
        <v>88</v>
      </c>
      <c r="D16" s="73"/>
      <c r="E16" s="80">
        <f t="shared" ref="E16:AN16" si="4">E12+E14-E15</f>
        <v>664836.25</v>
      </c>
      <c r="F16" s="80">
        <f t="shared" si="4"/>
        <v>663936.25</v>
      </c>
      <c r="G16" s="80">
        <f t="shared" si="4"/>
        <v>663846.25</v>
      </c>
      <c r="H16" s="80">
        <f t="shared" si="4"/>
        <v>0</v>
      </c>
      <c r="I16" s="80">
        <f t="shared" si="4"/>
        <v>0</v>
      </c>
      <c r="J16" s="80">
        <f t="shared" si="4"/>
        <v>0</v>
      </c>
      <c r="K16" s="80">
        <f t="shared" si="4"/>
        <v>0</v>
      </c>
      <c r="L16" s="80">
        <f t="shared" si="4"/>
        <v>0</v>
      </c>
      <c r="M16" s="80">
        <f t="shared" si="4"/>
        <v>0</v>
      </c>
      <c r="N16" s="80">
        <f t="shared" si="4"/>
        <v>0</v>
      </c>
      <c r="O16" s="80">
        <f t="shared" si="4"/>
        <v>0</v>
      </c>
      <c r="P16" s="80">
        <f t="shared" si="4"/>
        <v>0</v>
      </c>
      <c r="Q16" s="80">
        <f t="shared" si="4"/>
        <v>0</v>
      </c>
      <c r="R16" s="80">
        <f t="shared" si="4"/>
        <v>0</v>
      </c>
      <c r="S16" s="80">
        <f t="shared" si="4"/>
        <v>0</v>
      </c>
      <c r="T16" s="80">
        <f t="shared" si="4"/>
        <v>0</v>
      </c>
      <c r="U16" s="80">
        <f t="shared" si="4"/>
        <v>0</v>
      </c>
      <c r="V16" s="80">
        <f t="shared" si="4"/>
        <v>0</v>
      </c>
      <c r="W16" s="80">
        <f t="shared" si="4"/>
        <v>0</v>
      </c>
      <c r="X16" s="80">
        <f t="shared" si="4"/>
        <v>0</v>
      </c>
      <c r="Y16" s="80">
        <f t="shared" si="4"/>
        <v>0</v>
      </c>
      <c r="Z16" s="80">
        <f t="shared" si="4"/>
        <v>0</v>
      </c>
      <c r="AA16" s="80">
        <f t="shared" si="4"/>
        <v>0</v>
      </c>
      <c r="AB16" s="80">
        <f t="shared" si="4"/>
        <v>0</v>
      </c>
      <c r="AC16" s="80">
        <f t="shared" si="4"/>
        <v>0</v>
      </c>
      <c r="AD16" s="80">
        <f t="shared" si="4"/>
        <v>0</v>
      </c>
      <c r="AE16" s="80">
        <f t="shared" si="4"/>
        <v>0</v>
      </c>
      <c r="AF16" s="80">
        <f t="shared" si="4"/>
        <v>0</v>
      </c>
      <c r="AG16" s="80">
        <f t="shared" si="4"/>
        <v>0</v>
      </c>
      <c r="AH16" s="80">
        <f t="shared" si="4"/>
        <v>0</v>
      </c>
      <c r="AI16" s="80">
        <f t="shared" si="4"/>
        <v>0</v>
      </c>
      <c r="AJ16" s="80">
        <f t="shared" si="4"/>
        <v>0</v>
      </c>
      <c r="AK16" s="80">
        <f t="shared" si="4"/>
        <v>0</v>
      </c>
      <c r="AL16" s="80">
        <f t="shared" si="4"/>
        <v>0</v>
      </c>
      <c r="AM16" s="80">
        <f t="shared" si="4"/>
        <v>0</v>
      </c>
      <c r="AN16" s="80">
        <f t="shared" si="4"/>
        <v>0</v>
      </c>
    </row>
    <row r="17" spans="1:40" ht="36" customHeight="1">
      <c r="B17" s="135" t="s">
        <v>68</v>
      </c>
      <c r="C17" s="109" t="s">
        <v>69</v>
      </c>
      <c r="D17" s="33"/>
      <c r="E17" s="10">
        <v>663836.25</v>
      </c>
      <c r="F17" s="10">
        <v>663836.25</v>
      </c>
      <c r="G17" s="10">
        <v>663836.25</v>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45.75" customHeight="1" thickBot="1">
      <c r="B18" s="113" t="s">
        <v>89</v>
      </c>
      <c r="C18" s="110" t="s">
        <v>90</v>
      </c>
      <c r="D18" s="17"/>
      <c r="E18" s="11">
        <f>E16/E17</f>
        <v>1.0015063955907801</v>
      </c>
      <c r="F18" s="11">
        <f t="shared" ref="F18:G18" si="5">F16/F17</f>
        <v>1.000150639559078</v>
      </c>
      <c r="G18" s="11">
        <f t="shared" si="5"/>
        <v>1.0000150639559078</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spans="1:40" ht="28.5" customHeight="1">
      <c r="B19" s="113" t="s">
        <v>70</v>
      </c>
      <c r="C19" s="110" t="s">
        <v>71</v>
      </c>
      <c r="D19" s="17"/>
      <c r="E19" s="12">
        <f>E17*0.94</f>
        <v>624006.07499999995</v>
      </c>
      <c r="F19" s="12">
        <f t="shared" ref="F19:G19" si="6">F17*0.94</f>
        <v>624006.07499999995</v>
      </c>
      <c r="G19" s="12">
        <f t="shared" si="6"/>
        <v>624006.07499999995</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spans="1:40" ht="27.75" customHeight="1" thickBot="1">
      <c r="B20" s="136" t="s">
        <v>91</v>
      </c>
      <c r="C20" s="111" t="s">
        <v>92</v>
      </c>
      <c r="D20" s="18"/>
      <c r="E20" s="11">
        <f>E16/E19</f>
        <v>1.0654323357348725</v>
      </c>
      <c r="F20" s="11">
        <f t="shared" ref="F20:G20" si="7">F16/F19</f>
        <v>1.0639900420841257</v>
      </c>
      <c r="G20" s="11">
        <f t="shared" si="7"/>
        <v>1.0638458127190509</v>
      </c>
      <c r="H20" s="11"/>
      <c r="I20" s="11"/>
      <c r="J20" s="11"/>
      <c r="K20" s="11"/>
      <c r="L20" s="11"/>
      <c r="M20" s="11"/>
      <c r="N20" s="11"/>
      <c r="O20" s="142"/>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spans="1:40" ht="27.75" customHeight="1" thickBot="1">
      <c r="B21" s="143" t="s">
        <v>151</v>
      </c>
      <c r="C21" s="144"/>
      <c r="D21" s="145"/>
      <c r="E21" s="146"/>
      <c r="F21" s="146"/>
      <c r="G21" s="146"/>
      <c r="H21" s="146"/>
      <c r="I21" s="146"/>
      <c r="J21" s="146"/>
      <c r="K21" s="146"/>
      <c r="L21" s="146"/>
      <c r="M21" s="146"/>
      <c r="N21" s="146"/>
      <c r="O21" s="147"/>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row>
    <row r="22" spans="1:40" ht="18" customHeight="1" thickBot="1">
      <c r="B22" s="74" t="s">
        <v>93</v>
      </c>
      <c r="C22" s="74" t="s">
        <v>94</v>
      </c>
      <c r="D22" s="75"/>
      <c r="E22" s="83">
        <f t="shared" ref="E22:AN22" si="8">SUM(E12,-E15)</f>
        <v>664836.25</v>
      </c>
      <c r="F22" s="83">
        <f t="shared" si="8"/>
        <v>663936.25</v>
      </c>
      <c r="G22" s="83">
        <f t="shared" si="8"/>
        <v>663846.25</v>
      </c>
      <c r="H22" s="83">
        <f t="shared" si="8"/>
        <v>0</v>
      </c>
      <c r="I22" s="83">
        <f t="shared" si="8"/>
        <v>0</v>
      </c>
      <c r="J22" s="83">
        <f t="shared" si="8"/>
        <v>0</v>
      </c>
      <c r="K22" s="83">
        <f t="shared" si="8"/>
        <v>0</v>
      </c>
      <c r="L22" s="83">
        <f t="shared" si="8"/>
        <v>0</v>
      </c>
      <c r="M22" s="83">
        <f t="shared" si="8"/>
        <v>0</v>
      </c>
      <c r="N22" s="83">
        <f t="shared" si="8"/>
        <v>0</v>
      </c>
      <c r="O22" s="83">
        <f t="shared" si="8"/>
        <v>0</v>
      </c>
      <c r="P22" s="83">
        <f t="shared" si="8"/>
        <v>0</v>
      </c>
      <c r="Q22" s="83">
        <f t="shared" si="8"/>
        <v>0</v>
      </c>
      <c r="R22" s="83">
        <f t="shared" si="8"/>
        <v>0</v>
      </c>
      <c r="S22" s="83">
        <f t="shared" si="8"/>
        <v>0</v>
      </c>
      <c r="T22" s="83">
        <f t="shared" si="8"/>
        <v>0</v>
      </c>
      <c r="U22" s="83">
        <f t="shared" si="8"/>
        <v>0</v>
      </c>
      <c r="V22" s="83">
        <f t="shared" si="8"/>
        <v>0</v>
      </c>
      <c r="W22" s="83">
        <f t="shared" si="8"/>
        <v>0</v>
      </c>
      <c r="X22" s="83">
        <f t="shared" si="8"/>
        <v>0</v>
      </c>
      <c r="Y22" s="83">
        <f t="shared" si="8"/>
        <v>0</v>
      </c>
      <c r="Z22" s="83">
        <f t="shared" si="8"/>
        <v>0</v>
      </c>
      <c r="AA22" s="83">
        <f t="shared" si="8"/>
        <v>0</v>
      </c>
      <c r="AB22" s="83">
        <f t="shared" si="8"/>
        <v>0</v>
      </c>
      <c r="AC22" s="83">
        <f t="shared" si="8"/>
        <v>0</v>
      </c>
      <c r="AD22" s="83">
        <f t="shared" si="8"/>
        <v>0</v>
      </c>
      <c r="AE22" s="83">
        <f t="shared" si="8"/>
        <v>0</v>
      </c>
      <c r="AF22" s="83">
        <f t="shared" si="8"/>
        <v>0</v>
      </c>
      <c r="AG22" s="83">
        <f t="shared" si="8"/>
        <v>0</v>
      </c>
      <c r="AH22" s="83">
        <f t="shared" si="8"/>
        <v>0</v>
      </c>
      <c r="AI22" s="83">
        <f t="shared" si="8"/>
        <v>0</v>
      </c>
      <c r="AJ22" s="83">
        <f t="shared" si="8"/>
        <v>0</v>
      </c>
      <c r="AK22" s="83">
        <f t="shared" si="8"/>
        <v>0</v>
      </c>
      <c r="AL22" s="83">
        <f t="shared" si="8"/>
        <v>0</v>
      </c>
      <c r="AM22" s="83">
        <f t="shared" si="8"/>
        <v>0</v>
      </c>
      <c r="AN22" s="83">
        <f t="shared" si="8"/>
        <v>0</v>
      </c>
    </row>
    <row r="24" spans="1:40" ht="13.5" thickBot="1">
      <c r="B24" s="79"/>
      <c r="C24" s="78"/>
    </row>
    <row r="25" spans="1:40" ht="16.5" customHeight="1" thickBot="1">
      <c r="B25" s="119" t="s">
        <v>138</v>
      </c>
      <c r="C25" s="62"/>
      <c r="D25" s="62"/>
      <c r="E25" s="63">
        <v>0</v>
      </c>
      <c r="F25" s="63">
        <v>1</v>
      </c>
      <c r="G25" s="63">
        <v>2</v>
      </c>
      <c r="H25" s="63">
        <v>3</v>
      </c>
      <c r="I25" s="63">
        <v>4</v>
      </c>
      <c r="J25" s="63">
        <v>5</v>
      </c>
      <c r="K25" s="63">
        <v>6</v>
      </c>
      <c r="L25" s="63">
        <v>7</v>
      </c>
      <c r="M25" s="63">
        <v>8</v>
      </c>
      <c r="N25" s="63">
        <v>9</v>
      </c>
      <c r="O25" s="63">
        <v>10</v>
      </c>
      <c r="P25" s="63">
        <v>11</v>
      </c>
      <c r="Q25" s="63">
        <v>12</v>
      </c>
      <c r="R25" s="63">
        <v>13</v>
      </c>
      <c r="S25" s="63">
        <v>14</v>
      </c>
      <c r="T25" s="63">
        <v>15</v>
      </c>
      <c r="U25" s="63">
        <v>16</v>
      </c>
      <c r="V25" s="63">
        <v>17</v>
      </c>
      <c r="W25" s="63">
        <v>18</v>
      </c>
      <c r="X25" s="63">
        <v>19</v>
      </c>
      <c r="Y25" s="63">
        <v>20</v>
      </c>
      <c r="Z25" s="63">
        <v>21</v>
      </c>
      <c r="AA25" s="63">
        <v>22</v>
      </c>
      <c r="AB25" s="63">
        <v>23</v>
      </c>
      <c r="AC25" s="63">
        <v>24</v>
      </c>
      <c r="AD25" s="63">
        <v>25</v>
      </c>
      <c r="AE25" s="63">
        <v>26</v>
      </c>
      <c r="AF25" s="63">
        <v>27</v>
      </c>
      <c r="AG25" s="63">
        <v>28</v>
      </c>
      <c r="AH25" s="63">
        <v>29</v>
      </c>
      <c r="AI25" s="63">
        <v>30</v>
      </c>
      <c r="AJ25" s="63">
        <v>31</v>
      </c>
      <c r="AK25" s="63">
        <v>32</v>
      </c>
      <c r="AL25" s="63">
        <v>33</v>
      </c>
      <c r="AM25" s="63">
        <v>34</v>
      </c>
      <c r="AN25" s="64">
        <v>35</v>
      </c>
    </row>
    <row r="26" spans="1:40" ht="20.25" customHeight="1">
      <c r="B26" s="209" t="s">
        <v>75</v>
      </c>
      <c r="C26" s="211" t="s">
        <v>67</v>
      </c>
      <c r="D26" s="213" t="s">
        <v>76</v>
      </c>
      <c r="E26" s="3" t="str">
        <f>VLOOKUP(($C$3+E$6),'Dates conversion sheet'!$G:$H,2,0)</f>
        <v>Jul</v>
      </c>
      <c r="F26" s="3" t="str">
        <f>VLOOKUP(($C$3+F$6),'Dates conversion sheet'!$G:$H,2,0)</f>
        <v>Aug</v>
      </c>
      <c r="G26" s="3" t="str">
        <f>VLOOKUP(($C$3+G$6),'Dates conversion sheet'!$G:$H,2,0)</f>
        <v>Sep</v>
      </c>
      <c r="H26" s="3" t="str">
        <f>VLOOKUP(($C$3+H$6),'Dates conversion sheet'!$G:$H,2,0)</f>
        <v>Oct</v>
      </c>
      <c r="I26" s="3" t="str">
        <f>VLOOKUP(($C$3+I$6),'Dates conversion sheet'!$G:$H,2,0)</f>
        <v>Nov</v>
      </c>
      <c r="J26" s="3" t="str">
        <f>VLOOKUP(($C$3+J$6),'Dates conversion sheet'!$G:$H,2,0)</f>
        <v>Dec</v>
      </c>
      <c r="K26" s="3" t="str">
        <f>VLOOKUP(($C$3+K$6),'Dates conversion sheet'!$G:$H,2,0)</f>
        <v>Jan</v>
      </c>
      <c r="L26" s="3" t="str">
        <f>VLOOKUP(($C$3+L$6),'Dates conversion sheet'!$G:$H,2,0)</f>
        <v>Feb</v>
      </c>
      <c r="M26" s="3" t="str">
        <f>VLOOKUP(($C$3+M$6),'Dates conversion sheet'!$G:$H,2,0)</f>
        <v>Mar</v>
      </c>
      <c r="N26" s="3" t="str">
        <f>VLOOKUP(($C$3+N$6),'Dates conversion sheet'!$G:$H,2,0)</f>
        <v>Apr</v>
      </c>
      <c r="O26" s="3" t="str">
        <f>VLOOKUP(($C$3+O$6),'Dates conversion sheet'!$G:$H,2,0)</f>
        <v>May</v>
      </c>
      <c r="P26" s="3" t="str">
        <f>VLOOKUP(($C$3+P$6),'Dates conversion sheet'!$G:$H,2,0)</f>
        <v>Jun</v>
      </c>
      <c r="Q26" s="3" t="str">
        <f>VLOOKUP(($C$3+Q$6),'Dates conversion sheet'!$G:$H,2,0)</f>
        <v>Jul</v>
      </c>
      <c r="R26" s="3" t="str">
        <f>VLOOKUP(($C$3+R$6),'Dates conversion sheet'!$G:$H,2,0)</f>
        <v>Aug</v>
      </c>
      <c r="S26" s="3" t="str">
        <f>VLOOKUP(($C$3+S$6),'Dates conversion sheet'!$G:$H,2,0)</f>
        <v>Sep</v>
      </c>
      <c r="T26" s="3" t="str">
        <f>VLOOKUP(($C$3+T$6),'Dates conversion sheet'!$G:$H,2,0)</f>
        <v>Oct</v>
      </c>
      <c r="U26" s="3" t="str">
        <f>VLOOKUP(($C$3+U$6),'Dates conversion sheet'!$G:$H,2,0)</f>
        <v>Nov</v>
      </c>
      <c r="V26" s="3" t="str">
        <f>VLOOKUP(($C$3+V$6),'Dates conversion sheet'!$G:$H,2,0)</f>
        <v>Dec</v>
      </c>
      <c r="W26" s="3" t="str">
        <f>VLOOKUP(($C$3+W$6),'Dates conversion sheet'!$G:$H,2,0)</f>
        <v>Jan</v>
      </c>
      <c r="X26" s="3" t="str">
        <f>VLOOKUP(($C$3+X$6),'Dates conversion sheet'!$G:$H,2,0)</f>
        <v>Feb</v>
      </c>
      <c r="Y26" s="3" t="str">
        <f>VLOOKUP(($C$3+Y$6),'Dates conversion sheet'!$G:$H,2,0)</f>
        <v>Mar</v>
      </c>
      <c r="Z26" s="3" t="str">
        <f>VLOOKUP(($C$3+Z$6),'Dates conversion sheet'!$G:$H,2,0)</f>
        <v>Apr</v>
      </c>
      <c r="AA26" s="3" t="str">
        <f>VLOOKUP(($C$3+AA$6),'Dates conversion sheet'!$G:$H,2,0)</f>
        <v>May</v>
      </c>
      <c r="AB26" s="3" t="str">
        <f>VLOOKUP(($C$3+AB$6),'Dates conversion sheet'!$G:$H,2,0)</f>
        <v>Jun</v>
      </c>
      <c r="AC26" s="3" t="str">
        <f>VLOOKUP(($C$3+AC$6),'Dates conversion sheet'!$G:$H,2,0)</f>
        <v>Jul</v>
      </c>
      <c r="AD26" s="3" t="str">
        <f>VLOOKUP(($C$3+AD$6),'Dates conversion sheet'!$G:$H,2,0)</f>
        <v>Aug</v>
      </c>
      <c r="AE26" s="3" t="str">
        <f>VLOOKUP(($C$3+AE$6),'Dates conversion sheet'!$G:$H,2,0)</f>
        <v>Sep</v>
      </c>
      <c r="AF26" s="3" t="str">
        <f>VLOOKUP(($C$3+AF$6),'Dates conversion sheet'!$G:$H,2,0)</f>
        <v>Oct</v>
      </c>
      <c r="AG26" s="3" t="str">
        <f>VLOOKUP(($C$3+AG$6),'Dates conversion sheet'!$G:$H,2,0)</f>
        <v>Nov</v>
      </c>
      <c r="AH26" s="3" t="str">
        <f>VLOOKUP(($C$3+AH$6),'Dates conversion sheet'!$G:$H,2,0)</f>
        <v>Dec</v>
      </c>
      <c r="AI26" s="3" t="str">
        <f>VLOOKUP(($C$3+AI$6),'Dates conversion sheet'!$G:$H,2,0)</f>
        <v>Jan</v>
      </c>
      <c r="AJ26" s="3" t="str">
        <f>VLOOKUP(($C$3+AJ$6),'Dates conversion sheet'!$G:$H,2,0)</f>
        <v>Feb</v>
      </c>
      <c r="AK26" s="3" t="str">
        <f>VLOOKUP(($C$3+AK$6),'Dates conversion sheet'!$G:$H,2,0)</f>
        <v>Mar</v>
      </c>
      <c r="AL26" s="3" t="str">
        <f>VLOOKUP(($C$3+AL$6),'Dates conversion sheet'!$G:$H,2,0)</f>
        <v>Apr</v>
      </c>
      <c r="AM26" s="3" t="str">
        <f>VLOOKUP(($C$3+AM$6),'Dates conversion sheet'!$G:$H,2,0)</f>
        <v>May</v>
      </c>
      <c r="AN26" s="3" t="str">
        <f>VLOOKUP(($C$3+AN$6),'Dates conversion sheet'!$G:$H,2,0)</f>
        <v>Jun</v>
      </c>
    </row>
    <row r="27" spans="1:40" ht="24" customHeight="1" thickBot="1">
      <c r="B27" s="210"/>
      <c r="C27" s="212"/>
      <c r="D27" s="214"/>
      <c r="E27" s="4">
        <f>$C$4</f>
        <v>2022</v>
      </c>
      <c r="F27" s="4">
        <f>IF(F$7="Jan",E$8+1,E$8)</f>
        <v>2022</v>
      </c>
      <c r="G27" s="4">
        <f t="shared" ref="G27:AN27" si="9">IF(G$7="Jan",F$8+1,F$8)</f>
        <v>2022</v>
      </c>
      <c r="H27" s="4">
        <f t="shared" si="9"/>
        <v>2022</v>
      </c>
      <c r="I27" s="4">
        <f t="shared" si="9"/>
        <v>2022</v>
      </c>
      <c r="J27" s="4">
        <f t="shared" si="9"/>
        <v>2022</v>
      </c>
      <c r="K27" s="4">
        <f t="shared" si="9"/>
        <v>2023</v>
      </c>
      <c r="L27" s="4">
        <f t="shared" si="9"/>
        <v>2023</v>
      </c>
      <c r="M27" s="4">
        <f t="shared" si="9"/>
        <v>2023</v>
      </c>
      <c r="N27" s="4">
        <f t="shared" si="9"/>
        <v>2023</v>
      </c>
      <c r="O27" s="4">
        <f t="shared" si="9"/>
        <v>2023</v>
      </c>
      <c r="P27" s="4">
        <f t="shared" si="9"/>
        <v>2023</v>
      </c>
      <c r="Q27" s="4">
        <f t="shared" si="9"/>
        <v>2023</v>
      </c>
      <c r="R27" s="4">
        <f t="shared" si="9"/>
        <v>2023</v>
      </c>
      <c r="S27" s="4">
        <f t="shared" si="9"/>
        <v>2023</v>
      </c>
      <c r="T27" s="4">
        <f t="shared" si="9"/>
        <v>2023</v>
      </c>
      <c r="U27" s="4">
        <f t="shared" si="9"/>
        <v>2023</v>
      </c>
      <c r="V27" s="4">
        <f t="shared" si="9"/>
        <v>2023</v>
      </c>
      <c r="W27" s="4">
        <f t="shared" si="9"/>
        <v>2024</v>
      </c>
      <c r="X27" s="4">
        <f t="shared" si="9"/>
        <v>2024</v>
      </c>
      <c r="Y27" s="4">
        <f t="shared" si="9"/>
        <v>2024</v>
      </c>
      <c r="Z27" s="4">
        <f t="shared" si="9"/>
        <v>2024</v>
      </c>
      <c r="AA27" s="4">
        <f t="shared" si="9"/>
        <v>2024</v>
      </c>
      <c r="AB27" s="4">
        <f t="shared" si="9"/>
        <v>2024</v>
      </c>
      <c r="AC27" s="4">
        <f t="shared" si="9"/>
        <v>2024</v>
      </c>
      <c r="AD27" s="4">
        <f t="shared" si="9"/>
        <v>2024</v>
      </c>
      <c r="AE27" s="4">
        <f t="shared" si="9"/>
        <v>2024</v>
      </c>
      <c r="AF27" s="4">
        <f t="shared" si="9"/>
        <v>2024</v>
      </c>
      <c r="AG27" s="4">
        <f t="shared" si="9"/>
        <v>2024</v>
      </c>
      <c r="AH27" s="4">
        <f t="shared" si="9"/>
        <v>2024</v>
      </c>
      <c r="AI27" s="4">
        <f t="shared" si="9"/>
        <v>2025</v>
      </c>
      <c r="AJ27" s="4">
        <f t="shared" si="9"/>
        <v>2025</v>
      </c>
      <c r="AK27" s="4">
        <f t="shared" si="9"/>
        <v>2025</v>
      </c>
      <c r="AL27" s="4">
        <f t="shared" si="9"/>
        <v>2025</v>
      </c>
      <c r="AM27" s="4">
        <f t="shared" si="9"/>
        <v>2025</v>
      </c>
      <c r="AN27" s="4">
        <f t="shared" si="9"/>
        <v>2025</v>
      </c>
    </row>
    <row r="28" spans="1:40" ht="35.25" customHeight="1">
      <c r="A28" s="94"/>
      <c r="B28" s="128" t="s">
        <v>2</v>
      </c>
      <c r="C28" s="101" t="s">
        <v>133</v>
      </c>
      <c r="D28" s="95"/>
      <c r="E28" s="7">
        <f>IFERROR(INDEX('RCCP Conversion'!$B$2:$AL$9999,MATCH('RCCP-MIX-3'!$B25,'RCCP Conversion'!$B$2:$B$9999,0),MATCH(CONCATENATE('RCCP-MIX-3'!E$8,'RCCP-MIX-3'!E$7),'RCCP Conversion'!$B$2:$AL$2,0)),0)</f>
        <v>0</v>
      </c>
      <c r="F28" s="7">
        <f>IFERROR(INDEX('RCCP Conversion'!$B$2:$AL$9999,MATCH('RCCP-MIX-3'!$B25,'RCCP Conversion'!$B$2:$B$9999,0),MATCH(CONCATENATE('RCCP-MIX-3'!F$8,'RCCP-MIX-3'!F$7),'RCCP Conversion'!$B$2:$AL$2,0)),0)</f>
        <v>0</v>
      </c>
      <c r="G28" s="7">
        <f>IFERROR(INDEX('RCCP Conversion'!$B$2:$AL$9999,MATCH('RCCP-MIX-3'!$B25,'RCCP Conversion'!$B$2:$B$9999,0),MATCH(CONCATENATE('RCCP-MIX-3'!G$8,'RCCP-MIX-3'!G$7),'RCCP Conversion'!$B$2:$AL$2,0)),0)</f>
        <v>0</v>
      </c>
      <c r="H28" s="7">
        <f>IFERROR(INDEX('RCCP Conversion'!$B$2:$AL$9999,MATCH('RCCP-MIX-3'!$B25,'RCCP Conversion'!$B$2:$B$9999,0),MATCH(CONCATENATE('RCCP-MIX-3'!H$8,'RCCP-MIX-3'!H$7),'RCCP Conversion'!$B$2:$AL$2,0)),0)</f>
        <v>0</v>
      </c>
      <c r="I28" s="7">
        <f>IFERROR(INDEX('RCCP Conversion'!$B$2:$AL$9999,MATCH('RCCP-MIX-3'!$B25,'RCCP Conversion'!$B$2:$B$9999,0),MATCH(CONCATENATE('RCCP-MIX-3'!I$8,'RCCP-MIX-3'!I$7),'RCCP Conversion'!$B$2:$AL$2,0)),0)</f>
        <v>0</v>
      </c>
      <c r="J28" s="7">
        <f>IFERROR(INDEX('RCCP Conversion'!$B$2:$AL$9999,MATCH('RCCP-MIX-3'!$B25,'RCCP Conversion'!$B$2:$B$9999,0),MATCH(CONCATENATE('RCCP-MIX-3'!J$8,'RCCP-MIX-3'!J$7),'RCCP Conversion'!$B$2:$AL$2,0)),0)</f>
        <v>0</v>
      </c>
      <c r="K28" s="7">
        <f>IFERROR(INDEX('RCCP Conversion'!$B$2:$AL$9999,MATCH('RCCP-MIX-3'!$B25,'RCCP Conversion'!$B$2:$B$9999,0),MATCH(CONCATENATE('RCCP-MIX-3'!K$8,'RCCP-MIX-3'!K$7),'RCCP Conversion'!$B$2:$AL$2,0)),0)</f>
        <v>0</v>
      </c>
      <c r="L28" s="7">
        <f>IFERROR(INDEX('RCCP Conversion'!$B$2:$AL$9999,MATCH('RCCP-MIX-3'!$B25,'RCCP Conversion'!$B$2:$B$9999,0),MATCH(CONCATENATE('RCCP-MIX-3'!L$8,'RCCP-MIX-3'!L$7),'RCCP Conversion'!$B$2:$AL$2,0)),0)</f>
        <v>0</v>
      </c>
      <c r="M28" s="7">
        <f>IFERROR(INDEX('RCCP Conversion'!$B$2:$AL$9999,MATCH('RCCP-MIX-3'!$B25,'RCCP Conversion'!$B$2:$B$9999,0),MATCH(CONCATENATE('RCCP-MIX-3'!M$8,'RCCP-MIX-3'!M$7),'RCCP Conversion'!$B$2:$AL$2,0)),0)</f>
        <v>0</v>
      </c>
      <c r="N28" s="7">
        <f>IFERROR(INDEX('RCCP Conversion'!$B$2:$AL$9999,MATCH('RCCP-MIX-3'!$B25,'RCCP Conversion'!$B$2:$B$9999,0),MATCH(CONCATENATE('RCCP-MIX-3'!N$8,'RCCP-MIX-3'!N$7),'RCCP Conversion'!$B$2:$AL$2,0)),0)</f>
        <v>0</v>
      </c>
      <c r="O28" s="7">
        <f>IFERROR(INDEX('RCCP Conversion'!$B$2:$AL$9999,MATCH('RCCP-MIX-3'!$B25,'RCCP Conversion'!$B$2:$B$9999,0),MATCH(CONCATENATE('RCCP-MIX-3'!O$8,'RCCP-MIX-3'!O$7),'RCCP Conversion'!$B$2:$AL$2,0)),0)</f>
        <v>0</v>
      </c>
      <c r="P28" s="7">
        <f>IFERROR(INDEX('RCCP Conversion'!$B$2:$AL$9999,MATCH('RCCP-MIX-3'!$B25,'RCCP Conversion'!$B$2:$B$9999,0),MATCH(CONCATENATE('RCCP-MIX-3'!P$8,'RCCP-MIX-3'!P$7),'RCCP Conversion'!$B$2:$AL$2,0)),0)</f>
        <v>0</v>
      </c>
      <c r="Q28" s="7">
        <f>IFERROR(INDEX('RCCP Conversion'!$B$2:$AL$9999,MATCH('RCCP-MIX-3'!$B25,'RCCP Conversion'!$B$2:$B$9999,0),MATCH(CONCATENATE('RCCP-MIX-3'!Q$8,'RCCP-MIX-3'!Q$7),'RCCP Conversion'!$B$2:$AL$2,0)),0)</f>
        <v>0</v>
      </c>
      <c r="R28" s="7">
        <f>IFERROR(INDEX('RCCP Conversion'!$B$2:$AL$9999,MATCH('RCCP-MIX-3'!$B25,'RCCP Conversion'!$B$2:$B$9999,0),MATCH(CONCATENATE('RCCP-MIX-3'!R$8,'RCCP-MIX-3'!R$7),'RCCP Conversion'!$B$2:$AL$2,0)),0)</f>
        <v>0</v>
      </c>
      <c r="S28" s="7">
        <f>IFERROR(INDEX('RCCP Conversion'!$B$2:$AL$9999,MATCH('RCCP-MIX-3'!$B25,'RCCP Conversion'!$B$2:$B$9999,0),MATCH(CONCATENATE('RCCP-MIX-3'!S$8,'RCCP-MIX-3'!S$7),'RCCP Conversion'!$B$2:$AL$2,0)),0)</f>
        <v>0</v>
      </c>
      <c r="T28" s="7">
        <f>IFERROR(INDEX('RCCP Conversion'!$B$2:$AL$9999,MATCH('RCCP-MIX-3'!$B25,'RCCP Conversion'!$B$2:$B$9999,0),MATCH(CONCATENATE('RCCP-MIX-3'!T$8,'RCCP-MIX-3'!T$7),'RCCP Conversion'!$B$2:$AL$2,0)),0)</f>
        <v>0</v>
      </c>
      <c r="U28" s="7">
        <f>IFERROR(INDEX('RCCP Conversion'!$B$2:$AL$9999,MATCH('RCCP-MIX-3'!$B25,'RCCP Conversion'!$B$2:$B$9999,0),MATCH(CONCATENATE('RCCP-MIX-3'!U$8,'RCCP-MIX-3'!U$7),'RCCP Conversion'!$B$2:$AL$2,0)),0)</f>
        <v>0</v>
      </c>
      <c r="V28" s="7">
        <f>IFERROR(INDEX('RCCP Conversion'!$B$2:$AL$9999,MATCH('RCCP-MIX-3'!$B25,'RCCP Conversion'!$B$2:$B$9999,0),MATCH(CONCATENATE('RCCP-MIX-3'!V$8,'RCCP-MIX-3'!V$7),'RCCP Conversion'!$B$2:$AL$2,0)),0)</f>
        <v>0</v>
      </c>
      <c r="W28" s="7">
        <f>IFERROR(INDEX('RCCP Conversion'!$B$2:$AL$9999,MATCH('RCCP-MIX-3'!$B25,'RCCP Conversion'!$B$2:$B$9999,0),MATCH(CONCATENATE('RCCP-MIX-3'!W$8,'RCCP-MIX-3'!W$7),'RCCP Conversion'!$B$2:$AL$2,0)),0)</f>
        <v>0</v>
      </c>
      <c r="X28" s="7">
        <f>IFERROR(INDEX('RCCP Conversion'!$B$2:$AL$9999,MATCH('RCCP-MIX-3'!$B25,'RCCP Conversion'!$B$2:$B$9999,0),MATCH(CONCATENATE('RCCP-MIX-3'!X$8,'RCCP-MIX-3'!X$7),'RCCP Conversion'!$B$2:$AL$2,0)),0)</f>
        <v>0</v>
      </c>
      <c r="Y28" s="7">
        <f>IFERROR(INDEX('RCCP Conversion'!$B$2:$AL$9999,MATCH('RCCP-MIX-3'!$B25,'RCCP Conversion'!$B$2:$B$9999,0),MATCH(CONCATENATE('RCCP-MIX-3'!Y$8,'RCCP-MIX-3'!Y$7),'RCCP Conversion'!$B$2:$AL$2,0)),0)</f>
        <v>0</v>
      </c>
      <c r="Z28" s="7">
        <f>IFERROR(INDEX('RCCP Conversion'!$B$2:$AL$9999,MATCH('RCCP-MIX-3'!$B25,'RCCP Conversion'!$B$2:$B$9999,0),MATCH(CONCATENATE('RCCP-MIX-3'!Z$8,'RCCP-MIX-3'!Z$7),'RCCP Conversion'!$B$2:$AL$2,0)),0)</f>
        <v>0</v>
      </c>
      <c r="AA28" s="7">
        <f>IFERROR(INDEX('RCCP Conversion'!$B$2:$AL$9999,MATCH('RCCP-MIX-3'!$B25,'RCCP Conversion'!$B$2:$B$9999,0),MATCH(CONCATENATE('RCCP-MIX-3'!AA$8,'RCCP-MIX-3'!AA$7),'RCCP Conversion'!$B$2:$AL$2,0)),0)</f>
        <v>0</v>
      </c>
      <c r="AB28" s="7">
        <f>IFERROR(INDEX('RCCP Conversion'!$B$2:$AL$9999,MATCH('RCCP-MIX-3'!$B25,'RCCP Conversion'!$B$2:$B$9999,0),MATCH(CONCATENATE('RCCP-MIX-3'!AB$8,'RCCP-MIX-3'!AB$7),'RCCP Conversion'!$B$2:$AL$2,0)),0)</f>
        <v>0</v>
      </c>
      <c r="AC28" s="7">
        <f>IFERROR(INDEX('RCCP Conversion'!$B$2:$AL$9999,MATCH('RCCP-MIX-3'!$B25,'RCCP Conversion'!$B$2:$B$9999,0),MATCH(CONCATENATE('RCCP-MIX-3'!AC$8,'RCCP-MIX-3'!AC$7),'RCCP Conversion'!$B$2:$AL$2,0)),0)</f>
        <v>0</v>
      </c>
      <c r="AD28" s="7">
        <f>IFERROR(INDEX('RCCP Conversion'!$B$2:$AL$9999,MATCH('RCCP-MIX-3'!$B25,'RCCP Conversion'!$B$2:$B$9999,0),MATCH(CONCATENATE('RCCP-MIX-3'!AD$8,'RCCP-MIX-3'!AD$7),'RCCP Conversion'!$B$2:$AL$2,0)),0)</f>
        <v>0</v>
      </c>
      <c r="AE28" s="7">
        <f>IFERROR(INDEX('RCCP Conversion'!$B$2:$AL$9999,MATCH('RCCP-MIX-3'!$B25,'RCCP Conversion'!$B$2:$B$9999,0),MATCH(CONCATENATE('RCCP-MIX-3'!AE$8,'RCCP-MIX-3'!AE$7),'RCCP Conversion'!$B$2:$AL$2,0)),0)</f>
        <v>0</v>
      </c>
      <c r="AF28" s="7">
        <f>IFERROR(INDEX('RCCP Conversion'!$B$2:$AL$9999,MATCH('RCCP-MIX-3'!$B25,'RCCP Conversion'!$B$2:$B$9999,0),MATCH(CONCATENATE('RCCP-MIX-3'!AF$8,'RCCP-MIX-3'!AF$7),'RCCP Conversion'!$B$2:$AL$2,0)),0)</f>
        <v>0</v>
      </c>
      <c r="AG28" s="7">
        <f>IFERROR(INDEX('RCCP Conversion'!$B$2:$AL$9999,MATCH('RCCP-MIX-3'!$B25,'RCCP Conversion'!$B$2:$B$9999,0),MATCH(CONCATENATE('RCCP-MIX-3'!AG$8,'RCCP-MIX-3'!AG$7),'RCCP Conversion'!$B$2:$AL$2,0)),0)</f>
        <v>0</v>
      </c>
      <c r="AH28" s="7">
        <f>IFERROR(INDEX('RCCP Conversion'!$B$2:$AL$9999,MATCH('RCCP-MIX-3'!$B25,'RCCP Conversion'!$B$2:$B$9999,0),MATCH(CONCATENATE('RCCP-MIX-3'!AH$8,'RCCP-MIX-3'!AH$7),'RCCP Conversion'!$B$2:$AL$2,0)),0)</f>
        <v>0</v>
      </c>
      <c r="AI28" s="7">
        <f>IFERROR(INDEX('RCCP Conversion'!$B$2:$AL$9999,MATCH('RCCP-MIX-3'!$B25,'RCCP Conversion'!$B$2:$B$9999,0),MATCH(CONCATENATE('RCCP-MIX-3'!AI$8,'RCCP-MIX-3'!AI$7),'RCCP Conversion'!$B$2:$AL$2,0)),0)</f>
        <v>0</v>
      </c>
      <c r="AJ28" s="7">
        <f>IFERROR(INDEX('RCCP Conversion'!$B$2:$AL$9999,MATCH('RCCP-MIX-3'!$B25,'RCCP Conversion'!$B$2:$B$9999,0),MATCH(CONCATENATE('RCCP-MIX-3'!AJ$8,'RCCP-MIX-3'!AJ$7),'RCCP Conversion'!$B$2:$AL$2,0)),0)</f>
        <v>0</v>
      </c>
      <c r="AK28" s="7">
        <f>IFERROR(INDEX('RCCP Conversion'!$B$2:$AL$9999,MATCH('RCCP-MIX-3'!$B25,'RCCP Conversion'!$B$2:$B$9999,0),MATCH(CONCATENATE('RCCP-MIX-3'!AK$8,'RCCP-MIX-3'!AK$7),'RCCP Conversion'!$B$2:$AL$2,0)),0)</f>
        <v>0</v>
      </c>
      <c r="AL28" s="7">
        <f>IFERROR(INDEX('RCCP Conversion'!$B$2:$AL$9999,MATCH('RCCP-MIX-3'!$B25,'RCCP Conversion'!$B$2:$B$9999,0),MATCH(CONCATENATE('RCCP-MIX-3'!AL$8,'RCCP-MIX-3'!AL$7),'RCCP Conversion'!$B$2:$AL$2,0)),0)</f>
        <v>0</v>
      </c>
      <c r="AM28" s="7">
        <f>IFERROR(INDEX('RCCP Conversion'!$B$2:$AL$9999,MATCH('RCCP-MIX-3'!$B25,'RCCP Conversion'!$B$2:$B$9999,0),MATCH(CONCATENATE('RCCP-MIX-3'!AM$8,'RCCP-MIX-3'!AM$7),'RCCP Conversion'!$B$2:$AL$2,0)),0)</f>
        <v>0</v>
      </c>
      <c r="AN28" s="7">
        <f>IFERROR(INDEX('RCCP Conversion'!$B$2:$AL$9999,MATCH('RCCP-MIX-3'!$B25,'RCCP Conversion'!$B$2:$B$9999,0),MATCH(CONCATENATE('RCCP-MIX-3'!AN$8,'RCCP-MIX-3'!AN$7),'RCCP Conversion'!$B$2:$AL$2,0)),0)</f>
        <v>0</v>
      </c>
    </row>
    <row r="29" spans="1:40" ht="21.75" customHeight="1">
      <c r="B29" s="129" t="s">
        <v>77</v>
      </c>
      <c r="C29" s="102" t="s">
        <v>78</v>
      </c>
      <c r="D29" s="16"/>
      <c r="E29" s="8">
        <f t="shared" ref="E29:AN29" si="10">SUM(E28:E28)</f>
        <v>0</v>
      </c>
      <c r="F29" s="8">
        <f t="shared" si="10"/>
        <v>0</v>
      </c>
      <c r="G29" s="8">
        <f t="shared" si="10"/>
        <v>0</v>
      </c>
      <c r="H29" s="8">
        <f t="shared" si="10"/>
        <v>0</v>
      </c>
      <c r="I29" s="8">
        <f t="shared" si="10"/>
        <v>0</v>
      </c>
      <c r="J29" s="8">
        <f t="shared" si="10"/>
        <v>0</v>
      </c>
      <c r="K29" s="8">
        <f t="shared" si="10"/>
        <v>0</v>
      </c>
      <c r="L29" s="8">
        <f t="shared" si="10"/>
        <v>0</v>
      </c>
      <c r="M29" s="8">
        <f t="shared" si="10"/>
        <v>0</v>
      </c>
      <c r="N29" s="8">
        <f t="shared" si="10"/>
        <v>0</v>
      </c>
      <c r="O29" s="8">
        <f t="shared" si="10"/>
        <v>0</v>
      </c>
      <c r="P29" s="8">
        <f t="shared" si="10"/>
        <v>0</v>
      </c>
      <c r="Q29" s="8">
        <f t="shared" si="10"/>
        <v>0</v>
      </c>
      <c r="R29" s="8">
        <f t="shared" si="10"/>
        <v>0</v>
      </c>
      <c r="S29" s="8">
        <f t="shared" si="10"/>
        <v>0</v>
      </c>
      <c r="T29" s="8">
        <f t="shared" si="10"/>
        <v>0</v>
      </c>
      <c r="U29" s="8">
        <f t="shared" si="10"/>
        <v>0</v>
      </c>
      <c r="V29" s="8">
        <f t="shared" si="10"/>
        <v>0</v>
      </c>
      <c r="W29" s="8">
        <f t="shared" si="10"/>
        <v>0</v>
      </c>
      <c r="X29" s="8">
        <f t="shared" si="10"/>
        <v>0</v>
      </c>
      <c r="Y29" s="8">
        <f t="shared" si="10"/>
        <v>0</v>
      </c>
      <c r="Z29" s="8">
        <f t="shared" si="10"/>
        <v>0</v>
      </c>
      <c r="AA29" s="8">
        <f t="shared" si="10"/>
        <v>0</v>
      </c>
      <c r="AB29" s="8">
        <f t="shared" si="10"/>
        <v>0</v>
      </c>
      <c r="AC29" s="8">
        <f t="shared" si="10"/>
        <v>0</v>
      </c>
      <c r="AD29" s="8">
        <f t="shared" si="10"/>
        <v>0</v>
      </c>
      <c r="AE29" s="8">
        <f t="shared" si="10"/>
        <v>0</v>
      </c>
      <c r="AF29" s="8">
        <f t="shared" si="10"/>
        <v>0</v>
      </c>
      <c r="AG29" s="8">
        <f t="shared" si="10"/>
        <v>0</v>
      </c>
      <c r="AH29" s="8">
        <f t="shared" si="10"/>
        <v>0</v>
      </c>
      <c r="AI29" s="8">
        <f t="shared" si="10"/>
        <v>0</v>
      </c>
      <c r="AJ29" s="8">
        <f t="shared" si="10"/>
        <v>0</v>
      </c>
      <c r="AK29" s="8">
        <f t="shared" si="10"/>
        <v>0</v>
      </c>
      <c r="AL29" s="8">
        <f t="shared" si="10"/>
        <v>0</v>
      </c>
      <c r="AM29" s="8">
        <f t="shared" si="10"/>
        <v>0</v>
      </c>
      <c r="AN29" s="8">
        <f t="shared" si="10"/>
        <v>0</v>
      </c>
    </row>
    <row r="30" spans="1:40" ht="30.75" customHeight="1">
      <c r="B30" s="129" t="s">
        <v>79</v>
      </c>
      <c r="C30" s="103" t="s">
        <v>80</v>
      </c>
      <c r="D30" s="15">
        <v>0</v>
      </c>
      <c r="E30" s="9">
        <f t="shared" ref="E30:AN30" si="11">E28*$D30</f>
        <v>0</v>
      </c>
      <c r="F30" s="9">
        <f t="shared" si="11"/>
        <v>0</v>
      </c>
      <c r="G30" s="9">
        <f t="shared" si="11"/>
        <v>0</v>
      </c>
      <c r="H30" s="9">
        <f t="shared" si="11"/>
        <v>0</v>
      </c>
      <c r="I30" s="9">
        <f t="shared" si="11"/>
        <v>0</v>
      </c>
      <c r="J30" s="9">
        <f t="shared" si="11"/>
        <v>0</v>
      </c>
      <c r="K30" s="9">
        <f t="shared" si="11"/>
        <v>0</v>
      </c>
      <c r="L30" s="9">
        <f t="shared" si="11"/>
        <v>0</v>
      </c>
      <c r="M30" s="9">
        <f t="shared" si="11"/>
        <v>0</v>
      </c>
      <c r="N30" s="9">
        <f t="shared" si="11"/>
        <v>0</v>
      </c>
      <c r="O30" s="9">
        <f t="shared" si="11"/>
        <v>0</v>
      </c>
      <c r="P30" s="9">
        <f t="shared" si="11"/>
        <v>0</v>
      </c>
      <c r="Q30" s="9">
        <f t="shared" si="11"/>
        <v>0</v>
      </c>
      <c r="R30" s="9">
        <f t="shared" si="11"/>
        <v>0</v>
      </c>
      <c r="S30" s="9">
        <f t="shared" si="11"/>
        <v>0</v>
      </c>
      <c r="T30" s="9">
        <f t="shared" si="11"/>
        <v>0</v>
      </c>
      <c r="U30" s="9">
        <f t="shared" si="11"/>
        <v>0</v>
      </c>
      <c r="V30" s="9">
        <f t="shared" si="11"/>
        <v>0</v>
      </c>
      <c r="W30" s="9">
        <f t="shared" si="11"/>
        <v>0</v>
      </c>
      <c r="X30" s="9">
        <f t="shared" si="11"/>
        <v>0</v>
      </c>
      <c r="Y30" s="9">
        <f t="shared" si="11"/>
        <v>0</v>
      </c>
      <c r="Z30" s="9">
        <f t="shared" si="11"/>
        <v>0</v>
      </c>
      <c r="AA30" s="9">
        <f t="shared" si="11"/>
        <v>0</v>
      </c>
      <c r="AB30" s="9">
        <f t="shared" si="11"/>
        <v>0</v>
      </c>
      <c r="AC30" s="9">
        <f t="shared" si="11"/>
        <v>0</v>
      </c>
      <c r="AD30" s="9">
        <f t="shared" si="11"/>
        <v>0</v>
      </c>
      <c r="AE30" s="9">
        <f t="shared" si="11"/>
        <v>0</v>
      </c>
      <c r="AF30" s="9">
        <f t="shared" si="11"/>
        <v>0</v>
      </c>
      <c r="AG30" s="9">
        <f t="shared" si="11"/>
        <v>0</v>
      </c>
      <c r="AH30" s="9">
        <f t="shared" si="11"/>
        <v>0</v>
      </c>
      <c r="AI30" s="9">
        <f t="shared" si="11"/>
        <v>0</v>
      </c>
      <c r="AJ30" s="9">
        <f t="shared" si="11"/>
        <v>0</v>
      </c>
      <c r="AK30" s="9">
        <f t="shared" si="11"/>
        <v>0</v>
      </c>
      <c r="AL30" s="9">
        <f t="shared" si="11"/>
        <v>0</v>
      </c>
      <c r="AM30" s="9">
        <f t="shared" si="11"/>
        <v>0</v>
      </c>
      <c r="AN30" s="9">
        <f t="shared" si="11"/>
        <v>0</v>
      </c>
    </row>
    <row r="31" spans="1:40" ht="30.75" customHeight="1">
      <c r="B31" s="130" t="s">
        <v>81</v>
      </c>
      <c r="C31" s="104" t="s">
        <v>82</v>
      </c>
      <c r="D31" s="96"/>
      <c r="E31" s="97">
        <f t="shared" ref="E31:AN31" si="12">SUM(E28:E28,E30,E32:E32)</f>
        <v>0</v>
      </c>
      <c r="F31" s="97">
        <f t="shared" si="12"/>
        <v>0</v>
      </c>
      <c r="G31" s="97">
        <f t="shared" si="12"/>
        <v>0</v>
      </c>
      <c r="H31" s="97">
        <f t="shared" si="12"/>
        <v>0</v>
      </c>
      <c r="I31" s="97">
        <f t="shared" si="12"/>
        <v>0</v>
      </c>
      <c r="J31" s="97">
        <f t="shared" si="12"/>
        <v>0</v>
      </c>
      <c r="K31" s="97">
        <f t="shared" si="12"/>
        <v>0</v>
      </c>
      <c r="L31" s="97">
        <f t="shared" si="12"/>
        <v>0</v>
      </c>
      <c r="M31" s="97">
        <f t="shared" si="12"/>
        <v>0</v>
      </c>
      <c r="N31" s="97">
        <f t="shared" si="12"/>
        <v>0</v>
      </c>
      <c r="O31" s="97">
        <f t="shared" si="12"/>
        <v>0</v>
      </c>
      <c r="P31" s="97">
        <f t="shared" si="12"/>
        <v>0</v>
      </c>
      <c r="Q31" s="97">
        <f t="shared" si="12"/>
        <v>0</v>
      </c>
      <c r="R31" s="97">
        <f t="shared" si="12"/>
        <v>0</v>
      </c>
      <c r="S31" s="97">
        <f t="shared" si="12"/>
        <v>0</v>
      </c>
      <c r="T31" s="97">
        <f t="shared" si="12"/>
        <v>0</v>
      </c>
      <c r="U31" s="97">
        <f t="shared" si="12"/>
        <v>0</v>
      </c>
      <c r="V31" s="97">
        <f t="shared" si="12"/>
        <v>0</v>
      </c>
      <c r="W31" s="97">
        <f t="shared" si="12"/>
        <v>0</v>
      </c>
      <c r="X31" s="97">
        <f t="shared" si="12"/>
        <v>0</v>
      </c>
      <c r="Y31" s="97">
        <f t="shared" si="12"/>
        <v>0</v>
      </c>
      <c r="Z31" s="97">
        <f t="shared" si="12"/>
        <v>0</v>
      </c>
      <c r="AA31" s="97">
        <f t="shared" si="12"/>
        <v>0</v>
      </c>
      <c r="AB31" s="97">
        <f t="shared" si="12"/>
        <v>0</v>
      </c>
      <c r="AC31" s="97">
        <f t="shared" si="12"/>
        <v>0</v>
      </c>
      <c r="AD31" s="97">
        <f t="shared" si="12"/>
        <v>0</v>
      </c>
      <c r="AE31" s="97">
        <f t="shared" si="12"/>
        <v>0</v>
      </c>
      <c r="AF31" s="97">
        <f t="shared" si="12"/>
        <v>0</v>
      </c>
      <c r="AG31" s="97">
        <f t="shared" si="12"/>
        <v>0</v>
      </c>
      <c r="AH31" s="97">
        <f t="shared" si="12"/>
        <v>0</v>
      </c>
      <c r="AI31" s="97">
        <f t="shared" si="12"/>
        <v>0</v>
      </c>
      <c r="AJ31" s="97">
        <f t="shared" si="12"/>
        <v>0</v>
      </c>
      <c r="AK31" s="97">
        <f t="shared" si="12"/>
        <v>0</v>
      </c>
      <c r="AL31" s="97">
        <f t="shared" si="12"/>
        <v>0</v>
      </c>
      <c r="AM31" s="97">
        <f t="shared" si="12"/>
        <v>0</v>
      </c>
      <c r="AN31" s="97">
        <f t="shared" si="12"/>
        <v>0</v>
      </c>
    </row>
    <row r="32" spans="1:40" ht="39.5" thickBot="1">
      <c r="B32" s="131" t="s">
        <v>83</v>
      </c>
      <c r="C32" s="105" t="s">
        <v>84</v>
      </c>
      <c r="D32" s="39"/>
      <c r="E32" s="13"/>
      <c r="F32" s="14"/>
      <c r="G32" s="14"/>
      <c r="H32" s="14"/>
      <c r="I32" s="14"/>
      <c r="J32" s="14"/>
      <c r="K32" s="14"/>
      <c r="L32" s="14"/>
      <c r="M32" s="14"/>
      <c r="N32" s="14"/>
      <c r="O32" s="14"/>
      <c r="P32" s="14"/>
      <c r="Q32" s="13"/>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ht="66.75" customHeight="1">
      <c r="B33" s="132" t="s">
        <v>85</v>
      </c>
      <c r="C33" s="106" t="s">
        <v>134</v>
      </c>
      <c r="D33" s="81"/>
      <c r="E33" s="76"/>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row>
    <row r="34" spans="1:40" ht="45.75" customHeight="1" thickBot="1">
      <c r="B34" s="133" t="s">
        <v>86</v>
      </c>
      <c r="C34" s="107" t="s">
        <v>135</v>
      </c>
      <c r="D34" s="82"/>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row>
    <row r="35" spans="1:40" ht="50.25" customHeight="1" thickBot="1">
      <c r="B35" s="134" t="s">
        <v>87</v>
      </c>
      <c r="C35" s="108" t="s">
        <v>88</v>
      </c>
      <c r="D35" s="73"/>
      <c r="E35" s="80">
        <f t="shared" ref="E35:AN35" si="13">E31+E33-E34</f>
        <v>0</v>
      </c>
      <c r="F35" s="80">
        <f t="shared" si="13"/>
        <v>0</v>
      </c>
      <c r="G35" s="80">
        <f t="shared" si="13"/>
        <v>0</v>
      </c>
      <c r="H35" s="80">
        <f t="shared" si="13"/>
        <v>0</v>
      </c>
      <c r="I35" s="80">
        <f t="shared" si="13"/>
        <v>0</v>
      </c>
      <c r="J35" s="80">
        <f t="shared" si="13"/>
        <v>0</v>
      </c>
      <c r="K35" s="80">
        <f t="shared" si="13"/>
        <v>0</v>
      </c>
      <c r="L35" s="80">
        <f t="shared" si="13"/>
        <v>0</v>
      </c>
      <c r="M35" s="80">
        <f t="shared" si="13"/>
        <v>0</v>
      </c>
      <c r="N35" s="80">
        <f t="shared" si="13"/>
        <v>0</v>
      </c>
      <c r="O35" s="80">
        <f t="shared" si="13"/>
        <v>0</v>
      </c>
      <c r="P35" s="80">
        <f t="shared" si="13"/>
        <v>0</v>
      </c>
      <c r="Q35" s="80">
        <f t="shared" si="13"/>
        <v>0</v>
      </c>
      <c r="R35" s="80">
        <f t="shared" si="13"/>
        <v>0</v>
      </c>
      <c r="S35" s="80">
        <f t="shared" si="13"/>
        <v>0</v>
      </c>
      <c r="T35" s="80">
        <f t="shared" si="13"/>
        <v>0</v>
      </c>
      <c r="U35" s="80">
        <f t="shared" si="13"/>
        <v>0</v>
      </c>
      <c r="V35" s="80">
        <f t="shared" si="13"/>
        <v>0</v>
      </c>
      <c r="W35" s="80">
        <f t="shared" si="13"/>
        <v>0</v>
      </c>
      <c r="X35" s="80">
        <f t="shared" si="13"/>
        <v>0</v>
      </c>
      <c r="Y35" s="80">
        <f t="shared" si="13"/>
        <v>0</v>
      </c>
      <c r="Z35" s="80">
        <f t="shared" si="13"/>
        <v>0</v>
      </c>
      <c r="AA35" s="80">
        <f t="shared" si="13"/>
        <v>0</v>
      </c>
      <c r="AB35" s="80">
        <f t="shared" si="13"/>
        <v>0</v>
      </c>
      <c r="AC35" s="80">
        <f t="shared" si="13"/>
        <v>0</v>
      </c>
      <c r="AD35" s="80">
        <f t="shared" si="13"/>
        <v>0</v>
      </c>
      <c r="AE35" s="80">
        <f t="shared" si="13"/>
        <v>0</v>
      </c>
      <c r="AF35" s="80">
        <f t="shared" si="13"/>
        <v>0</v>
      </c>
      <c r="AG35" s="80">
        <f t="shared" si="13"/>
        <v>0</v>
      </c>
      <c r="AH35" s="80">
        <f t="shared" si="13"/>
        <v>0</v>
      </c>
      <c r="AI35" s="80">
        <f t="shared" si="13"/>
        <v>0</v>
      </c>
      <c r="AJ35" s="80">
        <f t="shared" si="13"/>
        <v>0</v>
      </c>
      <c r="AK35" s="80">
        <f t="shared" si="13"/>
        <v>0</v>
      </c>
      <c r="AL35" s="80">
        <f t="shared" si="13"/>
        <v>0</v>
      </c>
      <c r="AM35" s="80">
        <f t="shared" si="13"/>
        <v>0</v>
      </c>
      <c r="AN35" s="80">
        <f t="shared" si="13"/>
        <v>0</v>
      </c>
    </row>
    <row r="36" spans="1:40" ht="36" customHeight="1">
      <c r="B36" s="135" t="s">
        <v>68</v>
      </c>
      <c r="C36" s="109" t="s">
        <v>69</v>
      </c>
      <c r="D36" s="3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ht="45.75" customHeight="1" thickBot="1">
      <c r="B37" s="113" t="s">
        <v>89</v>
      </c>
      <c r="C37" s="110" t="s">
        <v>90</v>
      </c>
      <c r="D37" s="17"/>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spans="1:40" ht="28.5" customHeight="1">
      <c r="B38" s="113" t="s">
        <v>70</v>
      </c>
      <c r="C38" s="110" t="s">
        <v>71</v>
      </c>
      <c r="D38" s="17"/>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spans="1:40" ht="27.75" customHeight="1" thickBot="1">
      <c r="B39" s="136" t="s">
        <v>91</v>
      </c>
      <c r="C39" s="111" t="s">
        <v>92</v>
      </c>
      <c r="D39" s="18"/>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spans="1:40" ht="18" customHeight="1" thickBot="1">
      <c r="B40" s="74" t="s">
        <v>93</v>
      </c>
      <c r="C40" s="74" t="s">
        <v>94</v>
      </c>
      <c r="D40" s="75"/>
      <c r="E40" s="83">
        <f t="shared" ref="E40:AN40" si="14">SUM(E31,-E34)</f>
        <v>0</v>
      </c>
      <c r="F40" s="83">
        <f t="shared" si="14"/>
        <v>0</v>
      </c>
      <c r="G40" s="83">
        <f t="shared" si="14"/>
        <v>0</v>
      </c>
      <c r="H40" s="83">
        <f t="shared" si="14"/>
        <v>0</v>
      </c>
      <c r="I40" s="83">
        <f t="shared" si="14"/>
        <v>0</v>
      </c>
      <c r="J40" s="83">
        <f t="shared" si="14"/>
        <v>0</v>
      </c>
      <c r="K40" s="83">
        <f t="shared" si="14"/>
        <v>0</v>
      </c>
      <c r="L40" s="83">
        <f t="shared" si="14"/>
        <v>0</v>
      </c>
      <c r="M40" s="83">
        <f t="shared" si="14"/>
        <v>0</v>
      </c>
      <c r="N40" s="83">
        <f t="shared" si="14"/>
        <v>0</v>
      </c>
      <c r="O40" s="83">
        <f t="shared" si="14"/>
        <v>0</v>
      </c>
      <c r="P40" s="83">
        <f t="shared" si="14"/>
        <v>0</v>
      </c>
      <c r="Q40" s="83">
        <f t="shared" si="14"/>
        <v>0</v>
      </c>
      <c r="R40" s="83">
        <f t="shared" si="14"/>
        <v>0</v>
      </c>
      <c r="S40" s="83">
        <f t="shared" si="14"/>
        <v>0</v>
      </c>
      <c r="T40" s="83">
        <f t="shared" si="14"/>
        <v>0</v>
      </c>
      <c r="U40" s="83">
        <f t="shared" si="14"/>
        <v>0</v>
      </c>
      <c r="V40" s="83">
        <f t="shared" si="14"/>
        <v>0</v>
      </c>
      <c r="W40" s="83">
        <f t="shared" si="14"/>
        <v>0</v>
      </c>
      <c r="X40" s="83">
        <f t="shared" si="14"/>
        <v>0</v>
      </c>
      <c r="Y40" s="83">
        <f t="shared" si="14"/>
        <v>0</v>
      </c>
      <c r="Z40" s="83">
        <f t="shared" si="14"/>
        <v>0</v>
      </c>
      <c r="AA40" s="83">
        <f t="shared" si="14"/>
        <v>0</v>
      </c>
      <c r="AB40" s="83">
        <f t="shared" si="14"/>
        <v>0</v>
      </c>
      <c r="AC40" s="83">
        <f t="shared" si="14"/>
        <v>0</v>
      </c>
      <c r="AD40" s="83">
        <f t="shared" si="14"/>
        <v>0</v>
      </c>
      <c r="AE40" s="83">
        <f t="shared" si="14"/>
        <v>0</v>
      </c>
      <c r="AF40" s="83">
        <f t="shared" si="14"/>
        <v>0</v>
      </c>
      <c r="AG40" s="83">
        <f t="shared" si="14"/>
        <v>0</v>
      </c>
      <c r="AH40" s="83">
        <f t="shared" si="14"/>
        <v>0</v>
      </c>
      <c r="AI40" s="83">
        <f t="shared" si="14"/>
        <v>0</v>
      </c>
      <c r="AJ40" s="83">
        <f t="shared" si="14"/>
        <v>0</v>
      </c>
      <c r="AK40" s="83">
        <f t="shared" si="14"/>
        <v>0</v>
      </c>
      <c r="AL40" s="83">
        <f t="shared" si="14"/>
        <v>0</v>
      </c>
      <c r="AM40" s="83">
        <f t="shared" si="14"/>
        <v>0</v>
      </c>
      <c r="AN40" s="83">
        <f t="shared" si="14"/>
        <v>0</v>
      </c>
    </row>
    <row r="41" spans="1:40" ht="13" thickBot="1"/>
    <row r="42" spans="1:40" ht="16.5" customHeight="1" thickBot="1">
      <c r="B42" s="119" t="s">
        <v>139</v>
      </c>
      <c r="C42" s="62"/>
      <c r="D42" s="62"/>
      <c r="E42" s="63">
        <v>0</v>
      </c>
      <c r="F42" s="63">
        <v>1</v>
      </c>
      <c r="G42" s="63">
        <v>2</v>
      </c>
      <c r="H42" s="63">
        <v>3</v>
      </c>
      <c r="I42" s="63">
        <v>4</v>
      </c>
      <c r="J42" s="63">
        <v>5</v>
      </c>
      <c r="K42" s="63">
        <v>6</v>
      </c>
      <c r="L42" s="63">
        <v>7</v>
      </c>
      <c r="M42" s="63">
        <v>8</v>
      </c>
      <c r="N42" s="63">
        <v>9</v>
      </c>
      <c r="O42" s="63">
        <v>10</v>
      </c>
      <c r="P42" s="63">
        <v>11</v>
      </c>
      <c r="Q42" s="63">
        <v>12</v>
      </c>
      <c r="R42" s="63">
        <v>13</v>
      </c>
      <c r="S42" s="63">
        <v>14</v>
      </c>
      <c r="T42" s="63">
        <v>15</v>
      </c>
      <c r="U42" s="63">
        <v>16</v>
      </c>
      <c r="V42" s="63">
        <v>17</v>
      </c>
      <c r="W42" s="63">
        <v>18</v>
      </c>
      <c r="X42" s="63">
        <v>19</v>
      </c>
      <c r="Y42" s="63">
        <v>20</v>
      </c>
      <c r="Z42" s="63">
        <v>21</v>
      </c>
      <c r="AA42" s="63">
        <v>22</v>
      </c>
      <c r="AB42" s="63">
        <v>23</v>
      </c>
      <c r="AC42" s="63">
        <v>24</v>
      </c>
      <c r="AD42" s="63">
        <v>25</v>
      </c>
      <c r="AE42" s="63">
        <v>26</v>
      </c>
      <c r="AF42" s="63">
        <v>27</v>
      </c>
      <c r="AG42" s="63">
        <v>28</v>
      </c>
      <c r="AH42" s="63">
        <v>29</v>
      </c>
      <c r="AI42" s="63">
        <v>30</v>
      </c>
      <c r="AJ42" s="63">
        <v>31</v>
      </c>
      <c r="AK42" s="63">
        <v>32</v>
      </c>
      <c r="AL42" s="63">
        <v>33</v>
      </c>
      <c r="AM42" s="63">
        <v>34</v>
      </c>
      <c r="AN42" s="64">
        <v>35</v>
      </c>
    </row>
    <row r="43" spans="1:40" ht="20.25" customHeight="1">
      <c r="B43" s="209" t="s">
        <v>75</v>
      </c>
      <c r="C43" s="211" t="s">
        <v>67</v>
      </c>
      <c r="D43" s="213" t="s">
        <v>76</v>
      </c>
      <c r="E43" s="3" t="str">
        <f>VLOOKUP(($C$3+E$6),'Dates conversion sheet'!$G:$H,2,0)</f>
        <v>Jul</v>
      </c>
      <c r="F43" s="3" t="str">
        <f>VLOOKUP(($C$3+F$6),'Dates conversion sheet'!$G:$H,2,0)</f>
        <v>Aug</v>
      </c>
      <c r="G43" s="3" t="str">
        <f>VLOOKUP(($C$3+G$6),'Dates conversion sheet'!$G:$H,2,0)</f>
        <v>Sep</v>
      </c>
      <c r="H43" s="3" t="str">
        <f>VLOOKUP(($C$3+H$6),'Dates conversion sheet'!$G:$H,2,0)</f>
        <v>Oct</v>
      </c>
      <c r="I43" s="3" t="str">
        <f>VLOOKUP(($C$3+I$6),'Dates conversion sheet'!$G:$H,2,0)</f>
        <v>Nov</v>
      </c>
      <c r="J43" s="3" t="str">
        <f>VLOOKUP(($C$3+J$6),'Dates conversion sheet'!$G:$H,2,0)</f>
        <v>Dec</v>
      </c>
      <c r="K43" s="3" t="str">
        <f>VLOOKUP(($C$3+K$6),'Dates conversion sheet'!$G:$H,2,0)</f>
        <v>Jan</v>
      </c>
      <c r="L43" s="3" t="str">
        <f>VLOOKUP(($C$3+L$6),'Dates conversion sheet'!$G:$H,2,0)</f>
        <v>Feb</v>
      </c>
      <c r="M43" s="3" t="str">
        <f>VLOOKUP(($C$3+M$6),'Dates conversion sheet'!$G:$H,2,0)</f>
        <v>Mar</v>
      </c>
      <c r="N43" s="3" t="str">
        <f>VLOOKUP(($C$3+N$6),'Dates conversion sheet'!$G:$H,2,0)</f>
        <v>Apr</v>
      </c>
      <c r="O43" s="3" t="str">
        <f>VLOOKUP(($C$3+O$6),'Dates conversion sheet'!$G:$H,2,0)</f>
        <v>May</v>
      </c>
      <c r="P43" s="3" t="str">
        <f>VLOOKUP(($C$3+P$6),'Dates conversion sheet'!$G:$H,2,0)</f>
        <v>Jun</v>
      </c>
      <c r="Q43" s="3" t="str">
        <f>VLOOKUP(($C$3+Q$6),'Dates conversion sheet'!$G:$H,2,0)</f>
        <v>Jul</v>
      </c>
      <c r="R43" s="3" t="str">
        <f>VLOOKUP(($C$3+R$6),'Dates conversion sheet'!$G:$H,2,0)</f>
        <v>Aug</v>
      </c>
      <c r="S43" s="3" t="str">
        <f>VLOOKUP(($C$3+S$6),'Dates conversion sheet'!$G:$H,2,0)</f>
        <v>Sep</v>
      </c>
      <c r="T43" s="3" t="str">
        <f>VLOOKUP(($C$3+T$6),'Dates conversion sheet'!$G:$H,2,0)</f>
        <v>Oct</v>
      </c>
      <c r="U43" s="3" t="str">
        <f>VLOOKUP(($C$3+U$6),'Dates conversion sheet'!$G:$H,2,0)</f>
        <v>Nov</v>
      </c>
      <c r="V43" s="3" t="str">
        <f>VLOOKUP(($C$3+V$6),'Dates conversion sheet'!$G:$H,2,0)</f>
        <v>Dec</v>
      </c>
      <c r="W43" s="3" t="str">
        <f>VLOOKUP(($C$3+W$6),'Dates conversion sheet'!$G:$H,2,0)</f>
        <v>Jan</v>
      </c>
      <c r="X43" s="3" t="str">
        <f>VLOOKUP(($C$3+X$6),'Dates conversion sheet'!$G:$H,2,0)</f>
        <v>Feb</v>
      </c>
      <c r="Y43" s="3" t="str">
        <f>VLOOKUP(($C$3+Y$6),'Dates conversion sheet'!$G:$H,2,0)</f>
        <v>Mar</v>
      </c>
      <c r="Z43" s="3" t="str">
        <f>VLOOKUP(($C$3+Z$6),'Dates conversion sheet'!$G:$H,2,0)</f>
        <v>Apr</v>
      </c>
      <c r="AA43" s="3" t="str">
        <f>VLOOKUP(($C$3+AA$6),'Dates conversion sheet'!$G:$H,2,0)</f>
        <v>May</v>
      </c>
      <c r="AB43" s="3" t="str">
        <f>VLOOKUP(($C$3+AB$6),'Dates conversion sheet'!$G:$H,2,0)</f>
        <v>Jun</v>
      </c>
      <c r="AC43" s="3" t="str">
        <f>VLOOKUP(($C$3+AC$6),'Dates conversion sheet'!$G:$H,2,0)</f>
        <v>Jul</v>
      </c>
      <c r="AD43" s="3" t="str">
        <f>VLOOKUP(($C$3+AD$6),'Dates conversion sheet'!$G:$H,2,0)</f>
        <v>Aug</v>
      </c>
      <c r="AE43" s="3" t="str">
        <f>VLOOKUP(($C$3+AE$6),'Dates conversion sheet'!$G:$H,2,0)</f>
        <v>Sep</v>
      </c>
      <c r="AF43" s="3" t="str">
        <f>VLOOKUP(($C$3+AF$6),'Dates conversion sheet'!$G:$H,2,0)</f>
        <v>Oct</v>
      </c>
      <c r="AG43" s="3" t="str">
        <f>VLOOKUP(($C$3+AG$6),'Dates conversion sheet'!$G:$H,2,0)</f>
        <v>Nov</v>
      </c>
      <c r="AH43" s="3" t="str">
        <f>VLOOKUP(($C$3+AH$6),'Dates conversion sheet'!$G:$H,2,0)</f>
        <v>Dec</v>
      </c>
      <c r="AI43" s="3" t="str">
        <f>VLOOKUP(($C$3+AI$6),'Dates conversion sheet'!$G:$H,2,0)</f>
        <v>Jan</v>
      </c>
      <c r="AJ43" s="3" t="str">
        <f>VLOOKUP(($C$3+AJ$6),'Dates conversion sheet'!$G:$H,2,0)</f>
        <v>Feb</v>
      </c>
      <c r="AK43" s="3" t="str">
        <f>VLOOKUP(($C$3+AK$6),'Dates conversion sheet'!$G:$H,2,0)</f>
        <v>Mar</v>
      </c>
      <c r="AL43" s="3" t="str">
        <f>VLOOKUP(($C$3+AL$6),'Dates conversion sheet'!$G:$H,2,0)</f>
        <v>Apr</v>
      </c>
      <c r="AM43" s="3" t="str">
        <f>VLOOKUP(($C$3+AM$6),'Dates conversion sheet'!$G:$H,2,0)</f>
        <v>May</v>
      </c>
      <c r="AN43" s="3" t="str">
        <f>VLOOKUP(($C$3+AN$6),'Dates conversion sheet'!$G:$H,2,0)</f>
        <v>Jun</v>
      </c>
    </row>
    <row r="44" spans="1:40" ht="24" customHeight="1" thickBot="1">
      <c r="B44" s="210"/>
      <c r="C44" s="212"/>
      <c r="D44" s="214"/>
      <c r="E44" s="4">
        <f>$C$4</f>
        <v>2022</v>
      </c>
      <c r="F44" s="4">
        <f>IF(F$7="Jan",E$8+1,E$8)</f>
        <v>2022</v>
      </c>
      <c r="G44" s="4">
        <f t="shared" ref="G44:AN44" si="15">IF(G$7="Jan",F$8+1,F$8)</f>
        <v>2022</v>
      </c>
      <c r="H44" s="4">
        <f t="shared" si="15"/>
        <v>2022</v>
      </c>
      <c r="I44" s="4">
        <f t="shared" si="15"/>
        <v>2022</v>
      </c>
      <c r="J44" s="4">
        <f t="shared" si="15"/>
        <v>2022</v>
      </c>
      <c r="K44" s="4">
        <f t="shared" si="15"/>
        <v>2023</v>
      </c>
      <c r="L44" s="4">
        <f t="shared" si="15"/>
        <v>2023</v>
      </c>
      <c r="M44" s="4">
        <f t="shared" si="15"/>
        <v>2023</v>
      </c>
      <c r="N44" s="4">
        <f t="shared" si="15"/>
        <v>2023</v>
      </c>
      <c r="O44" s="4">
        <f t="shared" si="15"/>
        <v>2023</v>
      </c>
      <c r="P44" s="4">
        <f t="shared" si="15"/>
        <v>2023</v>
      </c>
      <c r="Q44" s="4">
        <f t="shared" si="15"/>
        <v>2023</v>
      </c>
      <c r="R44" s="4">
        <f t="shared" si="15"/>
        <v>2023</v>
      </c>
      <c r="S44" s="4">
        <f t="shared" si="15"/>
        <v>2023</v>
      </c>
      <c r="T44" s="4">
        <f t="shared" si="15"/>
        <v>2023</v>
      </c>
      <c r="U44" s="4">
        <f t="shared" si="15"/>
        <v>2023</v>
      </c>
      <c r="V44" s="4">
        <f t="shared" si="15"/>
        <v>2023</v>
      </c>
      <c r="W44" s="4">
        <f t="shared" si="15"/>
        <v>2024</v>
      </c>
      <c r="X44" s="4">
        <f t="shared" si="15"/>
        <v>2024</v>
      </c>
      <c r="Y44" s="4">
        <f t="shared" si="15"/>
        <v>2024</v>
      </c>
      <c r="Z44" s="4">
        <f t="shared" si="15"/>
        <v>2024</v>
      </c>
      <c r="AA44" s="4">
        <f t="shared" si="15"/>
        <v>2024</v>
      </c>
      <c r="AB44" s="4">
        <f t="shared" si="15"/>
        <v>2024</v>
      </c>
      <c r="AC44" s="4">
        <f t="shared" si="15"/>
        <v>2024</v>
      </c>
      <c r="AD44" s="4">
        <f t="shared" si="15"/>
        <v>2024</v>
      </c>
      <c r="AE44" s="4">
        <f t="shared" si="15"/>
        <v>2024</v>
      </c>
      <c r="AF44" s="4">
        <f t="shared" si="15"/>
        <v>2024</v>
      </c>
      <c r="AG44" s="4">
        <f t="shared" si="15"/>
        <v>2024</v>
      </c>
      <c r="AH44" s="4">
        <f t="shared" si="15"/>
        <v>2024</v>
      </c>
      <c r="AI44" s="4">
        <f t="shared" si="15"/>
        <v>2025</v>
      </c>
      <c r="AJ44" s="4">
        <f t="shared" si="15"/>
        <v>2025</v>
      </c>
      <c r="AK44" s="4">
        <f t="shared" si="15"/>
        <v>2025</v>
      </c>
      <c r="AL44" s="4">
        <f t="shared" si="15"/>
        <v>2025</v>
      </c>
      <c r="AM44" s="4">
        <f t="shared" si="15"/>
        <v>2025</v>
      </c>
      <c r="AN44" s="4">
        <f t="shared" si="15"/>
        <v>2025</v>
      </c>
    </row>
    <row r="45" spans="1:40" ht="35.25" customHeight="1">
      <c r="A45" s="94"/>
      <c r="B45" s="128" t="s">
        <v>2</v>
      </c>
      <c r="C45" s="101" t="s">
        <v>133</v>
      </c>
      <c r="D45" s="95"/>
      <c r="E45" s="7">
        <f>IFERROR(INDEX('RCCP Conversion'!$B$2:$AL$9999,MATCH('RCCP-MIX-3'!$B42,'RCCP Conversion'!$B$2:$B$9999,0),MATCH(CONCATENATE('RCCP-MIX-3'!E$8,'RCCP-MIX-3'!E$7),'RCCP Conversion'!$B$2:$AL$2,0)),0)</f>
        <v>0</v>
      </c>
      <c r="F45" s="7">
        <f>IFERROR(INDEX('RCCP Conversion'!$B$2:$AL$9999,MATCH('RCCP-MIX-3'!$B42,'RCCP Conversion'!$B$2:$B$9999,0),MATCH(CONCATENATE('RCCP-MIX-3'!F$8,'RCCP-MIX-3'!F$7),'RCCP Conversion'!$B$2:$AL$2,0)),0)</f>
        <v>0</v>
      </c>
      <c r="G45" s="7">
        <f>IFERROR(INDEX('RCCP Conversion'!$B$2:$AL$9999,MATCH('RCCP-MIX-3'!$B42,'RCCP Conversion'!$B$2:$B$9999,0),MATCH(CONCATENATE('RCCP-MIX-3'!G$8,'RCCP-MIX-3'!G$7),'RCCP Conversion'!$B$2:$AL$2,0)),0)</f>
        <v>0</v>
      </c>
      <c r="H45" s="7">
        <f>IFERROR(INDEX('RCCP Conversion'!$B$2:$AL$9999,MATCH('RCCP-MIX-3'!$B42,'RCCP Conversion'!$B$2:$B$9999,0),MATCH(CONCATENATE('RCCP-MIX-3'!H$8,'RCCP-MIX-3'!H$7),'RCCP Conversion'!$B$2:$AL$2,0)),0)</f>
        <v>0</v>
      </c>
      <c r="I45" s="7">
        <f>IFERROR(INDEX('RCCP Conversion'!$B$2:$AL$9999,MATCH('RCCP-MIX-3'!$B42,'RCCP Conversion'!$B$2:$B$9999,0),MATCH(CONCATENATE('RCCP-MIX-3'!I$8,'RCCP-MIX-3'!I$7),'RCCP Conversion'!$B$2:$AL$2,0)),0)</f>
        <v>0</v>
      </c>
      <c r="J45" s="7">
        <f>IFERROR(INDEX('RCCP Conversion'!$B$2:$AL$9999,MATCH('RCCP-MIX-3'!$B42,'RCCP Conversion'!$B$2:$B$9999,0),MATCH(CONCATENATE('RCCP-MIX-3'!J$8,'RCCP-MIX-3'!J$7),'RCCP Conversion'!$B$2:$AL$2,0)),0)</f>
        <v>0</v>
      </c>
      <c r="K45" s="7">
        <f>IFERROR(INDEX('RCCP Conversion'!$B$2:$AL$9999,MATCH('RCCP-MIX-3'!$B42,'RCCP Conversion'!$B$2:$B$9999,0),MATCH(CONCATENATE('RCCP-MIX-3'!K$8,'RCCP-MIX-3'!K$7),'RCCP Conversion'!$B$2:$AL$2,0)),0)</f>
        <v>0</v>
      </c>
      <c r="L45" s="7">
        <f>IFERROR(INDEX('RCCP Conversion'!$B$2:$AL$9999,MATCH('RCCP-MIX-3'!$B42,'RCCP Conversion'!$B$2:$B$9999,0),MATCH(CONCATENATE('RCCP-MIX-3'!L$8,'RCCP-MIX-3'!L$7),'RCCP Conversion'!$B$2:$AL$2,0)),0)</f>
        <v>0</v>
      </c>
      <c r="M45" s="7">
        <f>IFERROR(INDEX('RCCP Conversion'!$B$2:$AL$9999,MATCH('RCCP-MIX-3'!$B42,'RCCP Conversion'!$B$2:$B$9999,0),MATCH(CONCATENATE('RCCP-MIX-3'!M$8,'RCCP-MIX-3'!M$7),'RCCP Conversion'!$B$2:$AL$2,0)),0)</f>
        <v>0</v>
      </c>
      <c r="N45" s="7">
        <f>IFERROR(INDEX('RCCP Conversion'!$B$2:$AL$9999,MATCH('RCCP-MIX-3'!$B42,'RCCP Conversion'!$B$2:$B$9999,0),MATCH(CONCATENATE('RCCP-MIX-3'!N$8,'RCCP-MIX-3'!N$7),'RCCP Conversion'!$B$2:$AL$2,0)),0)</f>
        <v>0</v>
      </c>
      <c r="O45" s="7">
        <f>IFERROR(INDEX('RCCP Conversion'!$B$2:$AL$9999,MATCH('RCCP-MIX-3'!$B42,'RCCP Conversion'!$B$2:$B$9999,0),MATCH(CONCATENATE('RCCP-MIX-3'!O$8,'RCCP-MIX-3'!O$7),'RCCP Conversion'!$B$2:$AL$2,0)),0)</f>
        <v>0</v>
      </c>
      <c r="P45" s="7">
        <f>IFERROR(INDEX('RCCP Conversion'!$B$2:$AL$9999,MATCH('RCCP-MIX-3'!$B42,'RCCP Conversion'!$B$2:$B$9999,0),MATCH(CONCATENATE('RCCP-MIX-3'!P$8,'RCCP-MIX-3'!P$7),'RCCP Conversion'!$B$2:$AL$2,0)),0)</f>
        <v>0</v>
      </c>
      <c r="Q45" s="7">
        <f>IFERROR(INDEX('RCCP Conversion'!$B$2:$AL$9999,MATCH('RCCP-MIX-3'!$B42,'RCCP Conversion'!$B$2:$B$9999,0),MATCH(CONCATENATE('RCCP-MIX-3'!Q$8,'RCCP-MIX-3'!Q$7),'RCCP Conversion'!$B$2:$AL$2,0)),0)</f>
        <v>0</v>
      </c>
      <c r="R45" s="7">
        <f>IFERROR(INDEX('RCCP Conversion'!$B$2:$AL$9999,MATCH('RCCP-MIX-3'!$B42,'RCCP Conversion'!$B$2:$B$9999,0),MATCH(CONCATENATE('RCCP-MIX-3'!R$8,'RCCP-MIX-3'!R$7),'RCCP Conversion'!$B$2:$AL$2,0)),0)</f>
        <v>0</v>
      </c>
      <c r="S45" s="7">
        <f>IFERROR(INDEX('RCCP Conversion'!$B$2:$AL$9999,MATCH('RCCP-MIX-3'!$B42,'RCCP Conversion'!$B$2:$B$9999,0),MATCH(CONCATENATE('RCCP-MIX-3'!S$8,'RCCP-MIX-3'!S$7),'RCCP Conversion'!$B$2:$AL$2,0)),0)</f>
        <v>0</v>
      </c>
      <c r="T45" s="7">
        <f>IFERROR(INDEX('RCCP Conversion'!$B$2:$AL$9999,MATCH('RCCP-MIX-3'!$B42,'RCCP Conversion'!$B$2:$B$9999,0),MATCH(CONCATENATE('RCCP-MIX-3'!T$8,'RCCP-MIX-3'!T$7),'RCCP Conversion'!$B$2:$AL$2,0)),0)</f>
        <v>0</v>
      </c>
      <c r="U45" s="7">
        <f>IFERROR(INDEX('RCCP Conversion'!$B$2:$AL$9999,MATCH('RCCP-MIX-3'!$B42,'RCCP Conversion'!$B$2:$B$9999,0),MATCH(CONCATENATE('RCCP-MIX-3'!U$8,'RCCP-MIX-3'!U$7),'RCCP Conversion'!$B$2:$AL$2,0)),0)</f>
        <v>0</v>
      </c>
      <c r="V45" s="7">
        <f>IFERROR(INDEX('RCCP Conversion'!$B$2:$AL$9999,MATCH('RCCP-MIX-3'!$B42,'RCCP Conversion'!$B$2:$B$9999,0),MATCH(CONCATENATE('RCCP-MIX-3'!V$8,'RCCP-MIX-3'!V$7),'RCCP Conversion'!$B$2:$AL$2,0)),0)</f>
        <v>0</v>
      </c>
      <c r="W45" s="7">
        <f>IFERROR(INDEX('RCCP Conversion'!$B$2:$AL$9999,MATCH('RCCP-MIX-3'!$B42,'RCCP Conversion'!$B$2:$B$9999,0),MATCH(CONCATENATE('RCCP-MIX-3'!W$8,'RCCP-MIX-3'!W$7),'RCCP Conversion'!$B$2:$AL$2,0)),0)</f>
        <v>0</v>
      </c>
      <c r="X45" s="7">
        <f>IFERROR(INDEX('RCCP Conversion'!$B$2:$AL$9999,MATCH('RCCP-MIX-3'!$B42,'RCCP Conversion'!$B$2:$B$9999,0),MATCH(CONCATENATE('RCCP-MIX-3'!X$8,'RCCP-MIX-3'!X$7),'RCCP Conversion'!$B$2:$AL$2,0)),0)</f>
        <v>0</v>
      </c>
      <c r="Y45" s="7">
        <f>IFERROR(INDEX('RCCP Conversion'!$B$2:$AL$9999,MATCH('RCCP-MIX-3'!$B42,'RCCP Conversion'!$B$2:$B$9999,0),MATCH(CONCATENATE('RCCP-MIX-3'!Y$8,'RCCP-MIX-3'!Y$7),'RCCP Conversion'!$B$2:$AL$2,0)),0)</f>
        <v>0</v>
      </c>
      <c r="Z45" s="7">
        <f>IFERROR(INDEX('RCCP Conversion'!$B$2:$AL$9999,MATCH('RCCP-MIX-3'!$B42,'RCCP Conversion'!$B$2:$B$9999,0),MATCH(CONCATENATE('RCCP-MIX-3'!Z$8,'RCCP-MIX-3'!Z$7),'RCCP Conversion'!$B$2:$AL$2,0)),0)</f>
        <v>0</v>
      </c>
      <c r="AA45" s="7">
        <f>IFERROR(INDEX('RCCP Conversion'!$B$2:$AL$9999,MATCH('RCCP-MIX-3'!$B42,'RCCP Conversion'!$B$2:$B$9999,0),MATCH(CONCATENATE('RCCP-MIX-3'!AA$8,'RCCP-MIX-3'!AA$7),'RCCP Conversion'!$B$2:$AL$2,0)),0)</f>
        <v>0</v>
      </c>
      <c r="AB45" s="7">
        <f>IFERROR(INDEX('RCCP Conversion'!$B$2:$AL$9999,MATCH('RCCP-MIX-3'!$B42,'RCCP Conversion'!$B$2:$B$9999,0),MATCH(CONCATENATE('RCCP-MIX-3'!AB$8,'RCCP-MIX-3'!AB$7),'RCCP Conversion'!$B$2:$AL$2,0)),0)</f>
        <v>0</v>
      </c>
      <c r="AC45" s="7">
        <f>IFERROR(INDEX('RCCP Conversion'!$B$2:$AL$9999,MATCH('RCCP-MIX-3'!$B42,'RCCP Conversion'!$B$2:$B$9999,0),MATCH(CONCATENATE('RCCP-MIX-3'!AC$8,'RCCP-MIX-3'!AC$7),'RCCP Conversion'!$B$2:$AL$2,0)),0)</f>
        <v>0</v>
      </c>
      <c r="AD45" s="7">
        <f>IFERROR(INDEX('RCCP Conversion'!$B$2:$AL$9999,MATCH('RCCP-MIX-3'!$B42,'RCCP Conversion'!$B$2:$B$9999,0),MATCH(CONCATENATE('RCCP-MIX-3'!AD$8,'RCCP-MIX-3'!AD$7),'RCCP Conversion'!$B$2:$AL$2,0)),0)</f>
        <v>0</v>
      </c>
      <c r="AE45" s="7">
        <f>IFERROR(INDEX('RCCP Conversion'!$B$2:$AL$9999,MATCH('RCCP-MIX-3'!$B42,'RCCP Conversion'!$B$2:$B$9999,0),MATCH(CONCATENATE('RCCP-MIX-3'!AE$8,'RCCP-MIX-3'!AE$7),'RCCP Conversion'!$B$2:$AL$2,0)),0)</f>
        <v>0</v>
      </c>
      <c r="AF45" s="7">
        <f>IFERROR(INDEX('RCCP Conversion'!$B$2:$AL$9999,MATCH('RCCP-MIX-3'!$B42,'RCCP Conversion'!$B$2:$B$9999,0),MATCH(CONCATENATE('RCCP-MIX-3'!AF$8,'RCCP-MIX-3'!AF$7),'RCCP Conversion'!$B$2:$AL$2,0)),0)</f>
        <v>0</v>
      </c>
      <c r="AG45" s="7">
        <f>IFERROR(INDEX('RCCP Conversion'!$B$2:$AL$9999,MATCH('RCCP-MIX-3'!$B42,'RCCP Conversion'!$B$2:$B$9999,0),MATCH(CONCATENATE('RCCP-MIX-3'!AG$8,'RCCP-MIX-3'!AG$7),'RCCP Conversion'!$B$2:$AL$2,0)),0)</f>
        <v>0</v>
      </c>
      <c r="AH45" s="7">
        <f>IFERROR(INDEX('RCCP Conversion'!$B$2:$AL$9999,MATCH('RCCP-MIX-3'!$B42,'RCCP Conversion'!$B$2:$B$9999,0),MATCH(CONCATENATE('RCCP-MIX-3'!AH$8,'RCCP-MIX-3'!AH$7),'RCCP Conversion'!$B$2:$AL$2,0)),0)</f>
        <v>0</v>
      </c>
      <c r="AI45" s="7">
        <f>IFERROR(INDEX('RCCP Conversion'!$B$2:$AL$9999,MATCH('RCCP-MIX-3'!$B42,'RCCP Conversion'!$B$2:$B$9999,0),MATCH(CONCATENATE('RCCP-MIX-3'!AI$8,'RCCP-MIX-3'!AI$7),'RCCP Conversion'!$B$2:$AL$2,0)),0)</f>
        <v>0</v>
      </c>
      <c r="AJ45" s="7">
        <f>IFERROR(INDEX('RCCP Conversion'!$B$2:$AL$9999,MATCH('RCCP-MIX-3'!$B42,'RCCP Conversion'!$B$2:$B$9999,0),MATCH(CONCATENATE('RCCP-MIX-3'!AJ$8,'RCCP-MIX-3'!AJ$7),'RCCP Conversion'!$B$2:$AL$2,0)),0)</f>
        <v>0</v>
      </c>
      <c r="AK45" s="7">
        <f>IFERROR(INDEX('RCCP Conversion'!$B$2:$AL$9999,MATCH('RCCP-MIX-3'!$B42,'RCCP Conversion'!$B$2:$B$9999,0),MATCH(CONCATENATE('RCCP-MIX-3'!AK$8,'RCCP-MIX-3'!AK$7),'RCCP Conversion'!$B$2:$AL$2,0)),0)</f>
        <v>0</v>
      </c>
      <c r="AL45" s="7">
        <f>IFERROR(INDEX('RCCP Conversion'!$B$2:$AL$9999,MATCH('RCCP-MIX-3'!$B42,'RCCP Conversion'!$B$2:$B$9999,0),MATCH(CONCATENATE('RCCP-MIX-3'!AL$8,'RCCP-MIX-3'!AL$7),'RCCP Conversion'!$B$2:$AL$2,0)),0)</f>
        <v>0</v>
      </c>
      <c r="AM45" s="7">
        <f>IFERROR(INDEX('RCCP Conversion'!$B$2:$AL$9999,MATCH('RCCP-MIX-3'!$B42,'RCCP Conversion'!$B$2:$B$9999,0),MATCH(CONCATENATE('RCCP-MIX-3'!AM$8,'RCCP-MIX-3'!AM$7),'RCCP Conversion'!$B$2:$AL$2,0)),0)</f>
        <v>0</v>
      </c>
      <c r="AN45" s="7">
        <f>IFERROR(INDEX('RCCP Conversion'!$B$2:$AL$9999,MATCH('RCCP-MIX-3'!$B42,'RCCP Conversion'!$B$2:$B$9999,0),MATCH(CONCATENATE('RCCP-MIX-3'!AN$8,'RCCP-MIX-3'!AN$7),'RCCP Conversion'!$B$2:$AL$2,0)),0)</f>
        <v>0</v>
      </c>
    </row>
    <row r="46" spans="1:40" ht="21.75" customHeight="1">
      <c r="B46" s="129" t="s">
        <v>77</v>
      </c>
      <c r="C46" s="102" t="s">
        <v>78</v>
      </c>
      <c r="D46" s="16"/>
      <c r="E46" s="8">
        <f t="shared" ref="E46:AN46" si="16">SUM(E45:E45)</f>
        <v>0</v>
      </c>
      <c r="F46" s="8">
        <f t="shared" si="16"/>
        <v>0</v>
      </c>
      <c r="G46" s="8">
        <f t="shared" si="16"/>
        <v>0</v>
      </c>
      <c r="H46" s="8">
        <f t="shared" si="16"/>
        <v>0</v>
      </c>
      <c r="I46" s="8">
        <f t="shared" si="16"/>
        <v>0</v>
      </c>
      <c r="J46" s="8">
        <f t="shared" si="16"/>
        <v>0</v>
      </c>
      <c r="K46" s="8">
        <f t="shared" si="16"/>
        <v>0</v>
      </c>
      <c r="L46" s="8">
        <f t="shared" si="16"/>
        <v>0</v>
      </c>
      <c r="M46" s="8">
        <f t="shared" si="16"/>
        <v>0</v>
      </c>
      <c r="N46" s="8">
        <f t="shared" si="16"/>
        <v>0</v>
      </c>
      <c r="O46" s="8">
        <f t="shared" si="16"/>
        <v>0</v>
      </c>
      <c r="P46" s="8">
        <f t="shared" si="16"/>
        <v>0</v>
      </c>
      <c r="Q46" s="8">
        <f t="shared" si="16"/>
        <v>0</v>
      </c>
      <c r="R46" s="8">
        <f t="shared" si="16"/>
        <v>0</v>
      </c>
      <c r="S46" s="8">
        <f t="shared" si="16"/>
        <v>0</v>
      </c>
      <c r="T46" s="8">
        <f t="shared" si="16"/>
        <v>0</v>
      </c>
      <c r="U46" s="8">
        <f t="shared" si="16"/>
        <v>0</v>
      </c>
      <c r="V46" s="8">
        <f t="shared" si="16"/>
        <v>0</v>
      </c>
      <c r="W46" s="8">
        <f t="shared" si="16"/>
        <v>0</v>
      </c>
      <c r="X46" s="8">
        <f t="shared" si="16"/>
        <v>0</v>
      </c>
      <c r="Y46" s="8">
        <f t="shared" si="16"/>
        <v>0</v>
      </c>
      <c r="Z46" s="8">
        <f t="shared" si="16"/>
        <v>0</v>
      </c>
      <c r="AA46" s="8">
        <f t="shared" si="16"/>
        <v>0</v>
      </c>
      <c r="AB46" s="8">
        <f t="shared" si="16"/>
        <v>0</v>
      </c>
      <c r="AC46" s="8">
        <f t="shared" si="16"/>
        <v>0</v>
      </c>
      <c r="AD46" s="8">
        <f t="shared" si="16"/>
        <v>0</v>
      </c>
      <c r="AE46" s="8">
        <f t="shared" si="16"/>
        <v>0</v>
      </c>
      <c r="AF46" s="8">
        <f t="shared" si="16"/>
        <v>0</v>
      </c>
      <c r="AG46" s="8">
        <f t="shared" si="16"/>
        <v>0</v>
      </c>
      <c r="AH46" s="8">
        <f t="shared" si="16"/>
        <v>0</v>
      </c>
      <c r="AI46" s="8">
        <f t="shared" si="16"/>
        <v>0</v>
      </c>
      <c r="AJ46" s="8">
        <f t="shared" si="16"/>
        <v>0</v>
      </c>
      <c r="AK46" s="8">
        <f t="shared" si="16"/>
        <v>0</v>
      </c>
      <c r="AL46" s="8">
        <f t="shared" si="16"/>
        <v>0</v>
      </c>
      <c r="AM46" s="8">
        <f t="shared" si="16"/>
        <v>0</v>
      </c>
      <c r="AN46" s="8">
        <f t="shared" si="16"/>
        <v>0</v>
      </c>
    </row>
    <row r="47" spans="1:40" ht="30.75" customHeight="1">
      <c r="B47" s="129" t="s">
        <v>79</v>
      </c>
      <c r="C47" s="103" t="s">
        <v>80</v>
      </c>
      <c r="D47" s="15">
        <v>0</v>
      </c>
      <c r="E47" s="9">
        <f t="shared" ref="E47:AN47" si="17">E45*$D47</f>
        <v>0</v>
      </c>
      <c r="F47" s="9">
        <f t="shared" si="17"/>
        <v>0</v>
      </c>
      <c r="G47" s="9">
        <f t="shared" si="17"/>
        <v>0</v>
      </c>
      <c r="H47" s="9">
        <f t="shared" si="17"/>
        <v>0</v>
      </c>
      <c r="I47" s="9">
        <f t="shared" si="17"/>
        <v>0</v>
      </c>
      <c r="J47" s="9">
        <f t="shared" si="17"/>
        <v>0</v>
      </c>
      <c r="K47" s="9">
        <f t="shared" si="17"/>
        <v>0</v>
      </c>
      <c r="L47" s="9">
        <f t="shared" si="17"/>
        <v>0</v>
      </c>
      <c r="M47" s="9">
        <f t="shared" si="17"/>
        <v>0</v>
      </c>
      <c r="N47" s="9">
        <f t="shared" si="17"/>
        <v>0</v>
      </c>
      <c r="O47" s="9">
        <f t="shared" si="17"/>
        <v>0</v>
      </c>
      <c r="P47" s="9">
        <f t="shared" si="17"/>
        <v>0</v>
      </c>
      <c r="Q47" s="9">
        <f t="shared" si="17"/>
        <v>0</v>
      </c>
      <c r="R47" s="9">
        <f t="shared" si="17"/>
        <v>0</v>
      </c>
      <c r="S47" s="9">
        <f t="shared" si="17"/>
        <v>0</v>
      </c>
      <c r="T47" s="9">
        <f t="shared" si="17"/>
        <v>0</v>
      </c>
      <c r="U47" s="9">
        <f t="shared" si="17"/>
        <v>0</v>
      </c>
      <c r="V47" s="9">
        <f t="shared" si="17"/>
        <v>0</v>
      </c>
      <c r="W47" s="9">
        <f t="shared" si="17"/>
        <v>0</v>
      </c>
      <c r="X47" s="9">
        <f t="shared" si="17"/>
        <v>0</v>
      </c>
      <c r="Y47" s="9">
        <f t="shared" si="17"/>
        <v>0</v>
      </c>
      <c r="Z47" s="9">
        <f t="shared" si="17"/>
        <v>0</v>
      </c>
      <c r="AA47" s="9">
        <f t="shared" si="17"/>
        <v>0</v>
      </c>
      <c r="AB47" s="9">
        <f t="shared" si="17"/>
        <v>0</v>
      </c>
      <c r="AC47" s="9">
        <f t="shared" si="17"/>
        <v>0</v>
      </c>
      <c r="AD47" s="9">
        <f t="shared" si="17"/>
        <v>0</v>
      </c>
      <c r="AE47" s="9">
        <f t="shared" si="17"/>
        <v>0</v>
      </c>
      <c r="AF47" s="9">
        <f t="shared" si="17"/>
        <v>0</v>
      </c>
      <c r="AG47" s="9">
        <f t="shared" si="17"/>
        <v>0</v>
      </c>
      <c r="AH47" s="9">
        <f t="shared" si="17"/>
        <v>0</v>
      </c>
      <c r="AI47" s="9">
        <f t="shared" si="17"/>
        <v>0</v>
      </c>
      <c r="AJ47" s="9">
        <f t="shared" si="17"/>
        <v>0</v>
      </c>
      <c r="AK47" s="9">
        <f t="shared" si="17"/>
        <v>0</v>
      </c>
      <c r="AL47" s="9">
        <f t="shared" si="17"/>
        <v>0</v>
      </c>
      <c r="AM47" s="9">
        <f t="shared" si="17"/>
        <v>0</v>
      </c>
      <c r="AN47" s="9">
        <f t="shared" si="17"/>
        <v>0</v>
      </c>
    </row>
    <row r="48" spans="1:40" ht="30.75" customHeight="1">
      <c r="B48" s="130" t="s">
        <v>81</v>
      </c>
      <c r="C48" s="104" t="s">
        <v>82</v>
      </c>
      <c r="D48" s="96"/>
      <c r="E48" s="97">
        <f t="shared" ref="E48:AN48" si="18">SUM(E45:E45,E47,E49:E49)</f>
        <v>0</v>
      </c>
      <c r="F48" s="97">
        <f t="shared" si="18"/>
        <v>0</v>
      </c>
      <c r="G48" s="97">
        <f t="shared" si="18"/>
        <v>0</v>
      </c>
      <c r="H48" s="97">
        <f t="shared" si="18"/>
        <v>0</v>
      </c>
      <c r="I48" s="97">
        <f t="shared" si="18"/>
        <v>0</v>
      </c>
      <c r="J48" s="97">
        <f t="shared" si="18"/>
        <v>0</v>
      </c>
      <c r="K48" s="97">
        <f t="shared" si="18"/>
        <v>0</v>
      </c>
      <c r="L48" s="97">
        <f t="shared" si="18"/>
        <v>0</v>
      </c>
      <c r="M48" s="97">
        <f t="shared" si="18"/>
        <v>0</v>
      </c>
      <c r="N48" s="97">
        <f t="shared" si="18"/>
        <v>0</v>
      </c>
      <c r="O48" s="97">
        <f t="shared" si="18"/>
        <v>0</v>
      </c>
      <c r="P48" s="97">
        <f t="shared" si="18"/>
        <v>0</v>
      </c>
      <c r="Q48" s="97">
        <f t="shared" si="18"/>
        <v>0</v>
      </c>
      <c r="R48" s="97">
        <f t="shared" si="18"/>
        <v>0</v>
      </c>
      <c r="S48" s="97">
        <f t="shared" si="18"/>
        <v>0</v>
      </c>
      <c r="T48" s="97">
        <f t="shared" si="18"/>
        <v>0</v>
      </c>
      <c r="U48" s="97">
        <f t="shared" si="18"/>
        <v>0</v>
      </c>
      <c r="V48" s="97">
        <f t="shared" si="18"/>
        <v>0</v>
      </c>
      <c r="W48" s="97">
        <f t="shared" si="18"/>
        <v>0</v>
      </c>
      <c r="X48" s="97">
        <f t="shared" si="18"/>
        <v>0</v>
      </c>
      <c r="Y48" s="97">
        <f t="shared" si="18"/>
        <v>0</v>
      </c>
      <c r="Z48" s="97">
        <f t="shared" si="18"/>
        <v>0</v>
      </c>
      <c r="AA48" s="97">
        <f t="shared" si="18"/>
        <v>0</v>
      </c>
      <c r="AB48" s="97">
        <f t="shared" si="18"/>
        <v>0</v>
      </c>
      <c r="AC48" s="97">
        <f t="shared" si="18"/>
        <v>0</v>
      </c>
      <c r="AD48" s="97">
        <f t="shared" si="18"/>
        <v>0</v>
      </c>
      <c r="AE48" s="97">
        <f t="shared" si="18"/>
        <v>0</v>
      </c>
      <c r="AF48" s="97">
        <f t="shared" si="18"/>
        <v>0</v>
      </c>
      <c r="AG48" s="97">
        <f t="shared" si="18"/>
        <v>0</v>
      </c>
      <c r="AH48" s="97">
        <f t="shared" si="18"/>
        <v>0</v>
      </c>
      <c r="AI48" s="97">
        <f t="shared" si="18"/>
        <v>0</v>
      </c>
      <c r="AJ48" s="97">
        <f t="shared" si="18"/>
        <v>0</v>
      </c>
      <c r="AK48" s="97">
        <f t="shared" si="18"/>
        <v>0</v>
      </c>
      <c r="AL48" s="97">
        <f t="shared" si="18"/>
        <v>0</v>
      </c>
      <c r="AM48" s="97">
        <f t="shared" si="18"/>
        <v>0</v>
      </c>
      <c r="AN48" s="97">
        <f t="shared" si="18"/>
        <v>0</v>
      </c>
    </row>
    <row r="49" spans="2:40" ht="39.5" thickBot="1">
      <c r="B49" s="131" t="s">
        <v>83</v>
      </c>
      <c r="C49" s="105" t="s">
        <v>84</v>
      </c>
      <c r="D49" s="39"/>
      <c r="E49" s="13"/>
      <c r="F49" s="14"/>
      <c r="G49" s="14"/>
      <c r="H49" s="14"/>
      <c r="I49" s="14"/>
      <c r="J49" s="14"/>
      <c r="K49" s="14"/>
      <c r="L49" s="14"/>
      <c r="M49" s="14"/>
      <c r="N49" s="14"/>
      <c r="O49" s="14"/>
      <c r="P49" s="14"/>
      <c r="Q49" s="13"/>
      <c r="R49" s="14"/>
      <c r="S49" s="14"/>
      <c r="T49" s="14"/>
      <c r="U49" s="14"/>
      <c r="V49" s="14"/>
      <c r="W49" s="14"/>
      <c r="X49" s="14"/>
      <c r="Y49" s="14"/>
      <c r="Z49" s="14"/>
      <c r="AA49" s="14"/>
      <c r="AB49" s="14"/>
      <c r="AC49" s="14"/>
      <c r="AD49" s="14"/>
      <c r="AE49" s="14"/>
      <c r="AF49" s="14"/>
      <c r="AG49" s="14"/>
      <c r="AH49" s="14"/>
      <c r="AI49" s="14"/>
      <c r="AJ49" s="14"/>
      <c r="AK49" s="14"/>
      <c r="AL49" s="14"/>
      <c r="AM49" s="14"/>
      <c r="AN49" s="14"/>
    </row>
    <row r="50" spans="2:40" ht="66.75" customHeight="1">
      <c r="B50" s="132" t="s">
        <v>85</v>
      </c>
      <c r="C50" s="106" t="s">
        <v>134</v>
      </c>
      <c r="D50" s="81"/>
      <c r="E50" s="76"/>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7"/>
      <c r="AN50" s="77"/>
    </row>
    <row r="51" spans="2:40" ht="45.75" customHeight="1" thickBot="1">
      <c r="B51" s="133" t="s">
        <v>86</v>
      </c>
      <c r="C51" s="107" t="s">
        <v>135</v>
      </c>
      <c r="D51" s="82"/>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row>
    <row r="52" spans="2:40" ht="50.25" customHeight="1" thickBot="1">
      <c r="B52" s="134" t="s">
        <v>87</v>
      </c>
      <c r="C52" s="108" t="s">
        <v>88</v>
      </c>
      <c r="D52" s="73"/>
      <c r="E52" s="80">
        <f t="shared" ref="E52:AN52" si="19">E48+E50-E51</f>
        <v>0</v>
      </c>
      <c r="F52" s="80">
        <f t="shared" si="19"/>
        <v>0</v>
      </c>
      <c r="G52" s="80">
        <f t="shared" si="19"/>
        <v>0</v>
      </c>
      <c r="H52" s="80">
        <f t="shared" si="19"/>
        <v>0</v>
      </c>
      <c r="I52" s="80">
        <f t="shared" si="19"/>
        <v>0</v>
      </c>
      <c r="J52" s="80">
        <f t="shared" si="19"/>
        <v>0</v>
      </c>
      <c r="K52" s="80">
        <f t="shared" si="19"/>
        <v>0</v>
      </c>
      <c r="L52" s="80">
        <f t="shared" si="19"/>
        <v>0</v>
      </c>
      <c r="M52" s="80">
        <f t="shared" si="19"/>
        <v>0</v>
      </c>
      <c r="N52" s="80">
        <f t="shared" si="19"/>
        <v>0</v>
      </c>
      <c r="O52" s="80">
        <f t="shared" si="19"/>
        <v>0</v>
      </c>
      <c r="P52" s="80">
        <f t="shared" si="19"/>
        <v>0</v>
      </c>
      <c r="Q52" s="80">
        <f t="shared" si="19"/>
        <v>0</v>
      </c>
      <c r="R52" s="80">
        <f t="shared" si="19"/>
        <v>0</v>
      </c>
      <c r="S52" s="80">
        <f t="shared" si="19"/>
        <v>0</v>
      </c>
      <c r="T52" s="80">
        <f t="shared" si="19"/>
        <v>0</v>
      </c>
      <c r="U52" s="80">
        <f t="shared" si="19"/>
        <v>0</v>
      </c>
      <c r="V52" s="80">
        <f t="shared" si="19"/>
        <v>0</v>
      </c>
      <c r="W52" s="80">
        <f t="shared" si="19"/>
        <v>0</v>
      </c>
      <c r="X52" s="80">
        <f t="shared" si="19"/>
        <v>0</v>
      </c>
      <c r="Y52" s="80">
        <f t="shared" si="19"/>
        <v>0</v>
      </c>
      <c r="Z52" s="80">
        <f t="shared" si="19"/>
        <v>0</v>
      </c>
      <c r="AA52" s="80">
        <f t="shared" si="19"/>
        <v>0</v>
      </c>
      <c r="AB52" s="80">
        <f t="shared" si="19"/>
        <v>0</v>
      </c>
      <c r="AC52" s="80">
        <f t="shared" si="19"/>
        <v>0</v>
      </c>
      <c r="AD52" s="80">
        <f t="shared" si="19"/>
        <v>0</v>
      </c>
      <c r="AE52" s="80">
        <f t="shared" si="19"/>
        <v>0</v>
      </c>
      <c r="AF52" s="80">
        <f t="shared" si="19"/>
        <v>0</v>
      </c>
      <c r="AG52" s="80">
        <f t="shared" si="19"/>
        <v>0</v>
      </c>
      <c r="AH52" s="80">
        <f t="shared" si="19"/>
        <v>0</v>
      </c>
      <c r="AI52" s="80">
        <f t="shared" si="19"/>
        <v>0</v>
      </c>
      <c r="AJ52" s="80">
        <f t="shared" si="19"/>
        <v>0</v>
      </c>
      <c r="AK52" s="80">
        <f t="shared" si="19"/>
        <v>0</v>
      </c>
      <c r="AL52" s="80">
        <f t="shared" si="19"/>
        <v>0</v>
      </c>
      <c r="AM52" s="80">
        <f t="shared" si="19"/>
        <v>0</v>
      </c>
      <c r="AN52" s="80">
        <f t="shared" si="19"/>
        <v>0</v>
      </c>
    </row>
    <row r="53" spans="2:40" ht="36" customHeight="1">
      <c r="B53" s="135" t="s">
        <v>68</v>
      </c>
      <c r="C53" s="109" t="s">
        <v>69</v>
      </c>
      <c r="D53" s="33"/>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row>
    <row r="54" spans="2:40" ht="45.75" customHeight="1" thickBot="1">
      <c r="B54" s="113" t="s">
        <v>89</v>
      </c>
      <c r="C54" s="110" t="s">
        <v>90</v>
      </c>
      <c r="D54" s="17"/>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2:40" ht="28.5" customHeight="1">
      <c r="B55" s="113" t="s">
        <v>70</v>
      </c>
      <c r="C55" s="110" t="s">
        <v>71</v>
      </c>
      <c r="D55" s="17"/>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spans="2:40" ht="27.75" customHeight="1" thickBot="1">
      <c r="B56" s="136" t="s">
        <v>91</v>
      </c>
      <c r="C56" s="111" t="s">
        <v>92</v>
      </c>
      <c r="D56" s="18"/>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2:40" ht="18" customHeight="1" thickBot="1">
      <c r="B57" s="74" t="s">
        <v>93</v>
      </c>
      <c r="C57" s="74" t="s">
        <v>94</v>
      </c>
      <c r="D57" s="75"/>
      <c r="E57" s="83">
        <f t="shared" ref="E57:AN57" si="20">SUM(E48,-E51)</f>
        <v>0</v>
      </c>
      <c r="F57" s="83">
        <f t="shared" si="20"/>
        <v>0</v>
      </c>
      <c r="G57" s="83">
        <f t="shared" si="20"/>
        <v>0</v>
      </c>
      <c r="H57" s="83">
        <f t="shared" si="20"/>
        <v>0</v>
      </c>
      <c r="I57" s="83">
        <f t="shared" si="20"/>
        <v>0</v>
      </c>
      <c r="J57" s="83">
        <f t="shared" si="20"/>
        <v>0</v>
      </c>
      <c r="K57" s="83">
        <f t="shared" si="20"/>
        <v>0</v>
      </c>
      <c r="L57" s="83">
        <f t="shared" si="20"/>
        <v>0</v>
      </c>
      <c r="M57" s="83">
        <f t="shared" si="20"/>
        <v>0</v>
      </c>
      <c r="N57" s="83">
        <f t="shared" si="20"/>
        <v>0</v>
      </c>
      <c r="O57" s="83">
        <f t="shared" si="20"/>
        <v>0</v>
      </c>
      <c r="P57" s="83">
        <f t="shared" si="20"/>
        <v>0</v>
      </c>
      <c r="Q57" s="83">
        <f t="shared" si="20"/>
        <v>0</v>
      </c>
      <c r="R57" s="83">
        <f t="shared" si="20"/>
        <v>0</v>
      </c>
      <c r="S57" s="83">
        <f t="shared" si="20"/>
        <v>0</v>
      </c>
      <c r="T57" s="83">
        <f t="shared" si="20"/>
        <v>0</v>
      </c>
      <c r="U57" s="83">
        <f t="shared" si="20"/>
        <v>0</v>
      </c>
      <c r="V57" s="83">
        <f t="shared" si="20"/>
        <v>0</v>
      </c>
      <c r="W57" s="83">
        <f t="shared" si="20"/>
        <v>0</v>
      </c>
      <c r="X57" s="83">
        <f t="shared" si="20"/>
        <v>0</v>
      </c>
      <c r="Y57" s="83">
        <f t="shared" si="20"/>
        <v>0</v>
      </c>
      <c r="Z57" s="83">
        <f t="shared" si="20"/>
        <v>0</v>
      </c>
      <c r="AA57" s="83">
        <f t="shared" si="20"/>
        <v>0</v>
      </c>
      <c r="AB57" s="83">
        <f t="shared" si="20"/>
        <v>0</v>
      </c>
      <c r="AC57" s="83">
        <f t="shared" si="20"/>
        <v>0</v>
      </c>
      <c r="AD57" s="83">
        <f t="shared" si="20"/>
        <v>0</v>
      </c>
      <c r="AE57" s="83">
        <f t="shared" si="20"/>
        <v>0</v>
      </c>
      <c r="AF57" s="83">
        <f t="shared" si="20"/>
        <v>0</v>
      </c>
      <c r="AG57" s="83">
        <f t="shared" si="20"/>
        <v>0</v>
      </c>
      <c r="AH57" s="83">
        <f t="shared" si="20"/>
        <v>0</v>
      </c>
      <c r="AI57" s="83">
        <f t="shared" si="20"/>
        <v>0</v>
      </c>
      <c r="AJ57" s="83">
        <f t="shared" si="20"/>
        <v>0</v>
      </c>
      <c r="AK57" s="83">
        <f t="shared" si="20"/>
        <v>0</v>
      </c>
      <c r="AL57" s="83">
        <f t="shared" si="20"/>
        <v>0</v>
      </c>
      <c r="AM57" s="83">
        <f t="shared" si="20"/>
        <v>0</v>
      </c>
      <c r="AN57" s="83">
        <f t="shared" si="20"/>
        <v>0</v>
      </c>
    </row>
  </sheetData>
  <sheetProtection selectLockedCells="1"/>
  <dataConsolidate/>
  <mergeCells count="10">
    <mergeCell ref="B43:B44"/>
    <mergeCell ref="C43:C44"/>
    <mergeCell ref="D43:D44"/>
    <mergeCell ref="B2:C2"/>
    <mergeCell ref="B7:B8"/>
    <mergeCell ref="C7:C8"/>
    <mergeCell ref="D7:D8"/>
    <mergeCell ref="B26:B27"/>
    <mergeCell ref="C26:C27"/>
    <mergeCell ref="D26:D27"/>
  </mergeCells>
  <conditionalFormatting sqref="E18:AN18">
    <cfRule type="expression" dxfId="17" priority="16">
      <formula>E18&gt;100%</formula>
    </cfRule>
    <cfRule type="expression" dxfId="16" priority="17">
      <formula>E18&gt;95%</formula>
    </cfRule>
    <cfRule type="expression" dxfId="15" priority="18">
      <formula>E18&lt;=95%</formula>
    </cfRule>
  </conditionalFormatting>
  <conditionalFormatting sqref="E20:AN21">
    <cfRule type="expression" dxfId="14" priority="13">
      <formula>E20&gt;100%</formula>
    </cfRule>
    <cfRule type="expression" dxfId="13" priority="14">
      <formula>E20&gt;95%</formula>
    </cfRule>
    <cfRule type="expression" dxfId="12" priority="15">
      <formula>E20&lt;=95%</formula>
    </cfRule>
  </conditionalFormatting>
  <conditionalFormatting sqref="E37:AN37">
    <cfRule type="expression" dxfId="11" priority="10">
      <formula>E37&gt;100%</formula>
    </cfRule>
    <cfRule type="expression" dxfId="10" priority="11">
      <formula>E37&gt;95%</formula>
    </cfRule>
    <cfRule type="expression" dxfId="9" priority="12">
      <formula>E37&lt;=95%</formula>
    </cfRule>
  </conditionalFormatting>
  <conditionalFormatting sqref="E39:AN39">
    <cfRule type="expression" dxfId="8" priority="7">
      <formula>E39&gt;100%</formula>
    </cfRule>
    <cfRule type="expression" dxfId="7" priority="8">
      <formula>E39&gt;95%</formula>
    </cfRule>
    <cfRule type="expression" dxfId="6" priority="9">
      <formula>E39&lt;=95%</formula>
    </cfRule>
  </conditionalFormatting>
  <conditionalFormatting sqref="E54:AN54">
    <cfRule type="expression" dxfId="5" priority="4">
      <formula>E54&gt;100%</formula>
    </cfRule>
    <cfRule type="expression" dxfId="4" priority="5">
      <formula>E54&gt;95%</formula>
    </cfRule>
    <cfRule type="expression" dxfId="3" priority="6">
      <formula>E54&lt;=95%</formula>
    </cfRule>
  </conditionalFormatting>
  <conditionalFormatting sqref="E56:AN56">
    <cfRule type="expression" dxfId="2" priority="1">
      <formula>E56&gt;100%</formula>
    </cfRule>
    <cfRule type="expression" dxfId="1" priority="2">
      <formula>E56&gt;95%</formula>
    </cfRule>
    <cfRule type="expression" dxfId="0" priority="3">
      <formula>E56&lt;=95%</formula>
    </cfRule>
  </conditionalFormatting>
  <dataValidations count="3">
    <dataValidation type="whole" operator="greaterThanOrEqual" allowBlank="1" showInputMessage="1" showErrorMessage="1" errorTitle="Enter absolute value" error="Only an absolute value (0 or higher) can be entered here. This will be deducted from the current volume." sqref="E15:AN15 E34:AN34 E51:AN51" xr:uid="{57B549DE-E95E-475E-9856-43EE8BAEE4B8}">
      <formula1>0</formula1>
    </dataValidation>
    <dataValidation type="whole" allowBlank="1" showInputMessage="1" showErrorMessage="1" errorTitle="Incorrect Value!" error="Please enter a value between 2000 and 2099" sqref="C4" xr:uid="{EA942926-9E41-4C98-AE7A-7FB58648E093}">
      <formula1>2000</formula1>
      <formula2>2099</formula2>
    </dataValidation>
    <dataValidation type="whole" allowBlank="1" showInputMessage="1" showErrorMessage="1" errorTitle="Unknown Value!" error="Please specify the month between 1 and 12" sqref="C3" xr:uid="{A909A33C-6B3B-467D-AC2B-3ED725AA7B46}">
      <formula1>1</formula1>
      <formula2>12</formula2>
    </dataValidation>
  </dataValidations>
  <pageMargins left="0.39370078740157483" right="0.39370078740157483" top="0.59055118110236227" bottom="0.59055118110236227" header="0.51181102362204722" footer="0.51181102362204722"/>
  <pageSetup paperSize="9" scale="49" orientation="portrait" r:id="rId1"/>
  <headerFooter alignWithMargins="0">
    <oddHeader>&amp;C&amp;A&amp;R&amp;D</oddHeader>
    <oddFooter>&amp;Z&amp;F</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2:H61"/>
  <sheetViews>
    <sheetView topLeftCell="A9" workbookViewId="0">
      <selection activeCell="O39" sqref="O39"/>
    </sheetView>
  </sheetViews>
  <sheetFormatPr defaultRowHeight="12.5"/>
  <sheetData>
    <row r="2" spans="1:8">
      <c r="A2" s="25">
        <v>1</v>
      </c>
      <c r="B2" s="26" t="s">
        <v>106</v>
      </c>
      <c r="C2" s="24" t="s">
        <v>107</v>
      </c>
      <c r="D2" s="25">
        <v>1</v>
      </c>
      <c r="G2">
        <v>1</v>
      </c>
      <c r="H2" s="24" t="s">
        <v>107</v>
      </c>
    </row>
    <row r="3" spans="1:8">
      <c r="A3" s="25">
        <v>2</v>
      </c>
      <c r="B3" s="26" t="s">
        <v>108</v>
      </c>
      <c r="C3" s="24" t="s">
        <v>109</v>
      </c>
      <c r="D3" s="25">
        <v>2</v>
      </c>
      <c r="G3">
        <v>2</v>
      </c>
      <c r="H3" s="24" t="s">
        <v>109</v>
      </c>
    </row>
    <row r="4" spans="1:8">
      <c r="A4" s="25">
        <v>3</v>
      </c>
      <c r="B4" s="26" t="s">
        <v>110</v>
      </c>
      <c r="C4" s="24" t="s">
        <v>111</v>
      </c>
      <c r="D4" s="25">
        <v>3</v>
      </c>
      <c r="G4">
        <v>3</v>
      </c>
      <c r="H4" s="24" t="s">
        <v>111</v>
      </c>
    </row>
    <row r="5" spans="1:8">
      <c r="A5" s="25">
        <v>4</v>
      </c>
      <c r="B5" s="26" t="s">
        <v>112</v>
      </c>
      <c r="C5" s="24" t="s">
        <v>113</v>
      </c>
      <c r="D5" s="25">
        <v>4</v>
      </c>
      <c r="G5">
        <v>4</v>
      </c>
      <c r="H5" s="24" t="s">
        <v>113</v>
      </c>
    </row>
    <row r="6" spans="1:8">
      <c r="A6" s="25">
        <v>5</v>
      </c>
      <c r="B6" s="26" t="s">
        <v>114</v>
      </c>
      <c r="C6" s="24" t="s">
        <v>115</v>
      </c>
      <c r="D6" s="25">
        <v>5</v>
      </c>
      <c r="G6">
        <v>5</v>
      </c>
      <c r="H6" s="24" t="s">
        <v>115</v>
      </c>
    </row>
    <row r="7" spans="1:8">
      <c r="A7" s="25">
        <v>6</v>
      </c>
      <c r="B7" s="26" t="s">
        <v>116</v>
      </c>
      <c r="C7" s="24" t="s">
        <v>117</v>
      </c>
      <c r="D7" s="25">
        <v>6</v>
      </c>
      <c r="G7">
        <v>6</v>
      </c>
      <c r="H7" s="24" t="s">
        <v>117</v>
      </c>
    </row>
    <row r="8" spans="1:8">
      <c r="A8" s="25">
        <v>7</v>
      </c>
      <c r="B8" s="26" t="s">
        <v>118</v>
      </c>
      <c r="C8" s="24" t="s">
        <v>119</v>
      </c>
      <c r="D8" s="25">
        <v>7</v>
      </c>
      <c r="G8">
        <v>7</v>
      </c>
      <c r="H8" s="24" t="s">
        <v>119</v>
      </c>
    </row>
    <row r="9" spans="1:8">
      <c r="A9" s="25">
        <v>8</v>
      </c>
      <c r="B9" s="26" t="s">
        <v>120</v>
      </c>
      <c r="C9" s="24" t="s">
        <v>121</v>
      </c>
      <c r="D9" s="25">
        <v>8</v>
      </c>
      <c r="G9">
        <v>8</v>
      </c>
      <c r="H9" s="24" t="s">
        <v>121</v>
      </c>
    </row>
    <row r="10" spans="1:8">
      <c r="A10" s="25">
        <v>9</v>
      </c>
      <c r="B10" s="26" t="s">
        <v>122</v>
      </c>
      <c r="C10" s="24" t="s">
        <v>123</v>
      </c>
      <c r="D10" s="25">
        <v>9</v>
      </c>
      <c r="G10">
        <v>9</v>
      </c>
      <c r="H10" s="24" t="s">
        <v>123</v>
      </c>
    </row>
    <row r="11" spans="1:8">
      <c r="A11" s="25">
        <v>10</v>
      </c>
      <c r="B11" s="26" t="s">
        <v>124</v>
      </c>
      <c r="C11" s="24" t="s">
        <v>125</v>
      </c>
      <c r="D11" s="25">
        <v>10</v>
      </c>
      <c r="G11">
        <v>10</v>
      </c>
      <c r="H11" s="24" t="s">
        <v>125</v>
      </c>
    </row>
    <row r="12" spans="1:8">
      <c r="A12" s="25">
        <v>11</v>
      </c>
      <c r="B12" s="26" t="s">
        <v>126</v>
      </c>
      <c r="C12" s="24" t="s">
        <v>127</v>
      </c>
      <c r="D12" s="25">
        <v>11</v>
      </c>
      <c r="G12">
        <v>11</v>
      </c>
      <c r="H12" s="24" t="s">
        <v>127</v>
      </c>
    </row>
    <row r="13" spans="1:8">
      <c r="A13" s="25">
        <v>12</v>
      </c>
      <c r="B13" s="26" t="s">
        <v>128</v>
      </c>
      <c r="C13" s="24" t="s">
        <v>129</v>
      </c>
      <c r="D13" s="25">
        <v>12</v>
      </c>
      <c r="G13">
        <v>12</v>
      </c>
      <c r="H13" s="24" t="s">
        <v>129</v>
      </c>
    </row>
    <row r="14" spans="1:8">
      <c r="G14">
        <v>13</v>
      </c>
      <c r="H14" s="24" t="s">
        <v>107</v>
      </c>
    </row>
    <row r="15" spans="1:8">
      <c r="G15">
        <v>14</v>
      </c>
      <c r="H15" s="24" t="s">
        <v>109</v>
      </c>
    </row>
    <row r="16" spans="1:8">
      <c r="G16">
        <v>15</v>
      </c>
      <c r="H16" s="24" t="s">
        <v>111</v>
      </c>
    </row>
    <row r="17" spans="7:8">
      <c r="G17">
        <v>16</v>
      </c>
      <c r="H17" s="24" t="s">
        <v>113</v>
      </c>
    </row>
    <row r="18" spans="7:8">
      <c r="G18">
        <v>17</v>
      </c>
      <c r="H18" s="24" t="s">
        <v>115</v>
      </c>
    </row>
    <row r="19" spans="7:8">
      <c r="G19">
        <v>18</v>
      </c>
      <c r="H19" s="24" t="s">
        <v>117</v>
      </c>
    </row>
    <row r="20" spans="7:8">
      <c r="G20">
        <v>19</v>
      </c>
      <c r="H20" s="24" t="s">
        <v>119</v>
      </c>
    </row>
    <row r="21" spans="7:8">
      <c r="G21">
        <v>20</v>
      </c>
      <c r="H21" s="24" t="s">
        <v>121</v>
      </c>
    </row>
    <row r="22" spans="7:8">
      <c r="G22">
        <v>21</v>
      </c>
      <c r="H22" s="24" t="s">
        <v>123</v>
      </c>
    </row>
    <row r="23" spans="7:8">
      <c r="G23">
        <v>22</v>
      </c>
      <c r="H23" s="24" t="s">
        <v>125</v>
      </c>
    </row>
    <row r="24" spans="7:8">
      <c r="G24">
        <v>23</v>
      </c>
      <c r="H24" s="24" t="s">
        <v>127</v>
      </c>
    </row>
    <row r="25" spans="7:8">
      <c r="G25">
        <v>24</v>
      </c>
      <c r="H25" s="24" t="s">
        <v>129</v>
      </c>
    </row>
    <row r="26" spans="7:8">
      <c r="G26">
        <v>25</v>
      </c>
      <c r="H26" s="24" t="s">
        <v>107</v>
      </c>
    </row>
    <row r="27" spans="7:8">
      <c r="G27">
        <v>26</v>
      </c>
      <c r="H27" s="24" t="s">
        <v>109</v>
      </c>
    </row>
    <row r="28" spans="7:8">
      <c r="G28">
        <v>27</v>
      </c>
      <c r="H28" s="24" t="s">
        <v>111</v>
      </c>
    </row>
    <row r="29" spans="7:8">
      <c r="G29">
        <v>28</v>
      </c>
      <c r="H29" s="24" t="s">
        <v>113</v>
      </c>
    </row>
    <row r="30" spans="7:8">
      <c r="G30">
        <v>29</v>
      </c>
      <c r="H30" s="24" t="s">
        <v>115</v>
      </c>
    </row>
    <row r="31" spans="7:8">
      <c r="G31">
        <v>30</v>
      </c>
      <c r="H31" s="24" t="s">
        <v>117</v>
      </c>
    </row>
    <row r="32" spans="7:8">
      <c r="G32">
        <v>31</v>
      </c>
      <c r="H32" s="24" t="s">
        <v>119</v>
      </c>
    </row>
    <row r="33" spans="7:8">
      <c r="G33">
        <v>32</v>
      </c>
      <c r="H33" s="24" t="s">
        <v>121</v>
      </c>
    </row>
    <row r="34" spans="7:8">
      <c r="G34">
        <v>33</v>
      </c>
      <c r="H34" s="24" t="s">
        <v>123</v>
      </c>
    </row>
    <row r="35" spans="7:8">
      <c r="G35">
        <v>34</v>
      </c>
      <c r="H35" s="24" t="s">
        <v>125</v>
      </c>
    </row>
    <row r="36" spans="7:8">
      <c r="G36">
        <v>35</v>
      </c>
      <c r="H36" s="24" t="s">
        <v>127</v>
      </c>
    </row>
    <row r="37" spans="7:8">
      <c r="G37">
        <v>36</v>
      </c>
      <c r="H37" s="24" t="s">
        <v>129</v>
      </c>
    </row>
    <row r="38" spans="7:8">
      <c r="G38">
        <v>37</v>
      </c>
      <c r="H38" s="24" t="s">
        <v>107</v>
      </c>
    </row>
    <row r="39" spans="7:8">
      <c r="G39">
        <v>38</v>
      </c>
      <c r="H39" s="24" t="s">
        <v>109</v>
      </c>
    </row>
    <row r="40" spans="7:8">
      <c r="G40">
        <v>39</v>
      </c>
      <c r="H40" s="24" t="s">
        <v>111</v>
      </c>
    </row>
    <row r="41" spans="7:8">
      <c r="G41">
        <v>40</v>
      </c>
      <c r="H41" s="24" t="s">
        <v>113</v>
      </c>
    </row>
    <row r="42" spans="7:8">
      <c r="G42">
        <v>41</v>
      </c>
      <c r="H42" s="24" t="s">
        <v>115</v>
      </c>
    </row>
    <row r="43" spans="7:8">
      <c r="G43">
        <v>42</v>
      </c>
      <c r="H43" s="24" t="s">
        <v>117</v>
      </c>
    </row>
    <row r="44" spans="7:8">
      <c r="G44">
        <v>43</v>
      </c>
      <c r="H44" s="24" t="s">
        <v>119</v>
      </c>
    </row>
    <row r="45" spans="7:8">
      <c r="G45">
        <v>44</v>
      </c>
      <c r="H45" s="24" t="s">
        <v>121</v>
      </c>
    </row>
    <row r="46" spans="7:8">
      <c r="G46">
        <v>45</v>
      </c>
      <c r="H46" s="24" t="s">
        <v>123</v>
      </c>
    </row>
    <row r="47" spans="7:8">
      <c r="G47">
        <v>46</v>
      </c>
      <c r="H47" s="24" t="s">
        <v>125</v>
      </c>
    </row>
    <row r="48" spans="7:8">
      <c r="G48">
        <v>47</v>
      </c>
      <c r="H48" s="24" t="s">
        <v>127</v>
      </c>
    </row>
    <row r="49" spans="7:8">
      <c r="G49">
        <v>48</v>
      </c>
      <c r="H49" s="24" t="s">
        <v>129</v>
      </c>
    </row>
    <row r="50" spans="7:8">
      <c r="G50">
        <v>49</v>
      </c>
      <c r="H50" s="24" t="s">
        <v>107</v>
      </c>
    </row>
    <row r="51" spans="7:8">
      <c r="G51">
        <v>50</v>
      </c>
      <c r="H51" s="24" t="s">
        <v>109</v>
      </c>
    </row>
    <row r="52" spans="7:8">
      <c r="G52">
        <v>51</v>
      </c>
      <c r="H52" s="24" t="s">
        <v>111</v>
      </c>
    </row>
    <row r="53" spans="7:8">
      <c r="G53">
        <v>52</v>
      </c>
      <c r="H53" s="24" t="s">
        <v>113</v>
      </c>
    </row>
    <row r="54" spans="7:8">
      <c r="G54">
        <v>53</v>
      </c>
      <c r="H54" s="24" t="s">
        <v>115</v>
      </c>
    </row>
    <row r="55" spans="7:8">
      <c r="G55">
        <v>54</v>
      </c>
      <c r="H55" s="24" t="s">
        <v>117</v>
      </c>
    </row>
    <row r="56" spans="7:8">
      <c r="G56">
        <v>55</v>
      </c>
      <c r="H56" s="24" t="s">
        <v>119</v>
      </c>
    </row>
    <row r="57" spans="7:8">
      <c r="G57">
        <v>56</v>
      </c>
      <c r="H57" s="24" t="s">
        <v>121</v>
      </c>
    </row>
    <row r="58" spans="7:8">
      <c r="G58">
        <v>57</v>
      </c>
      <c r="H58" s="24" t="s">
        <v>123</v>
      </c>
    </row>
    <row r="59" spans="7:8">
      <c r="G59">
        <v>58</v>
      </c>
      <c r="H59" s="24" t="s">
        <v>125</v>
      </c>
    </row>
    <row r="60" spans="7:8">
      <c r="G60">
        <v>59</v>
      </c>
      <c r="H60" s="24" t="s">
        <v>127</v>
      </c>
    </row>
    <row r="61" spans="7:8">
      <c r="G61">
        <v>60</v>
      </c>
      <c r="H61" s="24" t="s">
        <v>129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C4C71-9BF7-4683-ADAE-3E3C754FF625}">
  <dimension ref="A2:Q29"/>
  <sheetViews>
    <sheetView showGridLines="0" workbookViewId="0">
      <selection activeCell="J11" sqref="J11"/>
    </sheetView>
  </sheetViews>
  <sheetFormatPr defaultRowHeight="14.5"/>
  <cols>
    <col min="1" max="3" width="8.7265625" style="149"/>
    <col min="4" max="4" width="12.08984375" style="149" customWidth="1"/>
    <col min="5" max="11" width="12.6328125" style="149" bestFit="1" customWidth="1"/>
    <col min="12" max="12" width="11.08984375" style="149" bestFit="1" customWidth="1"/>
    <col min="13" max="13" width="12.54296875" style="149" bestFit="1" customWidth="1"/>
    <col min="14" max="16" width="11.08984375" style="149" bestFit="1" customWidth="1"/>
    <col min="17" max="17" width="9" style="149" bestFit="1" customWidth="1"/>
    <col min="18" max="16384" width="8.7265625" style="149"/>
  </cols>
  <sheetData>
    <row r="2" spans="1:17" ht="21">
      <c r="C2" s="217" t="s">
        <v>152</v>
      </c>
      <c r="D2" s="217"/>
      <c r="E2" s="217"/>
      <c r="F2" s="217"/>
      <c r="G2" s="217"/>
      <c r="H2" s="217"/>
      <c r="I2" s="217"/>
      <c r="J2" s="217"/>
      <c r="K2" s="217"/>
      <c r="L2" s="217"/>
      <c r="M2" s="217"/>
      <c r="N2" s="217"/>
      <c r="O2" s="217"/>
      <c r="P2" s="217"/>
      <c r="Q2" s="217"/>
    </row>
    <row r="3" spans="1:17" ht="15" thickBot="1"/>
    <row r="4" spans="1:17" ht="15" thickBot="1">
      <c r="C4" s="150" t="s">
        <v>153</v>
      </c>
      <c r="D4" s="151" t="s">
        <v>154</v>
      </c>
      <c r="E4" s="151" t="s">
        <v>155</v>
      </c>
      <c r="F4" s="151" t="s">
        <v>156</v>
      </c>
      <c r="G4" s="151" t="s">
        <v>157</v>
      </c>
      <c r="H4" s="151" t="s">
        <v>158</v>
      </c>
      <c r="I4" s="151" t="s">
        <v>159</v>
      </c>
      <c r="J4" s="151" t="s">
        <v>160</v>
      </c>
      <c r="K4" s="151" t="s">
        <v>161</v>
      </c>
      <c r="L4" s="151" t="s">
        <v>162</v>
      </c>
      <c r="M4" s="151" t="s">
        <v>163</v>
      </c>
      <c r="N4" s="151" t="s">
        <v>164</v>
      </c>
      <c r="O4" s="151" t="s">
        <v>165</v>
      </c>
      <c r="P4" s="151" t="s">
        <v>166</v>
      </c>
      <c r="Q4" s="152" t="s">
        <v>167</v>
      </c>
    </row>
    <row r="5" spans="1:17">
      <c r="A5" s="149">
        <v>1</v>
      </c>
      <c r="C5" s="153">
        <v>1</v>
      </c>
      <c r="D5" s="154">
        <f>D19</f>
        <v>459900.83534301165</v>
      </c>
      <c r="E5" s="155">
        <f>AVERAGE(F5:Q5)</f>
        <v>499520.40201276151</v>
      </c>
      <c r="F5" s="156">
        <f>'[1]2022'!C4+'[1]2022'!D4</f>
        <v>483950.07853438531</v>
      </c>
      <c r="G5" s="156">
        <f>'[1]2022'!F4+'[1]2022'!G4</f>
        <v>424146.89409350633</v>
      </c>
      <c r="H5" s="156">
        <f>'[1]2022'!I4+'[1]2022'!J4</f>
        <v>452268.90888323128</v>
      </c>
      <c r="I5" s="156">
        <f>'[1]2022'!L4+'[1]2022'!M4</f>
        <v>520707.36580921186</v>
      </c>
      <c r="J5" s="156">
        <f>'[1]2022'!O4+'[1]2022'!P4</f>
        <v>545009.85900297924</v>
      </c>
      <c r="K5" s="156">
        <f>'[1]2022'!R4+'[1]2022'!S4</f>
        <v>571039.30575325526</v>
      </c>
      <c r="L5" s="184"/>
      <c r="M5" s="185"/>
      <c r="N5" s="157"/>
      <c r="O5" s="157"/>
      <c r="P5" s="157"/>
      <c r="Q5" s="158"/>
    </row>
    <row r="6" spans="1:17">
      <c r="A6" s="149">
        <v>2</v>
      </c>
      <c r="C6" s="159">
        <v>2</v>
      </c>
      <c r="D6" s="160">
        <f t="shared" ref="D6:D14" si="0">D20</f>
        <v>422022.14208782348</v>
      </c>
      <c r="E6" s="161">
        <f t="shared" ref="E6:E14" si="1">AVERAGE(F6:Q6)</f>
        <v>542029.46155155275</v>
      </c>
      <c r="F6" s="162">
        <f>'[1]2022'!C5+'[1]2022'!D5</f>
        <v>509947.01359974954</v>
      </c>
      <c r="G6" s="162">
        <f>'[1]2022'!F5+'[1]2022'!G5</f>
        <v>505154.10182494821</v>
      </c>
      <c r="H6" s="162">
        <f>'[1]2022'!I5+'[1]2022'!J5</f>
        <v>518270.89462451742</v>
      </c>
      <c r="I6" s="162">
        <f>'[1]2022'!L5+'[1]2022'!M5</f>
        <v>576898.21271023143</v>
      </c>
      <c r="J6" s="162">
        <f>'[1]2022'!O5+'[1]2022'!P5</f>
        <v>548160.1442990069</v>
      </c>
      <c r="K6" s="162">
        <f>'[1]2022'!R5+'[1]2022'!S5</f>
        <v>593746.40225086268</v>
      </c>
      <c r="L6" s="163"/>
      <c r="M6" s="186"/>
      <c r="N6" s="163"/>
      <c r="O6" s="163"/>
      <c r="P6" s="163"/>
      <c r="Q6" s="164"/>
    </row>
    <row r="7" spans="1:17">
      <c r="A7" s="149">
        <v>4</v>
      </c>
      <c r="C7" s="159">
        <v>3</v>
      </c>
      <c r="D7" s="160">
        <f t="shared" si="0"/>
        <v>245713.96811561254</v>
      </c>
      <c r="E7" s="161">
        <f t="shared" si="1"/>
        <v>336222.99196983519</v>
      </c>
      <c r="F7" s="162">
        <f>'[1]2022'!C6+'[1]2022'!D6</f>
        <v>288660.34692142252</v>
      </c>
      <c r="G7" s="162">
        <f>'[1]2022'!F6+'[1]2022'!G6</f>
        <v>358362.67439505621</v>
      </c>
      <c r="H7" s="162">
        <f>'[1]2022'!I6+'[1]2022'!J6</f>
        <v>290870.34640102088</v>
      </c>
      <c r="I7" s="162">
        <f>'[1]2022'!L6+'[1]2022'!M6</f>
        <v>413371.49051034293</v>
      </c>
      <c r="J7" s="162">
        <f>'[1]2022'!O6+'[1]2022'!P6</f>
        <v>327393.22562241048</v>
      </c>
      <c r="K7" s="162">
        <f>'[1]2022'!R6+'[1]2022'!S6</f>
        <v>338679.86796875834</v>
      </c>
      <c r="L7" s="163"/>
      <c r="M7" s="163"/>
      <c r="N7" s="163"/>
      <c r="O7" s="163"/>
      <c r="P7" s="163"/>
      <c r="Q7" s="164"/>
    </row>
    <row r="8" spans="1:17">
      <c r="A8" s="149">
        <v>5</v>
      </c>
      <c r="C8" s="159">
        <v>4</v>
      </c>
      <c r="D8" s="160">
        <f t="shared" si="0"/>
        <v>307019.32594966702</v>
      </c>
      <c r="E8" s="161">
        <f t="shared" si="1"/>
        <v>308893.6041327861</v>
      </c>
      <c r="F8" s="162">
        <f>'[1]2022'!C7+'[1]2022'!D7</f>
        <v>291498.28384377965</v>
      </c>
      <c r="G8" s="162">
        <f>'[1]2022'!F7+'[1]2022'!G7</f>
        <v>339370.05909175269</v>
      </c>
      <c r="H8" s="162">
        <f>'[1]2022'!I7+'[1]2022'!J7</f>
        <v>281154.82639379537</v>
      </c>
      <c r="I8" s="162">
        <f>'[1]2022'!L7+'[1]2022'!M7</f>
        <v>298375.73561726609</v>
      </c>
      <c r="J8" s="162">
        <f>'[1]2022'!O7+'[1]2022'!P7</f>
        <v>297027.45027334447</v>
      </c>
      <c r="K8" s="162">
        <f>'[1]2022'!R7+'[1]2022'!S7</f>
        <v>345935.26957677823</v>
      </c>
      <c r="L8" s="163"/>
      <c r="M8" s="163"/>
      <c r="N8" s="163"/>
      <c r="O8" s="163"/>
      <c r="P8" s="163"/>
      <c r="Q8" s="164"/>
    </row>
    <row r="9" spans="1:17">
      <c r="A9" s="149">
        <v>12</v>
      </c>
      <c r="C9" s="159">
        <v>5</v>
      </c>
      <c r="D9" s="160">
        <f t="shared" si="0"/>
        <v>159250.68493586653</v>
      </c>
      <c r="E9" s="161">
        <f t="shared" si="1"/>
        <v>138711.31738521403</v>
      </c>
      <c r="F9" s="162">
        <f>'[1]2022'!C8+'[1]2022'!D8</f>
        <v>107205.18748602696</v>
      </c>
      <c r="G9" s="162">
        <f>'[1]2022'!F8+'[1]2022'!G8</f>
        <v>94800.875541477537</v>
      </c>
      <c r="H9" s="162">
        <f>'[1]2022'!I8+'[1]2022'!J8</f>
        <v>104618.97583506146</v>
      </c>
      <c r="I9" s="162">
        <f>'[1]2022'!L8+'[1]2022'!M8</f>
        <v>147487.24175958906</v>
      </c>
      <c r="J9" s="162">
        <f>'[1]2022'!O8+'[1]2022'!P8</f>
        <v>64790.152733109229</v>
      </c>
      <c r="K9" s="162">
        <f>'[1]2022'!R8+'[1]2022'!S8</f>
        <v>313365.47095601988</v>
      </c>
      <c r="L9" s="163"/>
      <c r="M9" s="163"/>
      <c r="N9" s="163"/>
      <c r="O9" s="163"/>
      <c r="P9" s="163"/>
      <c r="Q9" s="164"/>
    </row>
    <row r="10" spans="1:17">
      <c r="A10" s="187" t="s">
        <v>168</v>
      </c>
      <c r="C10" s="159">
        <v>6</v>
      </c>
      <c r="D10" s="160">
        <f t="shared" si="0"/>
        <v>267937.21951877401</v>
      </c>
      <c r="E10" s="161">
        <f t="shared" si="1"/>
        <v>326147.76187655743</v>
      </c>
      <c r="F10" s="162">
        <f>'[1]2022'!C9+'[1]2022'!D9</f>
        <v>294992.87297370791</v>
      </c>
      <c r="G10" s="162">
        <f>'[1]2022'!F9+'[1]2022'!G9</f>
        <v>224080.40503750517</v>
      </c>
      <c r="H10" s="162">
        <f>'[1]2022'!I9+'[1]2022'!J9</f>
        <v>305850.00988985226</v>
      </c>
      <c r="I10" s="162">
        <f>'[1]2022'!L9+'[1]2022'!M9</f>
        <v>378505.87757604016</v>
      </c>
      <c r="J10" s="162">
        <f>'[1]2022'!O9+'[1]2022'!P9</f>
        <v>366348.39607480646</v>
      </c>
      <c r="K10" s="162">
        <f>'[1]2022'!R9+'[1]2022'!S9</f>
        <v>387109.00970743294</v>
      </c>
      <c r="L10" s="163"/>
      <c r="M10" s="163"/>
      <c r="N10" s="163"/>
      <c r="O10" s="163"/>
      <c r="P10" s="163"/>
      <c r="Q10" s="164"/>
    </row>
    <row r="11" spans="1:17">
      <c r="A11" s="149">
        <v>3</v>
      </c>
      <c r="C11" s="159">
        <v>10</v>
      </c>
      <c r="D11" s="160">
        <f t="shared" si="0"/>
        <v>393962.30204204354</v>
      </c>
      <c r="E11" s="161">
        <f t="shared" si="1"/>
        <v>437328.52486316994</v>
      </c>
      <c r="F11" s="162">
        <f>'[1]2022'!C10+'[1]2022'!D10</f>
        <v>393952.87837721017</v>
      </c>
      <c r="G11" s="162">
        <f>'[1]2022'!F10+'[1]2022'!G10</f>
        <v>423086.47659118823</v>
      </c>
      <c r="H11" s="162">
        <f>'[1]2022'!I10+'[1]2022'!J10</f>
        <v>433756.50130100659</v>
      </c>
      <c r="I11" s="162">
        <f>'[1]2022'!L10+'[1]2022'!M10</f>
        <v>477564.45695950033</v>
      </c>
      <c r="J11" s="162">
        <f>'[1]2022'!O10+'[1]2022'!P10</f>
        <v>459418.61932068691</v>
      </c>
      <c r="K11" s="162">
        <f>'[1]2022'!R10+'[1]2022'!S10</f>
        <v>436192.21662942733</v>
      </c>
      <c r="L11" s="163"/>
      <c r="M11" s="163"/>
      <c r="N11" s="163"/>
      <c r="O11" s="163"/>
      <c r="P11" s="163"/>
      <c r="Q11" s="164"/>
    </row>
    <row r="12" spans="1:17">
      <c r="A12" s="149">
        <v>6</v>
      </c>
      <c r="C12" s="159">
        <v>11</v>
      </c>
      <c r="D12" s="160">
        <f t="shared" si="0"/>
        <v>357535.9876628223</v>
      </c>
      <c r="E12" s="161">
        <f t="shared" si="1"/>
        <v>458635.03883307427</v>
      </c>
      <c r="F12" s="162">
        <f>'[1]2022'!C11+'[1]2022'!D11</f>
        <v>368998.37725125527</v>
      </c>
      <c r="G12" s="162">
        <f>'[1]2022'!F11+'[1]2022'!G11</f>
        <v>476297.03948049783</v>
      </c>
      <c r="H12" s="162">
        <f>'[1]2022'!I11+'[1]2022'!J11</f>
        <v>425261.70443443221</v>
      </c>
      <c r="I12" s="162">
        <f>'[1]2022'!L11+'[1]2022'!M11</f>
        <v>510738.19237960968</v>
      </c>
      <c r="J12" s="162">
        <f>'[1]2022'!O11+'[1]2022'!P11</f>
        <v>446484.9435050161</v>
      </c>
      <c r="K12" s="162">
        <f>'[1]2022'!R11+'[1]2022'!S11</f>
        <v>524029.9759476342</v>
      </c>
      <c r="L12" s="163"/>
      <c r="M12" s="163"/>
      <c r="N12" s="163"/>
      <c r="O12" s="163"/>
      <c r="P12" s="163"/>
      <c r="Q12" s="164"/>
    </row>
    <row r="13" spans="1:17">
      <c r="A13" s="149">
        <v>10</v>
      </c>
      <c r="C13" s="159">
        <v>12</v>
      </c>
      <c r="D13" s="160">
        <f t="shared" si="0"/>
        <v>298145.74762398511</v>
      </c>
      <c r="E13" s="161">
        <f t="shared" si="1"/>
        <v>362330.56955881993</v>
      </c>
      <c r="F13" s="162">
        <f>'[1]2022'!C12+'[1]2022'!D12</f>
        <v>379410.84454545204</v>
      </c>
      <c r="G13" s="162">
        <f>'[1]2022'!F12+'[1]2022'!G12</f>
        <v>336964.58711755555</v>
      </c>
      <c r="H13" s="162">
        <f>'[1]2022'!I12+'[1]2022'!J12</f>
        <v>393493.10160452418</v>
      </c>
      <c r="I13" s="162">
        <f>'[1]2022'!L12+'[1]2022'!M12</f>
        <v>371145.04427079449</v>
      </c>
      <c r="J13" s="162">
        <f>'[1]2022'!O12+'[1]2022'!P12</f>
        <v>354104.18246050423</v>
      </c>
      <c r="K13" s="162">
        <f>'[1]2022'!R12+'[1]2022'!S12</f>
        <v>338865.65735408908</v>
      </c>
      <c r="L13" s="163"/>
      <c r="M13" s="163"/>
      <c r="N13" s="163"/>
      <c r="O13" s="163"/>
      <c r="P13" s="163"/>
      <c r="Q13" s="164"/>
    </row>
    <row r="14" spans="1:17" ht="15" thickBot="1">
      <c r="A14" s="149">
        <v>11</v>
      </c>
      <c r="C14" s="165" t="s">
        <v>168</v>
      </c>
      <c r="D14" s="166">
        <f t="shared" si="0"/>
        <v>94516.385968591843</v>
      </c>
      <c r="E14" s="167">
        <f t="shared" si="1"/>
        <v>122355.294855523</v>
      </c>
      <c r="F14" s="168">
        <f>'[1]2022'!C13+'[1]2022'!D13</f>
        <v>125345.87377882766</v>
      </c>
      <c r="G14" s="168">
        <f>'[1]2022'!F13+'[1]2022'!G13</f>
        <v>124893.82063389628</v>
      </c>
      <c r="H14" s="168">
        <f>'[1]2022'!I13+'[1]2022'!J13</f>
        <v>136129.32837847149</v>
      </c>
      <c r="I14" s="168">
        <f>'[1]2022'!L13+'[1]2022'!M13</f>
        <v>118551.87578663697</v>
      </c>
      <c r="J14" s="168">
        <f>'[1]2022'!O13+'[1]2022'!P13</f>
        <v>102625.18747395882</v>
      </c>
      <c r="K14" s="168">
        <f>'[1]2022'!R13+'[1]2022'!S13</f>
        <v>126585.68308134675</v>
      </c>
      <c r="L14" s="169"/>
      <c r="M14" s="169"/>
      <c r="N14" s="169"/>
      <c r="O14" s="169"/>
      <c r="P14" s="169"/>
      <c r="Q14" s="170"/>
    </row>
    <row r="15" spans="1:17" ht="15" thickBot="1">
      <c r="C15" s="171" t="s">
        <v>169</v>
      </c>
      <c r="D15" s="172">
        <f>SUM(D5:D14)</f>
        <v>3006004.5992481988</v>
      </c>
      <c r="E15" s="172">
        <f t="shared" ref="E15:Q15" si="2">SUM(E5:E14)</f>
        <v>3532174.9670392941</v>
      </c>
      <c r="F15" s="172">
        <f t="shared" si="2"/>
        <v>3243961.7573118168</v>
      </c>
      <c r="G15" s="172">
        <f t="shared" si="2"/>
        <v>3307156.9338073838</v>
      </c>
      <c r="H15" s="172">
        <f t="shared" si="2"/>
        <v>3341674.5977459131</v>
      </c>
      <c r="I15" s="172">
        <f t="shared" si="2"/>
        <v>3813345.4933792227</v>
      </c>
      <c r="J15" s="172">
        <f t="shared" si="2"/>
        <v>3511362.1607658225</v>
      </c>
      <c r="K15" s="172">
        <f t="shared" si="2"/>
        <v>3975548.8592256047</v>
      </c>
      <c r="L15" s="172">
        <f t="shared" si="2"/>
        <v>0</v>
      </c>
      <c r="M15" s="172">
        <f t="shared" si="2"/>
        <v>0</v>
      </c>
      <c r="N15" s="172">
        <f t="shared" si="2"/>
        <v>0</v>
      </c>
      <c r="O15" s="172">
        <f t="shared" si="2"/>
        <v>0</v>
      </c>
      <c r="P15" s="172">
        <f t="shared" si="2"/>
        <v>0</v>
      </c>
      <c r="Q15" s="173">
        <f t="shared" si="2"/>
        <v>0</v>
      </c>
    </row>
    <row r="16" spans="1:17" ht="15" thickBot="1">
      <c r="C16" s="218" t="s">
        <v>170</v>
      </c>
      <c r="D16" s="219"/>
      <c r="E16" s="174">
        <f>(E15-$D$15)/$D$15</f>
        <v>0.17503977469718124</v>
      </c>
      <c r="F16" s="174">
        <f>(F15-$D$15)/$D$15</f>
        <v>7.9160610107892396E-2</v>
      </c>
      <c r="G16" s="174">
        <f t="shared" ref="G16:K16" si="3">(G15-$D$15)/$D$15</f>
        <v>0.10018359074849822</v>
      </c>
      <c r="H16" s="174">
        <f t="shared" si="3"/>
        <v>0.11166649531463302</v>
      </c>
      <c r="I16" s="174">
        <f t="shared" si="3"/>
        <v>0.26857606749269103</v>
      </c>
      <c r="J16" s="174">
        <f t="shared" si="3"/>
        <v>0.16811603070867343</v>
      </c>
      <c r="K16" s="174">
        <f t="shared" si="3"/>
        <v>0.32253585381069899</v>
      </c>
      <c r="L16" s="175"/>
      <c r="M16" s="175"/>
      <c r="N16" s="175"/>
      <c r="O16" s="175"/>
      <c r="P16" s="175"/>
      <c r="Q16" s="176"/>
    </row>
    <row r="17" spans="3:17" ht="15" thickBot="1"/>
    <row r="18" spans="3:17" ht="15" thickBot="1">
      <c r="C18" s="150" t="s">
        <v>153</v>
      </c>
      <c r="D18" s="151" t="s">
        <v>154</v>
      </c>
      <c r="E18" s="151" t="s">
        <v>171</v>
      </c>
      <c r="F18" s="151" t="s">
        <v>172</v>
      </c>
      <c r="G18" s="151" t="s">
        <v>173</v>
      </c>
      <c r="H18" s="151" t="s">
        <v>174</v>
      </c>
      <c r="I18" s="151" t="s">
        <v>175</v>
      </c>
      <c r="J18" s="151" t="s">
        <v>176</v>
      </c>
      <c r="K18" s="151" t="s">
        <v>177</v>
      </c>
      <c r="L18" s="151" t="s">
        <v>178</v>
      </c>
      <c r="M18" s="151" t="s">
        <v>179</v>
      </c>
      <c r="N18" s="151" t="s">
        <v>180</v>
      </c>
      <c r="O18" s="151" t="s">
        <v>181</v>
      </c>
      <c r="P18" s="152" t="s">
        <v>182</v>
      </c>
      <c r="Q18" s="177"/>
    </row>
    <row r="19" spans="3:17">
      <c r="C19" s="153">
        <v>1</v>
      </c>
      <c r="D19" s="154">
        <f>AVERAGE(E19:P19)</f>
        <v>459900.83534301165</v>
      </c>
      <c r="E19" s="156">
        <f>'[1]2021'!B4+'[1]2021'!C4</f>
        <v>516918.5190876702</v>
      </c>
      <c r="F19" s="156">
        <f>'[1]2021'!G4+'[1]2021'!H4</f>
        <v>476023.49562636483</v>
      </c>
      <c r="G19" s="156">
        <f>'[1]2021'!L4+'[1]2021'!M4</f>
        <v>534365.75866250356</v>
      </c>
      <c r="H19" s="156">
        <f>'[1]2021'!B17+'[1]2021'!C17</f>
        <v>438518.7930068227</v>
      </c>
      <c r="I19" s="156">
        <f>'[1]2021'!G17+'[1]2021'!H17</f>
        <v>327908.92398260022</v>
      </c>
      <c r="J19" s="156">
        <f>'[1]2021'!L17+'[1]2021'!M17</f>
        <v>448110.88813744159</v>
      </c>
      <c r="K19" s="156">
        <f>'[1]2021'!B30+'[1]2021'!C30</f>
        <v>479440.63108139369</v>
      </c>
      <c r="L19" s="156">
        <f>'[1]2021'!G30+'[1]2021'!H30</f>
        <v>477310.49895816395</v>
      </c>
      <c r="M19" s="156">
        <f>'[1]2021'!L30+'[1]2021'!M30</f>
        <v>480952.84134477942</v>
      </c>
      <c r="N19" s="156">
        <f>'[1]2021'!B43+'[1]2021'!C43</f>
        <v>452877.53664048156</v>
      </c>
      <c r="O19" s="156">
        <f>'[1]2021'!G43+'[1]2021'!H43</f>
        <v>373675.72913195845</v>
      </c>
      <c r="P19" s="178">
        <f>'[1]2021'!L43+'[1]2021'!M43</f>
        <v>512706.40845595911</v>
      </c>
    </row>
    <row r="20" spans="3:17">
      <c r="C20" s="159">
        <v>2</v>
      </c>
      <c r="D20" s="160">
        <f t="shared" ref="D20:D28" si="4">AVERAGE(E20:P20)</f>
        <v>422022.14208782348</v>
      </c>
      <c r="E20" s="162">
        <f>'[1]2021'!B5+'[1]2021'!C5</f>
        <v>274911.33473860589</v>
      </c>
      <c r="F20" s="162">
        <f>'[1]2021'!G5+'[1]2021'!H5</f>
        <v>382747.83005756058</v>
      </c>
      <c r="G20" s="162">
        <f>'[1]2021'!L5+'[1]2021'!M5</f>
        <v>473719.79686082096</v>
      </c>
      <c r="H20" s="162">
        <f>'[1]2021'!B18+'[1]2021'!C18</f>
        <v>334900.12401039904</v>
      </c>
      <c r="I20" s="162">
        <f>'[1]2021'!G18+'[1]2021'!H18</f>
        <v>307333.10560131312</v>
      </c>
      <c r="J20" s="162">
        <f>'[1]2021'!L18+'[1]2021'!M18</f>
        <v>436394.75174333749</v>
      </c>
      <c r="K20" s="162">
        <f>'[1]2021'!B31+'[1]2021'!C31</f>
        <v>472746.09605055861</v>
      </c>
      <c r="L20" s="162">
        <f>'[1]2021'!G31+'[1]2021'!H31</f>
        <v>455972.07656893111</v>
      </c>
      <c r="M20" s="162">
        <f>'[1]2021'!L31+'[1]2021'!M31</f>
        <v>420956.62140543893</v>
      </c>
      <c r="N20" s="162">
        <f>'[1]2021'!B44+'[1]2021'!C44</f>
        <v>480155.70584791643</v>
      </c>
      <c r="O20" s="162">
        <f>'[1]2021'!G44+'[1]2021'!H44</f>
        <v>440825.59034804237</v>
      </c>
      <c r="P20" s="179">
        <f>'[1]2021'!L44+'[1]2021'!M44</f>
        <v>583602.67182095733</v>
      </c>
    </row>
    <row r="21" spans="3:17">
      <c r="C21" s="159">
        <v>3</v>
      </c>
      <c r="D21" s="160">
        <f t="shared" si="4"/>
        <v>245713.96811561254</v>
      </c>
      <c r="E21" s="162">
        <f>'[1]2021'!B6+'[1]2021'!C6</f>
        <v>316762.9029802712</v>
      </c>
      <c r="F21" s="162">
        <f>'[1]2021'!G6+'[1]2021'!H6</f>
        <v>256126.57803320244</v>
      </c>
      <c r="G21" s="162">
        <f>'[1]2021'!L6+'[1]2021'!M6</f>
        <v>264449.04791300825</v>
      </c>
      <c r="H21" s="162">
        <f>'[1]2021'!B19+'[1]2021'!C19</f>
        <v>205904.87245579873</v>
      </c>
      <c r="I21" s="162">
        <f>'[1]2021'!G19+'[1]2021'!H19</f>
        <v>156858.82290364843</v>
      </c>
      <c r="J21" s="162">
        <f>'[1]2021'!L19+'[1]2021'!M19</f>
        <v>74510.838172746444</v>
      </c>
      <c r="K21" s="162">
        <f>'[1]2021'!B32+'[1]2021'!C32</f>
        <v>186252.84512540567</v>
      </c>
      <c r="L21" s="162">
        <f>'[1]2021'!G32+'[1]2021'!H32</f>
        <v>300772.24068703741</v>
      </c>
      <c r="M21" s="162">
        <f>'[1]2021'!L32+'[1]2021'!M32</f>
        <v>239702.86286491083</v>
      </c>
      <c r="N21" s="162">
        <f>'[1]2021'!B45+'[1]2021'!C45</f>
        <v>284873.1215369706</v>
      </c>
      <c r="O21" s="162">
        <f>'[1]2021'!G45+'[1]2021'!H45</f>
        <v>243322.09585802618</v>
      </c>
      <c r="P21" s="179">
        <f>'[1]2021'!L45+'[1]2021'!M45</f>
        <v>419031.3888563246</v>
      </c>
    </row>
    <row r="22" spans="3:17">
      <c r="C22" s="159">
        <v>4</v>
      </c>
      <c r="D22" s="160">
        <f t="shared" si="4"/>
        <v>307019.32594966702</v>
      </c>
      <c r="E22" s="162">
        <f>'[1]2021'!B7+'[1]2021'!C7</f>
        <v>380414.7675479913</v>
      </c>
      <c r="F22" s="162">
        <f>'[1]2021'!G7+'[1]2021'!H7</f>
        <v>325677.94296774978</v>
      </c>
      <c r="G22" s="162">
        <f>'[1]2021'!L7+'[1]2021'!M7</f>
        <v>351962.21872402664</v>
      </c>
      <c r="H22" s="162">
        <f>'[1]2021'!B20+'[1]2021'!C20</f>
        <v>357086.94078964676</v>
      </c>
      <c r="I22" s="162">
        <f>'[1]2021'!G20+'[1]2021'!H20</f>
        <v>202349.88445428127</v>
      </c>
      <c r="J22" s="162">
        <f>'[1]2021'!L20+'[1]2021'!M20</f>
        <v>175665.9643904196</v>
      </c>
      <c r="K22" s="162">
        <f>'[1]2021'!B33+'[1]2021'!C33</f>
        <v>211787.46535436835</v>
      </c>
      <c r="L22" s="162">
        <f>'[1]2021'!G33+'[1]2021'!H33</f>
        <v>264297.21514927963</v>
      </c>
      <c r="M22" s="162">
        <f>'[1]2021'!L33+'[1]2021'!M33</f>
        <v>378309.54600790358</v>
      </c>
      <c r="N22" s="162">
        <f>'[1]2021'!B46+'[1]2021'!C46</f>
        <v>315139.11297468946</v>
      </c>
      <c r="O22" s="162">
        <f>'[1]2021'!G46+'[1]2021'!H46</f>
        <v>310321.68890913029</v>
      </c>
      <c r="P22" s="179">
        <f>'[1]2021'!L46+'[1]2021'!M46</f>
        <v>411219.16412651795</v>
      </c>
    </row>
    <row r="23" spans="3:17">
      <c r="C23" s="159">
        <v>5</v>
      </c>
      <c r="D23" s="160">
        <f t="shared" si="4"/>
        <v>159250.68493586653</v>
      </c>
      <c r="E23" s="162">
        <f>'[1]2021'!B8+'[1]2021'!C8</f>
        <v>318345.04068950174</v>
      </c>
      <c r="F23" s="162">
        <f>'[1]2021'!G8+'[1]2021'!H8</f>
        <v>239870.37138078359</v>
      </c>
      <c r="G23" s="162">
        <f>'[1]2021'!L8+'[1]2021'!M8</f>
        <v>224472.7250204742</v>
      </c>
      <c r="H23" s="162">
        <f>'[1]2021'!B21+'[1]2021'!C21</f>
        <v>191406.32075143291</v>
      </c>
      <c r="I23" s="162">
        <f>'[1]2021'!G21+'[1]2021'!H21</f>
        <v>6587</v>
      </c>
      <c r="J23" s="162">
        <f>'[1]2021'!L21+'[1]2021'!M21</f>
        <v>4981</v>
      </c>
      <c r="K23" s="162">
        <f>'[1]2021'!B34+'[1]2021'!C34</f>
        <v>28441.08157746034</v>
      </c>
      <c r="L23" s="162">
        <f>'[1]2021'!G34+'[1]2021'!H34</f>
        <v>302497.20257185795</v>
      </c>
      <c r="M23" s="162">
        <f>'[1]2021'!L34+'[1]2021'!M34</f>
        <v>194536.10915786939</v>
      </c>
      <c r="N23" s="162">
        <f>'[1]2021'!B47+'[1]2021'!C47</f>
        <v>111060.26509425679</v>
      </c>
      <c r="O23" s="162">
        <f>'[1]2021'!G47+'[1]2021'!H47</f>
        <v>87958.648929009927</v>
      </c>
      <c r="P23" s="179">
        <f>'[1]2021'!L47+'[1]2021'!M47</f>
        <v>200852.45405775204</v>
      </c>
    </row>
    <row r="24" spans="3:17">
      <c r="C24" s="159">
        <v>6</v>
      </c>
      <c r="D24" s="160">
        <f t="shared" si="4"/>
        <v>267937.21951877401</v>
      </c>
      <c r="E24" s="162">
        <f>'[1]2021'!B9+'[1]2021'!C9</f>
        <v>356946.90282526711</v>
      </c>
      <c r="F24" s="162">
        <f>'[1]2021'!G9+'[1]2021'!H9</f>
        <v>318803.49994682329</v>
      </c>
      <c r="G24" s="162">
        <f>'[1]2021'!L9+'[1]2021'!M9</f>
        <v>235318.15790231328</v>
      </c>
      <c r="H24" s="162">
        <f>'[1]2021'!B22+'[1]2021'!C22</f>
        <v>380032.95646248379</v>
      </c>
      <c r="I24" s="162">
        <f>'[1]2021'!G22+'[1]2021'!H22</f>
        <v>193923.22937050648</v>
      </c>
      <c r="J24" s="162">
        <f>'[1]2021'!L22+'[1]2021'!M22</f>
        <v>170530.82914306439</v>
      </c>
      <c r="K24" s="162">
        <f>'[1]2021'!B35+'[1]2021'!C35</f>
        <v>216948.33486407457</v>
      </c>
      <c r="L24" s="162">
        <f>'[1]2021'!G35+'[1]2021'!H35</f>
        <v>217746.06798555076</v>
      </c>
      <c r="M24" s="162">
        <f>'[1]2021'!L35+'[1]2021'!M35</f>
        <v>284884.44677294808</v>
      </c>
      <c r="N24" s="162">
        <f>'[1]2021'!B48+'[1]2021'!C48</f>
        <v>306509.93931591383</v>
      </c>
      <c r="O24" s="162">
        <f>'[1]2021'!G48+'[1]2021'!H48</f>
        <v>244159.24309026924</v>
      </c>
      <c r="P24" s="179">
        <f>'[1]2021'!L48+'[1]2021'!M48</f>
        <v>289443.02654607414</v>
      </c>
    </row>
    <row r="25" spans="3:17">
      <c r="C25" s="159">
        <v>10</v>
      </c>
      <c r="D25" s="160">
        <f t="shared" si="4"/>
        <v>393962.30204204354</v>
      </c>
      <c r="E25" s="162">
        <f>'[1]2021'!B10+'[1]2021'!C10</f>
        <v>438130.00310347561</v>
      </c>
      <c r="F25" s="162">
        <f>'[1]2021'!G10+'[1]2021'!H10</f>
        <v>432519.5477941875</v>
      </c>
      <c r="G25" s="162">
        <f>'[1]2021'!L10+'[1]2021'!M10</f>
        <v>427080.70724732196</v>
      </c>
      <c r="H25" s="162">
        <f>'[1]2021'!B23+'[1]2021'!C23</f>
        <v>439439.44864269177</v>
      </c>
      <c r="I25" s="162">
        <f>'[1]2021'!G23+'[1]2021'!H23</f>
        <v>301051.73770723445</v>
      </c>
      <c r="J25" s="162">
        <f>'[1]2021'!L23+'[1]2021'!M23</f>
        <v>354981.48677625891</v>
      </c>
      <c r="K25" s="162">
        <f>'[1]2021'!B36+'[1]2021'!C36</f>
        <v>380250.45001919026</v>
      </c>
      <c r="L25" s="162">
        <f>'[1]2021'!G36+'[1]2021'!H36</f>
        <v>392046.37033371459</v>
      </c>
      <c r="M25" s="162">
        <f>'[1]2021'!L36+'[1]2021'!M36</f>
        <v>389360.88576038234</v>
      </c>
      <c r="N25" s="162">
        <f>'[1]2021'!B49+'[1]2021'!C49</f>
        <v>423347.76038364891</v>
      </c>
      <c r="O25" s="162">
        <f>'[1]2021'!G49+'[1]2021'!H49</f>
        <v>315797.81819666509</v>
      </c>
      <c r="P25" s="179">
        <f>'[1]2021'!L49+'[1]2021'!M49</f>
        <v>433541.40853975143</v>
      </c>
    </row>
    <row r="26" spans="3:17">
      <c r="C26" s="159">
        <v>11</v>
      </c>
      <c r="D26" s="160">
        <f t="shared" si="4"/>
        <v>357535.9876628223</v>
      </c>
      <c r="E26" s="162">
        <f>'[1]2021'!B11+'[1]2021'!C11</f>
        <v>393315.76107991894</v>
      </c>
      <c r="F26" s="162">
        <f>'[1]2021'!G11+'[1]2021'!H11</f>
        <v>428340.9979718196</v>
      </c>
      <c r="G26" s="162">
        <f>'[1]2021'!L11+'[1]2021'!M11</f>
        <v>463661.12230544217</v>
      </c>
      <c r="H26" s="162">
        <f>'[1]2021'!B24+'[1]2021'!C24</f>
        <v>355985.40312806441</v>
      </c>
      <c r="I26" s="162">
        <f>'[1]2021'!G24+'[1]2021'!H24</f>
        <v>146226.28975763387</v>
      </c>
      <c r="J26" s="162">
        <f>'[1]2021'!L24+'[1]2021'!M24</f>
        <v>332191.20876622322</v>
      </c>
      <c r="K26" s="162">
        <f>'[1]2021'!B37+'[1]2021'!C37</f>
        <v>391635.19749252836</v>
      </c>
      <c r="L26" s="162">
        <f>'[1]2021'!G37+'[1]2021'!H37</f>
        <v>446832.3534186164</v>
      </c>
      <c r="M26" s="162">
        <f>'[1]2021'!L37+'[1]2021'!M37</f>
        <v>314407.7850418716</v>
      </c>
      <c r="N26" s="162">
        <f>'[1]2021'!B50+'[1]2021'!C50</f>
        <v>343609.41618134663</v>
      </c>
      <c r="O26" s="162">
        <f>'[1]2021'!G50+'[1]2021'!H50</f>
        <v>251817.40951018737</v>
      </c>
      <c r="P26" s="179">
        <f>'[1]2021'!L50+'[1]2021'!M50</f>
        <v>422408.90730021585</v>
      </c>
    </row>
    <row r="27" spans="3:17">
      <c r="C27" s="159">
        <v>12</v>
      </c>
      <c r="D27" s="160">
        <f t="shared" si="4"/>
        <v>298145.74762398511</v>
      </c>
      <c r="E27" s="162">
        <f>'[1]2021'!B12+'[1]2021'!C12</f>
        <v>299452.3271407127</v>
      </c>
      <c r="F27" s="162">
        <f>'[1]2021'!G12+'[1]2021'!H12</f>
        <v>339824.36759833054</v>
      </c>
      <c r="G27" s="162">
        <f>'[1]2021'!L12+'[1]2021'!M12</f>
        <v>305765.24020814453</v>
      </c>
      <c r="H27" s="162">
        <f>'[1]2021'!B25+'[1]2021'!C25</f>
        <v>137455.99668759949</v>
      </c>
      <c r="I27" s="162">
        <f>'[1]2021'!G25+'[1]2021'!H25</f>
        <v>205135.74672038457</v>
      </c>
      <c r="J27" s="162">
        <f>'[1]2021'!L25+'[1]2021'!M25</f>
        <v>325160.03394078091</v>
      </c>
      <c r="K27" s="162">
        <f>'[1]2021'!B38+'[1]2021'!C38</f>
        <v>286703.81386998395</v>
      </c>
      <c r="L27" s="162">
        <f>'[1]2021'!G38+'[1]2021'!H38</f>
        <v>354931.76017583022</v>
      </c>
      <c r="M27" s="162">
        <f>'[1]2021'!L38+'[1]2021'!M38</f>
        <v>312885.23068742332</v>
      </c>
      <c r="N27" s="162">
        <f>'[1]2021'!B51+'[1]2021'!C51</f>
        <v>325778.73461654771</v>
      </c>
      <c r="O27" s="162">
        <f>'[1]2021'!G51+'[1]2021'!H51</f>
        <v>320375.05957646552</v>
      </c>
      <c r="P27" s="179">
        <f>'[1]2021'!L51+'[1]2021'!M51</f>
        <v>364280.66026561864</v>
      </c>
    </row>
    <row r="28" spans="3:17" ht="15" thickBot="1">
      <c r="C28" s="165" t="s">
        <v>168</v>
      </c>
      <c r="D28" s="166">
        <f t="shared" si="4"/>
        <v>94516.385968591843</v>
      </c>
      <c r="E28" s="168">
        <f>'[1]2021'!B13+'[1]2021'!C13</f>
        <v>185447.83739189754</v>
      </c>
      <c r="F28" s="168">
        <f>'[1]2021'!G13+'[1]2021'!H13</f>
        <v>48528.738330583044</v>
      </c>
      <c r="G28" s="168">
        <f>'[1]2021'!L13+'[1]2021'!M13</f>
        <v>55205.649086197955</v>
      </c>
      <c r="H28" s="168">
        <f>'[1]2021'!B26+'[1]2021'!C26</f>
        <v>0</v>
      </c>
      <c r="I28" s="168">
        <f>'[1]2021'!G26+'[1]2021'!H26</f>
        <v>35324.30221588166</v>
      </c>
      <c r="J28" s="168">
        <f>'[1]2021'!L26+'[1]2021'!M26</f>
        <v>82865.849361894754</v>
      </c>
      <c r="K28" s="168">
        <f>'[1]2021'!B39+'[1]2021'!C39</f>
        <v>133562.43360876184</v>
      </c>
      <c r="L28" s="168">
        <f>'[1]2021'!G39+'[1]2021'!H39</f>
        <v>149346.33803995608</v>
      </c>
      <c r="M28" s="168">
        <f>'[1]2021'!L39+'[1]2021'!M39</f>
        <v>107019.49550142583</v>
      </c>
      <c r="N28" s="168">
        <f>'[1]2021'!B52+'[1]2021'!C52</f>
        <v>114611.06897841209</v>
      </c>
      <c r="O28" s="168">
        <f>'[1]2021'!G52+'[1]2021'!H52</f>
        <v>108842.70908415485</v>
      </c>
      <c r="P28" s="180">
        <f>'[1]2021'!L52+'[1]2021'!M52</f>
        <v>113442.21002393658</v>
      </c>
    </row>
    <row r="29" spans="3:17" ht="15" thickBot="1">
      <c r="C29" s="150" t="s">
        <v>169</v>
      </c>
      <c r="D29" s="181">
        <f>SUM(D19:D28)</f>
        <v>3006004.5992481988</v>
      </c>
      <c r="E29" s="181">
        <f t="shared" ref="E29:P29" si="5">SUM(E19:E28)</f>
        <v>3480645.3965853122</v>
      </c>
      <c r="F29" s="181">
        <f t="shared" si="5"/>
        <v>3248463.3697074056</v>
      </c>
      <c r="G29" s="181">
        <f t="shared" si="5"/>
        <v>3336000.4239302529</v>
      </c>
      <c r="H29" s="181">
        <f t="shared" si="5"/>
        <v>2840730.8559349393</v>
      </c>
      <c r="I29" s="181">
        <f t="shared" si="5"/>
        <v>1882699.042713484</v>
      </c>
      <c r="J29" s="181">
        <f t="shared" si="5"/>
        <v>2405392.8504321668</v>
      </c>
      <c r="K29" s="181">
        <f t="shared" si="5"/>
        <v>2787768.3490437255</v>
      </c>
      <c r="L29" s="181">
        <f t="shared" si="5"/>
        <v>3361752.1238889382</v>
      </c>
      <c r="M29" s="181">
        <f t="shared" si="5"/>
        <v>3123015.8245449532</v>
      </c>
      <c r="N29" s="181">
        <f t="shared" si="5"/>
        <v>3157962.6615701839</v>
      </c>
      <c r="O29" s="181">
        <f t="shared" si="5"/>
        <v>2697095.992633909</v>
      </c>
      <c r="P29" s="182">
        <f t="shared" si="5"/>
        <v>3750528.2999931071</v>
      </c>
      <c r="Q29" s="183"/>
    </row>
  </sheetData>
  <mergeCells count="2">
    <mergeCell ref="C2:Q2"/>
    <mergeCell ref="C16:D16"/>
  </mergeCell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AB8D-7A11-4E95-BD28-128FF32B801D}">
  <dimension ref="B1:Z12"/>
  <sheetViews>
    <sheetView workbookViewId="0">
      <pane xSplit="3" topLeftCell="D1" activePane="topRight" state="frozen"/>
      <selection pane="topRight" activeCell="C3" sqref="C3"/>
    </sheetView>
  </sheetViews>
  <sheetFormatPr defaultRowHeight="12.5"/>
  <cols>
    <col min="3" max="3" width="11.08984375" bestFit="1" customWidth="1"/>
    <col min="23" max="23" width="11.7265625" bestFit="1" customWidth="1"/>
    <col min="25" max="26" width="11.1796875" bestFit="1" customWidth="1"/>
  </cols>
  <sheetData>
    <row r="1" spans="2:26">
      <c r="J1">
        <v>23</v>
      </c>
      <c r="K1">
        <v>24</v>
      </c>
      <c r="L1">
        <v>24</v>
      </c>
      <c r="M1">
        <v>26</v>
      </c>
      <c r="N1">
        <v>25</v>
      </c>
      <c r="O1">
        <v>26</v>
      </c>
    </row>
    <row r="2" spans="2:26" ht="37.5">
      <c r="C2" s="191" t="s">
        <v>189</v>
      </c>
      <c r="D2" t="str">
        <f>'Summary (2)'!F4</f>
        <v>Jan'22</v>
      </c>
      <c r="E2" t="str">
        <f>'Summary (2)'!G4</f>
        <v>Feb'22</v>
      </c>
      <c r="F2" t="str">
        <f>'Summary (2)'!H4</f>
        <v>Mar'22</v>
      </c>
      <c r="G2" t="str">
        <f>'Summary (2)'!I4</f>
        <v>Apr'22</v>
      </c>
      <c r="H2" t="str">
        <f>'Summary (2)'!J4</f>
        <v>May'22</v>
      </c>
      <c r="I2" t="str">
        <f>'Summary (2)'!K4</f>
        <v>June'22</v>
      </c>
      <c r="J2" t="str">
        <f>D2</f>
        <v>Jan'22</v>
      </c>
      <c r="K2" t="str">
        <f t="shared" ref="K2:O2" si="0">E2</f>
        <v>Feb'22</v>
      </c>
      <c r="L2" t="str">
        <f t="shared" si="0"/>
        <v>Mar'22</v>
      </c>
      <c r="M2" t="str">
        <f t="shared" si="0"/>
        <v>Apr'22</v>
      </c>
      <c r="N2" t="str">
        <f t="shared" si="0"/>
        <v>May'22</v>
      </c>
      <c r="O2" t="str">
        <f t="shared" si="0"/>
        <v>June'22</v>
      </c>
      <c r="P2" t="s">
        <v>184</v>
      </c>
      <c r="Q2" t="s">
        <v>184</v>
      </c>
      <c r="R2" t="s">
        <v>184</v>
      </c>
      <c r="S2" t="s">
        <v>184</v>
      </c>
      <c r="T2" t="s">
        <v>184</v>
      </c>
      <c r="U2" t="s">
        <v>184</v>
      </c>
      <c r="V2" t="s">
        <v>183</v>
      </c>
      <c r="W2" t="s">
        <v>186</v>
      </c>
      <c r="X2" t="s">
        <v>187</v>
      </c>
      <c r="Y2" s="191" t="s">
        <v>185</v>
      </c>
      <c r="Z2" s="191" t="s">
        <v>188</v>
      </c>
    </row>
    <row r="3" spans="2:26" ht="14.5">
      <c r="B3" s="149">
        <v>1</v>
      </c>
      <c r="C3" s="189">
        <v>2997122.4120765692</v>
      </c>
      <c r="D3">
        <v>66</v>
      </c>
      <c r="E3">
        <v>62</v>
      </c>
      <c r="F3">
        <v>65</v>
      </c>
      <c r="G3">
        <v>75</v>
      </c>
      <c r="H3">
        <v>74</v>
      </c>
      <c r="I3">
        <v>74</v>
      </c>
      <c r="J3">
        <f>J$1*3</f>
        <v>69</v>
      </c>
      <c r="K3">
        <f t="shared" ref="K3:O12" si="1">K$1*3</f>
        <v>72</v>
      </c>
      <c r="L3">
        <f t="shared" si="1"/>
        <v>72</v>
      </c>
      <c r="M3">
        <f t="shared" si="1"/>
        <v>78</v>
      </c>
      <c r="N3">
        <f t="shared" si="1"/>
        <v>75</v>
      </c>
      <c r="O3">
        <f t="shared" si="1"/>
        <v>78</v>
      </c>
      <c r="P3" s="148">
        <f>(J3-D3)/3</f>
        <v>1</v>
      </c>
      <c r="Q3" s="148">
        <f t="shared" ref="Q3:Q12" si="2">(K3-E3)/3</f>
        <v>3.3333333333333335</v>
      </c>
      <c r="R3" s="148">
        <f t="shared" ref="R3:R12" si="3">(L3-F3)/3</f>
        <v>2.3333333333333335</v>
      </c>
      <c r="S3" s="148">
        <f t="shared" ref="S3:S12" si="4">(M3-G3)/3</f>
        <v>1</v>
      </c>
      <c r="T3" s="148">
        <f t="shared" ref="T3:T12" si="5">(N3-H3)/3</f>
        <v>0.33333333333333331</v>
      </c>
      <c r="U3" s="148">
        <f t="shared" ref="U3:U12" si="6">(O3-I3)/3</f>
        <v>1.3333333333333333</v>
      </c>
      <c r="V3" s="188">
        <f>SUM(P3:U3)</f>
        <v>9.3333333333333357</v>
      </c>
      <c r="W3" s="188">
        <f>(150-V3)</f>
        <v>140.66666666666666</v>
      </c>
      <c r="X3">
        <v>150</v>
      </c>
      <c r="Y3" s="148">
        <f>(C3/W3)*X3</f>
        <v>3195983.6147735929</v>
      </c>
      <c r="Z3" s="148">
        <f>Y3/6</f>
        <v>532663.93579559878</v>
      </c>
    </row>
    <row r="4" spans="2:26" ht="14.5">
      <c r="B4" s="149">
        <v>2</v>
      </c>
      <c r="C4" s="189">
        <v>3252176.7693093163</v>
      </c>
      <c r="D4">
        <v>66</v>
      </c>
      <c r="E4">
        <v>65</v>
      </c>
      <c r="F4">
        <v>71</v>
      </c>
      <c r="G4">
        <v>77</v>
      </c>
      <c r="H4">
        <v>70</v>
      </c>
      <c r="I4">
        <v>74</v>
      </c>
      <c r="J4">
        <f t="shared" ref="J4:J12" si="7">J$1*3</f>
        <v>69</v>
      </c>
      <c r="K4">
        <f t="shared" si="1"/>
        <v>72</v>
      </c>
      <c r="L4">
        <f t="shared" si="1"/>
        <v>72</v>
      </c>
      <c r="M4">
        <f t="shared" si="1"/>
        <v>78</v>
      </c>
      <c r="N4">
        <f t="shared" si="1"/>
        <v>75</v>
      </c>
      <c r="O4">
        <f t="shared" si="1"/>
        <v>78</v>
      </c>
      <c r="P4" s="148">
        <f t="shared" ref="P4:P12" si="8">(J4-D4)/3</f>
        <v>1</v>
      </c>
      <c r="Q4" s="148">
        <f t="shared" si="2"/>
        <v>2.3333333333333335</v>
      </c>
      <c r="R4" s="148">
        <f t="shared" si="3"/>
        <v>0.33333333333333331</v>
      </c>
      <c r="S4" s="148">
        <f t="shared" si="4"/>
        <v>0.33333333333333331</v>
      </c>
      <c r="T4" s="148">
        <f t="shared" si="5"/>
        <v>1.6666666666666667</v>
      </c>
      <c r="U4" s="148">
        <f t="shared" si="6"/>
        <v>1.3333333333333333</v>
      </c>
      <c r="V4" s="188">
        <f t="shared" ref="V4:V12" si="9">SUM(P4:U4)</f>
        <v>7</v>
      </c>
      <c r="W4" s="188">
        <f t="shared" ref="W4:W12" si="10">(150-V4)</f>
        <v>143</v>
      </c>
      <c r="X4">
        <v>150</v>
      </c>
      <c r="Y4" s="148">
        <f t="shared" ref="Y4:Y12" si="11">(C4/W4)*X4</f>
        <v>3411374.2335412409</v>
      </c>
      <c r="Z4" s="148">
        <f t="shared" ref="Z4:Z12" si="12">Y4/6</f>
        <v>568562.37225687352</v>
      </c>
    </row>
    <row r="5" spans="2:26" ht="14.5">
      <c r="B5" s="149">
        <v>4</v>
      </c>
      <c r="C5" s="189">
        <v>1853361.6247967165</v>
      </c>
      <c r="D5">
        <v>44</v>
      </c>
      <c r="E5">
        <v>49</v>
      </c>
      <c r="F5">
        <v>42</v>
      </c>
      <c r="G5">
        <v>42</v>
      </c>
      <c r="H5">
        <v>39</v>
      </c>
      <c r="I5">
        <v>47</v>
      </c>
      <c r="J5">
        <f t="shared" si="7"/>
        <v>69</v>
      </c>
      <c r="K5">
        <f t="shared" si="1"/>
        <v>72</v>
      </c>
      <c r="L5">
        <f t="shared" si="1"/>
        <v>72</v>
      </c>
      <c r="M5">
        <f t="shared" si="1"/>
        <v>78</v>
      </c>
      <c r="N5">
        <f t="shared" si="1"/>
        <v>75</v>
      </c>
      <c r="O5">
        <f t="shared" si="1"/>
        <v>78</v>
      </c>
      <c r="P5" s="148">
        <f t="shared" si="8"/>
        <v>8.3333333333333339</v>
      </c>
      <c r="Q5" s="148">
        <f t="shared" si="2"/>
        <v>7.666666666666667</v>
      </c>
      <c r="R5" s="148">
        <f t="shared" si="3"/>
        <v>10</v>
      </c>
      <c r="S5" s="148">
        <f t="shared" si="4"/>
        <v>12</v>
      </c>
      <c r="T5" s="148">
        <f t="shared" si="5"/>
        <v>12</v>
      </c>
      <c r="U5" s="148">
        <f t="shared" si="6"/>
        <v>10.333333333333334</v>
      </c>
      <c r="V5" s="188">
        <f t="shared" si="9"/>
        <v>60.333333333333336</v>
      </c>
      <c r="W5" s="188">
        <f t="shared" si="10"/>
        <v>89.666666666666657</v>
      </c>
      <c r="X5">
        <v>150</v>
      </c>
      <c r="Y5" s="148">
        <f t="shared" si="11"/>
        <v>3100419.0749387452</v>
      </c>
      <c r="Z5" s="148">
        <f t="shared" si="12"/>
        <v>516736.51248979085</v>
      </c>
    </row>
    <row r="6" spans="2:26" ht="14.5">
      <c r="B6" s="149">
        <v>5</v>
      </c>
      <c r="C6" s="189">
        <v>832267.90431128419</v>
      </c>
      <c r="D6">
        <v>15</v>
      </c>
      <c r="E6">
        <v>13</v>
      </c>
      <c r="F6">
        <v>20</v>
      </c>
      <c r="G6">
        <v>24</v>
      </c>
      <c r="H6">
        <v>8</v>
      </c>
      <c r="I6">
        <v>46</v>
      </c>
      <c r="J6">
        <f t="shared" si="7"/>
        <v>69</v>
      </c>
      <c r="K6">
        <f t="shared" si="1"/>
        <v>72</v>
      </c>
      <c r="L6">
        <f t="shared" si="1"/>
        <v>72</v>
      </c>
      <c r="M6">
        <f t="shared" si="1"/>
        <v>78</v>
      </c>
      <c r="N6">
        <f t="shared" si="1"/>
        <v>75</v>
      </c>
      <c r="O6">
        <f t="shared" si="1"/>
        <v>78</v>
      </c>
      <c r="P6" s="148">
        <f t="shared" si="8"/>
        <v>18</v>
      </c>
      <c r="Q6" s="148">
        <f t="shared" si="2"/>
        <v>19.666666666666668</v>
      </c>
      <c r="R6" s="148">
        <f t="shared" si="3"/>
        <v>17.333333333333332</v>
      </c>
      <c r="S6" s="148">
        <f t="shared" si="4"/>
        <v>18</v>
      </c>
      <c r="T6" s="148">
        <f t="shared" si="5"/>
        <v>22.333333333333332</v>
      </c>
      <c r="U6" s="148">
        <f t="shared" si="6"/>
        <v>10.666666666666666</v>
      </c>
      <c r="V6" s="188">
        <f t="shared" si="9"/>
        <v>106</v>
      </c>
      <c r="W6" s="188">
        <f t="shared" si="10"/>
        <v>44</v>
      </c>
      <c r="X6">
        <v>150</v>
      </c>
      <c r="Y6" s="148">
        <f t="shared" si="11"/>
        <v>2837276.9465157418</v>
      </c>
      <c r="Z6" s="148">
        <f t="shared" si="12"/>
        <v>472879.49108595698</v>
      </c>
    </row>
    <row r="7" spans="2:26" ht="14.5">
      <c r="B7" s="149">
        <v>12</v>
      </c>
      <c r="C7" s="189">
        <v>2173983.4173529195</v>
      </c>
      <c r="D7">
        <v>69</v>
      </c>
      <c r="E7">
        <v>60</v>
      </c>
      <c r="F7">
        <v>67</v>
      </c>
      <c r="G7">
        <v>71</v>
      </c>
      <c r="H7">
        <v>66</v>
      </c>
      <c r="I7">
        <v>76</v>
      </c>
      <c r="J7">
        <f t="shared" si="7"/>
        <v>69</v>
      </c>
      <c r="K7">
        <f t="shared" si="1"/>
        <v>72</v>
      </c>
      <c r="L7">
        <f t="shared" si="1"/>
        <v>72</v>
      </c>
      <c r="M7">
        <f t="shared" si="1"/>
        <v>78</v>
      </c>
      <c r="N7">
        <f t="shared" si="1"/>
        <v>75</v>
      </c>
      <c r="O7">
        <f t="shared" si="1"/>
        <v>78</v>
      </c>
      <c r="P7" s="148">
        <f t="shared" si="8"/>
        <v>0</v>
      </c>
      <c r="Q7" s="148">
        <f t="shared" si="2"/>
        <v>4</v>
      </c>
      <c r="R7" s="148">
        <f t="shared" si="3"/>
        <v>1.6666666666666667</v>
      </c>
      <c r="S7" s="148">
        <f t="shared" si="4"/>
        <v>2.3333333333333335</v>
      </c>
      <c r="T7" s="148">
        <f t="shared" si="5"/>
        <v>3</v>
      </c>
      <c r="U7" s="148">
        <f t="shared" si="6"/>
        <v>0.66666666666666663</v>
      </c>
      <c r="V7" s="188">
        <f t="shared" si="9"/>
        <v>11.666666666666666</v>
      </c>
      <c r="W7" s="188">
        <f t="shared" si="10"/>
        <v>138.33333333333334</v>
      </c>
      <c r="X7">
        <v>150</v>
      </c>
      <c r="Y7" s="148">
        <f t="shared" si="11"/>
        <v>2357331.41640678</v>
      </c>
      <c r="Z7" s="148">
        <f t="shared" si="12"/>
        <v>392888.56940113002</v>
      </c>
    </row>
    <row r="8" spans="2:26" ht="14.5">
      <c r="B8" s="187" t="s">
        <v>168</v>
      </c>
      <c r="C8" s="190">
        <v>734131.769133138</v>
      </c>
      <c r="D8">
        <v>37</v>
      </c>
      <c r="E8">
        <v>36</v>
      </c>
      <c r="F8">
        <v>41</v>
      </c>
      <c r="G8">
        <v>33</v>
      </c>
      <c r="H8">
        <v>31</v>
      </c>
      <c r="I8">
        <v>42</v>
      </c>
      <c r="J8">
        <f t="shared" si="7"/>
        <v>69</v>
      </c>
      <c r="K8">
        <f t="shared" si="1"/>
        <v>72</v>
      </c>
      <c r="L8">
        <f t="shared" si="1"/>
        <v>72</v>
      </c>
      <c r="M8">
        <f t="shared" si="1"/>
        <v>78</v>
      </c>
      <c r="N8">
        <f t="shared" si="1"/>
        <v>75</v>
      </c>
      <c r="O8">
        <f t="shared" si="1"/>
        <v>78</v>
      </c>
      <c r="P8" s="148">
        <f t="shared" si="8"/>
        <v>10.666666666666666</v>
      </c>
      <c r="Q8" s="148">
        <f t="shared" si="2"/>
        <v>12</v>
      </c>
      <c r="R8" s="148">
        <f t="shared" si="3"/>
        <v>10.333333333333334</v>
      </c>
      <c r="S8" s="148">
        <f t="shared" si="4"/>
        <v>15</v>
      </c>
      <c r="T8" s="148">
        <f t="shared" si="5"/>
        <v>14.666666666666666</v>
      </c>
      <c r="U8" s="148">
        <f t="shared" si="6"/>
        <v>12</v>
      </c>
      <c r="V8" s="188">
        <f t="shared" si="9"/>
        <v>74.666666666666657</v>
      </c>
      <c r="W8" s="188">
        <f t="shared" si="10"/>
        <v>75.333333333333343</v>
      </c>
      <c r="X8">
        <v>150</v>
      </c>
      <c r="Y8" s="148">
        <f t="shared" si="11"/>
        <v>1461766.7969465135</v>
      </c>
      <c r="Z8" s="148">
        <f t="shared" si="12"/>
        <v>243627.79949108558</v>
      </c>
    </row>
    <row r="9" spans="2:26" ht="14.5">
      <c r="B9" s="149">
        <v>3</v>
      </c>
      <c r="C9" s="189">
        <v>2017337.9518190112</v>
      </c>
      <c r="D9">
        <v>53</v>
      </c>
      <c r="E9">
        <v>67</v>
      </c>
      <c r="F9">
        <v>59</v>
      </c>
      <c r="G9">
        <v>66</v>
      </c>
      <c r="H9">
        <v>58</v>
      </c>
      <c r="I9">
        <v>62</v>
      </c>
      <c r="J9">
        <f t="shared" si="7"/>
        <v>69</v>
      </c>
      <c r="K9">
        <f t="shared" si="1"/>
        <v>72</v>
      </c>
      <c r="L9">
        <f t="shared" si="1"/>
        <v>72</v>
      </c>
      <c r="M9">
        <f t="shared" si="1"/>
        <v>78</v>
      </c>
      <c r="N9">
        <f t="shared" si="1"/>
        <v>75</v>
      </c>
      <c r="O9">
        <f t="shared" si="1"/>
        <v>78</v>
      </c>
      <c r="P9" s="148">
        <f t="shared" si="8"/>
        <v>5.333333333333333</v>
      </c>
      <c r="Q9" s="148">
        <f t="shared" si="2"/>
        <v>1.6666666666666667</v>
      </c>
      <c r="R9" s="148">
        <f t="shared" si="3"/>
        <v>4.333333333333333</v>
      </c>
      <c r="S9" s="148">
        <f t="shared" si="4"/>
        <v>4</v>
      </c>
      <c r="T9" s="148">
        <f t="shared" si="5"/>
        <v>5.666666666666667</v>
      </c>
      <c r="U9" s="148">
        <f t="shared" si="6"/>
        <v>5.333333333333333</v>
      </c>
      <c r="V9" s="188">
        <f t="shared" si="9"/>
        <v>26.333333333333332</v>
      </c>
      <c r="W9" s="188">
        <f t="shared" si="10"/>
        <v>123.66666666666667</v>
      </c>
      <c r="X9">
        <v>150</v>
      </c>
      <c r="Y9" s="148">
        <f t="shared" si="11"/>
        <v>2446905.8714785851</v>
      </c>
      <c r="Z9" s="148">
        <f t="shared" si="12"/>
        <v>407817.64524643082</v>
      </c>
    </row>
    <row r="10" spans="2:26" ht="14.5">
      <c r="B10" s="149">
        <v>6</v>
      </c>
      <c r="C10" s="189">
        <v>1956886.5712593447</v>
      </c>
      <c r="D10">
        <v>49</v>
      </c>
      <c r="E10">
        <v>39</v>
      </c>
      <c r="F10">
        <v>50</v>
      </c>
      <c r="G10">
        <v>62</v>
      </c>
      <c r="H10">
        <v>58</v>
      </c>
      <c r="I10">
        <v>63</v>
      </c>
      <c r="J10">
        <f t="shared" si="7"/>
        <v>69</v>
      </c>
      <c r="K10">
        <f t="shared" si="1"/>
        <v>72</v>
      </c>
      <c r="L10">
        <f t="shared" si="1"/>
        <v>72</v>
      </c>
      <c r="M10">
        <f t="shared" si="1"/>
        <v>78</v>
      </c>
      <c r="N10">
        <f t="shared" si="1"/>
        <v>75</v>
      </c>
      <c r="O10">
        <f t="shared" si="1"/>
        <v>78</v>
      </c>
      <c r="P10" s="148">
        <f t="shared" si="8"/>
        <v>6.666666666666667</v>
      </c>
      <c r="Q10" s="148">
        <f t="shared" si="2"/>
        <v>11</v>
      </c>
      <c r="R10" s="148">
        <f t="shared" si="3"/>
        <v>7.333333333333333</v>
      </c>
      <c r="S10" s="148">
        <f t="shared" si="4"/>
        <v>5.333333333333333</v>
      </c>
      <c r="T10" s="148">
        <f t="shared" si="5"/>
        <v>5.666666666666667</v>
      </c>
      <c r="U10" s="148">
        <f t="shared" si="6"/>
        <v>5</v>
      </c>
      <c r="V10" s="188">
        <f t="shared" si="9"/>
        <v>41</v>
      </c>
      <c r="W10" s="188">
        <f t="shared" si="10"/>
        <v>109</v>
      </c>
      <c r="X10">
        <v>150</v>
      </c>
      <c r="Y10" s="148">
        <f t="shared" si="11"/>
        <v>2692963.1714578141</v>
      </c>
      <c r="Z10" s="148">
        <f t="shared" si="12"/>
        <v>448827.19524296903</v>
      </c>
    </row>
    <row r="11" spans="2:26" ht="14.5">
      <c r="B11" s="149">
        <v>10</v>
      </c>
      <c r="C11" s="189">
        <v>2623971.1491790195</v>
      </c>
      <c r="D11">
        <v>66</v>
      </c>
      <c r="E11">
        <v>67</v>
      </c>
      <c r="F11">
        <v>71</v>
      </c>
      <c r="G11">
        <v>78</v>
      </c>
      <c r="H11">
        <v>74</v>
      </c>
      <c r="I11">
        <v>78</v>
      </c>
      <c r="J11">
        <f t="shared" si="7"/>
        <v>69</v>
      </c>
      <c r="K11">
        <f t="shared" si="1"/>
        <v>72</v>
      </c>
      <c r="L11">
        <f t="shared" si="1"/>
        <v>72</v>
      </c>
      <c r="M11">
        <f t="shared" si="1"/>
        <v>78</v>
      </c>
      <c r="N11">
        <f t="shared" si="1"/>
        <v>75</v>
      </c>
      <c r="O11">
        <f t="shared" si="1"/>
        <v>78</v>
      </c>
      <c r="P11" s="148">
        <f t="shared" si="8"/>
        <v>1</v>
      </c>
      <c r="Q11" s="148">
        <f t="shared" si="2"/>
        <v>1.6666666666666667</v>
      </c>
      <c r="R11" s="148">
        <f t="shared" si="3"/>
        <v>0.33333333333333331</v>
      </c>
      <c r="S11" s="148">
        <f t="shared" si="4"/>
        <v>0</v>
      </c>
      <c r="T11" s="148">
        <f t="shared" si="5"/>
        <v>0.33333333333333331</v>
      </c>
      <c r="U11" s="148">
        <f t="shared" si="6"/>
        <v>0</v>
      </c>
      <c r="V11" s="188">
        <f t="shared" si="9"/>
        <v>3.3333333333333339</v>
      </c>
      <c r="W11" s="188">
        <f t="shared" si="10"/>
        <v>146.66666666666666</v>
      </c>
      <c r="X11">
        <v>150</v>
      </c>
      <c r="Y11" s="148">
        <f t="shared" si="11"/>
        <v>2683606.8571149064</v>
      </c>
      <c r="Z11" s="148">
        <f t="shared" si="12"/>
        <v>447267.80951915105</v>
      </c>
    </row>
    <row r="12" spans="2:26" ht="14.5">
      <c r="B12" s="149">
        <v>11</v>
      </c>
      <c r="C12" s="189">
        <v>2751810.2329984456</v>
      </c>
      <c r="D12">
        <v>47</v>
      </c>
      <c r="E12">
        <v>59</v>
      </c>
      <c r="F12">
        <v>56</v>
      </c>
      <c r="G12">
        <v>63</v>
      </c>
      <c r="H12">
        <v>52</v>
      </c>
      <c r="I12">
        <v>63</v>
      </c>
      <c r="J12">
        <f t="shared" si="7"/>
        <v>69</v>
      </c>
      <c r="K12">
        <f t="shared" si="1"/>
        <v>72</v>
      </c>
      <c r="L12">
        <f t="shared" si="1"/>
        <v>72</v>
      </c>
      <c r="M12">
        <f t="shared" si="1"/>
        <v>78</v>
      </c>
      <c r="N12">
        <f t="shared" si="1"/>
        <v>75</v>
      </c>
      <c r="O12">
        <f t="shared" si="1"/>
        <v>78</v>
      </c>
      <c r="P12" s="148">
        <f t="shared" si="8"/>
        <v>7.333333333333333</v>
      </c>
      <c r="Q12" s="148">
        <f t="shared" si="2"/>
        <v>4.333333333333333</v>
      </c>
      <c r="R12" s="148">
        <f t="shared" si="3"/>
        <v>5.333333333333333</v>
      </c>
      <c r="S12" s="148">
        <f t="shared" si="4"/>
        <v>5</v>
      </c>
      <c r="T12" s="148">
        <f t="shared" si="5"/>
        <v>7.666666666666667</v>
      </c>
      <c r="U12" s="148">
        <f t="shared" si="6"/>
        <v>5</v>
      </c>
      <c r="V12" s="188">
        <f t="shared" si="9"/>
        <v>34.666666666666671</v>
      </c>
      <c r="W12" s="188">
        <f t="shared" si="10"/>
        <v>115.33333333333333</v>
      </c>
      <c r="X12">
        <v>150</v>
      </c>
      <c r="Y12" s="148">
        <f t="shared" si="11"/>
        <v>3578943.9446511581</v>
      </c>
      <c r="Z12" s="148">
        <f t="shared" si="12"/>
        <v>596490.65744185972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4797181E69B2644BB551836747040D65" ma:contentTypeVersion="581" ma:contentTypeDescription="Create a new document." ma:contentTypeScope="" ma:versionID="8c12c8aaa6490b0dee23b0f40617ae3b">
  <xsd:schema xmlns:xsd="http://www.w3.org/2001/XMLSchema" xmlns:xs="http://www.w3.org/2001/XMLSchema" xmlns:p="http://schemas.microsoft.com/office/2006/metadata/properties" xmlns:ns2="b82c2c45-97a0-4b8e-bed7-1a074e724f27" xmlns:ns3="6236630b-f1a1-4862-b71a-b89cc7d34638" xmlns:ns4="0ad62a16-b6da-4156-a3b2-472e31981e40" targetNamespace="http://schemas.microsoft.com/office/2006/metadata/properties" ma:root="true" ma:fieldsID="58c5e04bec7396ff5803aa9fd57eb5eb" ns2:_="" ns3:_="" ns4:_="">
    <xsd:import namespace="b82c2c45-97a0-4b8e-bed7-1a074e724f27"/>
    <xsd:import namespace="6236630b-f1a1-4862-b71a-b89cc7d34638"/>
    <xsd:import namespace="0ad62a16-b6da-4156-a3b2-472e31981e40"/>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2c2c45-97a0-4b8e-bed7-1a074e724f2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236630b-f1a1-4862-b71a-b89cc7d3463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d62a16-b6da-4156-a3b2-472e31981e4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documentManagement>
    <_dlc_DocIdPersistId xmlns="b82c2c45-97a0-4b8e-bed7-1a074e724f27" xsi:nil="true"/>
    <_dlc_DocId xmlns="b82c2c45-97a0-4b8e-bed7-1a074e724f27">SPOSC00007-1414698949-67</_dlc_DocId>
    <_dlc_DocIdUrl xmlns="b82c2c45-97a0-4b8e-bed7-1a074e724f27">
      <Url>https://akzonobel.sharepoint.com/teams/SC00007/T10484/_layouts/15/DocIdRedir.aspx?ID=SPOSC00007-1414698949-67</Url>
      <Description>SPOSC00007-1414698949-67</Description>
    </_dlc_DocIdUrl>
  </documentManagement>
</p:properties>
</file>

<file path=customXml/itemProps1.xml><?xml version="1.0" encoding="utf-8"?>
<ds:datastoreItem xmlns:ds="http://schemas.openxmlformats.org/officeDocument/2006/customXml" ds:itemID="{890654CB-89D1-46B9-AF34-DF7387A8915A}">
  <ds:schemaRefs>
    <ds:schemaRef ds:uri="http://schemas.microsoft.com/sharepoint/events"/>
  </ds:schemaRefs>
</ds:datastoreItem>
</file>

<file path=customXml/itemProps2.xml><?xml version="1.0" encoding="utf-8"?>
<ds:datastoreItem xmlns:ds="http://schemas.openxmlformats.org/officeDocument/2006/customXml" ds:itemID="{EC194200-4E59-4003-909B-7704B2BFD1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2c2c45-97a0-4b8e-bed7-1a074e724f27"/>
    <ds:schemaRef ds:uri="6236630b-f1a1-4862-b71a-b89cc7d34638"/>
    <ds:schemaRef ds:uri="0ad62a16-b6da-4156-a3b2-472e31981e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AC2E95-31C5-4B14-BE5B-C4A66CB3FF25}">
  <ds:schemaRefs>
    <ds:schemaRef ds:uri="http://schemas.microsoft.com/sharepoint/v3/contenttype/forms"/>
  </ds:schemaRefs>
</ds:datastoreItem>
</file>

<file path=customXml/itemProps4.xml><?xml version="1.0" encoding="utf-8"?>
<ds:datastoreItem xmlns:ds="http://schemas.openxmlformats.org/officeDocument/2006/customXml" ds:itemID="{6619ECA3-932E-43A1-B759-6444DA4F8281}">
  <ds:schemaRefs>
    <ds:schemaRef ds:uri="http://schemas.microsoft.com/office/2006/metadata/properties"/>
    <ds:schemaRef ds:uri="b82c2c45-97a0-4b8e-bed7-1a074e724f27"/>
  </ds:schemaRefs>
</ds:datastoreItem>
</file>

<file path=docMetadata/LabelInfo.xml><?xml version="1.0" encoding="utf-8"?>
<clbl:labelList xmlns:clbl="http://schemas.microsoft.com/office/2020/mipLabelMetadata">
  <clbl:label id="{cd5bf4da-62f3-42da-a407-e6cfc8fccaf5}" enabled="1" method="Standard" siteId="{edcbe357-4b00-4f0e-ab5e-225bd09353c4}"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26</vt:i4>
      </vt:variant>
    </vt:vector>
  </HeadingPairs>
  <TitlesOfParts>
    <vt:vector size="48" baseType="lpstr">
      <vt:lpstr>How to Use</vt:lpstr>
      <vt:lpstr>Demand Plan</vt:lpstr>
      <vt:lpstr>RCCP Conversion</vt:lpstr>
      <vt:lpstr>Gap Closing</vt:lpstr>
      <vt:lpstr>Summary-1</vt:lpstr>
      <vt:lpstr>Input Capability Review</vt:lpstr>
      <vt:lpstr>RCCP Extrusion</vt:lpstr>
      <vt:lpstr>RCCP-EXT-2</vt:lpstr>
      <vt:lpstr>RCCP-EXT-3</vt:lpstr>
      <vt:lpstr>RCCP-EXT-4</vt:lpstr>
      <vt:lpstr>RCCP-EXT-5</vt:lpstr>
      <vt:lpstr>RCCP-EXT-6</vt:lpstr>
      <vt:lpstr>RCCP-EXT-10</vt:lpstr>
      <vt:lpstr>RCCP-EXT-11</vt:lpstr>
      <vt:lpstr>RCCP-EXT-12</vt:lpstr>
      <vt:lpstr>RCCP Mixing</vt:lpstr>
      <vt:lpstr>RCCP-TPE</vt:lpstr>
      <vt:lpstr>RCCP-MIX-2</vt:lpstr>
      <vt:lpstr>RCCP-MIX-3</vt:lpstr>
      <vt:lpstr>Dates conversion sheet</vt:lpstr>
      <vt:lpstr>Summary (2)</vt:lpstr>
      <vt:lpstr>Sheet2</vt:lpstr>
      <vt:lpstr>'RCCP Extrusion'!Print_Area</vt:lpstr>
      <vt:lpstr>'RCCP Mixing'!Print_Area</vt:lpstr>
      <vt:lpstr>'RCCP-EXT-10'!Print_Area</vt:lpstr>
      <vt:lpstr>'RCCP-EXT-11'!Print_Area</vt:lpstr>
      <vt:lpstr>'RCCP-EXT-12'!Print_Area</vt:lpstr>
      <vt:lpstr>'RCCP-EXT-2'!Print_Area</vt:lpstr>
      <vt:lpstr>'RCCP-EXT-3'!Print_Area</vt:lpstr>
      <vt:lpstr>'RCCP-EXT-4'!Print_Area</vt:lpstr>
      <vt:lpstr>'RCCP-EXT-5'!Print_Area</vt:lpstr>
      <vt:lpstr>'RCCP-EXT-6'!Print_Area</vt:lpstr>
      <vt:lpstr>'RCCP-MIX-2'!Print_Area</vt:lpstr>
      <vt:lpstr>'RCCP-MIX-3'!Print_Area</vt:lpstr>
      <vt:lpstr>'RCCP-TPE'!Print_Area</vt:lpstr>
      <vt:lpstr>'RCCP Extrusion'!Print_Titles</vt:lpstr>
      <vt:lpstr>'RCCP Mixing'!Print_Titles</vt:lpstr>
      <vt:lpstr>'RCCP-EXT-10'!Print_Titles</vt:lpstr>
      <vt:lpstr>'RCCP-EXT-11'!Print_Titles</vt:lpstr>
      <vt:lpstr>'RCCP-EXT-12'!Print_Titles</vt:lpstr>
      <vt:lpstr>'RCCP-EXT-2'!Print_Titles</vt:lpstr>
      <vt:lpstr>'RCCP-EXT-3'!Print_Titles</vt:lpstr>
      <vt:lpstr>'RCCP-EXT-4'!Print_Titles</vt:lpstr>
      <vt:lpstr>'RCCP-EXT-5'!Print_Titles</vt:lpstr>
      <vt:lpstr>'RCCP-EXT-6'!Print_Titles</vt:lpstr>
      <vt:lpstr>'RCCP-MIX-2'!Print_Titles</vt:lpstr>
      <vt:lpstr>'RCCP-MIX-3'!Print_Titles</vt:lpstr>
      <vt:lpstr>'RCCP-TPE'!Print_Titles</vt:lpstr>
    </vt:vector>
  </TitlesOfParts>
  <Manager/>
  <Company>ICI Packaging Coatings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RCCP Supply Plan</dc:title>
  <dc:subject/>
  <dc:creator>Lars.Kamsma@akzonobel.com;Marieken.Verbakel@akzonobel.com</dc:creator>
  <cp:keywords/>
  <dc:description/>
  <cp:lastModifiedBy>Varun Srivatsan</cp:lastModifiedBy>
  <cp:revision/>
  <dcterms:created xsi:type="dcterms:W3CDTF">2006-11-17T07:12:46Z</dcterms:created>
  <dcterms:modified xsi:type="dcterms:W3CDTF">2026-06-15T16:18:51Z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ExAnalyzer_OldName">
    <vt:lpwstr>Supply Review Hilden.xlsx</vt:lpwstr>
  </property>
  <property fmtid="{D5CDD505-2E9C-101B-9397-08002B2CF9AE}" pid="3" name="ContentTypeId">
    <vt:lpwstr>0x0101004797181E69B2644BB551836747040D65</vt:lpwstr>
  </property>
  <property fmtid="{D5CDD505-2E9C-101B-9397-08002B2CF9AE}" pid="4" name="Order">
    <vt:r8>28800</vt:r8>
  </property>
  <property fmtid="{D5CDD505-2E9C-101B-9397-08002B2CF9AE}" pid="5" name="AN-ClusterCode">
    <vt:lpwstr>11;#CEUR|c2b0dd99-0ebb-4475-af32-8c000ce005d6</vt:lpwstr>
  </property>
  <property fmtid="{D5CDD505-2E9C-101B-9397-08002B2CF9AE}" pid="6" name="aa8db5530e2a45348bde7c5817e341ff">
    <vt:lpwstr>Confidential|b722de1f-04fd-494c-869d-3c295e76dcdd</vt:lpwstr>
  </property>
  <property fmtid="{D5CDD505-2E9C-101B-9397-08002B2CF9AE}" pid="7" name="AN-ClusterName">
    <vt:lpwstr>12;#Central Europe|b1cfca3a-f357-40e6-98ad-6479002c6777</vt:lpwstr>
  </property>
  <property fmtid="{D5CDD505-2E9C-101B-9397-08002B2CF9AE}" pid="8" name="ol_Department">
    <vt:lpwstr>PCMC Global Supply Planning</vt:lpwstr>
  </property>
  <property fmtid="{D5CDD505-2E9C-101B-9397-08002B2CF9AE}" pid="9" name="d085d8b774b34c079f4d06fc1b85e285">
    <vt:lpwstr>MTC|1c97259c-26f2-4a24-a8ca-a68202a9c3b6</vt:lpwstr>
  </property>
  <property fmtid="{D5CDD505-2E9C-101B-9397-08002B2CF9AE}" pid="10" name="AN-Keywords">
    <vt:lpwstr/>
  </property>
  <property fmtid="{D5CDD505-2E9C-101B-9397-08002B2CF9AE}" pid="11" name="AN-BusinessAreaCode">
    <vt:lpwstr>1;#PC|7610131e-8095-4526-9cee-3915660648d5</vt:lpwstr>
  </property>
  <property fmtid="{D5CDD505-2E9C-101B-9397-08002B2CF9AE}" pid="12" name="AN-BusinessUnitCode">
    <vt:lpwstr>3;#MTC|1c97259c-26f2-4a24-a8ca-a68202a9c3b6</vt:lpwstr>
  </property>
  <property fmtid="{D5CDD505-2E9C-101B-9397-08002B2CF9AE}" pid="13" name="AN-CountryName">
    <vt:lpwstr>17;#Germany|08f09c02-3336-4143-950f-03e70813fd6f</vt:lpwstr>
  </property>
  <property fmtid="{D5CDD505-2E9C-101B-9397-08002B2CF9AE}" pid="14" name="AN-SecurityClass">
    <vt:lpwstr>18;#Confidential|b722de1f-04fd-494c-869d-3c295e76dcdd</vt:lpwstr>
  </property>
  <property fmtid="{D5CDD505-2E9C-101B-9397-08002B2CF9AE}" pid="15" name="TaxCatchAll">
    <vt:lpwstr>20;#Hilden|e2b5c282-0eab-4b8e-9c49-5a80749e902c;#19;#HDE|6b395fd6-1e7c-4468-b512-8c8d32e54927;#18;#Confidential|b722de1f-04fd-494c-869d-3c295e76dcdd;#17;#Germany|08f09c02-3336-4143-950f-03e70813fd6f;#16;#DE|52edb417-f5b1-4410-a29d-bb7cbb040d4a;#12;#Centra</vt:lpwstr>
  </property>
  <property fmtid="{D5CDD505-2E9C-101B-9397-08002B2CF9AE}" pid="16" name="AN-BusinessAreaName">
    <vt:lpwstr>2;#Performance Coatings|5ecb5916-cc30-429d-9b75-58bdd5be9ae1</vt:lpwstr>
  </property>
  <property fmtid="{D5CDD505-2E9C-101B-9397-08002B2CF9AE}" pid="17" name="AN-BusinessUnitName">
    <vt:lpwstr>4;#Metal Coatings|fe78a247-5930-443f-8b6f-0dae22f62f9b</vt:lpwstr>
  </property>
  <property fmtid="{D5CDD505-2E9C-101B-9397-08002B2CF9AE}" pid="18" name="AN-SiteCode">
    <vt:lpwstr>19;#HDE|6b395fd6-1e7c-4468-b512-8c8d32e54927</vt:lpwstr>
  </property>
  <property fmtid="{D5CDD505-2E9C-101B-9397-08002B2CF9AE}" pid="19" name="_dlc_DocIdItemGuid">
    <vt:lpwstr>656296a5-1c12-40f3-a9cb-4a4357e9dd11</vt:lpwstr>
  </property>
  <property fmtid="{D5CDD505-2E9C-101B-9397-08002B2CF9AE}" pid="20" name="ef1fcb5509b14f4497a7b17975627e9f">
    <vt:lpwstr>Germany|08f09c02-3336-4143-950f-03e70813fd6f</vt:lpwstr>
  </property>
  <property fmtid="{D5CDD505-2E9C-101B-9397-08002B2CF9AE}" pid="21" name="labc0929767c4783b2d8fa740ca218b7">
    <vt:lpwstr>Central Europe|b1cfca3a-f357-40e6-98ad-6479002c6777</vt:lpwstr>
  </property>
  <property fmtid="{D5CDD505-2E9C-101B-9397-08002B2CF9AE}" pid="22" name="i7bf91362ff6412db9e6f8c4b81f26b3">
    <vt:lpwstr>CEUR|c2b0dd99-0ebb-4475-af32-8c000ce005d6</vt:lpwstr>
  </property>
  <property fmtid="{D5CDD505-2E9C-101B-9397-08002B2CF9AE}" pid="23" name="AN-SiteName">
    <vt:lpwstr>20;#Hilden|e2b5c282-0eab-4b8e-9c49-5a80749e902c</vt:lpwstr>
  </property>
  <property fmtid="{D5CDD505-2E9C-101B-9397-08002B2CF9AE}" pid="24" name="mda0baadc97c4db7badb76e25463554a">
    <vt:lpwstr>DE|52edb417-f5b1-4410-a29d-bb7cbb040d4a</vt:lpwstr>
  </property>
  <property fmtid="{D5CDD505-2E9C-101B-9397-08002B2CF9AE}" pid="25" name="ocd95ad6b8e04e7f842942825668fbb5">
    <vt:lpwstr>Metal Coatings|fe78a247-5930-443f-8b6f-0dae22f62f9b</vt:lpwstr>
  </property>
  <property fmtid="{D5CDD505-2E9C-101B-9397-08002B2CF9AE}" pid="26" name="j66dce8a783c450aa3780bca39aa40ce">
    <vt:lpwstr>Europe and Africa|58554c4e-5df7-4b89-af8c-c99a1ac8ea8d</vt:lpwstr>
  </property>
  <property fmtid="{D5CDD505-2E9C-101B-9397-08002B2CF9AE}" pid="27" name="d20803f3fe4247919b9b759f5e362834">
    <vt:lpwstr>HDE|6b395fd6-1e7c-4468-b512-8c8d32e54927</vt:lpwstr>
  </property>
  <property fmtid="{D5CDD505-2E9C-101B-9397-08002B2CF9AE}" pid="28" name="AN-TopicArea">
    <vt:lpwstr>5;#General|077a2ee5-3e96-4c67-80eb-72a97dc562b6</vt:lpwstr>
  </property>
  <property fmtid="{D5CDD505-2E9C-101B-9397-08002B2CF9AE}" pid="29" name="a3d9eac3772e4880895b85fe254adfa9">
    <vt:lpwstr>EURA|37519b14-9275-4619-a8f1-f7c9f2cc73a5</vt:lpwstr>
  </property>
  <property fmtid="{D5CDD505-2E9C-101B-9397-08002B2CF9AE}" pid="30" name="AN-RegionCode">
    <vt:lpwstr>9;#EURA|37519b14-9275-4619-a8f1-f7c9f2cc73a5</vt:lpwstr>
  </property>
  <property fmtid="{D5CDD505-2E9C-101B-9397-08002B2CF9AE}" pid="31" name="AN-RegionName">
    <vt:lpwstr>10;#Europe and Africa|58554c4e-5df7-4b89-af8c-c99a1ac8ea8d</vt:lpwstr>
  </property>
  <property fmtid="{D5CDD505-2E9C-101B-9397-08002B2CF9AE}" pid="32" name="g9029d403c5c40e3b969b18adb6fd5b9">
    <vt:lpwstr>PC|7610131e-8095-4526-9cee-3915660648d5</vt:lpwstr>
  </property>
  <property fmtid="{D5CDD505-2E9C-101B-9397-08002B2CF9AE}" pid="33" name="AN-CountryCode">
    <vt:lpwstr>16;#DE|52edb417-f5b1-4410-a29d-bb7cbb040d4a</vt:lpwstr>
  </property>
  <property fmtid="{D5CDD505-2E9C-101B-9397-08002B2CF9AE}" pid="34" name="cc2dd03876fb497f97efb31ac36a49be">
    <vt:lpwstr>Performance Coatings|5ecb5916-cc30-429d-9b75-58bdd5be9ae1</vt:lpwstr>
  </property>
  <property fmtid="{D5CDD505-2E9C-101B-9397-08002B2CF9AE}" pid="35" name="mae7e2ab67634575ac873c82e00fa1a0">
    <vt:lpwstr>General|077a2ee5-3e96-4c67-80eb-72a97dc562b6</vt:lpwstr>
  </property>
  <property fmtid="{D5CDD505-2E9C-101B-9397-08002B2CF9AE}" pid="36" name="d32ae41130da493b86132e3a953071f9">
    <vt:lpwstr>Hilden|e2b5c282-0eab-4b8e-9c49-5a80749e902c</vt:lpwstr>
  </property>
  <property fmtid="{D5CDD505-2E9C-101B-9397-08002B2CF9AE}" pid="37" name="AuthorIds_UIVersion_512">
    <vt:lpwstr>691</vt:lpwstr>
  </property>
  <property fmtid="{D5CDD505-2E9C-101B-9397-08002B2CF9AE}" pid="38" name="AuthorIds_UIVersion_1536">
    <vt:lpwstr>11572</vt:lpwstr>
  </property>
</Properties>
</file>